
<file path=[Content_Types].xml><?xml version="1.0" encoding="utf-8"?>
<Types xmlns="http://schemas.openxmlformats.org/package/2006/content-types">
  <Default Extension="rels" ContentType="application/vnd.openxmlformats-package.relationships+xml"/>
  <Default Extension="xml" ContentType="application/xml"/>
  <Default Extension="png" ContentType="image/png"/>
  <Override PartName="/xl/workbook.xml" ContentType="application/vnd.openxmlformats-officedocument.spreadsheetml.sheet.main+xml"/>
  <Override PartName="/xl/theme/theme1.xml" ContentType="application/vnd.openxmlformats-officedocument.theme+xml"/>
  <Override PartName="/xl/styles.xml" ContentType="application/vnd.openxmlformats-officedocument.spreadsheetml.style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Types>
</file>

<file path=_rels/.rels>&#65279;<?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s>
</file>

<file path=xl/workbook.xml><?xml version="1.0" encoding="utf-8"?>
<workbook xmlns:r="http://schemas.openxmlformats.org/officeDocument/2006/relationships" xmlns:x15="http://schemas.microsoft.com/office/spreadsheetml/2010/11/main" xmlns="http://schemas.openxmlformats.org/spreadsheetml/2006/main">
  <mc:AlternateContent xmlns:mc="http://schemas.openxmlformats.org/markup-compatibility/2006">
    <mc:Choice Requires="x15">
      <x15ac:absPath xmlns:x15ac="http://schemas.microsoft.com/office/spreadsheetml/2010/11/ac" url="\\pr-app.aqp.local\redirect$\hermanskai\Rozpočty\Ústí nad Orlicí\Černovír\"/>
    </mc:Choice>
  </mc:AlternateContent>
  <bookViews>
    <workbookView xWindow="0" yWindow="0" windowWidth="0" windowHeight="0"/>
  </bookViews>
  <sheets>
    <sheet name="Rekapitulace stavby" sheetId="1" r:id="rId1"/>
    <sheet name="PS-01.1 - ČS-1, ČS-2 - vy..." sheetId="2" r:id="rId2"/>
    <sheet name="PS-01.2 - ČS-1, ČS-2 - vy..." sheetId="3" r:id="rId3"/>
    <sheet name="PS-02.1 - ČS-3, ČS-4, ČS-..." sheetId="4" r:id="rId4"/>
    <sheet name="PS-02.2 - ČS-3, ČS-4, ČS-..." sheetId="5" r:id="rId5"/>
    <sheet name="PS-03 - ČS Černovír - ele..." sheetId="6" r:id="rId6"/>
    <sheet name="PS-04 - ČS Oldřichovice -..." sheetId="7" r:id="rId7"/>
    <sheet name="PS-05 - ČS Černovír - pře..." sheetId="8" r:id="rId8"/>
    <sheet name="PS-06 - ČS Oldřichovice -..." sheetId="9" r:id="rId9"/>
    <sheet name="SO 01.1 - Gravitační stok..." sheetId="10" r:id="rId10"/>
    <sheet name="SO 01.2 - Gravitační stok..." sheetId="11" r:id="rId11"/>
    <sheet name="SO-02 - Gravitační stoky ..." sheetId="12" r:id="rId12"/>
    <sheet name="SO 03.1 - Výtlačné řady, ..." sheetId="13" r:id="rId13"/>
    <sheet name="SO 03.2 - ČS1, ČS2 Černovír" sheetId="14" r:id="rId14"/>
    <sheet name="SO 04.1 - Výtlačné řady, ..." sheetId="15" r:id="rId15"/>
    <sheet name="SO 04.2 - ČS3, ČS4, ČS5 O..." sheetId="16" r:id="rId16"/>
    <sheet name="SO-05 - Odbočky pro domov..." sheetId="17" r:id="rId17"/>
    <sheet name="SO-06 - Odbočky pro domov..." sheetId="18" r:id="rId18"/>
    <sheet name="SO-07 - Elektropřípojky N..." sheetId="19" r:id="rId19"/>
    <sheet name="SO-08 - Elektropřípojky N..." sheetId="20" r:id="rId20"/>
    <sheet name="SO-09 - Zpevněné plochy u..." sheetId="21" r:id="rId21"/>
    <sheet name="SO-10 - Přeložky IS" sheetId="22" r:id="rId22"/>
    <sheet name="VON - Vedlejší a ostatní ..." sheetId="23" r:id="rId23"/>
  </sheets>
  <definedNames>
    <definedName name="_xlnm.Print_Area" localSheetId="0">'Rekapitulace stavby'!$D$4:$AO$76,'Rekapitulace stavby'!$C$82:$AQ$122</definedName>
    <definedName name="_xlnm.Print_Titles" localSheetId="0">'Rekapitulace stavby'!$92:$92</definedName>
    <definedName name="_xlnm._FilterDatabase" localSheetId="1" hidden="1">'PS-01.1 - ČS-1, ČS-2 - vy...'!$C$119:$K$128</definedName>
    <definedName name="_xlnm.Print_Area" localSheetId="1">'PS-01.1 - ČS-1, ČS-2 - vy...'!$C$4:$J$76,'PS-01.1 - ČS-1, ČS-2 - vy...'!$C$82:$J$99,'PS-01.1 - ČS-1, ČS-2 - vy...'!$C$105:$K$128</definedName>
    <definedName name="_xlnm.Print_Titles" localSheetId="1">'PS-01.1 - ČS-1, ČS-2 - vy...'!$119:$119</definedName>
    <definedName name="_xlnm._FilterDatabase" localSheetId="2" hidden="1">'PS-01.2 - ČS-1, ČS-2 - vy...'!$C$126:$K$281</definedName>
    <definedName name="_xlnm.Print_Area" localSheetId="2">'PS-01.2 - ČS-1, ČS-2 - vy...'!$C$4:$J$76,'PS-01.2 - ČS-1, ČS-2 - vy...'!$C$82:$J$106,'PS-01.2 - ČS-1, ČS-2 - vy...'!$C$112:$K$281</definedName>
    <definedName name="_xlnm.Print_Titles" localSheetId="2">'PS-01.2 - ČS-1, ČS-2 - vy...'!$126:$126</definedName>
    <definedName name="_xlnm._FilterDatabase" localSheetId="3" hidden="1">'PS-02.1 - ČS-3, ČS-4, ČS-...'!$C$119:$K$132</definedName>
    <definedName name="_xlnm.Print_Area" localSheetId="3">'PS-02.1 - ČS-3, ČS-4, ČS-...'!$C$4:$J$76,'PS-02.1 - ČS-3, ČS-4, ČS-...'!$C$82:$J$99,'PS-02.1 - ČS-3, ČS-4, ČS-...'!$C$105:$K$132</definedName>
    <definedName name="_xlnm.Print_Titles" localSheetId="3">'PS-02.1 - ČS-3, ČS-4, ČS-...'!$119:$119</definedName>
    <definedName name="_xlnm._FilterDatabase" localSheetId="4" hidden="1">'PS-02.2 - ČS-3, ČS-4, ČS-...'!$C$129:$K$354</definedName>
    <definedName name="_xlnm.Print_Area" localSheetId="4">'PS-02.2 - ČS-3, ČS-4, ČS-...'!$C$4:$J$76,'PS-02.2 - ČS-3, ČS-4, ČS-...'!$C$82:$J$109,'PS-02.2 - ČS-3, ČS-4, ČS-...'!$C$115:$K$354</definedName>
    <definedName name="_xlnm.Print_Titles" localSheetId="4">'PS-02.2 - ČS-3, ČS-4, ČS-...'!$129:$129</definedName>
    <definedName name="_xlnm._FilterDatabase" localSheetId="5" hidden="1">'PS-03 - ČS Černovír - ele...'!$C$119:$K$159</definedName>
    <definedName name="_xlnm.Print_Area" localSheetId="5">'PS-03 - ČS Černovír - ele...'!$C$4:$J$76,'PS-03 - ČS Černovír - ele...'!$C$82:$J$101,'PS-03 - ČS Černovír - ele...'!$C$107:$K$159</definedName>
    <definedName name="_xlnm.Print_Titles" localSheetId="5">'PS-03 - ČS Černovír - ele...'!$119:$119</definedName>
    <definedName name="_xlnm._FilterDatabase" localSheetId="6" hidden="1">'PS-04 - ČS Oldřichovice -...'!$C$121:$K$180</definedName>
    <definedName name="_xlnm.Print_Area" localSheetId="6">'PS-04 - ČS Oldřichovice -...'!$C$4:$J$76,'PS-04 - ČS Oldřichovice -...'!$C$82:$J$103,'PS-04 - ČS Oldřichovice -...'!$C$109:$K$180</definedName>
    <definedName name="_xlnm.Print_Titles" localSheetId="6">'PS-04 - ČS Oldřichovice -...'!$121:$121</definedName>
    <definedName name="_xlnm._FilterDatabase" localSheetId="7" hidden="1">'PS-05 - ČS Černovír - pře...'!$C$120:$K$157</definedName>
    <definedName name="_xlnm.Print_Area" localSheetId="7">'PS-05 - ČS Černovír - pře...'!$C$4:$J$76,'PS-05 - ČS Černovír - pře...'!$C$82:$J$102,'PS-05 - ČS Černovír - pře...'!$C$108:$K$157</definedName>
    <definedName name="_xlnm.Print_Titles" localSheetId="7">'PS-05 - ČS Černovír - pře...'!$120:$120</definedName>
    <definedName name="_xlnm._FilterDatabase" localSheetId="8" hidden="1">'PS-06 - ČS Oldřichovice -...'!$C$121:$K$175</definedName>
    <definedName name="_xlnm.Print_Area" localSheetId="8">'PS-06 - ČS Oldřichovice -...'!$C$4:$J$76,'PS-06 - ČS Oldřichovice -...'!$C$82:$J$103,'PS-06 - ČS Oldřichovice -...'!$C$109:$K$175</definedName>
    <definedName name="_xlnm.Print_Titles" localSheetId="8">'PS-06 - ČS Oldřichovice -...'!$121:$121</definedName>
    <definedName name="_xlnm._FilterDatabase" localSheetId="9" hidden="1">'SO 01.1 - Gravitační stok...'!$C$130:$K$796</definedName>
    <definedName name="_xlnm.Print_Area" localSheetId="9">'SO 01.1 - Gravitační stok...'!$C$4:$J$76,'SO 01.1 - Gravitační stok...'!$C$82:$J$110,'SO 01.1 - Gravitační stok...'!$C$116:$K$796</definedName>
    <definedName name="_xlnm.Print_Titles" localSheetId="9">'SO 01.1 - Gravitační stok...'!$130:$130</definedName>
    <definedName name="_xlnm._FilterDatabase" localSheetId="10" hidden="1">'SO 01.2 - Gravitační stok...'!$C$132:$K$2439</definedName>
    <definedName name="_xlnm.Print_Area" localSheetId="10">'SO 01.2 - Gravitační stok...'!$C$4:$J$76,'SO 01.2 - Gravitační stok...'!$C$82:$J$112,'SO 01.2 - Gravitační stok...'!$C$118:$K$2439</definedName>
    <definedName name="_xlnm.Print_Titles" localSheetId="10">'SO 01.2 - Gravitační stok...'!$132:$132</definedName>
    <definedName name="_xlnm._FilterDatabase" localSheetId="11" hidden="1">'SO-02 - Gravitační stoky ...'!$C$127:$K$1542</definedName>
    <definedName name="_xlnm.Print_Area" localSheetId="11">'SO-02 - Gravitační stoky ...'!$C$4:$J$76,'SO-02 - Gravitační stoky ...'!$C$82:$J$109,'SO-02 - Gravitační stoky ...'!$C$115:$K$1542</definedName>
    <definedName name="_xlnm.Print_Titles" localSheetId="11">'SO-02 - Gravitační stoky ...'!$127:$127</definedName>
    <definedName name="_xlnm._FilterDatabase" localSheetId="12" hidden="1">'SO 03.1 - Výtlačné řady, ...'!$C$128:$K$1099</definedName>
    <definedName name="_xlnm.Print_Area" localSheetId="12">'SO 03.1 - Výtlačné řady, ...'!$C$4:$J$76,'SO 03.1 - Výtlačné řady, ...'!$C$82:$J$108,'SO 03.1 - Výtlačné řady, ...'!$C$114:$K$1099</definedName>
    <definedName name="_xlnm.Print_Titles" localSheetId="12">'SO 03.1 - Výtlačné řady, ...'!$128:$128</definedName>
    <definedName name="_xlnm._FilterDatabase" localSheetId="13" hidden="1">'SO 03.2 - ČS1, ČS2 Černovír'!$C$127:$K$428</definedName>
    <definedName name="_xlnm.Print_Area" localSheetId="13">'SO 03.2 - ČS1, ČS2 Černovír'!$C$4:$J$76,'SO 03.2 - ČS1, ČS2 Černovír'!$C$82:$J$107,'SO 03.2 - ČS1, ČS2 Černovír'!$C$113:$K$428</definedName>
    <definedName name="_xlnm.Print_Titles" localSheetId="13">'SO 03.2 - ČS1, ČS2 Černovír'!$127:$127</definedName>
    <definedName name="_xlnm._FilterDatabase" localSheetId="14" hidden="1">'SO 04.1 - Výtlačné řady, ...'!$C$130:$K$926</definedName>
    <definedName name="_xlnm.Print_Area" localSheetId="14">'SO 04.1 - Výtlačné řady, ...'!$C$4:$J$76,'SO 04.1 - Výtlačné řady, ...'!$C$82:$J$110,'SO 04.1 - Výtlačné řady, ...'!$C$116:$K$926</definedName>
    <definedName name="_xlnm.Print_Titles" localSheetId="14">'SO 04.1 - Výtlačné řady, ...'!$130:$130</definedName>
    <definedName name="_xlnm._FilterDatabase" localSheetId="15" hidden="1">'SO 04.2 - ČS3, ČS4, ČS5 O...'!$C$127:$K$503</definedName>
    <definedName name="_xlnm.Print_Area" localSheetId="15">'SO 04.2 - ČS3, ČS4, ČS5 O...'!$C$4:$J$76,'SO 04.2 - ČS3, ČS4, ČS5 O...'!$C$82:$J$107,'SO 04.2 - ČS3, ČS4, ČS5 O...'!$C$113:$K$503</definedName>
    <definedName name="_xlnm.Print_Titles" localSheetId="15">'SO 04.2 - ČS3, ČS4, ČS5 O...'!$127:$127</definedName>
    <definedName name="_xlnm._FilterDatabase" localSheetId="16" hidden="1">'SO-05 - Odbočky pro domov...'!$C$125:$K$440</definedName>
    <definedName name="_xlnm.Print_Area" localSheetId="16">'SO-05 - Odbočky pro domov...'!$C$4:$J$76,'SO-05 - Odbočky pro domov...'!$C$82:$J$107,'SO-05 - Odbočky pro domov...'!$C$113:$K$440</definedName>
    <definedName name="_xlnm.Print_Titles" localSheetId="16">'SO-05 - Odbočky pro domov...'!$125:$125</definedName>
    <definedName name="_xlnm._FilterDatabase" localSheetId="17" hidden="1">'SO-06 - Odbočky pro domov...'!$C$127:$K$702</definedName>
    <definedName name="_xlnm.Print_Area" localSheetId="17">'SO-06 - Odbočky pro domov...'!$C$4:$J$76,'SO-06 - Odbočky pro domov...'!$C$82:$J$109,'SO-06 - Odbočky pro domov...'!$C$115:$K$702</definedName>
    <definedName name="_xlnm.Print_Titles" localSheetId="17">'SO-06 - Odbočky pro domov...'!$127:$127</definedName>
    <definedName name="_xlnm._FilterDatabase" localSheetId="18" hidden="1">'SO-07 - Elektropřípojky N...'!$C$121:$K$164</definedName>
    <definedName name="_xlnm.Print_Area" localSheetId="18">'SO-07 - Elektropřípojky N...'!$C$4:$J$76,'SO-07 - Elektropřípojky N...'!$C$82:$J$103,'SO-07 - Elektropřípojky N...'!$C$109:$K$164</definedName>
    <definedName name="_xlnm.Print_Titles" localSheetId="18">'SO-07 - Elektropřípojky N...'!$121:$121</definedName>
    <definedName name="_xlnm._FilterDatabase" localSheetId="19" hidden="1">'SO-08 - Elektropřípojky N...'!$C$124:$K$196</definedName>
    <definedName name="_xlnm.Print_Area" localSheetId="19">'SO-08 - Elektropřípojky N...'!$C$4:$J$76,'SO-08 - Elektropřípojky N...'!$C$82:$J$106,'SO-08 - Elektropřípojky N...'!$C$112:$K$196</definedName>
    <definedName name="_xlnm.Print_Titles" localSheetId="19">'SO-08 - Elektropřípojky N...'!$124:$124</definedName>
    <definedName name="_xlnm._FilterDatabase" localSheetId="20" hidden="1">'SO-09 - Zpevněné plochy u...'!$C$122:$K$232</definedName>
    <definedName name="_xlnm.Print_Area" localSheetId="20">'SO-09 - Zpevněné plochy u...'!$C$4:$J$76,'SO-09 - Zpevněné plochy u...'!$C$82:$J$104,'SO-09 - Zpevněné plochy u...'!$C$110:$K$232</definedName>
    <definedName name="_xlnm.Print_Titles" localSheetId="20">'SO-09 - Zpevněné plochy u...'!$122:$122</definedName>
    <definedName name="_xlnm._FilterDatabase" localSheetId="21" hidden="1">'SO-10 - Přeložky IS'!$C$124:$K$414</definedName>
    <definedName name="_xlnm.Print_Area" localSheetId="21">'SO-10 - Přeložky IS'!$C$4:$J$76,'SO-10 - Přeložky IS'!$C$82:$J$106,'SO-10 - Přeložky IS'!$C$112:$K$414</definedName>
    <definedName name="_xlnm.Print_Titles" localSheetId="21">'SO-10 - Přeložky IS'!$124:$124</definedName>
    <definedName name="_xlnm._FilterDatabase" localSheetId="22" hidden="1">'VON - Vedlejší a ostatní ...'!$C$116:$K$159</definedName>
    <definedName name="_xlnm.Print_Area" localSheetId="22">'VON - Vedlejší a ostatní ...'!$C$4:$J$76,'VON - Vedlejší a ostatní ...'!$C$82:$J$98,'VON - Vedlejší a ostatní ...'!$C$104:$K$159</definedName>
    <definedName name="_xlnm.Print_Titles" localSheetId="22">'VON - Vedlejší a ostatní ...'!$116:$116</definedName>
  </definedNames>
  <calcPr/>
</workbook>
</file>

<file path=xl/calcChain.xml><?xml version="1.0" encoding="utf-8"?>
<calcChain xmlns="http://schemas.openxmlformats.org/spreadsheetml/2006/main">
  <c i="23" l="1" r="J37"/>
  <c r="J36"/>
  <c i="1" r="AY121"/>
  <c i="23" r="J35"/>
  <c i="1" r="AX121"/>
  <c i="23"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BI123"/>
  <c r="BH123"/>
  <c r="BG123"/>
  <c r="BF123"/>
  <c r="T123"/>
  <c r="R123"/>
  <c r="P123"/>
  <c r="BI121"/>
  <c r="BH121"/>
  <c r="BG121"/>
  <c r="BF121"/>
  <c r="T121"/>
  <c r="R121"/>
  <c r="P121"/>
  <c r="BI119"/>
  <c r="BH119"/>
  <c r="BG119"/>
  <c r="BF119"/>
  <c r="T119"/>
  <c r="R119"/>
  <c r="P119"/>
  <c r="J114"/>
  <c r="J113"/>
  <c r="F113"/>
  <c r="F111"/>
  <c r="E109"/>
  <c r="J92"/>
  <c r="J91"/>
  <c r="F91"/>
  <c r="F89"/>
  <c r="E87"/>
  <c r="J18"/>
  <c r="E18"/>
  <c r="F114"/>
  <c r="J17"/>
  <c r="J12"/>
  <c r="J111"/>
  <c r="E7"/>
  <c r="E85"/>
  <c i="22" r="J37"/>
  <c r="J36"/>
  <c i="1" r="AY120"/>
  <c i="22" r="J35"/>
  <c i="1" r="AX120"/>
  <c i="22" r="BI414"/>
  <c r="BH414"/>
  <c r="BG414"/>
  <c r="BF414"/>
  <c r="T414"/>
  <c r="T413"/>
  <c r="R414"/>
  <c r="R413"/>
  <c r="P414"/>
  <c r="P413"/>
  <c r="BI410"/>
  <c r="BH410"/>
  <c r="BG410"/>
  <c r="BF410"/>
  <c r="T410"/>
  <c r="R410"/>
  <c r="P410"/>
  <c r="BI407"/>
  <c r="BH407"/>
  <c r="BG407"/>
  <c r="BF407"/>
  <c r="T407"/>
  <c r="R407"/>
  <c r="P407"/>
  <c r="BI405"/>
  <c r="BH405"/>
  <c r="BG405"/>
  <c r="BF405"/>
  <c r="T405"/>
  <c r="R405"/>
  <c r="P405"/>
  <c r="BI400"/>
  <c r="BH400"/>
  <c r="BG400"/>
  <c r="BF400"/>
  <c r="T400"/>
  <c r="R400"/>
  <c r="P400"/>
  <c r="BI398"/>
  <c r="BH398"/>
  <c r="BG398"/>
  <c r="BF398"/>
  <c r="T398"/>
  <c r="R398"/>
  <c r="P398"/>
  <c r="BI396"/>
  <c r="BH396"/>
  <c r="BG396"/>
  <c r="BF396"/>
  <c r="T396"/>
  <c r="R396"/>
  <c r="P396"/>
  <c r="BI390"/>
  <c r="BH390"/>
  <c r="BG390"/>
  <c r="BF390"/>
  <c r="T390"/>
  <c r="R390"/>
  <c r="P390"/>
  <c r="BI385"/>
  <c r="BH385"/>
  <c r="BG385"/>
  <c r="BF385"/>
  <c r="T385"/>
  <c r="R385"/>
  <c r="P385"/>
  <c r="BI379"/>
  <c r="BH379"/>
  <c r="BG379"/>
  <c r="BF379"/>
  <c r="T379"/>
  <c r="R379"/>
  <c r="P379"/>
  <c r="BI378"/>
  <c r="BH378"/>
  <c r="BG378"/>
  <c r="BF378"/>
  <c r="T378"/>
  <c r="R378"/>
  <c r="P378"/>
  <c r="BI375"/>
  <c r="BH375"/>
  <c r="BG375"/>
  <c r="BF375"/>
  <c r="T375"/>
  <c r="R375"/>
  <c r="P375"/>
  <c r="BI372"/>
  <c r="BH372"/>
  <c r="BG372"/>
  <c r="BF372"/>
  <c r="T372"/>
  <c r="R372"/>
  <c r="P372"/>
  <c r="BI366"/>
  <c r="BH366"/>
  <c r="BG366"/>
  <c r="BF366"/>
  <c r="T366"/>
  <c r="R366"/>
  <c r="P366"/>
  <c r="BI360"/>
  <c r="BH360"/>
  <c r="BG360"/>
  <c r="BF360"/>
  <c r="T360"/>
  <c r="R360"/>
  <c r="P360"/>
  <c r="BI355"/>
  <c r="BH355"/>
  <c r="BG355"/>
  <c r="BF355"/>
  <c r="T355"/>
  <c r="R355"/>
  <c r="P355"/>
  <c r="BI352"/>
  <c r="BH352"/>
  <c r="BG352"/>
  <c r="BF352"/>
  <c r="T352"/>
  <c r="R352"/>
  <c r="P352"/>
  <c r="BI349"/>
  <c r="BH349"/>
  <c r="BG349"/>
  <c r="BF349"/>
  <c r="T349"/>
  <c r="R349"/>
  <c r="P349"/>
  <c r="BI345"/>
  <c r="BH345"/>
  <c r="BG345"/>
  <c r="BF345"/>
  <c r="T345"/>
  <c r="R345"/>
  <c r="P345"/>
  <c r="BI344"/>
  <c r="BH344"/>
  <c r="BG344"/>
  <c r="BF344"/>
  <c r="T344"/>
  <c r="R344"/>
  <c r="P344"/>
  <c r="BI338"/>
  <c r="BH338"/>
  <c r="BG338"/>
  <c r="BF338"/>
  <c r="T338"/>
  <c r="R338"/>
  <c r="P338"/>
  <c r="BI335"/>
  <c r="BH335"/>
  <c r="BG335"/>
  <c r="BF335"/>
  <c r="T335"/>
  <c r="R335"/>
  <c r="P335"/>
  <c r="BI332"/>
  <c r="BH332"/>
  <c r="BG332"/>
  <c r="BF332"/>
  <c r="T332"/>
  <c r="R332"/>
  <c r="P332"/>
  <c r="BI329"/>
  <c r="BH329"/>
  <c r="BG329"/>
  <c r="BF329"/>
  <c r="T329"/>
  <c r="R329"/>
  <c r="P329"/>
  <c r="BI326"/>
  <c r="BH326"/>
  <c r="BG326"/>
  <c r="BF326"/>
  <c r="T326"/>
  <c r="R326"/>
  <c r="P326"/>
  <c r="BI323"/>
  <c r="BH323"/>
  <c r="BG323"/>
  <c r="BF323"/>
  <c r="T323"/>
  <c r="R323"/>
  <c r="P323"/>
  <c r="BI320"/>
  <c r="BH320"/>
  <c r="BG320"/>
  <c r="BF320"/>
  <c r="T320"/>
  <c r="R320"/>
  <c r="P320"/>
  <c r="BI317"/>
  <c r="BH317"/>
  <c r="BG317"/>
  <c r="BF317"/>
  <c r="T317"/>
  <c r="R317"/>
  <c r="P317"/>
  <c r="BI316"/>
  <c r="BH316"/>
  <c r="BG316"/>
  <c r="BF316"/>
  <c r="T316"/>
  <c r="R316"/>
  <c r="P316"/>
  <c r="BI313"/>
  <c r="BH313"/>
  <c r="BG313"/>
  <c r="BF313"/>
  <c r="T313"/>
  <c r="R313"/>
  <c r="P313"/>
  <c r="BI310"/>
  <c r="BH310"/>
  <c r="BG310"/>
  <c r="BF310"/>
  <c r="T310"/>
  <c r="R310"/>
  <c r="P310"/>
  <c r="BI306"/>
  <c r="BH306"/>
  <c r="BG306"/>
  <c r="BF306"/>
  <c r="T306"/>
  <c r="R306"/>
  <c r="P306"/>
  <c r="BI302"/>
  <c r="BH302"/>
  <c r="BG302"/>
  <c r="BF302"/>
  <c r="T302"/>
  <c r="R302"/>
  <c r="P302"/>
  <c r="BI298"/>
  <c r="BH298"/>
  <c r="BG298"/>
  <c r="BF298"/>
  <c r="T298"/>
  <c r="R298"/>
  <c r="P298"/>
  <c r="BI293"/>
  <c r="BH293"/>
  <c r="BG293"/>
  <c r="BF293"/>
  <c r="T293"/>
  <c r="R293"/>
  <c r="P293"/>
  <c r="BI289"/>
  <c r="BH289"/>
  <c r="BG289"/>
  <c r="BF289"/>
  <c r="T289"/>
  <c r="R289"/>
  <c r="P289"/>
  <c r="BI285"/>
  <c r="BH285"/>
  <c r="BG285"/>
  <c r="BF285"/>
  <c r="T285"/>
  <c r="R285"/>
  <c r="P285"/>
  <c r="BI280"/>
  <c r="BH280"/>
  <c r="BG280"/>
  <c r="BF280"/>
  <c r="T280"/>
  <c r="R280"/>
  <c r="P280"/>
  <c r="BI277"/>
  <c r="BH277"/>
  <c r="BG277"/>
  <c r="BF277"/>
  <c r="T277"/>
  <c r="R277"/>
  <c r="P277"/>
  <c r="BI274"/>
  <c r="BH274"/>
  <c r="BG274"/>
  <c r="BF274"/>
  <c r="T274"/>
  <c r="R274"/>
  <c r="P274"/>
  <c r="BI270"/>
  <c r="BH270"/>
  <c r="BG270"/>
  <c r="BF270"/>
  <c r="T270"/>
  <c r="R270"/>
  <c r="P270"/>
  <c r="BI267"/>
  <c r="BH267"/>
  <c r="BG267"/>
  <c r="BF267"/>
  <c r="T267"/>
  <c r="R267"/>
  <c r="P267"/>
  <c r="BI263"/>
  <c r="BH263"/>
  <c r="BG263"/>
  <c r="BF263"/>
  <c r="T263"/>
  <c r="R263"/>
  <c r="P263"/>
  <c r="BI260"/>
  <c r="BH260"/>
  <c r="BG260"/>
  <c r="BF260"/>
  <c r="T260"/>
  <c r="R260"/>
  <c r="P260"/>
  <c r="BI251"/>
  <c r="BH251"/>
  <c r="BG251"/>
  <c r="BF251"/>
  <c r="T251"/>
  <c r="R251"/>
  <c r="P251"/>
  <c r="BI242"/>
  <c r="BH242"/>
  <c r="BG242"/>
  <c r="BF242"/>
  <c r="T242"/>
  <c r="R242"/>
  <c r="P242"/>
  <c r="BI238"/>
  <c r="BH238"/>
  <c r="BG238"/>
  <c r="BF238"/>
  <c r="T238"/>
  <c r="R238"/>
  <c r="P238"/>
  <c r="BI234"/>
  <c r="BH234"/>
  <c r="BG234"/>
  <c r="BF234"/>
  <c r="T234"/>
  <c r="R234"/>
  <c r="P234"/>
  <c r="BI230"/>
  <c r="BH230"/>
  <c r="BG230"/>
  <c r="BF230"/>
  <c r="T230"/>
  <c r="R230"/>
  <c r="P230"/>
  <c r="BI227"/>
  <c r="BH227"/>
  <c r="BG227"/>
  <c r="BF227"/>
  <c r="T227"/>
  <c r="R227"/>
  <c r="P227"/>
  <c r="BI222"/>
  <c r="BH222"/>
  <c r="BG222"/>
  <c r="BF222"/>
  <c r="T222"/>
  <c r="R222"/>
  <c r="P222"/>
  <c r="BI220"/>
  <c r="BH220"/>
  <c r="BG220"/>
  <c r="BF220"/>
  <c r="T220"/>
  <c r="R220"/>
  <c r="P220"/>
  <c r="BI214"/>
  <c r="BH214"/>
  <c r="BG214"/>
  <c r="BF214"/>
  <c r="T214"/>
  <c r="R214"/>
  <c r="P214"/>
  <c r="BI208"/>
  <c r="BH208"/>
  <c r="BG208"/>
  <c r="BF208"/>
  <c r="T208"/>
  <c r="R208"/>
  <c r="P208"/>
  <c r="BI204"/>
  <c r="BH204"/>
  <c r="BG204"/>
  <c r="BF204"/>
  <c r="T204"/>
  <c r="R204"/>
  <c r="P204"/>
  <c r="BI188"/>
  <c r="BH188"/>
  <c r="BG188"/>
  <c r="BF188"/>
  <c r="T188"/>
  <c r="R188"/>
  <c r="P188"/>
  <c r="BI184"/>
  <c r="BH184"/>
  <c r="BG184"/>
  <c r="BF184"/>
  <c r="T184"/>
  <c r="R184"/>
  <c r="P184"/>
  <c r="BI181"/>
  <c r="BH181"/>
  <c r="BG181"/>
  <c r="BF181"/>
  <c r="T181"/>
  <c r="R181"/>
  <c r="P181"/>
  <c r="BI179"/>
  <c r="BH179"/>
  <c r="BG179"/>
  <c r="BF179"/>
  <c r="T179"/>
  <c r="R179"/>
  <c r="P179"/>
  <c r="BI175"/>
  <c r="BH175"/>
  <c r="BG175"/>
  <c r="BF175"/>
  <c r="T175"/>
  <c r="R175"/>
  <c r="P175"/>
  <c r="BI170"/>
  <c r="BH170"/>
  <c r="BG170"/>
  <c r="BF170"/>
  <c r="T170"/>
  <c r="R170"/>
  <c r="P170"/>
  <c r="BI163"/>
  <c r="BH163"/>
  <c r="BG163"/>
  <c r="BF163"/>
  <c r="T163"/>
  <c r="R163"/>
  <c r="P163"/>
  <c r="BI160"/>
  <c r="BH160"/>
  <c r="BG160"/>
  <c r="BF160"/>
  <c r="T160"/>
  <c r="R160"/>
  <c r="P160"/>
  <c r="BI157"/>
  <c r="BH157"/>
  <c r="BG157"/>
  <c r="BF157"/>
  <c r="T157"/>
  <c r="R157"/>
  <c r="P157"/>
  <c r="BI153"/>
  <c r="BH153"/>
  <c r="BG153"/>
  <c r="BF153"/>
  <c r="T153"/>
  <c r="R153"/>
  <c r="P153"/>
  <c r="BI145"/>
  <c r="BH145"/>
  <c r="BG145"/>
  <c r="BF145"/>
  <c r="T145"/>
  <c r="R145"/>
  <c r="P145"/>
  <c r="BI140"/>
  <c r="BH140"/>
  <c r="BG140"/>
  <c r="BF140"/>
  <c r="T140"/>
  <c r="R140"/>
  <c r="P140"/>
  <c r="BI133"/>
  <c r="BH133"/>
  <c r="BG133"/>
  <c r="BF133"/>
  <c r="T133"/>
  <c r="R133"/>
  <c r="P133"/>
  <c r="BI128"/>
  <c r="BH128"/>
  <c r="BG128"/>
  <c r="BF128"/>
  <c r="T128"/>
  <c r="R128"/>
  <c r="P128"/>
  <c r="J122"/>
  <c r="J121"/>
  <c r="F121"/>
  <c r="F119"/>
  <c r="E117"/>
  <c r="J92"/>
  <c r="J91"/>
  <c r="F91"/>
  <c r="F89"/>
  <c r="E87"/>
  <c r="J18"/>
  <c r="E18"/>
  <c r="F122"/>
  <c r="J17"/>
  <c r="J12"/>
  <c r="J119"/>
  <c r="E7"/>
  <c r="E115"/>
  <c i="21" r="J37"/>
  <c r="J36"/>
  <c i="1" r="AY119"/>
  <c i="21" r="J35"/>
  <c i="1" r="AX119"/>
  <c i="21" r="BI232"/>
  <c r="BH232"/>
  <c r="BG232"/>
  <c r="BF232"/>
  <c r="T232"/>
  <c r="T231"/>
  <c r="R232"/>
  <c r="R231"/>
  <c r="P232"/>
  <c r="P231"/>
  <c r="BI229"/>
  <c r="BH229"/>
  <c r="BG229"/>
  <c r="BF229"/>
  <c r="T229"/>
  <c r="R229"/>
  <c r="P229"/>
  <c r="BI228"/>
  <c r="BH228"/>
  <c r="BG228"/>
  <c r="BF228"/>
  <c r="T228"/>
  <c r="R228"/>
  <c r="P228"/>
  <c r="BI227"/>
  <c r="BH227"/>
  <c r="BG227"/>
  <c r="BF227"/>
  <c r="T227"/>
  <c r="R227"/>
  <c r="P227"/>
  <c r="BI224"/>
  <c r="BH224"/>
  <c r="BG224"/>
  <c r="BF224"/>
  <c r="T224"/>
  <c r="R224"/>
  <c r="P224"/>
  <c r="BI220"/>
  <c r="BH220"/>
  <c r="BG220"/>
  <c r="BF220"/>
  <c r="T220"/>
  <c r="R220"/>
  <c r="P220"/>
  <c r="BI218"/>
  <c r="BH218"/>
  <c r="BG218"/>
  <c r="BF218"/>
  <c r="T218"/>
  <c r="R218"/>
  <c r="P218"/>
  <c r="BI214"/>
  <c r="BH214"/>
  <c r="BG214"/>
  <c r="BF214"/>
  <c r="T214"/>
  <c r="R214"/>
  <c r="P214"/>
  <c r="BI210"/>
  <c r="BH210"/>
  <c r="BG210"/>
  <c r="BF210"/>
  <c r="T210"/>
  <c r="R210"/>
  <c r="P210"/>
  <c r="BI209"/>
  <c r="BH209"/>
  <c r="BG209"/>
  <c r="BF209"/>
  <c r="T209"/>
  <c r="R209"/>
  <c r="P209"/>
  <c r="BI206"/>
  <c r="BH206"/>
  <c r="BG206"/>
  <c r="BF206"/>
  <c r="T206"/>
  <c r="R206"/>
  <c r="P206"/>
  <c r="BI205"/>
  <c r="BH205"/>
  <c r="BG205"/>
  <c r="BF205"/>
  <c r="T205"/>
  <c r="R205"/>
  <c r="P205"/>
  <c r="BI201"/>
  <c r="BH201"/>
  <c r="BG201"/>
  <c r="BF201"/>
  <c r="T201"/>
  <c r="R201"/>
  <c r="P201"/>
  <c r="BI198"/>
  <c r="BH198"/>
  <c r="BG198"/>
  <c r="BF198"/>
  <c r="T198"/>
  <c r="R198"/>
  <c r="P198"/>
  <c r="BI192"/>
  <c r="BH192"/>
  <c r="BG192"/>
  <c r="BF192"/>
  <c r="T192"/>
  <c r="R192"/>
  <c r="P192"/>
  <c r="BI187"/>
  <c r="BH187"/>
  <c r="BG187"/>
  <c r="BF187"/>
  <c r="T187"/>
  <c r="R187"/>
  <c r="P187"/>
  <c r="BI184"/>
  <c r="BH184"/>
  <c r="BG184"/>
  <c r="BF184"/>
  <c r="T184"/>
  <c r="R184"/>
  <c r="P184"/>
  <c r="BI179"/>
  <c r="BH179"/>
  <c r="BG179"/>
  <c r="BF179"/>
  <c r="T179"/>
  <c r="R179"/>
  <c r="P179"/>
  <c r="BI177"/>
  <c r="BH177"/>
  <c r="BG177"/>
  <c r="BF177"/>
  <c r="T177"/>
  <c r="R177"/>
  <c r="P177"/>
  <c r="BI176"/>
  <c r="BH176"/>
  <c r="BG176"/>
  <c r="BF176"/>
  <c r="T176"/>
  <c r="R176"/>
  <c r="P176"/>
  <c r="BI173"/>
  <c r="BH173"/>
  <c r="BG173"/>
  <c r="BF173"/>
  <c r="T173"/>
  <c r="R173"/>
  <c r="P173"/>
  <c r="BI171"/>
  <c r="BH171"/>
  <c r="BG171"/>
  <c r="BF171"/>
  <c r="T171"/>
  <c r="R171"/>
  <c r="P171"/>
  <c r="BI169"/>
  <c r="BH169"/>
  <c r="BG169"/>
  <c r="BF169"/>
  <c r="T169"/>
  <c r="R169"/>
  <c r="P169"/>
  <c r="BI163"/>
  <c r="BH163"/>
  <c r="BG163"/>
  <c r="BF163"/>
  <c r="T163"/>
  <c r="R163"/>
  <c r="P163"/>
  <c r="BI162"/>
  <c r="BH162"/>
  <c r="BG162"/>
  <c r="BF162"/>
  <c r="T162"/>
  <c r="R162"/>
  <c r="P162"/>
  <c r="BI160"/>
  <c r="BH160"/>
  <c r="BG160"/>
  <c r="BF160"/>
  <c r="T160"/>
  <c r="R160"/>
  <c r="P160"/>
  <c r="BI159"/>
  <c r="BH159"/>
  <c r="BG159"/>
  <c r="BF159"/>
  <c r="T159"/>
  <c r="R159"/>
  <c r="P159"/>
  <c r="BI155"/>
  <c r="BH155"/>
  <c r="BG155"/>
  <c r="BF155"/>
  <c r="T155"/>
  <c r="R155"/>
  <c r="P155"/>
  <c r="BI153"/>
  <c r="BH153"/>
  <c r="BG153"/>
  <c r="BF153"/>
  <c r="T153"/>
  <c r="R153"/>
  <c r="P153"/>
  <c r="BI150"/>
  <c r="BH150"/>
  <c r="BG150"/>
  <c r="BF150"/>
  <c r="T150"/>
  <c r="R150"/>
  <c r="P150"/>
  <c r="BI149"/>
  <c r="BH149"/>
  <c r="BG149"/>
  <c r="BF149"/>
  <c r="T149"/>
  <c r="R149"/>
  <c r="P149"/>
  <c r="BI146"/>
  <c r="BH146"/>
  <c r="BG146"/>
  <c r="BF146"/>
  <c r="T146"/>
  <c r="R146"/>
  <c r="P146"/>
  <c r="BI143"/>
  <c r="BH143"/>
  <c r="BG143"/>
  <c r="BF143"/>
  <c r="T143"/>
  <c r="R143"/>
  <c r="P143"/>
  <c r="BI140"/>
  <c r="BH140"/>
  <c r="BG140"/>
  <c r="BF140"/>
  <c r="T140"/>
  <c r="R140"/>
  <c r="P140"/>
  <c r="BI135"/>
  <c r="BH135"/>
  <c r="BG135"/>
  <c r="BF135"/>
  <c r="T135"/>
  <c r="R135"/>
  <c r="P135"/>
  <c r="BI132"/>
  <c r="BH132"/>
  <c r="BG132"/>
  <c r="BF132"/>
  <c r="T132"/>
  <c r="R132"/>
  <c r="P132"/>
  <c r="BI129"/>
  <c r="BH129"/>
  <c r="BG129"/>
  <c r="BF129"/>
  <c r="T129"/>
  <c r="R129"/>
  <c r="P129"/>
  <c r="BI126"/>
  <c r="BH126"/>
  <c r="BG126"/>
  <c r="BF126"/>
  <c r="T126"/>
  <c r="R126"/>
  <c r="P126"/>
  <c r="J120"/>
  <c r="J119"/>
  <c r="F119"/>
  <c r="F117"/>
  <c r="E115"/>
  <c r="J92"/>
  <c r="J91"/>
  <c r="F91"/>
  <c r="F89"/>
  <c r="E87"/>
  <c r="J18"/>
  <c r="E18"/>
  <c r="F120"/>
  <c r="J17"/>
  <c r="J12"/>
  <c r="J117"/>
  <c r="E7"/>
  <c r="E85"/>
  <c i="20" r="J37"/>
  <c r="J36"/>
  <c i="1" r="AY118"/>
  <c i="20" r="J35"/>
  <c i="1" r="AX118"/>
  <c i="20" r="BI195"/>
  <c r="BH195"/>
  <c r="BG195"/>
  <c r="BF195"/>
  <c r="T195"/>
  <c r="R195"/>
  <c r="P195"/>
  <c r="BI193"/>
  <c r="BH193"/>
  <c r="BG193"/>
  <c r="BF193"/>
  <c r="T193"/>
  <c r="R193"/>
  <c r="P193"/>
  <c r="BI191"/>
  <c r="BH191"/>
  <c r="BG191"/>
  <c r="BF191"/>
  <c r="T191"/>
  <c r="R191"/>
  <c r="P191"/>
  <c r="BI189"/>
  <c r="BH189"/>
  <c r="BG189"/>
  <c r="BF189"/>
  <c r="T189"/>
  <c r="R189"/>
  <c r="P189"/>
  <c r="BI188"/>
  <c r="BH188"/>
  <c r="BG188"/>
  <c r="BF188"/>
  <c r="T188"/>
  <c r="R188"/>
  <c r="P188"/>
  <c r="BI186"/>
  <c r="BH186"/>
  <c r="BG186"/>
  <c r="BF186"/>
  <c r="T186"/>
  <c r="R186"/>
  <c r="P186"/>
  <c r="BI185"/>
  <c r="BH185"/>
  <c r="BG185"/>
  <c r="BF185"/>
  <c r="T185"/>
  <c r="R185"/>
  <c r="P185"/>
  <c r="BI184"/>
  <c r="BH184"/>
  <c r="BG184"/>
  <c r="BF184"/>
  <c r="T184"/>
  <c r="R184"/>
  <c r="P184"/>
  <c r="BI182"/>
  <c r="BH182"/>
  <c r="BG182"/>
  <c r="BF182"/>
  <c r="T182"/>
  <c r="R182"/>
  <c r="P182"/>
  <c r="BI181"/>
  <c r="BH181"/>
  <c r="BG181"/>
  <c r="BF181"/>
  <c r="T181"/>
  <c r="R181"/>
  <c r="P181"/>
  <c r="BI179"/>
  <c r="BH179"/>
  <c r="BG179"/>
  <c r="BF179"/>
  <c r="T179"/>
  <c r="R179"/>
  <c r="P179"/>
  <c r="BI177"/>
  <c r="BH177"/>
  <c r="BG177"/>
  <c r="BF177"/>
  <c r="T177"/>
  <c r="R177"/>
  <c r="P177"/>
  <c r="BI175"/>
  <c r="BH175"/>
  <c r="BG175"/>
  <c r="BF175"/>
  <c r="T175"/>
  <c r="R175"/>
  <c r="P175"/>
  <c r="BI174"/>
  <c r="BH174"/>
  <c r="BG174"/>
  <c r="BF174"/>
  <c r="T174"/>
  <c r="R174"/>
  <c r="P174"/>
  <c r="BI173"/>
  <c r="BH173"/>
  <c r="BG173"/>
  <c r="BF173"/>
  <c r="T173"/>
  <c r="R173"/>
  <c r="P173"/>
  <c r="BI171"/>
  <c r="BH171"/>
  <c r="BG171"/>
  <c r="BF171"/>
  <c r="T171"/>
  <c r="R171"/>
  <c r="P171"/>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1"/>
  <c r="BH161"/>
  <c r="BG161"/>
  <c r="BF161"/>
  <c r="T161"/>
  <c r="R161"/>
  <c r="P161"/>
  <c r="BI160"/>
  <c r="BH160"/>
  <c r="BG160"/>
  <c r="BF160"/>
  <c r="T160"/>
  <c r="R160"/>
  <c r="P160"/>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0"/>
  <c r="BH130"/>
  <c r="BG130"/>
  <c r="BF130"/>
  <c r="T130"/>
  <c r="T129"/>
  <c r="R130"/>
  <c r="R129"/>
  <c r="P130"/>
  <c r="P129"/>
  <c r="BI127"/>
  <c r="BH127"/>
  <c r="BG127"/>
  <c r="BF127"/>
  <c r="T127"/>
  <c r="T126"/>
  <c r="R127"/>
  <c r="R126"/>
  <c r="P127"/>
  <c r="P126"/>
  <c r="J122"/>
  <c r="J121"/>
  <c r="F121"/>
  <c r="F119"/>
  <c r="E117"/>
  <c r="J92"/>
  <c r="J91"/>
  <c r="F91"/>
  <c r="F89"/>
  <c r="E87"/>
  <c r="J18"/>
  <c r="E18"/>
  <c r="F92"/>
  <c r="J17"/>
  <c r="J12"/>
  <c r="J119"/>
  <c r="E7"/>
  <c r="E115"/>
  <c i="19" r="R151"/>
  <c r="J37"/>
  <c r="J36"/>
  <c i="1" r="AY117"/>
  <c i="19" r="J35"/>
  <c i="1" r="AX117"/>
  <c i="19" r="BI163"/>
  <c r="BH163"/>
  <c r="BG163"/>
  <c r="BF163"/>
  <c r="T163"/>
  <c r="R163"/>
  <c r="P163"/>
  <c r="BI161"/>
  <c r="BH161"/>
  <c r="BG161"/>
  <c r="BF161"/>
  <c r="T161"/>
  <c r="R161"/>
  <c r="P161"/>
  <c r="BI159"/>
  <c r="BH159"/>
  <c r="BG159"/>
  <c r="BF159"/>
  <c r="T159"/>
  <c r="R159"/>
  <c r="P159"/>
  <c r="BI158"/>
  <c r="BH158"/>
  <c r="BG158"/>
  <c r="BF158"/>
  <c r="T158"/>
  <c r="R158"/>
  <c r="P158"/>
  <c r="BI156"/>
  <c r="BH156"/>
  <c r="BG156"/>
  <c r="BF156"/>
  <c r="T156"/>
  <c r="R156"/>
  <c r="P156"/>
  <c r="BI154"/>
  <c r="BH154"/>
  <c r="BG154"/>
  <c r="BF154"/>
  <c r="T154"/>
  <c r="R154"/>
  <c r="P154"/>
  <c r="BI153"/>
  <c r="BH153"/>
  <c r="BG153"/>
  <c r="BF153"/>
  <c r="T153"/>
  <c r="R153"/>
  <c r="P153"/>
  <c r="BI152"/>
  <c r="BH152"/>
  <c r="BG152"/>
  <c r="BF152"/>
  <c r="T152"/>
  <c r="R152"/>
  <c r="P152"/>
  <c r="BI150"/>
  <c r="BH150"/>
  <c r="BG150"/>
  <c r="BF150"/>
  <c r="T150"/>
  <c r="R150"/>
  <c r="P150"/>
  <c r="BI149"/>
  <c r="BH149"/>
  <c r="BG149"/>
  <c r="BF149"/>
  <c r="T149"/>
  <c r="R149"/>
  <c r="P149"/>
  <c r="BI147"/>
  <c r="BH147"/>
  <c r="BG147"/>
  <c r="BF147"/>
  <c r="T147"/>
  <c r="R147"/>
  <c r="P147"/>
  <c r="BI146"/>
  <c r="BH146"/>
  <c r="BG146"/>
  <c r="BF146"/>
  <c r="T146"/>
  <c r="R146"/>
  <c r="P146"/>
  <c r="BI145"/>
  <c r="BH145"/>
  <c r="BG145"/>
  <c r="BF145"/>
  <c r="T145"/>
  <c r="R145"/>
  <c r="P145"/>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4"/>
  <c r="BH124"/>
  <c r="BG124"/>
  <c r="BF124"/>
  <c r="T124"/>
  <c r="T123"/>
  <c r="R124"/>
  <c r="R123"/>
  <c r="P124"/>
  <c r="P123"/>
  <c r="J119"/>
  <c r="J118"/>
  <c r="F118"/>
  <c r="F116"/>
  <c r="E114"/>
  <c r="J92"/>
  <c r="J91"/>
  <c r="F91"/>
  <c r="F89"/>
  <c r="E87"/>
  <c r="J18"/>
  <c r="E18"/>
  <c r="F119"/>
  <c r="J17"/>
  <c r="J12"/>
  <c r="J116"/>
  <c r="E7"/>
  <c r="E112"/>
  <c i="18" r="J37"/>
  <c r="J36"/>
  <c i="1" r="AY116"/>
  <c i="18" r="J35"/>
  <c i="1" r="AX116"/>
  <c i="18" r="BI700"/>
  <c r="BH700"/>
  <c r="BG700"/>
  <c r="BF700"/>
  <c r="T700"/>
  <c r="R700"/>
  <c r="P700"/>
  <c r="BI697"/>
  <c r="BH697"/>
  <c r="BG697"/>
  <c r="BF697"/>
  <c r="T697"/>
  <c r="R697"/>
  <c r="P697"/>
  <c r="BI694"/>
  <c r="BH694"/>
  <c r="BG694"/>
  <c r="BF694"/>
  <c r="T694"/>
  <c r="R694"/>
  <c r="P694"/>
  <c r="BI689"/>
  <c r="BH689"/>
  <c r="BG689"/>
  <c r="BF689"/>
  <c r="T689"/>
  <c r="R689"/>
  <c r="P689"/>
  <c r="BI686"/>
  <c r="BH686"/>
  <c r="BG686"/>
  <c r="BF686"/>
  <c r="T686"/>
  <c r="R686"/>
  <c r="P686"/>
  <c r="BI683"/>
  <c r="BH683"/>
  <c r="BG683"/>
  <c r="BF683"/>
  <c r="T683"/>
  <c r="R683"/>
  <c r="P683"/>
  <c r="BI681"/>
  <c r="BH681"/>
  <c r="BG681"/>
  <c r="BF681"/>
  <c r="T681"/>
  <c r="R681"/>
  <c r="P681"/>
  <c r="BI679"/>
  <c r="BH679"/>
  <c r="BG679"/>
  <c r="BF679"/>
  <c r="T679"/>
  <c r="R679"/>
  <c r="P679"/>
  <c r="BI676"/>
  <c r="BH676"/>
  <c r="BG676"/>
  <c r="BF676"/>
  <c r="T676"/>
  <c r="T675"/>
  <c r="R676"/>
  <c r="R675"/>
  <c r="P676"/>
  <c r="P675"/>
  <c r="BI662"/>
  <c r="BH662"/>
  <c r="BG662"/>
  <c r="BF662"/>
  <c r="T662"/>
  <c r="T651"/>
  <c r="R662"/>
  <c r="R651"/>
  <c r="P662"/>
  <c r="P651"/>
  <c r="BI652"/>
  <c r="BH652"/>
  <c r="BG652"/>
  <c r="BF652"/>
  <c r="T652"/>
  <c r="R652"/>
  <c r="P652"/>
  <c r="BI648"/>
  <c r="BH648"/>
  <c r="BG648"/>
  <c r="BF648"/>
  <c r="T648"/>
  <c r="R648"/>
  <c r="P648"/>
  <c r="BI646"/>
  <c r="BH646"/>
  <c r="BG646"/>
  <c r="BF646"/>
  <c r="T646"/>
  <c r="R646"/>
  <c r="P646"/>
  <c r="BI644"/>
  <c r="BH644"/>
  <c r="BG644"/>
  <c r="BF644"/>
  <c r="T644"/>
  <c r="R644"/>
  <c r="P644"/>
  <c r="BI642"/>
  <c r="BH642"/>
  <c r="BG642"/>
  <c r="BF642"/>
  <c r="T642"/>
  <c r="R642"/>
  <c r="P642"/>
  <c r="BI640"/>
  <c r="BH640"/>
  <c r="BG640"/>
  <c r="BF640"/>
  <c r="T640"/>
  <c r="R640"/>
  <c r="P640"/>
  <c r="BI638"/>
  <c r="BH638"/>
  <c r="BG638"/>
  <c r="BF638"/>
  <c r="T638"/>
  <c r="R638"/>
  <c r="P638"/>
  <c r="BI634"/>
  <c r="BH634"/>
  <c r="BG634"/>
  <c r="BF634"/>
  <c r="T634"/>
  <c r="R634"/>
  <c r="P634"/>
  <c r="BI632"/>
  <c r="BH632"/>
  <c r="BG632"/>
  <c r="BF632"/>
  <c r="T632"/>
  <c r="R632"/>
  <c r="P632"/>
  <c r="BI630"/>
  <c r="BH630"/>
  <c r="BG630"/>
  <c r="BF630"/>
  <c r="T630"/>
  <c r="R630"/>
  <c r="P630"/>
  <c r="BI628"/>
  <c r="BH628"/>
  <c r="BG628"/>
  <c r="BF628"/>
  <c r="T628"/>
  <c r="R628"/>
  <c r="P628"/>
  <c r="BI626"/>
  <c r="BH626"/>
  <c r="BG626"/>
  <c r="BF626"/>
  <c r="T626"/>
  <c r="R626"/>
  <c r="P626"/>
  <c r="BI624"/>
  <c r="BH624"/>
  <c r="BG624"/>
  <c r="BF624"/>
  <c r="T624"/>
  <c r="R624"/>
  <c r="P624"/>
  <c r="BI622"/>
  <c r="BH622"/>
  <c r="BG622"/>
  <c r="BF622"/>
  <c r="T622"/>
  <c r="R622"/>
  <c r="P622"/>
  <c r="BI620"/>
  <c r="BH620"/>
  <c r="BG620"/>
  <c r="BF620"/>
  <c r="T620"/>
  <c r="R620"/>
  <c r="P620"/>
  <c r="BI618"/>
  <c r="BH618"/>
  <c r="BG618"/>
  <c r="BF618"/>
  <c r="T618"/>
  <c r="R618"/>
  <c r="P618"/>
  <c r="BI616"/>
  <c r="BH616"/>
  <c r="BG616"/>
  <c r="BF616"/>
  <c r="T616"/>
  <c r="R616"/>
  <c r="P616"/>
  <c r="BI614"/>
  <c r="BH614"/>
  <c r="BG614"/>
  <c r="BF614"/>
  <c r="T614"/>
  <c r="R614"/>
  <c r="P614"/>
  <c r="BI612"/>
  <c r="BH612"/>
  <c r="BG612"/>
  <c r="BF612"/>
  <c r="T612"/>
  <c r="R612"/>
  <c r="P612"/>
  <c r="BI610"/>
  <c r="BH610"/>
  <c r="BG610"/>
  <c r="BF610"/>
  <c r="T610"/>
  <c r="R610"/>
  <c r="P610"/>
  <c r="BI607"/>
  <c r="BH607"/>
  <c r="BG607"/>
  <c r="BF607"/>
  <c r="T607"/>
  <c r="R607"/>
  <c r="P607"/>
  <c r="BI604"/>
  <c r="BH604"/>
  <c r="BG604"/>
  <c r="BF604"/>
  <c r="T604"/>
  <c r="R604"/>
  <c r="P604"/>
  <c r="BI602"/>
  <c r="BH602"/>
  <c r="BG602"/>
  <c r="BF602"/>
  <c r="T602"/>
  <c r="R602"/>
  <c r="P602"/>
  <c r="BI598"/>
  <c r="BH598"/>
  <c r="BG598"/>
  <c r="BF598"/>
  <c r="T598"/>
  <c r="R598"/>
  <c r="P598"/>
  <c r="BI593"/>
  <c r="BH593"/>
  <c r="BG593"/>
  <c r="BF593"/>
  <c r="T593"/>
  <c r="R593"/>
  <c r="P593"/>
  <c r="BI589"/>
  <c r="BH589"/>
  <c r="BG589"/>
  <c r="BF589"/>
  <c r="T589"/>
  <c r="R589"/>
  <c r="P589"/>
  <c r="BI584"/>
  <c r="BH584"/>
  <c r="BG584"/>
  <c r="BF584"/>
  <c r="T584"/>
  <c r="R584"/>
  <c r="P584"/>
  <c r="BI581"/>
  <c r="BH581"/>
  <c r="BG581"/>
  <c r="BF581"/>
  <c r="T581"/>
  <c r="R581"/>
  <c r="P581"/>
  <c r="BI566"/>
  <c r="BH566"/>
  <c r="BG566"/>
  <c r="BF566"/>
  <c r="T566"/>
  <c r="R566"/>
  <c r="P566"/>
  <c r="BI561"/>
  <c r="BH561"/>
  <c r="BG561"/>
  <c r="BF561"/>
  <c r="T561"/>
  <c r="R561"/>
  <c r="P561"/>
  <c r="BI550"/>
  <c r="BH550"/>
  <c r="BG550"/>
  <c r="BF550"/>
  <c r="T550"/>
  <c r="R550"/>
  <c r="P550"/>
  <c r="BI540"/>
  <c r="BH540"/>
  <c r="BG540"/>
  <c r="BF540"/>
  <c r="T540"/>
  <c r="R540"/>
  <c r="P540"/>
  <c r="BI529"/>
  <c r="BH529"/>
  <c r="BG529"/>
  <c r="BF529"/>
  <c r="T529"/>
  <c r="R529"/>
  <c r="P529"/>
  <c r="BI520"/>
  <c r="BH520"/>
  <c r="BG520"/>
  <c r="BF520"/>
  <c r="T520"/>
  <c r="R520"/>
  <c r="P520"/>
  <c r="BI509"/>
  <c r="BH509"/>
  <c r="BG509"/>
  <c r="BF509"/>
  <c r="T509"/>
  <c r="R509"/>
  <c r="P509"/>
  <c r="BI498"/>
  <c r="BH498"/>
  <c r="BG498"/>
  <c r="BF498"/>
  <c r="T498"/>
  <c r="R498"/>
  <c r="P498"/>
  <c r="BI485"/>
  <c r="BH485"/>
  <c r="BG485"/>
  <c r="BF485"/>
  <c r="T485"/>
  <c r="R485"/>
  <c r="P485"/>
  <c r="BI470"/>
  <c r="BH470"/>
  <c r="BG470"/>
  <c r="BF470"/>
  <c r="T470"/>
  <c r="R470"/>
  <c r="P470"/>
  <c r="BI464"/>
  <c r="BH464"/>
  <c r="BG464"/>
  <c r="BF464"/>
  <c r="T464"/>
  <c r="R464"/>
  <c r="P464"/>
  <c r="BI459"/>
  <c r="BH459"/>
  <c r="BG459"/>
  <c r="BF459"/>
  <c r="T459"/>
  <c r="R459"/>
  <c r="P459"/>
  <c r="BI453"/>
  <c r="BH453"/>
  <c r="BG453"/>
  <c r="BF453"/>
  <c r="T453"/>
  <c r="R453"/>
  <c r="P453"/>
  <c r="BI448"/>
  <c r="BH448"/>
  <c r="BG448"/>
  <c r="BF448"/>
  <c r="T448"/>
  <c r="R448"/>
  <c r="P448"/>
  <c r="BI442"/>
  <c r="BH442"/>
  <c r="BG442"/>
  <c r="BF442"/>
  <c r="T442"/>
  <c r="T441"/>
  <c r="R442"/>
  <c r="R441"/>
  <c r="P442"/>
  <c r="P441"/>
  <c r="BI439"/>
  <c r="BH439"/>
  <c r="BG439"/>
  <c r="BF439"/>
  <c r="T439"/>
  <c r="R439"/>
  <c r="P439"/>
  <c r="BI437"/>
  <c r="BH437"/>
  <c r="BG437"/>
  <c r="BF437"/>
  <c r="T437"/>
  <c r="R437"/>
  <c r="P437"/>
  <c r="BI433"/>
  <c r="BH433"/>
  <c r="BG433"/>
  <c r="BF433"/>
  <c r="T433"/>
  <c r="R433"/>
  <c r="P433"/>
  <c r="BI427"/>
  <c r="BH427"/>
  <c r="BG427"/>
  <c r="BF427"/>
  <c r="T427"/>
  <c r="R427"/>
  <c r="P427"/>
  <c r="BI423"/>
  <c r="BH423"/>
  <c r="BG423"/>
  <c r="BF423"/>
  <c r="T423"/>
  <c r="R423"/>
  <c r="P423"/>
  <c r="BI421"/>
  <c r="BH421"/>
  <c r="BG421"/>
  <c r="BF421"/>
  <c r="T421"/>
  <c r="R421"/>
  <c r="P421"/>
  <c r="BI420"/>
  <c r="BH420"/>
  <c r="BG420"/>
  <c r="BF420"/>
  <c r="T420"/>
  <c r="R420"/>
  <c r="P420"/>
  <c r="BI417"/>
  <c r="BH417"/>
  <c r="BG417"/>
  <c r="BF417"/>
  <c r="T417"/>
  <c r="R417"/>
  <c r="P417"/>
  <c r="BI415"/>
  <c r="BH415"/>
  <c r="BG415"/>
  <c r="BF415"/>
  <c r="T415"/>
  <c r="R415"/>
  <c r="P415"/>
  <c r="BI408"/>
  <c r="BH408"/>
  <c r="BG408"/>
  <c r="BF408"/>
  <c r="T408"/>
  <c r="R408"/>
  <c r="P408"/>
  <c r="BI399"/>
  <c r="BH399"/>
  <c r="BG399"/>
  <c r="BF399"/>
  <c r="T399"/>
  <c r="R399"/>
  <c r="P399"/>
  <c r="BI393"/>
  <c r="BH393"/>
  <c r="BG393"/>
  <c r="BF393"/>
  <c r="T393"/>
  <c r="R393"/>
  <c r="P393"/>
  <c r="BI367"/>
  <c r="BH367"/>
  <c r="BG367"/>
  <c r="BF367"/>
  <c r="T367"/>
  <c r="R367"/>
  <c r="P367"/>
  <c r="BI362"/>
  <c r="BH362"/>
  <c r="BG362"/>
  <c r="BF362"/>
  <c r="T362"/>
  <c r="R362"/>
  <c r="P362"/>
  <c r="BI357"/>
  <c r="BH357"/>
  <c r="BG357"/>
  <c r="BF357"/>
  <c r="T357"/>
  <c r="R357"/>
  <c r="P357"/>
  <c r="BI355"/>
  <c r="BH355"/>
  <c r="BG355"/>
  <c r="BF355"/>
  <c r="T355"/>
  <c r="R355"/>
  <c r="P355"/>
  <c r="BI352"/>
  <c r="BH352"/>
  <c r="BG352"/>
  <c r="BF352"/>
  <c r="T352"/>
  <c r="R352"/>
  <c r="P352"/>
  <c r="BI350"/>
  <c r="BH350"/>
  <c r="BG350"/>
  <c r="BF350"/>
  <c r="T350"/>
  <c r="R350"/>
  <c r="P350"/>
  <c r="BI347"/>
  <c r="BH347"/>
  <c r="BG347"/>
  <c r="BF347"/>
  <c r="T347"/>
  <c r="R347"/>
  <c r="P347"/>
  <c r="BI343"/>
  <c r="BH343"/>
  <c r="BG343"/>
  <c r="BF343"/>
  <c r="T343"/>
  <c r="R343"/>
  <c r="P343"/>
  <c r="BI336"/>
  <c r="BH336"/>
  <c r="BG336"/>
  <c r="BF336"/>
  <c r="T336"/>
  <c r="R336"/>
  <c r="P336"/>
  <c r="BI335"/>
  <c r="BH335"/>
  <c r="BG335"/>
  <c r="BF335"/>
  <c r="T335"/>
  <c r="R335"/>
  <c r="P335"/>
  <c r="BI334"/>
  <c r="BH334"/>
  <c r="BG334"/>
  <c r="BF334"/>
  <c r="T334"/>
  <c r="R334"/>
  <c r="P334"/>
  <c r="BI328"/>
  <c r="BH328"/>
  <c r="BG328"/>
  <c r="BF328"/>
  <c r="T328"/>
  <c r="R328"/>
  <c r="P328"/>
  <c r="BI324"/>
  <c r="BH324"/>
  <c r="BG324"/>
  <c r="BF324"/>
  <c r="T324"/>
  <c r="R324"/>
  <c r="P324"/>
  <c r="BI321"/>
  <c r="BH321"/>
  <c r="BG321"/>
  <c r="BF321"/>
  <c r="T321"/>
  <c r="R321"/>
  <c r="P321"/>
  <c r="BI297"/>
  <c r="BH297"/>
  <c r="BG297"/>
  <c r="BF297"/>
  <c r="T297"/>
  <c r="R297"/>
  <c r="P297"/>
  <c r="BI294"/>
  <c r="BH294"/>
  <c r="BG294"/>
  <c r="BF294"/>
  <c r="T294"/>
  <c r="R294"/>
  <c r="P294"/>
  <c r="BI291"/>
  <c r="BH291"/>
  <c r="BG291"/>
  <c r="BF291"/>
  <c r="T291"/>
  <c r="R291"/>
  <c r="P291"/>
  <c r="BI270"/>
  <c r="BH270"/>
  <c r="BG270"/>
  <c r="BF270"/>
  <c r="T270"/>
  <c r="R270"/>
  <c r="P270"/>
  <c r="BI263"/>
  <c r="BH263"/>
  <c r="BG263"/>
  <c r="BF263"/>
  <c r="T263"/>
  <c r="R263"/>
  <c r="P263"/>
  <c r="BI247"/>
  <c r="BH247"/>
  <c r="BG247"/>
  <c r="BF247"/>
  <c r="T247"/>
  <c r="R247"/>
  <c r="P247"/>
  <c r="BI244"/>
  <c r="BH244"/>
  <c r="BG244"/>
  <c r="BF244"/>
  <c r="T244"/>
  <c r="R244"/>
  <c r="P244"/>
  <c r="BI238"/>
  <c r="BH238"/>
  <c r="BG238"/>
  <c r="BF238"/>
  <c r="T238"/>
  <c r="R238"/>
  <c r="P238"/>
  <c r="BI233"/>
  <c r="BH233"/>
  <c r="BG233"/>
  <c r="BF233"/>
  <c r="T233"/>
  <c r="R233"/>
  <c r="P233"/>
  <c r="BI228"/>
  <c r="BH228"/>
  <c r="BG228"/>
  <c r="BF228"/>
  <c r="T228"/>
  <c r="R228"/>
  <c r="P228"/>
  <c r="BI223"/>
  <c r="BH223"/>
  <c r="BG223"/>
  <c r="BF223"/>
  <c r="T223"/>
  <c r="R223"/>
  <c r="P223"/>
  <c r="BI204"/>
  <c r="BH204"/>
  <c r="BG204"/>
  <c r="BF204"/>
  <c r="T204"/>
  <c r="R204"/>
  <c r="P204"/>
  <c r="BI198"/>
  <c r="BH198"/>
  <c r="BG198"/>
  <c r="BF198"/>
  <c r="T198"/>
  <c r="R198"/>
  <c r="P198"/>
  <c r="BI193"/>
  <c r="BH193"/>
  <c r="BG193"/>
  <c r="BF193"/>
  <c r="T193"/>
  <c r="R193"/>
  <c r="P193"/>
  <c r="BI182"/>
  <c r="BH182"/>
  <c r="BG182"/>
  <c r="BF182"/>
  <c r="T182"/>
  <c r="R182"/>
  <c r="P182"/>
  <c r="BI167"/>
  <c r="BH167"/>
  <c r="BG167"/>
  <c r="BF167"/>
  <c r="T167"/>
  <c r="R167"/>
  <c r="P167"/>
  <c r="BI156"/>
  <c r="BH156"/>
  <c r="BG156"/>
  <c r="BF156"/>
  <c r="T156"/>
  <c r="R156"/>
  <c r="P156"/>
  <c r="BI141"/>
  <c r="BH141"/>
  <c r="BG141"/>
  <c r="BF141"/>
  <c r="T141"/>
  <c r="R141"/>
  <c r="P141"/>
  <c r="BI136"/>
  <c r="BH136"/>
  <c r="BG136"/>
  <c r="BF136"/>
  <c r="T136"/>
  <c r="R136"/>
  <c r="P136"/>
  <c r="BI131"/>
  <c r="BH131"/>
  <c r="BG131"/>
  <c r="BF131"/>
  <c r="T131"/>
  <c r="R131"/>
  <c r="P131"/>
  <c r="J125"/>
  <c r="J124"/>
  <c r="F124"/>
  <c r="F122"/>
  <c r="E120"/>
  <c r="J92"/>
  <c r="J91"/>
  <c r="F91"/>
  <c r="F89"/>
  <c r="E87"/>
  <c r="J18"/>
  <c r="E18"/>
  <c r="F92"/>
  <c r="J17"/>
  <c r="J12"/>
  <c r="J89"/>
  <c r="E7"/>
  <c r="E118"/>
  <c i="17" r="J37"/>
  <c r="J36"/>
  <c i="1" r="AY115"/>
  <c i="17" r="J35"/>
  <c i="1" r="AX115"/>
  <c i="17" r="BI438"/>
  <c r="BH438"/>
  <c r="BG438"/>
  <c r="BF438"/>
  <c r="T438"/>
  <c r="R438"/>
  <c r="P438"/>
  <c r="BI435"/>
  <c r="BH435"/>
  <c r="BG435"/>
  <c r="BF435"/>
  <c r="T435"/>
  <c r="R435"/>
  <c r="P435"/>
  <c r="BI433"/>
  <c r="BH433"/>
  <c r="BG433"/>
  <c r="BF433"/>
  <c r="T433"/>
  <c r="R433"/>
  <c r="P433"/>
  <c r="BI431"/>
  <c r="BH431"/>
  <c r="BG431"/>
  <c r="BF431"/>
  <c r="T431"/>
  <c r="R431"/>
  <c r="P431"/>
  <c r="BI428"/>
  <c r="BH428"/>
  <c r="BG428"/>
  <c r="BF428"/>
  <c r="T428"/>
  <c r="T427"/>
  <c r="R428"/>
  <c r="R427"/>
  <c r="P428"/>
  <c r="P427"/>
  <c r="BI419"/>
  <c r="BH419"/>
  <c r="BG419"/>
  <c r="BF419"/>
  <c r="T419"/>
  <c r="T413"/>
  <c r="R419"/>
  <c r="R413"/>
  <c r="P419"/>
  <c r="P413"/>
  <c r="BI414"/>
  <c r="BH414"/>
  <c r="BG414"/>
  <c r="BF414"/>
  <c r="T414"/>
  <c r="R414"/>
  <c r="P414"/>
  <c r="BI410"/>
  <c r="BH410"/>
  <c r="BG410"/>
  <c r="BF410"/>
  <c r="T410"/>
  <c r="R410"/>
  <c r="P410"/>
  <c r="BI406"/>
  <c r="BH406"/>
  <c r="BG406"/>
  <c r="BF406"/>
  <c r="T406"/>
  <c r="R406"/>
  <c r="P406"/>
  <c r="BI405"/>
  <c r="BH405"/>
  <c r="BG405"/>
  <c r="BF405"/>
  <c r="T405"/>
  <c r="R405"/>
  <c r="P405"/>
  <c r="BI404"/>
  <c r="BH404"/>
  <c r="BG404"/>
  <c r="BF404"/>
  <c r="T404"/>
  <c r="R404"/>
  <c r="P404"/>
  <c r="BI403"/>
  <c r="BH403"/>
  <c r="BG403"/>
  <c r="BF403"/>
  <c r="T403"/>
  <c r="R403"/>
  <c r="P403"/>
  <c r="BI402"/>
  <c r="BH402"/>
  <c r="BG402"/>
  <c r="BF402"/>
  <c r="T402"/>
  <c r="R402"/>
  <c r="P402"/>
  <c r="BI401"/>
  <c r="BH401"/>
  <c r="BG401"/>
  <c r="BF401"/>
  <c r="T401"/>
  <c r="R401"/>
  <c r="P401"/>
  <c r="BI400"/>
  <c r="BH400"/>
  <c r="BG400"/>
  <c r="BF400"/>
  <c r="T400"/>
  <c r="R400"/>
  <c r="P400"/>
  <c r="BI399"/>
  <c r="BH399"/>
  <c r="BG399"/>
  <c r="BF399"/>
  <c r="T399"/>
  <c r="R399"/>
  <c r="P399"/>
  <c r="BI397"/>
  <c r="BH397"/>
  <c r="BG397"/>
  <c r="BF397"/>
  <c r="T397"/>
  <c r="R397"/>
  <c r="P397"/>
  <c r="BI396"/>
  <c r="BH396"/>
  <c r="BG396"/>
  <c r="BF396"/>
  <c r="T396"/>
  <c r="R396"/>
  <c r="P396"/>
  <c r="BI394"/>
  <c r="BH394"/>
  <c r="BG394"/>
  <c r="BF394"/>
  <c r="T394"/>
  <c r="R394"/>
  <c r="P394"/>
  <c r="BI392"/>
  <c r="BH392"/>
  <c r="BG392"/>
  <c r="BF392"/>
  <c r="T392"/>
  <c r="R392"/>
  <c r="P392"/>
  <c r="BI391"/>
  <c r="BH391"/>
  <c r="BG391"/>
  <c r="BF391"/>
  <c r="T391"/>
  <c r="R391"/>
  <c r="P391"/>
  <c r="BI389"/>
  <c r="BH389"/>
  <c r="BG389"/>
  <c r="BF389"/>
  <c r="T389"/>
  <c r="R389"/>
  <c r="P389"/>
  <c r="BI388"/>
  <c r="BH388"/>
  <c r="BG388"/>
  <c r="BF388"/>
  <c r="T388"/>
  <c r="R388"/>
  <c r="P388"/>
  <c r="BI386"/>
  <c r="BH386"/>
  <c r="BG386"/>
  <c r="BF386"/>
  <c r="T386"/>
  <c r="R386"/>
  <c r="P386"/>
  <c r="BI384"/>
  <c r="BH384"/>
  <c r="BG384"/>
  <c r="BF384"/>
  <c r="T384"/>
  <c r="R384"/>
  <c r="P384"/>
  <c r="BI381"/>
  <c r="BH381"/>
  <c r="BG381"/>
  <c r="BF381"/>
  <c r="T381"/>
  <c r="R381"/>
  <c r="P381"/>
  <c r="BI378"/>
  <c r="BH378"/>
  <c r="BG378"/>
  <c r="BF378"/>
  <c r="T378"/>
  <c r="R378"/>
  <c r="P378"/>
  <c r="BI376"/>
  <c r="BH376"/>
  <c r="BG376"/>
  <c r="BF376"/>
  <c r="T376"/>
  <c r="R376"/>
  <c r="P376"/>
  <c r="BI372"/>
  <c r="BH372"/>
  <c r="BG372"/>
  <c r="BF372"/>
  <c r="T372"/>
  <c r="R372"/>
  <c r="P372"/>
  <c r="BI369"/>
  <c r="BH369"/>
  <c r="BG369"/>
  <c r="BF369"/>
  <c r="T369"/>
  <c r="R369"/>
  <c r="P369"/>
  <c r="BI359"/>
  <c r="BH359"/>
  <c r="BG359"/>
  <c r="BF359"/>
  <c r="T359"/>
  <c r="R359"/>
  <c r="P359"/>
  <c r="BI358"/>
  <c r="BH358"/>
  <c r="BG358"/>
  <c r="BF358"/>
  <c r="T358"/>
  <c r="R358"/>
  <c r="P358"/>
  <c r="BI353"/>
  <c r="BH353"/>
  <c r="BG353"/>
  <c r="BF353"/>
  <c r="T353"/>
  <c r="R353"/>
  <c r="P353"/>
  <c r="BI348"/>
  <c r="BH348"/>
  <c r="BG348"/>
  <c r="BF348"/>
  <c r="T348"/>
  <c r="R348"/>
  <c r="P348"/>
  <c r="BI343"/>
  <c r="BH343"/>
  <c r="BG343"/>
  <c r="BF343"/>
  <c r="T343"/>
  <c r="T342"/>
  <c r="R343"/>
  <c r="R342"/>
  <c r="P343"/>
  <c r="P342"/>
  <c r="BI341"/>
  <c r="BH341"/>
  <c r="BG341"/>
  <c r="BF341"/>
  <c r="T341"/>
  <c r="R341"/>
  <c r="P341"/>
  <c r="BI339"/>
  <c r="BH339"/>
  <c r="BG339"/>
  <c r="BF339"/>
  <c r="T339"/>
  <c r="R339"/>
  <c r="P339"/>
  <c r="BI335"/>
  <c r="BH335"/>
  <c r="BG335"/>
  <c r="BF335"/>
  <c r="T335"/>
  <c r="R335"/>
  <c r="P335"/>
  <c r="BI329"/>
  <c r="BH329"/>
  <c r="BG329"/>
  <c r="BF329"/>
  <c r="T329"/>
  <c r="R329"/>
  <c r="P329"/>
  <c r="BI325"/>
  <c r="BH325"/>
  <c r="BG325"/>
  <c r="BF325"/>
  <c r="T325"/>
  <c r="R325"/>
  <c r="P325"/>
  <c r="BI323"/>
  <c r="BH323"/>
  <c r="BG323"/>
  <c r="BF323"/>
  <c r="T323"/>
  <c r="R323"/>
  <c r="P323"/>
  <c r="BI322"/>
  <c r="BH322"/>
  <c r="BG322"/>
  <c r="BF322"/>
  <c r="T322"/>
  <c r="R322"/>
  <c r="P322"/>
  <c r="BI319"/>
  <c r="BH319"/>
  <c r="BG319"/>
  <c r="BF319"/>
  <c r="T319"/>
  <c r="R319"/>
  <c r="P319"/>
  <c r="BI317"/>
  <c r="BH317"/>
  <c r="BG317"/>
  <c r="BF317"/>
  <c r="T317"/>
  <c r="R317"/>
  <c r="P317"/>
  <c r="BI310"/>
  <c r="BH310"/>
  <c r="BG310"/>
  <c r="BF310"/>
  <c r="T310"/>
  <c r="R310"/>
  <c r="P310"/>
  <c r="BI304"/>
  <c r="BH304"/>
  <c r="BG304"/>
  <c r="BF304"/>
  <c r="T304"/>
  <c r="R304"/>
  <c r="P304"/>
  <c r="BI295"/>
  <c r="BH295"/>
  <c r="BG295"/>
  <c r="BF295"/>
  <c r="T295"/>
  <c r="R295"/>
  <c r="P295"/>
  <c r="BI285"/>
  <c r="BH285"/>
  <c r="BG285"/>
  <c r="BF285"/>
  <c r="T285"/>
  <c r="R285"/>
  <c r="P285"/>
  <c r="BI280"/>
  <c r="BH280"/>
  <c r="BG280"/>
  <c r="BF280"/>
  <c r="T280"/>
  <c r="R280"/>
  <c r="P280"/>
  <c r="BI275"/>
  <c r="BH275"/>
  <c r="BG275"/>
  <c r="BF275"/>
  <c r="T275"/>
  <c r="R275"/>
  <c r="P275"/>
  <c r="BI273"/>
  <c r="BH273"/>
  <c r="BG273"/>
  <c r="BF273"/>
  <c r="T273"/>
  <c r="R273"/>
  <c r="P273"/>
  <c r="BI270"/>
  <c r="BH270"/>
  <c r="BG270"/>
  <c r="BF270"/>
  <c r="T270"/>
  <c r="R270"/>
  <c r="P270"/>
  <c r="BI268"/>
  <c r="BH268"/>
  <c r="BG268"/>
  <c r="BF268"/>
  <c r="T268"/>
  <c r="R268"/>
  <c r="P268"/>
  <c r="BI265"/>
  <c r="BH265"/>
  <c r="BG265"/>
  <c r="BF265"/>
  <c r="T265"/>
  <c r="R265"/>
  <c r="P265"/>
  <c r="BI261"/>
  <c r="BH261"/>
  <c r="BG261"/>
  <c r="BF261"/>
  <c r="T261"/>
  <c r="R261"/>
  <c r="P261"/>
  <c r="BI255"/>
  <c r="BH255"/>
  <c r="BG255"/>
  <c r="BF255"/>
  <c r="T255"/>
  <c r="R255"/>
  <c r="P255"/>
  <c r="BI254"/>
  <c r="BH254"/>
  <c r="BG254"/>
  <c r="BF254"/>
  <c r="T254"/>
  <c r="R254"/>
  <c r="P254"/>
  <c r="BI253"/>
  <c r="BH253"/>
  <c r="BG253"/>
  <c r="BF253"/>
  <c r="T253"/>
  <c r="R253"/>
  <c r="P253"/>
  <c r="BI249"/>
  <c r="BH249"/>
  <c r="BG249"/>
  <c r="BF249"/>
  <c r="T249"/>
  <c r="R249"/>
  <c r="P249"/>
  <c r="BI213"/>
  <c r="BH213"/>
  <c r="BG213"/>
  <c r="BF213"/>
  <c r="T213"/>
  <c r="R213"/>
  <c r="P213"/>
  <c r="BI210"/>
  <c r="BH210"/>
  <c r="BG210"/>
  <c r="BF210"/>
  <c r="T210"/>
  <c r="R210"/>
  <c r="P210"/>
  <c r="BI207"/>
  <c r="BH207"/>
  <c r="BG207"/>
  <c r="BF207"/>
  <c r="T207"/>
  <c r="R207"/>
  <c r="P207"/>
  <c r="BI195"/>
  <c r="BH195"/>
  <c r="BG195"/>
  <c r="BF195"/>
  <c r="T195"/>
  <c r="R195"/>
  <c r="P195"/>
  <c r="BI189"/>
  <c r="BH189"/>
  <c r="BG189"/>
  <c r="BF189"/>
  <c r="T189"/>
  <c r="R189"/>
  <c r="P189"/>
  <c r="BI163"/>
  <c r="BH163"/>
  <c r="BG163"/>
  <c r="BF163"/>
  <c r="T163"/>
  <c r="R163"/>
  <c r="P163"/>
  <c r="BI152"/>
  <c r="BH152"/>
  <c r="BG152"/>
  <c r="BF152"/>
  <c r="T152"/>
  <c r="R152"/>
  <c r="P152"/>
  <c r="BI147"/>
  <c r="BH147"/>
  <c r="BG147"/>
  <c r="BF147"/>
  <c r="T147"/>
  <c r="R147"/>
  <c r="P147"/>
  <c r="BI142"/>
  <c r="BH142"/>
  <c r="BG142"/>
  <c r="BF142"/>
  <c r="T142"/>
  <c r="R142"/>
  <c r="P142"/>
  <c r="BI134"/>
  <c r="BH134"/>
  <c r="BG134"/>
  <c r="BF134"/>
  <c r="T134"/>
  <c r="R134"/>
  <c r="P134"/>
  <c r="BI129"/>
  <c r="BH129"/>
  <c r="BG129"/>
  <c r="BF129"/>
  <c r="T129"/>
  <c r="R129"/>
  <c r="P129"/>
  <c r="J123"/>
  <c r="J122"/>
  <c r="F122"/>
  <c r="F120"/>
  <c r="E118"/>
  <c r="J92"/>
  <c r="J91"/>
  <c r="F91"/>
  <c r="F89"/>
  <c r="E87"/>
  <c r="J18"/>
  <c r="E18"/>
  <c r="F92"/>
  <c r="J17"/>
  <c r="J12"/>
  <c r="J120"/>
  <c r="E7"/>
  <c r="E116"/>
  <c i="16" r="J39"/>
  <c r="J38"/>
  <c i="1" r="AY114"/>
  <c i="16" r="J37"/>
  <c i="1" r="AX114"/>
  <c i="16" r="BI503"/>
  <c r="BH503"/>
  <c r="BG503"/>
  <c r="BF503"/>
  <c r="T503"/>
  <c r="R503"/>
  <c r="P503"/>
  <c r="BI501"/>
  <c r="BH501"/>
  <c r="BG501"/>
  <c r="BF501"/>
  <c r="T501"/>
  <c r="R501"/>
  <c r="P501"/>
  <c r="BI479"/>
  <c r="BH479"/>
  <c r="BG479"/>
  <c r="BF479"/>
  <c r="T479"/>
  <c r="R479"/>
  <c r="P479"/>
  <c r="BI477"/>
  <c r="BH477"/>
  <c r="BG477"/>
  <c r="BF477"/>
  <c r="T477"/>
  <c r="R477"/>
  <c r="P477"/>
  <c r="BI455"/>
  <c r="BH455"/>
  <c r="BG455"/>
  <c r="BF455"/>
  <c r="T455"/>
  <c r="R455"/>
  <c r="P455"/>
  <c r="BI452"/>
  <c r="BH452"/>
  <c r="BG452"/>
  <c r="BF452"/>
  <c r="T452"/>
  <c r="T451"/>
  <c r="R452"/>
  <c r="R451"/>
  <c r="P452"/>
  <c r="P451"/>
  <c r="BI450"/>
  <c r="BH450"/>
  <c r="BG450"/>
  <c r="BF450"/>
  <c r="T450"/>
  <c r="R450"/>
  <c r="P450"/>
  <c r="BI441"/>
  <c r="BH441"/>
  <c r="BG441"/>
  <c r="BF441"/>
  <c r="T441"/>
  <c r="R441"/>
  <c r="P441"/>
  <c r="BI428"/>
  <c r="BH428"/>
  <c r="BG428"/>
  <c r="BF428"/>
  <c r="T428"/>
  <c r="R428"/>
  <c r="P428"/>
  <c r="BI410"/>
  <c r="BH410"/>
  <c r="BG410"/>
  <c r="BF410"/>
  <c r="T410"/>
  <c r="R410"/>
  <c r="P410"/>
  <c r="BI398"/>
  <c r="BH398"/>
  <c r="BG398"/>
  <c r="BF398"/>
  <c r="T398"/>
  <c r="R398"/>
  <c r="P398"/>
  <c r="BI389"/>
  <c r="BH389"/>
  <c r="BG389"/>
  <c r="BF389"/>
  <c r="T389"/>
  <c r="R389"/>
  <c r="P389"/>
  <c r="BI380"/>
  <c r="BH380"/>
  <c r="BG380"/>
  <c r="BF380"/>
  <c r="T380"/>
  <c r="R380"/>
  <c r="P380"/>
  <c r="BI378"/>
  <c r="BH378"/>
  <c r="BG378"/>
  <c r="BF378"/>
  <c r="T378"/>
  <c r="R378"/>
  <c r="P378"/>
  <c r="BI372"/>
  <c r="BH372"/>
  <c r="BG372"/>
  <c r="BF372"/>
  <c r="T372"/>
  <c r="R372"/>
  <c r="P372"/>
  <c r="BI371"/>
  <c r="BH371"/>
  <c r="BG371"/>
  <c r="BF371"/>
  <c r="T371"/>
  <c r="R371"/>
  <c r="P371"/>
  <c r="BI365"/>
  <c r="BH365"/>
  <c r="BG365"/>
  <c r="BF365"/>
  <c r="T365"/>
  <c r="R365"/>
  <c r="P365"/>
  <c r="BI359"/>
  <c r="BH359"/>
  <c r="BG359"/>
  <c r="BF359"/>
  <c r="T359"/>
  <c r="R359"/>
  <c r="P359"/>
  <c r="BI356"/>
  <c r="BH356"/>
  <c r="BG356"/>
  <c r="BF356"/>
  <c r="T356"/>
  <c r="R356"/>
  <c r="P356"/>
  <c r="BI349"/>
  <c r="BH349"/>
  <c r="BG349"/>
  <c r="BF349"/>
  <c r="T349"/>
  <c r="R349"/>
  <c r="P349"/>
  <c r="BI342"/>
  <c r="BH342"/>
  <c r="BG342"/>
  <c r="BF342"/>
  <c r="T342"/>
  <c r="R342"/>
  <c r="P342"/>
  <c r="BI334"/>
  <c r="BH334"/>
  <c r="BG334"/>
  <c r="BF334"/>
  <c r="T334"/>
  <c r="R334"/>
  <c r="P334"/>
  <c r="BI304"/>
  <c r="BH304"/>
  <c r="BG304"/>
  <c r="BF304"/>
  <c r="T304"/>
  <c r="R304"/>
  <c r="P304"/>
  <c r="BI299"/>
  <c r="BH299"/>
  <c r="BG299"/>
  <c r="BF299"/>
  <c r="T299"/>
  <c r="R299"/>
  <c r="P299"/>
  <c r="BI297"/>
  <c r="BH297"/>
  <c r="BG297"/>
  <c r="BF297"/>
  <c r="T297"/>
  <c r="R297"/>
  <c r="P297"/>
  <c r="BI290"/>
  <c r="BH290"/>
  <c r="BG290"/>
  <c r="BF290"/>
  <c r="T290"/>
  <c r="R290"/>
  <c r="P290"/>
  <c r="BI287"/>
  <c r="BH287"/>
  <c r="BG287"/>
  <c r="BF287"/>
  <c r="T287"/>
  <c r="R287"/>
  <c r="P287"/>
  <c r="BI285"/>
  <c r="BH285"/>
  <c r="BG285"/>
  <c r="BF285"/>
  <c r="T285"/>
  <c r="R285"/>
  <c r="P285"/>
  <c r="BI280"/>
  <c r="BH280"/>
  <c r="BG280"/>
  <c r="BF280"/>
  <c r="T280"/>
  <c r="R280"/>
  <c r="P280"/>
  <c r="BI276"/>
  <c r="BH276"/>
  <c r="BG276"/>
  <c r="BF276"/>
  <c r="T276"/>
  <c r="R276"/>
  <c r="P276"/>
  <c r="BI271"/>
  <c r="BH271"/>
  <c r="BG271"/>
  <c r="BF271"/>
  <c r="T271"/>
  <c r="R271"/>
  <c r="P271"/>
  <c r="BI268"/>
  <c r="BH268"/>
  <c r="BG268"/>
  <c r="BF268"/>
  <c r="T268"/>
  <c r="R268"/>
  <c r="P268"/>
  <c r="BI259"/>
  <c r="BH259"/>
  <c r="BG259"/>
  <c r="BF259"/>
  <c r="T259"/>
  <c r="R259"/>
  <c r="P259"/>
  <c r="BI247"/>
  <c r="BH247"/>
  <c r="BG247"/>
  <c r="BF247"/>
  <c r="T247"/>
  <c r="R247"/>
  <c r="P247"/>
  <c r="BI246"/>
  <c r="BH246"/>
  <c r="BG246"/>
  <c r="BF246"/>
  <c r="T246"/>
  <c r="R246"/>
  <c r="P246"/>
  <c r="BI239"/>
  <c r="BH239"/>
  <c r="BG239"/>
  <c r="BF239"/>
  <c r="T239"/>
  <c r="R239"/>
  <c r="P239"/>
  <c r="BI238"/>
  <c r="BH238"/>
  <c r="BG238"/>
  <c r="BF238"/>
  <c r="T238"/>
  <c r="R238"/>
  <c r="P238"/>
  <c r="BI231"/>
  <c r="BH231"/>
  <c r="BG231"/>
  <c r="BF231"/>
  <c r="T231"/>
  <c r="R231"/>
  <c r="P231"/>
  <c r="BI230"/>
  <c r="BH230"/>
  <c r="BG230"/>
  <c r="BF230"/>
  <c r="T230"/>
  <c r="R230"/>
  <c r="P230"/>
  <c r="BI223"/>
  <c r="BH223"/>
  <c r="BG223"/>
  <c r="BF223"/>
  <c r="T223"/>
  <c r="R223"/>
  <c r="P223"/>
  <c r="BI222"/>
  <c r="BH222"/>
  <c r="BG222"/>
  <c r="BF222"/>
  <c r="T222"/>
  <c r="R222"/>
  <c r="P222"/>
  <c r="BI217"/>
  <c r="BH217"/>
  <c r="BG217"/>
  <c r="BF217"/>
  <c r="T217"/>
  <c r="R217"/>
  <c r="P217"/>
  <c r="BI216"/>
  <c r="BH216"/>
  <c r="BG216"/>
  <c r="BF216"/>
  <c r="T216"/>
  <c r="R216"/>
  <c r="P216"/>
  <c r="BI211"/>
  <c r="BH211"/>
  <c r="BG211"/>
  <c r="BF211"/>
  <c r="T211"/>
  <c r="R211"/>
  <c r="P211"/>
  <c r="BI210"/>
  <c r="BH210"/>
  <c r="BG210"/>
  <c r="BF210"/>
  <c r="T210"/>
  <c r="R210"/>
  <c r="P210"/>
  <c r="BI205"/>
  <c r="BH205"/>
  <c r="BG205"/>
  <c r="BF205"/>
  <c r="T205"/>
  <c r="R205"/>
  <c r="P205"/>
  <c r="BI198"/>
  <c r="BH198"/>
  <c r="BG198"/>
  <c r="BF198"/>
  <c r="T198"/>
  <c r="R198"/>
  <c r="P198"/>
  <c r="BI191"/>
  <c r="BH191"/>
  <c r="BG191"/>
  <c r="BF191"/>
  <c r="T191"/>
  <c r="R191"/>
  <c r="P191"/>
  <c r="BI184"/>
  <c r="BH184"/>
  <c r="BG184"/>
  <c r="BF184"/>
  <c r="T184"/>
  <c r="R184"/>
  <c r="P184"/>
  <c r="BI177"/>
  <c r="BH177"/>
  <c r="BG177"/>
  <c r="BF177"/>
  <c r="T177"/>
  <c r="R177"/>
  <c r="P177"/>
  <c r="BI170"/>
  <c r="BH170"/>
  <c r="BG170"/>
  <c r="BF170"/>
  <c r="T170"/>
  <c r="R170"/>
  <c r="P170"/>
  <c r="BI163"/>
  <c r="BH163"/>
  <c r="BG163"/>
  <c r="BF163"/>
  <c r="T163"/>
  <c r="R163"/>
  <c r="P163"/>
  <c r="BI156"/>
  <c r="BH156"/>
  <c r="BG156"/>
  <c r="BF156"/>
  <c r="T156"/>
  <c r="R156"/>
  <c r="P156"/>
  <c r="BI149"/>
  <c r="BH149"/>
  <c r="BG149"/>
  <c r="BF149"/>
  <c r="T149"/>
  <c r="R149"/>
  <c r="P149"/>
  <c r="BI140"/>
  <c r="BH140"/>
  <c r="BG140"/>
  <c r="BF140"/>
  <c r="T140"/>
  <c r="R140"/>
  <c r="P140"/>
  <c r="BI131"/>
  <c r="BH131"/>
  <c r="BG131"/>
  <c r="BF131"/>
  <c r="T131"/>
  <c r="R131"/>
  <c r="P131"/>
  <c r="J125"/>
  <c r="J124"/>
  <c r="F124"/>
  <c r="F122"/>
  <c r="E120"/>
  <c r="J94"/>
  <c r="J93"/>
  <c r="F93"/>
  <c r="F91"/>
  <c r="E89"/>
  <c r="J20"/>
  <c r="E20"/>
  <c r="F125"/>
  <c r="J19"/>
  <c r="J14"/>
  <c r="J91"/>
  <c r="E7"/>
  <c r="E85"/>
  <c i="15" r="J39"/>
  <c r="J38"/>
  <c i="1" r="AY113"/>
  <c i="15" r="J37"/>
  <c i="1" r="AX113"/>
  <c i="15" r="BI925"/>
  <c r="BH925"/>
  <c r="BG925"/>
  <c r="BF925"/>
  <c r="T925"/>
  <c r="R925"/>
  <c r="P925"/>
  <c r="BI921"/>
  <c r="BH921"/>
  <c r="BG921"/>
  <c r="BF921"/>
  <c r="T921"/>
  <c r="R921"/>
  <c r="P921"/>
  <c r="BI917"/>
  <c r="BH917"/>
  <c r="BG917"/>
  <c r="BF917"/>
  <c r="T917"/>
  <c r="R917"/>
  <c r="P917"/>
  <c r="BI914"/>
  <c r="BH914"/>
  <c r="BG914"/>
  <c r="BF914"/>
  <c r="T914"/>
  <c r="T913"/>
  <c r="R914"/>
  <c r="R913"/>
  <c r="P914"/>
  <c r="P913"/>
  <c r="BI906"/>
  <c r="BH906"/>
  <c r="BG906"/>
  <c r="BF906"/>
  <c r="T906"/>
  <c r="R906"/>
  <c r="P906"/>
  <c r="BI899"/>
  <c r="BH899"/>
  <c r="BG899"/>
  <c r="BF899"/>
  <c r="T899"/>
  <c r="R899"/>
  <c r="P899"/>
  <c r="BI895"/>
  <c r="BH895"/>
  <c r="BG895"/>
  <c r="BF895"/>
  <c r="T895"/>
  <c r="R895"/>
  <c r="P895"/>
  <c r="BI893"/>
  <c r="BH893"/>
  <c r="BG893"/>
  <c r="BF893"/>
  <c r="T893"/>
  <c r="R893"/>
  <c r="P893"/>
  <c r="BI892"/>
  <c r="BH892"/>
  <c r="BG892"/>
  <c r="BF892"/>
  <c r="T892"/>
  <c r="R892"/>
  <c r="P892"/>
  <c r="BI885"/>
  <c r="BH885"/>
  <c r="BG885"/>
  <c r="BF885"/>
  <c r="T885"/>
  <c r="R885"/>
  <c r="P885"/>
  <c r="BI876"/>
  <c r="BH876"/>
  <c r="BG876"/>
  <c r="BF876"/>
  <c r="T876"/>
  <c r="R876"/>
  <c r="P876"/>
  <c r="BI870"/>
  <c r="BH870"/>
  <c r="BG870"/>
  <c r="BF870"/>
  <c r="T870"/>
  <c r="R870"/>
  <c r="P870"/>
  <c r="BI857"/>
  <c r="BH857"/>
  <c r="BG857"/>
  <c r="BF857"/>
  <c r="T857"/>
  <c r="R857"/>
  <c r="P857"/>
  <c r="BI851"/>
  <c r="BH851"/>
  <c r="BG851"/>
  <c r="BF851"/>
  <c r="T851"/>
  <c r="R851"/>
  <c r="P851"/>
  <c r="BI845"/>
  <c r="BH845"/>
  <c r="BG845"/>
  <c r="BF845"/>
  <c r="T845"/>
  <c r="R845"/>
  <c r="P845"/>
  <c r="BI836"/>
  <c r="BH836"/>
  <c r="BG836"/>
  <c r="BF836"/>
  <c r="T836"/>
  <c r="R836"/>
  <c r="P836"/>
  <c r="BI834"/>
  <c r="BH834"/>
  <c r="BG834"/>
  <c r="BF834"/>
  <c r="T834"/>
  <c r="R834"/>
  <c r="P834"/>
  <c r="BI833"/>
  <c r="BH833"/>
  <c r="BG833"/>
  <c r="BF833"/>
  <c r="T833"/>
  <c r="R833"/>
  <c r="P833"/>
  <c r="BI822"/>
  <c r="BH822"/>
  <c r="BG822"/>
  <c r="BF822"/>
  <c r="T822"/>
  <c r="R822"/>
  <c r="P822"/>
  <c r="BI811"/>
  <c r="BH811"/>
  <c r="BG811"/>
  <c r="BF811"/>
  <c r="T811"/>
  <c r="R811"/>
  <c r="P811"/>
  <c r="BI808"/>
  <c r="BH808"/>
  <c r="BG808"/>
  <c r="BF808"/>
  <c r="T808"/>
  <c r="R808"/>
  <c r="P808"/>
  <c r="BI803"/>
  <c r="BH803"/>
  <c r="BG803"/>
  <c r="BF803"/>
  <c r="T803"/>
  <c r="R803"/>
  <c r="P803"/>
  <c r="BI802"/>
  <c r="BH802"/>
  <c r="BG802"/>
  <c r="BF802"/>
  <c r="T802"/>
  <c r="R802"/>
  <c r="P802"/>
  <c r="BI793"/>
  <c r="BH793"/>
  <c r="BG793"/>
  <c r="BF793"/>
  <c r="T793"/>
  <c r="R793"/>
  <c r="P793"/>
  <c r="BI789"/>
  <c r="BH789"/>
  <c r="BG789"/>
  <c r="BF789"/>
  <c r="T789"/>
  <c r="R789"/>
  <c r="P789"/>
  <c r="BI787"/>
  <c r="BH787"/>
  <c r="BG787"/>
  <c r="BF787"/>
  <c r="T787"/>
  <c r="R787"/>
  <c r="P787"/>
  <c r="BI782"/>
  <c r="BH782"/>
  <c r="BG782"/>
  <c r="BF782"/>
  <c r="T782"/>
  <c r="R782"/>
  <c r="P782"/>
  <c r="BI779"/>
  <c r="BH779"/>
  <c r="BG779"/>
  <c r="BF779"/>
  <c r="T779"/>
  <c r="R779"/>
  <c r="P779"/>
  <c r="BI773"/>
  <c r="BH773"/>
  <c r="BG773"/>
  <c r="BF773"/>
  <c r="T773"/>
  <c r="R773"/>
  <c r="P773"/>
  <c r="BI770"/>
  <c r="BH770"/>
  <c r="BG770"/>
  <c r="BF770"/>
  <c r="T770"/>
  <c r="R770"/>
  <c r="P770"/>
  <c r="BI764"/>
  <c r="BH764"/>
  <c r="BG764"/>
  <c r="BF764"/>
  <c r="T764"/>
  <c r="R764"/>
  <c r="P764"/>
  <c r="BI760"/>
  <c r="BH760"/>
  <c r="BG760"/>
  <c r="BF760"/>
  <c r="T760"/>
  <c r="R760"/>
  <c r="P760"/>
  <c r="BI753"/>
  <c r="BH753"/>
  <c r="BG753"/>
  <c r="BF753"/>
  <c r="T753"/>
  <c r="R753"/>
  <c r="P753"/>
  <c r="BI744"/>
  <c r="BH744"/>
  <c r="BG744"/>
  <c r="BF744"/>
  <c r="T744"/>
  <c r="R744"/>
  <c r="P744"/>
  <c r="BI732"/>
  <c r="BH732"/>
  <c r="BG732"/>
  <c r="BF732"/>
  <c r="T732"/>
  <c r="R732"/>
  <c r="P732"/>
  <c r="BI723"/>
  <c r="BH723"/>
  <c r="BG723"/>
  <c r="BF723"/>
  <c r="T723"/>
  <c r="R723"/>
  <c r="P723"/>
  <c r="BI717"/>
  <c r="BH717"/>
  <c r="BG717"/>
  <c r="BF717"/>
  <c r="T717"/>
  <c r="R717"/>
  <c r="P717"/>
  <c r="BI708"/>
  <c r="BH708"/>
  <c r="BG708"/>
  <c r="BF708"/>
  <c r="T708"/>
  <c r="R708"/>
  <c r="P708"/>
  <c r="BI696"/>
  <c r="BH696"/>
  <c r="BG696"/>
  <c r="BF696"/>
  <c r="T696"/>
  <c r="R696"/>
  <c r="P696"/>
  <c r="BI691"/>
  <c r="BH691"/>
  <c r="BG691"/>
  <c r="BF691"/>
  <c r="T691"/>
  <c r="R691"/>
  <c r="P691"/>
  <c r="BI686"/>
  <c r="BH686"/>
  <c r="BG686"/>
  <c r="BF686"/>
  <c r="T686"/>
  <c r="R686"/>
  <c r="P686"/>
  <c r="BI677"/>
  <c r="BH677"/>
  <c r="BG677"/>
  <c r="BF677"/>
  <c r="T677"/>
  <c r="R677"/>
  <c r="P677"/>
  <c r="BI668"/>
  <c r="BH668"/>
  <c r="BG668"/>
  <c r="BF668"/>
  <c r="T668"/>
  <c r="R668"/>
  <c r="P668"/>
  <c r="BI659"/>
  <c r="BH659"/>
  <c r="BG659"/>
  <c r="BF659"/>
  <c r="T659"/>
  <c r="R659"/>
  <c r="P659"/>
  <c r="BI647"/>
  <c r="BH647"/>
  <c r="BG647"/>
  <c r="BF647"/>
  <c r="T647"/>
  <c r="R647"/>
  <c r="P647"/>
  <c r="BI641"/>
  <c r="BH641"/>
  <c r="BG641"/>
  <c r="BF641"/>
  <c r="T641"/>
  <c r="R641"/>
  <c r="P641"/>
  <c r="BI635"/>
  <c r="BH635"/>
  <c r="BG635"/>
  <c r="BF635"/>
  <c r="T635"/>
  <c r="R635"/>
  <c r="P635"/>
  <c r="BI626"/>
  <c r="BH626"/>
  <c r="BG626"/>
  <c r="BF626"/>
  <c r="T626"/>
  <c r="R626"/>
  <c r="P626"/>
  <c r="BI614"/>
  <c r="BH614"/>
  <c r="BG614"/>
  <c r="BF614"/>
  <c r="T614"/>
  <c r="R614"/>
  <c r="P614"/>
  <c r="BI608"/>
  <c r="BH608"/>
  <c r="BG608"/>
  <c r="BF608"/>
  <c r="T608"/>
  <c r="R608"/>
  <c r="P608"/>
  <c r="BI603"/>
  <c r="BH603"/>
  <c r="BG603"/>
  <c r="BF603"/>
  <c r="T603"/>
  <c r="R603"/>
  <c r="P603"/>
  <c r="BI600"/>
  <c r="BH600"/>
  <c r="BG600"/>
  <c r="BF600"/>
  <c r="T600"/>
  <c r="R600"/>
  <c r="P600"/>
  <c r="BI596"/>
  <c r="BH596"/>
  <c r="BG596"/>
  <c r="BF596"/>
  <c r="T596"/>
  <c r="R596"/>
  <c r="P596"/>
  <c r="BI589"/>
  <c r="BH589"/>
  <c r="BG589"/>
  <c r="BF589"/>
  <c r="T589"/>
  <c r="R589"/>
  <c r="P589"/>
  <c r="BI586"/>
  <c r="BH586"/>
  <c r="BG586"/>
  <c r="BF586"/>
  <c r="T586"/>
  <c r="R586"/>
  <c r="P586"/>
  <c r="BI583"/>
  <c r="BH583"/>
  <c r="BG583"/>
  <c r="BF583"/>
  <c r="T583"/>
  <c r="R583"/>
  <c r="P583"/>
  <c r="BI578"/>
  <c r="BH578"/>
  <c r="BG578"/>
  <c r="BF578"/>
  <c r="T578"/>
  <c r="R578"/>
  <c r="P578"/>
  <c r="BI574"/>
  <c r="BH574"/>
  <c r="BG574"/>
  <c r="BF574"/>
  <c r="T574"/>
  <c r="R574"/>
  <c r="P574"/>
  <c r="BI570"/>
  <c r="BH570"/>
  <c r="BG570"/>
  <c r="BF570"/>
  <c r="T570"/>
  <c r="R570"/>
  <c r="P570"/>
  <c r="BI568"/>
  <c r="BH568"/>
  <c r="BG568"/>
  <c r="BF568"/>
  <c r="T568"/>
  <c r="R568"/>
  <c r="P568"/>
  <c r="BI563"/>
  <c r="BH563"/>
  <c r="BG563"/>
  <c r="BF563"/>
  <c r="T563"/>
  <c r="R563"/>
  <c r="P563"/>
  <c r="BI561"/>
  <c r="BH561"/>
  <c r="BG561"/>
  <c r="BF561"/>
  <c r="T561"/>
  <c r="R561"/>
  <c r="P561"/>
  <c r="BI547"/>
  <c r="BH547"/>
  <c r="BG547"/>
  <c r="BF547"/>
  <c r="T547"/>
  <c r="R547"/>
  <c r="P547"/>
  <c r="BI533"/>
  <c r="BH533"/>
  <c r="BG533"/>
  <c r="BF533"/>
  <c r="T533"/>
  <c r="R533"/>
  <c r="P533"/>
  <c r="BI531"/>
  <c r="BH531"/>
  <c r="BG531"/>
  <c r="BF531"/>
  <c r="T531"/>
  <c r="R531"/>
  <c r="P531"/>
  <c r="BI508"/>
  <c r="BH508"/>
  <c r="BG508"/>
  <c r="BF508"/>
  <c r="T508"/>
  <c r="R508"/>
  <c r="P508"/>
  <c r="BI488"/>
  <c r="BH488"/>
  <c r="BG488"/>
  <c r="BF488"/>
  <c r="T488"/>
  <c r="R488"/>
  <c r="P488"/>
  <c r="BI479"/>
  <c r="BH479"/>
  <c r="BG479"/>
  <c r="BF479"/>
  <c r="T479"/>
  <c r="R479"/>
  <c r="P479"/>
  <c r="BI472"/>
  <c r="BH472"/>
  <c r="BG472"/>
  <c r="BF472"/>
  <c r="T472"/>
  <c r="R472"/>
  <c r="P472"/>
  <c r="BI464"/>
  <c r="BH464"/>
  <c r="BG464"/>
  <c r="BF464"/>
  <c r="T464"/>
  <c r="R464"/>
  <c r="P464"/>
  <c r="BI459"/>
  <c r="BH459"/>
  <c r="BG459"/>
  <c r="BF459"/>
  <c r="T459"/>
  <c r="R459"/>
  <c r="P459"/>
  <c r="BI454"/>
  <c r="BH454"/>
  <c r="BG454"/>
  <c r="BF454"/>
  <c r="T454"/>
  <c r="R454"/>
  <c r="P454"/>
  <c r="BI449"/>
  <c r="BH449"/>
  <c r="BG449"/>
  <c r="BF449"/>
  <c r="T449"/>
  <c r="R449"/>
  <c r="P449"/>
  <c r="BI445"/>
  <c r="BH445"/>
  <c r="BG445"/>
  <c r="BF445"/>
  <c r="T445"/>
  <c r="R445"/>
  <c r="P445"/>
  <c r="BI440"/>
  <c r="BH440"/>
  <c r="BG440"/>
  <c r="BF440"/>
  <c r="T440"/>
  <c r="R440"/>
  <c r="P440"/>
  <c r="BI437"/>
  <c r="BH437"/>
  <c r="BG437"/>
  <c r="BF437"/>
  <c r="T437"/>
  <c r="R437"/>
  <c r="P437"/>
  <c r="BI434"/>
  <c r="BH434"/>
  <c r="BG434"/>
  <c r="BF434"/>
  <c r="T434"/>
  <c r="R434"/>
  <c r="P434"/>
  <c r="BI431"/>
  <c r="BH431"/>
  <c r="BG431"/>
  <c r="BF431"/>
  <c r="T431"/>
  <c r="R431"/>
  <c r="P431"/>
  <c r="BI424"/>
  <c r="BH424"/>
  <c r="BG424"/>
  <c r="BF424"/>
  <c r="T424"/>
  <c r="R424"/>
  <c r="P424"/>
  <c r="BI419"/>
  <c r="BH419"/>
  <c r="BG419"/>
  <c r="BF419"/>
  <c r="T419"/>
  <c r="R419"/>
  <c r="P419"/>
  <c r="BI416"/>
  <c r="BH416"/>
  <c r="BG416"/>
  <c r="BF416"/>
  <c r="T416"/>
  <c r="R416"/>
  <c r="P416"/>
  <c r="BI415"/>
  <c r="BH415"/>
  <c r="BG415"/>
  <c r="BF415"/>
  <c r="T415"/>
  <c r="R415"/>
  <c r="P415"/>
  <c r="BI405"/>
  <c r="BH405"/>
  <c r="BG405"/>
  <c r="BF405"/>
  <c r="T405"/>
  <c r="R405"/>
  <c r="P405"/>
  <c r="BI404"/>
  <c r="BH404"/>
  <c r="BG404"/>
  <c r="BF404"/>
  <c r="T404"/>
  <c r="R404"/>
  <c r="P404"/>
  <c r="BI397"/>
  <c r="BH397"/>
  <c r="BG397"/>
  <c r="BF397"/>
  <c r="T397"/>
  <c r="R397"/>
  <c r="P397"/>
  <c r="BI395"/>
  <c r="BH395"/>
  <c r="BG395"/>
  <c r="BF395"/>
  <c r="T395"/>
  <c r="R395"/>
  <c r="P395"/>
  <c r="BI391"/>
  <c r="BH391"/>
  <c r="BG391"/>
  <c r="BF391"/>
  <c r="T391"/>
  <c r="R391"/>
  <c r="P391"/>
  <c r="BI385"/>
  <c r="BH385"/>
  <c r="BG385"/>
  <c r="BF385"/>
  <c r="T385"/>
  <c r="R385"/>
  <c r="P385"/>
  <c r="BI378"/>
  <c r="BH378"/>
  <c r="BG378"/>
  <c r="BF378"/>
  <c r="T378"/>
  <c r="R378"/>
  <c r="P378"/>
  <c r="BI368"/>
  <c r="BH368"/>
  <c r="BG368"/>
  <c r="BF368"/>
  <c r="T368"/>
  <c r="R368"/>
  <c r="P368"/>
  <c r="BI359"/>
  <c r="BH359"/>
  <c r="BG359"/>
  <c r="BF359"/>
  <c r="T359"/>
  <c r="R359"/>
  <c r="P359"/>
  <c r="BI352"/>
  <c r="BH352"/>
  <c r="BG352"/>
  <c r="BF352"/>
  <c r="T352"/>
  <c r="R352"/>
  <c r="P352"/>
  <c r="BI343"/>
  <c r="BH343"/>
  <c r="BG343"/>
  <c r="BF343"/>
  <c r="T343"/>
  <c r="R343"/>
  <c r="P343"/>
  <c r="BI333"/>
  <c r="BH333"/>
  <c r="BG333"/>
  <c r="BF333"/>
  <c r="T333"/>
  <c r="R333"/>
  <c r="P333"/>
  <c r="BI324"/>
  <c r="BH324"/>
  <c r="BG324"/>
  <c r="BF324"/>
  <c r="T324"/>
  <c r="R324"/>
  <c r="P324"/>
  <c r="BI315"/>
  <c r="BH315"/>
  <c r="BG315"/>
  <c r="BF315"/>
  <c r="T315"/>
  <c r="R315"/>
  <c r="P315"/>
  <c r="BI305"/>
  <c r="BH305"/>
  <c r="BG305"/>
  <c r="BF305"/>
  <c r="T305"/>
  <c r="R305"/>
  <c r="P305"/>
  <c r="BI300"/>
  <c r="BH300"/>
  <c r="BG300"/>
  <c r="BF300"/>
  <c r="T300"/>
  <c r="R300"/>
  <c r="P300"/>
  <c r="BI286"/>
  <c r="BH286"/>
  <c r="BG286"/>
  <c r="BF286"/>
  <c r="T286"/>
  <c r="R286"/>
  <c r="P286"/>
  <c r="BI277"/>
  <c r="BH277"/>
  <c r="BG277"/>
  <c r="BF277"/>
  <c r="T277"/>
  <c r="R277"/>
  <c r="P277"/>
  <c r="BI272"/>
  <c r="BH272"/>
  <c r="BG272"/>
  <c r="BF272"/>
  <c r="T272"/>
  <c r="R272"/>
  <c r="P272"/>
  <c r="BI265"/>
  <c r="BH265"/>
  <c r="BG265"/>
  <c r="BF265"/>
  <c r="T265"/>
  <c r="R265"/>
  <c r="P265"/>
  <c r="BI262"/>
  <c r="BH262"/>
  <c r="BG262"/>
  <c r="BF262"/>
  <c r="T262"/>
  <c r="R262"/>
  <c r="P262"/>
  <c r="BI259"/>
  <c r="BH259"/>
  <c r="BG259"/>
  <c r="BF259"/>
  <c r="T259"/>
  <c r="R259"/>
  <c r="P259"/>
  <c r="BI250"/>
  <c r="BH250"/>
  <c r="BG250"/>
  <c r="BF250"/>
  <c r="T250"/>
  <c r="R250"/>
  <c r="P250"/>
  <c r="BI244"/>
  <c r="BH244"/>
  <c r="BG244"/>
  <c r="BF244"/>
  <c r="T244"/>
  <c r="R244"/>
  <c r="P244"/>
  <c r="BI238"/>
  <c r="BH238"/>
  <c r="BG238"/>
  <c r="BF238"/>
  <c r="T238"/>
  <c r="R238"/>
  <c r="P238"/>
  <c r="BI232"/>
  <c r="BH232"/>
  <c r="BG232"/>
  <c r="BF232"/>
  <c r="T232"/>
  <c r="R232"/>
  <c r="P232"/>
  <c r="BI223"/>
  <c r="BH223"/>
  <c r="BG223"/>
  <c r="BF223"/>
  <c r="T223"/>
  <c r="R223"/>
  <c r="P223"/>
  <c r="BI214"/>
  <c r="BH214"/>
  <c r="BG214"/>
  <c r="BF214"/>
  <c r="T214"/>
  <c r="R214"/>
  <c r="P214"/>
  <c r="BI205"/>
  <c r="BH205"/>
  <c r="BG205"/>
  <c r="BF205"/>
  <c r="T205"/>
  <c r="R205"/>
  <c r="P205"/>
  <c r="BI193"/>
  <c r="BH193"/>
  <c r="BG193"/>
  <c r="BF193"/>
  <c r="T193"/>
  <c r="R193"/>
  <c r="P193"/>
  <c r="BI184"/>
  <c r="BH184"/>
  <c r="BG184"/>
  <c r="BF184"/>
  <c r="T184"/>
  <c r="R184"/>
  <c r="P184"/>
  <c r="BI175"/>
  <c r="BH175"/>
  <c r="BG175"/>
  <c r="BF175"/>
  <c r="T175"/>
  <c r="R175"/>
  <c r="P175"/>
  <c r="BI163"/>
  <c r="BH163"/>
  <c r="BG163"/>
  <c r="BF163"/>
  <c r="T163"/>
  <c r="R163"/>
  <c r="P163"/>
  <c r="BI154"/>
  <c r="BH154"/>
  <c r="BG154"/>
  <c r="BF154"/>
  <c r="T154"/>
  <c r="R154"/>
  <c r="P154"/>
  <c r="BI145"/>
  <c r="BH145"/>
  <c r="BG145"/>
  <c r="BF145"/>
  <c r="T145"/>
  <c r="R145"/>
  <c r="P145"/>
  <c r="BI139"/>
  <c r="BH139"/>
  <c r="BG139"/>
  <c r="BF139"/>
  <c r="T139"/>
  <c r="R139"/>
  <c r="P139"/>
  <c r="BI134"/>
  <c r="BH134"/>
  <c r="BG134"/>
  <c r="BF134"/>
  <c r="T134"/>
  <c r="R134"/>
  <c r="P134"/>
  <c r="J128"/>
  <c r="J127"/>
  <c r="F127"/>
  <c r="F125"/>
  <c r="E123"/>
  <c r="J94"/>
  <c r="J93"/>
  <c r="F93"/>
  <c r="F91"/>
  <c r="E89"/>
  <c r="J20"/>
  <c r="E20"/>
  <c r="F128"/>
  <c r="J19"/>
  <c r="J14"/>
  <c r="J125"/>
  <c r="E7"/>
  <c r="E119"/>
  <c i="14" r="J39"/>
  <c r="J38"/>
  <c i="1" r="AY111"/>
  <c i="14" r="J37"/>
  <c i="1" r="AX111"/>
  <c i="14" r="BI428"/>
  <c r="BH428"/>
  <c r="BG428"/>
  <c r="BF428"/>
  <c r="T428"/>
  <c r="R428"/>
  <c r="P428"/>
  <c r="BI426"/>
  <c r="BH426"/>
  <c r="BG426"/>
  <c r="BF426"/>
  <c r="T426"/>
  <c r="R426"/>
  <c r="P426"/>
  <c r="BI410"/>
  <c r="BH410"/>
  <c r="BG410"/>
  <c r="BF410"/>
  <c r="T410"/>
  <c r="R410"/>
  <c r="P410"/>
  <c r="BI408"/>
  <c r="BH408"/>
  <c r="BG408"/>
  <c r="BF408"/>
  <c r="T408"/>
  <c r="R408"/>
  <c r="P408"/>
  <c r="BI392"/>
  <c r="BH392"/>
  <c r="BG392"/>
  <c r="BF392"/>
  <c r="T392"/>
  <c r="R392"/>
  <c r="P392"/>
  <c r="BI389"/>
  <c r="BH389"/>
  <c r="BG389"/>
  <c r="BF389"/>
  <c r="T389"/>
  <c r="T388"/>
  <c r="R389"/>
  <c r="R388"/>
  <c r="P389"/>
  <c r="P388"/>
  <c r="BI387"/>
  <c r="BH387"/>
  <c r="BG387"/>
  <c r="BF387"/>
  <c r="T387"/>
  <c r="R387"/>
  <c r="P387"/>
  <c r="BI386"/>
  <c r="BH386"/>
  <c r="BG386"/>
  <c r="BF386"/>
  <c r="T386"/>
  <c r="R386"/>
  <c r="P386"/>
  <c r="BI379"/>
  <c r="BH379"/>
  <c r="BG379"/>
  <c r="BF379"/>
  <c r="T379"/>
  <c r="R379"/>
  <c r="P379"/>
  <c r="BI369"/>
  <c r="BH369"/>
  <c r="BG369"/>
  <c r="BF369"/>
  <c r="T369"/>
  <c r="R369"/>
  <c r="P369"/>
  <c r="BI356"/>
  <c r="BH356"/>
  <c r="BG356"/>
  <c r="BF356"/>
  <c r="T356"/>
  <c r="R356"/>
  <c r="P356"/>
  <c r="BI347"/>
  <c r="BH347"/>
  <c r="BG347"/>
  <c r="BF347"/>
  <c r="T347"/>
  <c r="R347"/>
  <c r="P347"/>
  <c r="BI340"/>
  <c r="BH340"/>
  <c r="BG340"/>
  <c r="BF340"/>
  <c r="T340"/>
  <c r="R340"/>
  <c r="P340"/>
  <c r="BI333"/>
  <c r="BH333"/>
  <c r="BG333"/>
  <c r="BF333"/>
  <c r="T333"/>
  <c r="R333"/>
  <c r="P333"/>
  <c r="BI331"/>
  <c r="BH331"/>
  <c r="BG331"/>
  <c r="BF331"/>
  <c r="T331"/>
  <c r="R331"/>
  <c r="P331"/>
  <c r="BI322"/>
  <c r="BH322"/>
  <c r="BG322"/>
  <c r="BF322"/>
  <c r="T322"/>
  <c r="R322"/>
  <c r="P322"/>
  <c r="BI321"/>
  <c r="BH321"/>
  <c r="BG321"/>
  <c r="BF321"/>
  <c r="T321"/>
  <c r="R321"/>
  <c r="P321"/>
  <c r="BI312"/>
  <c r="BH312"/>
  <c r="BG312"/>
  <c r="BF312"/>
  <c r="T312"/>
  <c r="R312"/>
  <c r="P312"/>
  <c r="BI303"/>
  <c r="BH303"/>
  <c r="BG303"/>
  <c r="BF303"/>
  <c r="T303"/>
  <c r="R303"/>
  <c r="P303"/>
  <c r="BI300"/>
  <c r="BH300"/>
  <c r="BG300"/>
  <c r="BF300"/>
  <c r="T300"/>
  <c r="R300"/>
  <c r="P300"/>
  <c r="BI295"/>
  <c r="BH295"/>
  <c r="BG295"/>
  <c r="BF295"/>
  <c r="T295"/>
  <c r="R295"/>
  <c r="P295"/>
  <c r="BI290"/>
  <c r="BH290"/>
  <c r="BG290"/>
  <c r="BF290"/>
  <c r="T290"/>
  <c r="R290"/>
  <c r="P290"/>
  <c r="BI284"/>
  <c r="BH284"/>
  <c r="BG284"/>
  <c r="BF284"/>
  <c r="T284"/>
  <c r="R284"/>
  <c r="P284"/>
  <c r="BI263"/>
  <c r="BH263"/>
  <c r="BG263"/>
  <c r="BF263"/>
  <c r="T263"/>
  <c r="R263"/>
  <c r="P263"/>
  <c r="BI258"/>
  <c r="BH258"/>
  <c r="BG258"/>
  <c r="BF258"/>
  <c r="T258"/>
  <c r="R258"/>
  <c r="P258"/>
  <c r="BI256"/>
  <c r="BH256"/>
  <c r="BG256"/>
  <c r="BF256"/>
  <c r="T256"/>
  <c r="R256"/>
  <c r="P256"/>
  <c r="BI252"/>
  <c r="BH252"/>
  <c r="BG252"/>
  <c r="BF252"/>
  <c r="T252"/>
  <c r="R252"/>
  <c r="P252"/>
  <c r="BI249"/>
  <c r="BH249"/>
  <c r="BG249"/>
  <c r="BF249"/>
  <c r="T249"/>
  <c r="R249"/>
  <c r="P249"/>
  <c r="BI245"/>
  <c r="BH245"/>
  <c r="BG245"/>
  <c r="BF245"/>
  <c r="T245"/>
  <c r="R245"/>
  <c r="P245"/>
  <c r="BI242"/>
  <c r="BH242"/>
  <c r="BG242"/>
  <c r="BF242"/>
  <c r="T242"/>
  <c r="R242"/>
  <c r="P242"/>
  <c r="BI235"/>
  <c r="BH235"/>
  <c r="BG235"/>
  <c r="BF235"/>
  <c r="T235"/>
  <c r="R235"/>
  <c r="P235"/>
  <c r="BI231"/>
  <c r="BH231"/>
  <c r="BG231"/>
  <c r="BF231"/>
  <c r="T231"/>
  <c r="R231"/>
  <c r="P231"/>
  <c r="BI228"/>
  <c r="BH228"/>
  <c r="BG228"/>
  <c r="BF228"/>
  <c r="T228"/>
  <c r="R228"/>
  <c r="P228"/>
  <c r="BI223"/>
  <c r="BH223"/>
  <c r="BG223"/>
  <c r="BF223"/>
  <c r="T223"/>
  <c r="R223"/>
  <c r="P223"/>
  <c r="BI214"/>
  <c r="BH214"/>
  <c r="BG214"/>
  <c r="BF214"/>
  <c r="T214"/>
  <c r="R214"/>
  <c r="P214"/>
  <c r="BI213"/>
  <c r="BH213"/>
  <c r="BG213"/>
  <c r="BF213"/>
  <c r="T213"/>
  <c r="R213"/>
  <c r="P213"/>
  <c r="BI206"/>
  <c r="BH206"/>
  <c r="BG206"/>
  <c r="BF206"/>
  <c r="T206"/>
  <c r="R206"/>
  <c r="P206"/>
  <c r="BI205"/>
  <c r="BH205"/>
  <c r="BG205"/>
  <c r="BF205"/>
  <c r="T205"/>
  <c r="R205"/>
  <c r="P205"/>
  <c r="BI198"/>
  <c r="BH198"/>
  <c r="BG198"/>
  <c r="BF198"/>
  <c r="T198"/>
  <c r="R198"/>
  <c r="P198"/>
  <c r="BI197"/>
  <c r="BH197"/>
  <c r="BG197"/>
  <c r="BF197"/>
  <c r="T197"/>
  <c r="R197"/>
  <c r="P197"/>
  <c r="BI190"/>
  <c r="BH190"/>
  <c r="BG190"/>
  <c r="BF190"/>
  <c r="T190"/>
  <c r="R190"/>
  <c r="P190"/>
  <c r="BI183"/>
  <c r="BH183"/>
  <c r="BG183"/>
  <c r="BF183"/>
  <c r="T183"/>
  <c r="R183"/>
  <c r="P183"/>
  <c r="BI176"/>
  <c r="BH176"/>
  <c r="BG176"/>
  <c r="BF176"/>
  <c r="T176"/>
  <c r="R176"/>
  <c r="P176"/>
  <c r="BI169"/>
  <c r="BH169"/>
  <c r="BG169"/>
  <c r="BF169"/>
  <c r="T169"/>
  <c r="R169"/>
  <c r="P169"/>
  <c r="BI162"/>
  <c r="BH162"/>
  <c r="BG162"/>
  <c r="BF162"/>
  <c r="T162"/>
  <c r="R162"/>
  <c r="P162"/>
  <c r="BI155"/>
  <c r="BH155"/>
  <c r="BG155"/>
  <c r="BF155"/>
  <c r="T155"/>
  <c r="R155"/>
  <c r="P155"/>
  <c r="BI150"/>
  <c r="BH150"/>
  <c r="BG150"/>
  <c r="BF150"/>
  <c r="T150"/>
  <c r="R150"/>
  <c r="P150"/>
  <c r="BI143"/>
  <c r="BH143"/>
  <c r="BG143"/>
  <c r="BF143"/>
  <c r="T143"/>
  <c r="R143"/>
  <c r="P143"/>
  <c r="BI136"/>
  <c r="BH136"/>
  <c r="BG136"/>
  <c r="BF136"/>
  <c r="T136"/>
  <c r="R136"/>
  <c r="P136"/>
  <c r="BI131"/>
  <c r="BH131"/>
  <c r="BG131"/>
  <c r="BF131"/>
  <c r="T131"/>
  <c r="R131"/>
  <c r="P131"/>
  <c r="J125"/>
  <c r="J124"/>
  <c r="F124"/>
  <c r="F122"/>
  <c r="E120"/>
  <c r="J94"/>
  <c r="J93"/>
  <c r="F93"/>
  <c r="F91"/>
  <c r="E89"/>
  <c r="J20"/>
  <c r="E20"/>
  <c r="F94"/>
  <c r="J19"/>
  <c r="J14"/>
  <c r="J122"/>
  <c r="E7"/>
  <c r="E85"/>
  <c i="13" r="J39"/>
  <c r="J38"/>
  <c i="1" r="AY110"/>
  <c i="13" r="J37"/>
  <c i="1" r="AX110"/>
  <c i="13" r="BI1099"/>
  <c r="BH1099"/>
  <c r="BG1099"/>
  <c r="BF1099"/>
  <c r="T1099"/>
  <c r="T1098"/>
  <c r="R1099"/>
  <c r="R1098"/>
  <c r="P1099"/>
  <c r="P1098"/>
  <c r="BI1091"/>
  <c r="BH1091"/>
  <c r="BG1091"/>
  <c r="BF1091"/>
  <c r="T1091"/>
  <c r="R1091"/>
  <c r="P1091"/>
  <c r="BI1084"/>
  <c r="BH1084"/>
  <c r="BG1084"/>
  <c r="BF1084"/>
  <c r="T1084"/>
  <c r="R1084"/>
  <c r="P1084"/>
  <c r="BI1080"/>
  <c r="BH1080"/>
  <c r="BG1080"/>
  <c r="BF1080"/>
  <c r="T1080"/>
  <c r="R1080"/>
  <c r="P1080"/>
  <c r="BI1078"/>
  <c r="BH1078"/>
  <c r="BG1078"/>
  <c r="BF1078"/>
  <c r="T1078"/>
  <c r="R1078"/>
  <c r="P1078"/>
  <c r="BI1077"/>
  <c r="BH1077"/>
  <c r="BG1077"/>
  <c r="BF1077"/>
  <c r="T1077"/>
  <c r="R1077"/>
  <c r="P1077"/>
  <c r="BI1072"/>
  <c r="BH1072"/>
  <c r="BG1072"/>
  <c r="BF1072"/>
  <c r="T1072"/>
  <c r="R1072"/>
  <c r="P1072"/>
  <c r="BI1059"/>
  <c r="BH1059"/>
  <c r="BG1059"/>
  <c r="BF1059"/>
  <c r="T1059"/>
  <c r="R1059"/>
  <c r="P1059"/>
  <c r="BI1053"/>
  <c r="BH1053"/>
  <c r="BG1053"/>
  <c r="BF1053"/>
  <c r="T1053"/>
  <c r="R1053"/>
  <c r="P1053"/>
  <c r="BI1047"/>
  <c r="BH1047"/>
  <c r="BG1047"/>
  <c r="BF1047"/>
  <c r="T1047"/>
  <c r="R1047"/>
  <c r="P1047"/>
  <c r="BI1030"/>
  <c r="BH1030"/>
  <c r="BG1030"/>
  <c r="BF1030"/>
  <c r="T1030"/>
  <c r="R1030"/>
  <c r="P1030"/>
  <c r="BI1023"/>
  <c r="BH1023"/>
  <c r="BG1023"/>
  <c r="BF1023"/>
  <c r="T1023"/>
  <c r="R1023"/>
  <c r="P1023"/>
  <c r="BI1016"/>
  <c r="BH1016"/>
  <c r="BG1016"/>
  <c r="BF1016"/>
  <c r="T1016"/>
  <c r="R1016"/>
  <c r="P1016"/>
  <c r="BI1000"/>
  <c r="BH1000"/>
  <c r="BG1000"/>
  <c r="BF1000"/>
  <c r="T1000"/>
  <c r="R1000"/>
  <c r="P1000"/>
  <c r="BI998"/>
  <c r="BH998"/>
  <c r="BG998"/>
  <c r="BF998"/>
  <c r="T998"/>
  <c r="R998"/>
  <c r="P998"/>
  <c r="BI997"/>
  <c r="BH997"/>
  <c r="BG997"/>
  <c r="BF997"/>
  <c r="T997"/>
  <c r="R997"/>
  <c r="P997"/>
  <c r="BI993"/>
  <c r="BH993"/>
  <c r="BG993"/>
  <c r="BF993"/>
  <c r="T993"/>
  <c r="R993"/>
  <c r="P993"/>
  <c r="BI982"/>
  <c r="BH982"/>
  <c r="BG982"/>
  <c r="BF982"/>
  <c r="T982"/>
  <c r="R982"/>
  <c r="P982"/>
  <c r="BI978"/>
  <c r="BH978"/>
  <c r="BG978"/>
  <c r="BF978"/>
  <c r="T978"/>
  <c r="R978"/>
  <c r="P978"/>
  <c r="BI967"/>
  <c r="BH967"/>
  <c r="BG967"/>
  <c r="BF967"/>
  <c r="T967"/>
  <c r="R967"/>
  <c r="P967"/>
  <c r="BI962"/>
  <c r="BH962"/>
  <c r="BG962"/>
  <c r="BF962"/>
  <c r="T962"/>
  <c r="R962"/>
  <c r="P962"/>
  <c r="BI957"/>
  <c r="BH957"/>
  <c r="BG957"/>
  <c r="BF957"/>
  <c r="T957"/>
  <c r="R957"/>
  <c r="P957"/>
  <c r="BI952"/>
  <c r="BH952"/>
  <c r="BG952"/>
  <c r="BF952"/>
  <c r="T952"/>
  <c r="R952"/>
  <c r="P952"/>
  <c r="BI947"/>
  <c r="BH947"/>
  <c r="BG947"/>
  <c r="BF947"/>
  <c r="T947"/>
  <c r="R947"/>
  <c r="P947"/>
  <c r="BI942"/>
  <c r="BH942"/>
  <c r="BG942"/>
  <c r="BF942"/>
  <c r="T942"/>
  <c r="R942"/>
  <c r="P942"/>
  <c r="BI937"/>
  <c r="BH937"/>
  <c r="BG937"/>
  <c r="BF937"/>
  <c r="T937"/>
  <c r="R937"/>
  <c r="P937"/>
  <c r="BI932"/>
  <c r="BH932"/>
  <c r="BG932"/>
  <c r="BF932"/>
  <c r="T932"/>
  <c r="R932"/>
  <c r="P932"/>
  <c r="BI930"/>
  <c r="BH930"/>
  <c r="BG930"/>
  <c r="BF930"/>
  <c r="T930"/>
  <c r="R930"/>
  <c r="P930"/>
  <c r="BI926"/>
  <c r="BH926"/>
  <c r="BG926"/>
  <c r="BF926"/>
  <c r="T926"/>
  <c r="R926"/>
  <c r="P926"/>
  <c r="BI925"/>
  <c r="BH925"/>
  <c r="BG925"/>
  <c r="BF925"/>
  <c r="T925"/>
  <c r="R925"/>
  <c r="P925"/>
  <c r="BI916"/>
  <c r="BH916"/>
  <c r="BG916"/>
  <c r="BF916"/>
  <c r="T916"/>
  <c r="R916"/>
  <c r="P916"/>
  <c r="BI912"/>
  <c r="BH912"/>
  <c r="BG912"/>
  <c r="BF912"/>
  <c r="T912"/>
  <c r="R912"/>
  <c r="P912"/>
  <c r="BI909"/>
  <c r="BH909"/>
  <c r="BG909"/>
  <c r="BF909"/>
  <c r="T909"/>
  <c r="R909"/>
  <c r="P909"/>
  <c r="BI903"/>
  <c r="BH903"/>
  <c r="BG903"/>
  <c r="BF903"/>
  <c r="T903"/>
  <c r="R903"/>
  <c r="P903"/>
  <c r="BI901"/>
  <c r="BH901"/>
  <c r="BG901"/>
  <c r="BF901"/>
  <c r="T901"/>
  <c r="R901"/>
  <c r="P901"/>
  <c r="BI896"/>
  <c r="BH896"/>
  <c r="BG896"/>
  <c r="BF896"/>
  <c r="T896"/>
  <c r="R896"/>
  <c r="P896"/>
  <c r="BI889"/>
  <c r="BH889"/>
  <c r="BG889"/>
  <c r="BF889"/>
  <c r="T889"/>
  <c r="R889"/>
  <c r="P889"/>
  <c r="BI886"/>
  <c r="BH886"/>
  <c r="BG886"/>
  <c r="BF886"/>
  <c r="T886"/>
  <c r="R886"/>
  <c r="P886"/>
  <c r="BI880"/>
  <c r="BH880"/>
  <c r="BG880"/>
  <c r="BF880"/>
  <c r="T880"/>
  <c r="R880"/>
  <c r="P880"/>
  <c r="BI877"/>
  <c r="BH877"/>
  <c r="BG877"/>
  <c r="BF877"/>
  <c r="T877"/>
  <c r="R877"/>
  <c r="P877"/>
  <c r="BI869"/>
  <c r="BH869"/>
  <c r="BG869"/>
  <c r="BF869"/>
  <c r="T869"/>
  <c r="R869"/>
  <c r="P869"/>
  <c r="BI866"/>
  <c r="BH866"/>
  <c r="BG866"/>
  <c r="BF866"/>
  <c r="T866"/>
  <c r="R866"/>
  <c r="P866"/>
  <c r="BI860"/>
  <c r="BH860"/>
  <c r="BG860"/>
  <c r="BF860"/>
  <c r="T860"/>
  <c r="R860"/>
  <c r="P860"/>
  <c r="BI857"/>
  <c r="BH857"/>
  <c r="BG857"/>
  <c r="BF857"/>
  <c r="T857"/>
  <c r="R857"/>
  <c r="P857"/>
  <c r="BI851"/>
  <c r="BH851"/>
  <c r="BG851"/>
  <c r="BF851"/>
  <c r="T851"/>
  <c r="R851"/>
  <c r="P851"/>
  <c r="BI847"/>
  <c r="BH847"/>
  <c r="BG847"/>
  <c r="BF847"/>
  <c r="T847"/>
  <c r="R847"/>
  <c r="P847"/>
  <c r="BI834"/>
  <c r="BH834"/>
  <c r="BG834"/>
  <c r="BF834"/>
  <c r="T834"/>
  <c r="R834"/>
  <c r="P834"/>
  <c r="BI821"/>
  <c r="BH821"/>
  <c r="BG821"/>
  <c r="BF821"/>
  <c r="T821"/>
  <c r="R821"/>
  <c r="P821"/>
  <c r="BI804"/>
  <c r="BH804"/>
  <c r="BG804"/>
  <c r="BF804"/>
  <c r="T804"/>
  <c r="R804"/>
  <c r="P804"/>
  <c r="BI794"/>
  <c r="BH794"/>
  <c r="BG794"/>
  <c r="BF794"/>
  <c r="T794"/>
  <c r="R794"/>
  <c r="P794"/>
  <c r="BI784"/>
  <c r="BH784"/>
  <c r="BG784"/>
  <c r="BF784"/>
  <c r="T784"/>
  <c r="R784"/>
  <c r="P784"/>
  <c r="BI778"/>
  <c r="BH778"/>
  <c r="BG778"/>
  <c r="BF778"/>
  <c r="T778"/>
  <c r="R778"/>
  <c r="P778"/>
  <c r="BI763"/>
  <c r="BH763"/>
  <c r="BG763"/>
  <c r="BF763"/>
  <c r="T763"/>
  <c r="R763"/>
  <c r="P763"/>
  <c r="BI757"/>
  <c r="BH757"/>
  <c r="BG757"/>
  <c r="BF757"/>
  <c r="T757"/>
  <c r="R757"/>
  <c r="P757"/>
  <c r="BI751"/>
  <c r="BH751"/>
  <c r="BG751"/>
  <c r="BF751"/>
  <c r="T751"/>
  <c r="R751"/>
  <c r="P751"/>
  <c r="BI746"/>
  <c r="BH746"/>
  <c r="BG746"/>
  <c r="BF746"/>
  <c r="T746"/>
  <c r="R746"/>
  <c r="P746"/>
  <c r="BI740"/>
  <c r="BH740"/>
  <c r="BG740"/>
  <c r="BF740"/>
  <c r="T740"/>
  <c r="R740"/>
  <c r="P740"/>
  <c r="BI730"/>
  <c r="BH730"/>
  <c r="BG730"/>
  <c r="BF730"/>
  <c r="T730"/>
  <c r="R730"/>
  <c r="P730"/>
  <c r="BI724"/>
  <c r="BH724"/>
  <c r="BG724"/>
  <c r="BF724"/>
  <c r="T724"/>
  <c r="R724"/>
  <c r="P724"/>
  <c r="BI718"/>
  <c r="BH718"/>
  <c r="BG718"/>
  <c r="BF718"/>
  <c r="T718"/>
  <c r="R718"/>
  <c r="P718"/>
  <c r="BI708"/>
  <c r="BH708"/>
  <c r="BG708"/>
  <c r="BF708"/>
  <c r="T708"/>
  <c r="R708"/>
  <c r="P708"/>
  <c r="BI693"/>
  <c r="BH693"/>
  <c r="BG693"/>
  <c r="BF693"/>
  <c r="T693"/>
  <c r="R693"/>
  <c r="P693"/>
  <c r="BI687"/>
  <c r="BH687"/>
  <c r="BG687"/>
  <c r="BF687"/>
  <c r="T687"/>
  <c r="R687"/>
  <c r="P687"/>
  <c r="BI681"/>
  <c r="BH681"/>
  <c r="BG681"/>
  <c r="BF681"/>
  <c r="T681"/>
  <c r="R681"/>
  <c r="P681"/>
  <c r="BI669"/>
  <c r="BH669"/>
  <c r="BG669"/>
  <c r="BF669"/>
  <c r="T669"/>
  <c r="R669"/>
  <c r="P669"/>
  <c r="BI654"/>
  <c r="BH654"/>
  <c r="BG654"/>
  <c r="BF654"/>
  <c r="T654"/>
  <c r="R654"/>
  <c r="P654"/>
  <c r="BI647"/>
  <c r="BH647"/>
  <c r="BG647"/>
  <c r="BF647"/>
  <c r="T647"/>
  <c r="T639"/>
  <c r="R647"/>
  <c r="R639"/>
  <c r="P647"/>
  <c r="P639"/>
  <c r="BI640"/>
  <c r="BH640"/>
  <c r="BG640"/>
  <c r="BF640"/>
  <c r="T640"/>
  <c r="R640"/>
  <c r="P640"/>
  <c r="BI637"/>
  <c r="BH637"/>
  <c r="BG637"/>
  <c r="BF637"/>
  <c r="T637"/>
  <c r="R637"/>
  <c r="P637"/>
  <c r="BI634"/>
  <c r="BH634"/>
  <c r="BG634"/>
  <c r="BF634"/>
  <c r="T634"/>
  <c r="R634"/>
  <c r="P634"/>
  <c r="BI631"/>
  <c r="BH631"/>
  <c r="BG631"/>
  <c r="BF631"/>
  <c r="T631"/>
  <c r="R631"/>
  <c r="P631"/>
  <c r="BI628"/>
  <c r="BH628"/>
  <c r="BG628"/>
  <c r="BF628"/>
  <c r="T628"/>
  <c r="R628"/>
  <c r="P628"/>
  <c r="BI625"/>
  <c r="BH625"/>
  <c r="BG625"/>
  <c r="BF625"/>
  <c r="T625"/>
  <c r="R625"/>
  <c r="P625"/>
  <c r="BI619"/>
  <c r="BH619"/>
  <c r="BG619"/>
  <c r="BF619"/>
  <c r="T619"/>
  <c r="R619"/>
  <c r="P619"/>
  <c r="BI615"/>
  <c r="BH615"/>
  <c r="BG615"/>
  <c r="BF615"/>
  <c r="T615"/>
  <c r="R615"/>
  <c r="P615"/>
  <c r="BI611"/>
  <c r="BH611"/>
  <c r="BG611"/>
  <c r="BF611"/>
  <c r="T611"/>
  <c r="R611"/>
  <c r="P611"/>
  <c r="BI609"/>
  <c r="BH609"/>
  <c r="BG609"/>
  <c r="BF609"/>
  <c r="T609"/>
  <c r="R609"/>
  <c r="P609"/>
  <c r="BI603"/>
  <c r="BH603"/>
  <c r="BG603"/>
  <c r="BF603"/>
  <c r="T603"/>
  <c r="R603"/>
  <c r="P603"/>
  <c r="BI601"/>
  <c r="BH601"/>
  <c r="BG601"/>
  <c r="BF601"/>
  <c r="T601"/>
  <c r="R601"/>
  <c r="P601"/>
  <c r="BI592"/>
  <c r="BH592"/>
  <c r="BG592"/>
  <c r="BF592"/>
  <c r="T592"/>
  <c r="R592"/>
  <c r="P592"/>
  <c r="BI583"/>
  <c r="BH583"/>
  <c r="BG583"/>
  <c r="BF583"/>
  <c r="T583"/>
  <c r="R583"/>
  <c r="P583"/>
  <c r="BI581"/>
  <c r="BH581"/>
  <c r="BG581"/>
  <c r="BF581"/>
  <c r="T581"/>
  <c r="R581"/>
  <c r="P581"/>
  <c r="BI550"/>
  <c r="BH550"/>
  <c r="BG550"/>
  <c r="BF550"/>
  <c r="T550"/>
  <c r="R550"/>
  <c r="P550"/>
  <c r="BI526"/>
  <c r="BH526"/>
  <c r="BG526"/>
  <c r="BF526"/>
  <c r="T526"/>
  <c r="R526"/>
  <c r="P526"/>
  <c r="BI513"/>
  <c r="BH513"/>
  <c r="BG513"/>
  <c r="BF513"/>
  <c r="T513"/>
  <c r="R513"/>
  <c r="P513"/>
  <c r="BI496"/>
  <c r="BH496"/>
  <c r="BG496"/>
  <c r="BF496"/>
  <c r="T496"/>
  <c r="R496"/>
  <c r="P496"/>
  <c r="BI482"/>
  <c r="BH482"/>
  <c r="BG482"/>
  <c r="BF482"/>
  <c r="T482"/>
  <c r="R482"/>
  <c r="P482"/>
  <c r="BI477"/>
  <c r="BH477"/>
  <c r="BG477"/>
  <c r="BF477"/>
  <c r="T477"/>
  <c r="R477"/>
  <c r="P477"/>
  <c r="BI468"/>
  <c r="BH468"/>
  <c r="BG468"/>
  <c r="BF468"/>
  <c r="T468"/>
  <c r="R468"/>
  <c r="P468"/>
  <c r="BI463"/>
  <c r="BH463"/>
  <c r="BG463"/>
  <c r="BF463"/>
  <c r="T463"/>
  <c r="R463"/>
  <c r="P463"/>
  <c r="BI459"/>
  <c r="BH459"/>
  <c r="BG459"/>
  <c r="BF459"/>
  <c r="T459"/>
  <c r="R459"/>
  <c r="P459"/>
  <c r="BI454"/>
  <c r="BH454"/>
  <c r="BG454"/>
  <c r="BF454"/>
  <c r="T454"/>
  <c r="R454"/>
  <c r="P454"/>
  <c r="BI451"/>
  <c r="BH451"/>
  <c r="BG451"/>
  <c r="BF451"/>
  <c r="T451"/>
  <c r="R451"/>
  <c r="P451"/>
  <c r="BI448"/>
  <c r="BH448"/>
  <c r="BG448"/>
  <c r="BF448"/>
  <c r="T448"/>
  <c r="R448"/>
  <c r="P448"/>
  <c r="BI445"/>
  <c r="BH445"/>
  <c r="BG445"/>
  <c r="BF445"/>
  <c r="T445"/>
  <c r="R445"/>
  <c r="P445"/>
  <c r="BI439"/>
  <c r="BH439"/>
  <c r="BG439"/>
  <c r="BF439"/>
  <c r="T439"/>
  <c r="R439"/>
  <c r="P439"/>
  <c r="BI432"/>
  <c r="BH432"/>
  <c r="BG432"/>
  <c r="BF432"/>
  <c r="T432"/>
  <c r="R432"/>
  <c r="P432"/>
  <c r="BI429"/>
  <c r="BH429"/>
  <c r="BG429"/>
  <c r="BF429"/>
  <c r="T429"/>
  <c r="R429"/>
  <c r="P429"/>
  <c r="BI428"/>
  <c r="BH428"/>
  <c r="BG428"/>
  <c r="BF428"/>
  <c r="T428"/>
  <c r="R428"/>
  <c r="P428"/>
  <c r="BI427"/>
  <c r="BH427"/>
  <c r="BG427"/>
  <c r="BF427"/>
  <c r="T427"/>
  <c r="R427"/>
  <c r="P427"/>
  <c r="BI416"/>
  <c r="BH416"/>
  <c r="BG416"/>
  <c r="BF416"/>
  <c r="T416"/>
  <c r="R416"/>
  <c r="P416"/>
  <c r="BI411"/>
  <c r="BH411"/>
  <c r="BG411"/>
  <c r="BF411"/>
  <c r="T411"/>
  <c r="R411"/>
  <c r="P411"/>
  <c r="BI402"/>
  <c r="BH402"/>
  <c r="BG402"/>
  <c r="BF402"/>
  <c r="T402"/>
  <c r="R402"/>
  <c r="P402"/>
  <c r="BI392"/>
  <c r="BH392"/>
  <c r="BG392"/>
  <c r="BF392"/>
  <c r="T392"/>
  <c r="R392"/>
  <c r="P392"/>
  <c r="BI385"/>
  <c r="BH385"/>
  <c r="BG385"/>
  <c r="BF385"/>
  <c r="T385"/>
  <c r="R385"/>
  <c r="P385"/>
  <c r="BI375"/>
  <c r="BH375"/>
  <c r="BG375"/>
  <c r="BF375"/>
  <c r="T375"/>
  <c r="R375"/>
  <c r="P375"/>
  <c r="BI365"/>
  <c r="BH365"/>
  <c r="BG365"/>
  <c r="BF365"/>
  <c r="T365"/>
  <c r="R365"/>
  <c r="P365"/>
  <c r="BI345"/>
  <c r="BH345"/>
  <c r="BG345"/>
  <c r="BF345"/>
  <c r="T345"/>
  <c r="R345"/>
  <c r="P345"/>
  <c r="BI340"/>
  <c r="BH340"/>
  <c r="BG340"/>
  <c r="BF340"/>
  <c r="T340"/>
  <c r="R340"/>
  <c r="P340"/>
  <c r="BI331"/>
  <c r="BH331"/>
  <c r="BG331"/>
  <c r="BF331"/>
  <c r="T331"/>
  <c r="R331"/>
  <c r="P331"/>
  <c r="BI318"/>
  <c r="BH318"/>
  <c r="BG318"/>
  <c r="BF318"/>
  <c r="T318"/>
  <c r="R318"/>
  <c r="P318"/>
  <c r="BI311"/>
  <c r="BH311"/>
  <c r="BG311"/>
  <c r="BF311"/>
  <c r="T311"/>
  <c r="R311"/>
  <c r="P311"/>
  <c r="BI306"/>
  <c r="BH306"/>
  <c r="BG306"/>
  <c r="BF306"/>
  <c r="T306"/>
  <c r="R306"/>
  <c r="P306"/>
  <c r="BI301"/>
  <c r="BH301"/>
  <c r="BG301"/>
  <c r="BF301"/>
  <c r="T301"/>
  <c r="R301"/>
  <c r="P301"/>
  <c r="BI296"/>
  <c r="BH296"/>
  <c r="BG296"/>
  <c r="BF296"/>
  <c r="T296"/>
  <c r="R296"/>
  <c r="P296"/>
  <c r="BI289"/>
  <c r="BH289"/>
  <c r="BG289"/>
  <c r="BF289"/>
  <c r="T289"/>
  <c r="R289"/>
  <c r="P289"/>
  <c r="BI284"/>
  <c r="BH284"/>
  <c r="BG284"/>
  <c r="BF284"/>
  <c r="T284"/>
  <c r="R284"/>
  <c r="P284"/>
  <c r="BI281"/>
  <c r="BH281"/>
  <c r="BG281"/>
  <c r="BF281"/>
  <c r="T281"/>
  <c r="R281"/>
  <c r="P281"/>
  <c r="BI278"/>
  <c r="BH278"/>
  <c r="BG278"/>
  <c r="BF278"/>
  <c r="T278"/>
  <c r="R278"/>
  <c r="P278"/>
  <c r="BI274"/>
  <c r="BH274"/>
  <c r="BG274"/>
  <c r="BF274"/>
  <c r="T274"/>
  <c r="R274"/>
  <c r="P274"/>
  <c r="BI265"/>
  <c r="BH265"/>
  <c r="BG265"/>
  <c r="BF265"/>
  <c r="T265"/>
  <c r="R265"/>
  <c r="P265"/>
  <c r="BI253"/>
  <c r="BH253"/>
  <c r="BG253"/>
  <c r="BF253"/>
  <c r="T253"/>
  <c r="R253"/>
  <c r="P253"/>
  <c r="BI246"/>
  <c r="BH246"/>
  <c r="BG246"/>
  <c r="BF246"/>
  <c r="T246"/>
  <c r="R246"/>
  <c r="P246"/>
  <c r="BI240"/>
  <c r="BH240"/>
  <c r="BG240"/>
  <c r="BF240"/>
  <c r="T240"/>
  <c r="R240"/>
  <c r="P240"/>
  <c r="BI223"/>
  <c r="BH223"/>
  <c r="BG223"/>
  <c r="BF223"/>
  <c r="T223"/>
  <c r="R223"/>
  <c r="P223"/>
  <c r="BI210"/>
  <c r="BH210"/>
  <c r="BG210"/>
  <c r="BF210"/>
  <c r="T210"/>
  <c r="R210"/>
  <c r="P210"/>
  <c r="BI201"/>
  <c r="BH201"/>
  <c r="BG201"/>
  <c r="BF201"/>
  <c r="T201"/>
  <c r="R201"/>
  <c r="P201"/>
  <c r="BI189"/>
  <c r="BH189"/>
  <c r="BG189"/>
  <c r="BF189"/>
  <c r="T189"/>
  <c r="R189"/>
  <c r="P189"/>
  <c r="BI182"/>
  <c r="BH182"/>
  <c r="BG182"/>
  <c r="BF182"/>
  <c r="T182"/>
  <c r="R182"/>
  <c r="P182"/>
  <c r="BI167"/>
  <c r="BH167"/>
  <c r="BG167"/>
  <c r="BF167"/>
  <c r="T167"/>
  <c r="R167"/>
  <c r="P167"/>
  <c r="BI161"/>
  <c r="BH161"/>
  <c r="BG161"/>
  <c r="BF161"/>
  <c r="T161"/>
  <c r="R161"/>
  <c r="P161"/>
  <c r="BI149"/>
  <c r="BH149"/>
  <c r="BG149"/>
  <c r="BF149"/>
  <c r="T149"/>
  <c r="R149"/>
  <c r="P149"/>
  <c r="BI137"/>
  <c r="BH137"/>
  <c r="BG137"/>
  <c r="BF137"/>
  <c r="T137"/>
  <c r="R137"/>
  <c r="P137"/>
  <c r="BI132"/>
  <c r="BH132"/>
  <c r="BG132"/>
  <c r="BF132"/>
  <c r="T132"/>
  <c r="R132"/>
  <c r="P132"/>
  <c r="J126"/>
  <c r="J125"/>
  <c r="F125"/>
  <c r="F123"/>
  <c r="E121"/>
  <c r="J94"/>
  <c r="J93"/>
  <c r="F93"/>
  <c r="F91"/>
  <c r="E89"/>
  <c r="J20"/>
  <c r="E20"/>
  <c r="F94"/>
  <c r="J19"/>
  <c r="J14"/>
  <c r="J123"/>
  <c r="E7"/>
  <c r="E117"/>
  <c i="12" r="J37"/>
  <c r="J36"/>
  <c i="1" r="AY108"/>
  <c i="12" r="J35"/>
  <c i="1" r="AX108"/>
  <c i="12" r="BI1538"/>
  <c r="BH1538"/>
  <c r="BG1538"/>
  <c r="BF1538"/>
  <c r="T1538"/>
  <c r="R1538"/>
  <c r="P1538"/>
  <c r="BI1532"/>
  <c r="BH1532"/>
  <c r="BG1532"/>
  <c r="BF1532"/>
  <c r="T1532"/>
  <c r="R1532"/>
  <c r="P1532"/>
  <c r="BI1527"/>
  <c r="BH1527"/>
  <c r="BG1527"/>
  <c r="BF1527"/>
  <c r="T1527"/>
  <c r="R1527"/>
  <c r="P1527"/>
  <c r="BI1521"/>
  <c r="BH1521"/>
  <c r="BG1521"/>
  <c r="BF1521"/>
  <c r="T1521"/>
  <c r="R1521"/>
  <c r="P1521"/>
  <c r="BI1515"/>
  <c r="BH1515"/>
  <c r="BG1515"/>
  <c r="BF1515"/>
  <c r="T1515"/>
  <c r="R1515"/>
  <c r="P1515"/>
  <c r="BI1511"/>
  <c r="BH1511"/>
  <c r="BG1511"/>
  <c r="BF1511"/>
  <c r="T1511"/>
  <c r="R1511"/>
  <c r="P1511"/>
  <c r="BI1508"/>
  <c r="BH1508"/>
  <c r="BG1508"/>
  <c r="BF1508"/>
  <c r="T1508"/>
  <c r="R1508"/>
  <c r="P1508"/>
  <c r="BI1506"/>
  <c r="BH1506"/>
  <c r="BG1506"/>
  <c r="BF1506"/>
  <c r="T1506"/>
  <c r="R1506"/>
  <c r="P1506"/>
  <c r="BI1503"/>
  <c r="BH1503"/>
  <c r="BG1503"/>
  <c r="BF1503"/>
  <c r="T1503"/>
  <c r="R1503"/>
  <c r="P1503"/>
  <c r="BI1498"/>
  <c r="BH1498"/>
  <c r="BG1498"/>
  <c r="BF1498"/>
  <c r="T1498"/>
  <c r="R1498"/>
  <c r="P1498"/>
  <c r="BI1495"/>
  <c r="BH1495"/>
  <c r="BG1495"/>
  <c r="BF1495"/>
  <c r="T1495"/>
  <c r="T1494"/>
  <c r="R1495"/>
  <c r="R1494"/>
  <c r="P1495"/>
  <c r="P1494"/>
  <c r="BI1484"/>
  <c r="BH1484"/>
  <c r="BG1484"/>
  <c r="BF1484"/>
  <c r="T1484"/>
  <c r="R1484"/>
  <c r="P1484"/>
  <c r="BI1456"/>
  <c r="BH1456"/>
  <c r="BG1456"/>
  <c r="BF1456"/>
  <c r="T1456"/>
  <c r="R1456"/>
  <c r="P1456"/>
  <c r="BI1447"/>
  <c r="BH1447"/>
  <c r="BG1447"/>
  <c r="BF1447"/>
  <c r="T1447"/>
  <c r="R1447"/>
  <c r="P1447"/>
  <c r="BI1421"/>
  <c r="BH1421"/>
  <c r="BG1421"/>
  <c r="BF1421"/>
  <c r="T1421"/>
  <c r="R1421"/>
  <c r="P1421"/>
  <c r="BI1415"/>
  <c r="BH1415"/>
  <c r="BG1415"/>
  <c r="BF1415"/>
  <c r="T1415"/>
  <c r="R1415"/>
  <c r="P1415"/>
  <c r="BI1408"/>
  <c r="BH1408"/>
  <c r="BG1408"/>
  <c r="BF1408"/>
  <c r="T1408"/>
  <c r="R1408"/>
  <c r="P1408"/>
  <c r="BI1406"/>
  <c r="BH1406"/>
  <c r="BG1406"/>
  <c r="BF1406"/>
  <c r="T1406"/>
  <c r="R1406"/>
  <c r="P1406"/>
  <c r="BI1397"/>
  <c r="BH1397"/>
  <c r="BG1397"/>
  <c r="BF1397"/>
  <c r="T1397"/>
  <c r="R1397"/>
  <c r="P1397"/>
  <c r="BI1395"/>
  <c r="BH1395"/>
  <c r="BG1395"/>
  <c r="BF1395"/>
  <c r="T1395"/>
  <c r="R1395"/>
  <c r="P1395"/>
  <c r="BI1387"/>
  <c r="BH1387"/>
  <c r="BG1387"/>
  <c r="BF1387"/>
  <c r="T1387"/>
  <c r="R1387"/>
  <c r="P1387"/>
  <c r="BI1384"/>
  <c r="BH1384"/>
  <c r="BG1384"/>
  <c r="BF1384"/>
  <c r="T1384"/>
  <c r="R1384"/>
  <c r="P1384"/>
  <c r="BI1380"/>
  <c r="BH1380"/>
  <c r="BG1380"/>
  <c r="BF1380"/>
  <c r="T1380"/>
  <c r="R1380"/>
  <c r="P1380"/>
  <c r="BI1377"/>
  <c r="BH1377"/>
  <c r="BG1377"/>
  <c r="BF1377"/>
  <c r="T1377"/>
  <c r="R1377"/>
  <c r="P1377"/>
  <c r="BI1370"/>
  <c r="BH1370"/>
  <c r="BG1370"/>
  <c r="BF1370"/>
  <c r="T1370"/>
  <c r="R1370"/>
  <c r="P1370"/>
  <c r="BI1362"/>
  <c r="BH1362"/>
  <c r="BG1362"/>
  <c r="BF1362"/>
  <c r="T1362"/>
  <c r="R1362"/>
  <c r="P1362"/>
  <c r="BI1357"/>
  <c r="BH1357"/>
  <c r="BG1357"/>
  <c r="BF1357"/>
  <c r="T1357"/>
  <c r="R1357"/>
  <c r="P1357"/>
  <c r="BI1347"/>
  <c r="BH1347"/>
  <c r="BG1347"/>
  <c r="BF1347"/>
  <c r="T1347"/>
  <c r="R1347"/>
  <c r="P1347"/>
  <c r="BI1338"/>
  <c r="BH1338"/>
  <c r="BG1338"/>
  <c r="BF1338"/>
  <c r="T1338"/>
  <c r="R1338"/>
  <c r="P1338"/>
  <c r="BI1334"/>
  <c r="BH1334"/>
  <c r="BG1334"/>
  <c r="BF1334"/>
  <c r="T1334"/>
  <c r="R1334"/>
  <c r="P1334"/>
  <c r="BI1330"/>
  <c r="BH1330"/>
  <c r="BG1330"/>
  <c r="BF1330"/>
  <c r="T1330"/>
  <c r="R1330"/>
  <c r="P1330"/>
  <c r="BI1326"/>
  <c r="BH1326"/>
  <c r="BG1326"/>
  <c r="BF1326"/>
  <c r="T1326"/>
  <c r="R1326"/>
  <c r="P1326"/>
  <c r="BI1315"/>
  <c r="BH1315"/>
  <c r="BG1315"/>
  <c r="BF1315"/>
  <c r="T1315"/>
  <c r="R1315"/>
  <c r="P1315"/>
  <c r="BI1305"/>
  <c r="BH1305"/>
  <c r="BG1305"/>
  <c r="BF1305"/>
  <c r="T1305"/>
  <c r="R1305"/>
  <c r="P1305"/>
  <c r="BI1301"/>
  <c r="BH1301"/>
  <c r="BG1301"/>
  <c r="BF1301"/>
  <c r="T1301"/>
  <c r="R1301"/>
  <c r="P1301"/>
  <c r="BI1298"/>
  <c r="BH1298"/>
  <c r="BG1298"/>
  <c r="BF1298"/>
  <c r="T1298"/>
  <c r="R1298"/>
  <c r="P1298"/>
  <c r="BI1293"/>
  <c r="BH1293"/>
  <c r="BG1293"/>
  <c r="BF1293"/>
  <c r="T1293"/>
  <c r="R1293"/>
  <c r="P1293"/>
  <c r="BI1289"/>
  <c r="BH1289"/>
  <c r="BG1289"/>
  <c r="BF1289"/>
  <c r="T1289"/>
  <c r="R1289"/>
  <c r="P1289"/>
  <c r="BI1285"/>
  <c r="BH1285"/>
  <c r="BG1285"/>
  <c r="BF1285"/>
  <c r="T1285"/>
  <c r="R1285"/>
  <c r="P1285"/>
  <c r="BI1282"/>
  <c r="BH1282"/>
  <c r="BG1282"/>
  <c r="BF1282"/>
  <c r="T1282"/>
  <c r="R1282"/>
  <c r="P1282"/>
  <c r="BI1279"/>
  <c r="BH1279"/>
  <c r="BG1279"/>
  <c r="BF1279"/>
  <c r="T1279"/>
  <c r="R1279"/>
  <c r="P1279"/>
  <c r="BI1274"/>
  <c r="BH1274"/>
  <c r="BG1274"/>
  <c r="BF1274"/>
  <c r="T1274"/>
  <c r="R1274"/>
  <c r="P1274"/>
  <c r="BI1271"/>
  <c r="BH1271"/>
  <c r="BG1271"/>
  <c r="BF1271"/>
  <c r="T1271"/>
  <c r="R1271"/>
  <c r="P1271"/>
  <c r="BI1266"/>
  <c r="BH1266"/>
  <c r="BG1266"/>
  <c r="BF1266"/>
  <c r="T1266"/>
  <c r="R1266"/>
  <c r="P1266"/>
  <c r="BI1238"/>
  <c r="BH1238"/>
  <c r="BG1238"/>
  <c r="BF1238"/>
  <c r="T1238"/>
  <c r="R1238"/>
  <c r="P1238"/>
  <c r="BI1231"/>
  <c r="BH1231"/>
  <c r="BG1231"/>
  <c r="BF1231"/>
  <c r="T1231"/>
  <c r="R1231"/>
  <c r="P1231"/>
  <c r="BI1212"/>
  <c r="BH1212"/>
  <c r="BG1212"/>
  <c r="BF1212"/>
  <c r="T1212"/>
  <c r="R1212"/>
  <c r="P1212"/>
  <c r="BI1176"/>
  <c r="BH1176"/>
  <c r="BG1176"/>
  <c r="BF1176"/>
  <c r="T1176"/>
  <c r="R1176"/>
  <c r="P1176"/>
  <c r="BI1157"/>
  <c r="BH1157"/>
  <c r="BG1157"/>
  <c r="BF1157"/>
  <c r="T1157"/>
  <c r="R1157"/>
  <c r="P1157"/>
  <c r="BI1152"/>
  <c r="BH1152"/>
  <c r="BG1152"/>
  <c r="BF1152"/>
  <c r="T1152"/>
  <c r="R1152"/>
  <c r="P1152"/>
  <c r="BI1148"/>
  <c r="BH1148"/>
  <c r="BG1148"/>
  <c r="BF1148"/>
  <c r="T1148"/>
  <c r="R1148"/>
  <c r="P1148"/>
  <c r="BI1112"/>
  <c r="BH1112"/>
  <c r="BG1112"/>
  <c r="BF1112"/>
  <c r="T1112"/>
  <c r="R1112"/>
  <c r="P1112"/>
  <c r="BI1092"/>
  <c r="BH1092"/>
  <c r="BG1092"/>
  <c r="BF1092"/>
  <c r="T1092"/>
  <c r="R1092"/>
  <c r="P1092"/>
  <c r="BI1083"/>
  <c r="BH1083"/>
  <c r="BG1083"/>
  <c r="BF1083"/>
  <c r="T1083"/>
  <c r="R1083"/>
  <c r="P1083"/>
  <c r="BI1055"/>
  <c r="BH1055"/>
  <c r="BG1055"/>
  <c r="BF1055"/>
  <c r="T1055"/>
  <c r="R1055"/>
  <c r="P1055"/>
  <c r="BI1018"/>
  <c r="BH1018"/>
  <c r="BG1018"/>
  <c r="BF1018"/>
  <c r="T1018"/>
  <c r="R1018"/>
  <c r="P1018"/>
  <c r="BI1004"/>
  <c r="BH1004"/>
  <c r="BG1004"/>
  <c r="BF1004"/>
  <c r="T1004"/>
  <c r="R1004"/>
  <c r="P1004"/>
  <c r="BI997"/>
  <c r="BH997"/>
  <c r="BG997"/>
  <c r="BF997"/>
  <c r="T997"/>
  <c r="R997"/>
  <c r="P997"/>
  <c r="BI983"/>
  <c r="BH983"/>
  <c r="BG983"/>
  <c r="BF983"/>
  <c r="T983"/>
  <c r="R983"/>
  <c r="P983"/>
  <c r="BI974"/>
  <c r="BH974"/>
  <c r="BG974"/>
  <c r="BF974"/>
  <c r="T974"/>
  <c r="R974"/>
  <c r="P974"/>
  <c r="BI967"/>
  <c r="BH967"/>
  <c r="BG967"/>
  <c r="BF967"/>
  <c r="T967"/>
  <c r="R967"/>
  <c r="P967"/>
  <c r="BI950"/>
  <c r="BH950"/>
  <c r="BG950"/>
  <c r="BF950"/>
  <c r="T950"/>
  <c r="T924"/>
  <c r="R950"/>
  <c r="R924"/>
  <c r="P950"/>
  <c r="P924"/>
  <c r="BI925"/>
  <c r="BH925"/>
  <c r="BG925"/>
  <c r="BF925"/>
  <c r="T925"/>
  <c r="R925"/>
  <c r="P925"/>
  <c r="BI923"/>
  <c r="BH923"/>
  <c r="BG923"/>
  <c r="BF923"/>
  <c r="T923"/>
  <c r="R923"/>
  <c r="P923"/>
  <c r="BI913"/>
  <c r="BH913"/>
  <c r="BG913"/>
  <c r="BF913"/>
  <c r="T913"/>
  <c r="R913"/>
  <c r="P913"/>
  <c r="BI910"/>
  <c r="BH910"/>
  <c r="BG910"/>
  <c r="BF910"/>
  <c r="T910"/>
  <c r="R910"/>
  <c r="P910"/>
  <c r="BI907"/>
  <c r="BH907"/>
  <c r="BG907"/>
  <c r="BF907"/>
  <c r="T907"/>
  <c r="R907"/>
  <c r="P907"/>
  <c r="BI905"/>
  <c r="BH905"/>
  <c r="BG905"/>
  <c r="BF905"/>
  <c r="T905"/>
  <c r="R905"/>
  <c r="P905"/>
  <c r="BI899"/>
  <c r="BH899"/>
  <c r="BG899"/>
  <c r="BF899"/>
  <c r="T899"/>
  <c r="R899"/>
  <c r="P899"/>
  <c r="BI886"/>
  <c r="BH886"/>
  <c r="BG886"/>
  <c r="BF886"/>
  <c r="T886"/>
  <c r="R886"/>
  <c r="P886"/>
  <c r="BI883"/>
  <c r="BH883"/>
  <c r="BG883"/>
  <c r="BF883"/>
  <c r="T883"/>
  <c r="R883"/>
  <c r="P883"/>
  <c r="BI871"/>
  <c r="BH871"/>
  <c r="BG871"/>
  <c r="BF871"/>
  <c r="T871"/>
  <c r="R871"/>
  <c r="P871"/>
  <c r="BI859"/>
  <c r="BH859"/>
  <c r="BG859"/>
  <c r="BF859"/>
  <c r="T859"/>
  <c r="R859"/>
  <c r="P859"/>
  <c r="BI856"/>
  <c r="BH856"/>
  <c r="BG856"/>
  <c r="BF856"/>
  <c r="T856"/>
  <c r="R856"/>
  <c r="P856"/>
  <c r="BI837"/>
  <c r="BH837"/>
  <c r="BG837"/>
  <c r="BF837"/>
  <c r="T837"/>
  <c r="R837"/>
  <c r="P837"/>
  <c r="BI808"/>
  <c r="BH808"/>
  <c r="BG808"/>
  <c r="BF808"/>
  <c r="T808"/>
  <c r="R808"/>
  <c r="P808"/>
  <c r="BI794"/>
  <c r="BH794"/>
  <c r="BG794"/>
  <c r="BF794"/>
  <c r="T794"/>
  <c r="R794"/>
  <c r="P794"/>
  <c r="BI768"/>
  <c r="BH768"/>
  <c r="BG768"/>
  <c r="BF768"/>
  <c r="T768"/>
  <c r="R768"/>
  <c r="P768"/>
  <c r="BI744"/>
  <c r="BH744"/>
  <c r="BG744"/>
  <c r="BF744"/>
  <c r="T744"/>
  <c r="R744"/>
  <c r="P744"/>
  <c r="BI738"/>
  <c r="BH738"/>
  <c r="BG738"/>
  <c r="BF738"/>
  <c r="T738"/>
  <c r="R738"/>
  <c r="P738"/>
  <c r="BI732"/>
  <c r="BH732"/>
  <c r="BG732"/>
  <c r="BF732"/>
  <c r="T732"/>
  <c r="R732"/>
  <c r="P732"/>
  <c r="BI729"/>
  <c r="BH729"/>
  <c r="BG729"/>
  <c r="BF729"/>
  <c r="T729"/>
  <c r="R729"/>
  <c r="P729"/>
  <c r="BI725"/>
  <c r="BH725"/>
  <c r="BG725"/>
  <c r="BF725"/>
  <c r="T725"/>
  <c r="R725"/>
  <c r="P725"/>
  <c r="BI721"/>
  <c r="BH721"/>
  <c r="BG721"/>
  <c r="BF721"/>
  <c r="T721"/>
  <c r="R721"/>
  <c r="P721"/>
  <c r="BI717"/>
  <c r="BH717"/>
  <c r="BG717"/>
  <c r="BF717"/>
  <c r="T717"/>
  <c r="R717"/>
  <c r="P717"/>
  <c r="BI712"/>
  <c r="BH712"/>
  <c r="BG712"/>
  <c r="BF712"/>
  <c r="T712"/>
  <c r="R712"/>
  <c r="P712"/>
  <c r="BI707"/>
  <c r="BH707"/>
  <c r="BG707"/>
  <c r="BF707"/>
  <c r="T707"/>
  <c r="R707"/>
  <c r="P707"/>
  <c r="BI695"/>
  <c r="BH695"/>
  <c r="BG695"/>
  <c r="BF695"/>
  <c r="T695"/>
  <c r="R695"/>
  <c r="P695"/>
  <c r="BI694"/>
  <c r="BH694"/>
  <c r="BG694"/>
  <c r="BF694"/>
  <c r="T694"/>
  <c r="R694"/>
  <c r="P694"/>
  <c r="BI675"/>
  <c r="BH675"/>
  <c r="BG675"/>
  <c r="BF675"/>
  <c r="T675"/>
  <c r="R675"/>
  <c r="P675"/>
  <c r="BI674"/>
  <c r="BH674"/>
  <c r="BG674"/>
  <c r="BF674"/>
  <c r="T674"/>
  <c r="R674"/>
  <c r="P674"/>
  <c r="BI599"/>
  <c r="BH599"/>
  <c r="BG599"/>
  <c r="BF599"/>
  <c r="T599"/>
  <c r="R599"/>
  <c r="P599"/>
  <c r="BI593"/>
  <c r="BH593"/>
  <c r="BG593"/>
  <c r="BF593"/>
  <c r="T593"/>
  <c r="R593"/>
  <c r="P593"/>
  <c r="BI588"/>
  <c r="BH588"/>
  <c r="BG588"/>
  <c r="BF588"/>
  <c r="T588"/>
  <c r="R588"/>
  <c r="P588"/>
  <c r="BI582"/>
  <c r="BH582"/>
  <c r="BG582"/>
  <c r="BF582"/>
  <c r="T582"/>
  <c r="R582"/>
  <c r="P582"/>
  <c r="BI577"/>
  <c r="BH577"/>
  <c r="BG577"/>
  <c r="BF577"/>
  <c r="T577"/>
  <c r="R577"/>
  <c r="P577"/>
  <c r="BI409"/>
  <c r="BH409"/>
  <c r="BG409"/>
  <c r="BF409"/>
  <c r="T409"/>
  <c r="R409"/>
  <c r="P409"/>
  <c r="BI398"/>
  <c r="BH398"/>
  <c r="BG398"/>
  <c r="BF398"/>
  <c r="T398"/>
  <c r="R398"/>
  <c r="P398"/>
  <c r="BI386"/>
  <c r="BH386"/>
  <c r="BG386"/>
  <c r="BF386"/>
  <c r="T386"/>
  <c r="R386"/>
  <c r="P386"/>
  <c r="BI382"/>
  <c r="BH382"/>
  <c r="BG382"/>
  <c r="BF382"/>
  <c r="T382"/>
  <c r="R382"/>
  <c r="P382"/>
  <c r="BI376"/>
  <c r="BH376"/>
  <c r="BG376"/>
  <c r="BF376"/>
  <c r="T376"/>
  <c r="R376"/>
  <c r="P376"/>
  <c r="BI368"/>
  <c r="BH368"/>
  <c r="BG368"/>
  <c r="BF368"/>
  <c r="T368"/>
  <c r="R368"/>
  <c r="P368"/>
  <c r="BI361"/>
  <c r="BH361"/>
  <c r="BG361"/>
  <c r="BF361"/>
  <c r="T361"/>
  <c r="R361"/>
  <c r="P361"/>
  <c r="BI354"/>
  <c r="BH354"/>
  <c r="BG354"/>
  <c r="BF354"/>
  <c r="T354"/>
  <c r="R354"/>
  <c r="P354"/>
  <c r="BI349"/>
  <c r="BH349"/>
  <c r="BG349"/>
  <c r="BF349"/>
  <c r="T349"/>
  <c r="R349"/>
  <c r="P349"/>
  <c r="BI296"/>
  <c r="BH296"/>
  <c r="BG296"/>
  <c r="BF296"/>
  <c r="T296"/>
  <c r="R296"/>
  <c r="P296"/>
  <c r="BI286"/>
  <c r="BH286"/>
  <c r="BG286"/>
  <c r="BF286"/>
  <c r="T286"/>
  <c r="R286"/>
  <c r="P286"/>
  <c r="BI279"/>
  <c r="BH279"/>
  <c r="BG279"/>
  <c r="BF279"/>
  <c r="T279"/>
  <c r="R279"/>
  <c r="P279"/>
  <c r="BI263"/>
  <c r="BH263"/>
  <c r="BG263"/>
  <c r="BF263"/>
  <c r="T263"/>
  <c r="R263"/>
  <c r="P263"/>
  <c r="BI236"/>
  <c r="BH236"/>
  <c r="BG236"/>
  <c r="BF236"/>
  <c r="T236"/>
  <c r="R236"/>
  <c r="P236"/>
  <c r="BI208"/>
  <c r="BH208"/>
  <c r="BG208"/>
  <c r="BF208"/>
  <c r="T208"/>
  <c r="R208"/>
  <c r="P208"/>
  <c r="BI194"/>
  <c r="BH194"/>
  <c r="BG194"/>
  <c r="BF194"/>
  <c r="T194"/>
  <c r="R194"/>
  <c r="P194"/>
  <c r="BI158"/>
  <c r="BH158"/>
  <c r="BG158"/>
  <c r="BF158"/>
  <c r="T158"/>
  <c r="R158"/>
  <c r="P158"/>
  <c r="BI142"/>
  <c r="BH142"/>
  <c r="BG142"/>
  <c r="BF142"/>
  <c r="T142"/>
  <c r="R142"/>
  <c r="P142"/>
  <c r="BI131"/>
  <c r="BH131"/>
  <c r="BG131"/>
  <c r="BF131"/>
  <c r="T131"/>
  <c r="R131"/>
  <c r="P131"/>
  <c r="J125"/>
  <c r="J124"/>
  <c r="F124"/>
  <c r="F122"/>
  <c r="E120"/>
  <c r="J92"/>
  <c r="J91"/>
  <c r="F91"/>
  <c r="F89"/>
  <c r="E87"/>
  <c r="J18"/>
  <c r="E18"/>
  <c r="F92"/>
  <c r="J17"/>
  <c r="J12"/>
  <c r="J89"/>
  <c r="E7"/>
  <c r="E118"/>
  <c i="11" r="J39"/>
  <c r="J38"/>
  <c i="1" r="AY107"/>
  <c i="11" r="J37"/>
  <c i="1" r="AX107"/>
  <c i="11" r="BI2437"/>
  <c r="BH2437"/>
  <c r="BG2437"/>
  <c r="BF2437"/>
  <c r="T2437"/>
  <c r="R2437"/>
  <c r="P2437"/>
  <c r="BI2433"/>
  <c r="BH2433"/>
  <c r="BG2433"/>
  <c r="BF2433"/>
  <c r="T2433"/>
  <c r="R2433"/>
  <c r="P2433"/>
  <c r="BI2430"/>
  <c r="BH2430"/>
  <c r="BG2430"/>
  <c r="BF2430"/>
  <c r="T2430"/>
  <c r="R2430"/>
  <c r="P2430"/>
  <c r="BI2427"/>
  <c r="BH2427"/>
  <c r="BG2427"/>
  <c r="BF2427"/>
  <c r="T2427"/>
  <c r="T2426"/>
  <c r="R2427"/>
  <c r="R2426"/>
  <c r="P2427"/>
  <c r="P2426"/>
  <c r="BI2423"/>
  <c r="BH2423"/>
  <c r="BG2423"/>
  <c r="BF2423"/>
  <c r="T2423"/>
  <c r="R2423"/>
  <c r="P2423"/>
  <c r="BI2420"/>
  <c r="BH2420"/>
  <c r="BG2420"/>
  <c r="BF2420"/>
  <c r="T2420"/>
  <c r="R2420"/>
  <c r="P2420"/>
  <c r="BI2418"/>
  <c r="BH2418"/>
  <c r="BG2418"/>
  <c r="BF2418"/>
  <c r="T2418"/>
  <c r="R2418"/>
  <c r="P2418"/>
  <c r="BI2414"/>
  <c r="BH2414"/>
  <c r="BG2414"/>
  <c r="BF2414"/>
  <c r="T2414"/>
  <c r="R2414"/>
  <c r="P2414"/>
  <c r="BI2412"/>
  <c r="BH2412"/>
  <c r="BG2412"/>
  <c r="BF2412"/>
  <c r="T2412"/>
  <c r="R2412"/>
  <c r="P2412"/>
  <c r="BI2410"/>
  <c r="BH2410"/>
  <c r="BG2410"/>
  <c r="BF2410"/>
  <c r="T2410"/>
  <c r="R2410"/>
  <c r="P2410"/>
  <c r="BI2307"/>
  <c r="BH2307"/>
  <c r="BG2307"/>
  <c r="BF2307"/>
  <c r="T2307"/>
  <c r="T2253"/>
  <c r="R2307"/>
  <c r="R2253"/>
  <c r="P2307"/>
  <c r="P2253"/>
  <c r="BI2254"/>
  <c r="BH2254"/>
  <c r="BG2254"/>
  <c r="BF2254"/>
  <c r="T2254"/>
  <c r="R2254"/>
  <c r="P2254"/>
  <c r="BI2248"/>
  <c r="BH2248"/>
  <c r="BG2248"/>
  <c r="BF2248"/>
  <c r="T2248"/>
  <c r="R2248"/>
  <c r="P2248"/>
  <c r="BI2241"/>
  <c r="BH2241"/>
  <c r="BG2241"/>
  <c r="BF2241"/>
  <c r="T2241"/>
  <c r="R2241"/>
  <c r="P2241"/>
  <c r="BI2233"/>
  <c r="BH2233"/>
  <c r="BG2233"/>
  <c r="BF2233"/>
  <c r="T2233"/>
  <c r="R2233"/>
  <c r="P2233"/>
  <c r="BI2230"/>
  <c r="BH2230"/>
  <c r="BG2230"/>
  <c r="BF2230"/>
  <c r="T2230"/>
  <c r="R2230"/>
  <c r="P2230"/>
  <c r="BI2229"/>
  <c r="BH2229"/>
  <c r="BG2229"/>
  <c r="BF2229"/>
  <c r="T2229"/>
  <c r="R2229"/>
  <c r="P2229"/>
  <c r="BI2226"/>
  <c r="BH2226"/>
  <c r="BG2226"/>
  <c r="BF2226"/>
  <c r="T2226"/>
  <c r="R2226"/>
  <c r="P2226"/>
  <c r="BI2216"/>
  <c r="BH2216"/>
  <c r="BG2216"/>
  <c r="BF2216"/>
  <c r="T2216"/>
  <c r="R2216"/>
  <c r="P2216"/>
  <c r="BI2205"/>
  <c r="BH2205"/>
  <c r="BG2205"/>
  <c r="BF2205"/>
  <c r="T2205"/>
  <c r="R2205"/>
  <c r="P2205"/>
  <c r="BI2203"/>
  <c r="BH2203"/>
  <c r="BG2203"/>
  <c r="BF2203"/>
  <c r="T2203"/>
  <c r="R2203"/>
  <c r="P2203"/>
  <c r="BI2185"/>
  <c r="BH2185"/>
  <c r="BG2185"/>
  <c r="BF2185"/>
  <c r="T2185"/>
  <c r="R2185"/>
  <c r="P2185"/>
  <c r="BI2183"/>
  <c r="BH2183"/>
  <c r="BG2183"/>
  <c r="BF2183"/>
  <c r="T2183"/>
  <c r="R2183"/>
  <c r="P2183"/>
  <c r="BI2171"/>
  <c r="BH2171"/>
  <c r="BG2171"/>
  <c r="BF2171"/>
  <c r="T2171"/>
  <c r="R2171"/>
  <c r="P2171"/>
  <c r="BI2168"/>
  <c r="BH2168"/>
  <c r="BG2168"/>
  <c r="BF2168"/>
  <c r="T2168"/>
  <c r="R2168"/>
  <c r="P2168"/>
  <c r="BI2162"/>
  <c r="BH2162"/>
  <c r="BG2162"/>
  <c r="BF2162"/>
  <c r="T2162"/>
  <c r="R2162"/>
  <c r="P2162"/>
  <c r="BI2155"/>
  <c r="BH2155"/>
  <c r="BG2155"/>
  <c r="BF2155"/>
  <c r="T2155"/>
  <c r="R2155"/>
  <c r="P2155"/>
  <c r="BI2152"/>
  <c r="BH2152"/>
  <c r="BG2152"/>
  <c r="BF2152"/>
  <c r="T2152"/>
  <c r="R2152"/>
  <c r="P2152"/>
  <c r="BI2145"/>
  <c r="BH2145"/>
  <c r="BG2145"/>
  <c r="BF2145"/>
  <c r="T2145"/>
  <c r="R2145"/>
  <c r="P2145"/>
  <c r="BI2124"/>
  <c r="BH2124"/>
  <c r="BG2124"/>
  <c r="BF2124"/>
  <c r="T2124"/>
  <c r="R2124"/>
  <c r="P2124"/>
  <c r="BI2119"/>
  <c r="BH2119"/>
  <c r="BG2119"/>
  <c r="BF2119"/>
  <c r="T2119"/>
  <c r="R2119"/>
  <c r="P2119"/>
  <c r="BI2094"/>
  <c r="BH2094"/>
  <c r="BG2094"/>
  <c r="BF2094"/>
  <c r="T2094"/>
  <c r="R2094"/>
  <c r="P2094"/>
  <c r="BI2070"/>
  <c r="BH2070"/>
  <c r="BG2070"/>
  <c r="BF2070"/>
  <c r="T2070"/>
  <c r="R2070"/>
  <c r="P2070"/>
  <c r="BI2056"/>
  <c r="BH2056"/>
  <c r="BG2056"/>
  <c r="BF2056"/>
  <c r="T2056"/>
  <c r="R2056"/>
  <c r="P2056"/>
  <c r="BI2043"/>
  <c r="BH2043"/>
  <c r="BG2043"/>
  <c r="BF2043"/>
  <c r="T2043"/>
  <c r="R2043"/>
  <c r="P2043"/>
  <c r="BI2032"/>
  <c r="BH2032"/>
  <c r="BG2032"/>
  <c r="BF2032"/>
  <c r="T2032"/>
  <c r="R2032"/>
  <c r="P2032"/>
  <c r="BI2022"/>
  <c r="BH2022"/>
  <c r="BG2022"/>
  <c r="BF2022"/>
  <c r="T2022"/>
  <c r="R2022"/>
  <c r="P2022"/>
  <c r="BI2017"/>
  <c r="BH2017"/>
  <c r="BG2017"/>
  <c r="BF2017"/>
  <c r="T2017"/>
  <c r="R2017"/>
  <c r="P2017"/>
  <c r="BI2013"/>
  <c r="BH2013"/>
  <c r="BG2013"/>
  <c r="BF2013"/>
  <c r="T2013"/>
  <c r="R2013"/>
  <c r="P2013"/>
  <c r="BI1988"/>
  <c r="BH1988"/>
  <c r="BG1988"/>
  <c r="BF1988"/>
  <c r="T1988"/>
  <c r="R1988"/>
  <c r="P1988"/>
  <c r="BI1987"/>
  <c r="BH1987"/>
  <c r="BG1987"/>
  <c r="BF1987"/>
  <c r="T1987"/>
  <c r="R1987"/>
  <c r="P1987"/>
  <c r="BI1976"/>
  <c r="BH1976"/>
  <c r="BG1976"/>
  <c r="BF1976"/>
  <c r="T1976"/>
  <c r="R1976"/>
  <c r="P1976"/>
  <c r="BI1966"/>
  <c r="BH1966"/>
  <c r="BG1966"/>
  <c r="BF1966"/>
  <c r="T1966"/>
  <c r="R1966"/>
  <c r="P1966"/>
  <c r="BI1961"/>
  <c r="BH1961"/>
  <c r="BG1961"/>
  <c r="BF1961"/>
  <c r="T1961"/>
  <c r="R1961"/>
  <c r="P1961"/>
  <c r="BI1958"/>
  <c r="BH1958"/>
  <c r="BG1958"/>
  <c r="BF1958"/>
  <c r="T1958"/>
  <c r="R1958"/>
  <c r="P1958"/>
  <c r="BI1954"/>
  <c r="BH1954"/>
  <c r="BG1954"/>
  <c r="BF1954"/>
  <c r="T1954"/>
  <c r="R1954"/>
  <c r="P1954"/>
  <c r="BI1951"/>
  <c r="BH1951"/>
  <c r="BG1951"/>
  <c r="BF1951"/>
  <c r="T1951"/>
  <c r="R1951"/>
  <c r="P1951"/>
  <c r="BI1942"/>
  <c r="BH1942"/>
  <c r="BG1942"/>
  <c r="BF1942"/>
  <c r="T1942"/>
  <c r="R1942"/>
  <c r="P1942"/>
  <c r="BI1937"/>
  <c r="BH1937"/>
  <c r="BG1937"/>
  <c r="BF1937"/>
  <c r="T1937"/>
  <c r="R1937"/>
  <c r="P1937"/>
  <c r="BI1932"/>
  <c r="BH1932"/>
  <c r="BG1932"/>
  <c r="BF1932"/>
  <c r="T1932"/>
  <c r="R1932"/>
  <c r="P1932"/>
  <c r="BI1815"/>
  <c r="BH1815"/>
  <c r="BG1815"/>
  <c r="BF1815"/>
  <c r="T1815"/>
  <c r="R1815"/>
  <c r="P1815"/>
  <c r="BI1713"/>
  <c r="BH1713"/>
  <c r="BG1713"/>
  <c r="BF1713"/>
  <c r="T1713"/>
  <c r="R1713"/>
  <c r="P1713"/>
  <c r="BI1663"/>
  <c r="BH1663"/>
  <c r="BG1663"/>
  <c r="BF1663"/>
  <c r="T1663"/>
  <c r="R1663"/>
  <c r="P1663"/>
  <c r="BI1657"/>
  <c r="BH1657"/>
  <c r="BG1657"/>
  <c r="BF1657"/>
  <c r="T1657"/>
  <c r="R1657"/>
  <c r="P1657"/>
  <c r="BI1637"/>
  <c r="BH1637"/>
  <c r="BG1637"/>
  <c r="BF1637"/>
  <c r="T1637"/>
  <c r="R1637"/>
  <c r="P1637"/>
  <c r="BI1587"/>
  <c r="BH1587"/>
  <c r="BG1587"/>
  <c r="BF1587"/>
  <c r="T1587"/>
  <c r="R1587"/>
  <c r="P1587"/>
  <c r="BI1542"/>
  <c r="BH1542"/>
  <c r="BG1542"/>
  <c r="BF1542"/>
  <c r="T1542"/>
  <c r="R1542"/>
  <c r="P1542"/>
  <c r="BI1509"/>
  <c r="BH1509"/>
  <c r="BG1509"/>
  <c r="BF1509"/>
  <c r="T1509"/>
  <c r="R1509"/>
  <c r="P1509"/>
  <c r="BI1471"/>
  <c r="BH1471"/>
  <c r="BG1471"/>
  <c r="BF1471"/>
  <c r="T1471"/>
  <c r="R1471"/>
  <c r="P1471"/>
  <c r="BI1446"/>
  <c r="BH1446"/>
  <c r="BG1446"/>
  <c r="BF1446"/>
  <c r="T1446"/>
  <c r="T1421"/>
  <c r="R1446"/>
  <c r="R1421"/>
  <c r="P1446"/>
  <c r="P1421"/>
  <c r="BI1422"/>
  <c r="BH1422"/>
  <c r="BG1422"/>
  <c r="BF1422"/>
  <c r="T1422"/>
  <c r="R1422"/>
  <c r="P1422"/>
  <c r="BI1419"/>
  <c r="BH1419"/>
  <c r="BG1419"/>
  <c r="BF1419"/>
  <c r="T1419"/>
  <c r="R1419"/>
  <c r="P1419"/>
  <c r="BI1410"/>
  <c r="BH1410"/>
  <c r="BG1410"/>
  <c r="BF1410"/>
  <c r="T1410"/>
  <c r="R1410"/>
  <c r="P1410"/>
  <c r="BI1401"/>
  <c r="BH1401"/>
  <c r="BG1401"/>
  <c r="BF1401"/>
  <c r="T1401"/>
  <c r="R1401"/>
  <c r="P1401"/>
  <c r="BI1385"/>
  <c r="BH1385"/>
  <c r="BG1385"/>
  <c r="BF1385"/>
  <c r="T1385"/>
  <c r="R1385"/>
  <c r="P1385"/>
  <c r="BI1345"/>
  <c r="BH1345"/>
  <c r="BG1345"/>
  <c r="BF1345"/>
  <c r="T1345"/>
  <c r="R1345"/>
  <c r="P1345"/>
  <c r="BI1344"/>
  <c r="BH1344"/>
  <c r="BG1344"/>
  <c r="BF1344"/>
  <c r="T1344"/>
  <c r="R1344"/>
  <c r="P1344"/>
  <c r="BI1310"/>
  <c r="BH1310"/>
  <c r="BG1310"/>
  <c r="BF1310"/>
  <c r="T1310"/>
  <c r="R1310"/>
  <c r="P1310"/>
  <c r="BI1283"/>
  <c r="BH1283"/>
  <c r="BG1283"/>
  <c r="BF1283"/>
  <c r="T1283"/>
  <c r="R1283"/>
  <c r="P1283"/>
  <c r="BI1274"/>
  <c r="BH1274"/>
  <c r="BG1274"/>
  <c r="BF1274"/>
  <c r="T1274"/>
  <c r="R1274"/>
  <c r="P1274"/>
  <c r="BI1272"/>
  <c r="BH1272"/>
  <c r="BG1272"/>
  <c r="BF1272"/>
  <c r="T1272"/>
  <c r="R1272"/>
  <c r="P1272"/>
  <c r="BI1222"/>
  <c r="BH1222"/>
  <c r="BG1222"/>
  <c r="BF1222"/>
  <c r="T1222"/>
  <c r="R1222"/>
  <c r="P1222"/>
  <c r="BI1148"/>
  <c r="BH1148"/>
  <c r="BG1148"/>
  <c r="BF1148"/>
  <c r="T1148"/>
  <c r="R1148"/>
  <c r="P1148"/>
  <c r="BI1094"/>
  <c r="BH1094"/>
  <c r="BG1094"/>
  <c r="BF1094"/>
  <c r="T1094"/>
  <c r="R1094"/>
  <c r="P1094"/>
  <c r="BI890"/>
  <c r="BH890"/>
  <c r="BG890"/>
  <c r="BF890"/>
  <c r="T890"/>
  <c r="R890"/>
  <c r="P890"/>
  <c r="BI885"/>
  <c r="BH885"/>
  <c r="BG885"/>
  <c r="BF885"/>
  <c r="T885"/>
  <c r="R885"/>
  <c r="P885"/>
  <c r="BI880"/>
  <c r="BH880"/>
  <c r="BG880"/>
  <c r="BF880"/>
  <c r="T880"/>
  <c r="R880"/>
  <c r="P880"/>
  <c r="BI878"/>
  <c r="BH878"/>
  <c r="BG878"/>
  <c r="BF878"/>
  <c r="T878"/>
  <c r="R878"/>
  <c r="P878"/>
  <c r="BI874"/>
  <c r="BH874"/>
  <c r="BG874"/>
  <c r="BF874"/>
  <c r="T874"/>
  <c r="R874"/>
  <c r="P874"/>
  <c r="BI868"/>
  <c r="BH868"/>
  <c r="BG868"/>
  <c r="BF868"/>
  <c r="T868"/>
  <c r="R868"/>
  <c r="P868"/>
  <c r="BI864"/>
  <c r="BH864"/>
  <c r="BG864"/>
  <c r="BF864"/>
  <c r="T864"/>
  <c r="R864"/>
  <c r="P864"/>
  <c r="BI859"/>
  <c r="BH859"/>
  <c r="BG859"/>
  <c r="BF859"/>
  <c r="T859"/>
  <c r="R859"/>
  <c r="P859"/>
  <c r="BI854"/>
  <c r="BH854"/>
  <c r="BG854"/>
  <c r="BF854"/>
  <c r="T854"/>
  <c r="R854"/>
  <c r="P854"/>
  <c r="BI853"/>
  <c r="BH853"/>
  <c r="BG853"/>
  <c r="BF853"/>
  <c r="T853"/>
  <c r="R853"/>
  <c r="P853"/>
  <c r="BI852"/>
  <c r="BH852"/>
  <c r="BG852"/>
  <c r="BF852"/>
  <c r="T852"/>
  <c r="R852"/>
  <c r="P852"/>
  <c r="BI846"/>
  <c r="BH846"/>
  <c r="BG846"/>
  <c r="BF846"/>
  <c r="T846"/>
  <c r="R846"/>
  <c r="P846"/>
  <c r="BI736"/>
  <c r="BH736"/>
  <c r="BG736"/>
  <c r="BF736"/>
  <c r="T736"/>
  <c r="R736"/>
  <c r="P736"/>
  <c r="BI683"/>
  <c r="BH683"/>
  <c r="BG683"/>
  <c r="BF683"/>
  <c r="T683"/>
  <c r="R683"/>
  <c r="P683"/>
  <c r="BI676"/>
  <c r="BH676"/>
  <c r="BG676"/>
  <c r="BF676"/>
  <c r="T676"/>
  <c r="R676"/>
  <c r="P676"/>
  <c r="BI669"/>
  <c r="BH669"/>
  <c r="BG669"/>
  <c r="BF669"/>
  <c r="T669"/>
  <c r="R669"/>
  <c r="P669"/>
  <c r="BI478"/>
  <c r="BH478"/>
  <c r="BG478"/>
  <c r="BF478"/>
  <c r="T478"/>
  <c r="R478"/>
  <c r="P478"/>
  <c r="BI470"/>
  <c r="BH470"/>
  <c r="BG470"/>
  <c r="BF470"/>
  <c r="T470"/>
  <c r="R470"/>
  <c r="P470"/>
  <c r="BI444"/>
  <c r="BH444"/>
  <c r="BG444"/>
  <c r="BF444"/>
  <c r="T444"/>
  <c r="R444"/>
  <c r="P444"/>
  <c r="BI435"/>
  <c r="BH435"/>
  <c r="BG435"/>
  <c r="BF435"/>
  <c r="T435"/>
  <c r="R435"/>
  <c r="P435"/>
  <c r="BI401"/>
  <c r="BH401"/>
  <c r="BG401"/>
  <c r="BF401"/>
  <c r="T401"/>
  <c r="R401"/>
  <c r="P401"/>
  <c r="BI391"/>
  <c r="BH391"/>
  <c r="BG391"/>
  <c r="BF391"/>
  <c r="T391"/>
  <c r="R391"/>
  <c r="P391"/>
  <c r="BI369"/>
  <c r="BH369"/>
  <c r="BG369"/>
  <c r="BF369"/>
  <c r="T369"/>
  <c r="R369"/>
  <c r="P369"/>
  <c r="BI366"/>
  <c r="BH366"/>
  <c r="BG366"/>
  <c r="BF366"/>
  <c r="T366"/>
  <c r="R366"/>
  <c r="P366"/>
  <c r="BI354"/>
  <c r="BH354"/>
  <c r="BG354"/>
  <c r="BF354"/>
  <c r="T354"/>
  <c r="R354"/>
  <c r="P354"/>
  <c r="BI342"/>
  <c r="BH342"/>
  <c r="BG342"/>
  <c r="BF342"/>
  <c r="T342"/>
  <c r="R342"/>
  <c r="P342"/>
  <c r="BI226"/>
  <c r="BH226"/>
  <c r="BG226"/>
  <c r="BF226"/>
  <c r="T226"/>
  <c r="R226"/>
  <c r="P226"/>
  <c r="BI176"/>
  <c r="BH176"/>
  <c r="BG176"/>
  <c r="BF176"/>
  <c r="T176"/>
  <c r="R176"/>
  <c r="P176"/>
  <c r="BI156"/>
  <c r="BH156"/>
  <c r="BG156"/>
  <c r="BF156"/>
  <c r="T156"/>
  <c r="R156"/>
  <c r="P156"/>
  <c r="BI150"/>
  <c r="BH150"/>
  <c r="BG150"/>
  <c r="BF150"/>
  <c r="T150"/>
  <c r="R150"/>
  <c r="P150"/>
  <c r="BI145"/>
  <c r="BH145"/>
  <c r="BG145"/>
  <c r="BF145"/>
  <c r="T145"/>
  <c r="R145"/>
  <c r="P145"/>
  <c r="BI140"/>
  <c r="BH140"/>
  <c r="BG140"/>
  <c r="BF140"/>
  <c r="T140"/>
  <c r="R140"/>
  <c r="P140"/>
  <c r="BI136"/>
  <c r="BH136"/>
  <c r="BG136"/>
  <c r="BF136"/>
  <c r="T136"/>
  <c r="R136"/>
  <c r="P136"/>
  <c r="J130"/>
  <c r="F127"/>
  <c r="E125"/>
  <c r="J94"/>
  <c r="F91"/>
  <c r="E89"/>
  <c r="J23"/>
  <c r="E23"/>
  <c r="J129"/>
  <c r="J22"/>
  <c r="J20"/>
  <c r="E20"/>
  <c r="F130"/>
  <c r="J19"/>
  <c r="J17"/>
  <c r="E17"/>
  <c r="F129"/>
  <c r="J16"/>
  <c r="J14"/>
  <c r="J127"/>
  <c r="E7"/>
  <c r="E121"/>
  <c i="10" r="J39"/>
  <c r="J38"/>
  <c i="1" r="AY106"/>
  <c i="10" r="J37"/>
  <c i="1" r="AX106"/>
  <c i="10" r="BI796"/>
  <c r="BH796"/>
  <c r="BG796"/>
  <c r="BF796"/>
  <c r="T796"/>
  <c r="T795"/>
  <c r="R796"/>
  <c r="R795"/>
  <c r="P796"/>
  <c r="P795"/>
  <c r="BI792"/>
  <c r="BH792"/>
  <c r="BG792"/>
  <c r="BF792"/>
  <c r="T792"/>
  <c r="R792"/>
  <c r="P792"/>
  <c r="BI789"/>
  <c r="BH789"/>
  <c r="BG789"/>
  <c r="BF789"/>
  <c r="T789"/>
  <c r="R789"/>
  <c r="P789"/>
  <c r="BI785"/>
  <c r="BH785"/>
  <c r="BG785"/>
  <c r="BF785"/>
  <c r="T785"/>
  <c r="R785"/>
  <c r="P785"/>
  <c r="BI783"/>
  <c r="BH783"/>
  <c r="BG783"/>
  <c r="BF783"/>
  <c r="T783"/>
  <c r="R783"/>
  <c r="P783"/>
  <c r="BI781"/>
  <c r="BH781"/>
  <c r="BG781"/>
  <c r="BF781"/>
  <c r="T781"/>
  <c r="R781"/>
  <c r="P781"/>
  <c r="BI758"/>
  <c r="BH758"/>
  <c r="BG758"/>
  <c r="BF758"/>
  <c r="T758"/>
  <c r="R758"/>
  <c r="P758"/>
  <c r="BI745"/>
  <c r="BH745"/>
  <c r="BG745"/>
  <c r="BF745"/>
  <c r="T745"/>
  <c r="R745"/>
  <c r="P745"/>
  <c r="BI741"/>
  <c r="BH741"/>
  <c r="BG741"/>
  <c r="BF741"/>
  <c r="T741"/>
  <c r="R741"/>
  <c r="P741"/>
  <c r="BI738"/>
  <c r="BH738"/>
  <c r="BG738"/>
  <c r="BF738"/>
  <c r="T738"/>
  <c r="R738"/>
  <c r="P738"/>
  <c r="BI735"/>
  <c r="BH735"/>
  <c r="BG735"/>
  <c r="BF735"/>
  <c r="T735"/>
  <c r="R735"/>
  <c r="P735"/>
  <c r="BI728"/>
  <c r="BH728"/>
  <c r="BG728"/>
  <c r="BF728"/>
  <c r="T728"/>
  <c r="R728"/>
  <c r="P728"/>
  <c r="BI720"/>
  <c r="BH720"/>
  <c r="BG720"/>
  <c r="BF720"/>
  <c r="T720"/>
  <c r="R720"/>
  <c r="P720"/>
  <c r="BI712"/>
  <c r="BH712"/>
  <c r="BG712"/>
  <c r="BF712"/>
  <c r="T712"/>
  <c r="R712"/>
  <c r="P712"/>
  <c r="BI704"/>
  <c r="BH704"/>
  <c r="BG704"/>
  <c r="BF704"/>
  <c r="T704"/>
  <c r="R704"/>
  <c r="P704"/>
  <c r="BI702"/>
  <c r="BH702"/>
  <c r="BG702"/>
  <c r="BF702"/>
  <c r="T702"/>
  <c r="R702"/>
  <c r="P702"/>
  <c r="BI695"/>
  <c r="BH695"/>
  <c r="BG695"/>
  <c r="BF695"/>
  <c r="T695"/>
  <c r="R695"/>
  <c r="P695"/>
  <c r="BI692"/>
  <c r="BH692"/>
  <c r="BG692"/>
  <c r="BF692"/>
  <c r="T692"/>
  <c r="R692"/>
  <c r="P692"/>
  <c r="BI689"/>
  <c r="BH689"/>
  <c r="BG689"/>
  <c r="BF689"/>
  <c r="T689"/>
  <c r="R689"/>
  <c r="P689"/>
  <c r="BI684"/>
  <c r="BH684"/>
  <c r="BG684"/>
  <c r="BF684"/>
  <c r="T684"/>
  <c r="R684"/>
  <c r="P684"/>
  <c r="BI679"/>
  <c r="BH679"/>
  <c r="BG679"/>
  <c r="BF679"/>
  <c r="T679"/>
  <c r="R679"/>
  <c r="P679"/>
  <c r="BI676"/>
  <c r="BH676"/>
  <c r="BG676"/>
  <c r="BF676"/>
  <c r="T676"/>
  <c r="R676"/>
  <c r="P676"/>
  <c r="BI671"/>
  <c r="BH671"/>
  <c r="BG671"/>
  <c r="BF671"/>
  <c r="T671"/>
  <c r="R671"/>
  <c r="P671"/>
  <c r="BI665"/>
  <c r="BH665"/>
  <c r="BG665"/>
  <c r="BF665"/>
  <c r="T665"/>
  <c r="R665"/>
  <c r="P665"/>
  <c r="BI663"/>
  <c r="BH663"/>
  <c r="BG663"/>
  <c r="BF663"/>
  <c r="T663"/>
  <c r="R663"/>
  <c r="P663"/>
  <c r="BI658"/>
  <c r="BH658"/>
  <c r="BG658"/>
  <c r="BF658"/>
  <c r="T658"/>
  <c r="R658"/>
  <c r="P658"/>
  <c r="BI653"/>
  <c r="BH653"/>
  <c r="BG653"/>
  <c r="BF653"/>
  <c r="T653"/>
  <c r="R653"/>
  <c r="P653"/>
  <c r="BI649"/>
  <c r="BH649"/>
  <c r="BG649"/>
  <c r="BF649"/>
  <c r="T649"/>
  <c r="R649"/>
  <c r="P649"/>
  <c r="BI646"/>
  <c r="BH646"/>
  <c r="BG646"/>
  <c r="BF646"/>
  <c r="T646"/>
  <c r="R646"/>
  <c r="P646"/>
  <c r="BI640"/>
  <c r="BH640"/>
  <c r="BG640"/>
  <c r="BF640"/>
  <c r="T640"/>
  <c r="R640"/>
  <c r="P640"/>
  <c r="BI635"/>
  <c r="BH635"/>
  <c r="BG635"/>
  <c r="BF635"/>
  <c r="T635"/>
  <c r="R635"/>
  <c r="P635"/>
  <c r="BI631"/>
  <c r="BH631"/>
  <c r="BG631"/>
  <c r="BF631"/>
  <c r="T631"/>
  <c r="R631"/>
  <c r="P631"/>
  <c r="BI628"/>
  <c r="BH628"/>
  <c r="BG628"/>
  <c r="BF628"/>
  <c r="T628"/>
  <c r="R628"/>
  <c r="P628"/>
  <c r="BI622"/>
  <c r="BH622"/>
  <c r="BG622"/>
  <c r="BF622"/>
  <c r="T622"/>
  <c r="R622"/>
  <c r="P622"/>
  <c r="BI617"/>
  <c r="BH617"/>
  <c r="BG617"/>
  <c r="BF617"/>
  <c r="T617"/>
  <c r="R617"/>
  <c r="P617"/>
  <c r="BI613"/>
  <c r="BH613"/>
  <c r="BG613"/>
  <c r="BF613"/>
  <c r="T613"/>
  <c r="R613"/>
  <c r="P613"/>
  <c r="BI610"/>
  <c r="BH610"/>
  <c r="BG610"/>
  <c r="BF610"/>
  <c r="T610"/>
  <c r="R610"/>
  <c r="P610"/>
  <c r="BI588"/>
  <c r="BH588"/>
  <c r="BG588"/>
  <c r="BF588"/>
  <c r="T588"/>
  <c r="R588"/>
  <c r="P588"/>
  <c r="BI566"/>
  <c r="BH566"/>
  <c r="BG566"/>
  <c r="BF566"/>
  <c r="T566"/>
  <c r="R566"/>
  <c r="P566"/>
  <c r="BI555"/>
  <c r="BH555"/>
  <c r="BG555"/>
  <c r="BF555"/>
  <c r="T555"/>
  <c r="R555"/>
  <c r="P555"/>
  <c r="BI549"/>
  <c r="BH549"/>
  <c r="BG549"/>
  <c r="BF549"/>
  <c r="T549"/>
  <c r="R549"/>
  <c r="P549"/>
  <c r="BI538"/>
  <c r="BH538"/>
  <c r="BG538"/>
  <c r="BF538"/>
  <c r="T538"/>
  <c r="R538"/>
  <c r="P538"/>
  <c r="BI527"/>
  <c r="BH527"/>
  <c r="BG527"/>
  <c r="BF527"/>
  <c r="T527"/>
  <c r="R527"/>
  <c r="P527"/>
  <c r="BI513"/>
  <c r="BH513"/>
  <c r="BG513"/>
  <c r="BF513"/>
  <c r="T513"/>
  <c r="R513"/>
  <c r="P513"/>
  <c r="BI507"/>
  <c r="BH507"/>
  <c r="BG507"/>
  <c r="BF507"/>
  <c r="T507"/>
  <c r="R507"/>
  <c r="P507"/>
  <c r="BI502"/>
  <c r="BH502"/>
  <c r="BG502"/>
  <c r="BF502"/>
  <c r="T502"/>
  <c r="R502"/>
  <c r="P502"/>
  <c r="BI499"/>
  <c r="BH499"/>
  <c r="BG499"/>
  <c r="BF499"/>
  <c r="T499"/>
  <c r="R499"/>
  <c r="P499"/>
  <c r="BI494"/>
  <c r="BH494"/>
  <c r="BG494"/>
  <c r="BF494"/>
  <c r="T494"/>
  <c r="R494"/>
  <c r="P494"/>
  <c r="BI489"/>
  <c r="BH489"/>
  <c r="BG489"/>
  <c r="BF489"/>
  <c r="T489"/>
  <c r="R489"/>
  <c r="P489"/>
  <c r="BI479"/>
  <c r="BH479"/>
  <c r="BG479"/>
  <c r="BF479"/>
  <c r="T479"/>
  <c r="R479"/>
  <c r="P479"/>
  <c r="BI464"/>
  <c r="BH464"/>
  <c r="BG464"/>
  <c r="BF464"/>
  <c r="T464"/>
  <c r="R464"/>
  <c r="P464"/>
  <c r="BI462"/>
  <c r="BH462"/>
  <c r="BG462"/>
  <c r="BF462"/>
  <c r="T462"/>
  <c r="R462"/>
  <c r="P462"/>
  <c r="BI454"/>
  <c r="BH454"/>
  <c r="BG454"/>
  <c r="BF454"/>
  <c r="T454"/>
  <c r="R454"/>
  <c r="P454"/>
  <c r="BI446"/>
  <c r="BH446"/>
  <c r="BG446"/>
  <c r="BF446"/>
  <c r="T446"/>
  <c r="R446"/>
  <c r="P446"/>
  <c r="BI444"/>
  <c r="BH444"/>
  <c r="BG444"/>
  <c r="BF444"/>
  <c r="T444"/>
  <c r="R444"/>
  <c r="P444"/>
  <c r="BI434"/>
  <c r="BH434"/>
  <c r="BG434"/>
  <c r="BF434"/>
  <c r="T434"/>
  <c r="R434"/>
  <c r="P434"/>
  <c r="BI422"/>
  <c r="BH422"/>
  <c r="BG422"/>
  <c r="BF422"/>
  <c r="T422"/>
  <c r="R422"/>
  <c r="P422"/>
  <c r="BI401"/>
  <c r="BH401"/>
  <c r="BG401"/>
  <c r="BF401"/>
  <c r="T401"/>
  <c r="R401"/>
  <c r="P401"/>
  <c r="BI350"/>
  <c r="BH350"/>
  <c r="BG350"/>
  <c r="BF350"/>
  <c r="T350"/>
  <c r="R350"/>
  <c r="P350"/>
  <c r="BI345"/>
  <c r="BH345"/>
  <c r="BG345"/>
  <c r="BF345"/>
  <c r="T345"/>
  <c r="R345"/>
  <c r="P345"/>
  <c r="BI340"/>
  <c r="BH340"/>
  <c r="BG340"/>
  <c r="BF340"/>
  <c r="T340"/>
  <c r="R340"/>
  <c r="P340"/>
  <c r="BI338"/>
  <c r="BH338"/>
  <c r="BG338"/>
  <c r="BF338"/>
  <c r="T338"/>
  <c r="R338"/>
  <c r="P338"/>
  <c r="BI334"/>
  <c r="BH334"/>
  <c r="BG334"/>
  <c r="BF334"/>
  <c r="T334"/>
  <c r="R334"/>
  <c r="P334"/>
  <c r="BI328"/>
  <c r="BH328"/>
  <c r="BG328"/>
  <c r="BF328"/>
  <c r="T328"/>
  <c r="R328"/>
  <c r="P328"/>
  <c r="BI324"/>
  <c r="BH324"/>
  <c r="BG324"/>
  <c r="BF324"/>
  <c r="T324"/>
  <c r="R324"/>
  <c r="P324"/>
  <c r="BI319"/>
  <c r="BH319"/>
  <c r="BG319"/>
  <c r="BF319"/>
  <c r="T319"/>
  <c r="R319"/>
  <c r="P319"/>
  <c r="BI313"/>
  <c r="BH313"/>
  <c r="BG313"/>
  <c r="BF313"/>
  <c r="T313"/>
  <c r="R313"/>
  <c r="P313"/>
  <c r="BI312"/>
  <c r="BH312"/>
  <c r="BG312"/>
  <c r="BF312"/>
  <c r="T312"/>
  <c r="R312"/>
  <c r="P312"/>
  <c r="BI311"/>
  <c r="BH311"/>
  <c r="BG311"/>
  <c r="BF311"/>
  <c r="T311"/>
  <c r="R311"/>
  <c r="P311"/>
  <c r="BI310"/>
  <c r="BH310"/>
  <c r="BG310"/>
  <c r="BF310"/>
  <c r="T310"/>
  <c r="R310"/>
  <c r="P310"/>
  <c r="BI284"/>
  <c r="BH284"/>
  <c r="BG284"/>
  <c r="BF284"/>
  <c r="T284"/>
  <c r="R284"/>
  <c r="P284"/>
  <c r="BI283"/>
  <c r="BH283"/>
  <c r="BG283"/>
  <c r="BF283"/>
  <c r="T283"/>
  <c r="R283"/>
  <c r="P283"/>
  <c r="BI271"/>
  <c r="BH271"/>
  <c r="BG271"/>
  <c r="BF271"/>
  <c r="T271"/>
  <c r="R271"/>
  <c r="P271"/>
  <c r="BI268"/>
  <c r="BH268"/>
  <c r="BG268"/>
  <c r="BF268"/>
  <c r="T268"/>
  <c r="R268"/>
  <c r="P268"/>
  <c r="BI265"/>
  <c r="BH265"/>
  <c r="BG265"/>
  <c r="BF265"/>
  <c r="T265"/>
  <c r="R265"/>
  <c r="P265"/>
  <c r="BI221"/>
  <c r="BH221"/>
  <c r="BG221"/>
  <c r="BF221"/>
  <c r="T221"/>
  <c r="R221"/>
  <c r="P221"/>
  <c r="BI216"/>
  <c r="BH216"/>
  <c r="BG216"/>
  <c r="BF216"/>
  <c r="T216"/>
  <c r="R216"/>
  <c r="P216"/>
  <c r="BI208"/>
  <c r="BH208"/>
  <c r="BG208"/>
  <c r="BF208"/>
  <c r="T208"/>
  <c r="R208"/>
  <c r="P208"/>
  <c r="BI197"/>
  <c r="BH197"/>
  <c r="BG197"/>
  <c r="BF197"/>
  <c r="T197"/>
  <c r="R197"/>
  <c r="P197"/>
  <c r="BI194"/>
  <c r="BH194"/>
  <c r="BG194"/>
  <c r="BF194"/>
  <c r="T194"/>
  <c r="R194"/>
  <c r="P194"/>
  <c r="BI185"/>
  <c r="BH185"/>
  <c r="BG185"/>
  <c r="BF185"/>
  <c r="T185"/>
  <c r="R185"/>
  <c r="P185"/>
  <c r="BI179"/>
  <c r="BH179"/>
  <c r="BG179"/>
  <c r="BF179"/>
  <c r="T179"/>
  <c r="R179"/>
  <c r="P179"/>
  <c r="BI173"/>
  <c r="BH173"/>
  <c r="BG173"/>
  <c r="BF173"/>
  <c r="T173"/>
  <c r="R173"/>
  <c r="P173"/>
  <c r="BI153"/>
  <c r="BH153"/>
  <c r="BG153"/>
  <c r="BF153"/>
  <c r="T153"/>
  <c r="R153"/>
  <c r="P153"/>
  <c r="BI142"/>
  <c r="BH142"/>
  <c r="BG142"/>
  <c r="BF142"/>
  <c r="T142"/>
  <c r="R142"/>
  <c r="P142"/>
  <c r="BI136"/>
  <c r="BH136"/>
  <c r="BG136"/>
  <c r="BF136"/>
  <c r="T136"/>
  <c r="R136"/>
  <c r="P136"/>
  <c r="BI134"/>
  <c r="BH134"/>
  <c r="BG134"/>
  <c r="BF134"/>
  <c r="T134"/>
  <c r="R134"/>
  <c r="P134"/>
  <c r="J128"/>
  <c r="F125"/>
  <c r="E123"/>
  <c r="J94"/>
  <c r="F91"/>
  <c r="E89"/>
  <c r="J23"/>
  <c r="E23"/>
  <c r="J127"/>
  <c r="J22"/>
  <c r="J20"/>
  <c r="E20"/>
  <c r="F128"/>
  <c r="J19"/>
  <c r="J17"/>
  <c r="E17"/>
  <c r="F127"/>
  <c r="J16"/>
  <c r="J14"/>
  <c r="J91"/>
  <c r="E7"/>
  <c r="E119"/>
  <c i="9" r="J37"/>
  <c r="J36"/>
  <c i="1" r="AY104"/>
  <c i="9" r="J35"/>
  <c i="1" r="AX104"/>
  <c i="9" r="BI174"/>
  <c r="BH174"/>
  <c r="BG174"/>
  <c r="BF174"/>
  <c r="T174"/>
  <c r="R174"/>
  <c r="P174"/>
  <c r="BI172"/>
  <c r="BH172"/>
  <c r="BG172"/>
  <c r="BF172"/>
  <c r="T172"/>
  <c r="R172"/>
  <c r="P172"/>
  <c r="BI170"/>
  <c r="BH170"/>
  <c r="BG170"/>
  <c r="BF170"/>
  <c r="T170"/>
  <c r="R170"/>
  <c r="P170"/>
  <c r="BI168"/>
  <c r="BH168"/>
  <c r="BG168"/>
  <c r="BF168"/>
  <c r="T168"/>
  <c r="T167"/>
  <c r="R168"/>
  <c r="R167"/>
  <c r="P168"/>
  <c r="P167"/>
  <c r="BI166"/>
  <c r="BH166"/>
  <c r="BG166"/>
  <c r="BF166"/>
  <c r="T166"/>
  <c r="R166"/>
  <c r="P166"/>
  <c r="BI165"/>
  <c r="BH165"/>
  <c r="BG165"/>
  <c r="BF165"/>
  <c r="T165"/>
  <c r="R165"/>
  <c r="P165"/>
  <c r="BI164"/>
  <c r="BH164"/>
  <c r="BG164"/>
  <c r="BF164"/>
  <c r="T164"/>
  <c r="R164"/>
  <c r="P164"/>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4"/>
  <c r="BH154"/>
  <c r="BG154"/>
  <c r="BF154"/>
  <c r="T154"/>
  <c r="R154"/>
  <c r="P154"/>
  <c r="BI152"/>
  <c r="BH152"/>
  <c r="BG152"/>
  <c r="BF152"/>
  <c r="T152"/>
  <c r="R152"/>
  <c r="P152"/>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8"/>
  <c r="BH128"/>
  <c r="BG128"/>
  <c r="BF128"/>
  <c r="T128"/>
  <c r="R128"/>
  <c r="P128"/>
  <c r="BI126"/>
  <c r="BH126"/>
  <c r="BG126"/>
  <c r="BF126"/>
  <c r="T126"/>
  <c r="R126"/>
  <c r="P126"/>
  <c r="BI124"/>
  <c r="BH124"/>
  <c r="BG124"/>
  <c r="BF124"/>
  <c r="T124"/>
  <c r="R124"/>
  <c r="P124"/>
  <c r="J119"/>
  <c r="J118"/>
  <c r="F118"/>
  <c r="F116"/>
  <c r="E114"/>
  <c r="J92"/>
  <c r="J91"/>
  <c r="F91"/>
  <c r="F89"/>
  <c r="E87"/>
  <c r="J18"/>
  <c r="E18"/>
  <c r="F92"/>
  <c r="J17"/>
  <c r="J12"/>
  <c r="J116"/>
  <c r="E7"/>
  <c r="E112"/>
  <c i="8" r="J37"/>
  <c r="J36"/>
  <c i="1" r="AY103"/>
  <c i="8" r="J35"/>
  <c i="1" r="AX103"/>
  <c i="8" r="BI156"/>
  <c r="BH156"/>
  <c r="BG156"/>
  <c r="BF156"/>
  <c r="T156"/>
  <c r="R156"/>
  <c r="P156"/>
  <c r="BI154"/>
  <c r="BH154"/>
  <c r="BG154"/>
  <c r="BF154"/>
  <c r="T154"/>
  <c r="R154"/>
  <c r="P154"/>
  <c r="BI152"/>
  <c r="BH152"/>
  <c r="BG152"/>
  <c r="BF152"/>
  <c r="T152"/>
  <c r="T151"/>
  <c r="R152"/>
  <c r="R151"/>
  <c r="P152"/>
  <c r="P151"/>
  <c r="BI150"/>
  <c r="BH150"/>
  <c r="BG150"/>
  <c r="BF150"/>
  <c r="T150"/>
  <c r="R150"/>
  <c r="P150"/>
  <c r="BI149"/>
  <c r="BH149"/>
  <c r="BG149"/>
  <c r="BF149"/>
  <c r="T149"/>
  <c r="R149"/>
  <c r="P149"/>
  <c r="BI148"/>
  <c r="BH148"/>
  <c r="BG148"/>
  <c r="BF148"/>
  <c r="T148"/>
  <c r="R148"/>
  <c r="P148"/>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1"/>
  <c r="BH131"/>
  <c r="BG131"/>
  <c r="BF131"/>
  <c r="T131"/>
  <c r="R131"/>
  <c r="P131"/>
  <c r="BI129"/>
  <c r="BH129"/>
  <c r="BG129"/>
  <c r="BF129"/>
  <c r="T129"/>
  <c r="R129"/>
  <c r="P129"/>
  <c r="BI127"/>
  <c r="BH127"/>
  <c r="BG127"/>
  <c r="BF127"/>
  <c r="T127"/>
  <c r="R127"/>
  <c r="P127"/>
  <c r="BI125"/>
  <c r="BH125"/>
  <c r="BG125"/>
  <c r="BF125"/>
  <c r="T125"/>
  <c r="R125"/>
  <c r="P125"/>
  <c r="BI123"/>
  <c r="BH123"/>
  <c r="BG123"/>
  <c r="BF123"/>
  <c r="T123"/>
  <c r="R123"/>
  <c r="P123"/>
  <c r="J118"/>
  <c r="J117"/>
  <c r="F117"/>
  <c r="F115"/>
  <c r="E113"/>
  <c r="J92"/>
  <c r="J91"/>
  <c r="F91"/>
  <c r="F89"/>
  <c r="E87"/>
  <c r="J18"/>
  <c r="E18"/>
  <c r="F118"/>
  <c r="J17"/>
  <c r="J12"/>
  <c r="J115"/>
  <c r="E7"/>
  <c r="E111"/>
  <c i="7" r="J37"/>
  <c r="J36"/>
  <c i="1" r="AY102"/>
  <c i="7" r="J35"/>
  <c i="1" r="AX102"/>
  <c i="7" r="BI180"/>
  <c r="BH180"/>
  <c r="BG180"/>
  <c r="BF180"/>
  <c r="T180"/>
  <c r="R180"/>
  <c r="P180"/>
  <c r="BI179"/>
  <c r="BH179"/>
  <c r="BG179"/>
  <c r="BF179"/>
  <c r="T179"/>
  <c r="R179"/>
  <c r="P179"/>
  <c r="BI178"/>
  <c r="BH178"/>
  <c r="BG178"/>
  <c r="BF178"/>
  <c r="T178"/>
  <c r="R178"/>
  <c r="P178"/>
  <c r="BI177"/>
  <c r="BH177"/>
  <c r="BG177"/>
  <c r="BF177"/>
  <c r="T177"/>
  <c r="R177"/>
  <c r="P177"/>
  <c r="BI176"/>
  <c r="BH176"/>
  <c r="BG176"/>
  <c r="BF176"/>
  <c r="T176"/>
  <c r="R176"/>
  <c r="P176"/>
  <c r="BI175"/>
  <c r="BH175"/>
  <c r="BG175"/>
  <c r="BF175"/>
  <c r="T175"/>
  <c r="R175"/>
  <c r="P175"/>
  <c r="BI173"/>
  <c r="BH173"/>
  <c r="BG173"/>
  <c r="BF173"/>
  <c r="T173"/>
  <c r="R173"/>
  <c r="P173"/>
  <c r="BI171"/>
  <c r="BH171"/>
  <c r="BG171"/>
  <c r="BF171"/>
  <c r="T171"/>
  <c r="R171"/>
  <c r="P171"/>
  <c r="BI169"/>
  <c r="BH169"/>
  <c r="BG169"/>
  <c r="BF169"/>
  <c r="T169"/>
  <c r="R169"/>
  <c r="P169"/>
  <c r="BI168"/>
  <c r="BH168"/>
  <c r="BG168"/>
  <c r="BF168"/>
  <c r="T168"/>
  <c r="R168"/>
  <c r="P168"/>
  <c r="BI167"/>
  <c r="BH167"/>
  <c r="BG167"/>
  <c r="BF167"/>
  <c r="T167"/>
  <c r="R167"/>
  <c r="P167"/>
  <c r="BI166"/>
  <c r="BH166"/>
  <c r="BG166"/>
  <c r="BF166"/>
  <c r="T166"/>
  <c r="R166"/>
  <c r="P166"/>
  <c r="BI165"/>
  <c r="BH165"/>
  <c r="BG165"/>
  <c r="BF165"/>
  <c r="T165"/>
  <c r="R165"/>
  <c r="P165"/>
  <c r="BI164"/>
  <c r="BH164"/>
  <c r="BG164"/>
  <c r="BF164"/>
  <c r="T164"/>
  <c r="R164"/>
  <c r="P164"/>
  <c r="BI162"/>
  <c r="BH162"/>
  <c r="BG162"/>
  <c r="BF162"/>
  <c r="T162"/>
  <c r="R162"/>
  <c r="P162"/>
  <c r="BI160"/>
  <c r="BH160"/>
  <c r="BG160"/>
  <c r="BF160"/>
  <c r="T160"/>
  <c r="R160"/>
  <c r="P160"/>
  <c r="BI158"/>
  <c r="BH158"/>
  <c r="BG158"/>
  <c r="BF158"/>
  <c r="T158"/>
  <c r="R158"/>
  <c r="P158"/>
  <c r="BI157"/>
  <c r="BH157"/>
  <c r="BG157"/>
  <c r="BF157"/>
  <c r="T157"/>
  <c r="R157"/>
  <c r="P157"/>
  <c r="BI156"/>
  <c r="BH156"/>
  <c r="BG156"/>
  <c r="BF156"/>
  <c r="T156"/>
  <c r="R156"/>
  <c r="P156"/>
  <c r="BI155"/>
  <c r="BH155"/>
  <c r="BG155"/>
  <c r="BF155"/>
  <c r="T155"/>
  <c r="R155"/>
  <c r="P155"/>
  <c r="BI153"/>
  <c r="BH153"/>
  <c r="BG153"/>
  <c r="BF153"/>
  <c r="T153"/>
  <c r="R153"/>
  <c r="P153"/>
  <c r="BI151"/>
  <c r="BH151"/>
  <c r="BG151"/>
  <c r="BF151"/>
  <c r="T151"/>
  <c r="R151"/>
  <c r="P151"/>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BI124"/>
  <c r="BH124"/>
  <c r="BG124"/>
  <c r="BF124"/>
  <c r="T124"/>
  <c r="R124"/>
  <c r="P124"/>
  <c r="J119"/>
  <c r="J118"/>
  <c r="F118"/>
  <c r="F116"/>
  <c r="E114"/>
  <c r="J92"/>
  <c r="J91"/>
  <c r="F91"/>
  <c r="F89"/>
  <c r="E87"/>
  <c r="J18"/>
  <c r="E18"/>
  <c r="F119"/>
  <c r="J17"/>
  <c r="J12"/>
  <c r="J89"/>
  <c r="E7"/>
  <c r="E85"/>
  <c i="6" r="J37"/>
  <c r="J36"/>
  <c i="1" r="AY101"/>
  <c i="6" r="J35"/>
  <c i="1" r="AX101"/>
  <c i="6" r="BI159"/>
  <c r="BH159"/>
  <c r="BG159"/>
  <c r="BF159"/>
  <c r="T159"/>
  <c r="R159"/>
  <c r="P159"/>
  <c r="BI158"/>
  <c r="BH158"/>
  <c r="BG158"/>
  <c r="BF158"/>
  <c r="T158"/>
  <c r="R158"/>
  <c r="P158"/>
  <c r="BI157"/>
  <c r="BH157"/>
  <c r="BG157"/>
  <c r="BF157"/>
  <c r="T157"/>
  <c r="R157"/>
  <c r="P157"/>
  <c r="BI156"/>
  <c r="BH156"/>
  <c r="BG156"/>
  <c r="BF156"/>
  <c r="T156"/>
  <c r="R156"/>
  <c r="P156"/>
  <c r="BI154"/>
  <c r="BH154"/>
  <c r="BG154"/>
  <c r="BF154"/>
  <c r="T154"/>
  <c r="R154"/>
  <c r="P154"/>
  <c r="BI152"/>
  <c r="BH152"/>
  <c r="BG152"/>
  <c r="BF152"/>
  <c r="T152"/>
  <c r="R152"/>
  <c r="P152"/>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2"/>
  <c r="BH142"/>
  <c r="BG142"/>
  <c r="BF142"/>
  <c r="T142"/>
  <c r="R142"/>
  <c r="P142"/>
  <c r="BI140"/>
  <c r="BH140"/>
  <c r="BG140"/>
  <c r="BF140"/>
  <c r="T140"/>
  <c r="R140"/>
  <c r="P140"/>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BI124"/>
  <c r="BH124"/>
  <c r="BG124"/>
  <c r="BF124"/>
  <c r="T124"/>
  <c r="R124"/>
  <c r="P124"/>
  <c r="BI123"/>
  <c r="BH123"/>
  <c r="BG123"/>
  <c r="BF123"/>
  <c r="T123"/>
  <c r="R123"/>
  <c r="P123"/>
  <c r="BI122"/>
  <c r="BH122"/>
  <c r="BG122"/>
  <c r="BF122"/>
  <c r="T122"/>
  <c r="R122"/>
  <c r="P122"/>
  <c r="J117"/>
  <c r="J116"/>
  <c r="F116"/>
  <c r="F114"/>
  <c r="E112"/>
  <c r="J92"/>
  <c r="J91"/>
  <c r="F91"/>
  <c r="F89"/>
  <c r="E87"/>
  <c r="J18"/>
  <c r="E18"/>
  <c r="F117"/>
  <c r="J17"/>
  <c r="J12"/>
  <c r="J89"/>
  <c r="E7"/>
  <c r="E85"/>
  <c i="5" r="J39"/>
  <c r="J38"/>
  <c i="1" r="AY100"/>
  <c i="5" r="J37"/>
  <c i="1" r="AX100"/>
  <c i="5" r="BI353"/>
  <c r="BH353"/>
  <c r="BG353"/>
  <c r="BF353"/>
  <c r="T353"/>
  <c r="T352"/>
  <c r="R353"/>
  <c r="R352"/>
  <c r="P353"/>
  <c r="P352"/>
  <c r="BI351"/>
  <c r="BH351"/>
  <c r="BG351"/>
  <c r="BF351"/>
  <c r="T351"/>
  <c r="R351"/>
  <c r="P351"/>
  <c r="BI350"/>
  <c r="BH350"/>
  <c r="BG350"/>
  <c r="BF350"/>
  <c r="T350"/>
  <c r="R350"/>
  <c r="P350"/>
  <c r="BI348"/>
  <c r="BH348"/>
  <c r="BG348"/>
  <c r="BF348"/>
  <c r="T348"/>
  <c r="R348"/>
  <c r="P348"/>
  <c r="BI346"/>
  <c r="BH346"/>
  <c r="BG346"/>
  <c r="BF346"/>
  <c r="T346"/>
  <c r="R346"/>
  <c r="P346"/>
  <c r="BI344"/>
  <c r="BH344"/>
  <c r="BG344"/>
  <c r="BF344"/>
  <c r="T344"/>
  <c r="R344"/>
  <c r="P344"/>
  <c r="BI342"/>
  <c r="BH342"/>
  <c r="BG342"/>
  <c r="BF342"/>
  <c r="T342"/>
  <c r="R342"/>
  <c r="P342"/>
  <c r="BI341"/>
  <c r="BH341"/>
  <c r="BG341"/>
  <c r="BF341"/>
  <c r="T341"/>
  <c r="R341"/>
  <c r="P341"/>
  <c r="BI339"/>
  <c r="BH339"/>
  <c r="BG339"/>
  <c r="BF339"/>
  <c r="T339"/>
  <c r="R339"/>
  <c r="P339"/>
  <c r="BI337"/>
  <c r="BH337"/>
  <c r="BG337"/>
  <c r="BF337"/>
  <c r="T337"/>
  <c r="R337"/>
  <c r="P337"/>
  <c r="BI335"/>
  <c r="BH335"/>
  <c r="BG335"/>
  <c r="BF335"/>
  <c r="T335"/>
  <c r="R335"/>
  <c r="P335"/>
  <c r="BI333"/>
  <c r="BH333"/>
  <c r="BG333"/>
  <c r="BF333"/>
  <c r="T333"/>
  <c r="R333"/>
  <c r="P333"/>
  <c r="BI332"/>
  <c r="BH332"/>
  <c r="BG332"/>
  <c r="BF332"/>
  <c r="T332"/>
  <c r="R332"/>
  <c r="P332"/>
  <c r="BI330"/>
  <c r="BH330"/>
  <c r="BG330"/>
  <c r="BF330"/>
  <c r="T330"/>
  <c r="R330"/>
  <c r="P330"/>
  <c r="BI328"/>
  <c r="BH328"/>
  <c r="BG328"/>
  <c r="BF328"/>
  <c r="T328"/>
  <c r="R328"/>
  <c r="P328"/>
  <c r="BI326"/>
  <c r="BH326"/>
  <c r="BG326"/>
  <c r="BF326"/>
  <c r="T326"/>
  <c r="R326"/>
  <c r="P326"/>
  <c r="BI324"/>
  <c r="BH324"/>
  <c r="BG324"/>
  <c r="BF324"/>
  <c r="T324"/>
  <c r="R324"/>
  <c r="P324"/>
  <c r="BI323"/>
  <c r="BH323"/>
  <c r="BG323"/>
  <c r="BF323"/>
  <c r="T323"/>
  <c r="R323"/>
  <c r="P323"/>
  <c r="BI322"/>
  <c r="BH322"/>
  <c r="BG322"/>
  <c r="BF322"/>
  <c r="T322"/>
  <c r="R322"/>
  <c r="P322"/>
  <c r="BI321"/>
  <c r="BH321"/>
  <c r="BG321"/>
  <c r="BF321"/>
  <c r="T321"/>
  <c r="R321"/>
  <c r="P321"/>
  <c r="BI320"/>
  <c r="BH320"/>
  <c r="BG320"/>
  <c r="BF320"/>
  <c r="T320"/>
  <c r="R320"/>
  <c r="P320"/>
  <c r="BI319"/>
  <c r="BH319"/>
  <c r="BG319"/>
  <c r="BF319"/>
  <c r="T319"/>
  <c r="R319"/>
  <c r="P319"/>
  <c r="BI318"/>
  <c r="BH318"/>
  <c r="BG318"/>
  <c r="BF318"/>
  <c r="T318"/>
  <c r="R318"/>
  <c r="P318"/>
  <c r="BI317"/>
  <c r="BH317"/>
  <c r="BG317"/>
  <c r="BF317"/>
  <c r="T317"/>
  <c r="R317"/>
  <c r="P317"/>
  <c r="BI316"/>
  <c r="BH316"/>
  <c r="BG316"/>
  <c r="BF316"/>
  <c r="T316"/>
  <c r="R316"/>
  <c r="P316"/>
  <c r="BI315"/>
  <c r="BH315"/>
  <c r="BG315"/>
  <c r="BF315"/>
  <c r="T315"/>
  <c r="R315"/>
  <c r="P315"/>
  <c r="BI314"/>
  <c r="BH314"/>
  <c r="BG314"/>
  <c r="BF314"/>
  <c r="T314"/>
  <c r="R314"/>
  <c r="P314"/>
  <c r="BI313"/>
  <c r="BH313"/>
  <c r="BG313"/>
  <c r="BF313"/>
  <c r="T313"/>
  <c r="R313"/>
  <c r="P313"/>
  <c r="BI312"/>
  <c r="BH312"/>
  <c r="BG312"/>
  <c r="BF312"/>
  <c r="T312"/>
  <c r="R312"/>
  <c r="P312"/>
  <c r="BI311"/>
  <c r="BH311"/>
  <c r="BG311"/>
  <c r="BF311"/>
  <c r="T311"/>
  <c r="R311"/>
  <c r="P311"/>
  <c r="BI310"/>
  <c r="BH310"/>
  <c r="BG310"/>
  <c r="BF310"/>
  <c r="T310"/>
  <c r="R310"/>
  <c r="P310"/>
  <c r="BI309"/>
  <c r="BH309"/>
  <c r="BG309"/>
  <c r="BF309"/>
  <c r="T309"/>
  <c r="R309"/>
  <c r="P309"/>
  <c r="BI308"/>
  <c r="BH308"/>
  <c r="BG308"/>
  <c r="BF308"/>
  <c r="T308"/>
  <c r="R308"/>
  <c r="P308"/>
  <c r="BI306"/>
  <c r="BH306"/>
  <c r="BG306"/>
  <c r="BF306"/>
  <c r="T306"/>
  <c r="R306"/>
  <c r="P306"/>
  <c r="BI305"/>
  <c r="BH305"/>
  <c r="BG305"/>
  <c r="BF305"/>
  <c r="T305"/>
  <c r="R305"/>
  <c r="P305"/>
  <c r="BI304"/>
  <c r="BH304"/>
  <c r="BG304"/>
  <c r="BF304"/>
  <c r="T304"/>
  <c r="R304"/>
  <c r="P304"/>
  <c r="BI303"/>
  <c r="BH303"/>
  <c r="BG303"/>
  <c r="BF303"/>
  <c r="T303"/>
  <c r="R303"/>
  <c r="P303"/>
  <c r="BI302"/>
  <c r="BH302"/>
  <c r="BG302"/>
  <c r="BF302"/>
  <c r="T302"/>
  <c r="R302"/>
  <c r="P302"/>
  <c r="BI301"/>
  <c r="BH301"/>
  <c r="BG301"/>
  <c r="BF301"/>
  <c r="T301"/>
  <c r="R301"/>
  <c r="P301"/>
  <c r="BI300"/>
  <c r="BH300"/>
  <c r="BG300"/>
  <c r="BF300"/>
  <c r="T300"/>
  <c r="R300"/>
  <c r="P300"/>
  <c r="BI299"/>
  <c r="BH299"/>
  <c r="BG299"/>
  <c r="BF299"/>
  <c r="T299"/>
  <c r="R299"/>
  <c r="P299"/>
  <c r="BI298"/>
  <c r="BH298"/>
  <c r="BG298"/>
  <c r="BF298"/>
  <c r="T298"/>
  <c r="R298"/>
  <c r="P298"/>
  <c r="BI297"/>
  <c r="BH297"/>
  <c r="BG297"/>
  <c r="BF297"/>
  <c r="T297"/>
  <c r="R297"/>
  <c r="P297"/>
  <c r="BI296"/>
  <c r="BH296"/>
  <c r="BG296"/>
  <c r="BF296"/>
  <c r="T296"/>
  <c r="R296"/>
  <c r="P296"/>
  <c r="BI295"/>
  <c r="BH295"/>
  <c r="BG295"/>
  <c r="BF295"/>
  <c r="T295"/>
  <c r="R295"/>
  <c r="P295"/>
  <c r="BI294"/>
  <c r="BH294"/>
  <c r="BG294"/>
  <c r="BF294"/>
  <c r="T294"/>
  <c r="R294"/>
  <c r="P294"/>
  <c r="BI293"/>
  <c r="BH293"/>
  <c r="BG293"/>
  <c r="BF293"/>
  <c r="T293"/>
  <c r="R293"/>
  <c r="P293"/>
  <c r="BI292"/>
  <c r="BH292"/>
  <c r="BG292"/>
  <c r="BF292"/>
  <c r="T292"/>
  <c r="R292"/>
  <c r="P292"/>
  <c r="BI291"/>
  <c r="BH291"/>
  <c r="BG291"/>
  <c r="BF291"/>
  <c r="T291"/>
  <c r="R291"/>
  <c r="P291"/>
  <c r="BI290"/>
  <c r="BH290"/>
  <c r="BG290"/>
  <c r="BF290"/>
  <c r="T290"/>
  <c r="R290"/>
  <c r="P290"/>
  <c r="BI288"/>
  <c r="BH288"/>
  <c r="BG288"/>
  <c r="BF288"/>
  <c r="T288"/>
  <c r="R288"/>
  <c r="P288"/>
  <c r="BI287"/>
  <c r="BH287"/>
  <c r="BG287"/>
  <c r="BF287"/>
  <c r="T287"/>
  <c r="R287"/>
  <c r="P287"/>
  <c r="BI286"/>
  <c r="BH286"/>
  <c r="BG286"/>
  <c r="BF286"/>
  <c r="T286"/>
  <c r="R286"/>
  <c r="P286"/>
  <c r="BI285"/>
  <c r="BH285"/>
  <c r="BG285"/>
  <c r="BF285"/>
  <c r="T285"/>
  <c r="R285"/>
  <c r="P285"/>
  <c r="BI284"/>
  <c r="BH284"/>
  <c r="BG284"/>
  <c r="BF284"/>
  <c r="T284"/>
  <c r="R284"/>
  <c r="P284"/>
  <c r="BI283"/>
  <c r="BH283"/>
  <c r="BG283"/>
  <c r="BF283"/>
  <c r="T283"/>
  <c r="R283"/>
  <c r="P283"/>
  <c r="BI282"/>
  <c r="BH282"/>
  <c r="BG282"/>
  <c r="BF282"/>
  <c r="T282"/>
  <c r="R282"/>
  <c r="P282"/>
  <c r="BI281"/>
  <c r="BH281"/>
  <c r="BG281"/>
  <c r="BF281"/>
  <c r="T281"/>
  <c r="R281"/>
  <c r="P281"/>
  <c r="BI280"/>
  <c r="BH280"/>
  <c r="BG280"/>
  <c r="BF280"/>
  <c r="T280"/>
  <c r="R280"/>
  <c r="P280"/>
  <c r="BI279"/>
  <c r="BH279"/>
  <c r="BG279"/>
  <c r="BF279"/>
  <c r="T279"/>
  <c r="R279"/>
  <c r="P279"/>
  <c r="BI278"/>
  <c r="BH278"/>
  <c r="BG278"/>
  <c r="BF278"/>
  <c r="T278"/>
  <c r="R278"/>
  <c r="P278"/>
  <c r="BI277"/>
  <c r="BH277"/>
  <c r="BG277"/>
  <c r="BF277"/>
  <c r="T277"/>
  <c r="R277"/>
  <c r="P277"/>
  <c r="BI276"/>
  <c r="BH276"/>
  <c r="BG276"/>
  <c r="BF276"/>
  <c r="T276"/>
  <c r="R276"/>
  <c r="P276"/>
  <c r="BI275"/>
  <c r="BH275"/>
  <c r="BG275"/>
  <c r="BF275"/>
  <c r="T275"/>
  <c r="R275"/>
  <c r="P275"/>
  <c r="BI274"/>
  <c r="BH274"/>
  <c r="BG274"/>
  <c r="BF274"/>
  <c r="T274"/>
  <c r="R274"/>
  <c r="P274"/>
  <c r="BI273"/>
  <c r="BH273"/>
  <c r="BG273"/>
  <c r="BF273"/>
  <c r="T273"/>
  <c r="R273"/>
  <c r="P273"/>
  <c r="BI271"/>
  <c r="BH271"/>
  <c r="BG271"/>
  <c r="BF271"/>
  <c r="T271"/>
  <c r="R271"/>
  <c r="P271"/>
  <c r="BI269"/>
  <c r="BH269"/>
  <c r="BG269"/>
  <c r="BF269"/>
  <c r="T269"/>
  <c r="R269"/>
  <c r="P269"/>
  <c r="BI268"/>
  <c r="BH268"/>
  <c r="BG268"/>
  <c r="BF268"/>
  <c r="T268"/>
  <c r="R268"/>
  <c r="P268"/>
  <c r="BI267"/>
  <c r="BH267"/>
  <c r="BG267"/>
  <c r="BF267"/>
  <c r="T267"/>
  <c r="R267"/>
  <c r="P267"/>
  <c r="BI266"/>
  <c r="BH266"/>
  <c r="BG266"/>
  <c r="BF266"/>
  <c r="T266"/>
  <c r="R266"/>
  <c r="P266"/>
  <c r="BI265"/>
  <c r="BH265"/>
  <c r="BG265"/>
  <c r="BF265"/>
  <c r="T265"/>
  <c r="R265"/>
  <c r="P265"/>
  <c r="BI264"/>
  <c r="BH264"/>
  <c r="BG264"/>
  <c r="BF264"/>
  <c r="T264"/>
  <c r="R264"/>
  <c r="P264"/>
  <c r="BI263"/>
  <c r="BH263"/>
  <c r="BG263"/>
  <c r="BF263"/>
  <c r="T263"/>
  <c r="R263"/>
  <c r="P263"/>
  <c r="BI261"/>
  <c r="BH261"/>
  <c r="BG261"/>
  <c r="BF261"/>
  <c r="T261"/>
  <c r="R261"/>
  <c r="P261"/>
  <c r="BI259"/>
  <c r="BH259"/>
  <c r="BG259"/>
  <c r="BF259"/>
  <c r="T259"/>
  <c r="R259"/>
  <c r="P259"/>
  <c r="BI258"/>
  <c r="BH258"/>
  <c r="BG258"/>
  <c r="BF258"/>
  <c r="T258"/>
  <c r="R258"/>
  <c r="P258"/>
  <c r="BI257"/>
  <c r="BH257"/>
  <c r="BG257"/>
  <c r="BF257"/>
  <c r="T257"/>
  <c r="R257"/>
  <c r="P257"/>
  <c r="BI256"/>
  <c r="BH256"/>
  <c r="BG256"/>
  <c r="BF256"/>
  <c r="T256"/>
  <c r="R256"/>
  <c r="P256"/>
  <c r="BI255"/>
  <c r="BH255"/>
  <c r="BG255"/>
  <c r="BF255"/>
  <c r="T255"/>
  <c r="R255"/>
  <c r="P255"/>
  <c r="BI254"/>
  <c r="BH254"/>
  <c r="BG254"/>
  <c r="BF254"/>
  <c r="T254"/>
  <c r="R254"/>
  <c r="P254"/>
  <c r="BI253"/>
  <c r="BH253"/>
  <c r="BG253"/>
  <c r="BF253"/>
  <c r="T253"/>
  <c r="R253"/>
  <c r="P253"/>
  <c r="BI252"/>
  <c r="BH252"/>
  <c r="BG252"/>
  <c r="BF252"/>
  <c r="T252"/>
  <c r="R252"/>
  <c r="P252"/>
  <c r="BI251"/>
  <c r="BH251"/>
  <c r="BG251"/>
  <c r="BF251"/>
  <c r="T251"/>
  <c r="R251"/>
  <c r="P251"/>
  <c r="BI250"/>
  <c r="BH250"/>
  <c r="BG250"/>
  <c r="BF250"/>
  <c r="T250"/>
  <c r="R250"/>
  <c r="P250"/>
  <c r="BI249"/>
  <c r="BH249"/>
  <c r="BG249"/>
  <c r="BF249"/>
  <c r="T249"/>
  <c r="R249"/>
  <c r="P249"/>
  <c r="BI248"/>
  <c r="BH248"/>
  <c r="BG248"/>
  <c r="BF248"/>
  <c r="T248"/>
  <c r="R248"/>
  <c r="P248"/>
  <c r="BI247"/>
  <c r="BH247"/>
  <c r="BG247"/>
  <c r="BF247"/>
  <c r="T247"/>
  <c r="R247"/>
  <c r="P247"/>
  <c r="BI246"/>
  <c r="BH246"/>
  <c r="BG246"/>
  <c r="BF246"/>
  <c r="T246"/>
  <c r="R246"/>
  <c r="P246"/>
  <c r="BI245"/>
  <c r="BH245"/>
  <c r="BG245"/>
  <c r="BF245"/>
  <c r="T245"/>
  <c r="R245"/>
  <c r="P245"/>
  <c r="BI244"/>
  <c r="BH244"/>
  <c r="BG244"/>
  <c r="BF244"/>
  <c r="T244"/>
  <c r="R244"/>
  <c r="P244"/>
  <c r="BI243"/>
  <c r="BH243"/>
  <c r="BG243"/>
  <c r="BF243"/>
  <c r="T243"/>
  <c r="R243"/>
  <c r="P243"/>
  <c r="BI242"/>
  <c r="BH242"/>
  <c r="BG242"/>
  <c r="BF242"/>
  <c r="T242"/>
  <c r="R242"/>
  <c r="P242"/>
  <c r="BI241"/>
  <c r="BH241"/>
  <c r="BG241"/>
  <c r="BF241"/>
  <c r="T241"/>
  <c r="R241"/>
  <c r="P241"/>
  <c r="BI240"/>
  <c r="BH240"/>
  <c r="BG240"/>
  <c r="BF240"/>
  <c r="T240"/>
  <c r="R240"/>
  <c r="P240"/>
  <c r="BI239"/>
  <c r="BH239"/>
  <c r="BG239"/>
  <c r="BF239"/>
  <c r="T239"/>
  <c r="R239"/>
  <c r="P239"/>
  <c r="BI238"/>
  <c r="BH238"/>
  <c r="BG238"/>
  <c r="BF238"/>
  <c r="T238"/>
  <c r="R238"/>
  <c r="P238"/>
  <c r="BI237"/>
  <c r="BH237"/>
  <c r="BG237"/>
  <c r="BF237"/>
  <c r="T237"/>
  <c r="R237"/>
  <c r="P237"/>
  <c r="BI235"/>
  <c r="BH235"/>
  <c r="BG235"/>
  <c r="BF235"/>
  <c r="T235"/>
  <c r="R235"/>
  <c r="P235"/>
  <c r="BI234"/>
  <c r="BH234"/>
  <c r="BG234"/>
  <c r="BF234"/>
  <c r="T234"/>
  <c r="R234"/>
  <c r="P234"/>
  <c r="BI232"/>
  <c r="BH232"/>
  <c r="BG232"/>
  <c r="BF232"/>
  <c r="T232"/>
  <c r="R232"/>
  <c r="P232"/>
  <c r="BI230"/>
  <c r="BH230"/>
  <c r="BG230"/>
  <c r="BF230"/>
  <c r="T230"/>
  <c r="R230"/>
  <c r="P230"/>
  <c r="BI229"/>
  <c r="BH229"/>
  <c r="BG229"/>
  <c r="BF229"/>
  <c r="T229"/>
  <c r="R229"/>
  <c r="P229"/>
  <c r="BI228"/>
  <c r="BH228"/>
  <c r="BG228"/>
  <c r="BF228"/>
  <c r="T228"/>
  <c r="R228"/>
  <c r="P228"/>
  <c r="BI226"/>
  <c r="BH226"/>
  <c r="BG226"/>
  <c r="BF226"/>
  <c r="T226"/>
  <c r="R226"/>
  <c r="P226"/>
  <c r="BI224"/>
  <c r="BH224"/>
  <c r="BG224"/>
  <c r="BF224"/>
  <c r="T224"/>
  <c r="R224"/>
  <c r="P224"/>
  <c r="BI222"/>
  <c r="BH222"/>
  <c r="BG222"/>
  <c r="BF222"/>
  <c r="T222"/>
  <c r="R222"/>
  <c r="P222"/>
  <c r="BI221"/>
  <c r="BH221"/>
  <c r="BG221"/>
  <c r="BF221"/>
  <c r="T221"/>
  <c r="R221"/>
  <c r="P221"/>
  <c r="BI220"/>
  <c r="BH220"/>
  <c r="BG220"/>
  <c r="BF220"/>
  <c r="T220"/>
  <c r="R220"/>
  <c r="P220"/>
  <c r="BI219"/>
  <c r="BH219"/>
  <c r="BG219"/>
  <c r="BF219"/>
  <c r="T219"/>
  <c r="R219"/>
  <c r="P219"/>
  <c r="BI218"/>
  <c r="BH218"/>
  <c r="BG218"/>
  <c r="BF218"/>
  <c r="T218"/>
  <c r="R218"/>
  <c r="P218"/>
  <c r="BI217"/>
  <c r="BH217"/>
  <c r="BG217"/>
  <c r="BF217"/>
  <c r="T217"/>
  <c r="R217"/>
  <c r="P217"/>
  <c r="BI216"/>
  <c r="BH216"/>
  <c r="BG216"/>
  <c r="BF216"/>
  <c r="T216"/>
  <c r="R216"/>
  <c r="P216"/>
  <c r="BI214"/>
  <c r="BH214"/>
  <c r="BG214"/>
  <c r="BF214"/>
  <c r="T214"/>
  <c r="R214"/>
  <c r="P214"/>
  <c r="BI212"/>
  <c r="BH212"/>
  <c r="BG212"/>
  <c r="BF212"/>
  <c r="T212"/>
  <c r="R212"/>
  <c r="P212"/>
  <c r="BI211"/>
  <c r="BH211"/>
  <c r="BG211"/>
  <c r="BF211"/>
  <c r="T211"/>
  <c r="R211"/>
  <c r="P211"/>
  <c r="BI210"/>
  <c r="BH210"/>
  <c r="BG210"/>
  <c r="BF210"/>
  <c r="T210"/>
  <c r="R210"/>
  <c r="P210"/>
  <c r="BI209"/>
  <c r="BH209"/>
  <c r="BG209"/>
  <c r="BF209"/>
  <c r="T209"/>
  <c r="R209"/>
  <c r="P209"/>
  <c r="BI208"/>
  <c r="BH208"/>
  <c r="BG208"/>
  <c r="BF208"/>
  <c r="T208"/>
  <c r="R208"/>
  <c r="P208"/>
  <c r="BI207"/>
  <c r="BH207"/>
  <c r="BG207"/>
  <c r="BF207"/>
  <c r="T207"/>
  <c r="R207"/>
  <c r="P207"/>
  <c r="BI206"/>
  <c r="BH206"/>
  <c r="BG206"/>
  <c r="BF206"/>
  <c r="T206"/>
  <c r="R206"/>
  <c r="P206"/>
  <c r="BI205"/>
  <c r="BH205"/>
  <c r="BG205"/>
  <c r="BF205"/>
  <c r="T205"/>
  <c r="R205"/>
  <c r="P205"/>
  <c r="BI204"/>
  <c r="BH204"/>
  <c r="BG204"/>
  <c r="BF204"/>
  <c r="T204"/>
  <c r="R204"/>
  <c r="P204"/>
  <c r="BI203"/>
  <c r="BH203"/>
  <c r="BG203"/>
  <c r="BF203"/>
  <c r="T203"/>
  <c r="R203"/>
  <c r="P203"/>
  <c r="BI202"/>
  <c r="BH202"/>
  <c r="BG202"/>
  <c r="BF202"/>
  <c r="T202"/>
  <c r="R202"/>
  <c r="P202"/>
  <c r="BI201"/>
  <c r="BH201"/>
  <c r="BG201"/>
  <c r="BF201"/>
  <c r="T201"/>
  <c r="R201"/>
  <c r="P201"/>
  <c r="BI200"/>
  <c r="BH200"/>
  <c r="BG200"/>
  <c r="BF200"/>
  <c r="T200"/>
  <c r="R200"/>
  <c r="P200"/>
  <c r="BI199"/>
  <c r="BH199"/>
  <c r="BG199"/>
  <c r="BF199"/>
  <c r="T199"/>
  <c r="R199"/>
  <c r="P199"/>
  <c r="BI198"/>
  <c r="BH198"/>
  <c r="BG198"/>
  <c r="BF198"/>
  <c r="T198"/>
  <c r="R198"/>
  <c r="P198"/>
  <c r="BI197"/>
  <c r="BH197"/>
  <c r="BG197"/>
  <c r="BF197"/>
  <c r="T197"/>
  <c r="R197"/>
  <c r="P197"/>
  <c r="BI196"/>
  <c r="BH196"/>
  <c r="BG196"/>
  <c r="BF196"/>
  <c r="T196"/>
  <c r="R196"/>
  <c r="P196"/>
  <c r="BI195"/>
  <c r="BH195"/>
  <c r="BG195"/>
  <c r="BF195"/>
  <c r="T195"/>
  <c r="R195"/>
  <c r="P195"/>
  <c r="BI194"/>
  <c r="BH194"/>
  <c r="BG194"/>
  <c r="BF194"/>
  <c r="T194"/>
  <c r="R194"/>
  <c r="P194"/>
  <c r="BI193"/>
  <c r="BH193"/>
  <c r="BG193"/>
  <c r="BF193"/>
  <c r="T193"/>
  <c r="R193"/>
  <c r="P193"/>
  <c r="BI192"/>
  <c r="BH192"/>
  <c r="BG192"/>
  <c r="BF192"/>
  <c r="T192"/>
  <c r="R192"/>
  <c r="P192"/>
  <c r="BI191"/>
  <c r="BH191"/>
  <c r="BG191"/>
  <c r="BF191"/>
  <c r="T191"/>
  <c r="R191"/>
  <c r="P191"/>
  <c r="BI190"/>
  <c r="BH190"/>
  <c r="BG190"/>
  <c r="BF190"/>
  <c r="T190"/>
  <c r="R190"/>
  <c r="P190"/>
  <c r="BI188"/>
  <c r="BH188"/>
  <c r="BG188"/>
  <c r="BF188"/>
  <c r="T188"/>
  <c r="R188"/>
  <c r="P188"/>
  <c r="BI187"/>
  <c r="BH187"/>
  <c r="BG187"/>
  <c r="BF187"/>
  <c r="T187"/>
  <c r="R187"/>
  <c r="P187"/>
  <c r="BI185"/>
  <c r="BH185"/>
  <c r="BG185"/>
  <c r="BF185"/>
  <c r="T185"/>
  <c r="R185"/>
  <c r="P185"/>
  <c r="BI183"/>
  <c r="BH183"/>
  <c r="BG183"/>
  <c r="BF183"/>
  <c r="T183"/>
  <c r="R183"/>
  <c r="P183"/>
  <c r="BI182"/>
  <c r="BH182"/>
  <c r="BG182"/>
  <c r="BF182"/>
  <c r="T182"/>
  <c r="R182"/>
  <c r="P182"/>
  <c r="BI181"/>
  <c r="BH181"/>
  <c r="BG181"/>
  <c r="BF181"/>
  <c r="T181"/>
  <c r="R181"/>
  <c r="P181"/>
  <c r="BI179"/>
  <c r="BH179"/>
  <c r="BG179"/>
  <c r="BF179"/>
  <c r="T179"/>
  <c r="R179"/>
  <c r="P179"/>
  <c r="BI177"/>
  <c r="BH177"/>
  <c r="BG177"/>
  <c r="BF177"/>
  <c r="T177"/>
  <c r="R177"/>
  <c r="P177"/>
  <c r="BI175"/>
  <c r="BH175"/>
  <c r="BG175"/>
  <c r="BF175"/>
  <c r="T175"/>
  <c r="R175"/>
  <c r="P175"/>
  <c r="BI174"/>
  <c r="BH174"/>
  <c r="BG174"/>
  <c r="BF174"/>
  <c r="T174"/>
  <c r="R174"/>
  <c r="P174"/>
  <c r="BI173"/>
  <c r="BH173"/>
  <c r="BG173"/>
  <c r="BF173"/>
  <c r="T173"/>
  <c r="R173"/>
  <c r="P173"/>
  <c r="BI172"/>
  <c r="BH172"/>
  <c r="BG172"/>
  <c r="BF172"/>
  <c r="T172"/>
  <c r="R172"/>
  <c r="P172"/>
  <c r="BI171"/>
  <c r="BH171"/>
  <c r="BG171"/>
  <c r="BF171"/>
  <c r="T171"/>
  <c r="R171"/>
  <c r="P171"/>
  <c r="BI170"/>
  <c r="BH170"/>
  <c r="BG170"/>
  <c r="BF170"/>
  <c r="T170"/>
  <c r="R170"/>
  <c r="P170"/>
  <c r="BI169"/>
  <c r="BH169"/>
  <c r="BG169"/>
  <c r="BF169"/>
  <c r="T169"/>
  <c r="R169"/>
  <c r="P169"/>
  <c r="BI167"/>
  <c r="BH167"/>
  <c r="BG167"/>
  <c r="BF167"/>
  <c r="T167"/>
  <c r="R167"/>
  <c r="P167"/>
  <c r="BI165"/>
  <c r="BH165"/>
  <c r="BG165"/>
  <c r="BF165"/>
  <c r="T165"/>
  <c r="R165"/>
  <c r="P165"/>
  <c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1"/>
  <c r="BH141"/>
  <c r="BG141"/>
  <c r="BF141"/>
  <c r="T141"/>
  <c r="R141"/>
  <c r="P141"/>
  <c r="BI140"/>
  <c r="BH140"/>
  <c r="BG140"/>
  <c r="BF140"/>
  <c r="T140"/>
  <c r="R140"/>
  <c r="P140"/>
  <c r="BI138"/>
  <c r="BH138"/>
  <c r="BG138"/>
  <c r="BF138"/>
  <c r="T138"/>
  <c r="R138"/>
  <c r="P138"/>
  <c r="BI136"/>
  <c r="BH136"/>
  <c r="BG136"/>
  <c r="BF136"/>
  <c r="T136"/>
  <c r="R136"/>
  <c r="P136"/>
  <c r="BI135"/>
  <c r="BH135"/>
  <c r="BG135"/>
  <c r="BF135"/>
  <c r="T135"/>
  <c r="R135"/>
  <c r="P135"/>
  <c r="BI134"/>
  <c r="BH134"/>
  <c r="BG134"/>
  <c r="BF134"/>
  <c r="T134"/>
  <c r="R134"/>
  <c r="P134"/>
  <c r="BI132"/>
  <c r="BH132"/>
  <c r="BG132"/>
  <c r="BF132"/>
  <c r="T132"/>
  <c r="R132"/>
  <c r="P132"/>
  <c r="J127"/>
  <c r="J126"/>
  <c r="F126"/>
  <c r="F124"/>
  <c r="E122"/>
  <c r="J94"/>
  <c r="J93"/>
  <c r="F93"/>
  <c r="F91"/>
  <c r="E89"/>
  <c r="J20"/>
  <c r="E20"/>
  <c r="F94"/>
  <c r="J19"/>
  <c r="J14"/>
  <c r="J124"/>
  <c r="E7"/>
  <c r="E118"/>
  <c i="4" r="J39"/>
  <c r="J38"/>
  <c i="1" r="AY99"/>
  <c i="4" r="J37"/>
  <c i="1" r="AX99"/>
  <c i="4" r="BI129"/>
  <c r="BH129"/>
  <c r="BG129"/>
  <c r="BF129"/>
  <c r="T129"/>
  <c r="R129"/>
  <c r="P129"/>
  <c r="BI125"/>
  <c r="BH125"/>
  <c r="BG125"/>
  <c r="BF125"/>
  <c r="T125"/>
  <c r="R125"/>
  <c r="P125"/>
  <c r="BI121"/>
  <c r="BH121"/>
  <c r="BG121"/>
  <c r="BF121"/>
  <c r="T121"/>
  <c r="R121"/>
  <c r="P121"/>
  <c r="J117"/>
  <c r="J116"/>
  <c r="F116"/>
  <c r="F114"/>
  <c r="E112"/>
  <c r="J94"/>
  <c r="J93"/>
  <c r="F93"/>
  <c r="F91"/>
  <c r="E89"/>
  <c r="J20"/>
  <c r="E20"/>
  <c r="F117"/>
  <c r="J19"/>
  <c r="J14"/>
  <c r="J91"/>
  <c r="E7"/>
  <c r="E85"/>
  <c i="3" r="J39"/>
  <c r="J38"/>
  <c i="1" r="AY97"/>
  <c i="3" r="J37"/>
  <c i="1" r="AX97"/>
  <c i="3" r="BI280"/>
  <c r="BH280"/>
  <c r="BG280"/>
  <c r="BF280"/>
  <c r="T280"/>
  <c r="T279"/>
  <c r="R280"/>
  <c r="R279"/>
  <c r="P280"/>
  <c r="P279"/>
  <c r="BI278"/>
  <c r="BH278"/>
  <c r="BG278"/>
  <c r="BF278"/>
  <c r="T278"/>
  <c r="R278"/>
  <c r="P278"/>
  <c r="BI277"/>
  <c r="BH277"/>
  <c r="BG277"/>
  <c r="BF277"/>
  <c r="T277"/>
  <c r="R277"/>
  <c r="P277"/>
  <c r="BI275"/>
  <c r="BH275"/>
  <c r="BG275"/>
  <c r="BF275"/>
  <c r="T275"/>
  <c r="R275"/>
  <c r="P275"/>
  <c r="BI273"/>
  <c r="BH273"/>
  <c r="BG273"/>
  <c r="BF273"/>
  <c r="T273"/>
  <c r="R273"/>
  <c r="P273"/>
  <c r="BI271"/>
  <c r="BH271"/>
  <c r="BG271"/>
  <c r="BF271"/>
  <c r="T271"/>
  <c r="R271"/>
  <c r="P271"/>
  <c r="BI269"/>
  <c r="BH269"/>
  <c r="BG269"/>
  <c r="BF269"/>
  <c r="T269"/>
  <c r="R269"/>
  <c r="P269"/>
  <c r="BI268"/>
  <c r="BH268"/>
  <c r="BG268"/>
  <c r="BF268"/>
  <c r="T268"/>
  <c r="R268"/>
  <c r="P268"/>
  <c r="BI266"/>
  <c r="BH266"/>
  <c r="BG266"/>
  <c r="BF266"/>
  <c r="T266"/>
  <c r="R266"/>
  <c r="P266"/>
  <c r="BI264"/>
  <c r="BH264"/>
  <c r="BG264"/>
  <c r="BF264"/>
  <c r="T264"/>
  <c r="R264"/>
  <c r="P264"/>
  <c r="BI262"/>
  <c r="BH262"/>
  <c r="BG262"/>
  <c r="BF262"/>
  <c r="T262"/>
  <c r="R262"/>
  <c r="P262"/>
  <c r="BI260"/>
  <c r="BH260"/>
  <c r="BG260"/>
  <c r="BF260"/>
  <c r="T260"/>
  <c r="R260"/>
  <c r="P260"/>
  <c r="BI259"/>
  <c r="BH259"/>
  <c r="BG259"/>
  <c r="BF259"/>
  <c r="T259"/>
  <c r="R259"/>
  <c r="P259"/>
  <c r="BI258"/>
  <c r="BH258"/>
  <c r="BG258"/>
  <c r="BF258"/>
  <c r="T258"/>
  <c r="R258"/>
  <c r="P258"/>
  <c r="BI257"/>
  <c r="BH257"/>
  <c r="BG257"/>
  <c r="BF257"/>
  <c r="T257"/>
  <c r="R257"/>
  <c r="P257"/>
  <c r="BI256"/>
  <c r="BH256"/>
  <c r="BG256"/>
  <c r="BF256"/>
  <c r="T256"/>
  <c r="R256"/>
  <c r="P256"/>
  <c r="BI255"/>
  <c r="BH255"/>
  <c r="BG255"/>
  <c r="BF255"/>
  <c r="T255"/>
  <c r="R255"/>
  <c r="P255"/>
  <c r="BI254"/>
  <c r="BH254"/>
  <c r="BG254"/>
  <c r="BF254"/>
  <c r="T254"/>
  <c r="R254"/>
  <c r="P254"/>
  <c r="BI253"/>
  <c r="BH253"/>
  <c r="BG253"/>
  <c r="BF253"/>
  <c r="T253"/>
  <c r="R253"/>
  <c r="P253"/>
  <c r="BI252"/>
  <c r="BH252"/>
  <c r="BG252"/>
  <c r="BF252"/>
  <c r="T252"/>
  <c r="R252"/>
  <c r="P252"/>
  <c r="BI251"/>
  <c r="BH251"/>
  <c r="BG251"/>
  <c r="BF251"/>
  <c r="T251"/>
  <c r="R251"/>
  <c r="P251"/>
  <c r="BI250"/>
  <c r="BH250"/>
  <c r="BG250"/>
  <c r="BF250"/>
  <c r="T250"/>
  <c r="R250"/>
  <c r="P250"/>
  <c r="BI249"/>
  <c r="BH249"/>
  <c r="BG249"/>
  <c r="BF249"/>
  <c r="T249"/>
  <c r="R249"/>
  <c r="P249"/>
  <c r="BI248"/>
  <c r="BH248"/>
  <c r="BG248"/>
  <c r="BF248"/>
  <c r="T248"/>
  <c r="R248"/>
  <c r="P248"/>
  <c r="BI247"/>
  <c r="BH247"/>
  <c r="BG247"/>
  <c r="BF247"/>
  <c r="T247"/>
  <c r="R247"/>
  <c r="P247"/>
  <c r="BI246"/>
  <c r="BH246"/>
  <c r="BG246"/>
  <c r="BF246"/>
  <c r="T246"/>
  <c r="R246"/>
  <c r="P246"/>
  <c r="BI245"/>
  <c r="BH245"/>
  <c r="BG245"/>
  <c r="BF245"/>
  <c r="T245"/>
  <c r="R245"/>
  <c r="P245"/>
  <c r="BI244"/>
  <c r="BH244"/>
  <c r="BG244"/>
  <c r="BF244"/>
  <c r="T244"/>
  <c r="R244"/>
  <c r="P244"/>
  <c r="BI243"/>
  <c r="BH243"/>
  <c r="BG243"/>
  <c r="BF243"/>
  <c r="T243"/>
  <c r="R243"/>
  <c r="P243"/>
  <c r="BI242"/>
  <c r="BH242"/>
  <c r="BG242"/>
  <c r="BF242"/>
  <c r="T242"/>
  <c r="R242"/>
  <c r="P242"/>
  <c r="BI240"/>
  <c r="BH240"/>
  <c r="BG240"/>
  <c r="BF240"/>
  <c r="T240"/>
  <c r="R240"/>
  <c r="P240"/>
  <c r="BI239"/>
  <c r="BH239"/>
  <c r="BG239"/>
  <c r="BF239"/>
  <c r="T239"/>
  <c r="R239"/>
  <c r="P239"/>
  <c r="BI238"/>
  <c r="BH238"/>
  <c r="BG238"/>
  <c r="BF238"/>
  <c r="T238"/>
  <c r="R238"/>
  <c r="P238"/>
  <c r="BI237"/>
  <c r="BH237"/>
  <c r="BG237"/>
  <c r="BF237"/>
  <c r="T237"/>
  <c r="R237"/>
  <c r="P237"/>
  <c r="BI236"/>
  <c r="BH236"/>
  <c r="BG236"/>
  <c r="BF236"/>
  <c r="T236"/>
  <c r="R236"/>
  <c r="P236"/>
  <c r="BI235"/>
  <c r="BH235"/>
  <c r="BG235"/>
  <c r="BF235"/>
  <c r="T235"/>
  <c r="R235"/>
  <c r="P235"/>
  <c r="BI234"/>
  <c r="BH234"/>
  <c r="BG234"/>
  <c r="BF234"/>
  <c r="T234"/>
  <c r="R234"/>
  <c r="P234"/>
  <c r="BI233"/>
  <c r="BH233"/>
  <c r="BG233"/>
  <c r="BF233"/>
  <c r="T233"/>
  <c r="R233"/>
  <c r="P233"/>
  <c r="BI232"/>
  <c r="BH232"/>
  <c r="BG232"/>
  <c r="BF232"/>
  <c r="T232"/>
  <c r="R232"/>
  <c r="P232"/>
  <c r="BI231"/>
  <c r="BH231"/>
  <c r="BG231"/>
  <c r="BF231"/>
  <c r="T231"/>
  <c r="R231"/>
  <c r="P231"/>
  <c r="BI230"/>
  <c r="BH230"/>
  <c r="BG230"/>
  <c r="BF230"/>
  <c r="T230"/>
  <c r="R230"/>
  <c r="P230"/>
  <c r="BI229"/>
  <c r="BH229"/>
  <c r="BG229"/>
  <c r="BF229"/>
  <c r="T229"/>
  <c r="R229"/>
  <c r="P229"/>
  <c r="BI228"/>
  <c r="BH228"/>
  <c r="BG228"/>
  <c r="BF228"/>
  <c r="T228"/>
  <c r="R228"/>
  <c r="P228"/>
  <c r="BI227"/>
  <c r="BH227"/>
  <c r="BG227"/>
  <c r="BF227"/>
  <c r="T227"/>
  <c r="R227"/>
  <c r="P227"/>
  <c r="BI226"/>
  <c r="BH226"/>
  <c r="BG226"/>
  <c r="BF226"/>
  <c r="T226"/>
  <c r="R226"/>
  <c r="P226"/>
  <c r="BI225"/>
  <c r="BH225"/>
  <c r="BG225"/>
  <c r="BF225"/>
  <c r="T225"/>
  <c r="R225"/>
  <c r="P225"/>
  <c r="BI224"/>
  <c r="BH224"/>
  <c r="BG224"/>
  <c r="BF224"/>
  <c r="T224"/>
  <c r="R224"/>
  <c r="P224"/>
  <c r="BI223"/>
  <c r="BH223"/>
  <c r="BG223"/>
  <c r="BF223"/>
  <c r="T223"/>
  <c r="R223"/>
  <c r="P223"/>
  <c r="BI222"/>
  <c r="BH222"/>
  <c r="BG222"/>
  <c r="BF222"/>
  <c r="T222"/>
  <c r="R222"/>
  <c r="P222"/>
  <c r="BI221"/>
  <c r="BH221"/>
  <c r="BG221"/>
  <c r="BF221"/>
  <c r="T221"/>
  <c r="R221"/>
  <c r="P221"/>
  <c r="BI219"/>
  <c r="BH219"/>
  <c r="BG219"/>
  <c r="BF219"/>
  <c r="T219"/>
  <c r="R219"/>
  <c r="P219"/>
  <c r="BI218"/>
  <c r="BH218"/>
  <c r="BG218"/>
  <c r="BF218"/>
  <c r="T218"/>
  <c r="R218"/>
  <c r="P218"/>
  <c r="BI217"/>
  <c r="BH217"/>
  <c r="BG217"/>
  <c r="BF217"/>
  <c r="T217"/>
  <c r="R217"/>
  <c r="P217"/>
  <c r="BI216"/>
  <c r="BH216"/>
  <c r="BG216"/>
  <c r="BF216"/>
  <c r="T216"/>
  <c r="R216"/>
  <c r="P216"/>
  <c r="BI215"/>
  <c r="BH215"/>
  <c r="BG215"/>
  <c r="BF215"/>
  <c r="T215"/>
  <c r="R215"/>
  <c r="P215"/>
  <c r="BI214"/>
  <c r="BH214"/>
  <c r="BG214"/>
  <c r="BF214"/>
  <c r="T214"/>
  <c r="R214"/>
  <c r="P214"/>
  <c r="BI213"/>
  <c r="BH213"/>
  <c r="BG213"/>
  <c r="BF213"/>
  <c r="T213"/>
  <c r="R213"/>
  <c r="P213"/>
  <c r="BI212"/>
  <c r="BH212"/>
  <c r="BG212"/>
  <c r="BF212"/>
  <c r="T212"/>
  <c r="R212"/>
  <c r="P212"/>
  <c r="BI210"/>
  <c r="BH210"/>
  <c r="BG210"/>
  <c r="BF210"/>
  <c r="T210"/>
  <c r="R210"/>
  <c r="P210"/>
  <c r="BI208"/>
  <c r="BH208"/>
  <c r="BG208"/>
  <c r="BF208"/>
  <c r="T208"/>
  <c r="R208"/>
  <c r="P208"/>
  <c r="BI207"/>
  <c r="BH207"/>
  <c r="BG207"/>
  <c r="BF207"/>
  <c r="T207"/>
  <c r="R207"/>
  <c r="P207"/>
  <c r="BI206"/>
  <c r="BH206"/>
  <c r="BG206"/>
  <c r="BF206"/>
  <c r="T206"/>
  <c r="R206"/>
  <c r="P206"/>
  <c r="BI205"/>
  <c r="BH205"/>
  <c r="BG205"/>
  <c r="BF205"/>
  <c r="T205"/>
  <c r="R205"/>
  <c r="P205"/>
  <c r="BI204"/>
  <c r="BH204"/>
  <c r="BG204"/>
  <c r="BF204"/>
  <c r="T204"/>
  <c r="R204"/>
  <c r="P204"/>
  <c r="BI203"/>
  <c r="BH203"/>
  <c r="BG203"/>
  <c r="BF203"/>
  <c r="T203"/>
  <c r="R203"/>
  <c r="P203"/>
  <c r="BI202"/>
  <c r="BH202"/>
  <c r="BG202"/>
  <c r="BF202"/>
  <c r="T202"/>
  <c r="R202"/>
  <c r="P202"/>
  <c r="BI201"/>
  <c r="BH201"/>
  <c r="BG201"/>
  <c r="BF201"/>
  <c r="T201"/>
  <c r="R201"/>
  <c r="P201"/>
  <c r="BI200"/>
  <c r="BH200"/>
  <c r="BG200"/>
  <c r="BF200"/>
  <c r="T200"/>
  <c r="R200"/>
  <c r="P200"/>
  <c r="BI199"/>
  <c r="BH199"/>
  <c r="BG199"/>
  <c r="BF199"/>
  <c r="T199"/>
  <c r="R199"/>
  <c r="P199"/>
  <c r="BI198"/>
  <c r="BH198"/>
  <c r="BG198"/>
  <c r="BF198"/>
  <c r="T198"/>
  <c r="R198"/>
  <c r="P198"/>
  <c r="BI197"/>
  <c r="BH197"/>
  <c r="BG197"/>
  <c r="BF197"/>
  <c r="T197"/>
  <c r="R197"/>
  <c r="P197"/>
  <c r="BI196"/>
  <c r="BH196"/>
  <c r="BG196"/>
  <c r="BF196"/>
  <c r="T196"/>
  <c r="R196"/>
  <c r="P196"/>
  <c r="BI195"/>
  <c r="BH195"/>
  <c r="BG195"/>
  <c r="BF195"/>
  <c r="T195"/>
  <c r="R195"/>
  <c r="P195"/>
  <c r="BI194"/>
  <c r="BH194"/>
  <c r="BG194"/>
  <c r="BF194"/>
  <c r="T194"/>
  <c r="R194"/>
  <c r="P194"/>
  <c r="BI193"/>
  <c r="BH193"/>
  <c r="BG193"/>
  <c r="BF193"/>
  <c r="T193"/>
  <c r="R193"/>
  <c r="P193"/>
  <c r="BI192"/>
  <c r="BH192"/>
  <c r="BG192"/>
  <c r="BF192"/>
  <c r="T192"/>
  <c r="R192"/>
  <c r="P192"/>
  <c r="BI191"/>
  <c r="BH191"/>
  <c r="BG191"/>
  <c r="BF191"/>
  <c r="T191"/>
  <c r="R191"/>
  <c r="P191"/>
  <c r="BI190"/>
  <c r="BH190"/>
  <c r="BG190"/>
  <c r="BF190"/>
  <c r="T190"/>
  <c r="R190"/>
  <c r="P190"/>
  <c r="BI189"/>
  <c r="BH189"/>
  <c r="BG189"/>
  <c r="BF189"/>
  <c r="T189"/>
  <c r="R189"/>
  <c r="P189"/>
  <c r="BI188"/>
  <c r="BH188"/>
  <c r="BG188"/>
  <c r="BF188"/>
  <c r="T188"/>
  <c r="R188"/>
  <c r="P188"/>
  <c r="BI187"/>
  <c r="BH187"/>
  <c r="BG187"/>
  <c r="BF187"/>
  <c r="T187"/>
  <c r="R187"/>
  <c r="P187"/>
  <c r="BI186"/>
  <c r="BH186"/>
  <c r="BG186"/>
  <c r="BF186"/>
  <c r="T186"/>
  <c r="R186"/>
  <c r="P186"/>
  <c r="BI184"/>
  <c r="BH184"/>
  <c r="BG184"/>
  <c r="BF184"/>
  <c r="T184"/>
  <c r="R184"/>
  <c r="P184"/>
  <c r="BI183"/>
  <c r="BH183"/>
  <c r="BG183"/>
  <c r="BF183"/>
  <c r="T183"/>
  <c r="R183"/>
  <c r="P183"/>
  <c r="BI181"/>
  <c r="BH181"/>
  <c r="BG181"/>
  <c r="BF181"/>
  <c r="T181"/>
  <c r="R181"/>
  <c r="P181"/>
  <c r="BI179"/>
  <c r="BH179"/>
  <c r="BG179"/>
  <c r="BF179"/>
  <c r="T179"/>
  <c r="R179"/>
  <c r="P179"/>
  <c r="BI178"/>
  <c r="BH178"/>
  <c r="BG178"/>
  <c r="BF178"/>
  <c r="T178"/>
  <c r="R178"/>
  <c r="P178"/>
  <c r="BI177"/>
  <c r="BH177"/>
  <c r="BG177"/>
  <c r="BF177"/>
  <c r="T177"/>
  <c r="R177"/>
  <c r="P177"/>
  <c r="BI175"/>
  <c r="BH175"/>
  <c r="BG175"/>
  <c r="BF175"/>
  <c r="T175"/>
  <c r="R175"/>
  <c r="P175"/>
  <c r="BI172"/>
  <c r="BH172"/>
  <c r="BG172"/>
  <c r="BF172"/>
  <c r="T172"/>
  <c r="R172"/>
  <c r="P172"/>
  <c r="BI171"/>
  <c r="BH171"/>
  <c r="BG171"/>
  <c r="BF171"/>
  <c r="T171"/>
  <c r="R171"/>
  <c r="P171"/>
  <c r="BI170"/>
  <c r="BH170"/>
  <c r="BG170"/>
  <c r="BF170"/>
  <c r="T170"/>
  <c r="R170"/>
  <c r="P170"/>
  <c r="BI169"/>
  <c r="BH169"/>
  <c r="BG169"/>
  <c r="BF169"/>
  <c r="T169"/>
  <c r="R169"/>
  <c r="P169"/>
  <c r="BI168"/>
  <c r="BH168"/>
  <c r="BG168"/>
  <c r="BF168"/>
  <c r="T168"/>
  <c r="R168"/>
  <c r="P168"/>
  <c r="BI167"/>
  <c r="BH167"/>
  <c r="BG167"/>
  <c r="BF167"/>
  <c r="T167"/>
  <c r="R167"/>
  <c r="P167"/>
  <c r="BI166"/>
  <c r="BH166"/>
  <c r="BG166"/>
  <c r="BF166"/>
  <c r="T166"/>
  <c r="R166"/>
  <c r="P166"/>
  <c r="BI165"/>
  <c r="BH165"/>
  <c r="BG165"/>
  <c r="BF165"/>
  <c r="T165"/>
  <c r="R165"/>
  <c r="P165"/>
  <c r="BI163"/>
  <c r="BH163"/>
  <c r="BG163"/>
  <c r="BF163"/>
  <c r="T163"/>
  <c r="R163"/>
  <c r="P163"/>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8"/>
  <c r="BH138"/>
  <c r="BG138"/>
  <c r="BF138"/>
  <c r="T138"/>
  <c r="R138"/>
  <c r="P138"/>
  <c r="BI137"/>
  <c r="BH137"/>
  <c r="BG137"/>
  <c r="BF137"/>
  <c r="T137"/>
  <c r="R137"/>
  <c r="P137"/>
  <c r="BI135"/>
  <c r="BH135"/>
  <c r="BG135"/>
  <c r="BF135"/>
  <c r="T135"/>
  <c r="R135"/>
  <c r="P135"/>
  <c r="BI133"/>
  <c r="BH133"/>
  <c r="BG133"/>
  <c r="BF133"/>
  <c r="T133"/>
  <c r="R133"/>
  <c r="P133"/>
  <c r="BI132"/>
  <c r="BH132"/>
  <c r="BG132"/>
  <c r="BF132"/>
  <c r="T132"/>
  <c r="R132"/>
  <c r="P132"/>
  <c r="BI131"/>
  <c r="BH131"/>
  <c r="BG131"/>
  <c r="BF131"/>
  <c r="T131"/>
  <c r="R131"/>
  <c r="P131"/>
  <c r="BI129"/>
  <c r="BH129"/>
  <c r="BG129"/>
  <c r="BF129"/>
  <c r="T129"/>
  <c r="R129"/>
  <c r="P129"/>
  <c r="J124"/>
  <c r="J123"/>
  <c r="F123"/>
  <c r="F121"/>
  <c r="E119"/>
  <c r="J94"/>
  <c r="J93"/>
  <c r="F93"/>
  <c r="F91"/>
  <c r="E89"/>
  <c r="J20"/>
  <c r="E20"/>
  <c r="F94"/>
  <c r="J19"/>
  <c r="J14"/>
  <c r="J91"/>
  <c r="E7"/>
  <c r="E115"/>
  <c i="2" r="J39"/>
  <c r="J38"/>
  <c i="1" r="AY96"/>
  <c i="2" r="J37"/>
  <c i="1" r="AX96"/>
  <c i="2" r="BI125"/>
  <c r="BH125"/>
  <c r="BG125"/>
  <c r="BF125"/>
  <c r="T125"/>
  <c r="R125"/>
  <c r="P125"/>
  <c r="BI121"/>
  <c r="BH121"/>
  <c r="BG121"/>
  <c r="BF121"/>
  <c r="T121"/>
  <c r="R121"/>
  <c r="P121"/>
  <c r="J117"/>
  <c r="J116"/>
  <c r="F116"/>
  <c r="F114"/>
  <c r="E112"/>
  <c r="J94"/>
  <c r="J93"/>
  <c r="F93"/>
  <c r="F91"/>
  <c r="E89"/>
  <c r="J20"/>
  <c r="E20"/>
  <c r="F117"/>
  <c r="J19"/>
  <c r="J14"/>
  <c r="J114"/>
  <c r="E7"/>
  <c r="E108"/>
  <c i="1" r="L90"/>
  <c r="AM90"/>
  <c r="AM89"/>
  <c r="L89"/>
  <c r="AM87"/>
  <c r="L87"/>
  <c r="L85"/>
  <c r="L84"/>
  <c i="2" r="BK125"/>
  <c r="J121"/>
  <c i="3" r="BK259"/>
  <c r="J250"/>
  <c r="J200"/>
  <c r="J168"/>
  <c r="BK277"/>
  <c r="BK247"/>
  <c r="J223"/>
  <c r="BK206"/>
  <c r="J177"/>
  <c r="BK132"/>
  <c r="BK250"/>
  <c r="BK218"/>
  <c r="J188"/>
  <c r="BK157"/>
  <c r="BK138"/>
  <c r="BK246"/>
  <c r="BK214"/>
  <c r="BK188"/>
  <c r="J149"/>
  <c r="BK268"/>
  <c r="BK252"/>
  <c r="J224"/>
  <c r="BK191"/>
  <c r="J145"/>
  <c r="J260"/>
  <c r="BK200"/>
  <c r="BK179"/>
  <c r="J157"/>
  <c r="BK269"/>
  <c r="BK242"/>
  <c r="J197"/>
  <c r="BK163"/>
  <c r="J245"/>
  <c r="BK216"/>
  <c r="J202"/>
  <c r="BK152"/>
  <c i="4" r="J121"/>
  <c r="BK121"/>
  <c i="5" r="BK316"/>
  <c r="J294"/>
  <c r="BK275"/>
  <c r="BK245"/>
  <c r="BK192"/>
  <c r="BK177"/>
  <c r="J161"/>
  <c r="BK305"/>
  <c r="J276"/>
  <c r="J226"/>
  <c r="BK202"/>
  <c r="BK157"/>
  <c r="BK321"/>
  <c r="J304"/>
  <c r="BK280"/>
  <c r="J240"/>
  <c r="J202"/>
  <c r="BK175"/>
  <c r="J156"/>
  <c r="J351"/>
  <c r="J320"/>
  <c r="J296"/>
  <c r="J268"/>
  <c r="J238"/>
  <c r="J228"/>
  <c r="BK199"/>
  <c r="J172"/>
  <c r="BK151"/>
  <c r="BK342"/>
  <c r="BK299"/>
  <c r="BK283"/>
  <c r="BK253"/>
  <c r="J232"/>
  <c r="BK193"/>
  <c r="BK146"/>
  <c r="BK323"/>
  <c r="BK263"/>
  <c r="BK244"/>
  <c r="J217"/>
  <c r="J191"/>
  <c r="BK165"/>
  <c r="BK328"/>
  <c r="J308"/>
  <c r="J264"/>
  <c r="J246"/>
  <c r="BK200"/>
  <c r="BK353"/>
  <c r="BK348"/>
  <c r="J335"/>
  <c r="J317"/>
  <c r="BK303"/>
  <c r="BK282"/>
  <c r="BK271"/>
  <c r="J257"/>
  <c r="BK248"/>
  <c r="J243"/>
  <c r="J159"/>
  <c r="J149"/>
  <c r="BK141"/>
  <c i="6" r="BK152"/>
  <c r="J134"/>
  <c r="J122"/>
  <c r="BK137"/>
  <c r="J125"/>
  <c r="BK135"/>
  <c r="BK145"/>
  <c r="J140"/>
  <c r="BK148"/>
  <c r="BK138"/>
  <c r="J147"/>
  <c i="7" r="J173"/>
  <c r="BK158"/>
  <c r="BK175"/>
  <c r="J138"/>
  <c r="J127"/>
  <c r="BK149"/>
  <c r="J126"/>
  <c r="J151"/>
  <c r="BK178"/>
  <c r="BK151"/>
  <c r="BK177"/>
  <c r="BK156"/>
  <c r="BK138"/>
  <c r="BK168"/>
  <c r="J125"/>
  <c i="8" r="BK125"/>
  <c r="J152"/>
  <c r="BK146"/>
  <c r="J146"/>
  <c r="J138"/>
  <c r="BK127"/>
  <c i="9" r="BK158"/>
  <c r="BK152"/>
  <c r="J145"/>
  <c r="BK146"/>
  <c r="J152"/>
  <c r="J128"/>
  <c r="BK140"/>
  <c r="J147"/>
  <c r="BK159"/>
  <c i="10" r="BK635"/>
  <c r="BK502"/>
  <c r="BK153"/>
  <c r="J653"/>
  <c r="BK284"/>
  <c r="J142"/>
  <c r="J631"/>
  <c r="BK758"/>
  <c r="J610"/>
  <c r="J446"/>
  <c r="BK720"/>
  <c r="J464"/>
  <c r="BK676"/>
  <c r="BK265"/>
  <c r="J628"/>
  <c r="BK494"/>
  <c r="BK319"/>
  <c r="BK785"/>
  <c r="J665"/>
  <c r="J345"/>
  <c r="J284"/>
  <c r="BK142"/>
  <c i="11" r="J1587"/>
  <c r="J2032"/>
  <c r="J1345"/>
  <c r="J369"/>
  <c r="J1542"/>
  <c r="J853"/>
  <c r="BK1961"/>
  <c r="J1272"/>
  <c r="J354"/>
  <c r="J1942"/>
  <c r="J1344"/>
  <c r="J859"/>
  <c r="J1976"/>
  <c r="BK859"/>
  <c r="BK2022"/>
  <c r="J478"/>
  <c r="J2437"/>
  <c r="J2427"/>
  <c r="BK2414"/>
  <c r="BK2248"/>
  <c r="BK2230"/>
  <c r="J2216"/>
  <c r="J2183"/>
  <c r="J2162"/>
  <c r="BK1283"/>
  <c r="BK150"/>
  <c i="12" r="J1298"/>
  <c r="BK974"/>
  <c r="J744"/>
  <c r="J1387"/>
  <c r="BK859"/>
  <c r="J368"/>
  <c r="BK1357"/>
  <c r="BK923"/>
  <c r="BK674"/>
  <c r="J236"/>
  <c r="BK967"/>
  <c r="BK717"/>
  <c r="J1285"/>
  <c r="J974"/>
  <c r="J694"/>
  <c r="BK1406"/>
  <c r="J1176"/>
  <c r="BK675"/>
  <c r="BK349"/>
  <c r="J1384"/>
  <c r="BK1148"/>
  <c r="J732"/>
  <c r="BK1527"/>
  <c r="BK1511"/>
  <c r="BK1503"/>
  <c r="J1484"/>
  <c r="BK1282"/>
  <c r="BK368"/>
  <c i="13" r="BK1047"/>
  <c r="BK952"/>
  <c r="BK909"/>
  <c r="J708"/>
  <c r="BK583"/>
  <c r="J392"/>
  <c r="BK182"/>
  <c r="BK857"/>
  <c r="J634"/>
  <c r="J439"/>
  <c r="J998"/>
  <c r="J740"/>
  <c r="J583"/>
  <c r="J311"/>
  <c r="BK925"/>
  <c r="J669"/>
  <c r="J581"/>
  <c r="BK306"/>
  <c r="J967"/>
  <c r="J746"/>
  <c r="BK345"/>
  <c r="BK967"/>
  <c r="J834"/>
  <c r="BK448"/>
  <c r="J1047"/>
  <c r="BK886"/>
  <c r="BK477"/>
  <c r="J306"/>
  <c r="BK1099"/>
  <c r="BK1078"/>
  <c r="BK1053"/>
  <c r="J857"/>
  <c r="BK718"/>
  <c r="J601"/>
  <c r="BK265"/>
  <c i="14" r="J347"/>
  <c r="BK245"/>
  <c r="BK242"/>
  <c r="BK263"/>
  <c r="BK190"/>
  <c r="J290"/>
  <c r="BK331"/>
  <c r="BK389"/>
  <c r="BK235"/>
  <c r="BK333"/>
  <c r="BK252"/>
  <c i="15" r="J876"/>
  <c r="J753"/>
  <c r="J459"/>
  <c r="BK378"/>
  <c r="J802"/>
  <c r="J668"/>
  <c r="BK175"/>
  <c r="BK583"/>
  <c r="J419"/>
  <c r="J760"/>
  <c r="J533"/>
  <c r="J315"/>
  <c r="BK205"/>
  <c r="BK641"/>
  <c r="BK464"/>
  <c r="J305"/>
  <c r="J845"/>
  <c r="J608"/>
  <c r="BK479"/>
  <c r="J405"/>
  <c r="BK223"/>
  <c r="BK808"/>
  <c r="BK586"/>
  <c r="BK214"/>
  <c r="J921"/>
  <c r="BK899"/>
  <c r="J834"/>
  <c r="J626"/>
  <c r="BK424"/>
  <c r="J184"/>
  <c i="16" r="BK365"/>
  <c r="BK191"/>
  <c r="J211"/>
  <c r="BK271"/>
  <c r="J410"/>
  <c r="J285"/>
  <c r="BK372"/>
  <c r="BK216"/>
  <c r="BK410"/>
  <c r="BK140"/>
  <c r="BK246"/>
  <c r="BK441"/>
  <c r="J247"/>
  <c i="17" r="BK396"/>
  <c r="BK280"/>
  <c r="BK428"/>
  <c r="J353"/>
  <c r="J142"/>
  <c r="J399"/>
  <c r="J359"/>
  <c r="BK142"/>
  <c r="BK322"/>
  <c r="J268"/>
  <c r="J384"/>
  <c r="BK268"/>
  <c r="BK359"/>
  <c r="J253"/>
  <c r="BK369"/>
  <c r="BK207"/>
  <c r="J394"/>
  <c r="BK261"/>
  <c i="18" r="BK697"/>
  <c r="J614"/>
  <c r="J442"/>
  <c r="BK328"/>
  <c r="J686"/>
  <c r="BK602"/>
  <c r="BK355"/>
  <c r="BK167"/>
  <c r="BK593"/>
  <c r="J679"/>
  <c r="J589"/>
  <c r="BK321"/>
  <c r="BK638"/>
  <c r="BK439"/>
  <c r="J263"/>
  <c r="J694"/>
  <c r="J464"/>
  <c r="BK244"/>
  <c r="BK648"/>
  <c r="BK393"/>
  <c r="BK694"/>
  <c r="BK630"/>
  <c r="J581"/>
  <c r="J415"/>
  <c i="19" r="BK153"/>
  <c r="J147"/>
  <c r="J153"/>
  <c r="BK128"/>
  <c r="J132"/>
  <c r="BK163"/>
  <c r="J128"/>
  <c r="J133"/>
  <c i="20" r="BK182"/>
  <c r="BK139"/>
  <c r="BK179"/>
  <c r="J149"/>
  <c r="J186"/>
  <c r="J147"/>
  <c r="BK166"/>
  <c r="J137"/>
  <c r="J153"/>
  <c r="J171"/>
  <c r="BK184"/>
  <c r="J138"/>
  <c r="BK151"/>
  <c i="21" r="BK228"/>
  <c r="J132"/>
  <c r="J126"/>
  <c r="J171"/>
  <c r="BK173"/>
  <c r="BK214"/>
  <c r="BK192"/>
  <c r="BK143"/>
  <c r="BK171"/>
  <c r="BK169"/>
  <c i="22" r="J375"/>
  <c r="J306"/>
  <c r="J234"/>
  <c r="J179"/>
  <c r="BK285"/>
  <c r="BK128"/>
  <c r="J313"/>
  <c r="BK157"/>
  <c r="BK313"/>
  <c r="J379"/>
  <c r="J302"/>
  <c r="BK267"/>
  <c r="J157"/>
  <c r="BK302"/>
  <c r="BK184"/>
  <c r="J414"/>
  <c r="J360"/>
  <c r="J267"/>
  <c i="23" r="BK156"/>
  <c r="BK141"/>
  <c r="BK119"/>
  <c r="J139"/>
  <c r="BK137"/>
  <c r="BK133"/>
  <c r="J127"/>
  <c i="1" r="AS98"/>
  <c i="3" r="BK262"/>
  <c r="BK240"/>
  <c r="J215"/>
  <c r="BK181"/>
  <c r="BK142"/>
  <c r="J269"/>
  <c r="J240"/>
  <c r="BK224"/>
  <c r="J207"/>
  <c r="J181"/>
  <c r="BK158"/>
  <c r="J278"/>
  <c r="J247"/>
  <c r="BK201"/>
  <c r="J144"/>
  <c r="BK264"/>
  <c r="BK225"/>
  <c r="BK192"/>
  <c r="J152"/>
  <c r="BK135"/>
  <c r="BK255"/>
  <c r="J217"/>
  <c r="J189"/>
  <c r="J167"/>
  <c r="J280"/>
  <c r="J221"/>
  <c r="BK184"/>
  <c r="J163"/>
  <c r="J131"/>
  <c r="BK238"/>
  <c r="J192"/>
  <c r="J160"/>
  <c r="J239"/>
  <c r="J213"/>
  <c r="J199"/>
  <c r="J159"/>
  <c r="BK147"/>
  <c i="4" r="BK125"/>
  <c i="5" r="J321"/>
  <c r="J295"/>
  <c r="J277"/>
  <c r="BK240"/>
  <c r="J206"/>
  <c r="BK173"/>
  <c r="J136"/>
  <c r="BK309"/>
  <c r="J280"/>
  <c r="BK237"/>
  <c r="J216"/>
  <c r="BK182"/>
  <c r="BK144"/>
  <c r="BK313"/>
  <c r="J284"/>
  <c r="J254"/>
  <c r="BK204"/>
  <c r="BK170"/>
  <c r="J148"/>
  <c r="BK350"/>
  <c r="J313"/>
  <c r="BK278"/>
  <c r="BK242"/>
  <c r="J219"/>
  <c r="BK195"/>
  <c r="BK156"/>
  <c r="J132"/>
  <c r="J303"/>
  <c r="BK281"/>
  <c r="J259"/>
  <c r="BK234"/>
  <c r="J201"/>
  <c r="BK161"/>
  <c r="J328"/>
  <c r="J311"/>
  <c r="J251"/>
  <c r="BK235"/>
  <c r="J187"/>
  <c r="BK136"/>
  <c r="J318"/>
  <c r="BK295"/>
  <c r="J263"/>
  <c r="J221"/>
  <c r="BK194"/>
  <c r="J154"/>
  <c i="6" r="BK136"/>
  <c r="J149"/>
  <c r="J156"/>
  <c r="J124"/>
  <c r="J137"/>
  <c r="J133"/>
  <c i="7" r="J167"/>
  <c r="BK143"/>
  <c r="BK155"/>
  <c r="BK129"/>
  <c r="BK179"/>
  <c r="J144"/>
  <c r="J179"/>
  <c r="J135"/>
  <c r="J169"/>
  <c r="J142"/>
  <c r="J155"/>
  <c r="J129"/>
  <c r="J157"/>
  <c i="8" r="BK152"/>
  <c r="BK150"/>
  <c r="BK148"/>
  <c r="BK142"/>
  <c r="BK138"/>
  <c r="BK134"/>
  <c i="9" r="BK170"/>
  <c r="BK148"/>
  <c r="BK135"/>
  <c r="BK136"/>
  <c r="J144"/>
  <c r="J160"/>
  <c r="J136"/>
  <c r="J124"/>
  <c r="BK154"/>
  <c r="BK134"/>
  <c r="J132"/>
  <c i="10" r="BK665"/>
  <c r="BK538"/>
  <c r="BK216"/>
  <c r="J679"/>
  <c r="BK345"/>
  <c r="BK221"/>
  <c r="J208"/>
  <c r="J489"/>
  <c r="BK271"/>
  <c r="BK489"/>
  <c r="BK134"/>
  <c r="BK658"/>
  <c r="BK185"/>
  <c r="BK610"/>
  <c r="J434"/>
  <c r="J796"/>
  <c r="BK781"/>
  <c r="J692"/>
  <c r="J454"/>
  <c r="J216"/>
  <c i="11" r="J2152"/>
  <c r="BK1937"/>
  <c r="J140"/>
  <c r="BK1637"/>
  <c r="BK874"/>
  <c r="J2119"/>
  <c r="BK1094"/>
  <c r="BK366"/>
  <c r="BK1410"/>
  <c r="J676"/>
  <c r="J2094"/>
  <c r="BK1401"/>
  <c r="BK401"/>
  <c r="BK1942"/>
  <c r="J880"/>
  <c r="J391"/>
  <c r="BK1932"/>
  <c r="BK890"/>
  <c r="BK176"/>
  <c r="BK2423"/>
  <c r="BK2412"/>
  <c r="BK2254"/>
  <c r="J2230"/>
  <c r="BK2216"/>
  <c r="J2185"/>
  <c r="BK2162"/>
  <c r="BK1657"/>
  <c i="12" r="J1421"/>
  <c r="BK1305"/>
  <c r="BK997"/>
  <c r="J871"/>
  <c r="J577"/>
  <c r="BK1326"/>
  <c r="J905"/>
  <c r="BK409"/>
  <c r="BK1285"/>
  <c r="BK768"/>
  <c r="BK582"/>
  <c r="BK142"/>
  <c r="BK1298"/>
  <c r="BK856"/>
  <c r="BK286"/>
  <c r="J1212"/>
  <c r="BK712"/>
  <c r="J131"/>
  <c r="J1112"/>
  <c r="J593"/>
  <c r="J386"/>
  <c r="BK131"/>
  <c r="J1282"/>
  <c r="J886"/>
  <c r="BK1532"/>
  <c r="J1508"/>
  <c r="J1495"/>
  <c r="J1293"/>
  <c r="BK593"/>
  <c i="13" r="J1023"/>
  <c r="BK937"/>
  <c r="J763"/>
  <c r="J459"/>
  <c r="J246"/>
  <c r="BK896"/>
  <c r="BK724"/>
  <c r="BK603"/>
  <c r="J331"/>
  <c r="BK926"/>
  <c r="BK669"/>
  <c r="J432"/>
  <c r="J1030"/>
  <c r="J860"/>
  <c r="BK637"/>
  <c r="BK454"/>
  <c r="J182"/>
  <c r="J628"/>
  <c r="BK246"/>
  <c r="BK957"/>
  <c r="BK647"/>
  <c r="BK340"/>
  <c r="BK1000"/>
  <c r="J794"/>
  <c r="BK581"/>
  <c r="J385"/>
  <c r="BK132"/>
  <c r="J1080"/>
  <c r="J1059"/>
  <c r="J847"/>
  <c r="BK615"/>
  <c r="BK274"/>
  <c i="14" r="J333"/>
  <c r="J198"/>
  <c r="BK162"/>
  <c r="BK223"/>
  <c r="J340"/>
  <c r="BK428"/>
  <c r="BK303"/>
  <c r="J426"/>
  <c r="J249"/>
  <c r="J389"/>
  <c r="BK176"/>
  <c r="J235"/>
  <c i="15" r="J857"/>
  <c r="J708"/>
  <c r="J464"/>
  <c r="BK286"/>
  <c r="BK793"/>
  <c r="J561"/>
  <c r="BK315"/>
  <c r="J744"/>
  <c r="BK561"/>
  <c r="J404"/>
  <c r="BK822"/>
  <c r="J440"/>
  <c r="BK250"/>
  <c r="J822"/>
  <c r="J603"/>
  <c r="BK547"/>
  <c r="J385"/>
  <c r="BK259"/>
  <c r="J154"/>
  <c r="J600"/>
  <c r="J454"/>
  <c r="BK262"/>
  <c r="J764"/>
  <c r="J424"/>
  <c r="BK925"/>
  <c r="BK906"/>
  <c r="J870"/>
  <c r="BK677"/>
  <c r="BK568"/>
  <c r="BK385"/>
  <c i="16" r="J450"/>
  <c r="J239"/>
  <c r="BK428"/>
  <c r="BK239"/>
  <c r="BK477"/>
  <c r="J230"/>
  <c r="J349"/>
  <c r="J280"/>
  <c r="BK268"/>
  <c r="BK452"/>
  <c r="BK276"/>
  <c r="BK285"/>
  <c r="J210"/>
  <c r="BK356"/>
  <c r="BK170"/>
  <c i="17" r="BK343"/>
  <c r="J152"/>
  <c r="BK378"/>
  <c r="J207"/>
  <c r="BK403"/>
  <c r="J270"/>
  <c r="J405"/>
  <c r="BK310"/>
  <c r="J428"/>
  <c r="J273"/>
  <c r="J376"/>
  <c r="J163"/>
  <c r="J325"/>
  <c r="J195"/>
  <c r="BK389"/>
  <c r="BK249"/>
  <c i="18" r="J652"/>
  <c r="BK540"/>
  <c r="BK433"/>
  <c r="J350"/>
  <c r="J156"/>
  <c r="J607"/>
  <c r="J335"/>
  <c r="J182"/>
  <c r="J620"/>
  <c r="J355"/>
  <c r="J681"/>
  <c r="BK598"/>
  <c r="BK421"/>
  <c r="J167"/>
  <c r="J604"/>
  <c r="BK350"/>
  <c r="BK662"/>
  <c r="J367"/>
  <c r="BK628"/>
  <c r="J439"/>
  <c r="BK198"/>
  <c r="BK614"/>
  <c r="J417"/>
  <c i="19" r="J163"/>
  <c r="BK156"/>
  <c r="BK142"/>
  <c r="BK146"/>
  <c r="BK137"/>
  <c r="BK129"/>
  <c r="J129"/>
  <c i="20" r="BK186"/>
  <c r="BK135"/>
  <c r="J173"/>
  <c r="J134"/>
  <c r="J161"/>
  <c r="J135"/>
  <c r="J160"/>
  <c r="J195"/>
  <c r="BK156"/>
  <c r="J185"/>
  <c r="BK141"/>
  <c r="J150"/>
  <c r="J154"/>
  <c r="J127"/>
  <c i="21" r="J169"/>
  <c r="BK149"/>
  <c r="J163"/>
  <c r="BK163"/>
  <c r="BK220"/>
  <c r="BK126"/>
  <c r="J155"/>
  <c r="BK209"/>
  <c r="BK198"/>
  <c r="J153"/>
  <c i="22" r="BK320"/>
  <c r="BK238"/>
  <c r="J214"/>
  <c r="BK372"/>
  <c r="J204"/>
  <c r="BK379"/>
  <c r="J310"/>
  <c r="J34"/>
  <c i="10" r="J741"/>
  <c r="J702"/>
  <c r="J649"/>
  <c r="J538"/>
  <c r="J310"/>
  <c r="J663"/>
  <c r="BK312"/>
  <c r="BK622"/>
  <c r="BK268"/>
  <c r="BK738"/>
  <c r="J646"/>
  <c r="BK434"/>
  <c r="BK702"/>
  <c r="BK549"/>
  <c r="BK350"/>
  <c r="J134"/>
  <c r="BK783"/>
  <c r="J671"/>
  <c r="BK324"/>
  <c r="BK173"/>
  <c i="11" r="J1961"/>
  <c r="BK852"/>
  <c r="BK2094"/>
  <c r="J1509"/>
  <c r="J890"/>
  <c r="BK435"/>
  <c r="BK1987"/>
  <c r="J846"/>
  <c r="BK2032"/>
  <c r="BK854"/>
  <c r="BK2152"/>
  <c r="BK1587"/>
  <c r="J885"/>
  <c r="BK2155"/>
  <c r="BK1815"/>
  <c r="J854"/>
  <c r="J150"/>
  <c r="BK1419"/>
  <c r="J444"/>
  <c r="BK2427"/>
  <c r="J2420"/>
  <c r="J2410"/>
  <c r="J2248"/>
  <c r="BK2226"/>
  <c r="J2203"/>
  <c r="J2171"/>
  <c r="BK1976"/>
  <c r="J401"/>
  <c i="12" r="J1377"/>
  <c r="J1083"/>
  <c r="BK910"/>
  <c r="J674"/>
  <c r="BK1289"/>
  <c r="J967"/>
  <c r="BK361"/>
  <c r="BK1274"/>
  <c r="J675"/>
  <c r="BK296"/>
  <c r="BK1395"/>
  <c r="J1018"/>
  <c r="J768"/>
  <c r="BK263"/>
  <c r="J1238"/>
  <c r="BK950"/>
  <c r="BK695"/>
  <c r="BK1334"/>
  <c r="BK732"/>
  <c r="J376"/>
  <c r="J1406"/>
  <c r="BK1301"/>
  <c r="J859"/>
  <c r="J1532"/>
  <c r="BK1515"/>
  <c r="J1503"/>
  <c r="J1362"/>
  <c r="J1279"/>
  <c r="J296"/>
  <c i="13" r="J1016"/>
  <c r="J896"/>
  <c r="J693"/>
  <c r="J496"/>
  <c r="J365"/>
  <c r="J952"/>
  <c r="J301"/>
  <c r="J880"/>
  <c r="J637"/>
  <c r="BK392"/>
  <c r="J201"/>
  <c r="BK804"/>
  <c r="J611"/>
  <c r="BK416"/>
  <c r="J903"/>
  <c r="BK687"/>
  <c r="J402"/>
  <c r="BK1030"/>
  <c r="J916"/>
  <c r="J513"/>
  <c r="J375"/>
  <c r="BK167"/>
  <c r="J901"/>
  <c r="BK592"/>
  <c r="BK432"/>
  <c r="BK149"/>
  <c r="BK1084"/>
  <c r="J1077"/>
  <c r="J947"/>
  <c r="BK746"/>
  <c r="J609"/>
  <c r="BK301"/>
  <c r="J132"/>
  <c i="14" r="J263"/>
  <c r="J410"/>
  <c r="BK131"/>
  <c r="BK206"/>
  <c r="J322"/>
  <c r="BK387"/>
  <c r="BK231"/>
  <c r="J369"/>
  <c r="BK214"/>
  <c r="J300"/>
  <c r="J150"/>
  <c r="J143"/>
  <c i="15" r="BK802"/>
  <c r="J570"/>
  <c r="BK416"/>
  <c r="J163"/>
  <c r="BK723"/>
  <c r="J574"/>
  <c r="J333"/>
  <c r="J811"/>
  <c r="BK608"/>
  <c r="BK851"/>
  <c r="BK614"/>
  <c r="J437"/>
  <c r="BK238"/>
  <c r="BK803"/>
  <c r="BK589"/>
  <c r="J391"/>
  <c r="J232"/>
  <c r="BK782"/>
  <c r="J578"/>
  <c r="BK459"/>
  <c r="BK305"/>
  <c r="BK885"/>
  <c r="J691"/>
  <c r="BK419"/>
  <c r="J145"/>
  <c r="BK914"/>
  <c r="J895"/>
  <c r="BK732"/>
  <c r="J397"/>
  <c i="16" r="J501"/>
  <c r="BK238"/>
  <c r="BK389"/>
  <c r="J290"/>
  <c r="BK342"/>
  <c r="J131"/>
  <c r="BK290"/>
  <c r="J271"/>
  <c r="J191"/>
  <c r="BK349"/>
  <c r="BK198"/>
  <c i="17" r="J386"/>
  <c r="J275"/>
  <c r="BK404"/>
  <c r="J310"/>
  <c r="J438"/>
  <c r="J388"/>
  <c r="J255"/>
  <c r="BK381"/>
  <c r="J295"/>
  <c r="J435"/>
  <c r="BK189"/>
  <c r="J358"/>
  <c r="BK405"/>
  <c r="J317"/>
  <c r="BK414"/>
  <c r="J381"/>
  <c r="BK255"/>
  <c i="18" r="BK618"/>
  <c r="J459"/>
  <c r="BK415"/>
  <c r="BK297"/>
  <c r="BK681"/>
  <c r="J561"/>
  <c r="BK334"/>
  <c r="J644"/>
  <c r="J498"/>
  <c r="J321"/>
  <c r="J646"/>
  <c r="BK581"/>
  <c r="BK335"/>
  <c r="BK620"/>
  <c r="BK470"/>
  <c r="J228"/>
  <c r="J648"/>
  <c r="BK453"/>
  <c r="J336"/>
  <c r="BK464"/>
  <c r="J347"/>
  <c r="BK686"/>
  <c r="BK607"/>
  <c r="J448"/>
  <c r="BK223"/>
  <c i="19" r="BK124"/>
  <c r="J161"/>
  <c r="J137"/>
  <c r="J150"/>
  <c r="J131"/>
  <c r="BK131"/>
  <c r="BK140"/>
  <c r="BK145"/>
  <c i="20" r="J144"/>
  <c r="BK181"/>
  <c r="BK144"/>
  <c r="J184"/>
  <c r="BK155"/>
  <c r="J148"/>
  <c r="BK188"/>
  <c r="J136"/>
  <c r="BK145"/>
  <c r="BK168"/>
  <c r="BK193"/>
  <c r="BK133"/>
  <c i="21" r="BK187"/>
  <c r="J184"/>
  <c r="J218"/>
  <c r="BK184"/>
  <c r="BK227"/>
  <c r="J143"/>
  <c r="BK160"/>
  <c r="BK229"/>
  <c r="J214"/>
  <c i="22" r="BK410"/>
  <c r="J344"/>
  <c r="J289"/>
  <c r="BK222"/>
  <c r="J390"/>
  <c r="J242"/>
  <c r="BK133"/>
  <c r="J320"/>
  <c r="BK227"/>
  <c r="J405"/>
  <c r="BK163"/>
  <c r="BK345"/>
  <c r="J280"/>
  <c r="J378"/>
  <c r="J285"/>
  <c r="J222"/>
  <c r="BK414"/>
  <c r="J349"/>
  <c r="BK263"/>
  <c i="23" r="J153"/>
  <c r="BK125"/>
  <c r="J133"/>
  <c r="J141"/>
  <c r="BK155"/>
  <c r="J131"/>
  <c r="J159"/>
  <c r="BK123"/>
  <c i="2" r="BK121"/>
  <c i="1" r="AS109"/>
  <c i="3" r="BK236"/>
  <c r="J212"/>
  <c r="J178"/>
  <c r="J135"/>
  <c r="BK271"/>
  <c r="J244"/>
  <c r="J225"/>
  <c r="BK215"/>
  <c r="J194"/>
  <c r="BK160"/>
  <c r="J268"/>
  <c r="BK244"/>
  <c r="J214"/>
  <c r="BK170"/>
  <c r="BK278"/>
  <c r="BK243"/>
  <c r="BK227"/>
  <c r="J201"/>
  <c r="J161"/>
  <c r="BK146"/>
  <c r="J256"/>
  <c r="J233"/>
  <c r="BK193"/>
  <c r="BK148"/>
  <c r="J133"/>
  <c r="BK234"/>
  <c r="BK196"/>
  <c r="J170"/>
  <c r="BK133"/>
  <c r="BK253"/>
  <c r="BK233"/>
  <c r="BK187"/>
  <c r="BK161"/>
  <c r="BK235"/>
  <c r="J206"/>
  <c r="BK183"/>
  <c r="BK149"/>
  <c i="4" r="J129"/>
  <c i="5" r="J337"/>
  <c r="J300"/>
  <c r="J282"/>
  <c r="J265"/>
  <c r="BK222"/>
  <c r="J205"/>
  <c r="BK159"/>
  <c r="BK344"/>
  <c r="J301"/>
  <c r="J244"/>
  <c r="J224"/>
  <c r="BK191"/>
  <c r="J346"/>
  <c r="BK315"/>
  <c r="BK291"/>
  <c r="BK258"/>
  <c r="BK229"/>
  <c r="J196"/>
  <c r="J167"/>
  <c r="BK135"/>
  <c r="J339"/>
  <c r="J305"/>
  <c r="BK288"/>
  <c r="BK259"/>
  <c r="J235"/>
  <c r="BK212"/>
  <c r="J200"/>
  <c r="J163"/>
  <c r="J144"/>
  <c r="J316"/>
  <c r="BK286"/>
  <c r="BK266"/>
  <c r="J249"/>
  <c r="BK228"/>
  <c r="BK163"/>
  <c r="BK132"/>
  <c r="J293"/>
  <c r="BK243"/>
  <c r="BK209"/>
  <c r="BK188"/>
  <c r="BK149"/>
  <c r="J324"/>
  <c r="BK296"/>
  <c r="BK257"/>
  <c r="J229"/>
  <c r="J212"/>
  <c r="BK190"/>
  <c r="J151"/>
  <c r="J138"/>
  <c r="BK351"/>
  <c r="J342"/>
  <c r="J332"/>
  <c r="BK312"/>
  <c r="BK304"/>
  <c r="BK290"/>
  <c r="J279"/>
  <c r="J267"/>
  <c r="BK238"/>
  <c r="J237"/>
  <c r="BK226"/>
  <c r="BK224"/>
  <c r="BK197"/>
  <c r="J181"/>
  <c r="J179"/>
  <c r="J164"/>
  <c r="BK160"/>
  <c r="J155"/>
  <c r="BK148"/>
  <c r="BK138"/>
  <c i="6" r="J146"/>
  <c r="BK132"/>
  <c r="BK124"/>
  <c r="BK158"/>
  <c r="BK150"/>
  <c r="BK159"/>
  <c r="J138"/>
  <c r="J135"/>
  <c r="BK126"/>
  <c r="J127"/>
  <c i="7" r="J175"/>
  <c r="J160"/>
  <c r="J131"/>
  <c r="BK140"/>
  <c r="J180"/>
  <c r="BK147"/>
  <c r="BK180"/>
  <c r="J146"/>
  <c r="BK164"/>
  <c r="BK128"/>
  <c r="BK160"/>
  <c r="J143"/>
  <c r="J124"/>
  <c r="J139"/>
  <c i="8" r="J142"/>
  <c r="J141"/>
  <c r="J156"/>
  <c r="BK131"/>
  <c r="J150"/>
  <c i="9" r="J172"/>
  <c r="J138"/>
  <c r="BK168"/>
  <c r="BK130"/>
  <c r="BK128"/>
  <c r="J156"/>
  <c r="J134"/>
  <c r="BK142"/>
  <c r="J149"/>
  <c r="BK126"/>
  <c r="J130"/>
  <c i="10" r="J588"/>
  <c r="J350"/>
  <c r="BK741"/>
  <c r="J635"/>
  <c r="BK338"/>
  <c r="J401"/>
  <c r="J179"/>
  <c r="BK588"/>
  <c r="J334"/>
  <c r="BK653"/>
  <c r="BK454"/>
  <c r="BK712"/>
  <c r="J613"/>
  <c r="BK136"/>
  <c r="J555"/>
  <c r="J324"/>
  <c r="BK792"/>
  <c r="J783"/>
  <c r="BK628"/>
  <c r="BK446"/>
  <c r="J271"/>
  <c i="11" r="BK2013"/>
  <c r="J868"/>
  <c r="J1966"/>
  <c r="BK1344"/>
  <c r="J736"/>
  <c r="J2155"/>
  <c r="J1419"/>
  <c r="BK676"/>
  <c r="J1954"/>
  <c r="J1148"/>
  <c r="BK156"/>
  <c r="BK1542"/>
  <c r="BK880"/>
  <c r="J2124"/>
  <c r="J1385"/>
  <c r="BK369"/>
  <c r="J1958"/>
  <c r="J1222"/>
  <c r="J342"/>
  <c r="J2430"/>
  <c r="J2414"/>
  <c r="BK2307"/>
  <c r="J2241"/>
  <c r="J2229"/>
  <c r="BK2185"/>
  <c r="J2168"/>
  <c r="BK1713"/>
  <c r="J176"/>
  <c i="12" r="BK1293"/>
  <c r="J913"/>
  <c r="BK721"/>
  <c r="J208"/>
  <c r="BK1271"/>
  <c r="BK899"/>
  <c r="J588"/>
  <c r="BK1380"/>
  <c r="J837"/>
  <c r="J354"/>
  <c r="J1456"/>
  <c r="J1289"/>
  <c r="J738"/>
  <c r="J1397"/>
  <c r="J997"/>
  <c r="J729"/>
  <c r="J1370"/>
  <c r="BK1018"/>
  <c r="J582"/>
  <c r="BK236"/>
  <c r="BK1266"/>
  <c r="BK871"/>
  <c r="BK1538"/>
  <c r="J1521"/>
  <c r="J1506"/>
  <c r="BK1387"/>
  <c r="J717"/>
  <c r="J263"/>
  <c i="13" r="J993"/>
  <c r="BK916"/>
  <c r="BK880"/>
  <c r="BK601"/>
  <c r="J281"/>
  <c r="J937"/>
  <c r="BK778"/>
  <c r="BK611"/>
  <c r="BK240"/>
  <c r="BK757"/>
  <c r="BK526"/>
  <c r="J137"/>
  <c r="BK866"/>
  <c r="BK634"/>
  <c r="BK463"/>
  <c r="J210"/>
  <c r="BK901"/>
  <c r="J429"/>
  <c r="J340"/>
  <c r="J189"/>
  <c r="BK930"/>
  <c r="J681"/>
  <c r="J454"/>
  <c r="BK1016"/>
  <c r="BK889"/>
  <c r="J619"/>
  <c r="BK318"/>
  <c r="J1099"/>
  <c r="J1078"/>
  <c r="BK1023"/>
  <c r="BK834"/>
  <c r="BK708"/>
  <c r="BK459"/>
  <c i="14" r="BK410"/>
  <c r="BK249"/>
  <c r="J408"/>
  <c r="J303"/>
  <c r="BK426"/>
  <c r="J183"/>
  <c r="J321"/>
  <c r="BK197"/>
  <c r="BK356"/>
  <c r="J206"/>
  <c r="J387"/>
  <c r="J190"/>
  <c r="BK143"/>
  <c r="J176"/>
  <c i="15" r="BK834"/>
  <c r="J789"/>
  <c r="J479"/>
  <c r="BK445"/>
  <c r="J885"/>
  <c r="J686"/>
  <c r="BK472"/>
  <c r="J851"/>
  <c r="J563"/>
  <c r="BK343"/>
  <c r="J782"/>
  <c r="BK578"/>
  <c r="J434"/>
  <c r="J259"/>
  <c r="BK691"/>
  <c r="J586"/>
  <c r="BK397"/>
  <c r="J265"/>
  <c r="J193"/>
  <c r="J723"/>
  <c r="J531"/>
  <c r="J431"/>
  <c r="BK265"/>
  <c r="BK836"/>
  <c r="J635"/>
  <c r="J250"/>
  <c r="BK921"/>
  <c r="J906"/>
  <c r="J892"/>
  <c r="BK668"/>
  <c r="BK488"/>
  <c r="J378"/>
  <c i="16" r="J479"/>
  <c r="BK299"/>
  <c r="J441"/>
  <c r="J231"/>
  <c r="J304"/>
  <c r="BK156"/>
  <c r="BK297"/>
  <c r="J365"/>
  <c r="BK479"/>
  <c r="J297"/>
  <c r="J276"/>
  <c r="J503"/>
  <c r="BK334"/>
  <c r="J177"/>
  <c i="17" r="BK358"/>
  <c r="J304"/>
  <c r="BK435"/>
  <c r="J348"/>
  <c r="BK134"/>
  <c r="BK397"/>
  <c r="BK319"/>
  <c r="BK438"/>
  <c r="J335"/>
  <c r="J134"/>
  <c r="J323"/>
  <c r="J419"/>
  <c r="J343"/>
  <c r="J402"/>
  <c r="J254"/>
  <c r="J396"/>
  <c r="J265"/>
  <c r="BK163"/>
  <c i="18" r="BK616"/>
  <c r="BK448"/>
  <c r="BK362"/>
  <c r="J238"/>
  <c r="J676"/>
  <c r="J584"/>
  <c r="BK357"/>
  <c r="J204"/>
  <c r="BK622"/>
  <c r="J453"/>
  <c r="J294"/>
  <c r="BK624"/>
  <c r="BK485"/>
  <c r="J223"/>
  <c r="J630"/>
  <c r="J421"/>
  <c r="BK238"/>
  <c r="J136"/>
  <c r="J632"/>
  <c r="BK408"/>
  <c r="J233"/>
  <c r="J622"/>
  <c r="BK423"/>
  <c r="BK247"/>
  <c r="BK646"/>
  <c r="BK459"/>
  <c r="J244"/>
  <c i="19" r="BK139"/>
  <c r="BK127"/>
  <c r="BK132"/>
  <c r="J145"/>
  <c r="J152"/>
  <c r="J138"/>
  <c i="20" r="BK175"/>
  <c r="BK195"/>
  <c r="J155"/>
  <c r="J188"/>
  <c r="J145"/>
  <c r="BK147"/>
  <c r="BK174"/>
  <c r="BK138"/>
  <c r="BK158"/>
  <c r="J158"/>
  <c r="J170"/>
  <c r="J139"/>
  <c i="21" r="J210"/>
  <c r="BK232"/>
  <c r="J198"/>
  <c r="J176"/>
  <c r="J129"/>
  <c r="J160"/>
  <c r="J162"/>
  <c r="BK129"/>
  <c r="BK218"/>
  <c i="22" r="BK400"/>
  <c r="J335"/>
  <c r="BK270"/>
  <c r="BK405"/>
  <c r="BK306"/>
  <c r="BK145"/>
  <c r="J323"/>
  <c r="J208"/>
  <c r="BK277"/>
  <c r="BK349"/>
  <c r="BK316"/>
  <c r="BK274"/>
  <c r="J175"/>
  <c r="J326"/>
  <c r="J170"/>
  <c r="BK390"/>
  <c r="BK298"/>
  <c r="J160"/>
  <c i="23" r="J147"/>
  <c r="J156"/>
  <c r="BK127"/>
  <c r="BK147"/>
  <c r="BK139"/>
  <c r="J123"/>
  <c r="J157"/>
  <c i="1" r="AS112"/>
  <c i="3" r="J257"/>
  <c r="BK219"/>
  <c r="J183"/>
  <c r="BK151"/>
  <c r="J275"/>
  <c r="BK251"/>
  <c r="J230"/>
  <c r="BK204"/>
  <c r="J172"/>
  <c r="J129"/>
  <c r="J264"/>
  <c r="J226"/>
  <c r="J210"/>
  <c r="BK171"/>
  <c r="BK141"/>
  <c r="J238"/>
  <c r="J216"/>
  <c r="BK186"/>
  <c r="J150"/>
  <c r="BK257"/>
  <c r="BK237"/>
  <c r="BK207"/>
  <c r="J175"/>
  <c r="J154"/>
  <c r="J277"/>
  <c r="J205"/>
  <c r="J187"/>
  <c r="BK159"/>
  <c r="J266"/>
  <c r="J246"/>
  <c r="J219"/>
  <c r="J179"/>
  <c r="J146"/>
  <c r="BK232"/>
  <c r="J191"/>
  <c r="BK153"/>
  <c r="BK145"/>
  <c i="5" r="J348"/>
  <c r="J297"/>
  <c r="BK269"/>
  <c r="BK221"/>
  <c r="J190"/>
  <c r="J171"/>
  <c r="J143"/>
  <c r="J302"/>
  <c r="BK274"/>
  <c r="BK208"/>
  <c r="BK179"/>
  <c r="BK337"/>
  <c r="J312"/>
  <c r="BK292"/>
  <c r="J256"/>
  <c r="J209"/>
  <c r="J183"/>
  <c r="BK140"/>
  <c r="BK324"/>
  <c r="BK302"/>
  <c r="J285"/>
  <c r="J234"/>
  <c r="J207"/>
  <c r="BK183"/>
  <c r="BK155"/>
  <c r="J333"/>
  <c r="J291"/>
  <c r="BK267"/>
  <c r="J247"/>
  <c r="J208"/>
  <c r="BK164"/>
  <c r="J134"/>
  <c r="J310"/>
  <c r="J253"/>
  <c r="J220"/>
  <c r="J195"/>
  <c r="BK167"/>
  <c r="BK330"/>
  <c r="J309"/>
  <c r="J274"/>
  <c r="J230"/>
  <c r="J211"/>
  <c r="J177"/>
  <c i="6" r="BK157"/>
  <c r="J131"/>
  <c r="J136"/>
  <c r="J152"/>
  <c r="BK125"/>
  <c r="J142"/>
  <c r="J129"/>
  <c r="BK131"/>
  <c i="7" r="BK166"/>
  <c r="BK135"/>
  <c r="J147"/>
  <c r="J134"/>
  <c r="J153"/>
  <c r="J130"/>
  <c r="J166"/>
  <c r="BK124"/>
  <c r="J145"/>
  <c r="J178"/>
  <c r="J149"/>
  <c r="BK171"/>
  <c i="8" r="J136"/>
  <c r="J123"/>
  <c r="J127"/>
  <c r="J132"/>
  <c r="J129"/>
  <c r="BK144"/>
  <c r="J125"/>
  <c i="9" r="J164"/>
  <c r="BK132"/>
  <c r="BK160"/>
  <c r="J148"/>
  <c r="BK147"/>
  <c r="J162"/>
  <c r="BK144"/>
  <c r="J126"/>
  <c r="BK165"/>
  <c r="J140"/>
  <c r="BK138"/>
  <c i="10" r="J689"/>
  <c r="BK401"/>
  <c r="BK728"/>
  <c r="BK640"/>
  <c r="BK194"/>
  <c r="BK313"/>
  <c r="J712"/>
  <c r="J507"/>
  <c r="BK422"/>
  <c r="J684"/>
  <c r="BK208"/>
  <c r="J735"/>
  <c r="BK555"/>
  <c r="J781"/>
  <c r="BK631"/>
  <c r="J499"/>
  <c r="BK310"/>
  <c r="J785"/>
  <c r="BK689"/>
  <c r="BK340"/>
  <c r="J268"/>
  <c i="11" r="BK2070"/>
  <c r="J683"/>
  <c r="BK2056"/>
  <c r="J1422"/>
  <c r="J878"/>
  <c r="BK140"/>
  <c r="J1471"/>
  <c r="J864"/>
  <c r="J1988"/>
  <c r="BK846"/>
  <c r="J435"/>
  <c r="J1815"/>
  <c r="BK1274"/>
  <c r="BK2043"/>
  <c r="BK868"/>
  <c r="BK145"/>
  <c r="J1410"/>
  <c r="BK736"/>
  <c r="BK2433"/>
  <c r="BK2418"/>
  <c r="J2307"/>
  <c r="BK2229"/>
  <c r="BK2203"/>
  <c r="J2043"/>
  <c r="J1274"/>
  <c i="12" r="J1447"/>
  <c r="J1315"/>
  <c r="J1055"/>
  <c r="BK707"/>
  <c r="BK1408"/>
  <c r="BK1152"/>
  <c r="BK376"/>
  <c r="J1347"/>
  <c r="BK883"/>
  <c r="BK588"/>
  <c r="BK1370"/>
  <c r="J1157"/>
  <c r="BK808"/>
  <c r="J1408"/>
  <c r="BK1004"/>
  <c r="J899"/>
  <c r="BK386"/>
  <c r="BK1330"/>
  <c r="BK837"/>
  <c r="BK398"/>
  <c r="J1338"/>
  <c r="BK1212"/>
  <c r="J707"/>
  <c r="J1527"/>
  <c r="BK1506"/>
  <c r="BK1484"/>
  <c r="J1148"/>
  <c r="J409"/>
  <c i="13" r="J625"/>
  <c r="BK411"/>
  <c r="BK137"/>
  <c r="J869"/>
  <c r="BK681"/>
  <c r="J411"/>
  <c r="J932"/>
  <c r="BK693"/>
  <c r="J482"/>
  <c r="J274"/>
  <c r="BK903"/>
  <c r="BK751"/>
  <c r="BK619"/>
  <c r="J289"/>
  <c r="BK993"/>
  <c r="BK851"/>
  <c r="J448"/>
  <c r="BK311"/>
  <c r="J982"/>
  <c r="J730"/>
  <c r="J445"/>
  <c r="J253"/>
  <c r="J925"/>
  <c r="BK730"/>
  <c r="BK445"/>
  <c r="BK281"/>
  <c r="J1091"/>
  <c r="BK1077"/>
  <c r="J1053"/>
  <c r="BK794"/>
  <c r="BK513"/>
  <c r="J167"/>
  <c i="14" r="BK300"/>
  <c r="J136"/>
  <c r="BK392"/>
  <c r="J231"/>
  <c r="J386"/>
  <c r="J223"/>
  <c r="J392"/>
  <c r="J312"/>
  <c r="BK155"/>
  <c r="J331"/>
  <c r="BK198"/>
  <c r="BK256"/>
  <c r="J131"/>
  <c r="BK150"/>
  <c i="15" r="J803"/>
  <c r="J583"/>
  <c r="J449"/>
  <c r="BK277"/>
  <c r="J787"/>
  <c r="BK626"/>
  <c r="BK368"/>
  <c r="J205"/>
  <c r="BK696"/>
  <c r="BK449"/>
  <c r="BK145"/>
  <c r="BK717"/>
  <c r="J415"/>
  <c r="J214"/>
  <c r="BK787"/>
  <c r="BK574"/>
  <c r="BK359"/>
  <c r="BK244"/>
  <c r="BK139"/>
  <c r="BK647"/>
  <c r="J488"/>
  <c r="J359"/>
  <c r="J244"/>
  <c r="BK811"/>
  <c r="J659"/>
  <c r="J395"/>
  <c r="BK163"/>
  <c r="J917"/>
  <c r="BK895"/>
  <c r="J773"/>
  <c r="BK533"/>
  <c r="J286"/>
  <c i="16" r="J477"/>
  <c r="BK280"/>
  <c r="BK455"/>
  <c r="J223"/>
  <c r="J455"/>
  <c r="J216"/>
  <c r="BK304"/>
  <c r="BK163"/>
  <c r="BK217"/>
  <c r="BK380"/>
  <c r="J380"/>
  <c r="J222"/>
  <c r="BK501"/>
  <c r="J299"/>
  <c i="17" r="BK433"/>
  <c r="BK348"/>
  <c r="BK254"/>
  <c r="J403"/>
  <c r="BK210"/>
  <c r="BK406"/>
  <c r="BK386"/>
  <c r="J147"/>
  <c r="BK341"/>
  <c r="J249"/>
  <c r="J339"/>
  <c r="BK152"/>
  <c r="J285"/>
  <c r="BK384"/>
  <c r="BK410"/>
  <c r="J378"/>
  <c r="J210"/>
  <c i="18" r="J634"/>
  <c r="BK509"/>
  <c r="J357"/>
  <c r="J193"/>
  <c r="J566"/>
  <c r="BK291"/>
  <c r="J662"/>
  <c r="J598"/>
  <c r="BK336"/>
  <c r="J602"/>
  <c r="BK437"/>
  <c r="BK193"/>
  <c r="BK612"/>
  <c r="BK417"/>
  <c r="BK182"/>
  <c r="BK642"/>
  <c r="J437"/>
  <c r="J334"/>
  <c r="BK679"/>
  <c r="J485"/>
  <c r="BK367"/>
  <c r="J700"/>
  <c r="J640"/>
  <c r="BK604"/>
  <c r="BK420"/>
  <c i="19" r="BK158"/>
  <c r="J139"/>
  <c r="J158"/>
  <c r="BK130"/>
  <c r="J143"/>
  <c r="J136"/>
  <c r="BK149"/>
  <c r="BK143"/>
  <c i="20" r="BK171"/>
  <c r="BK191"/>
  <c r="J168"/>
  <c r="BK137"/>
  <c r="J162"/>
  <c r="J182"/>
  <c r="J146"/>
  <c r="BK162"/>
  <c r="J130"/>
  <c r="BK150"/>
  <c r="BK177"/>
  <c r="BK127"/>
  <c r="BK149"/>
  <c i="21" r="J232"/>
  <c r="J150"/>
  <c r="J228"/>
  <c r="BK146"/>
  <c r="BK153"/>
  <c r="BK205"/>
  <c r="J159"/>
  <c r="BK224"/>
  <c r="BK159"/>
  <c r="BK162"/>
  <c i="22" r="BK360"/>
  <c r="BK280"/>
  <c r="BK396"/>
  <c r="J332"/>
  <c r="J163"/>
  <c r="J317"/>
  <c r="BK260"/>
  <c r="J372"/>
  <c r="BK352"/>
  <c r="BK317"/>
  <c r="BK242"/>
  <c r="J140"/>
  <c r="J352"/>
  <c r="J227"/>
  <c r="J133"/>
  <c r="BK378"/>
  <c r="BK310"/>
  <c r="J251"/>
  <c i="23" r="BK131"/>
  <c r="BK154"/>
  <c r="J158"/>
  <c r="BK129"/>
  <c r="BK158"/>
  <c r="J119"/>
  <c i="2" r="F38"/>
  <c i="3" r="J255"/>
  <c r="J222"/>
  <c r="BK190"/>
  <c r="BK165"/>
  <c r="J132"/>
  <c r="J258"/>
  <c r="J232"/>
  <c r="BK221"/>
  <c r="BK197"/>
  <c r="BK167"/>
  <c r="BK266"/>
  <c r="J228"/>
  <c r="J193"/>
  <c r="J143"/>
  <c r="J253"/>
  <c r="J231"/>
  <c r="BK205"/>
  <c r="BK154"/>
  <c r="J271"/>
  <c r="J249"/>
  <c r="J218"/>
  <c r="J190"/>
  <c r="BK143"/>
  <c r="J262"/>
  <c r="BK213"/>
  <c r="BK194"/>
  <c r="BK177"/>
  <c r="BK137"/>
  <c r="J251"/>
  <c r="BK223"/>
  <c r="J166"/>
  <c r="BK248"/>
  <c r="BK228"/>
  <c r="J204"/>
  <c r="J171"/>
  <c i="4" r="J125"/>
  <c i="5" r="J281"/>
  <c r="BK247"/>
  <c r="BK210"/>
  <c r="J174"/>
  <c r="BK152"/>
  <c r="J315"/>
  <c r="BK285"/>
  <c r="BK264"/>
  <c r="BK207"/>
  <c r="BK174"/>
  <c r="BK333"/>
  <c r="BK310"/>
  <c r="J290"/>
  <c r="J241"/>
  <c r="BK201"/>
  <c r="J173"/>
  <c r="J145"/>
  <c r="J326"/>
  <c r="BK297"/>
  <c r="J283"/>
  <c r="BK230"/>
  <c r="BK205"/>
  <c r="BK196"/>
  <c r="J165"/>
  <c r="BK145"/>
  <c r="BK335"/>
  <c r="J288"/>
  <c r="J278"/>
  <c r="BK256"/>
  <c r="BK239"/>
  <c r="J203"/>
  <c r="BK181"/>
  <c r="BK150"/>
  <c r="BK317"/>
  <c r="BK273"/>
  <c r="J250"/>
  <c r="J222"/>
  <c r="J199"/>
  <c r="J170"/>
  <c r="J341"/>
  <c r="BK314"/>
  <c r="J273"/>
  <c r="BK252"/>
  <c r="J218"/>
  <c r="BK185"/>
  <c i="6" r="J148"/>
  <c r="J159"/>
  <c r="J126"/>
  <c r="BK142"/>
  <c r="BK147"/>
  <c r="J158"/>
  <c r="BK129"/>
  <c r="J123"/>
  <c i="7" r="BK125"/>
  <c r="BK144"/>
  <c r="J128"/>
  <c r="J162"/>
  <c r="J140"/>
  <c r="BK139"/>
  <c r="J176"/>
  <c r="BK130"/>
  <c r="BK167"/>
  <c r="J148"/>
  <c r="BK176"/>
  <c i="8" r="J154"/>
  <c r="BK156"/>
  <c r="BK145"/>
  <c r="BK136"/>
  <c r="J145"/>
  <c r="BK149"/>
  <c r="BK123"/>
  <c i="9" r="J150"/>
  <c r="J170"/>
  <c r="BK150"/>
  <c r="J166"/>
  <c r="BK131"/>
  <c r="J159"/>
  <c r="J133"/>
  <c r="BK161"/>
  <c r="BK145"/>
  <c r="J161"/>
  <c i="10" r="J720"/>
  <c r="J549"/>
  <c r="BK328"/>
  <c r="J695"/>
  <c r="BK499"/>
  <c r="J265"/>
  <c r="J312"/>
  <c r="BK684"/>
  <c r="BK462"/>
  <c r="BK745"/>
  <c r="BK507"/>
  <c r="J704"/>
  <c r="BK513"/>
  <c r="BK704"/>
  <c r="BK613"/>
  <c r="BK444"/>
  <c r="J283"/>
  <c r="J792"/>
  <c r="BK735"/>
  <c r="BK527"/>
  <c r="J328"/>
  <c r="BK179"/>
  <c i="11" r="BK1954"/>
  <c r="BK342"/>
  <c r="BK1958"/>
  <c r="BK1310"/>
  <c r="BK478"/>
  <c r="BK2124"/>
  <c r="J1401"/>
  <c r="BK470"/>
  <c r="J1951"/>
  <c r="J874"/>
  <c r="J669"/>
  <c r="J2017"/>
  <c r="BK1385"/>
  <c r="J136"/>
  <c r="J2013"/>
  <c r="BK1148"/>
  <c r="J226"/>
  <c r="BK1471"/>
  <c r="BK864"/>
  <c r="BK136"/>
  <c r="BK2430"/>
  <c r="J2418"/>
  <c r="J2254"/>
  <c r="J2233"/>
  <c r="BK2205"/>
  <c r="BK2171"/>
  <c r="J2056"/>
  <c r="J1937"/>
  <c i="12" r="BK1456"/>
  <c r="J1357"/>
  <c r="J1152"/>
  <c r="J950"/>
  <c r="BK794"/>
  <c r="J398"/>
  <c r="BK1377"/>
  <c r="J1092"/>
  <c r="J712"/>
  <c r="BK1415"/>
  <c r="BK925"/>
  <c r="BK729"/>
  <c r="BK158"/>
  <c r="BK1238"/>
  <c r="BK905"/>
  <c r="J361"/>
  <c r="J1266"/>
  <c r="BK744"/>
  <c r="J194"/>
  <c r="J1301"/>
  <c r="BK886"/>
  <c r="J286"/>
  <c r="BK1315"/>
  <c r="BK1092"/>
  <c r="BK382"/>
  <c r="J1515"/>
  <c r="J1498"/>
  <c r="J1326"/>
  <c r="J883"/>
  <c r="J158"/>
  <c i="13" r="BK912"/>
  <c r="BK784"/>
  <c r="J468"/>
  <c r="BK331"/>
  <c r="J877"/>
  <c r="J718"/>
  <c r="BK428"/>
  <c r="J1000"/>
  <c r="J751"/>
  <c r="J550"/>
  <c r="BK365"/>
  <c r="J161"/>
  <c r="J886"/>
  <c r="BK631"/>
  <c r="BK482"/>
  <c r="BK253"/>
  <c r="BK947"/>
  <c r="J615"/>
  <c r="BK385"/>
  <c r="J997"/>
  <c r="J866"/>
  <c r="BK609"/>
  <c r="BK429"/>
  <c r="J240"/>
  <c r="J912"/>
  <c r="J647"/>
  <c r="J427"/>
  <c r="BK201"/>
  <c r="BK1080"/>
  <c r="BK1059"/>
  <c r="J909"/>
  <c r="BK740"/>
  <c r="BK439"/>
  <c r="BK223"/>
  <c i="14" r="BK321"/>
  <c r="BK284"/>
  <c r="J245"/>
  <c r="BK379"/>
  <c r="BK169"/>
  <c r="J356"/>
  <c r="BK258"/>
  <c r="J428"/>
  <c r="J252"/>
  <c r="BK183"/>
  <c r="J228"/>
  <c r="J256"/>
  <c i="15" r="BK870"/>
  <c r="J717"/>
  <c r="BK454"/>
  <c r="J300"/>
  <c r="J808"/>
  <c r="BK770"/>
  <c r="BK659"/>
  <c r="BK531"/>
  <c r="J262"/>
  <c r="J614"/>
  <c r="BK437"/>
  <c r="J134"/>
  <c r="J641"/>
  <c r="J472"/>
  <c r="BK272"/>
  <c r="BK184"/>
  <c r="BK600"/>
  <c r="BK508"/>
  <c r="J238"/>
  <c r="J833"/>
  <c r="BK686"/>
  <c r="J508"/>
  <c r="J368"/>
  <c r="BK134"/>
  <c r="BK779"/>
  <c r="J352"/>
  <c r="J139"/>
  <c r="J914"/>
  <c r="BK893"/>
  <c r="BK789"/>
  <c r="J647"/>
  <c r="BK395"/>
  <c i="16" r="J452"/>
  <c r="BK211"/>
  <c r="J268"/>
  <c r="BK149"/>
  <c r="J287"/>
  <c r="J198"/>
  <c r="J342"/>
  <c r="J149"/>
  <c r="BK205"/>
  <c r="J359"/>
  <c r="J205"/>
  <c r="BK231"/>
  <c r="J163"/>
  <c r="BK398"/>
  <c r="J246"/>
  <c i="17" r="J392"/>
  <c r="BK323"/>
  <c r="J213"/>
  <c r="BK401"/>
  <c r="J280"/>
  <c r="J414"/>
  <c r="J369"/>
  <c r="J391"/>
  <c r="J319"/>
  <c r="BK147"/>
  <c r="BK353"/>
  <c r="BK213"/>
  <c r="BK399"/>
  <c r="J329"/>
  <c r="J400"/>
  <c r="BK285"/>
  <c r="BK402"/>
  <c r="BK376"/>
  <c i="18" r="BK676"/>
  <c r="J593"/>
  <c r="J420"/>
  <c r="J343"/>
  <c r="J131"/>
  <c r="J616"/>
  <c r="J408"/>
  <c r="J247"/>
  <c r="BK632"/>
  <c r="J540"/>
  <c r="BK324"/>
  <c r="J628"/>
  <c r="J423"/>
  <c r="BK136"/>
  <c r="J529"/>
  <c r="BK294"/>
  <c r="J141"/>
  <c r="J470"/>
  <c r="BK347"/>
  <c r="J683"/>
  <c r="J612"/>
  <c r="J433"/>
  <c r="BK700"/>
  <c r="BK634"/>
  <c r="BK498"/>
  <c r="J297"/>
  <c i="19" r="BK147"/>
  <c r="BK152"/>
  <c r="BK150"/>
  <c r="J154"/>
  <c r="J124"/>
  <c r="BK154"/>
  <c r="J140"/>
  <c r="J142"/>
  <c i="20" r="BK146"/>
  <c r="J174"/>
  <c r="J140"/>
  <c r="J157"/>
  <c r="BK173"/>
  <c r="J189"/>
  <c r="J193"/>
  <c r="BK142"/>
  <c r="J179"/>
  <c r="BK148"/>
  <c i="21" r="J224"/>
  <c r="BK176"/>
  <c r="J209"/>
  <c r="BK210"/>
  <c r="J140"/>
  <c r="J192"/>
  <c r="J173"/>
  <c r="J135"/>
  <c r="J220"/>
  <c i="22" r="BK385"/>
  <c r="J316"/>
  <c r="BK251"/>
  <c r="BK220"/>
  <c r="J345"/>
  <c r="J181"/>
  <c r="BK329"/>
  <c r="J274"/>
  <c r="BK140"/>
  <c r="J184"/>
  <c r="BK375"/>
  <c r="BK323"/>
  <c r="J263"/>
  <c r="J153"/>
  <c r="BK335"/>
  <c r="BK230"/>
  <c r="J128"/>
  <c r="J400"/>
  <c r="BK188"/>
  <c i="23" r="J155"/>
  <c r="BK157"/>
  <c r="J129"/>
  <c r="J151"/>
  <c r="J149"/>
  <c r="J125"/>
  <c r="BK151"/>
  <c i="1" r="AS95"/>
  <c i="3" r="BK273"/>
  <c r="BK254"/>
  <c r="J234"/>
  <c r="BK199"/>
  <c r="J137"/>
  <c r="J273"/>
  <c r="BK249"/>
  <c r="BK231"/>
  <c r="BK210"/>
  <c r="BK189"/>
  <c r="BK156"/>
  <c r="BK256"/>
  <c r="BK222"/>
  <c r="J195"/>
  <c r="J158"/>
  <c r="BK275"/>
  <c r="J236"/>
  <c r="BK203"/>
  <c r="BK172"/>
  <c r="BK129"/>
  <c r="J254"/>
  <c r="J229"/>
  <c r="BK169"/>
  <c r="J141"/>
  <c r="J252"/>
  <c r="J203"/>
  <c r="BK178"/>
  <c r="J153"/>
  <c r="BK260"/>
  <c r="J243"/>
  <c r="BK212"/>
  <c r="BK168"/>
  <c r="J142"/>
  <c r="BK226"/>
  <c r="BK175"/>
  <c r="J148"/>
  <c i="4" r="BK129"/>
  <c i="5" r="BK332"/>
  <c r="BK298"/>
  <c r="BK279"/>
  <c r="J258"/>
  <c r="BK214"/>
  <c r="J182"/>
  <c r="BK153"/>
  <c r="J330"/>
  <c r="BK294"/>
  <c r="J275"/>
  <c r="BK219"/>
  <c r="J185"/>
  <c r="J135"/>
  <c r="BK320"/>
  <c r="J299"/>
  <c r="J271"/>
  <c r="J239"/>
  <c r="J194"/>
  <c r="BK171"/>
  <c r="J153"/>
  <c r="BK341"/>
  <c r="BK308"/>
  <c r="BK287"/>
  <c r="J252"/>
  <c r="BK203"/>
  <c r="J188"/>
  <c r="BK154"/>
  <c r="BK346"/>
  <c r="J314"/>
  <c r="BK268"/>
  <c r="BK250"/>
  <c r="BK218"/>
  <c r="J175"/>
  <c r="J140"/>
  <c r="BK276"/>
  <c r="BK246"/>
  <c r="BK211"/>
  <c r="J193"/>
  <c r="J141"/>
  <c r="BK319"/>
  <c r="J306"/>
  <c r="BK277"/>
  <c r="BK255"/>
  <c r="J197"/>
  <c r="J157"/>
  <c i="6" r="BK134"/>
  <c r="BK140"/>
  <c r="J154"/>
  <c r="J145"/>
  <c r="BK154"/>
  <c r="BK149"/>
  <c r="J150"/>
  <c i="7" r="BK165"/>
  <c r="J137"/>
  <c r="J165"/>
  <c r="BK133"/>
  <c r="J156"/>
  <c r="BK136"/>
  <c r="J168"/>
  <c r="BK127"/>
  <c r="BK153"/>
  <c r="BK126"/>
  <c r="J158"/>
  <c r="BK131"/>
  <c r="BK145"/>
  <c i="8" r="J148"/>
  <c r="BK154"/>
  <c r="BK129"/>
  <c r="J140"/>
  <c r="J149"/>
  <c r="BK143"/>
  <c i="9" r="J174"/>
  <c r="J135"/>
  <c r="J157"/>
  <c r="BK162"/>
  <c r="J168"/>
  <c r="J142"/>
  <c r="BK166"/>
  <c r="BK157"/>
  <c r="BK124"/>
  <c i="10" r="J745"/>
  <c r="J527"/>
  <c r="BK197"/>
  <c r="BK671"/>
  <c r="J444"/>
  <c r="J136"/>
  <c r="J728"/>
  <c r="J658"/>
  <c r="BK646"/>
  <c r="J640"/>
  <c r="J340"/>
  <c r="J197"/>
  <c r="BK649"/>
  <c r="BK479"/>
  <c r="J221"/>
  <c r="J566"/>
  <c r="J422"/>
  <c r="BK663"/>
  <c r="J479"/>
  <c r="J617"/>
  <c r="J338"/>
  <c r="BK796"/>
  <c r="J789"/>
  <c r="BK695"/>
  <c r="BK464"/>
  <c r="J313"/>
  <c r="J153"/>
  <c i="11" r="BK1509"/>
  <c r="J1657"/>
  <c r="BK1272"/>
  <c r="BK391"/>
  <c r="J1637"/>
  <c r="BK885"/>
  <c r="J2070"/>
  <c r="J1310"/>
  <c r="J145"/>
  <c r="BK1663"/>
  <c r="BK669"/>
  <c r="J1987"/>
  <c r="J1283"/>
  <c r="J852"/>
  <c r="BK1966"/>
  <c r="BK1345"/>
  <c r="BK354"/>
  <c r="J2433"/>
  <c r="BK2420"/>
  <c r="BK2410"/>
  <c r="BK2241"/>
  <c r="J2205"/>
  <c r="BK2168"/>
  <c r="BK1951"/>
  <c r="BK226"/>
  <c i="12" r="BK1397"/>
  <c r="BK1112"/>
  <c r="J923"/>
  <c r="BK694"/>
  <c r="J1415"/>
  <c r="BK1231"/>
  <c r="J721"/>
  <c r="BK194"/>
  <c r="J983"/>
  <c r="BK599"/>
  <c r="BK1447"/>
  <c r="J1274"/>
  <c r="J925"/>
  <c r="BK354"/>
  <c r="BK1055"/>
  <c r="J856"/>
  <c r="BK1421"/>
  <c r="J1231"/>
  <c r="J794"/>
  <c r="J279"/>
  <c r="BK1362"/>
  <c r="BK1176"/>
  <c r="J1538"/>
  <c r="J1511"/>
  <c r="BK1495"/>
  <c r="BK1338"/>
  <c r="J808"/>
  <c r="J142"/>
  <c i="13" r="J926"/>
  <c r="BK860"/>
  <c r="J687"/>
  <c r="J463"/>
  <c r="J278"/>
  <c r="J851"/>
  <c r="BK654"/>
  <c r="BK468"/>
  <c r="J265"/>
  <c r="BK763"/>
  <c r="J640"/>
  <c r="J428"/>
  <c r="BK998"/>
  <c r="BK877"/>
  <c r="J654"/>
  <c r="J526"/>
  <c r="BK284"/>
  <c r="BK982"/>
  <c r="BK821"/>
  <c r="J416"/>
  <c r="J223"/>
  <c r="BK932"/>
  <c r="J724"/>
  <c r="J477"/>
  <c r="BK289"/>
  <c r="BK962"/>
  <c r="J757"/>
  <c r="J345"/>
  <c r="BK189"/>
  <c r="BK1091"/>
  <c r="J1072"/>
  <c r="J957"/>
  <c r="BK640"/>
  <c r="BK402"/>
  <c r="BK161"/>
  <c i="14" r="J284"/>
  <c r="BK295"/>
  <c r="BK322"/>
  <c r="J169"/>
  <c r="BK312"/>
  <c r="BK136"/>
  <c r="J379"/>
  <c r="BK213"/>
  <c r="BK340"/>
  <c r="J197"/>
  <c r="J258"/>
  <c r="J155"/>
  <c r="J213"/>
  <c i="15" r="BK833"/>
  <c r="J677"/>
  <c r="BK431"/>
  <c r="BK845"/>
  <c r="BK753"/>
  <c r="BK596"/>
  <c r="BK352"/>
  <c r="BK773"/>
  <c r="J568"/>
  <c r="J324"/>
  <c r="J770"/>
  <c r="BK563"/>
  <c r="BK391"/>
  <c r="BK857"/>
  <c r="BK635"/>
  <c r="BK440"/>
  <c r="BK333"/>
  <c r="J175"/>
  <c r="BK708"/>
  <c r="J547"/>
  <c r="J343"/>
  <c r="BK892"/>
  <c r="J732"/>
  <c r="J272"/>
  <c r="J925"/>
  <c r="J899"/>
  <c r="J779"/>
  <c r="BK570"/>
  <c r="J416"/>
  <c r="J277"/>
  <c i="16" r="J378"/>
  <c r="J398"/>
  <c r="BK210"/>
  <c r="BK371"/>
  <c r="J184"/>
  <c r="J334"/>
  <c r="BK177"/>
  <c r="BK247"/>
  <c r="BK450"/>
  <c r="J356"/>
  <c r="BK131"/>
  <c r="BK230"/>
  <c r="J140"/>
  <c r="J372"/>
  <c r="J217"/>
  <c i="17" r="J410"/>
  <c r="J322"/>
  <c r="J433"/>
  <c r="J397"/>
  <c r="BK195"/>
  <c r="BK394"/>
  <c r="BK295"/>
  <c r="J389"/>
  <c r="BK275"/>
  <c r="J431"/>
  <c r="BK317"/>
  <c r="J406"/>
  <c r="BK339"/>
  <c r="J129"/>
  <c r="BK329"/>
  <c r="BK129"/>
  <c r="J341"/>
  <c i="18" r="J427"/>
  <c r="J270"/>
  <c r="BK626"/>
  <c r="J509"/>
  <c r="BK270"/>
  <c r="BK131"/>
  <c r="J610"/>
  <c r="BK352"/>
  <c r="J638"/>
  <c r="BK550"/>
  <c r="J198"/>
  <c r="BK561"/>
  <c r="J399"/>
  <c r="BK204"/>
  <c r="BK640"/>
  <c r="BK427"/>
  <c r="BK141"/>
  <c r="BK520"/>
  <c r="J328"/>
  <c r="BK652"/>
  <c r="J618"/>
  <c r="J520"/>
  <c r="J324"/>
  <c i="19" r="J146"/>
  <c r="BK159"/>
  <c r="J127"/>
  <c r="BK134"/>
  <c r="J159"/>
  <c r="BK136"/>
  <c r="BK133"/>
  <c i="20" r="J133"/>
  <c r="J142"/>
  <c r="BK164"/>
  <c r="BK136"/>
  <c r="J151"/>
  <c r="J181"/>
  <c r="BK154"/>
  <c r="J177"/>
  <c r="BK161"/>
  <c r="J166"/>
  <c r="BK134"/>
  <c i="21" r="BK135"/>
  <c r="BK132"/>
  <c r="BK201"/>
  <c r="BK140"/>
  <c r="J146"/>
  <c r="BK155"/>
  <c r="J177"/>
  <c r="J149"/>
  <c r="BK177"/>
  <c r="BK179"/>
  <c i="22" r="J407"/>
  <c r="BK338"/>
  <c r="BK293"/>
  <c r="J230"/>
  <c r="BK153"/>
  <c r="J338"/>
  <c r="BK214"/>
  <c r="J385"/>
  <c r="J238"/>
  <c r="BK398"/>
  <c r="BK407"/>
  <c r="BK332"/>
  <c r="J293"/>
  <c r="J220"/>
  <c r="J355"/>
  <c r="J260"/>
  <c r="BK204"/>
  <c r="J396"/>
  <c r="BK326"/>
  <c r="BK170"/>
  <c i="23" r="BK149"/>
  <c r="J121"/>
  <c r="BK121"/>
  <c r="J143"/>
  <c r="BK145"/>
  <c r="BK159"/>
  <c r="J137"/>
  <c i="2" r="J125"/>
  <c i="1" r="AS105"/>
  <c i="3" r="J227"/>
  <c r="J184"/>
  <c r="J147"/>
  <c r="BK131"/>
  <c r="J259"/>
  <c r="J235"/>
  <c r="BK217"/>
  <c r="BK202"/>
  <c r="BK166"/>
  <c r="BK280"/>
  <c r="J248"/>
  <c r="BK198"/>
  <c r="J165"/>
  <c r="J140"/>
  <c r="BK245"/>
  <c r="BK229"/>
  <c r="J196"/>
  <c r="J156"/>
  <c r="BK140"/>
  <c r="BK239"/>
  <c r="BK208"/>
  <c r="BK155"/>
  <c r="J138"/>
  <c r="J242"/>
  <c r="BK195"/>
  <c r="J169"/>
  <c r="BK150"/>
  <c r="BK258"/>
  <c r="BK230"/>
  <c r="J186"/>
  <c r="J151"/>
  <c r="J237"/>
  <c r="J208"/>
  <c r="J198"/>
  <c r="J155"/>
  <c r="BK144"/>
  <c i="5" r="BK326"/>
  <c r="J287"/>
  <c r="J266"/>
  <c r="BK216"/>
  <c r="BK187"/>
  <c r="J169"/>
  <c r="J150"/>
  <c r="J298"/>
  <c r="BK232"/>
  <c r="BK206"/>
  <c r="J160"/>
  <c r="BK322"/>
  <c r="BK300"/>
  <c r="J286"/>
  <c r="J255"/>
  <c r="J214"/>
  <c r="J192"/>
  <c r="BK172"/>
  <c r="J147"/>
  <c r="J323"/>
  <c r="BK301"/>
  <c r="BK254"/>
  <c r="J210"/>
  <c r="J198"/>
  <c r="BK162"/>
  <c r="BK143"/>
  <c r="BK318"/>
  <c r="BK284"/>
  <c r="BK265"/>
  <c r="J248"/>
  <c r="BK220"/>
  <c r="BK198"/>
  <c r="J152"/>
  <c r="J319"/>
  <c r="J261"/>
  <c r="BK241"/>
  <c r="J204"/>
  <c r="BK169"/>
  <c r="BK339"/>
  <c r="BK311"/>
  <c r="BK293"/>
  <c r="BK261"/>
  <c r="J245"/>
  <c r="BK217"/>
  <c r="J158"/>
  <c r="J146"/>
  <c r="J353"/>
  <c r="J350"/>
  <c r="J344"/>
  <c r="J322"/>
  <c r="BK306"/>
  <c r="J292"/>
  <c r="J269"/>
  <c r="BK251"/>
  <c r="BK249"/>
  <c r="J242"/>
  <c r="J162"/>
  <c r="BK158"/>
  <c r="BK147"/>
  <c r="BK134"/>
  <c i="6" r="BK144"/>
  <c r="BK127"/>
  <c r="BK123"/>
  <c r="BK146"/>
  <c r="J132"/>
  <c r="J144"/>
  <c r="J157"/>
  <c r="BK128"/>
  <c r="BK156"/>
  <c r="BK122"/>
  <c r="J128"/>
  <c r="BK133"/>
  <c i="7" r="J171"/>
  <c r="BK148"/>
  <c r="BK169"/>
  <c r="BK146"/>
  <c r="J136"/>
  <c r="J177"/>
  <c r="BK142"/>
  <c r="BK173"/>
  <c r="BK134"/>
  <c r="BK157"/>
  <c r="BK137"/>
  <c r="J164"/>
  <c r="J133"/>
  <c r="BK162"/>
  <c i="8" r="J143"/>
  <c r="J134"/>
  <c r="J131"/>
  <c r="J144"/>
  <c r="BK140"/>
  <c r="BK141"/>
  <c r="BK132"/>
  <c i="9" r="J165"/>
  <c r="BK174"/>
  <c r="BK156"/>
  <c r="BK133"/>
  <c r="J154"/>
  <c r="BK164"/>
  <c r="BK149"/>
  <c r="J131"/>
  <c r="J158"/>
  <c r="J146"/>
  <c r="BK172"/>
  <c i="10" r="J738"/>
  <c r="BK566"/>
  <c r="BK334"/>
  <c r="BK692"/>
  <c r="J622"/>
  <c r="BK283"/>
  <c r="BK311"/>
  <c r="BK617"/>
  <c r="J173"/>
  <c r="J513"/>
  <c r="J194"/>
  <c r="BK679"/>
  <c r="J462"/>
  <c r="J676"/>
  <c r="J502"/>
  <c r="J311"/>
  <c r="BK789"/>
  <c r="J758"/>
  <c r="J494"/>
  <c r="J319"/>
  <c r="J185"/>
  <c i="11" r="J2145"/>
  <c r="J1663"/>
  <c r="BK2119"/>
  <c r="J1932"/>
  <c r="J1094"/>
  <c r="J470"/>
  <c r="BK1988"/>
  <c r="BK1222"/>
  <c r="J156"/>
  <c r="J1446"/>
  <c r="BK683"/>
  <c r="BK2145"/>
  <c r="BK1422"/>
  <c r="BK444"/>
  <c r="BK2017"/>
  <c r="BK1446"/>
  <c r="J366"/>
  <c r="J1713"/>
  <c r="BK878"/>
  <c r="BK2437"/>
  <c r="J2423"/>
  <c r="J2412"/>
  <c r="BK2233"/>
  <c r="J2226"/>
  <c r="BK2183"/>
  <c r="J2022"/>
  <c r="BK853"/>
  <c i="12" r="BK1384"/>
  <c r="BK1157"/>
  <c r="J1004"/>
  <c r="J725"/>
  <c r="J382"/>
  <c r="J1334"/>
  <c r="BK983"/>
  <c r="J695"/>
  <c r="BK1279"/>
  <c r="BK738"/>
  <c r="BK208"/>
  <c r="J1330"/>
  <c r="BK1083"/>
  <c r="BK725"/>
  <c r="J1395"/>
  <c r="BK913"/>
  <c r="BK279"/>
  <c r="J1305"/>
  <c r="J907"/>
  <c r="BK577"/>
  <c r="J1380"/>
  <c r="J1271"/>
  <c r="J910"/>
  <c r="J599"/>
  <c r="BK1521"/>
  <c r="BK1508"/>
  <c r="BK1498"/>
  <c r="BK1347"/>
  <c r="BK907"/>
  <c r="J349"/>
  <c i="13" r="J942"/>
  <c r="BK869"/>
  <c r="BK628"/>
  <c r="BK451"/>
  <c r="J962"/>
  <c r="BK847"/>
  <c r="BK625"/>
  <c r="BK375"/>
  <c r="J821"/>
  <c r="J603"/>
  <c r="J296"/>
  <c r="J930"/>
  <c r="J784"/>
  <c r="J592"/>
  <c r="BK278"/>
  <c r="BK942"/>
  <c r="BK427"/>
  <c r="J284"/>
  <c r="J978"/>
  <c r="J889"/>
  <c r="BK496"/>
  <c r="J318"/>
  <c r="BK978"/>
  <c r="J778"/>
  <c r="J451"/>
  <c r="BK210"/>
  <c r="J1084"/>
  <c r="BK1072"/>
  <c r="BK997"/>
  <c r="J804"/>
  <c r="J631"/>
  <c r="BK550"/>
  <c r="BK296"/>
  <c r="J149"/>
  <c i="14" r="BK228"/>
  <c r="BK205"/>
  <c r="J242"/>
  <c r="BK347"/>
  <c r="J205"/>
  <c r="BK408"/>
  <c r="J295"/>
  <c r="BK386"/>
  <c r="BK290"/>
  <c r="BK369"/>
  <c r="J162"/>
  <c r="J214"/>
  <c i="15" r="J836"/>
  <c r="BK324"/>
  <c r="J793"/>
  <c r="BK603"/>
  <c r="J445"/>
  <c r="BK232"/>
  <c r="J696"/>
  <c r="BK405"/>
  <c r="BK154"/>
  <c r="J596"/>
  <c r="BK404"/>
  <c r="BK300"/>
  <c r="BK764"/>
  <c r="J589"/>
  <c r="BK415"/>
  <c r="BK876"/>
  <c r="BK744"/>
  <c r="J223"/>
  <c r="BK917"/>
  <c r="J893"/>
  <c r="BK760"/>
  <c r="BK434"/>
  <c r="BK193"/>
  <c i="16" r="J428"/>
  <c r="BK222"/>
  <c r="BK359"/>
  <c r="J156"/>
  <c r="J259"/>
  <c r="BK378"/>
  <c r="BK223"/>
  <c r="BK287"/>
  <c r="J170"/>
  <c r="J389"/>
  <c r="J238"/>
  <c r="BK259"/>
  <c r="BK503"/>
  <c r="J371"/>
  <c r="BK184"/>
  <c i="17" r="BK400"/>
  <c r="BK325"/>
  <c r="BK273"/>
  <c r="BK419"/>
  <c r="BK335"/>
  <c r="BK431"/>
  <c r="BK392"/>
  <c r="BK265"/>
  <c r="BK388"/>
  <c r="BK270"/>
  <c r="BK372"/>
  <c r="BK253"/>
  <c r="J404"/>
  <c r="BK304"/>
  <c r="BK391"/>
  <c r="J261"/>
  <c r="J401"/>
  <c r="J372"/>
  <c r="J189"/>
  <c i="18" r="BK644"/>
  <c r="BK529"/>
  <c r="J352"/>
  <c r="BK233"/>
  <c r="J642"/>
  <c r="J550"/>
  <c r="BK228"/>
  <c r="BK689"/>
  <c r="J393"/>
  <c r="J291"/>
  <c r="BK610"/>
  <c r="BK442"/>
  <c r="J689"/>
  <c r="BK584"/>
  <c r="BK343"/>
  <c r="J697"/>
  <c r="J626"/>
  <c r="BK399"/>
  <c r="BK156"/>
  <c r="BK589"/>
  <c r="BK263"/>
  <c r="BK683"/>
  <c r="J624"/>
  <c r="BK566"/>
  <c r="J362"/>
  <c i="19" r="BK141"/>
  <c r="J134"/>
  <c r="BK138"/>
  <c r="J156"/>
  <c r="J130"/>
  <c r="BK161"/>
  <c r="J141"/>
  <c r="J149"/>
  <c i="20" r="J164"/>
  <c r="BK185"/>
  <c r="J156"/>
  <c r="BK189"/>
  <c r="BK153"/>
  <c r="BK170"/>
  <c r="BK140"/>
  <c r="BK160"/>
  <c r="J175"/>
  <c r="J191"/>
  <c r="BK130"/>
  <c r="BK157"/>
  <c r="J141"/>
  <c i="21" r="J206"/>
  <c r="J227"/>
  <c r="J179"/>
  <c r="J229"/>
  <c r="J187"/>
  <c r="J205"/>
  <c r="BK150"/>
  <c r="J201"/>
  <c r="BK206"/>
  <c i="22" r="J398"/>
  <c r="J329"/>
  <c r="J277"/>
  <c r="J188"/>
  <c r="BK355"/>
  <c r="BK175"/>
  <c r="BK366"/>
  <c r="BK289"/>
  <c r="BK179"/>
  <c r="BK160"/>
  <c r="BK344"/>
  <c r="J298"/>
  <c r="BK208"/>
  <c r="J366"/>
  <c r="BK234"/>
  <c r="BK181"/>
  <c r="J410"/>
  <c r="J270"/>
  <c r="J145"/>
  <c i="23" r="BK143"/>
  <c r="BK135"/>
  <c r="J154"/>
  <c r="BK153"/>
  <c r="J135"/>
  <c r="J145"/>
  <c i="3" l="1" r="P128"/>
  <c r="BK220"/>
  <c r="J220"/>
  <c r="J101"/>
  <c r="T241"/>
  <c r="T270"/>
  <c i="5" r="P131"/>
  <c r="T178"/>
  <c r="P272"/>
  <c r="R289"/>
  <c r="P325"/>
  <c r="P343"/>
  <c i="6" r="R121"/>
  <c r="T130"/>
  <c r="R151"/>
  <c i="7" r="T132"/>
  <c r="P150"/>
  <c r="BK170"/>
  <c r="J170"/>
  <c r="J102"/>
  <c i="8" r="R133"/>
  <c i="9" r="BK123"/>
  <c r="P137"/>
  <c r="P163"/>
  <c i="10" r="P133"/>
  <c r="P512"/>
  <c r="R609"/>
  <c r="P734"/>
  <c r="R780"/>
  <c i="11" r="BK1586"/>
  <c r="J1586"/>
  <c r="J104"/>
  <c r="P1950"/>
  <c r="BK2225"/>
  <c r="J2225"/>
  <c r="J106"/>
  <c r="R2225"/>
  <c r="R2409"/>
  <c i="12" r="P130"/>
  <c r="P898"/>
  <c r="BK912"/>
  <c r="J912"/>
  <c r="J100"/>
  <c r="P1288"/>
  <c r="R1526"/>
  <c r="R1525"/>
  <c i="13" r="BK131"/>
  <c r="J131"/>
  <c r="J100"/>
  <c r="BK627"/>
  <c r="J627"/>
  <c r="J101"/>
  <c r="T627"/>
  <c r="R850"/>
  <c r="R1076"/>
  <c i="14" r="BK130"/>
  <c r="P302"/>
  <c r="BK391"/>
  <c r="J391"/>
  <c r="J106"/>
  <c i="15" r="T613"/>
  <c r="T835"/>
  <c i="16" r="R130"/>
  <c r="P358"/>
  <c r="R454"/>
  <c r="R453"/>
  <c i="17" r="R128"/>
  <c r="R338"/>
  <c r="R368"/>
  <c i="18" r="T447"/>
  <c r="R678"/>
  <c i="19" r="R126"/>
  <c r="R122"/>
  <c r="BK144"/>
  <c r="J144"/>
  <c r="J100"/>
  <c r="T151"/>
  <c i="20" r="BK143"/>
  <c r="J143"/>
  <c r="J100"/>
  <c r="R152"/>
  <c r="P172"/>
  <c i="21" r="P197"/>
  <c r="T219"/>
  <c i="22" r="T259"/>
  <c r="R384"/>
  <c i="3" r="P174"/>
  <c r="BK241"/>
  <c r="J241"/>
  <c r="J102"/>
  <c r="R261"/>
  <c i="4" r="T120"/>
  <c i="5" r="R178"/>
  <c r="R272"/>
  <c r="T289"/>
  <c r="T325"/>
  <c r="T343"/>
  <c i="6" r="BK130"/>
  <c r="J130"/>
  <c r="J98"/>
  <c r="P139"/>
  <c r="P151"/>
  <c i="7" r="BK123"/>
  <c r="J123"/>
  <c r="J97"/>
  <c r="BK141"/>
  <c r="J141"/>
  <c r="J99"/>
  <c r="R150"/>
  <c r="P170"/>
  <c i="8" r="P122"/>
  <c r="P147"/>
  <c i="9" r="BK137"/>
  <c r="J137"/>
  <c r="J98"/>
  <c r="T151"/>
  <c r="T169"/>
  <c i="10" r="BK133"/>
  <c r="P478"/>
  <c r="BK537"/>
  <c r="J537"/>
  <c r="J104"/>
  <c r="R537"/>
  <c r="BK734"/>
  <c r="J734"/>
  <c r="J106"/>
  <c r="T744"/>
  <c i="11" r="T135"/>
  <c r="P1586"/>
  <c r="BK2409"/>
  <c r="J2409"/>
  <c r="J108"/>
  <c r="R2429"/>
  <c r="R2428"/>
  <c i="12" r="T130"/>
  <c r="R898"/>
  <c r="P912"/>
  <c r="R1288"/>
  <c r="BK1497"/>
  <c r="J1497"/>
  <c r="J106"/>
  <c r="T1526"/>
  <c r="T1525"/>
  <c i="13" r="R131"/>
  <c r="P850"/>
  <c r="BK1076"/>
  <c r="J1076"/>
  <c r="J106"/>
  <c i="14" r="R130"/>
  <c r="P332"/>
  <c r="BK378"/>
  <c r="J378"/>
  <c r="J103"/>
  <c r="T378"/>
  <c i="15" r="BK133"/>
  <c r="J133"/>
  <c r="J100"/>
  <c r="BK613"/>
  <c r="J613"/>
  <c r="J103"/>
  <c r="P763"/>
  <c r="P891"/>
  <c r="R916"/>
  <c r="R915"/>
  <c i="16" r="T379"/>
  <c r="P440"/>
  <c i="17" r="P128"/>
  <c r="BK338"/>
  <c r="J338"/>
  <c r="J100"/>
  <c r="R347"/>
  <c r="BK430"/>
  <c r="J430"/>
  <c r="J106"/>
  <c i="18" r="BK130"/>
  <c r="R447"/>
  <c r="BK693"/>
  <c r="J693"/>
  <c r="J108"/>
  <c i="19" r="BK126"/>
  <c r="J126"/>
  <c r="J98"/>
  <c r="T135"/>
  <c r="P151"/>
  <c i="20" r="R143"/>
  <c r="T152"/>
  <c r="T172"/>
  <c r="P190"/>
  <c i="21" r="BK197"/>
  <c r="J197"/>
  <c r="J100"/>
  <c r="BK226"/>
  <c r="J226"/>
  <c r="J102"/>
  <c i="22" r="R127"/>
  <c r="P226"/>
  <c r="R233"/>
  <c r="T365"/>
  <c r="R395"/>
  <c i="2" r="T120"/>
  <c i="3" r="T174"/>
  <c r="P241"/>
  <c r="BK270"/>
  <c r="J270"/>
  <c r="J104"/>
  <c i="4" r="R120"/>
  <c i="5" r="BK131"/>
  <c r="J131"/>
  <c r="J99"/>
  <c r="P178"/>
  <c r="BK272"/>
  <c r="J272"/>
  <c r="J102"/>
  <c r="R307"/>
  <c r="P334"/>
  <c i="12" r="P966"/>
  <c r="P1420"/>
  <c r="P1526"/>
  <c r="P1525"/>
  <c i="13" r="BK653"/>
  <c r="J653"/>
  <c r="J103"/>
  <c r="T850"/>
  <c r="P1076"/>
  <c i="14" r="P130"/>
  <c r="R302"/>
  <c r="R391"/>
  <c r="R390"/>
  <c i="15" r="P613"/>
  <c r="BK835"/>
  <c r="J835"/>
  <c r="J105"/>
  <c r="BK891"/>
  <c r="J891"/>
  <c r="J106"/>
  <c r="P916"/>
  <c r="P915"/>
  <c i="16" r="BK130"/>
  <c r="P379"/>
  <c r="P454"/>
  <c r="P453"/>
  <c i="17" r="BK128"/>
  <c r="J128"/>
  <c r="J98"/>
  <c r="BK328"/>
  <c r="J328"/>
  <c r="J99"/>
  <c r="T338"/>
  <c r="P368"/>
  <c r="P430"/>
  <c i="18" r="P130"/>
  <c r="BK426"/>
  <c r="J426"/>
  <c r="J99"/>
  <c r="T426"/>
  <c r="R436"/>
  <c r="P592"/>
  <c r="R693"/>
  <c r="R692"/>
  <c i="19" r="P135"/>
  <c r="BK151"/>
  <c r="J151"/>
  <c r="J101"/>
  <c r="R160"/>
  <c i="20" r="T132"/>
  <c r="P152"/>
  <c r="BK172"/>
  <c r="J172"/>
  <c r="J103"/>
  <c r="R190"/>
  <c i="21" r="R197"/>
  <c r="P226"/>
  <c i="22" r="BK127"/>
  <c r="J127"/>
  <c r="J98"/>
  <c r="BK226"/>
  <c r="J226"/>
  <c r="J99"/>
  <c r="BK233"/>
  <c r="J233"/>
  <c r="J100"/>
  <c r="P365"/>
  <c r="BK395"/>
  <c r="J395"/>
  <c r="J104"/>
  <c i="3" r="BK174"/>
  <c r="J174"/>
  <c r="J100"/>
  <c r="R220"/>
  <c r="T261"/>
  <c i="5" r="BK225"/>
  <c r="J225"/>
  <c r="J101"/>
  <c r="T272"/>
  <c r="P307"/>
  <c r="BK334"/>
  <c r="J334"/>
  <c r="J106"/>
  <c r="R343"/>
  <c i="6" r="T121"/>
  <c r="R139"/>
  <c i="7" r="P123"/>
  <c r="R132"/>
  <c r="BK159"/>
  <c r="J159"/>
  <c r="J101"/>
  <c r="T170"/>
  <c i="8" r="BK122"/>
  <c r="J122"/>
  <c r="J97"/>
  <c r="T122"/>
  <c r="T147"/>
  <c r="T153"/>
  <c i="9" r="BK151"/>
  <c r="J151"/>
  <c r="J99"/>
  <c r="R163"/>
  <c i="10" r="T133"/>
  <c r="BK501"/>
  <c r="J501"/>
  <c r="J102"/>
  <c r="T512"/>
  <c r="P537"/>
  <c r="BK744"/>
  <c r="J744"/>
  <c r="J107"/>
  <c r="T780"/>
  <c i="11" r="R135"/>
  <c r="BK1470"/>
  <c r="J1470"/>
  <c r="J103"/>
  <c r="R1470"/>
  <c r="R1950"/>
  <c r="P2225"/>
  <c r="T2409"/>
  <c i="12" r="R130"/>
  <c r="BK898"/>
  <c r="J898"/>
  <c r="J99"/>
  <c r="T898"/>
  <c r="R912"/>
  <c r="T912"/>
  <c r="BK1288"/>
  <c r="J1288"/>
  <c r="J103"/>
  <c r="R1420"/>
  <c r="P1497"/>
  <c i="13" r="P653"/>
  <c r="BK999"/>
  <c r="J999"/>
  <c r="J105"/>
  <c r="T1076"/>
  <c i="14" r="BK302"/>
  <c r="J302"/>
  <c r="J101"/>
  <c r="T332"/>
  <c r="P378"/>
  <c i="15" r="R133"/>
  <c r="R585"/>
  <c r="BK763"/>
  <c r="J763"/>
  <c r="J104"/>
  <c r="P835"/>
  <c r="BK916"/>
  <c r="J916"/>
  <c r="J109"/>
  <c i="16" r="P130"/>
  <c r="P129"/>
  <c r="P128"/>
  <c i="1" r="AU114"/>
  <c i="16" r="R379"/>
  <c r="R440"/>
  <c i="17" r="R328"/>
  <c r="BK347"/>
  <c r="J347"/>
  <c r="J102"/>
  <c r="T347"/>
  <c r="R430"/>
  <c i="18" r="BK447"/>
  <c r="J447"/>
  <c r="J102"/>
  <c r="T592"/>
  <c r="P678"/>
  <c r="T693"/>
  <c r="T692"/>
  <c i="19" r="T126"/>
  <c r="T122"/>
  <c r="P144"/>
  <c r="BK160"/>
  <c r="J160"/>
  <c r="J102"/>
  <c i="20" r="P143"/>
  <c r="R159"/>
  <c r="P183"/>
  <c r="T190"/>
  <c i="21" r="P125"/>
  <c r="BK183"/>
  <c r="J183"/>
  <c r="J99"/>
  <c r="BK219"/>
  <c r="J219"/>
  <c r="J101"/>
  <c i="22" r="BK259"/>
  <c r="J259"/>
  <c r="J101"/>
  <c r="T384"/>
  <c i="2" r="R120"/>
  <c i="3" r="R128"/>
  <c r="P220"/>
  <c r="BK261"/>
  <c r="J261"/>
  <c r="J103"/>
  <c r="R270"/>
  <c i="4" r="P120"/>
  <c i="1" r="AU99"/>
  <c i="5" r="R131"/>
  <c r="T225"/>
  <c r="P289"/>
  <c r="BK325"/>
  <c r="J325"/>
  <c r="J105"/>
  <c r="T334"/>
  <c i="6" r="BK121"/>
  <c r="J121"/>
  <c r="J97"/>
  <c r="BK139"/>
  <c r="J139"/>
  <c r="J99"/>
  <c r="T151"/>
  <c i="7" r="R123"/>
  <c r="P141"/>
  <c r="T150"/>
  <c r="R170"/>
  <c i="8" r="R122"/>
  <c r="BK147"/>
  <c r="J147"/>
  <c r="J99"/>
  <c r="R153"/>
  <c i="9" r="P123"/>
  <c r="P122"/>
  <c i="1" r="AU104"/>
  <c i="9" r="P151"/>
  <c r="P169"/>
  <c i="10" r="BK478"/>
  <c r="J478"/>
  <c r="J101"/>
  <c r="P501"/>
  <c r="R512"/>
  <c r="T537"/>
  <c r="P744"/>
  <c i="11" r="P1384"/>
  <c r="P1470"/>
  <c r="BK1950"/>
  <c r="J1950"/>
  <c r="J105"/>
  <c r="T2429"/>
  <c r="T2428"/>
  <c i="20" r="BK132"/>
  <c r="J132"/>
  <c r="J99"/>
  <c r="BK159"/>
  <c r="J159"/>
  <c r="J102"/>
  <c r="R172"/>
  <c i="21" r="T197"/>
  <c r="T226"/>
  <c i="22" r="T127"/>
  <c r="R226"/>
  <c r="T233"/>
  <c r="R365"/>
  <c r="P395"/>
  <c i="23" r="BK118"/>
  <c r="J118"/>
  <c r="J97"/>
  <c i="7" r="BK132"/>
  <c r="J132"/>
  <c r="J98"/>
  <c r="T141"/>
  <c r="R159"/>
  <c i="8" r="P133"/>
  <c r="BK153"/>
  <c r="J153"/>
  <c r="J101"/>
  <c i="9" r="R123"/>
  <c r="T137"/>
  <c r="BK163"/>
  <c r="J163"/>
  <c r="J100"/>
  <c r="R169"/>
  <c i="10" r="R478"/>
  <c r="R501"/>
  <c r="P609"/>
  <c r="R734"/>
  <c r="P780"/>
  <c i="11" r="BK1384"/>
  <c r="J1384"/>
  <c r="J101"/>
  <c r="R1586"/>
  <c r="P2429"/>
  <c r="P2428"/>
  <c i="12" r="T966"/>
  <c r="T1420"/>
  <c r="T1497"/>
  <c i="13" r="P627"/>
  <c r="T653"/>
  <c r="T999"/>
  <c i="14" r="BK332"/>
  <c r="J332"/>
  <c r="J102"/>
  <c r="P391"/>
  <c r="P390"/>
  <c i="15" r="R613"/>
  <c r="R835"/>
  <c i="16" r="BK379"/>
  <c r="J379"/>
  <c r="J102"/>
  <c r="T454"/>
  <c r="T453"/>
  <c i="17" r="T128"/>
  <c r="P338"/>
  <c r="T368"/>
  <c i="18" r="T130"/>
  <c r="R426"/>
  <c r="P436"/>
  <c r="R592"/>
  <c r="T678"/>
  <c i="19" r="P126"/>
  <c r="R135"/>
  <c r="R144"/>
  <c r="P160"/>
  <c i="20" r="T143"/>
  <c r="T159"/>
  <c r="T183"/>
  <c i="21" r="R125"/>
  <c r="T183"/>
  <c r="R219"/>
  <c i="22" r="P127"/>
  <c r="T226"/>
  <c r="P233"/>
  <c r="BK365"/>
  <c r="J365"/>
  <c r="J102"/>
  <c r="T395"/>
  <c i="23" r="P118"/>
  <c r="P117"/>
  <c i="1" r="AU121"/>
  <c i="2" r="P120"/>
  <c i="1" r="AU96"/>
  <c i="3" r="BK128"/>
  <c r="R174"/>
  <c r="R241"/>
  <c r="P270"/>
  <c i="4" r="BK120"/>
  <c r="J120"/>
  <c r="J98"/>
  <c i="5" r="T131"/>
  <c r="R225"/>
  <c r="BK307"/>
  <c r="J307"/>
  <c r="J104"/>
  <c r="R325"/>
  <c r="BK343"/>
  <c r="J343"/>
  <c r="J107"/>
  <c i="6" r="P121"/>
  <c r="R130"/>
  <c r="BK151"/>
  <c r="J151"/>
  <c r="J100"/>
  <c i="7" r="P132"/>
  <c r="BK150"/>
  <c r="J150"/>
  <c r="J100"/>
  <c r="T159"/>
  <c i="8" r="T133"/>
  <c i="9" r="T123"/>
  <c r="R151"/>
  <c r="BK169"/>
  <c r="J169"/>
  <c r="J102"/>
  <c i="10" r="R133"/>
  <c r="BK512"/>
  <c r="J512"/>
  <c r="J103"/>
  <c r="BK609"/>
  <c r="J609"/>
  <c r="J105"/>
  <c r="T734"/>
  <c r="BK780"/>
  <c r="J780"/>
  <c r="J108"/>
  <c i="11" r="BK135"/>
  <c r="J135"/>
  <c r="J100"/>
  <c r="R1384"/>
  <c r="T1586"/>
  <c r="BK2429"/>
  <c r="BK2428"/>
  <c r="J2428"/>
  <c r="J110"/>
  <c i="12" r="BK130"/>
  <c r="J130"/>
  <c r="J98"/>
  <c r="R966"/>
  <c r="BK1420"/>
  <c r="J1420"/>
  <c r="J104"/>
  <c r="BK1526"/>
  <c r="BK1525"/>
  <c r="J1525"/>
  <c r="J107"/>
  <c i="13" r="T131"/>
  <c r="T130"/>
  <c r="T129"/>
  <c r="BK850"/>
  <c r="J850"/>
  <c r="J104"/>
  <c r="R999"/>
  <c i="14" r="T130"/>
  <c r="R332"/>
  <c r="R378"/>
  <c i="15" r="T133"/>
  <c r="P585"/>
  <c r="BK602"/>
  <c r="J602"/>
  <c r="J102"/>
  <c r="T602"/>
  <c r="R763"/>
  <c r="T891"/>
  <c i="16" r="BK358"/>
  <c r="J358"/>
  <c r="J101"/>
  <c r="R358"/>
  <c r="BK454"/>
  <c r="J454"/>
  <c r="J106"/>
  <c i="17" r="P328"/>
  <c r="BK368"/>
  <c r="J368"/>
  <c r="J103"/>
  <c i="18" r="P447"/>
  <c i="20" r="R132"/>
  <c r="R125"/>
  <c r="P159"/>
  <c r="R183"/>
  <c i="21" r="BK125"/>
  <c r="J125"/>
  <c r="J98"/>
  <c r="P183"/>
  <c r="P219"/>
  <c i="22" r="R259"/>
  <c r="BK384"/>
  <c r="J384"/>
  <c r="J103"/>
  <c i="23" r="R118"/>
  <c r="R117"/>
  <c i="2" r="BK120"/>
  <c r="J120"/>
  <c r="J98"/>
  <c i="3" r="T128"/>
  <c r="T127"/>
  <c r="T220"/>
  <c r="P261"/>
  <c i="5" r="BK178"/>
  <c r="J178"/>
  <c r="J100"/>
  <c r="P225"/>
  <c r="BK289"/>
  <c r="J289"/>
  <c r="J103"/>
  <c r="T307"/>
  <c r="R334"/>
  <c i="6" r="P130"/>
  <c r="T139"/>
  <c i="7" r="T123"/>
  <c r="T122"/>
  <c r="R141"/>
  <c r="P159"/>
  <c i="8" r="BK133"/>
  <c r="J133"/>
  <c r="J98"/>
  <c r="R147"/>
  <c r="P153"/>
  <c i="9" r="R137"/>
  <c r="T163"/>
  <c i="10" r="T478"/>
  <c r="T501"/>
  <c r="T609"/>
  <c r="R744"/>
  <c i="11" r="P135"/>
  <c r="P134"/>
  <c r="P133"/>
  <c i="1" r="AU107"/>
  <c i="11" r="T1384"/>
  <c r="T1470"/>
  <c r="T1950"/>
  <c r="T2225"/>
  <c r="P2409"/>
  <c i="12" r="BK966"/>
  <c r="J966"/>
  <c r="J102"/>
  <c r="T1288"/>
  <c r="R1497"/>
  <c i="13" r="P131"/>
  <c r="P130"/>
  <c r="P129"/>
  <c i="1" r="AU110"/>
  <c i="13" r="R627"/>
  <c r="R653"/>
  <c r="P999"/>
  <c i="14" r="T302"/>
  <c r="T391"/>
  <c r="T390"/>
  <c i="15" r="P133"/>
  <c r="P132"/>
  <c r="P131"/>
  <c i="1" r="AU113"/>
  <c i="15" r="BK585"/>
  <c r="J585"/>
  <c r="J101"/>
  <c r="T585"/>
  <c r="P602"/>
  <c r="R602"/>
  <c r="T763"/>
  <c r="R891"/>
  <c r="T916"/>
  <c r="T915"/>
  <c i="16" r="T130"/>
  <c r="T129"/>
  <c r="T128"/>
  <c r="T358"/>
  <c r="BK440"/>
  <c r="J440"/>
  <c r="J103"/>
  <c r="T440"/>
  <c i="17" r="T328"/>
  <c r="P347"/>
  <c r="T430"/>
  <c i="18" r="R130"/>
  <c r="R129"/>
  <c r="R128"/>
  <c r="P426"/>
  <c r="BK436"/>
  <c r="J436"/>
  <c r="J100"/>
  <c r="T436"/>
  <c r="BK592"/>
  <c r="J592"/>
  <c r="J103"/>
  <c r="BK678"/>
  <c r="J678"/>
  <c r="J106"/>
  <c r="P693"/>
  <c r="P692"/>
  <c i="19" r="BK135"/>
  <c r="J135"/>
  <c r="J99"/>
  <c r="T144"/>
  <c r="T160"/>
  <c i="20" r="P132"/>
  <c r="P125"/>
  <c i="1" r="AU118"/>
  <c i="20" r="BK152"/>
  <c r="J152"/>
  <c r="J101"/>
  <c r="BK183"/>
  <c r="J183"/>
  <c r="J104"/>
  <c r="BK190"/>
  <c r="J190"/>
  <c r="J105"/>
  <c i="21" r="T125"/>
  <c r="T124"/>
  <c r="T123"/>
  <c r="R183"/>
  <c r="R226"/>
  <c i="22" r="P259"/>
  <c r="P384"/>
  <c i="23" r="T118"/>
  <c r="T117"/>
  <c i="11" r="BK2426"/>
  <c r="J2426"/>
  <c r="J109"/>
  <c i="15" r="BK913"/>
  <c r="J913"/>
  <c r="J107"/>
  <c i="18" r="BK651"/>
  <c r="J651"/>
  <c r="J104"/>
  <c i="8" r="BK151"/>
  <c r="J151"/>
  <c r="J100"/>
  <c i="11" r="BK2253"/>
  <c r="J2253"/>
  <c r="J107"/>
  <c i="12" r="BK924"/>
  <c r="J924"/>
  <c r="J101"/>
  <c i="13" r="BK639"/>
  <c r="J639"/>
  <c r="J102"/>
  <c r="BK1098"/>
  <c r="J1098"/>
  <c r="J107"/>
  <c i="16" r="BK451"/>
  <c r="J451"/>
  <c r="J104"/>
  <c i="21" r="BK231"/>
  <c r="J231"/>
  <c r="J103"/>
  <c i="5" r="BK352"/>
  <c r="J352"/>
  <c r="J108"/>
  <c i="12" r="BK1494"/>
  <c r="J1494"/>
  <c r="J105"/>
  <c i="22" r="BK413"/>
  <c r="J413"/>
  <c r="J105"/>
  <c i="3" r="BK279"/>
  <c r="J279"/>
  <c r="J105"/>
  <c i="9" r="BK167"/>
  <c r="J167"/>
  <c r="J101"/>
  <c i="14" r="BK388"/>
  <c r="J388"/>
  <c r="J104"/>
  <c i="20" r="BK129"/>
  <c r="J129"/>
  <c r="J98"/>
  <c i="11" r="BK1421"/>
  <c r="J1421"/>
  <c r="J102"/>
  <c i="17" r="BK427"/>
  <c r="J427"/>
  <c r="J105"/>
  <c i="18" r="BK441"/>
  <c r="J441"/>
  <c r="J101"/>
  <c r="BK675"/>
  <c r="J675"/>
  <c r="J105"/>
  <c i="10" r="BK795"/>
  <c r="J795"/>
  <c r="J109"/>
  <c i="17" r="BK342"/>
  <c r="J342"/>
  <c r="J101"/>
  <c r="BK413"/>
  <c r="J413"/>
  <c r="J104"/>
  <c i="19" r="BK123"/>
  <c r="J123"/>
  <c r="J97"/>
  <c i="20" r="BK126"/>
  <c r="J126"/>
  <c r="J97"/>
  <c i="23" r="E107"/>
  <c r="BE133"/>
  <c r="BE147"/>
  <c i="22" r="BK126"/>
  <c r="J126"/>
  <c r="J97"/>
  <c i="23" r="BE121"/>
  <c r="BE145"/>
  <c r="BE154"/>
  <c r="BE157"/>
  <c r="J89"/>
  <c r="BE119"/>
  <c r="F92"/>
  <c r="BE123"/>
  <c r="BE125"/>
  <c r="BE127"/>
  <c r="BE131"/>
  <c r="BE149"/>
  <c r="BE151"/>
  <c r="BE135"/>
  <c r="BE155"/>
  <c r="BE156"/>
  <c r="BE159"/>
  <c r="BE137"/>
  <c r="BE139"/>
  <c r="BE153"/>
  <c r="BE158"/>
  <c r="BE129"/>
  <c r="BE141"/>
  <c r="BE143"/>
  <c i="21" r="BK124"/>
  <c r="J124"/>
  <c r="J97"/>
  <c i="22" r="BE181"/>
  <c r="BE184"/>
  <c r="BE227"/>
  <c r="BE260"/>
  <c r="BE306"/>
  <c r="BE320"/>
  <c r="BE323"/>
  <c r="BE375"/>
  <c r="BE410"/>
  <c r="BE414"/>
  <c r="J89"/>
  <c r="BE145"/>
  <c r="BE163"/>
  <c r="BE179"/>
  <c r="BE214"/>
  <c r="BE220"/>
  <c r="BE270"/>
  <c r="BE274"/>
  <c r="BE277"/>
  <c r="BE298"/>
  <c r="BE329"/>
  <c r="BE332"/>
  <c r="BE344"/>
  <c r="BE345"/>
  <c r="BE349"/>
  <c r="BE133"/>
  <c r="BE188"/>
  <c r="BE204"/>
  <c r="BE230"/>
  <c r="BE289"/>
  <c r="BE310"/>
  <c r="BE313"/>
  <c r="BE335"/>
  <c r="BE338"/>
  <c r="BE366"/>
  <c r="BE372"/>
  <c r="BE390"/>
  <c r="E85"/>
  <c r="BE208"/>
  <c r="BE280"/>
  <c r="BE317"/>
  <c r="BE128"/>
  <c r="BE153"/>
  <c r="BE222"/>
  <c r="BE234"/>
  <c r="BE242"/>
  <c r="BE251"/>
  <c r="BE285"/>
  <c r="BE316"/>
  <c r="BE326"/>
  <c r="BE352"/>
  <c r="BE355"/>
  <c r="BE360"/>
  <c r="BE396"/>
  <c r="BE398"/>
  <c r="BE140"/>
  <c r="BE157"/>
  <c r="BE160"/>
  <c r="BE238"/>
  <c r="BE293"/>
  <c r="BE385"/>
  <c r="BE400"/>
  <c r="BE405"/>
  <c r="BE407"/>
  <c r="F92"/>
  <c r="BE170"/>
  <c r="BE175"/>
  <c r="BE263"/>
  <c r="BE267"/>
  <c r="BE302"/>
  <c r="BE378"/>
  <c r="BE379"/>
  <c i="1" r="AW120"/>
  <c i="21" r="BE173"/>
  <c r="BE184"/>
  <c r="BE205"/>
  <c i="20" r="BK125"/>
  <c r="J125"/>
  <c i="21" r="J89"/>
  <c r="BE129"/>
  <c r="BE140"/>
  <c r="BE146"/>
  <c r="BE162"/>
  <c r="BE227"/>
  <c r="BE228"/>
  <c r="E113"/>
  <c r="BE209"/>
  <c r="BE135"/>
  <c r="BE171"/>
  <c r="BE176"/>
  <c r="BE177"/>
  <c r="BE179"/>
  <c r="BE198"/>
  <c r="BE206"/>
  <c r="BE224"/>
  <c r="BE201"/>
  <c r="BE218"/>
  <c r="BE132"/>
  <c r="BE149"/>
  <c r="BE160"/>
  <c r="BE187"/>
  <c r="BE192"/>
  <c r="BE210"/>
  <c r="BE150"/>
  <c r="BE155"/>
  <c r="BE163"/>
  <c r="BE169"/>
  <c r="BE214"/>
  <c r="BE220"/>
  <c r="F92"/>
  <c r="BE126"/>
  <c r="BE143"/>
  <c r="BE153"/>
  <c r="BE159"/>
  <c r="BE229"/>
  <c r="BE232"/>
  <c i="20" r="BE145"/>
  <c r="BE146"/>
  <c r="BE161"/>
  <c r="BE174"/>
  <c r="BE175"/>
  <c r="BE181"/>
  <c r="BE182"/>
  <c r="BE186"/>
  <c r="BE195"/>
  <c r="J89"/>
  <c r="BE136"/>
  <c r="BE139"/>
  <c r="BE142"/>
  <c r="BE156"/>
  <c r="F122"/>
  <c r="BE130"/>
  <c r="BE134"/>
  <c r="BE137"/>
  <c r="BE140"/>
  <c r="BE148"/>
  <c r="BE151"/>
  <c r="BE166"/>
  <c r="BE168"/>
  <c r="E85"/>
  <c r="BE133"/>
  <c r="BE149"/>
  <c r="BE157"/>
  <c r="BE184"/>
  <c r="BE185"/>
  <c r="BE135"/>
  <c r="BE138"/>
  <c r="BE144"/>
  <c r="BE154"/>
  <c r="BE162"/>
  <c r="BE171"/>
  <c r="BE177"/>
  <c r="BE179"/>
  <c r="BE193"/>
  <c r="BE127"/>
  <c r="BE141"/>
  <c r="BE150"/>
  <c r="BE170"/>
  <c r="BE173"/>
  <c r="BE147"/>
  <c r="BE158"/>
  <c r="BE160"/>
  <c r="BE164"/>
  <c r="BE153"/>
  <c r="BE155"/>
  <c r="BE188"/>
  <c r="BE189"/>
  <c r="BE191"/>
  <c i="19" r="E85"/>
  <c r="F92"/>
  <c r="BE138"/>
  <c r="BE140"/>
  <c r="BE131"/>
  <c r="J89"/>
  <c r="BE132"/>
  <c r="BE134"/>
  <c r="BE136"/>
  <c r="BE150"/>
  <c r="BE152"/>
  <c r="BE158"/>
  <c i="18" r="J130"/>
  <c r="J98"/>
  <c i="19" r="BE124"/>
  <c r="BE127"/>
  <c r="BE129"/>
  <c r="BE153"/>
  <c i="18" r="BK692"/>
  <c r="J692"/>
  <c r="J107"/>
  <c i="19" r="BE139"/>
  <c r="BE141"/>
  <c r="BE159"/>
  <c r="BE133"/>
  <c r="BE146"/>
  <c r="BE147"/>
  <c r="BE128"/>
  <c r="BE137"/>
  <c r="BE145"/>
  <c r="BE149"/>
  <c r="BE161"/>
  <c r="BE163"/>
  <c r="BE130"/>
  <c r="BE142"/>
  <c r="BE143"/>
  <c r="BE154"/>
  <c r="BE156"/>
  <c i="18" r="BE131"/>
  <c r="BE233"/>
  <c r="BE350"/>
  <c r="BE352"/>
  <c r="BE367"/>
  <c r="BE393"/>
  <c r="BE421"/>
  <c r="BE427"/>
  <c r="BE433"/>
  <c r="BE540"/>
  <c r="BE550"/>
  <c r="BE584"/>
  <c r="BE626"/>
  <c r="BE697"/>
  <c r="BE700"/>
  <c i="17" r="BK127"/>
  <c r="BK126"/>
  <c r="J126"/>
  <c i="18" r="J122"/>
  <c r="BE156"/>
  <c r="BE321"/>
  <c r="BE336"/>
  <c r="BE415"/>
  <c r="BE420"/>
  <c r="BE607"/>
  <c r="BE614"/>
  <c r="BE630"/>
  <c r="BE632"/>
  <c r="BE640"/>
  <c r="BE644"/>
  <c r="F125"/>
  <c r="BE136"/>
  <c r="BE291"/>
  <c r="BE294"/>
  <c r="BE357"/>
  <c r="BE417"/>
  <c r="BE423"/>
  <c r="BE485"/>
  <c r="BE509"/>
  <c r="BE520"/>
  <c r="BE593"/>
  <c r="BE618"/>
  <c r="BE686"/>
  <c r="BE328"/>
  <c r="BE334"/>
  <c r="BE335"/>
  <c r="BE355"/>
  <c r="BE453"/>
  <c r="BE598"/>
  <c r="BE624"/>
  <c r="BE646"/>
  <c r="BE648"/>
  <c r="BE652"/>
  <c r="BE681"/>
  <c r="E85"/>
  <c r="BE244"/>
  <c r="BE247"/>
  <c r="BE270"/>
  <c r="BE297"/>
  <c r="BE324"/>
  <c r="BE399"/>
  <c r="BE448"/>
  <c r="BE612"/>
  <c r="BE620"/>
  <c r="BE642"/>
  <c r="BE662"/>
  <c r="BE694"/>
  <c r="BE167"/>
  <c r="BE182"/>
  <c r="BE193"/>
  <c r="BE198"/>
  <c r="BE223"/>
  <c r="BE238"/>
  <c r="BE263"/>
  <c r="BE362"/>
  <c r="BE408"/>
  <c r="BE442"/>
  <c r="BE459"/>
  <c r="BE464"/>
  <c r="BE470"/>
  <c r="BE561"/>
  <c r="BE589"/>
  <c r="BE616"/>
  <c r="BE628"/>
  <c r="BE638"/>
  <c r="BE676"/>
  <c r="BE679"/>
  <c r="BE683"/>
  <c r="BE141"/>
  <c r="BE343"/>
  <c r="BE347"/>
  <c r="BE437"/>
  <c r="BE439"/>
  <c r="BE529"/>
  <c r="BE610"/>
  <c r="BE622"/>
  <c r="BE634"/>
  <c r="BE204"/>
  <c r="BE228"/>
  <c r="BE498"/>
  <c r="BE566"/>
  <c r="BE581"/>
  <c r="BE602"/>
  <c r="BE604"/>
  <c r="BE689"/>
  <c i="17" r="E85"/>
  <c r="F123"/>
  <c r="BE317"/>
  <c r="BE319"/>
  <c r="BE322"/>
  <c r="BE384"/>
  <c r="BE273"/>
  <c r="BE343"/>
  <c r="BE381"/>
  <c r="BE396"/>
  <c r="BE406"/>
  <c r="BE433"/>
  <c r="BE189"/>
  <c r="BE275"/>
  <c r="BE335"/>
  <c r="BE386"/>
  <c r="BE388"/>
  <c r="BE401"/>
  <c r="BE435"/>
  <c r="BE438"/>
  <c r="J89"/>
  <c r="BE134"/>
  <c r="BE142"/>
  <c r="BE207"/>
  <c r="BE210"/>
  <c r="BE261"/>
  <c r="BE280"/>
  <c r="BE285"/>
  <c r="BE295"/>
  <c r="BE310"/>
  <c r="BE325"/>
  <c r="BE359"/>
  <c r="BE391"/>
  <c r="BE402"/>
  <c r="BE410"/>
  <c r="BE195"/>
  <c r="BE254"/>
  <c r="BE255"/>
  <c r="BE265"/>
  <c r="BE304"/>
  <c r="BE358"/>
  <c r="BE369"/>
  <c r="BE372"/>
  <c r="BE397"/>
  <c i="16" r="J130"/>
  <c r="J100"/>
  <c r="BK453"/>
  <c r="J453"/>
  <c r="J105"/>
  <c i="17" r="BE213"/>
  <c r="BE249"/>
  <c r="BE253"/>
  <c r="BE339"/>
  <c r="BE341"/>
  <c r="BE348"/>
  <c r="BE353"/>
  <c r="BE419"/>
  <c r="BE129"/>
  <c r="BE147"/>
  <c r="BE152"/>
  <c r="BE270"/>
  <c r="BE323"/>
  <c r="BE389"/>
  <c r="BE392"/>
  <c r="BE394"/>
  <c r="BE399"/>
  <c r="BE400"/>
  <c r="BE163"/>
  <c r="BE268"/>
  <c r="BE329"/>
  <c r="BE376"/>
  <c r="BE378"/>
  <c r="BE403"/>
  <c r="BE404"/>
  <c r="BE405"/>
  <c r="BE414"/>
  <c r="BE428"/>
  <c r="BE431"/>
  <c i="16" r="J122"/>
  <c r="BE131"/>
  <c r="BE259"/>
  <c r="BE271"/>
  <c r="BE280"/>
  <c r="BE285"/>
  <c r="BE287"/>
  <c r="BE501"/>
  <c r="BE503"/>
  <c i="15" r="BK132"/>
  <c r="J132"/>
  <c r="J99"/>
  <c r="BK915"/>
  <c r="J915"/>
  <c r="J108"/>
  <c i="16" r="F94"/>
  <c r="BE198"/>
  <c r="BE299"/>
  <c r="BE356"/>
  <c r="BE359"/>
  <c r="BE372"/>
  <c r="BE398"/>
  <c r="BE163"/>
  <c r="BE170"/>
  <c r="BE184"/>
  <c r="BE191"/>
  <c r="BE223"/>
  <c r="BE230"/>
  <c r="BE342"/>
  <c r="BE378"/>
  <c r="BE428"/>
  <c r="BE156"/>
  <c r="BE239"/>
  <c r="BE334"/>
  <c r="BE389"/>
  <c r="BE410"/>
  <c r="BE455"/>
  <c r="BE140"/>
  <c r="BE205"/>
  <c r="BE211"/>
  <c r="BE216"/>
  <c r="BE231"/>
  <c r="BE238"/>
  <c r="BE246"/>
  <c r="BE247"/>
  <c r="BE268"/>
  <c r="BE450"/>
  <c r="BE477"/>
  <c r="E116"/>
  <c r="BE149"/>
  <c r="BE210"/>
  <c r="BE217"/>
  <c r="BE222"/>
  <c r="BE290"/>
  <c r="BE297"/>
  <c r="BE380"/>
  <c r="BE441"/>
  <c r="BE452"/>
  <c r="BE276"/>
  <c r="BE365"/>
  <c r="BE371"/>
  <c r="BE479"/>
  <c r="BE177"/>
  <c r="BE304"/>
  <c r="BE349"/>
  <c i="14" r="BK390"/>
  <c r="J390"/>
  <c r="J105"/>
  <c i="15" r="F94"/>
  <c r="BE139"/>
  <c r="BE145"/>
  <c r="BE154"/>
  <c r="BE205"/>
  <c r="BE244"/>
  <c r="BE250"/>
  <c r="BE343"/>
  <c r="BE405"/>
  <c r="BE449"/>
  <c r="BE472"/>
  <c r="BE561"/>
  <c r="BE696"/>
  <c r="BE876"/>
  <c r="BE885"/>
  <c r="BE893"/>
  <c r="BE895"/>
  <c r="BE899"/>
  <c r="BE906"/>
  <c r="BE914"/>
  <c r="BE917"/>
  <c r="BE921"/>
  <c r="BE925"/>
  <c r="E85"/>
  <c r="BE238"/>
  <c r="BE259"/>
  <c r="BE262"/>
  <c r="BE315"/>
  <c r="BE324"/>
  <c r="BE445"/>
  <c r="BE454"/>
  <c r="BE533"/>
  <c r="BE578"/>
  <c r="BE600"/>
  <c r="BE668"/>
  <c r="BE717"/>
  <c r="BE802"/>
  <c r="BE822"/>
  <c r="BE851"/>
  <c i="14" r="J130"/>
  <c r="J100"/>
  <c i="15" r="BE163"/>
  <c r="BE175"/>
  <c r="BE232"/>
  <c r="BE437"/>
  <c r="BE570"/>
  <c r="BE677"/>
  <c r="BE691"/>
  <c r="BE753"/>
  <c r="BE808"/>
  <c r="BE811"/>
  <c r="BE223"/>
  <c r="BE368"/>
  <c r="BE395"/>
  <c r="BE419"/>
  <c r="BE459"/>
  <c r="BE479"/>
  <c r="BE568"/>
  <c r="BE583"/>
  <c r="BE614"/>
  <c r="BE647"/>
  <c r="BE659"/>
  <c r="BE723"/>
  <c r="BE744"/>
  <c r="BE770"/>
  <c r="BE789"/>
  <c r="BE793"/>
  <c r="BE845"/>
  <c r="BE352"/>
  <c r="BE416"/>
  <c r="BE424"/>
  <c r="BE508"/>
  <c r="BE574"/>
  <c r="BE586"/>
  <c r="BE803"/>
  <c r="BE834"/>
  <c r="BE857"/>
  <c r="BE272"/>
  <c r="BE277"/>
  <c r="BE286"/>
  <c r="BE305"/>
  <c r="BE378"/>
  <c r="BE385"/>
  <c r="BE431"/>
  <c r="BE464"/>
  <c r="BE531"/>
  <c r="BE626"/>
  <c r="BE686"/>
  <c r="BE782"/>
  <c r="BE787"/>
  <c r="BE836"/>
  <c r="BE870"/>
  <c r="J91"/>
  <c r="BE134"/>
  <c r="BE214"/>
  <c r="BE265"/>
  <c r="BE300"/>
  <c r="BE404"/>
  <c r="BE415"/>
  <c r="BE434"/>
  <c r="BE440"/>
  <c r="BE488"/>
  <c r="BE563"/>
  <c r="BE635"/>
  <c r="BE641"/>
  <c r="BE708"/>
  <c r="BE779"/>
  <c r="BE833"/>
  <c r="BE892"/>
  <c r="BE184"/>
  <c r="BE193"/>
  <c r="BE333"/>
  <c r="BE359"/>
  <c r="BE391"/>
  <c r="BE397"/>
  <c r="BE547"/>
  <c r="BE589"/>
  <c r="BE596"/>
  <c r="BE603"/>
  <c r="BE608"/>
  <c r="BE732"/>
  <c r="BE760"/>
  <c r="BE764"/>
  <c r="BE773"/>
  <c i="14" r="BE131"/>
  <c r="BE183"/>
  <c r="BE190"/>
  <c r="BE387"/>
  <c r="BE231"/>
  <c r="BE303"/>
  <c r="BE312"/>
  <c r="BE321"/>
  <c r="BE322"/>
  <c r="BE356"/>
  <c r="BE408"/>
  <c r="E116"/>
  <c r="F125"/>
  <c r="BE150"/>
  <c r="BE169"/>
  <c r="BE228"/>
  <c r="BE263"/>
  <c r="BE300"/>
  <c r="BE410"/>
  <c r="BE136"/>
  <c r="BE176"/>
  <c r="BE198"/>
  <c r="BE205"/>
  <c r="BE214"/>
  <c r="BE223"/>
  <c r="BE245"/>
  <c r="BE284"/>
  <c r="BE290"/>
  <c r="BE333"/>
  <c r="BE347"/>
  <c r="BE369"/>
  <c r="BE389"/>
  <c r="BE426"/>
  <c r="BE252"/>
  <c r="BE256"/>
  <c r="J91"/>
  <c r="BE143"/>
  <c r="BE249"/>
  <c r="BE331"/>
  <c r="BE340"/>
  <c i="13" r="BK130"/>
  <c r="J130"/>
  <c r="J99"/>
  <c i="14" r="BE197"/>
  <c r="BE379"/>
  <c r="BE392"/>
  <c r="BE428"/>
  <c r="BE155"/>
  <c r="BE162"/>
  <c r="BE206"/>
  <c r="BE213"/>
  <c r="BE235"/>
  <c r="BE242"/>
  <c r="BE258"/>
  <c r="BE295"/>
  <c r="BE386"/>
  <c i="12" r="J1526"/>
  <c r="J108"/>
  <c i="13" r="BE289"/>
  <c r="BE385"/>
  <c r="BE583"/>
  <c r="BE625"/>
  <c r="BE681"/>
  <c r="BE869"/>
  <c r="BE877"/>
  <c r="BE889"/>
  <c r="BE901"/>
  <c r="BE930"/>
  <c r="BE932"/>
  <c r="BE1000"/>
  <c r="BE1053"/>
  <c r="BE1059"/>
  <c r="BE1072"/>
  <c r="BE1077"/>
  <c r="BE1078"/>
  <c r="BE1080"/>
  <c r="BE1084"/>
  <c r="BE1091"/>
  <c r="BE1099"/>
  <c r="BE161"/>
  <c r="BE167"/>
  <c r="BE253"/>
  <c r="BE265"/>
  <c r="BE274"/>
  <c r="BE296"/>
  <c r="BE392"/>
  <c r="BE402"/>
  <c r="BE411"/>
  <c r="BE459"/>
  <c r="BE482"/>
  <c r="BE526"/>
  <c r="BE603"/>
  <c r="BE611"/>
  <c r="BE631"/>
  <c r="BE654"/>
  <c r="BE687"/>
  <c r="BE718"/>
  <c r="BE740"/>
  <c r="BE746"/>
  <c r="BE860"/>
  <c r="BE993"/>
  <c r="BE998"/>
  <c r="J91"/>
  <c r="BE132"/>
  <c r="BE137"/>
  <c r="BE189"/>
  <c r="BE201"/>
  <c r="BE301"/>
  <c r="BE306"/>
  <c r="BE427"/>
  <c r="BE581"/>
  <c r="BE592"/>
  <c r="BE601"/>
  <c r="BE619"/>
  <c r="BE628"/>
  <c r="BE634"/>
  <c r="BE751"/>
  <c r="BE857"/>
  <c r="BE942"/>
  <c r="BE1047"/>
  <c r="E85"/>
  <c r="BE149"/>
  <c r="BE454"/>
  <c r="BE463"/>
  <c r="BE477"/>
  <c r="BE496"/>
  <c r="BE513"/>
  <c r="BE669"/>
  <c r="BE757"/>
  <c r="BE804"/>
  <c r="BE880"/>
  <c r="BE916"/>
  <c r="BE997"/>
  <c r="BE1023"/>
  <c i="12" r="BK129"/>
  <c r="J129"/>
  <c r="J97"/>
  <c i="13" r="BE240"/>
  <c r="BE345"/>
  <c r="BE365"/>
  <c r="BE468"/>
  <c r="BE647"/>
  <c r="BE693"/>
  <c r="BE724"/>
  <c r="BE730"/>
  <c r="BE763"/>
  <c r="BE896"/>
  <c r="BE937"/>
  <c r="BE947"/>
  <c r="F126"/>
  <c r="BE210"/>
  <c r="BE223"/>
  <c r="BE246"/>
  <c r="BE278"/>
  <c r="BE281"/>
  <c r="BE284"/>
  <c r="BE331"/>
  <c r="BE340"/>
  <c r="BE445"/>
  <c r="BE708"/>
  <c r="BE778"/>
  <c r="BE784"/>
  <c r="BE834"/>
  <c r="BE847"/>
  <c r="BE851"/>
  <c r="BE866"/>
  <c r="BE952"/>
  <c r="BE957"/>
  <c r="BE962"/>
  <c r="BE978"/>
  <c r="BE1030"/>
  <c r="BE182"/>
  <c r="BE318"/>
  <c r="BE451"/>
  <c r="BE609"/>
  <c r="BE615"/>
  <c r="BE640"/>
  <c r="BE794"/>
  <c r="BE821"/>
  <c r="BE886"/>
  <c r="BE903"/>
  <c r="BE909"/>
  <c r="BE912"/>
  <c r="BE925"/>
  <c r="BE926"/>
  <c r="BE982"/>
  <c r="BE1016"/>
  <c r="BE311"/>
  <c r="BE375"/>
  <c r="BE416"/>
  <c r="BE428"/>
  <c r="BE429"/>
  <c r="BE432"/>
  <c r="BE439"/>
  <c r="BE448"/>
  <c r="BE550"/>
  <c r="BE637"/>
  <c r="BE967"/>
  <c i="11" r="BK134"/>
  <c r="J134"/>
  <c r="J99"/>
  <c r="J2429"/>
  <c r="J111"/>
  <c i="12" r="F125"/>
  <c r="BE194"/>
  <c r="BE382"/>
  <c r="BE386"/>
  <c r="BE582"/>
  <c r="BE707"/>
  <c r="BE738"/>
  <c r="BE899"/>
  <c r="BE913"/>
  <c r="BE950"/>
  <c r="BE967"/>
  <c r="BE974"/>
  <c r="BE1484"/>
  <c r="BE1495"/>
  <c r="BE1498"/>
  <c r="BE1503"/>
  <c r="BE1506"/>
  <c r="BE1508"/>
  <c r="BE1511"/>
  <c r="BE1515"/>
  <c r="BE1521"/>
  <c r="BE1527"/>
  <c r="BE1532"/>
  <c r="BE1538"/>
  <c r="BE142"/>
  <c r="BE286"/>
  <c r="BE349"/>
  <c r="BE361"/>
  <c r="BE368"/>
  <c r="BE577"/>
  <c r="BE588"/>
  <c r="BE675"/>
  <c r="BE694"/>
  <c r="BE744"/>
  <c r="BE768"/>
  <c r="BE883"/>
  <c r="BE1018"/>
  <c r="BE1055"/>
  <c r="BE1293"/>
  <c r="BE1330"/>
  <c r="BE1395"/>
  <c r="E85"/>
  <c r="BE409"/>
  <c r="BE695"/>
  <c r="BE1285"/>
  <c r="BE1347"/>
  <c r="BE1357"/>
  <c r="BE1387"/>
  <c r="BE263"/>
  <c r="BE296"/>
  <c r="BE674"/>
  <c r="BE871"/>
  <c r="BE907"/>
  <c r="BE983"/>
  <c r="BE1004"/>
  <c r="BE1289"/>
  <c r="BE1362"/>
  <c r="BE1370"/>
  <c r="BE1377"/>
  <c r="BE208"/>
  <c r="BE376"/>
  <c r="BE398"/>
  <c r="BE794"/>
  <c r="BE886"/>
  <c r="BE1315"/>
  <c r="BE1338"/>
  <c r="BE1380"/>
  <c r="BE1384"/>
  <c r="BE1397"/>
  <c r="BE1406"/>
  <c r="BE1421"/>
  <c r="BE712"/>
  <c r="BE717"/>
  <c r="BE721"/>
  <c r="BE808"/>
  <c r="BE859"/>
  <c r="BE997"/>
  <c r="BE1083"/>
  <c r="BE1092"/>
  <c r="BE1148"/>
  <c r="BE1152"/>
  <c r="BE1157"/>
  <c r="BE1176"/>
  <c r="BE1212"/>
  <c r="BE1231"/>
  <c r="BE1301"/>
  <c r="BE1305"/>
  <c r="BE1326"/>
  <c r="BE1408"/>
  <c r="BE1447"/>
  <c r="BE1456"/>
  <c r="J122"/>
  <c r="BE131"/>
  <c r="BE593"/>
  <c r="BE599"/>
  <c r="BE725"/>
  <c r="BE732"/>
  <c r="BE837"/>
  <c r="BE910"/>
  <c r="BE923"/>
  <c r="BE925"/>
  <c r="BE1112"/>
  <c r="BE1238"/>
  <c r="BE1282"/>
  <c r="BE1298"/>
  <c r="BE158"/>
  <c r="BE236"/>
  <c r="BE279"/>
  <c r="BE354"/>
  <c r="BE729"/>
  <c r="BE856"/>
  <c r="BE905"/>
  <c r="BE1266"/>
  <c r="BE1271"/>
  <c r="BE1274"/>
  <c r="BE1279"/>
  <c r="BE1334"/>
  <c r="BE1415"/>
  <c i="10" r="J133"/>
  <c r="J100"/>
  <c i="11" r="J93"/>
  <c r="BE369"/>
  <c r="BE676"/>
  <c r="BE868"/>
  <c r="BE874"/>
  <c r="BE878"/>
  <c r="BE880"/>
  <c r="BE1094"/>
  <c r="BE1222"/>
  <c r="BE1344"/>
  <c r="BE1345"/>
  <c r="BE1385"/>
  <c r="BE1401"/>
  <c r="BE1419"/>
  <c r="BE1587"/>
  <c r="BE1958"/>
  <c r="BE1961"/>
  <c r="BE2162"/>
  <c r="BE2168"/>
  <c r="BE2171"/>
  <c r="BE2183"/>
  <c r="BE2185"/>
  <c r="BE2203"/>
  <c r="BE2205"/>
  <c r="BE2216"/>
  <c r="BE2226"/>
  <c r="BE2229"/>
  <c r="BE2230"/>
  <c r="BE2233"/>
  <c r="BE2241"/>
  <c r="BE2248"/>
  <c r="BE2254"/>
  <c r="BE2307"/>
  <c r="BE2410"/>
  <c r="BE2412"/>
  <c r="BE2414"/>
  <c r="BE2418"/>
  <c r="BE2420"/>
  <c r="BE2423"/>
  <c r="BE2427"/>
  <c r="BE2430"/>
  <c r="BE2433"/>
  <c r="BE2437"/>
  <c r="BE1310"/>
  <c r="BE1446"/>
  <c r="BE1509"/>
  <c r="BE2070"/>
  <c r="BE2094"/>
  <c r="BE2124"/>
  <c r="E85"/>
  <c r="BE136"/>
  <c r="BE156"/>
  <c r="BE342"/>
  <c r="BE444"/>
  <c r="BE669"/>
  <c r="BE736"/>
  <c r="BE885"/>
  <c r="BE1410"/>
  <c r="BE1932"/>
  <c r="BE2022"/>
  <c r="BE2155"/>
  <c r="F93"/>
  <c r="BE140"/>
  <c r="BE145"/>
  <c r="BE150"/>
  <c r="BE176"/>
  <c r="BE846"/>
  <c r="BE864"/>
  <c r="BE1951"/>
  <c r="BE1954"/>
  <c r="BE2043"/>
  <c r="BE2119"/>
  <c r="BE226"/>
  <c r="BE366"/>
  <c r="BE852"/>
  <c r="BE1274"/>
  <c r="BE1637"/>
  <c r="BE1663"/>
  <c r="BE1815"/>
  <c r="BE1937"/>
  <c r="BE1966"/>
  <c r="BE2152"/>
  <c r="F94"/>
  <c r="BE391"/>
  <c r="BE401"/>
  <c r="BE478"/>
  <c r="BE683"/>
  <c r="BE854"/>
  <c r="BE1272"/>
  <c r="BE2017"/>
  <c r="J91"/>
  <c r="BE354"/>
  <c r="BE853"/>
  <c r="BE859"/>
  <c r="BE1283"/>
  <c r="BE1542"/>
  <c r="BE1713"/>
  <c r="BE1942"/>
  <c r="BE1988"/>
  <c r="BE2013"/>
  <c r="BE2145"/>
  <c r="BE435"/>
  <c r="BE470"/>
  <c r="BE890"/>
  <c r="BE1148"/>
  <c r="BE1422"/>
  <c r="BE1471"/>
  <c r="BE1657"/>
  <c r="BE1976"/>
  <c r="BE1987"/>
  <c r="BE2032"/>
  <c r="BE2056"/>
  <c i="10" r="BE136"/>
  <c r="BE555"/>
  <c r="BE588"/>
  <c r="BE741"/>
  <c r="BE781"/>
  <c r="BE783"/>
  <c r="BE785"/>
  <c r="BE789"/>
  <c r="BE792"/>
  <c r="BE796"/>
  <c r="E85"/>
  <c r="F94"/>
  <c r="BE142"/>
  <c r="BE185"/>
  <c r="BE194"/>
  <c r="BE197"/>
  <c r="BE268"/>
  <c r="BE464"/>
  <c r="BE489"/>
  <c r="BE566"/>
  <c r="BE663"/>
  <c r="BE679"/>
  <c r="BE728"/>
  <c r="BE745"/>
  <c i="9" r="J123"/>
  <c r="J97"/>
  <c i="10" r="J93"/>
  <c r="J125"/>
  <c r="BE216"/>
  <c r="BE311"/>
  <c r="BE312"/>
  <c r="BE313"/>
  <c r="BE324"/>
  <c r="BE401"/>
  <c r="BE446"/>
  <c r="BE527"/>
  <c r="BE538"/>
  <c r="BE653"/>
  <c r="BE173"/>
  <c r="BE179"/>
  <c r="BE338"/>
  <c r="BE499"/>
  <c r="BE502"/>
  <c r="BE640"/>
  <c r="BE646"/>
  <c r="BE649"/>
  <c r="BE658"/>
  <c r="BE676"/>
  <c r="BE695"/>
  <c r="BE310"/>
  <c r="BE319"/>
  <c r="BE340"/>
  <c r="BE345"/>
  <c r="BE434"/>
  <c r="BE454"/>
  <c r="BE549"/>
  <c r="BE635"/>
  <c r="BE665"/>
  <c r="BE692"/>
  <c r="BE702"/>
  <c r="BE720"/>
  <c r="BE738"/>
  <c r="F93"/>
  <c r="BE265"/>
  <c r="BE328"/>
  <c r="BE334"/>
  <c r="BE422"/>
  <c r="BE444"/>
  <c r="BE494"/>
  <c r="BE507"/>
  <c r="BE513"/>
  <c r="BE671"/>
  <c r="BE684"/>
  <c r="BE689"/>
  <c r="BE735"/>
  <c r="BE153"/>
  <c r="BE208"/>
  <c r="BE271"/>
  <c r="BE350"/>
  <c r="BE462"/>
  <c r="BE617"/>
  <c r="BE628"/>
  <c r="BE631"/>
  <c r="BE704"/>
  <c r="BE712"/>
  <c r="BE758"/>
  <c r="BE134"/>
  <c r="BE221"/>
  <c r="BE283"/>
  <c r="BE284"/>
  <c r="BE479"/>
  <c r="BE610"/>
  <c r="BE613"/>
  <c r="BE622"/>
  <c i="9" r="F119"/>
  <c r="BE133"/>
  <c r="BE140"/>
  <c r="BE146"/>
  <c r="BE147"/>
  <c r="BE148"/>
  <c r="BE150"/>
  <c r="BE157"/>
  <c r="BE165"/>
  <c r="BE168"/>
  <c r="BE159"/>
  <c r="BE160"/>
  <c r="BE166"/>
  <c r="E85"/>
  <c r="BE130"/>
  <c r="BE131"/>
  <c r="BE132"/>
  <c r="BE138"/>
  <c r="BE152"/>
  <c r="BE156"/>
  <c r="BE158"/>
  <c r="BE164"/>
  <c r="BE170"/>
  <c r="BE135"/>
  <c r="BE174"/>
  <c r="BE134"/>
  <c r="BE136"/>
  <c r="J89"/>
  <c r="BE124"/>
  <c r="BE154"/>
  <c r="BE161"/>
  <c r="BE162"/>
  <c r="BE126"/>
  <c r="BE144"/>
  <c r="BE145"/>
  <c r="BE149"/>
  <c r="BE172"/>
  <c r="BE128"/>
  <c r="BE142"/>
  <c i="8" r="J89"/>
  <c r="BE123"/>
  <c r="BE136"/>
  <c r="BE144"/>
  <c r="BE152"/>
  <c r="E85"/>
  <c r="BE132"/>
  <c r="BE134"/>
  <c r="BE140"/>
  <c r="BE143"/>
  <c r="BE148"/>
  <c r="BE150"/>
  <c r="BE145"/>
  <c r="BE146"/>
  <c r="BE125"/>
  <c r="BE129"/>
  <c r="BE154"/>
  <c i="7" r="BK122"/>
  <c r="J122"/>
  <c r="J96"/>
  <c i="8" r="BE142"/>
  <c r="BE127"/>
  <c r="BE138"/>
  <c r="BE156"/>
  <c r="F92"/>
  <c r="BE131"/>
  <c r="BE141"/>
  <c r="BE149"/>
  <c i="7" r="E112"/>
  <c r="BE127"/>
  <c r="BE144"/>
  <c r="BE151"/>
  <c r="BE160"/>
  <c r="BE164"/>
  <c r="BE165"/>
  <c r="BE166"/>
  <c r="BE167"/>
  <c r="BE177"/>
  <c r="J116"/>
  <c r="BE125"/>
  <c r="BE135"/>
  <c r="BE136"/>
  <c r="BE145"/>
  <c r="BE146"/>
  <c r="BE147"/>
  <c r="BE171"/>
  <c r="BE173"/>
  <c r="BE175"/>
  <c r="BE179"/>
  <c r="BE143"/>
  <c r="BE149"/>
  <c r="BE180"/>
  <c r="BE126"/>
  <c r="BE130"/>
  <c r="BE131"/>
  <c r="BE137"/>
  <c r="BE148"/>
  <c r="BE155"/>
  <c r="BE156"/>
  <c r="BE157"/>
  <c r="BE162"/>
  <c r="BE178"/>
  <c i="6" r="BK120"/>
  <c r="J120"/>
  <c r="J96"/>
  <c i="7" r="F92"/>
  <c r="BE128"/>
  <c r="BE129"/>
  <c r="BE176"/>
  <c r="BE158"/>
  <c r="BE168"/>
  <c r="BE124"/>
  <c r="BE133"/>
  <c r="BE134"/>
  <c r="BE138"/>
  <c r="BE139"/>
  <c r="BE140"/>
  <c r="BE142"/>
  <c r="BE153"/>
  <c r="BE169"/>
  <c i="6" r="E110"/>
  <c r="BE123"/>
  <c r="BE124"/>
  <c r="BE126"/>
  <c r="BE136"/>
  <c r="BE137"/>
  <c r="BE138"/>
  <c r="BE145"/>
  <c r="F92"/>
  <c r="J114"/>
  <c r="BE125"/>
  <c r="BE142"/>
  <c r="BE144"/>
  <c r="BE127"/>
  <c r="BE134"/>
  <c r="BE135"/>
  <c r="BE146"/>
  <c r="BE152"/>
  <c r="BE128"/>
  <c r="BE129"/>
  <c r="BE131"/>
  <c r="BE149"/>
  <c r="BE154"/>
  <c r="BE159"/>
  <c r="BE133"/>
  <c r="BE148"/>
  <c r="BE150"/>
  <c r="BE132"/>
  <c r="BE147"/>
  <c r="BE122"/>
  <c r="BE140"/>
  <c i="5" r="BK130"/>
  <c r="J130"/>
  <c i="6" r="BE156"/>
  <c r="BE157"/>
  <c r="BE158"/>
  <c i="5" r="J91"/>
  <c r="BE143"/>
  <c r="BE172"/>
  <c r="BE183"/>
  <c r="BE187"/>
  <c r="BE190"/>
  <c r="BE193"/>
  <c r="BE194"/>
  <c r="BE198"/>
  <c r="BE208"/>
  <c r="BE209"/>
  <c r="BE212"/>
  <c r="BE214"/>
  <c r="BE230"/>
  <c r="BE244"/>
  <c r="BE265"/>
  <c r="BE274"/>
  <c r="BE295"/>
  <c r="BE309"/>
  <c r="BE313"/>
  <c r="BE314"/>
  <c r="BE315"/>
  <c r="BE319"/>
  <c r="BE351"/>
  <c r="BE353"/>
  <c r="E85"/>
  <c r="BE135"/>
  <c r="BE148"/>
  <c r="BE152"/>
  <c r="BE160"/>
  <c r="BE161"/>
  <c r="BE181"/>
  <c r="BE182"/>
  <c r="BE203"/>
  <c r="BE204"/>
  <c r="BE224"/>
  <c r="BE226"/>
  <c r="BE232"/>
  <c r="BE235"/>
  <c r="BE285"/>
  <c r="BE287"/>
  <c r="BE292"/>
  <c r="BE299"/>
  <c r="BE300"/>
  <c r="BE303"/>
  <c r="BE312"/>
  <c r="BE132"/>
  <c r="BE154"/>
  <c r="BE155"/>
  <c r="BE157"/>
  <c r="BE158"/>
  <c r="BE162"/>
  <c r="BE174"/>
  <c r="BE179"/>
  <c r="BE197"/>
  <c r="BE206"/>
  <c r="BE228"/>
  <c r="BE268"/>
  <c r="BE269"/>
  <c r="BE280"/>
  <c r="BE282"/>
  <c r="BE290"/>
  <c r="BE298"/>
  <c r="BE308"/>
  <c r="BE335"/>
  <c r="BE344"/>
  <c r="BE141"/>
  <c r="BE153"/>
  <c r="BE156"/>
  <c r="BE165"/>
  <c r="BE167"/>
  <c r="BE170"/>
  <c r="BE171"/>
  <c r="BE188"/>
  <c r="BE195"/>
  <c r="BE199"/>
  <c r="BE205"/>
  <c r="BE221"/>
  <c r="BE237"/>
  <c r="BE240"/>
  <c r="BE241"/>
  <c r="BE242"/>
  <c r="BE279"/>
  <c r="BE293"/>
  <c r="BE294"/>
  <c r="BE297"/>
  <c r="BE301"/>
  <c r="BE305"/>
  <c r="BE320"/>
  <c r="BE322"/>
  <c r="BE330"/>
  <c r="BE337"/>
  <c r="BE350"/>
  <c r="BE136"/>
  <c r="BE147"/>
  <c r="BE159"/>
  <c r="BE173"/>
  <c r="BE177"/>
  <c r="BE192"/>
  <c r="BE216"/>
  <c r="BE217"/>
  <c r="BE246"/>
  <c r="BE247"/>
  <c r="BE256"/>
  <c r="BE263"/>
  <c r="BE264"/>
  <c r="BE271"/>
  <c r="BE281"/>
  <c r="BE304"/>
  <c r="BE317"/>
  <c r="BE318"/>
  <c r="BE321"/>
  <c r="BE332"/>
  <c r="BE346"/>
  <c r="F127"/>
  <c r="BE150"/>
  <c r="BE163"/>
  <c r="BE185"/>
  <c r="BE207"/>
  <c r="BE222"/>
  <c r="BE234"/>
  <c r="BE248"/>
  <c r="BE249"/>
  <c r="BE261"/>
  <c r="BE266"/>
  <c r="BE267"/>
  <c r="BE275"/>
  <c r="BE276"/>
  <c r="BE278"/>
  <c r="BE296"/>
  <c r="BE302"/>
  <c r="BE306"/>
  <c r="BE324"/>
  <c r="BE326"/>
  <c r="BE328"/>
  <c r="BE348"/>
  <c r="BE138"/>
  <c r="BE140"/>
  <c r="BE149"/>
  <c r="BE151"/>
  <c r="BE164"/>
  <c r="BE169"/>
  <c r="BE175"/>
  <c r="BE200"/>
  <c r="BE201"/>
  <c r="BE210"/>
  <c r="BE211"/>
  <c r="BE218"/>
  <c r="BE220"/>
  <c r="BE229"/>
  <c r="BE239"/>
  <c r="BE245"/>
  <c r="BE251"/>
  <c r="BE252"/>
  <c r="BE253"/>
  <c r="BE254"/>
  <c r="BE255"/>
  <c r="BE257"/>
  <c r="BE258"/>
  <c r="BE259"/>
  <c r="BE273"/>
  <c r="BE277"/>
  <c r="BE286"/>
  <c r="BE316"/>
  <c r="BE323"/>
  <c r="BE339"/>
  <c r="BE341"/>
  <c r="BE134"/>
  <c r="BE144"/>
  <c r="BE145"/>
  <c r="BE146"/>
  <c r="BE191"/>
  <c r="BE196"/>
  <c r="BE202"/>
  <c r="BE219"/>
  <c r="BE238"/>
  <c r="BE243"/>
  <c r="BE250"/>
  <c r="BE283"/>
  <c r="BE284"/>
  <c r="BE288"/>
  <c r="BE291"/>
  <c r="BE310"/>
  <c r="BE311"/>
  <c r="BE333"/>
  <c r="BE342"/>
  <c i="3" r="J128"/>
  <c r="J99"/>
  <c i="4" r="F94"/>
  <c r="J114"/>
  <c r="BE121"/>
  <c r="E108"/>
  <c r="BE129"/>
  <c r="BE125"/>
  <c i="3" r="BE131"/>
  <c r="BE133"/>
  <c r="BE141"/>
  <c r="BE142"/>
  <c r="BE143"/>
  <c r="BE156"/>
  <c r="BE157"/>
  <c r="BE163"/>
  <c r="BE165"/>
  <c r="BE166"/>
  <c r="BE179"/>
  <c r="BE189"/>
  <c r="BE196"/>
  <c r="BE201"/>
  <c r="BE210"/>
  <c r="F124"/>
  <c r="BE132"/>
  <c r="BE144"/>
  <c r="BE145"/>
  <c r="BE148"/>
  <c r="BE152"/>
  <c r="BE159"/>
  <c r="BE170"/>
  <c r="BE171"/>
  <c r="BE200"/>
  <c r="BE207"/>
  <c r="BE208"/>
  <c r="BE214"/>
  <c r="BE222"/>
  <c r="BE226"/>
  <c r="BE229"/>
  <c r="BE254"/>
  <c r="BE255"/>
  <c r="BE278"/>
  <c r="BE175"/>
  <c r="BE181"/>
  <c r="BE188"/>
  <c r="BE191"/>
  <c r="BE193"/>
  <c r="BE227"/>
  <c r="BE230"/>
  <c r="BE239"/>
  <c r="BE247"/>
  <c r="BE248"/>
  <c r="BE249"/>
  <c r="BE250"/>
  <c r="BE256"/>
  <c r="BE257"/>
  <c r="BE258"/>
  <c r="BE259"/>
  <c r="BE266"/>
  <c r="BE275"/>
  <c r="J121"/>
  <c r="BE140"/>
  <c r="BE146"/>
  <c r="BE147"/>
  <c r="BE151"/>
  <c r="BE168"/>
  <c r="BE177"/>
  <c r="BE178"/>
  <c r="BE205"/>
  <c r="BE216"/>
  <c r="BE231"/>
  <c r="BE234"/>
  <c r="BE235"/>
  <c r="BE240"/>
  <c r="BE243"/>
  <c r="BE253"/>
  <c r="BE280"/>
  <c r="E85"/>
  <c r="BE138"/>
  <c r="BE158"/>
  <c r="BE183"/>
  <c r="BE197"/>
  <c r="BE199"/>
  <c r="BE233"/>
  <c r="BE251"/>
  <c r="BE252"/>
  <c r="BE268"/>
  <c r="BE269"/>
  <c r="BE271"/>
  <c r="BE273"/>
  <c r="BE277"/>
  <c r="BE137"/>
  <c r="BE149"/>
  <c r="BE150"/>
  <c r="BE154"/>
  <c r="BE155"/>
  <c r="BE161"/>
  <c r="BE167"/>
  <c r="BE169"/>
  <c r="BE172"/>
  <c r="BE184"/>
  <c r="BE190"/>
  <c r="BE204"/>
  <c r="BE212"/>
  <c r="BE215"/>
  <c r="BE217"/>
  <c r="BE221"/>
  <c r="BE224"/>
  <c r="BE236"/>
  <c r="BE237"/>
  <c r="BE238"/>
  <c r="BE262"/>
  <c r="BE135"/>
  <c r="BE153"/>
  <c r="BE186"/>
  <c r="BE187"/>
  <c r="BE192"/>
  <c r="BE195"/>
  <c r="BE213"/>
  <c r="BE219"/>
  <c r="BE264"/>
  <c r="BE129"/>
  <c r="BE160"/>
  <c r="BE194"/>
  <c r="BE198"/>
  <c r="BE202"/>
  <c r="BE203"/>
  <c r="BE206"/>
  <c r="BE218"/>
  <c r="BE223"/>
  <c r="BE225"/>
  <c r="BE228"/>
  <c r="BE232"/>
  <c r="BE242"/>
  <c r="BE244"/>
  <c r="BE245"/>
  <c r="BE246"/>
  <c r="BE260"/>
  <c i="2" r="E85"/>
  <c r="J91"/>
  <c r="F94"/>
  <c r="BE121"/>
  <c r="BE125"/>
  <c i="1" r="BC96"/>
  <c i="3" r="F36"/>
  <c i="1" r="BA97"/>
  <c i="6" r="F35"/>
  <c i="1" r="BB101"/>
  <c i="6" r="F37"/>
  <c i="1" r="BD101"/>
  <c i="7" r="F37"/>
  <c i="1" r="BD102"/>
  <c i="9" r="F36"/>
  <c i="1" r="BC104"/>
  <c i="10" r="F38"/>
  <c i="1" r="BC106"/>
  <c i="12" r="J34"/>
  <c i="1" r="AW108"/>
  <c i="12" r="F37"/>
  <c i="1" r="BD108"/>
  <c i="14" r="F37"/>
  <c i="1" r="BB111"/>
  <c i="15" r="F39"/>
  <c i="1" r="BD113"/>
  <c i="18" r="F35"/>
  <c i="1" r="BB116"/>
  <c i="21" r="J34"/>
  <c i="1" r="AW119"/>
  <c i="23" r="F37"/>
  <c i="1" r="BD121"/>
  <c i="2" r="J32"/>
  <c i="3" r="F38"/>
  <c i="1" r="BC97"/>
  <c r="BC95"/>
  <c r="AY95"/>
  <c i="5" r="F36"/>
  <c i="1" r="BA100"/>
  <c i="7" r="F34"/>
  <c i="1" r="BA102"/>
  <c i="8" r="F37"/>
  <c i="1" r="BD103"/>
  <c i="10" r="F36"/>
  <c i="1" r="BA106"/>
  <c i="12" r="F34"/>
  <c i="1" r="BA108"/>
  <c i="13" r="F36"/>
  <c i="1" r="BA110"/>
  <c i="16" r="J36"/>
  <c i="1" r="AW114"/>
  <c i="16" r="F39"/>
  <c i="1" r="BD114"/>
  <c i="17" r="J34"/>
  <c i="1" r="AW115"/>
  <c i="18" r="F36"/>
  <c i="1" r="BC116"/>
  <c i="21" r="F35"/>
  <c i="1" r="BB119"/>
  <c i="23" r="F34"/>
  <c i="1" r="BA121"/>
  <c i="3" r="F39"/>
  <c i="1" r="BD97"/>
  <c i="6" r="F34"/>
  <c i="1" r="BA101"/>
  <c i="5" r="J32"/>
  <c i="7" r="F36"/>
  <c i="1" r="BC102"/>
  <c i="8" r="F36"/>
  <c i="1" r="BC103"/>
  <c i="9" r="F37"/>
  <c i="1" r="BD104"/>
  <c i="11" r="F36"/>
  <c i="1" r="BA107"/>
  <c i="13" r="F38"/>
  <c i="1" r="BC110"/>
  <c i="15" r="J36"/>
  <c i="1" r="AW113"/>
  <c i="18" r="F37"/>
  <c i="1" r="BD116"/>
  <c i="21" r="F34"/>
  <c i="1" r="BA119"/>
  <c i="23" r="J34"/>
  <c i="1" r="AW121"/>
  <c i="2" r="F37"/>
  <c i="1" r="BB96"/>
  <c i="4" r="F38"/>
  <c i="1" r="BC99"/>
  <c i="4" r="F39"/>
  <c i="1" r="BD99"/>
  <c i="5" r="F39"/>
  <c i="1" r="BD100"/>
  <c i="7" r="F35"/>
  <c i="1" r="BB102"/>
  <c i="10" r="F39"/>
  <c i="1" r="BD106"/>
  <c i="12" r="F36"/>
  <c i="1" r="BC108"/>
  <c i="12" r="F35"/>
  <c i="1" r="BB108"/>
  <c i="14" r="F39"/>
  <c i="1" r="BD111"/>
  <c i="15" r="F38"/>
  <c i="1" r="BC113"/>
  <c i="18" r="F34"/>
  <c i="1" r="BA116"/>
  <c i="20" r="F35"/>
  <c i="1" r="BB118"/>
  <c i="22" r="F37"/>
  <c i="1" r="BD120"/>
  <c r="AS94"/>
  <c i="4" r="J36"/>
  <c i="1" r="AW99"/>
  <c i="5" r="J36"/>
  <c i="1" r="AW100"/>
  <c i="8" r="F35"/>
  <c i="1" r="BB103"/>
  <c i="9" r="J34"/>
  <c i="1" r="AW104"/>
  <c i="10" r="F37"/>
  <c i="1" r="BB106"/>
  <c i="11" r="F37"/>
  <c i="1" r="BB107"/>
  <c i="13" r="F37"/>
  <c i="1" r="BB110"/>
  <c i="16" r="F36"/>
  <c i="1" r="BA114"/>
  <c i="16" r="F38"/>
  <c i="1" r="BC114"/>
  <c i="17" r="F36"/>
  <c i="1" r="BC115"/>
  <c i="19" r="F34"/>
  <c i="1" r="BA117"/>
  <c i="19" r="F37"/>
  <c i="1" r="BD117"/>
  <c i="20" r="J34"/>
  <c i="1" r="AW118"/>
  <c i="21" r="F36"/>
  <c i="1" r="BC119"/>
  <c i="23" r="F35"/>
  <c i="1" r="BB121"/>
  <c i="2" r="F39"/>
  <c i="1" r="BD96"/>
  <c i="3" r="J36"/>
  <c i="1" r="AW97"/>
  <c i="5" r="F38"/>
  <c i="1" r="BC100"/>
  <c i="10" r="J36"/>
  <c i="1" r="AW106"/>
  <c i="11" r="F39"/>
  <c i="1" r="BD107"/>
  <c i="13" r="J36"/>
  <c i="1" r="AW110"/>
  <c i="16" r="F37"/>
  <c i="1" r="BB114"/>
  <c i="17" r="F34"/>
  <c i="1" r="BA115"/>
  <c i="17" r="F35"/>
  <c i="1" r="BB115"/>
  <c i="19" r="F36"/>
  <c i="1" r="BC117"/>
  <c i="20" r="F36"/>
  <c i="1" r="BC118"/>
  <c i="20" r="F34"/>
  <c i="1" r="BA118"/>
  <c i="22" r="F34"/>
  <c i="1" r="BA120"/>
  <c i="22" r="F35"/>
  <c i="1" r="BB120"/>
  <c i="2" r="J36"/>
  <c i="1" r="AW96"/>
  <c i="3" r="F37"/>
  <c i="1" r="BB97"/>
  <c i="4" r="J32"/>
  <c i="6" r="F36"/>
  <c i="1" r="BC101"/>
  <c i="6" r="J34"/>
  <c i="1" r="AW101"/>
  <c i="7" r="J34"/>
  <c i="1" r="AW102"/>
  <c i="8" r="J34"/>
  <c i="1" r="AW103"/>
  <c i="9" r="F34"/>
  <c i="1" r="BA104"/>
  <c i="11" r="J36"/>
  <c i="1" r="AW107"/>
  <c i="13" r="F39"/>
  <c i="1" r="BD110"/>
  <c i="15" r="F37"/>
  <c i="1" r="BB113"/>
  <c i="18" r="J34"/>
  <c i="1" r="AW116"/>
  <c i="20" r="J30"/>
  <c i="21" r="F37"/>
  <c i="1" r="BD119"/>
  <c i="23" r="F36"/>
  <c i="1" r="BC121"/>
  <c i="2" r="F36"/>
  <c i="1" r="BA96"/>
  <c i="4" r="F37"/>
  <c i="1" r="BB99"/>
  <c i="4" r="F36"/>
  <c i="1" r="BA99"/>
  <c i="5" r="F37"/>
  <c i="1" r="BB100"/>
  <c i="8" r="F34"/>
  <c i="1" r="BA103"/>
  <c i="9" r="F35"/>
  <c i="1" r="BB104"/>
  <c i="11" r="F38"/>
  <c i="1" r="BC107"/>
  <c i="14" r="F36"/>
  <c i="1" r="BA111"/>
  <c i="14" r="J36"/>
  <c i="1" r="AW111"/>
  <c i="14" r="F38"/>
  <c i="1" r="BC111"/>
  <c i="15" r="F36"/>
  <c i="1" r="BA113"/>
  <c i="17" r="F37"/>
  <c i="1" r="BD115"/>
  <c i="17" r="J30"/>
  <c i="19" r="J34"/>
  <c i="1" r="AW117"/>
  <c i="19" r="F35"/>
  <c i="1" r="BB117"/>
  <c i="20" r="F37"/>
  <c i="1" r="BD118"/>
  <c i="22" r="F36"/>
  <c i="1" r="BC120"/>
  <c i="9" l="1" r="T122"/>
  <c i="6" r="P120"/>
  <c i="1" r="AU101"/>
  <c i="9" r="R122"/>
  <c i="3" r="R127"/>
  <c i="12" r="R129"/>
  <c r="R128"/>
  <c i="7" r="P122"/>
  <c i="1" r="AU102"/>
  <c i="10" r="BK132"/>
  <c r="J132"/>
  <c r="J99"/>
  <c i="18" r="T129"/>
  <c r="T128"/>
  <c i="22" r="T126"/>
  <c r="T125"/>
  <c i="21" r="P124"/>
  <c r="P123"/>
  <c i="1" r="AU119"/>
  <c i="6" r="T120"/>
  <c i="22" r="R126"/>
  <c r="R125"/>
  <c i="8" r="P121"/>
  <c i="1" r="AU103"/>
  <c i="15" r="T132"/>
  <c r="T131"/>
  <c i="10" r="R132"/>
  <c r="R131"/>
  <c i="3" r="BK127"/>
  <c r="J127"/>
  <c i="7" r="R122"/>
  <c i="20" r="T125"/>
  <c i="11" r="T134"/>
  <c r="T133"/>
  <c r="R134"/>
  <c r="R133"/>
  <c i="16" r="BK129"/>
  <c r="J129"/>
  <c r="J99"/>
  <c i="13" r="R130"/>
  <c r="R129"/>
  <c i="9" r="BK122"/>
  <c r="J122"/>
  <c r="J96"/>
  <c i="5" r="P130"/>
  <c i="1" r="AU100"/>
  <c i="22" r="P126"/>
  <c r="P125"/>
  <c i="1" r="AU120"/>
  <c i="5" r="R130"/>
  <c i="10" r="T132"/>
  <c r="T131"/>
  <c i="8" r="T121"/>
  <c i="12" r="T129"/>
  <c r="T128"/>
  <c i="17" r="R127"/>
  <c r="R126"/>
  <c i="14" r="BK129"/>
  <c r="J129"/>
  <c r="J99"/>
  <c i="21" r="R124"/>
  <c r="R123"/>
  <c i="19" r="P122"/>
  <c i="1" r="AU117"/>
  <c i="14" r="P129"/>
  <c r="P128"/>
  <c i="1" r="AU111"/>
  <c i="17" r="P127"/>
  <c r="P126"/>
  <c i="1" r="AU115"/>
  <c i="10" r="P132"/>
  <c r="P131"/>
  <c i="1" r="AU106"/>
  <c i="3" r="P127"/>
  <c i="1" r="AU97"/>
  <c i="14" r="T129"/>
  <c r="T128"/>
  <c i="8" r="R121"/>
  <c i="18" r="BK129"/>
  <c r="J129"/>
  <c r="J97"/>
  <c i="14" r="R129"/>
  <c r="R128"/>
  <c i="16" r="R129"/>
  <c r="R128"/>
  <c i="5" r="T130"/>
  <c i="17" r="T127"/>
  <c r="T126"/>
  <c i="15" r="R132"/>
  <c r="R131"/>
  <c i="18" r="P129"/>
  <c r="P128"/>
  <c i="1" r="AU116"/>
  <c i="12" r="P129"/>
  <c r="P128"/>
  <c i="1" r="AU108"/>
  <c i="6" r="R120"/>
  <c i="8" r="BK121"/>
  <c r="J121"/>
  <c r="J96"/>
  <c i="23" r="BK117"/>
  <c r="J117"/>
  <c i="19" r="BK122"/>
  <c r="J122"/>
  <c r="J96"/>
  <c i="22" r="BK125"/>
  <c r="J125"/>
  <c i="21" r="BK123"/>
  <c r="J123"/>
  <c i="1" r="AG118"/>
  <c i="20" r="J96"/>
  <c i="18" r="BK128"/>
  <c r="J128"/>
  <c r="J96"/>
  <c i="1" r="AG115"/>
  <c i="17" r="J96"/>
  <c r="J127"/>
  <c r="J97"/>
  <c i="16" r="BK128"/>
  <c r="J128"/>
  <c r="J98"/>
  <c i="15" r="BK131"/>
  <c r="J131"/>
  <c r="J98"/>
  <c i="14" r="BK128"/>
  <c r="J128"/>
  <c i="13" r="BK129"/>
  <c r="J129"/>
  <c r="J98"/>
  <c i="12" r="BK128"/>
  <c r="J128"/>
  <c r="J96"/>
  <c i="11" r="BK133"/>
  <c r="J133"/>
  <c i="1" r="AG100"/>
  <c i="5" r="J98"/>
  <c i="1" r="AG99"/>
  <c r="AG96"/>
  <c i="3" r="J32"/>
  <c i="1" r="AG97"/>
  <c r="AG95"/>
  <c r="AU95"/>
  <c i="23" r="J30"/>
  <c i="1" r="AG121"/>
  <c r="BD95"/>
  <c r="BA98"/>
  <c r="AW98"/>
  <c i="6" r="F33"/>
  <c i="1" r="AZ101"/>
  <c i="8" r="J33"/>
  <c i="1" r="AV103"/>
  <c r="AT103"/>
  <c i="10" r="J35"/>
  <c i="1" r="AV106"/>
  <c r="AT106"/>
  <c r="BB109"/>
  <c r="AX109"/>
  <c i="14" r="F35"/>
  <c i="1" r="AZ111"/>
  <c r="BC109"/>
  <c r="AY109"/>
  <c i="15" r="J35"/>
  <c i="1" r="AV113"/>
  <c r="AT113"/>
  <c r="AU109"/>
  <c r="AU112"/>
  <c i="3" r="F35"/>
  <c i="1" r="AZ97"/>
  <c r="BC105"/>
  <c r="AY105"/>
  <c i="11" r="F35"/>
  <c i="1" r="AZ107"/>
  <c i="21" r="F33"/>
  <c i="1" r="AZ119"/>
  <c i="22" r="J30"/>
  <c i="1" r="AG120"/>
  <c i="23" r="J33"/>
  <c i="1" r="AV121"/>
  <c r="AT121"/>
  <c r="AN121"/>
  <c r="AU105"/>
  <c i="2" r="F35"/>
  <c i="1" r="AZ96"/>
  <c r="BD98"/>
  <c i="6" r="J33"/>
  <c i="1" r="AV101"/>
  <c r="AT101"/>
  <c i="7" r="J30"/>
  <c i="1" r="AG102"/>
  <c i="8" r="F33"/>
  <c i="1" r="AZ103"/>
  <c i="10" r="F35"/>
  <c i="1" r="AZ106"/>
  <c r="BA109"/>
  <c r="AW109"/>
  <c r="BD109"/>
  <c i="14" r="J35"/>
  <c i="1" r="AV111"/>
  <c r="AT111"/>
  <c i="14" r="J32"/>
  <c i="1" r="AG111"/>
  <c i="15" r="F35"/>
  <c i="1" r="AZ113"/>
  <c i="2" r="J35"/>
  <c i="1" r="AV96"/>
  <c r="AT96"/>
  <c r="AN96"/>
  <c i="5" r="F35"/>
  <c i="1" r="AZ100"/>
  <c i="13" r="F35"/>
  <c i="1" r="AZ110"/>
  <c r="BD112"/>
  <c i="16" r="J35"/>
  <c i="1" r="AV114"/>
  <c r="AT114"/>
  <c i="18" r="J33"/>
  <c i="1" r="AV116"/>
  <c r="AT116"/>
  <c r="AU98"/>
  <c r="BB95"/>
  <c r="AX95"/>
  <c i="4" r="J35"/>
  <c i="1" r="AV99"/>
  <c r="AT99"/>
  <c r="AN99"/>
  <c r="AG98"/>
  <c i="7" r="F33"/>
  <c i="1" r="AZ102"/>
  <c i="9" r="J33"/>
  <c i="1" r="AV104"/>
  <c r="AT104"/>
  <c i="11" r="J35"/>
  <c i="1" r="AV107"/>
  <c r="AT107"/>
  <c i="21" r="J33"/>
  <c i="1" r="AV119"/>
  <c r="AT119"/>
  <c i="23" r="F33"/>
  <c i="1" r="AZ121"/>
  <c i="3" r="J35"/>
  <c i="1" r="AV97"/>
  <c r="AT97"/>
  <c r="AN97"/>
  <c r="BA105"/>
  <c r="AW105"/>
  <c r="BB105"/>
  <c r="AX105"/>
  <c i="11" r="J32"/>
  <c i="1" r="AG107"/>
  <c i="12" r="J33"/>
  <c i="1" r="AV108"/>
  <c r="AT108"/>
  <c i="17" r="F33"/>
  <c i="1" r="AZ115"/>
  <c i="19" r="F33"/>
  <c i="1" r="AZ117"/>
  <c i="20" r="F33"/>
  <c i="1" r="AZ118"/>
  <c i="21" r="J30"/>
  <c i="1" r="AG119"/>
  <c i="22" r="F33"/>
  <c i="1" r="AZ120"/>
  <c i="4" r="F35"/>
  <c i="1" r="AZ99"/>
  <c r="BC98"/>
  <c r="AY98"/>
  <c i="6" r="J30"/>
  <c i="1" r="AG101"/>
  <c i="7" r="J33"/>
  <c i="1" r="AV102"/>
  <c r="AT102"/>
  <c i="9" r="F33"/>
  <c i="1" r="AZ104"/>
  <c r="BD105"/>
  <c i="12" r="F33"/>
  <c i="1" r="AZ108"/>
  <c r="BC112"/>
  <c r="AY112"/>
  <c i="17" r="J33"/>
  <c i="1" r="AV115"/>
  <c r="AT115"/>
  <c r="AN115"/>
  <c i="19" r="J33"/>
  <c i="1" r="AV117"/>
  <c r="AT117"/>
  <c i="20" r="J33"/>
  <c i="1" r="AV118"/>
  <c r="AT118"/>
  <c r="AN118"/>
  <c i="22" r="J33"/>
  <c i="1" r="AV120"/>
  <c r="AT120"/>
  <c r="BA95"/>
  <c r="AW95"/>
  <c r="BB98"/>
  <c r="AX98"/>
  <c i="5" r="J35"/>
  <c i="1" r="AV100"/>
  <c r="AT100"/>
  <c r="AN100"/>
  <c i="13" r="J35"/>
  <c i="1" r="AV110"/>
  <c r="AT110"/>
  <c r="BA112"/>
  <c r="AW112"/>
  <c r="BB112"/>
  <c r="AX112"/>
  <c i="16" r="F35"/>
  <c i="1" r="AZ114"/>
  <c i="18" r="F33"/>
  <c i="1" r="AZ116"/>
  <c i="10" l="1" r="BK131"/>
  <c r="J131"/>
  <c i="3" r="J98"/>
  <c i="23" r="J96"/>
  <c i="1" r="AN120"/>
  <c i="22" r="J96"/>
  <c i="23" r="J39"/>
  <c i="1" r="AN119"/>
  <c i="21" r="J96"/>
  <c i="22" r="J39"/>
  <c i="21" r="J39"/>
  <c i="20" r="J39"/>
  <c i="17" r="J39"/>
  <c i="1" r="AN111"/>
  <c i="14" r="J98"/>
  <c r="J41"/>
  <c i="1" r="AN107"/>
  <c i="11" r="J98"/>
  <c r="J41"/>
  <c i="1" r="AN102"/>
  <c r="AN101"/>
  <c i="7" r="J39"/>
  <c i="6" r="J39"/>
  <c i="5" r="J41"/>
  <c i="4" r="J41"/>
  <c i="3" r="J41"/>
  <c i="2" r="J41"/>
  <c i="1" r="AU94"/>
  <c i="10" r="J32"/>
  <c i="1" r="AG106"/>
  <c r="AZ109"/>
  <c r="AV109"/>
  <c r="AT109"/>
  <c r="BB94"/>
  <c r="W31"/>
  <c i="19" r="J30"/>
  <c i="1" r="AG117"/>
  <c i="9" r="J30"/>
  <c i="1" r="AG104"/>
  <c i="12" r="J30"/>
  <c i="1" r="AG108"/>
  <c r="AN108"/>
  <c i="15" r="J32"/>
  <c i="1" r="AG113"/>
  <c r="BA94"/>
  <c r="AW94"/>
  <c r="AK30"/>
  <c i="8" r="J30"/>
  <c i="1" r="AG103"/>
  <c i="13" r="J32"/>
  <c i="1" r="AG110"/>
  <c r="AG109"/>
  <c i="16" r="J32"/>
  <c i="1" r="AG114"/>
  <c r="AN114"/>
  <c r="BD94"/>
  <c r="W33"/>
  <c r="AZ95"/>
  <c r="AV95"/>
  <c r="AT95"/>
  <c r="AN95"/>
  <c r="AZ112"/>
  <c r="AV112"/>
  <c r="AT112"/>
  <c r="AZ105"/>
  <c r="AV105"/>
  <c r="AT105"/>
  <c i="18" r="J30"/>
  <c i="1" r="AG116"/>
  <c r="AN116"/>
  <c r="AZ98"/>
  <c r="AV98"/>
  <c r="AT98"/>
  <c r="AN98"/>
  <c r="BC94"/>
  <c r="AY94"/>
  <c i="9" l="1" r="J39"/>
  <c i="19" r="J39"/>
  <c i="10" r="J41"/>
  <c i="8" r="J39"/>
  <c i="10" r="J98"/>
  <c i="18" r="J39"/>
  <c i="16" r="J41"/>
  <c i="15" r="J41"/>
  <c i="1" r="AN113"/>
  <c i="13" r="J41"/>
  <c i="1" r="AN110"/>
  <c i="12" r="J39"/>
  <c i="1" r="AN109"/>
  <c r="AN103"/>
  <c r="AN106"/>
  <c r="AN104"/>
  <c r="AG105"/>
  <c r="AN117"/>
  <c r="AN105"/>
  <c r="W30"/>
  <c r="W32"/>
  <c r="AZ94"/>
  <c r="AV94"/>
  <c r="AK29"/>
  <c r="AG112"/>
  <c r="AX94"/>
  <c l="1" r="AN112"/>
  <c r="AG94"/>
  <c r="AK26"/>
  <c r="AK35"/>
  <c r="W29"/>
  <c r="AT94"/>
  <c r="AN94"/>
</calcChain>
</file>

<file path=xl/sharedStrings.xml><?xml version="1.0" encoding="utf-8"?>
<sst xmlns="http://schemas.openxmlformats.org/spreadsheetml/2006/main">
  <si>
    <t>Export Komplet</t>
  </si>
  <si>
    <t/>
  </si>
  <si>
    <t>2.0</t>
  </si>
  <si>
    <t>ZAMOK</t>
  </si>
  <si>
    <t>False</t>
  </si>
  <si>
    <t>{cc676347-202a-4eda-be08-b9dda2928f6f}</t>
  </si>
  <si>
    <t>0,01</t>
  </si>
  <si>
    <t>21</t>
  </si>
  <si>
    <t>15</t>
  </si>
  <si>
    <t>REKAPITULACE STAVBY</t>
  </si>
  <si>
    <t xml:space="preserve">v ---  níže se nacházejí doplnkové a pomocné údaje k sestavám  --- v</t>
  </si>
  <si>
    <t>Návod na vyplnění</t>
  </si>
  <si>
    <t>0,001</t>
  </si>
  <si>
    <t>Kód:</t>
  </si>
  <si>
    <t>1565020-50</t>
  </si>
  <si>
    <t xml:space="preserve">Měnit lze pouze buňky se žlutým podbarvením!_x000d_
_x000d_
1) na prvním listu Rekapitulace stavby vyplňte v sestavě_x000d_
_x000d_
    a) Souhrnný list_x000d_
       - údaje o Uchazeči_x000d_
         (přenesou se do ostatních sestav i v jiných listech)_x000d_
_x000d_
    b) Rekapitulace objektů_x000d_
       - potřebné Ostatní náklady_x000d_
_x000d_
2) na vybraných listech vyplňte v sestavě_x000d_
_x000d_
    a) Krycí list_x000d_
       - údaje o Uchazeči, pokud se liší od údajů o Uchazeči na Souhrnném listu_x000d_
         (údaje se přenesou do ostatních sestav v daném listu)_x000d_
_x000d_
    b) Rekapitulace rozpočtu_x000d_
       - potřebné Ostatní náklady_x000d_
_x000d_
    c) Celkové náklady za stavbu_x000d_
       - ceny u položek_x000d_
       - množství, pokud má žluté podbarvení_x000d_
       - a v případě potřeby poznámku (ta je ve skrytém sloupci)</t>
  </si>
  <si>
    <t>Stavba:</t>
  </si>
  <si>
    <t>SPLAŠKOVÁ KANALIZACE ÚSTÍ NAD ORLICÍ ČERNOVÍR</t>
  </si>
  <si>
    <t>KSO:</t>
  </si>
  <si>
    <t>CC-CZ:</t>
  </si>
  <si>
    <t>Místo:</t>
  </si>
  <si>
    <t>Černovír</t>
  </si>
  <si>
    <t>Datum:</t>
  </si>
  <si>
    <t>18. 10. 2021</t>
  </si>
  <si>
    <t>Zadavatel:</t>
  </si>
  <si>
    <t>IČ:</t>
  </si>
  <si>
    <t>TEPVOS s.r.o., Královéhradecká 1566, Ústí n.Orlicí</t>
  </si>
  <si>
    <t>DIČ:</t>
  </si>
  <si>
    <t>Uchazeč:</t>
  </si>
  <si>
    <t>Vyplň údaj</t>
  </si>
  <si>
    <t>Projektant:</t>
  </si>
  <si>
    <t>Aquaprocon s.r.o., Divize Praha</t>
  </si>
  <si>
    <t>True</t>
  </si>
  <si>
    <t>Zpracovatel:</t>
  </si>
  <si>
    <t>ing. Iveta Heřmanská</t>
  </si>
  <si>
    <t>Poznámka:</t>
  </si>
  <si>
    <t>Cena bez DPH</t>
  </si>
  <si>
    <t>Sazba daně</t>
  </si>
  <si>
    <t>Základ daně</t>
  </si>
  <si>
    <t>Výše daně</t>
  </si>
  <si>
    <t>DPH</t>
  </si>
  <si>
    <t>základní</t>
  </si>
  <si>
    <t>snížená</t>
  </si>
  <si>
    <t>zákl. přenesená</t>
  </si>
  <si>
    <t>sníž. přenesená</t>
  </si>
  <si>
    <t>nulová</t>
  </si>
  <si>
    <t>Cena s DPH</t>
  </si>
  <si>
    <t>v</t>
  </si>
  <si>
    <t>CZK</t>
  </si>
  <si>
    <t>Projektant</t>
  </si>
  <si>
    <t>Zpracovatel</t>
  </si>
  <si>
    <t>Datum a podpis:</t>
  </si>
  <si>
    <t>Razítko</t>
  </si>
  <si>
    <t>Objednavatel</t>
  </si>
  <si>
    <t>Uchazeč</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</si>
  <si>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</si>
  <si>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</si>
  <si>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</si>
  <si>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</si>
  <si>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</si>
  <si>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</si>
  <si>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</si>
  <si>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</si>
  <si>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</si>
  <si>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</si>
  <si>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</si>
  <si>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</si>
  <si>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</si>
  <si>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</si>
  <si>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</si>
  <si>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</si>
  <si>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</si>
  <si>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</si>
  <si>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</si>
  <si>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z rozpočtů</t>
  </si>
  <si>
    <t>D</t>
  </si>
  <si>
    <t>0</t>
  </si>
  <si>
    <t>###NOIMPORT###</t>
  </si>
  <si>
    <t>IMPORT</t>
  </si>
  <si>
    <t>{00000000-0000-0000-0000-000000000000}</t>
  </si>
  <si>
    <t>PS-01</t>
  </si>
  <si>
    <t>ČS Černovír - strojně-technologická část</t>
  </si>
  <si>
    <t>PRO</t>
  </si>
  <si>
    <t>1</t>
  </si>
  <si>
    <t>{c2417e43-ab5f-46dd-8733-3dbd129ad7e7}</t>
  </si>
  <si>
    <t>2</t>
  </si>
  <si>
    <t>/</t>
  </si>
  <si>
    <t>PS-01.1</t>
  </si>
  <si>
    <t>ČS-1, ČS-2 - vystrojení technologie</t>
  </si>
  <si>
    <t>Soupis</t>
  </si>
  <si>
    <t>{d08e1c56-a378-47dd-b9af-5efa43c0229f}</t>
  </si>
  <si>
    <t>PS-01.2</t>
  </si>
  <si>
    <t>ČS-1, ČS-2 - vystrojení elektro</t>
  </si>
  <si>
    <t>{bc069b38-97ca-4ef8-baa9-818e33cb6e41}</t>
  </si>
  <si>
    <t>PS-02</t>
  </si>
  <si>
    <t>ČS Oldřichovice - strojně-technologická část</t>
  </si>
  <si>
    <t>{67bd07eb-3fee-449d-a6d6-8e248b4adfb4}</t>
  </si>
  <si>
    <t>PS-02.1</t>
  </si>
  <si>
    <t>ČS-3, ČS-4, ČS-5 - vystrojení technologie</t>
  </si>
  <si>
    <t>{387f65f4-89a0-44ab-b777-1bcb36e22561}</t>
  </si>
  <si>
    <t>PS-02.2</t>
  </si>
  <si>
    <t>ČS-3, ČS-4, ČS-5 - vystrojení elektro</t>
  </si>
  <si>
    <t>{c5485f89-1067-4a8d-a14c-cd1364f3f1fc}</t>
  </si>
  <si>
    <t>PS-03</t>
  </si>
  <si>
    <t>ČS Černovír - elektroinstalace, MaR</t>
  </si>
  <si>
    <t>{db90f1ea-d1a2-40e0-92cf-05cb64c18b61}</t>
  </si>
  <si>
    <t>PS-04</t>
  </si>
  <si>
    <t>ČS Oldřichovice - elektroinstalace, MaR</t>
  </si>
  <si>
    <t>{8b5a39e5-e9b7-4ca6-b2ea-a593b5b7b52c}</t>
  </si>
  <si>
    <t>PS-05</t>
  </si>
  <si>
    <t>ČS Černovír - přenos dat</t>
  </si>
  <si>
    <t>{62e0655d-b380-4c85-9be6-392f5560dfee}</t>
  </si>
  <si>
    <t>PS-06</t>
  </si>
  <si>
    <t>ČS Oldřichovice - přenos dat</t>
  </si>
  <si>
    <t>{18003282-56e1-44dd-8732-685e01703240}</t>
  </si>
  <si>
    <t>SO-01</t>
  </si>
  <si>
    <t>Gravitační stoky Černovír</t>
  </si>
  <si>
    <t>ING</t>
  </si>
  <si>
    <t>{3cd0f1a1-1cc6-44b5-bb4e-d69fb42d2cbb}</t>
  </si>
  <si>
    <t>SO 01.1</t>
  </si>
  <si>
    <t>Gravitační stoky A, B</t>
  </si>
  <si>
    <t>{48372c59-c76f-4d18-83de-9f4ba5ddf5d8}</t>
  </si>
  <si>
    <t>SO 01.2</t>
  </si>
  <si>
    <t>Gravitační stoky A1 - A11</t>
  </si>
  <si>
    <t>{f651e8ea-06ac-4f4a-9725-d03c0b899249}</t>
  </si>
  <si>
    <t>SO-02</t>
  </si>
  <si>
    <t>Gravitační stoky Oldřichovice</t>
  </si>
  <si>
    <t>{730ecc9f-fbe7-4718-95ac-c9fed9d6ebb3}</t>
  </si>
  <si>
    <t>SO-03</t>
  </si>
  <si>
    <t>Výtlačné řady a čerpací stanice Černovír, tlakový řad T1</t>
  </si>
  <si>
    <t>{36003180-ef40-4d8a-ae16-08ee8c20d77c}</t>
  </si>
  <si>
    <t>SO 03.1</t>
  </si>
  <si>
    <t>Výtlačné řady, tlakový řad T1</t>
  </si>
  <si>
    <t>{77da69fa-2170-44e5-880d-7e3cf100dafe}</t>
  </si>
  <si>
    <t>827 2</t>
  </si>
  <si>
    <t>SO 03.2</t>
  </si>
  <si>
    <t>ČS1, ČS2 Černovír</t>
  </si>
  <si>
    <t>{0781e56b-c707-4eb1-881e-76ef5b695cef}</t>
  </si>
  <si>
    <t>SO-04</t>
  </si>
  <si>
    <t>Výtlačné řady a čerpací stanice Oldřichovice, tlakový řad T2</t>
  </si>
  <si>
    <t>{7138973e-9b9a-4e6f-b1b4-bd476299d34e}</t>
  </si>
  <si>
    <t>SO 04.1</t>
  </si>
  <si>
    <t>Výtlačné řady, tlakový řad T2</t>
  </si>
  <si>
    <t>{e2d895c7-3a6c-4e11-9f6f-e17503cd4735}</t>
  </si>
  <si>
    <t>SO 04.2</t>
  </si>
  <si>
    <t>ČS3, ČS4, ČS5 Oldřichovice</t>
  </si>
  <si>
    <t>{96340338-fc52-49ce-b034-817d192fa1bf}</t>
  </si>
  <si>
    <t>SO-05</t>
  </si>
  <si>
    <t>Odbočky pro domovní přípojky Černovír</t>
  </si>
  <si>
    <t>{45f51d40-97e5-4beb-8b86-e3bde24d6644}</t>
  </si>
  <si>
    <t>SO-06</t>
  </si>
  <si>
    <t>Odbočky pro domovní přípojky Oldřichovice</t>
  </si>
  <si>
    <t>{c40037ef-b3ae-4aeb-8361-b773e0171be5}</t>
  </si>
  <si>
    <t>SO-07</t>
  </si>
  <si>
    <t>Elektropřípojky NN k ČS Černovír</t>
  </si>
  <si>
    <t>{03fa58ce-ca5c-4d30-bf2c-1190372284e2}</t>
  </si>
  <si>
    <t>SO-08</t>
  </si>
  <si>
    <t>Elektropřípojky NN k ČS Oldřichovice</t>
  </si>
  <si>
    <t>{5fbefebd-2499-421d-81bd-0a11398bab10}</t>
  </si>
  <si>
    <t>SO-09</t>
  </si>
  <si>
    <t>Zpevněné plochy u čerpacích stanic</t>
  </si>
  <si>
    <t>{d5b5a025-14b7-4d45-a62d-2b33d0365cb6}</t>
  </si>
  <si>
    <t>SO-10</t>
  </si>
  <si>
    <t>Přeložky IS</t>
  </si>
  <si>
    <t>{24fb04e4-8d47-4529-9a9d-127d0788ea8d}</t>
  </si>
  <si>
    <t>VON</t>
  </si>
  <si>
    <t>Vedlejší a ostatní náklady</t>
  </si>
  <si>
    <t>{be651532-8fc6-41dd-bd6d-f07793e8f687}</t>
  </si>
  <si>
    <t>KRYCÍ LIST SOUPISU PRACÍ</t>
  </si>
  <si>
    <t>Objekt:</t>
  </si>
  <si>
    <t>PS-01 - ČS Černovír - strojně-technologická část</t>
  </si>
  <si>
    <t>Soupis:</t>
  </si>
  <si>
    <t>PS-01.1 - ČS-1, ČS-2 - vystrojení technologie</t>
  </si>
  <si>
    <t>REKAPITULACE ČLENĚNÍ SOUPISU PRACÍ</t>
  </si>
  <si>
    <t>Kód dílu - Popis</t>
  </si>
  <si>
    <t>Cena celkem [CZK]</t>
  </si>
  <si>
    <t>Náklady ze soupisu prací</t>
  </si>
  <si>
    <t>-1</t>
  </si>
  <si>
    <t>SOUPIS PRACÍ</t>
  </si>
  <si>
    <t>PČ</t>
  </si>
  <si>
    <t>MJ</t>
  </si>
  <si>
    <t>Množství</t>
  </si>
  <si>
    <t>J.cena [CZK]</t>
  </si>
  <si>
    <t>Cenová soustava</t>
  </si>
  <si>
    <t>J. Nh [h]</t>
  </si>
  <si>
    <t>Nh celkem [h]</t>
  </si>
  <si>
    <t>J. hmotnost [t]</t>
  </si>
  <si>
    <t>Hmotnost celkem [t]</t>
  </si>
  <si>
    <t>J. suť [t]</t>
  </si>
  <si>
    <t>Suť Celkem [t]</t>
  </si>
  <si>
    <t>Náklady soupisu celkem</t>
  </si>
  <si>
    <t>K</t>
  </si>
  <si>
    <t>001</t>
  </si>
  <si>
    <t>ČS1 - čerpací šachta DN2500 ŽB prefa včetně strojní technologie</t>
  </si>
  <si>
    <t>soubor</t>
  </si>
  <si>
    <t>ROZPOCET</t>
  </si>
  <si>
    <t>805875029</t>
  </si>
  <si>
    <t>P</t>
  </si>
  <si>
    <t xml:space="preserve">Poznámka k položce:_x000d_
viz příloha D.2.1.2 a D1.5.1_x000d_
Cena obsahuje :_x000d_
= dodávka prefa ŽB jímka DN2500 s těsněním mezi dílci včetně zákrytové desky se zateplením tvrzeným extrud.polystyrenem min. tl. 40mm včetně dopravy na místo zabudování_x000d_
= dodávka a osazení nerez poklopu 800x800mm s pěnovou izolací, s vyklápěcí vzpěrou a s nerez hlavicí DN150_x000d_
= dodávka a osazení nerez žebříku s perforovanými stupadly včetně kotvení_x000d_
= úprava dna jímky_x000d_
= vnitřní povrchová úprava jímky_x000d_
= průchodky pro potrubí a kabely_x000d_
= dodávka a montáž odstředivá hydrodynamická čerpadla v monoblokovém provedení, výkon čerpadla 23,4m3/hod, 15kW, počet otáček 3000/min, oběžné kolo ... 2ks_x000d_
= dodávka a montáž kalové čerpadlo s integrovaným plovákovým spínačem 2,5-5,0m3/hod, 0,21kW, výška 3-5m včetně klapky, šoupěte, potrubí D32 a tvarovek ... 1ks_x000d_
= dodávka a montáž potrubí v ČS včetně tvarovek a armatur - přítokové, tlakové, větrací_x000d_
     = dodávka a montáž připojovací adaptér OC potrubí D219x6,3mm PN10 ... 1ks_x000d_
     = dodávka a montáž uzavírací šoupátko DN200 PN10 s ručním kolem včetně montážní sady, šroubů, těsnění ... 1ks_x000d_
     = dodávka a montáž výtlačné potrubí PE D110 PN10,16 uvnitř šachty včetně tvarovek ... 1 soubor_x000d_
     = dodávka a montáž zpětná klapka desková DN100 PN10 bez čepu včetně těsnění... 2ks_x000d_
     = dodávka a montáž uzavírací šoupátko DN100 PN10 včetně ručního kola ... 2ks_x000d_
     = dodávka a montáž připojovací příruba DN100 PN10 pro navazující výtlak ... 1ks_x000d_
     = dodávka a montáž potrubí pro připojení čerpadel OC DN80 PN10 včetně tvarovek ... 2 soubory_x000d_
     = dodávka a montáž uzavírací šoupátko DN80 PN10 měkkotěsnící pro sací a výtlačné potrubí čerpadla ... 4ks_x000d_
     = dodávka a montáž větrací potrubí DN150 HT s větrací hlavicí, DN65/100 PVC s přírubami a tvarovkami ... 1 soubor</t>
  </si>
  <si>
    <t>VV</t>
  </si>
  <si>
    <t>viz příloha D.2.1.2 a D1.5.1</t>
  </si>
  <si>
    <t>1 "zemní práce, podklad.kce, přitěž.prstenec, vnější izolace, spád.betony na zákryt.desce, PVC redukce a osazení ŽB jímky je součástí stavební části</t>
  </si>
  <si>
    <t>002</t>
  </si>
  <si>
    <t>ČS2 - čerpací šachta DN1600 ŽB prefa včetně strojní technologie</t>
  </si>
  <si>
    <t>2108711608</t>
  </si>
  <si>
    <t xml:space="preserve">Poznámka k položce:_x000d_
viz příloha D.2.1.3 a D.1.5.2_x000d_
Cena obsahuje :_x000d_
= dodávka prefa ŽB jímka DN1600 s těsněním mezi dílci včetně zákrytové desky se zateplením tvrzeným extrud.polystyrenem min. tl. 40mm včetně dopravy na místo zabudování_x000d_
= dodávka a osazení nerez poklopu 800x800mm s pěnovou izolací, s vyklápěcí vzpěrou a s nerez hlavicí DN150_x000d_
= dodávka a osazení nerez žebříku s perforovanými stupadly včetně kotvení_x000d_
= úprava dna jímky_x000d_
= vnitřní povrchová úprava jímky_x000d_
= průchodky pro potrubí a kabely_x000d_
= dodávka a montáž odstředivé čerpadlo, výkon čerpadla 20,0m3/hod, 0,75kW, počet otáček 1500/min, oběžné kolo ... 1ks_x000d_
= dodávka a montáž kalové čerpadlo s integrovaným plovákovým spínačem 2,5-5,0m3/hod, 0,21kW, výška 3-5m včetně klapky, šoupěte, potrubí D32 a tvarovek ... 1ks_x000d_
= dodávka a montáž potrubí v ČS včetně tvarovek a armatur - přítokové, tlakové, větrací_x000d_
     = dodávka a montáž zpětná klapka desková DN100 PN10 s volným průchodem včetně těsnění... 1ks_x000d_
     = dodávka a montáž uzavírací šoupátko DN100 PN10 včetně ručního kola ... 1ks_x000d_
     = dodávka a montáž připojovací adaptér PVC-KG potrubí DN100 PN10 ... 1ks_x000d_
     = dodávka a montáž uzavírací šoupátko DN100 PN10 měkkotěsnící s ručním kolem včetně montážní sady, šroubů, těsnění ... 1ks_x000d_
     = dodávka a montáž výtlačné potrubí PE D110 PN10,16 uvnitř šachty včetně tvarovek ... 1 soubor_x000d_
     = dodávka a montáž připojovací příruba DN100 PN10 pro navazující výtlak ... 1ks_x000d_
     = dodávka a montáž potrubí pro připojení čerpadel včetně tvarovek ... 1 soubor_x000d_
     = dodávka a montáž uzavírací šoupátko DN100 PN10 měkkotěsnící pro sací a výtlačné potrubí čerpadla ... 1ks_x000d_
     = dodávka a montáž větrací potrubí DN150 HT s větrací hlavicí, DN65/100 PVC s přírubami a tvarovkami ... 1 soubor</t>
  </si>
  <si>
    <t>viz příloha D.2.1.3 a D1.5.2</t>
  </si>
  <si>
    <t>PS-01.2 - ČS-1, ČS-2 - vystrojení elektro</t>
  </si>
  <si>
    <t>Petr Šulc</t>
  </si>
  <si>
    <t>M01.10 - ČS2 Černovír rozvaděč RMD 02</t>
  </si>
  <si>
    <t>M01.9 - ČS1 Černovír - rozvaděč RMD 01</t>
  </si>
  <si>
    <t>M02.1 - Montážní materiál pro ČS1</t>
  </si>
  <si>
    <t>M02.2 - Montážní materiál pro ČS2</t>
  </si>
  <si>
    <t>M03.1 - Polní instrumentace pro ČS1</t>
  </si>
  <si>
    <t>M03.2 - Polní instrumentace pro ČS2</t>
  </si>
  <si>
    <t>M30 - Přidružené práce</t>
  </si>
  <si>
    <t>M01.10</t>
  </si>
  <si>
    <t>ČS2 Černovír rozvaděč RMD 02</t>
  </si>
  <si>
    <t>01.10EM01</t>
  </si>
  <si>
    <t>D+M - Plastový rozvaděč RMD 02</t>
  </si>
  <si>
    <t>kpl</t>
  </si>
  <si>
    <t>64</t>
  </si>
  <si>
    <t>-181916564</t>
  </si>
  <si>
    <t xml:space="preserve">Poznámka k položce:_x000d_
Plastový rozvaděč o celkových rozměrech v.1000 x š. 1000 x h. 320 mm, s vnitřními dveřmi, s montážním plechem  a  DIN lištami, a příslušenstvím (zámek FAB,..). Krytí IP65/IP20, přívody a vývody zespodu. Včetně pilíře v.900 x š.1000 x hl.320 mm.</t>
  </si>
  <si>
    <t>M</t>
  </si>
  <si>
    <t>01.10EM02</t>
  </si>
  <si>
    <t>D - Přípojnice Cu pro In=32A</t>
  </si>
  <si>
    <t>256</t>
  </si>
  <si>
    <t>1856466686</t>
  </si>
  <si>
    <t>3</t>
  </si>
  <si>
    <t>01.10EM03</t>
  </si>
  <si>
    <t>D - Čtyřpólová přepěťová ochrana I. a II. stupně se signalizací</t>
  </si>
  <si>
    <t>ks</t>
  </si>
  <si>
    <t>392439712</t>
  </si>
  <si>
    <t>4</t>
  </si>
  <si>
    <t>01.10EM04</t>
  </si>
  <si>
    <t>3f - otočný přepínač SÍŤ - 0 - NZ</t>
  </si>
  <si>
    <t>1731720912</t>
  </si>
  <si>
    <t xml:space="preserve">Poznámka k položce:_x000d_
3f - otočný vypínač s aretací na vnitřní dveře třípolohový (8 kontaktů), 32 A, 400 V AC,  síť - 0 NZ, uzamykatelný</t>
  </si>
  <si>
    <t>5</t>
  </si>
  <si>
    <t>01.10EM05</t>
  </si>
  <si>
    <t>Dl - Zářivkové svítidlo 10W, 230V, IP20</t>
  </si>
  <si>
    <t>2051790456</t>
  </si>
  <si>
    <t xml:space="preserve">Poznámka k položce:_x000d_
Zářivkové svítidlo 10W, 230V, IP20 s vlastním spínačem pro osvětlení rozvaděče  včetně odjištění jednopólovým jističem 6B/1</t>
  </si>
  <si>
    <t>6</t>
  </si>
  <si>
    <t>01.10EM06</t>
  </si>
  <si>
    <t>D - Relé pro hlídání napětí 400V</t>
  </si>
  <si>
    <t>-67237442</t>
  </si>
  <si>
    <t>7</t>
  </si>
  <si>
    <t>01.10EM07</t>
  </si>
  <si>
    <t>D - Trojpólový pojistkový odpínač 125A</t>
  </si>
  <si>
    <t>-231970199</t>
  </si>
  <si>
    <t>Poznámka k položce:_x000d_
Trojpólový pojistkový odpínač 125A - pro válcové pojistky, vč. řadových svorek</t>
  </si>
  <si>
    <t>8</t>
  </si>
  <si>
    <t>01.10EM08</t>
  </si>
  <si>
    <t>D - Pojistka válcová do 100A gG</t>
  </si>
  <si>
    <t>1673352075</t>
  </si>
  <si>
    <t>9</t>
  </si>
  <si>
    <t>01.10EM09</t>
  </si>
  <si>
    <t>D - Termostat na DIN 230V,6A,0-60°C,IP30</t>
  </si>
  <si>
    <t>2142575729</t>
  </si>
  <si>
    <t>10</t>
  </si>
  <si>
    <t>01.10EM10</t>
  </si>
  <si>
    <t>D - Topné těleso do rozvaděče 230V, 50W,IP20</t>
  </si>
  <si>
    <t>9095001</t>
  </si>
  <si>
    <t>11</t>
  </si>
  <si>
    <t>01.10EM11</t>
  </si>
  <si>
    <t>D - Zásuvka na DIN, 230V, 16A, IP20</t>
  </si>
  <si>
    <t>-163836326</t>
  </si>
  <si>
    <t>12</t>
  </si>
  <si>
    <t>01.10EM12</t>
  </si>
  <si>
    <t>D - Zásuvka na DIN, 400V, 16A, IP20</t>
  </si>
  <si>
    <t>1631591358</t>
  </si>
  <si>
    <t>13</t>
  </si>
  <si>
    <t>01.10EM13</t>
  </si>
  <si>
    <t>D - Přívodka nástěnná 16A,400V,IP44,TN-S</t>
  </si>
  <si>
    <t>-437648031</t>
  </si>
  <si>
    <t>14</t>
  </si>
  <si>
    <t>01.10EM14</t>
  </si>
  <si>
    <t>D - Pojistková řadová svorkovnice 250V, do 10A s LED</t>
  </si>
  <si>
    <t>1857020704</t>
  </si>
  <si>
    <t>01.10EM15</t>
  </si>
  <si>
    <t>D - Přístrojová pojistka skleněná 1A</t>
  </si>
  <si>
    <t>228812841</t>
  </si>
  <si>
    <t>16</t>
  </si>
  <si>
    <t>01.10EM16</t>
  </si>
  <si>
    <t>D - Napájecí zdroj 230VAC/24VDC, 3A, montáž na DIN</t>
  </si>
  <si>
    <t>-1416756618</t>
  </si>
  <si>
    <t>17</t>
  </si>
  <si>
    <t>01.10EM17</t>
  </si>
  <si>
    <t>D - Řízení zálohy napájení, 24VDC, 10A, montáž na DIN</t>
  </si>
  <si>
    <t>388875631</t>
  </si>
  <si>
    <t>18</t>
  </si>
  <si>
    <t>01.10EM18</t>
  </si>
  <si>
    <t>D - Baterie 24VDC, 7,2Ah</t>
  </si>
  <si>
    <t>290708596</t>
  </si>
  <si>
    <t>19</t>
  </si>
  <si>
    <t>01.10EM19</t>
  </si>
  <si>
    <t>D - Jistič jednopólový 6/1/B, 6A</t>
  </si>
  <si>
    <t>-1788452903</t>
  </si>
  <si>
    <t>20</t>
  </si>
  <si>
    <t>01.10EM20</t>
  </si>
  <si>
    <t>D - Jistič jednopólový 10/1/B, 10A</t>
  </si>
  <si>
    <t>1353934583</t>
  </si>
  <si>
    <t>01.10EM21</t>
  </si>
  <si>
    <t>D - Jistič jednopólový 16/1/B, 16A</t>
  </si>
  <si>
    <t>1116276011</t>
  </si>
  <si>
    <t>22</t>
  </si>
  <si>
    <t>01.10EM22</t>
  </si>
  <si>
    <t>D - Jistič trojpólový 16/3/B, 16A</t>
  </si>
  <si>
    <t>-910176909</t>
  </si>
  <si>
    <t>23</t>
  </si>
  <si>
    <t>01.10EM23</t>
  </si>
  <si>
    <t>D - Jistič trojpólový 6/3/B, 6A</t>
  </si>
  <si>
    <t>-780287547</t>
  </si>
  <si>
    <t>24</t>
  </si>
  <si>
    <t>01.10EM24</t>
  </si>
  <si>
    <t>D - Přepěťová ochrana typ 3, 230V, TN-S s vf filtrem a signalizací</t>
  </si>
  <si>
    <t>145965380</t>
  </si>
  <si>
    <t>25</t>
  </si>
  <si>
    <t>01.10EM25</t>
  </si>
  <si>
    <t>D - Rázová oddělovací tlumivka 16A</t>
  </si>
  <si>
    <t>265425266</t>
  </si>
  <si>
    <t>26</t>
  </si>
  <si>
    <t>01.10EM26</t>
  </si>
  <si>
    <t>D - Relé 24V DC, 4P včetně patice</t>
  </si>
  <si>
    <t>-43800567</t>
  </si>
  <si>
    <t>27</t>
  </si>
  <si>
    <t>01.10EM27</t>
  </si>
  <si>
    <t>D - Relé 24V DC, 2P včetně patice</t>
  </si>
  <si>
    <t>253233581</t>
  </si>
  <si>
    <t>28</t>
  </si>
  <si>
    <t>01.10EM28</t>
  </si>
  <si>
    <t>D - Proudový chránič 40A/4/0,03A, 40A</t>
  </si>
  <si>
    <t>-164583663</t>
  </si>
  <si>
    <t>29</t>
  </si>
  <si>
    <t>01.10EM29</t>
  </si>
  <si>
    <t>D - Odjištěný vývod pro čerpadlo o výkonu do 0,15kW, 400V</t>
  </si>
  <si>
    <t>826359256</t>
  </si>
  <si>
    <t xml:space="preserve">Poznámka k položce:_x000d_
Odjištěný vývod pro čerpadlo do výkonu do 0,75 kW, 400V, přímý rozběh,  motorový spouštěč, proudový chránič 30mA, stykač, pomocné kontakty. Jištění ovládacího obvodu,signálky pro chod a poruchu, Ovladač trojpolohový, relé vlhkosti, pomocná 23VAC a povelová relé 24VDC. Tlačítko pro reset vlhkosti. Ovládací napětí 230VAC. Řadové svorky.</t>
  </si>
  <si>
    <t>30</t>
  </si>
  <si>
    <t>01.10EM30</t>
  </si>
  <si>
    <t>D - Řídící systém</t>
  </si>
  <si>
    <t>1744930732</t>
  </si>
  <si>
    <t xml:space="preserve">Poznámka k položce:_x000d_
Řídící systém pro danou čerpací stanici Poznámka:  Zařízení musí být kompatibilní se stávajícím zařízením provozovatele!</t>
  </si>
  <si>
    <t>31</t>
  </si>
  <si>
    <t>01.10EM31</t>
  </si>
  <si>
    <t>D - Propojovací svorkovnice řídicího systému</t>
  </si>
  <si>
    <t>-1355874073</t>
  </si>
  <si>
    <t>32</t>
  </si>
  <si>
    <t>01.10EM32</t>
  </si>
  <si>
    <t>D - Řadová svorkovnice</t>
  </si>
  <si>
    <t>-1550099848</t>
  </si>
  <si>
    <t>33</t>
  </si>
  <si>
    <t>01.10EM33</t>
  </si>
  <si>
    <t>D - Sběrnice N</t>
  </si>
  <si>
    <t>564100672</t>
  </si>
  <si>
    <t>34</t>
  </si>
  <si>
    <t>01.10EM34</t>
  </si>
  <si>
    <t>D - Sběrnice PE</t>
  </si>
  <si>
    <t>-546287910</t>
  </si>
  <si>
    <t>35</t>
  </si>
  <si>
    <t>01.10EM35</t>
  </si>
  <si>
    <t>D - Drobný montážní materiál</t>
  </si>
  <si>
    <t>-1973905111</t>
  </si>
  <si>
    <t>36</t>
  </si>
  <si>
    <t>01.10EM36</t>
  </si>
  <si>
    <t>D - Kabelové vývodky</t>
  </si>
  <si>
    <t>-1874324993</t>
  </si>
  <si>
    <t>37</t>
  </si>
  <si>
    <t>01.10EM37</t>
  </si>
  <si>
    <t>M - Osazení přístrojů do rozvaděče včetně prodrátování</t>
  </si>
  <si>
    <t>-526007172</t>
  </si>
  <si>
    <t>38</t>
  </si>
  <si>
    <t>01.10EM38</t>
  </si>
  <si>
    <t>D - Zpracování výrobní dokumentace rozvaděče RMD 02 podle dodaných komponent</t>
  </si>
  <si>
    <t>933471657</t>
  </si>
  <si>
    <t>Poznámka k položce:_x000d_
Osazení přístrojů do rozvaděče včetně prodrátování a místo pro dozbrojení převodníku, řídícího systému pro přenos, přepěťových ochran</t>
  </si>
  <si>
    <t>M01.9</t>
  </si>
  <si>
    <t>ČS1 Černovír - rozvaděč RMD 01</t>
  </si>
  <si>
    <t>39</t>
  </si>
  <si>
    <t>01.9EM01</t>
  </si>
  <si>
    <t>D+M - Plastový rozvaděč RMD 01</t>
  </si>
  <si>
    <t>229525042</t>
  </si>
  <si>
    <t xml:space="preserve">Poznámka k položce:_x000d_
Plastový rozvaděč o celkových rozměrech v.1250 x š. 1000 x h. 320 mm, s vnitřními dveřmi, s montážním plechem  a  DIN lištami, a příslušenstvím (zámek FAB,..). Krytí IP65/IP20, přívody a vývody zespodu. Včetně pilíře v.900 x š.1250 x hl.320 mm.</t>
  </si>
  <si>
    <t>40</t>
  </si>
  <si>
    <t>01.9EM02</t>
  </si>
  <si>
    <t>D - Přípojnice Cu pro In=63A</t>
  </si>
  <si>
    <t>-2046944543</t>
  </si>
  <si>
    <t>41</t>
  </si>
  <si>
    <t>01.9EM03</t>
  </si>
  <si>
    <t>-1988611054</t>
  </si>
  <si>
    <t>42</t>
  </si>
  <si>
    <t>01.9EM04</t>
  </si>
  <si>
    <t>D - 3f - otočný přepínač SÍŤ - 0 - NZ</t>
  </si>
  <si>
    <t>-1748799297</t>
  </si>
  <si>
    <t xml:space="preserve">Poznámka k položce:_x000d_
3f - otočný vypínač s aretací na vnitřní dveře třípolohový (8 kontaktů), 63 A, 400 V AC,  síť - 0 NZ, uzamykatelný</t>
  </si>
  <si>
    <t>43</t>
  </si>
  <si>
    <t>01.9EM05</t>
  </si>
  <si>
    <t>D - Zářivkové svítidlo 10W, 230V, IP20</t>
  </si>
  <si>
    <t>1278114270</t>
  </si>
  <si>
    <t>44</t>
  </si>
  <si>
    <t>01.9EM06</t>
  </si>
  <si>
    <t>-603905338</t>
  </si>
  <si>
    <t>45</t>
  </si>
  <si>
    <t>01.9EM07</t>
  </si>
  <si>
    <t>1221553342</t>
  </si>
  <si>
    <t>46</t>
  </si>
  <si>
    <t>01.9EM08</t>
  </si>
  <si>
    <t>1965347315</t>
  </si>
  <si>
    <t>47</t>
  </si>
  <si>
    <t>01.9EM09</t>
  </si>
  <si>
    <t>-1202613646</t>
  </si>
  <si>
    <t>48</t>
  </si>
  <si>
    <t>01.9EM10</t>
  </si>
  <si>
    <t>-1138068996</t>
  </si>
  <si>
    <t>49</t>
  </si>
  <si>
    <t>01.9EM11</t>
  </si>
  <si>
    <t>-1721430047</t>
  </si>
  <si>
    <t>50</t>
  </si>
  <si>
    <t>01.9EM12</t>
  </si>
  <si>
    <t>419356347</t>
  </si>
  <si>
    <t>51</t>
  </si>
  <si>
    <t>01.9EM13</t>
  </si>
  <si>
    <t>D - Přívodka nástěnná 32A,400V,IP44,TN-S</t>
  </si>
  <si>
    <t>-661042648</t>
  </si>
  <si>
    <t>52</t>
  </si>
  <si>
    <t>01.9EM14</t>
  </si>
  <si>
    <t>1063148102</t>
  </si>
  <si>
    <t>53</t>
  </si>
  <si>
    <t>01.9EM15</t>
  </si>
  <si>
    <t>238044377</t>
  </si>
  <si>
    <t>54</t>
  </si>
  <si>
    <t>01.9EM16</t>
  </si>
  <si>
    <t>-1053799396</t>
  </si>
  <si>
    <t>55</t>
  </si>
  <si>
    <t>01.9EM17</t>
  </si>
  <si>
    <t>-2066856526</t>
  </si>
  <si>
    <t>56</t>
  </si>
  <si>
    <t>01.9EM18</t>
  </si>
  <si>
    <t>-1012590065</t>
  </si>
  <si>
    <t>57</t>
  </si>
  <si>
    <t>01.9EM19</t>
  </si>
  <si>
    <t>467234110</t>
  </si>
  <si>
    <t>58</t>
  </si>
  <si>
    <t>01.9EM20</t>
  </si>
  <si>
    <t>490141901</t>
  </si>
  <si>
    <t>59</t>
  </si>
  <si>
    <t>01.9EM21</t>
  </si>
  <si>
    <t>25948692</t>
  </si>
  <si>
    <t>60</t>
  </si>
  <si>
    <t>01.9EM22</t>
  </si>
  <si>
    <t>1014885042</t>
  </si>
  <si>
    <t>61</t>
  </si>
  <si>
    <t>01.9EM23</t>
  </si>
  <si>
    <t>996627563</t>
  </si>
  <si>
    <t>62</t>
  </si>
  <si>
    <t>01.9EM24</t>
  </si>
  <si>
    <t>D - Jistič trojpólový 32/3/B, 32A</t>
  </si>
  <si>
    <t>-1027170231</t>
  </si>
  <si>
    <t>63</t>
  </si>
  <si>
    <t>01.9EM25</t>
  </si>
  <si>
    <t>-933791734</t>
  </si>
  <si>
    <t>01.9EM26</t>
  </si>
  <si>
    <t>-1079241645</t>
  </si>
  <si>
    <t>65</t>
  </si>
  <si>
    <t>01.9EM27</t>
  </si>
  <si>
    <t>1440760595</t>
  </si>
  <si>
    <t>66</t>
  </si>
  <si>
    <t>01.9EM28</t>
  </si>
  <si>
    <t>-626651355</t>
  </si>
  <si>
    <t>67</t>
  </si>
  <si>
    <t>01.9EM29</t>
  </si>
  <si>
    <t>1088297848</t>
  </si>
  <si>
    <t>68</t>
  </si>
  <si>
    <t>01.9EM30</t>
  </si>
  <si>
    <t>D - Odjištěný vývod pro čerpadlo o výkonu do 15,0kW, 400V</t>
  </si>
  <si>
    <t>-1191869716</t>
  </si>
  <si>
    <t xml:space="preserve">Poznámka k položce:_x000d_
Odjištěný vývod pro čerpadlo do výkonu do 15,0 kW, 400V, rozběh přes FM,  motorový spouštěč, proudový chránič 30mA, stykač, pomocné kontakty. Jištění ovládacího obvodu,signálky pro chod a poruchu, Ovladač trojpolohový, relé vlhkosti, pomocná 23VAC a povelová relé 24VDC. Tlačítko pro reset vlhkosti. Ovládací napětí 230VAC. Řadové svorky.</t>
  </si>
  <si>
    <t>69</t>
  </si>
  <si>
    <t>01.9EM31</t>
  </si>
  <si>
    <t>-589291752</t>
  </si>
  <si>
    <t xml:space="preserve">Poznámka k položce:_x000d_
Řídící systém PLC Systém bude osazen uvnitř rozvaděče RMD 01 Počet uvedených vstupů/výstupů je nutno navýšit o cca 20% rezervu:  16xDI, 2xDO, 1xAI, 1xRS232                                                                                                                                                                              Procesorová karta,  Karty digitálních a analogových vstupů a výstupů 24V DC, 4-20mA  Komunikační karta, Grafický panel 4,3" HMI Propojovací kabeláže, koncovek a drobného materiálu. • SW analýza (zadání pro SW) • zpracování veličin, řídicí programy • přenos dat a komunikace • místní vizualizace • SW PLC Poznámka:  Zařízení musí být kompatibilní se stávajícím zařízením provozovatele!</t>
  </si>
  <si>
    <t>70</t>
  </si>
  <si>
    <t>01.9EM32</t>
  </si>
  <si>
    <t>1581392599</t>
  </si>
  <si>
    <t>71</t>
  </si>
  <si>
    <t>01.9EM33</t>
  </si>
  <si>
    <t>1862805840</t>
  </si>
  <si>
    <t>72</t>
  </si>
  <si>
    <t>01.9EM34</t>
  </si>
  <si>
    <t>-1360154586</t>
  </si>
  <si>
    <t>73</t>
  </si>
  <si>
    <t>01.9EM35</t>
  </si>
  <si>
    <t>879769228</t>
  </si>
  <si>
    <t>74</t>
  </si>
  <si>
    <t>01.9EM36</t>
  </si>
  <si>
    <t>1650165151</t>
  </si>
  <si>
    <t>75</t>
  </si>
  <si>
    <t>01.9EM37</t>
  </si>
  <si>
    <t>-2022071096</t>
  </si>
  <si>
    <t>76</t>
  </si>
  <si>
    <t>01.9EM38</t>
  </si>
  <si>
    <t>808102428</t>
  </si>
  <si>
    <t>77</t>
  </si>
  <si>
    <t>01.9EM39</t>
  </si>
  <si>
    <t>D - Zpracování výrobní dokumentace rozvaděče RMD 01 podle dodaných komponent</t>
  </si>
  <si>
    <t>1272649472</t>
  </si>
  <si>
    <t>M02.1</t>
  </si>
  <si>
    <t>Montážní materiál pro ČS1</t>
  </si>
  <si>
    <t>78</t>
  </si>
  <si>
    <t>02.1EM01</t>
  </si>
  <si>
    <t>M - Kabel s měděným jádrem pro čerpadlo (součástí čerpadla)</t>
  </si>
  <si>
    <t>m</t>
  </si>
  <si>
    <t>-1593564404</t>
  </si>
  <si>
    <t>79</t>
  </si>
  <si>
    <t>02.1EM02</t>
  </si>
  <si>
    <t>M - Kabel s měděným jádrem pro plovák (součástí plovákového spínače)</t>
  </si>
  <si>
    <t>48354739</t>
  </si>
  <si>
    <t>80</t>
  </si>
  <si>
    <t>02.1EM03</t>
  </si>
  <si>
    <t>M - Kabel s měděným jádrem pro tenzometr (součástí sondy)</t>
  </si>
  <si>
    <t>1359085880</t>
  </si>
  <si>
    <t>81</t>
  </si>
  <si>
    <t>02.1EM04</t>
  </si>
  <si>
    <t>D+M - Kabel sdělovací s měděným jádrem JYTY 4x1,0</t>
  </si>
  <si>
    <t>-1410941222</t>
  </si>
  <si>
    <t>82</t>
  </si>
  <si>
    <t>02.1EM05</t>
  </si>
  <si>
    <t>D+M - Kabel sdělovací s měděným jádrem JYTY 2x1,0</t>
  </si>
  <si>
    <t>821714756</t>
  </si>
  <si>
    <t>83</t>
  </si>
  <si>
    <t>02.1EM06</t>
  </si>
  <si>
    <t>M - Kabel s měděným jádrem pro osvětlení ČS, CYKY-J 3x1,5</t>
  </si>
  <si>
    <t>506347824</t>
  </si>
  <si>
    <t>84</t>
  </si>
  <si>
    <t>02.1EM07</t>
  </si>
  <si>
    <t>M - Ukončení kabelů v rozvaděči do 1x4x0,6 mm2</t>
  </si>
  <si>
    <t>1861028087</t>
  </si>
  <si>
    <t>85</t>
  </si>
  <si>
    <t>02.1EM08</t>
  </si>
  <si>
    <t>M - Ukončení kabelů v rozvaděči do 4x1,0 mm2</t>
  </si>
  <si>
    <t>1239119877</t>
  </si>
  <si>
    <t>86</t>
  </si>
  <si>
    <t>02.1EM09</t>
  </si>
  <si>
    <t>M - Ukončení kabelů v rozvaděči do 2x1,0 mm2</t>
  </si>
  <si>
    <t>450041886</t>
  </si>
  <si>
    <t>87</t>
  </si>
  <si>
    <t>02.1EM10</t>
  </si>
  <si>
    <t>M - Ukončení kabelů v rozvaděči do 3x1,5 mm2</t>
  </si>
  <si>
    <t>2044730009</t>
  </si>
  <si>
    <t>88</t>
  </si>
  <si>
    <t>02.1EM11</t>
  </si>
  <si>
    <t>D+M Zásuvka na povrch 230V, 16A, IP44</t>
  </si>
  <si>
    <t>2063019183</t>
  </si>
  <si>
    <t>89</t>
  </si>
  <si>
    <t>02.1EM12</t>
  </si>
  <si>
    <t>M - Připojení pohonu 230V</t>
  </si>
  <si>
    <t>-1120718167</t>
  </si>
  <si>
    <t>90</t>
  </si>
  <si>
    <t>02.1EM13</t>
  </si>
  <si>
    <t>M - Připojení pohonu 400V</t>
  </si>
  <si>
    <t>783855476</t>
  </si>
  <si>
    <t>91</t>
  </si>
  <si>
    <t>02.1EM14</t>
  </si>
  <si>
    <t xml:space="preserve">D+M  Spínač č.1, 10A 250V nástěnný IP44</t>
  </si>
  <si>
    <t>2123990582</t>
  </si>
  <si>
    <t>92</t>
  </si>
  <si>
    <t>02.1EM15</t>
  </si>
  <si>
    <t xml:space="preserve">D+M  LED svítidlo stropní, přisazené propojovací, 4950lm, IP66, 37W</t>
  </si>
  <si>
    <t>-1246999958</t>
  </si>
  <si>
    <t>93</t>
  </si>
  <si>
    <t>02.1EM16</t>
  </si>
  <si>
    <t>D+M - Plastová kabicová rozvodka nástěnná, IP54 včetně svorek</t>
  </si>
  <si>
    <t>760219737</t>
  </si>
  <si>
    <t>94</t>
  </si>
  <si>
    <t>02.1EM17</t>
  </si>
  <si>
    <t>M - Zatěsnění prostupů proti vniknutí spodní vody a hlodavců</t>
  </si>
  <si>
    <t>-1167075203</t>
  </si>
  <si>
    <t>95</t>
  </si>
  <si>
    <t>02.1EM18</t>
  </si>
  <si>
    <t>D+M Nosný kabelový systém</t>
  </si>
  <si>
    <t>37565942</t>
  </si>
  <si>
    <t>96</t>
  </si>
  <si>
    <t>02.1EM19</t>
  </si>
  <si>
    <t xml:space="preserve">M - Prostup pro chráničku D=90 mm betonem tl.  150mm</t>
  </si>
  <si>
    <t>-1474470245</t>
  </si>
  <si>
    <t>97</t>
  </si>
  <si>
    <t>02.1EM20</t>
  </si>
  <si>
    <t>-64255046</t>
  </si>
  <si>
    <t>M02.2</t>
  </si>
  <si>
    <t>Montážní materiál pro ČS2</t>
  </si>
  <si>
    <t>98</t>
  </si>
  <si>
    <t>02.2EM01</t>
  </si>
  <si>
    <t>690859345</t>
  </si>
  <si>
    <t>99</t>
  </si>
  <si>
    <t>02.2EM02</t>
  </si>
  <si>
    <t>-651299539</t>
  </si>
  <si>
    <t>100</t>
  </si>
  <si>
    <t>02.2EM03</t>
  </si>
  <si>
    <t>1828710824</t>
  </si>
  <si>
    <t>101</t>
  </si>
  <si>
    <t>02.2EM04</t>
  </si>
  <si>
    <t>852761000</t>
  </si>
  <si>
    <t>102</t>
  </si>
  <si>
    <t>02.2EM05</t>
  </si>
  <si>
    <t>-352273676</t>
  </si>
  <si>
    <t>103</t>
  </si>
  <si>
    <t>02.2EM06</t>
  </si>
  <si>
    <t>402410057</t>
  </si>
  <si>
    <t>104</t>
  </si>
  <si>
    <t>02.2EM07</t>
  </si>
  <si>
    <t>-1947995954</t>
  </si>
  <si>
    <t>105</t>
  </si>
  <si>
    <t>02.2EM08</t>
  </si>
  <si>
    <t>-83933406</t>
  </si>
  <si>
    <t>106</t>
  </si>
  <si>
    <t>02.2EM09</t>
  </si>
  <si>
    <t>-316365538</t>
  </si>
  <si>
    <t>107</t>
  </si>
  <si>
    <t>02.2EM10</t>
  </si>
  <si>
    <t>D+M - Zásuvka na povrch 230V, 16A, IP44</t>
  </si>
  <si>
    <t>1271006208</t>
  </si>
  <si>
    <t>108</t>
  </si>
  <si>
    <t>02.2EM11</t>
  </si>
  <si>
    <t>1763321519</t>
  </si>
  <si>
    <t>109</t>
  </si>
  <si>
    <t>02.2EM12</t>
  </si>
  <si>
    <t>-799908908</t>
  </si>
  <si>
    <t>110</t>
  </si>
  <si>
    <t>02.2EM13</t>
  </si>
  <si>
    <t>1889826638</t>
  </si>
  <si>
    <t>111</t>
  </si>
  <si>
    <t>02.2EM14</t>
  </si>
  <si>
    <t>-1839766345</t>
  </si>
  <si>
    <t>112</t>
  </si>
  <si>
    <t>02.2EM15</t>
  </si>
  <si>
    <t>951875440</t>
  </si>
  <si>
    <t>113</t>
  </si>
  <si>
    <t>02.2EM16</t>
  </si>
  <si>
    <t>2010934663</t>
  </si>
  <si>
    <t>114</t>
  </si>
  <si>
    <t>02.2EM17</t>
  </si>
  <si>
    <t>-500476342</t>
  </si>
  <si>
    <t>115</t>
  </si>
  <si>
    <t>02.2EM18</t>
  </si>
  <si>
    <t>2036792074</t>
  </si>
  <si>
    <t>116</t>
  </si>
  <si>
    <t>02.2EM19</t>
  </si>
  <si>
    <t>1576116840</t>
  </si>
  <si>
    <t>M03.1</t>
  </si>
  <si>
    <t>Polní instrumentace pro ČS1</t>
  </si>
  <si>
    <t>117</t>
  </si>
  <si>
    <t>03.1EM01</t>
  </si>
  <si>
    <t>D+M - Měření hladiny - ponorná tenzosonda</t>
  </si>
  <si>
    <t>-1329640280</t>
  </si>
  <si>
    <t>Poznámka k položce:_x000d_
Hydrostatický snímač (ponorná tenzometrická sonda) hladiny vody s integrovanou přepěťovou ochranou typu 3, rozsah 0-200 mbar v.s. (0-2m), výstup 4-20mA, napájení 12-36V DC, kabel 10m, IP68, svírací nerezový závěs, ochranná PVC trubka včetně nerez kotvení do stěny</t>
  </si>
  <si>
    <t>118</t>
  </si>
  <si>
    <t>03.1EM02</t>
  </si>
  <si>
    <t>D+M - Záložní měření hladiny</t>
  </si>
  <si>
    <t>-1077788043</t>
  </si>
  <si>
    <t>Poznámka k položce:_x000d_
Limitní hladiny - mikrospínače pro zapínací hladinu, vypínací hladinu a maximální hladinu, včetně kabelu do 10m</t>
  </si>
  <si>
    <t>119</t>
  </si>
  <si>
    <t>03.1EM03</t>
  </si>
  <si>
    <t>D+M - Měření zátopové hladiny - plovákový spínač</t>
  </si>
  <si>
    <t>-409380437</t>
  </si>
  <si>
    <t xml:space="preserve">Poznámka k položce:_x000d_
Plovákový spínač hladiny  s beznapěťovým přepínacím kontaktem IP67, včetně kabelu do 10m</t>
  </si>
  <si>
    <t>120</t>
  </si>
  <si>
    <t>03.1EM04</t>
  </si>
  <si>
    <t>D+M - Dveřní magnetický kontakt</t>
  </si>
  <si>
    <t>1961801869</t>
  </si>
  <si>
    <t>121</t>
  </si>
  <si>
    <t>03.1EM05</t>
  </si>
  <si>
    <t>D+M - Koncový spínač na poklop</t>
  </si>
  <si>
    <t>-1388073596</t>
  </si>
  <si>
    <t>M03.2</t>
  </si>
  <si>
    <t>Polní instrumentace pro ČS2</t>
  </si>
  <si>
    <t>122</t>
  </si>
  <si>
    <t>03.2EM01</t>
  </si>
  <si>
    <t>-183537895</t>
  </si>
  <si>
    <t>Poznámka k položce:_x000d_
Hydrostatický snímač (ponorná tenzometrická sonda) hladiny vody s integrovanou přepěťovou ochranou typu 3, rozsah 0-200 mbar v.s.(0-2m), výstup 4-20mA, napájení 12-36V DC, kabel 10m, IP68, svírací nerezový závěs, ochranná PVC trubka včetně nerez kotvení do stěny</t>
  </si>
  <si>
    <t>123</t>
  </si>
  <si>
    <t>03.2EM02</t>
  </si>
  <si>
    <t>1950848443</t>
  </si>
  <si>
    <t>124</t>
  </si>
  <si>
    <t>03.2EM03</t>
  </si>
  <si>
    <t>-882721476</t>
  </si>
  <si>
    <t>125</t>
  </si>
  <si>
    <t>03.2EM04</t>
  </si>
  <si>
    <t>-2046056280</t>
  </si>
  <si>
    <t>126</t>
  </si>
  <si>
    <t>03.2EM05</t>
  </si>
  <si>
    <t>-1303850986</t>
  </si>
  <si>
    <t>M30</t>
  </si>
  <si>
    <t>Přidružené práce</t>
  </si>
  <si>
    <t>127</t>
  </si>
  <si>
    <t>30EM01</t>
  </si>
  <si>
    <t>M - Výchozí revize el. zařízení + stanovisko TIČR</t>
  </si>
  <si>
    <t>-1636062367</t>
  </si>
  <si>
    <t>Poznámka k položce:_x000d_
Provedení požadovaných měření a následné zpracování výchozí revize el. zařízení + stanovisko TIČR</t>
  </si>
  <si>
    <t>PS-02 - ČS Oldřichovice - strojně-technologická část</t>
  </si>
  <si>
    <t>PS-02.1 - ČS-3, ČS-4, ČS-5 - vystrojení technologie</t>
  </si>
  <si>
    <t>ČS3 - čerpací šachta DN2100 ŽB prefa včetně strojní technologie</t>
  </si>
  <si>
    <t>630787905</t>
  </si>
  <si>
    <t xml:space="preserve">Poznámka k položce:_x000d_
viz příloha D.2.1.4 a D1.6.1_x000d_
Cena obsahuje :_x000d_
= dodávka prefa ŽB jímka DN2100 s těsněním mezi dílci včetně zákrytové desky se zateplením tvrzeným extrud.polystyrenem min. tl. 40mm včetně dopravy na místo zabudování_x000d_
= dodávka a osazení nerez poklopu 800x800mm s pěnovou izolací, s vyklápěcí vzpěrou a s nerez hlavicí DN150_x000d_
= dodávka a osazení nerez žebříku s perforovanými stupadly včetně kotvení_x000d_
= úprava dna jímky_x000d_
= vnitřní povrchová úprava jímky_x000d_
= průchodky pro potrubí a kabely_x000d_
= dodávka a montáž odstředivá čerpadla v monoblokovém provedení, výkon čerpadla 20,0m3/hod, 0,75kW, počet otáček 1500/min, oběžné kolo ... 2ks_x000d_
= dodávka a montáž kalové čerpadlo s namontovaným kabelovým plovákovým spínačem 2,5-5,0m3/hod, 0,21kW, výška 3-5m včetně klapky, šoupěte, potrubí D32 a tvarovek ... 1ks_x000d_
= dodávka a montáž potrubí v ČS včetně tvarovek a armatur - přítokové, tlakové, větrací_x000d_
     = dodávka a montáž zpětná klapka desková DN100 PN10 bez čepu včetně těsnění... 1ks_x000d_
     = dodávka a montáž uzavírací šoupátko DN100 PN10 včetně ručního kola ... 1ks_x000d_
     = dodávka a montáž připojovací adaptér PVC-KG DN200/200 ... 1ks_x000d_
     = dodávka a montáž uzavírací šoupátko DN200 PN10 s ručním kolem včetně montážní sady, šroubů, těsnění ... 1ks_x000d_
     = dodávka a montáž výtlačné potrubí PE D110 PN10,16 uvnitř šachty včetně tvarovek ... 1 soubor_x000d_
     = dodávka a montáž připojovací příruba DN100 PN10 pro navazující výtlak ... 1ks_x000d_
     = dodávka a montáž potrubí pro připojení čerpadel včetně tvarovek ... 2 soubory_x000d_
    = dodávka a montáž větrací potrubí DN150 HT s větrací hlavicí, DN65/100 PVC s přírubami a tvarovkami ... 1 soubor</t>
  </si>
  <si>
    <t>viz příloha D.2.1.4 a D.1.6.1</t>
  </si>
  <si>
    <t>ČS4 - čerpací šachta DN2100 ŽB prefa včetně strojní technologie</t>
  </si>
  <si>
    <t>-322283519</t>
  </si>
  <si>
    <t xml:space="preserve">Poznámka k položce:_x000d_
viz příloha D.2.1.5 a D.1.6.2_x000d_
Cena obsahuje :_x000d_
= dodávka prefa ŽB jímka DN2100 s těsněním mezi dílci včetně zákrytové desky se zateplením tvrzeným extrud.polystyrenem min. tl. 40mm včetně dopravy na místo zabudování_x000d_
= dodávka a osazení nerez poklopu 800x800mm s pěnovou izolací, s vyklápěcí vzpěrou a s nerez hlavicí DN150_x000d_
= dodávka a osazení nerez žebříku s perforovanými stupadly včetně kotvení_x000d_
= úprava dna jímky_x000d_
= vnitřní povrchová úprava jímky_x000d_
= průchodky pro potrubí a kabely_x000d_
= dodávka a montáž odstředivé hydrodynamické čerpadlo v monoblokovém provedení, výkon čerpadla 30,0m3/hod, 11kW, počet otáček 3000/min, oběžné kolo ... 1ks_x000d_
= dodávka a montáž kalové čerpadlo s namontovaným kabelovým plovákovým spínačem 2,5-5,0m3/hod, 0,21kW, výška 3-5m včetně klapky, šoupěte, potrubí a tvarovek ... 1ks_x000d_
= dodávka a montáž potrubí v ČS včetně tvarovek a armatur - přítokové, tlakové, větrací_x000d_
     = dodávka a montáž uzavírací šoupátko DN150 PN10 včetně ručního kola ... 1ks_x000d_
     = dodávka a montáž výtlačné potrubí OC DN100 PN10,16 uvnitř šachty včetně tvarovek ... 1 soubor_x000d_
     = dodávka a montáž připojovací příruba DN100 PN10 pro navazující výtlak ... 1ks_x000d_
     = dodávka a montáž zpětná klapka DN100 PN10 ... 1ks_x000d_
     = dodávka a montáž nožové šoupátko DN80 PN10 měkkotěsnící s ručním kolem ... 1ks_x000d_
     = dodávka a montáž potrubí pro připojení čerpadel OC DN80 PN10 včetně tvarovek ... 1 soubor_x000d_
     = dodávka a montáž uzavírací šoupátko DN80 PN10 měkkotěsnící s ručním kolem včetně montážní sady, šroubů, těsnění pro sací a výtlačné potrubí čerpadla ... 2ks_x000d_
     = dodávka a montáž větrací potrubí DN150 HT s větrací hlavicí, DN65/100 PVC s přírubami s tvarovkami ... 1 soubor</t>
  </si>
  <si>
    <t>viz příloha D.2.1.5 a D.1.6.2</t>
  </si>
  <si>
    <t>003</t>
  </si>
  <si>
    <t>ČS5 - čerpací šachta DN2100 ŽB prefa včetně strojní technologie</t>
  </si>
  <si>
    <t>167952679</t>
  </si>
  <si>
    <t xml:space="preserve">Poznámka k položce:_x000d_
viz příloha D.2.1.5 a D.1.6.2_x000d_
Cena obsahuje :_x000d_
= dodávka prefa ŽB jímka DN2100 s těsněním mezi dílci včetně zákrytové desky se zateplením tvrzeným extrud.polystyrenem min. tl. 40mm včetně dopravy na místo zabudování_x000d_
= dodávka a osazení nerez poklopu 800x800mm s pěnovou izolací, s vyklápěcí vzpěrou a s nerez hlavicí DN150_x000d_
= dodávka a osazení nerez žebříku s perforovanými stupadly včetně kotvení_x000d_
= úprava dna jímky_x000d_
= vnitřní povrchová úprava jímky_x000d_
= průchodky pro potrubí a kabely_x000d_
= dodávka a montáž odstředivé čerpadlo, výkon čerpadla 30,0m3/hod, 3kW, počet otáček 3000/min, oběžné kolo ... 1ks_x000d_
= dodávka a montáž kalové čerpadlo s namontovaným kabelovým plovákovým spínačem 2,5-5,0m3/hod, 0,21kW, výška 3-5m včetně klapky, šoupěte, potrubí a tvarovek ... 1ks_x000d_
= dodávka a montáž potrubí v ČS včetně tvarovek a armatur - přítokové, tlakové, větrací_x000d_
     = dodávka a montáž zpětná klapka DN100 PN10 ... 1ks_x000d_
     = dodávka a montáž uzavírací šoupátko DN100 PN10 včetně ručního kola ... 1ks_x000d_
     = dodávka a montáž uzavírací šoupátko DN200 PN10 včetně montážní sady, šroubů, těsnění a ručního kola ... 1ks_x000d_
     = dodávka a montáž výtlačné potrubí OC DN100 PN10,16 uvnitř šachty včetně tvarovek ... 1 soubor_x000d_
     = dodávka a montáž litinový T-kus DN150/50 pro zavzdušňovací a odvzdušňovací ventil ... 1ks_x000d_
     = dodávka a montáž zavzdušňovací a odvzdušňovací ventil ... 1ks_x000d_
     = dodávka a montáž deskové šoupátko DN50 PN10/16 měkkotěsnící s ručním kolem ... 1ks_x000d_
     = dodávka a montáž připojovací příruba DN100 PN10 pro navazující výtlak ... 1ks_x000d_
     = dodávka a montáž potrubí pro připojení čerpadel včetně tvarovek ... 1 soubor_x000d_
     = dodávka a montáž větrací potrubí DN150 HT s větrací hlavicí, DN65/100 PVC s přírubami s tvarovkami ... 1 soubor</t>
  </si>
  <si>
    <t>viz příloha D.2.1.6 a D.1.6.3</t>
  </si>
  <si>
    <t>PS-02.2 - ČS-3, ČS-4, ČS-5 - vystrojení elektro</t>
  </si>
  <si>
    <t>M01.11 - ČS3 Oldřichovice rozvaděč RMD 03</t>
  </si>
  <si>
    <t>M01.12 - ČS4 Oldřichovice rozvaděč RMD 04</t>
  </si>
  <si>
    <t>M01.13 - ČS5 Oldřichovice rozvaděč RMD 05</t>
  </si>
  <si>
    <t>M02.3 - Montážní materiál pro ČS3</t>
  </si>
  <si>
    <t>M02.4 - Montážní materiál pro ČS4</t>
  </si>
  <si>
    <t>M02.5 - Montážní materiál pro ČS5</t>
  </si>
  <si>
    <t>M03.3 - Polní instrumentace pro ČS3</t>
  </si>
  <si>
    <t>M03.4 - Polní instrumentace pro ČS4</t>
  </si>
  <si>
    <t>M03.5 - Polní instrumentace pro ČS5</t>
  </si>
  <si>
    <t>M01.11</t>
  </si>
  <si>
    <t>ČS3 Oldřichovice rozvaděč RMD 03</t>
  </si>
  <si>
    <t>01.11EM01</t>
  </si>
  <si>
    <t>D+M - Plastový rozvaděč RMD 03</t>
  </si>
  <si>
    <t>1411007619</t>
  </si>
  <si>
    <t xml:space="preserve">Poznámka k položce:_x000d_
Plastový rozvaděč o celkových rozměrech v.1000 x š. 1000 x h. 320 mm, s vnitřními dveřmi, s montážním plechem  a  DIN lištami, a příslušenstvím (zámek FAB,..). Krytí IP65/IP20, přívody a vývody zespodu. Včetně pilíře v.900 x š.1250 x hl.320 mm.</t>
  </si>
  <si>
    <t>01.11EM02</t>
  </si>
  <si>
    <t>1013512896</t>
  </si>
  <si>
    <t>01.11EM03</t>
  </si>
  <si>
    <t>-1642359960</t>
  </si>
  <si>
    <t>01.11EM04</t>
  </si>
  <si>
    <t>-1257560578</t>
  </si>
  <si>
    <t>01.11EM05</t>
  </si>
  <si>
    <t>-1893415369</t>
  </si>
  <si>
    <t>01.11EM06</t>
  </si>
  <si>
    <t>99689090</t>
  </si>
  <si>
    <t>01.11EM07</t>
  </si>
  <si>
    <t>1331199499</t>
  </si>
  <si>
    <t>01.11EM08</t>
  </si>
  <si>
    <t>-1351332485</t>
  </si>
  <si>
    <t>01.11EM09</t>
  </si>
  <si>
    <t>-2062996920</t>
  </si>
  <si>
    <t>01.11EM10</t>
  </si>
  <si>
    <t>-1807482782</t>
  </si>
  <si>
    <t>01.11EM11</t>
  </si>
  <si>
    <t>-438839236</t>
  </si>
  <si>
    <t>01.11EM12</t>
  </si>
  <si>
    <t>-235308429</t>
  </si>
  <si>
    <t>01.11EM13</t>
  </si>
  <si>
    <t>-498720916</t>
  </si>
  <si>
    <t>01.11EM14</t>
  </si>
  <si>
    <t>329529067</t>
  </si>
  <si>
    <t>01.11EM15</t>
  </si>
  <si>
    <t>-1808344722</t>
  </si>
  <si>
    <t>01.11EM16</t>
  </si>
  <si>
    <t>605164000</t>
  </si>
  <si>
    <t>01.11EM17</t>
  </si>
  <si>
    <t>-1396017306</t>
  </si>
  <si>
    <t>01.11EM18</t>
  </si>
  <si>
    <t>207739746</t>
  </si>
  <si>
    <t>01.11EM19</t>
  </si>
  <si>
    <t>1163140868</t>
  </si>
  <si>
    <t>01.11EM20</t>
  </si>
  <si>
    <t>1299895917</t>
  </si>
  <si>
    <t>01.11EM21</t>
  </si>
  <si>
    <t>147580711</t>
  </si>
  <si>
    <t>01.11EM22</t>
  </si>
  <si>
    <t>-1422603858</t>
  </si>
  <si>
    <t>01.11EM23</t>
  </si>
  <si>
    <t>1743466025</t>
  </si>
  <si>
    <t>01.11EM24</t>
  </si>
  <si>
    <t>D - Jistič trojpólový 25/3/B, 25A</t>
  </si>
  <si>
    <t>1780524566</t>
  </si>
  <si>
    <t>01.11EM25</t>
  </si>
  <si>
    <t>-1739365216</t>
  </si>
  <si>
    <t>01.11EM26</t>
  </si>
  <si>
    <t>-526512850</t>
  </si>
  <si>
    <t>01.11EM27</t>
  </si>
  <si>
    <t>761851501</t>
  </si>
  <si>
    <t>01.11EM28</t>
  </si>
  <si>
    <t>816516339</t>
  </si>
  <si>
    <t>01.11EM29</t>
  </si>
  <si>
    <t>-1606155464</t>
  </si>
  <si>
    <t>01.11EM30</t>
  </si>
  <si>
    <t>D - Odjištěný vývod pro čerpadlo o výkonu do 3,0kW, 400V</t>
  </si>
  <si>
    <t>1261951197</t>
  </si>
  <si>
    <t xml:space="preserve">Poznámka k položce:_x000d_
Odjištěný vývod pro čerpadlo do výkonu do 3,0 kW, 400V, přímý rozběh,  motorový spouštěč, proudový chránič 30mA, stykač, pomocné kontakty. Jištění ovládacího obvodu,signálky pro chod a poruchu, Ovladač trojpolohový, relé vlhkosti, pomocná 23VAC a povelová relé 24VDC. Tlačítko pro reset vlhkosti. Ovládací napětí 230VAC. Řadové svorky.</t>
  </si>
  <si>
    <t>01.11EM31</t>
  </si>
  <si>
    <t>425589967</t>
  </si>
  <si>
    <t>01.11EM32</t>
  </si>
  <si>
    <t>-837858047</t>
  </si>
  <si>
    <t>01.11EM33</t>
  </si>
  <si>
    <t>-218948798</t>
  </si>
  <si>
    <t>01.11EM34</t>
  </si>
  <si>
    <t>2145207045</t>
  </si>
  <si>
    <t>01.11EM35</t>
  </si>
  <si>
    <t>-1547821482</t>
  </si>
  <si>
    <t>01.11EM36</t>
  </si>
  <si>
    <t>612361220</t>
  </si>
  <si>
    <t>01.11EM37</t>
  </si>
  <si>
    <t>942984903</t>
  </si>
  <si>
    <t>01.11EM38</t>
  </si>
  <si>
    <t>-1239485931</t>
  </si>
  <si>
    <t>01.11EM39</t>
  </si>
  <si>
    <t>D - Zpracování výrobní dokumentace rozvaděče RMD 03 podle dodaných komponent</t>
  </si>
  <si>
    <t>-1223876915</t>
  </si>
  <si>
    <t>M01.12</t>
  </si>
  <si>
    <t>ČS4 Oldřichovice rozvaděč RMD 04</t>
  </si>
  <si>
    <t>01.12EM01</t>
  </si>
  <si>
    <t>D+M - Plastový rozvaděč RMD 04</t>
  </si>
  <si>
    <t>937095712</t>
  </si>
  <si>
    <t xml:space="preserve">Poznámka k položce:_x000d_
Plastový rozvaděč o celkových rozměrech v.1000 x š. 1250 x h. 320 mm, s vnitřními dveřmi, s montážním plechem  a  DIN lištami, a příslušenstvím (zámek FAB,..). Krytí IP65/IP20, přívody a vývody zespodu. Včetně pilíře v.900 x š.1250 x hl.320 mm.</t>
  </si>
  <si>
    <t>01.12EM02</t>
  </si>
  <si>
    <t>D - Přípojnice Cu pro In=40A</t>
  </si>
  <si>
    <t>479237500</t>
  </si>
  <si>
    <t>01.12EM03</t>
  </si>
  <si>
    <t>1780138289</t>
  </si>
  <si>
    <t>01.12EM04</t>
  </si>
  <si>
    <t>755152818</t>
  </si>
  <si>
    <t>01.12EM05</t>
  </si>
  <si>
    <t>-1277762620</t>
  </si>
  <si>
    <t>01.12EM06</t>
  </si>
  <si>
    <t>-1939493729</t>
  </si>
  <si>
    <t>01.12EM07</t>
  </si>
  <si>
    <t>689405480</t>
  </si>
  <si>
    <t>01.12EM08</t>
  </si>
  <si>
    <t>1486861812</t>
  </si>
  <si>
    <t>01.12EM09</t>
  </si>
  <si>
    <t>-962348839</t>
  </si>
  <si>
    <t>01.12EM10</t>
  </si>
  <si>
    <t>-1561838537</t>
  </si>
  <si>
    <t>01.12EM11</t>
  </si>
  <si>
    <t>-1522345798</t>
  </si>
  <si>
    <t>01.12EM12</t>
  </si>
  <si>
    <t>-2077887070</t>
  </si>
  <si>
    <t>01.12EM13</t>
  </si>
  <si>
    <t>1906572799</t>
  </si>
  <si>
    <t>01.12EM14</t>
  </si>
  <si>
    <t>-1391675954</t>
  </si>
  <si>
    <t>01.12EM15</t>
  </si>
  <si>
    <t>2043450868</t>
  </si>
  <si>
    <t>01.12EM16</t>
  </si>
  <si>
    <t>210102781</t>
  </si>
  <si>
    <t>01.12EM17</t>
  </si>
  <si>
    <t>-24211079</t>
  </si>
  <si>
    <t>01.12EM18</t>
  </si>
  <si>
    <t>503906708</t>
  </si>
  <si>
    <t>01.12EM19</t>
  </si>
  <si>
    <t>1567429115</t>
  </si>
  <si>
    <t>01.12EM20</t>
  </si>
  <si>
    <t>1856547819</t>
  </si>
  <si>
    <t>01.12EM21</t>
  </si>
  <si>
    <t>-1430855783</t>
  </si>
  <si>
    <t>01.12EM22</t>
  </si>
  <si>
    <t>-1272409372</t>
  </si>
  <si>
    <t>01.12EM23</t>
  </si>
  <si>
    <t>-1215956141</t>
  </si>
  <si>
    <t>01.12EM24</t>
  </si>
  <si>
    <t>2063521090</t>
  </si>
  <si>
    <t>01.12EM25</t>
  </si>
  <si>
    <t>-1658225455</t>
  </si>
  <si>
    <t>01.12EM26</t>
  </si>
  <si>
    <t>529192527</t>
  </si>
  <si>
    <t>01.12EM27</t>
  </si>
  <si>
    <t>-2016393193</t>
  </si>
  <si>
    <t>01.12EM28</t>
  </si>
  <si>
    <t>613480751</t>
  </si>
  <si>
    <t>01.12EM29</t>
  </si>
  <si>
    <t>-1427670300</t>
  </si>
  <si>
    <t>01.12EM30</t>
  </si>
  <si>
    <t>D - Odjištěný vývod pro čerpadlo o výkonu do 11,0kW, 400V</t>
  </si>
  <si>
    <t>2116456085</t>
  </si>
  <si>
    <t xml:space="preserve">Poznámka k položce:_x000d_
Odjištěný vývod pro čerpadlo do výkonu do 11,0 kW, 400V, rozběh přes frekvenční měnič,  motorový spouštěč, proudový chránič 30mA, stykač, pomocné kontakty. Jištění ovládacího obvodu,signálky pro chod a poruchu, Ovladač trojpolohový, relé vlhkosti, pomocná 23VAC a povelová relé 24VDC. Tlačítko pro reset vlhkosti. Ovládací napětí 230VAC. Řadové svorky.</t>
  </si>
  <si>
    <t>01.12EM31</t>
  </si>
  <si>
    <t>1330558300</t>
  </si>
  <si>
    <t xml:space="preserve">Poznámka k položce:_x000d_
Řídící systém PLC Systém bude osazen uvnitř rozvaděče RMD 04 Počet uvedených vstupů/výstupů je nutno navýšit o cca 20% rezervu:  13xDI, 1xDO, 1xAI, 1xRS232                                                                                                                                                                              Procesorová karta,  Karty digitálních a analogových vstupů a výstupů 24V DC, 4-20mA  Komunikační karta, Grafický panel 4,3" HMI Propojovací kabeláže, koncovek a drobného materiálu. • SW analýza (zadání pro SW) • zpracování veličin, řídicí programy • přenos dat a komunikace • místní vizualizace • SW PLC Poznámka:  Zařízení musí být kompatibilní se stávajícím zařízením provozovatele!</t>
  </si>
  <si>
    <t>01.12EM32</t>
  </si>
  <si>
    <t>1126350270</t>
  </si>
  <si>
    <t>01.12EM33</t>
  </si>
  <si>
    <t>1113907893</t>
  </si>
  <si>
    <t>01.12EM34</t>
  </si>
  <si>
    <t>312647942</t>
  </si>
  <si>
    <t>01.12EM35</t>
  </si>
  <si>
    <t>1198071915</t>
  </si>
  <si>
    <t>01.12EM36</t>
  </si>
  <si>
    <t>1885018178</t>
  </si>
  <si>
    <t>01.12EM37</t>
  </si>
  <si>
    <t>174443601</t>
  </si>
  <si>
    <t>01.12EM38</t>
  </si>
  <si>
    <t>114653019</t>
  </si>
  <si>
    <t>Poznámka k položce:_x000d_
Osazení přístrojů do rozvaděče včetně prodrátování a místo pro dozbrojení převodníku, radiomodemu, přepěťových ochran</t>
  </si>
  <si>
    <t>01.12EM39</t>
  </si>
  <si>
    <t>D - Zpracování výrobní dokumentace rozvaděče RMD 04 podle dodaných komponent</t>
  </si>
  <si>
    <t>1818652111</t>
  </si>
  <si>
    <t>M01.13</t>
  </si>
  <si>
    <t>ČS5 Oldřichovice rozvaděč RMD 05</t>
  </si>
  <si>
    <t>01.13EM01</t>
  </si>
  <si>
    <t>D+M - Plastový rozvaděč RMD 05</t>
  </si>
  <si>
    <t>370532678</t>
  </si>
  <si>
    <t>01.13EM02</t>
  </si>
  <si>
    <t>1330302281</t>
  </si>
  <si>
    <t>01.13EM03</t>
  </si>
  <si>
    <t>-346020745</t>
  </si>
  <si>
    <t>01.13EM04</t>
  </si>
  <si>
    <t>387928951</t>
  </si>
  <si>
    <t>01.13EM05</t>
  </si>
  <si>
    <t>-954220585</t>
  </si>
  <si>
    <t>01.13EM06</t>
  </si>
  <si>
    <t>-103198213</t>
  </si>
  <si>
    <t>01.13EM07</t>
  </si>
  <si>
    <t>763999759</t>
  </si>
  <si>
    <t>01.13EM08</t>
  </si>
  <si>
    <t>1606372050</t>
  </si>
  <si>
    <t>01.13EM09</t>
  </si>
  <si>
    <t>-1074212470</t>
  </si>
  <si>
    <t>01.13EM10</t>
  </si>
  <si>
    <t>-721622439</t>
  </si>
  <si>
    <t>01.13EM11</t>
  </si>
  <si>
    <t>-5904558</t>
  </si>
  <si>
    <t>01.13EM12</t>
  </si>
  <si>
    <t>-372715680</t>
  </si>
  <si>
    <t>01.13EM13</t>
  </si>
  <si>
    <t>-318690927</t>
  </si>
  <si>
    <t>01.13EM14</t>
  </si>
  <si>
    <t>-105080142</t>
  </si>
  <si>
    <t>01.13EM15</t>
  </si>
  <si>
    <t>2042321994</t>
  </si>
  <si>
    <t>01.13EM16</t>
  </si>
  <si>
    <t>-461823964</t>
  </si>
  <si>
    <t>01.13EM17</t>
  </si>
  <si>
    <t>-1461711494</t>
  </si>
  <si>
    <t>01.13EM18</t>
  </si>
  <si>
    <t>756596232</t>
  </si>
  <si>
    <t>01.13EM19</t>
  </si>
  <si>
    <t>278868124</t>
  </si>
  <si>
    <t>01.13EM20</t>
  </si>
  <si>
    <t>-181806147</t>
  </si>
  <si>
    <t>01.13EM21</t>
  </si>
  <si>
    <t>-877171841</t>
  </si>
  <si>
    <t>01.13EM22</t>
  </si>
  <si>
    <t>1760981782</t>
  </si>
  <si>
    <t>01.13EM23</t>
  </si>
  <si>
    <t>-2008469731</t>
  </si>
  <si>
    <t>01.13EM24</t>
  </si>
  <si>
    <t>1605516319</t>
  </si>
  <si>
    <t>01.13EM25</t>
  </si>
  <si>
    <t>-1996722177</t>
  </si>
  <si>
    <t>01.13EM26</t>
  </si>
  <si>
    <t>603932663</t>
  </si>
  <si>
    <t>01.13EM27</t>
  </si>
  <si>
    <t>-701575287</t>
  </si>
  <si>
    <t>01.13EM28</t>
  </si>
  <si>
    <t>1844547065</t>
  </si>
  <si>
    <t>01.13EM29</t>
  </si>
  <si>
    <t>-595911563</t>
  </si>
  <si>
    <t>01.13EM30</t>
  </si>
  <si>
    <t>1480587904</t>
  </si>
  <si>
    <t>01.13EM31</t>
  </si>
  <si>
    <t>1506445434</t>
  </si>
  <si>
    <t>01.13EM32</t>
  </si>
  <si>
    <t>131274560</t>
  </si>
  <si>
    <t>01.13EM33</t>
  </si>
  <si>
    <t>-2095758372</t>
  </si>
  <si>
    <t>01.13EM34</t>
  </si>
  <si>
    <t>-1125279399</t>
  </si>
  <si>
    <t>01.13EM35</t>
  </si>
  <si>
    <t>-1145267344</t>
  </si>
  <si>
    <t>01.13EM36</t>
  </si>
  <si>
    <t>-667604062</t>
  </si>
  <si>
    <t>01.13EM37</t>
  </si>
  <si>
    <t>1358074691</t>
  </si>
  <si>
    <t>01.13EM38</t>
  </si>
  <si>
    <t>-2085502721</t>
  </si>
  <si>
    <t>01.13EM39</t>
  </si>
  <si>
    <t>D - Zpracování výrobní dokumentace rozvaděče RMD 05 podle dodaných komponent</t>
  </si>
  <si>
    <t>1993387821</t>
  </si>
  <si>
    <t>M02.3</t>
  </si>
  <si>
    <t>Montážní materiál pro ČS3</t>
  </si>
  <si>
    <t>02.3EM01</t>
  </si>
  <si>
    <t>-717619348</t>
  </si>
  <si>
    <t>02.3EM02</t>
  </si>
  <si>
    <t>-103203357</t>
  </si>
  <si>
    <t>02.3EM03</t>
  </si>
  <si>
    <t>894335666</t>
  </si>
  <si>
    <t>02.3EM04</t>
  </si>
  <si>
    <t>-273654017</t>
  </si>
  <si>
    <t>02.3EM05</t>
  </si>
  <si>
    <t>227167787</t>
  </si>
  <si>
    <t>02.3EM06</t>
  </si>
  <si>
    <t>1393066538</t>
  </si>
  <si>
    <t>02.3EM07</t>
  </si>
  <si>
    <t>991362297</t>
  </si>
  <si>
    <t>02.3EM08</t>
  </si>
  <si>
    <t>-1969461278</t>
  </si>
  <si>
    <t>02.3EM09</t>
  </si>
  <si>
    <t>-1280490725</t>
  </si>
  <si>
    <t>02.3EM10</t>
  </si>
  <si>
    <t>830298203</t>
  </si>
  <si>
    <t>128</t>
  </si>
  <si>
    <t>02.3EM11</t>
  </si>
  <si>
    <t>220553736</t>
  </si>
  <si>
    <t>129</t>
  </si>
  <si>
    <t>02.3EM12</t>
  </si>
  <si>
    <t>53303921</t>
  </si>
  <si>
    <t>130</t>
  </si>
  <si>
    <t>02.3EM13</t>
  </si>
  <si>
    <t>1933010250</t>
  </si>
  <si>
    <t>131</t>
  </si>
  <si>
    <t>02.3EM14</t>
  </si>
  <si>
    <t>2035097042</t>
  </si>
  <si>
    <t>132</t>
  </si>
  <si>
    <t>02.3EM15</t>
  </si>
  <si>
    <t>1064727095</t>
  </si>
  <si>
    <t>133</t>
  </si>
  <si>
    <t>02.3EM16</t>
  </si>
  <si>
    <t>1561115472</t>
  </si>
  <si>
    <t>M02.4</t>
  </si>
  <si>
    <t>Montážní materiál pro ČS4</t>
  </si>
  <si>
    <t>134</t>
  </si>
  <si>
    <t>02.4EM01</t>
  </si>
  <si>
    <t>-177202062</t>
  </si>
  <si>
    <t>135</t>
  </si>
  <si>
    <t>02.4EM02</t>
  </si>
  <si>
    <t>1904779381</t>
  </si>
  <si>
    <t>136</t>
  </si>
  <si>
    <t>02.4EM03</t>
  </si>
  <si>
    <t>-669983287</t>
  </si>
  <si>
    <t>137</t>
  </si>
  <si>
    <t>02.4EM04</t>
  </si>
  <si>
    <t>289938598</t>
  </si>
  <si>
    <t>138</t>
  </si>
  <si>
    <t>02.4EM05</t>
  </si>
  <si>
    <t>2132506839</t>
  </si>
  <si>
    <t>139</t>
  </si>
  <si>
    <t>02.4EM06</t>
  </si>
  <si>
    <t>-176347563</t>
  </si>
  <si>
    <t>140</t>
  </si>
  <si>
    <t>02.4EM07</t>
  </si>
  <si>
    <t>1515028675</t>
  </si>
  <si>
    <t>141</t>
  </si>
  <si>
    <t>02.4EM08</t>
  </si>
  <si>
    <t>527600754</t>
  </si>
  <si>
    <t>142</t>
  </si>
  <si>
    <t>02.4EM09</t>
  </si>
  <si>
    <t>-87593911</t>
  </si>
  <si>
    <t>143</t>
  </si>
  <si>
    <t>02.4EM10</t>
  </si>
  <si>
    <t>-112018291</t>
  </si>
  <si>
    <t>144</t>
  </si>
  <si>
    <t>02.4EM11</t>
  </si>
  <si>
    <t>-1852570612</t>
  </si>
  <si>
    <t>145</t>
  </si>
  <si>
    <t>02.4EM12</t>
  </si>
  <si>
    <t>345252884</t>
  </si>
  <si>
    <t>146</t>
  </si>
  <si>
    <t>02.4EM13</t>
  </si>
  <si>
    <t>D+M - Nosný kabelový systém</t>
  </si>
  <si>
    <t>26749851</t>
  </si>
  <si>
    <t>147</t>
  </si>
  <si>
    <t>02.4EM14</t>
  </si>
  <si>
    <t>-381019055</t>
  </si>
  <si>
    <t>148</t>
  </si>
  <si>
    <t>02.4EM15</t>
  </si>
  <si>
    <t>-2088703111</t>
  </si>
  <si>
    <t>149</t>
  </si>
  <si>
    <t>02.4EM16</t>
  </si>
  <si>
    <t>1367347406</t>
  </si>
  <si>
    <t>150</t>
  </si>
  <si>
    <t>02.4EM17</t>
  </si>
  <si>
    <t>172593927</t>
  </si>
  <si>
    <t>M02.5</t>
  </si>
  <si>
    <t>Montážní materiál pro ČS5</t>
  </si>
  <si>
    <t>151</t>
  </si>
  <si>
    <t>02.5EM01</t>
  </si>
  <si>
    <t>-1146907374</t>
  </si>
  <si>
    <t>152</t>
  </si>
  <si>
    <t>02.5EM02</t>
  </si>
  <si>
    <t>459075710</t>
  </si>
  <si>
    <t>153</t>
  </si>
  <si>
    <t>02.5EM03</t>
  </si>
  <si>
    <t>1537261393</t>
  </si>
  <si>
    <t>154</t>
  </si>
  <si>
    <t>02.5EM04</t>
  </si>
  <si>
    <t>-1837734419</t>
  </si>
  <si>
    <t>155</t>
  </si>
  <si>
    <t>02.5EM05</t>
  </si>
  <si>
    <t>1559032967</t>
  </si>
  <si>
    <t>156</t>
  </si>
  <si>
    <t>02.5EM06</t>
  </si>
  <si>
    <t>-884728980</t>
  </si>
  <si>
    <t>157</t>
  </si>
  <si>
    <t>02.5EM07</t>
  </si>
  <si>
    <t>1828558913</t>
  </si>
  <si>
    <t>158</t>
  </si>
  <si>
    <t>02.5EM08</t>
  </si>
  <si>
    <t>762860036</t>
  </si>
  <si>
    <t>159</t>
  </si>
  <si>
    <t>02.5EM09</t>
  </si>
  <si>
    <t>467191925</t>
  </si>
  <si>
    <t>160</t>
  </si>
  <si>
    <t>02.5EM10</t>
  </si>
  <si>
    <t>579713811</t>
  </si>
  <si>
    <t>161</t>
  </si>
  <si>
    <t>02.5EM11</t>
  </si>
  <si>
    <t>-383879501</t>
  </si>
  <si>
    <t>162</t>
  </si>
  <si>
    <t>02.5EM12</t>
  </si>
  <si>
    <t>1139748625</t>
  </si>
  <si>
    <t>163</t>
  </si>
  <si>
    <t>02.5EM13</t>
  </si>
  <si>
    <t>-577499880</t>
  </si>
  <si>
    <t>164</t>
  </si>
  <si>
    <t>02.5EM14</t>
  </si>
  <si>
    <t>1463489914</t>
  </si>
  <si>
    <t>165</t>
  </si>
  <si>
    <t>02.5EM15</t>
  </si>
  <si>
    <t>-1538042147</t>
  </si>
  <si>
    <t>166</t>
  </si>
  <si>
    <t>02.5EM16</t>
  </si>
  <si>
    <t>-899669285</t>
  </si>
  <si>
    <t>167</t>
  </si>
  <si>
    <t>02.5EM17</t>
  </si>
  <si>
    <t>1935887197</t>
  </si>
  <si>
    <t>M03.3</t>
  </si>
  <si>
    <t>Polní instrumentace pro ČS3</t>
  </si>
  <si>
    <t>168</t>
  </si>
  <si>
    <t>03.3EM01</t>
  </si>
  <si>
    <t>2016182409</t>
  </si>
  <si>
    <t>169</t>
  </si>
  <si>
    <t>03.3EM02</t>
  </si>
  <si>
    <t>-917785385</t>
  </si>
  <si>
    <t>170</t>
  </si>
  <si>
    <t>03.3EM03</t>
  </si>
  <si>
    <t>201125229</t>
  </si>
  <si>
    <t>171</t>
  </si>
  <si>
    <t>03.3EM04</t>
  </si>
  <si>
    <t>889097753</t>
  </si>
  <si>
    <t>172</t>
  </si>
  <si>
    <t>03.3EM05</t>
  </si>
  <si>
    <t>1480443543</t>
  </si>
  <si>
    <t>M03.4</t>
  </si>
  <si>
    <t>Polní instrumentace pro ČS4</t>
  </si>
  <si>
    <t>173</t>
  </si>
  <si>
    <t>03.4EM01</t>
  </si>
  <si>
    <t>-1572288304</t>
  </si>
  <si>
    <t>174</t>
  </si>
  <si>
    <t>03.4EM02</t>
  </si>
  <si>
    <t>-199243748</t>
  </si>
  <si>
    <t>175</t>
  </si>
  <si>
    <t>03.4EM03</t>
  </si>
  <si>
    <t>-614895152</t>
  </si>
  <si>
    <t>176</t>
  </si>
  <si>
    <t>03.4EM04</t>
  </si>
  <si>
    <t>750534832</t>
  </si>
  <si>
    <t>177</t>
  </si>
  <si>
    <t>03.4EM05</t>
  </si>
  <si>
    <t>664226776</t>
  </si>
  <si>
    <t>M03.5</t>
  </si>
  <si>
    <t>Polní instrumentace pro ČS5</t>
  </si>
  <si>
    <t>178</t>
  </si>
  <si>
    <t>03.5EM01</t>
  </si>
  <si>
    <t>252593481</t>
  </si>
  <si>
    <t>179</t>
  </si>
  <si>
    <t>03.5EM02</t>
  </si>
  <si>
    <t>-1054880676</t>
  </si>
  <si>
    <t>Poznámka k položce:_x000d_
Limitní hladina - mikrospínačy pro zapínací hladinu, vypínací hladinu a maximální hladinu, včetně kabelu do 10m</t>
  </si>
  <si>
    <t>180</t>
  </si>
  <si>
    <t>03.5EM03</t>
  </si>
  <si>
    <t>-126056451</t>
  </si>
  <si>
    <t>181</t>
  </si>
  <si>
    <t>03.5EM04</t>
  </si>
  <si>
    <t>1814095002</t>
  </si>
  <si>
    <t>182</t>
  </si>
  <si>
    <t>03.5EM05</t>
  </si>
  <si>
    <t>-820019055</t>
  </si>
  <si>
    <t>183</t>
  </si>
  <si>
    <t>482293592</t>
  </si>
  <si>
    <t>PS-03 - ČS Černovír - elektroinstalace, MaR</t>
  </si>
  <si>
    <t>M07.1 - Uzemnění a hromosvod pro ČS1</t>
  </si>
  <si>
    <t>M07.2 - Uzemnění a hromosvod pro ČS2</t>
  </si>
  <si>
    <t>M15.1 - Zemní práce pro ČS1</t>
  </si>
  <si>
    <t>M15.2 - Zemní práce pro ČS2</t>
  </si>
  <si>
    <t>M07.1</t>
  </si>
  <si>
    <t>Uzemnění a hromosvod pro ČS1</t>
  </si>
  <si>
    <t>07.1EM01</t>
  </si>
  <si>
    <t>D+M - Vodič Cu, H07V-K 6 zelenožlutý</t>
  </si>
  <si>
    <t>07.1EM02</t>
  </si>
  <si>
    <t>D+M - Vodič Cu, H07V-K 10 zelenožlutý</t>
  </si>
  <si>
    <t>07.1EM03</t>
  </si>
  <si>
    <t>D+M - Ekvipotenciální svorkovnice</t>
  </si>
  <si>
    <t>07.1EM04</t>
  </si>
  <si>
    <t>D+M - Zemnící pásek FeZn 30x4mm ve výkopu</t>
  </si>
  <si>
    <t>07.1EM05</t>
  </si>
  <si>
    <t>D+M - FeZn drát d=10mm</t>
  </si>
  <si>
    <t>07.1EM06</t>
  </si>
  <si>
    <t>D+M - Spojovací materiál pro pospojování nerez</t>
  </si>
  <si>
    <t>07.1EM07</t>
  </si>
  <si>
    <t>D+M - Spoje uzemnění - sváry v zemi, betonu včetně ochrany proti korozi</t>
  </si>
  <si>
    <t>07.1EM08</t>
  </si>
  <si>
    <t>D+M - Drobný montážní materiál</t>
  </si>
  <si>
    <t>M07.2</t>
  </si>
  <si>
    <t>Uzemnění a hromosvod pro ČS2</t>
  </si>
  <si>
    <t>07.2EM01</t>
  </si>
  <si>
    <t>07.2EM02</t>
  </si>
  <si>
    <t>07.2EM03</t>
  </si>
  <si>
    <t>07.2EM04</t>
  </si>
  <si>
    <t>07.2EM05</t>
  </si>
  <si>
    <t>07.2EM06</t>
  </si>
  <si>
    <t>07.2EM07</t>
  </si>
  <si>
    <t>07.2EM08</t>
  </si>
  <si>
    <t>M15.1</t>
  </si>
  <si>
    <t>Zemní práce pro ČS1</t>
  </si>
  <si>
    <t>15.1EM01</t>
  </si>
  <si>
    <t xml:space="preserve">M - Výkop 35 x 80 cm  kompletní</t>
  </si>
  <si>
    <t xml:space="preserve">Poznámka k položce:_x000d_
Výkop 35 x 80 cm  kompletní, včetně pískového lože 10/10cm, zahrnutí, hutnění, výstražné fólie a úpravy terénu</t>
  </si>
  <si>
    <t>15.1EM02</t>
  </si>
  <si>
    <t>M - Výkop 35 x 80 cm pro uzemnění</t>
  </si>
  <si>
    <t xml:space="preserve">Poznámka k položce:_x000d_
Výkop 35 x 80 cm  kompletní, včetně pískového lože 10/10cm, zahrnutí, hutnění, úpravy terénu</t>
  </si>
  <si>
    <t>15.1EM03</t>
  </si>
  <si>
    <t>M - Výkop pro umístění základového podstavce technologického rozvaděče RMD 01</t>
  </si>
  <si>
    <t>15.1EM04</t>
  </si>
  <si>
    <t xml:space="preserve">D+M  PVC tuhá chránička Js100 se zatahovacím drátem</t>
  </si>
  <si>
    <t>15.1EM05</t>
  </si>
  <si>
    <t xml:space="preserve">D+M  PVC korugovaná chránička  Js50 se zatahovacím drátem</t>
  </si>
  <si>
    <t>15.1EM06</t>
  </si>
  <si>
    <t>M - Výkop pro umístění základového podstavce technologického rozvaděče DD 01</t>
  </si>
  <si>
    <t>15.1EM07</t>
  </si>
  <si>
    <t>M - Výkop pro základ anténního stožáru</t>
  </si>
  <si>
    <t>15.1EM08</t>
  </si>
  <si>
    <t xml:space="preserve">M - Betonový základ pro anténní stožár 550 x  550 x hl.1200 mm</t>
  </si>
  <si>
    <t>15.1EM09</t>
  </si>
  <si>
    <t xml:space="preserve">M  Odvoz přebytečné zeminy do 26km včetně poplatku</t>
  </si>
  <si>
    <t>m3</t>
  </si>
  <si>
    <t>M15.2</t>
  </si>
  <si>
    <t>Zemní práce pro ČS2</t>
  </si>
  <si>
    <t>15.2EM01</t>
  </si>
  <si>
    <t>15.2EM02</t>
  </si>
  <si>
    <t xml:space="preserve">Poznámka k položce:_x000d_
Výkop 35 x 80 cm  kompletní, včetně pískového lože 10/10cm, zahrnutí, hutnění,  a úpravy terénu</t>
  </si>
  <si>
    <t>15.2EM03</t>
  </si>
  <si>
    <t>M - Výkop pro základ technologického rozvaděče RMD 02</t>
  </si>
  <si>
    <t>15.2EM04</t>
  </si>
  <si>
    <t>15.2EM05</t>
  </si>
  <si>
    <t>15.2EM06</t>
  </si>
  <si>
    <t>PS-04 - ČS Oldřichovice - elektroinstalace, MaR</t>
  </si>
  <si>
    <t>M07.1 - Uzemnění a hromosvod pro ČS3</t>
  </si>
  <si>
    <t>M07.2 - Uzemnění a hromosvod pro ČS4</t>
  </si>
  <si>
    <t>M06.3 - Uzemnění a hromosvod pro ČS5</t>
  </si>
  <si>
    <t>M15.1 - Zemní práce pro ČS3</t>
  </si>
  <si>
    <t>M15.2 - Zemní práce pro ČS4</t>
  </si>
  <si>
    <t>M15.3 - Zemní práce pro ČS5</t>
  </si>
  <si>
    <t>Uzemnění a hromosvod pro ČS3</t>
  </si>
  <si>
    <t>Uzemnění a hromosvod pro ČS4</t>
  </si>
  <si>
    <t>M06.3</t>
  </si>
  <si>
    <t>Uzemnění a hromosvod pro ČS5</t>
  </si>
  <si>
    <t>06.3EM01</t>
  </si>
  <si>
    <t>06.3EM02</t>
  </si>
  <si>
    <t>06.3EM03</t>
  </si>
  <si>
    <t>06.3EM04</t>
  </si>
  <si>
    <t>06.3EM05</t>
  </si>
  <si>
    <t>06.3EM06</t>
  </si>
  <si>
    <t>06.3EM07</t>
  </si>
  <si>
    <t>06.3EM08</t>
  </si>
  <si>
    <t>Zemní práce pro ČS3</t>
  </si>
  <si>
    <t>M - Výkop pro základ technologického rozvaděče RMD 03</t>
  </si>
  <si>
    <t>M - Výkop pro umístění základového podstavce technologického rozvaděče RMD</t>
  </si>
  <si>
    <t>Zemní práce pro ČS4</t>
  </si>
  <si>
    <t>15.2EM07</t>
  </si>
  <si>
    <t>15.2EM08</t>
  </si>
  <si>
    <t>M15.3</t>
  </si>
  <si>
    <t>Zemní práce pro ČS5</t>
  </si>
  <si>
    <t>15.3EM01</t>
  </si>
  <si>
    <t>15.3EM02</t>
  </si>
  <si>
    <t xml:space="preserve">Poznámka k položce:_x000d_
Výkop 35 x 80 cm  kompletní, včetně pískového lože 10/10cm, zahrnutí, hutnění,  úpravy terénu</t>
  </si>
  <si>
    <t>15.3EM03</t>
  </si>
  <si>
    <t>M - Výkop pro základ technologického rozvaděče RMD 05</t>
  </si>
  <si>
    <t>15.3EM04</t>
  </si>
  <si>
    <t>15.3EM05</t>
  </si>
  <si>
    <t>15.3EM06</t>
  </si>
  <si>
    <t>15.3EM07</t>
  </si>
  <si>
    <t>15.3EM08</t>
  </si>
  <si>
    <t>PS-05 - ČS Černovír - přenos dat</t>
  </si>
  <si>
    <t>M01.4 - Rozvaděč DD 01</t>
  </si>
  <si>
    <t>M01.5 - Dozbrojení rozvaděče RMD 02</t>
  </si>
  <si>
    <t>M02 - Montážní materiál</t>
  </si>
  <si>
    <t>M31 - Dispečink provozovatele</t>
  </si>
  <si>
    <t>M01.4</t>
  </si>
  <si>
    <t>Rozvaděč DD 01</t>
  </si>
  <si>
    <t>01.4EM01</t>
  </si>
  <si>
    <t>D+M - Plastový rozvaděč DD 01</t>
  </si>
  <si>
    <t xml:space="preserve">Poznámka k položce:_x000d_
Plastový rozvaděč o celkových rozměrech v.1000 x š. 500 x h. 320 mm, s vnitřními dveřmi, s montážním plechem  a  DIN lištami, a příslušenstvím (zámek FAB,..). Krytí IP65/IP20, přívody a vývody zespodu. Včetně pilíře v.900 x š.500 x hl.320 mm.</t>
  </si>
  <si>
    <t>01.4EM02</t>
  </si>
  <si>
    <t>D - Radiomodem 400-450MHz 400-450MHz, anténní přepěťová ochrana, koaxiální kabel</t>
  </si>
  <si>
    <t>Poznámka k položce:_x000d_
Radiomodem 400-450MHz 400-450MHz, anténní přepěťové ochrany, směrové antény, stožár, koaxiální kabel, rádioprojekt...). Radiomodem 400-450MHz, anténní přepěťová ochrana bude osazena do rozvaděče RMD1 s vnitřním přístrojovým panelem, krytí IP65/IP20, s přívody a vývody zespodu, který bude dodávkou dle PS 05. Radiomodem 400-450MHz musí být kompatibilní se stávajícím zařízením provozovatele!</t>
  </si>
  <si>
    <t>01.4EM03</t>
  </si>
  <si>
    <t>D - Přepěťová ochrana pro datové linky</t>
  </si>
  <si>
    <t>Poznámka k položce:_x000d_
Přepěťová ochrana pro datové linky vhodná pro sběrnicové systémy RS232</t>
  </si>
  <si>
    <t>01.4EM04</t>
  </si>
  <si>
    <t>D - Převodník RS232 na RS485</t>
  </si>
  <si>
    <t>Poznámka k položce:_x000d_
Převodník (konvertor) RS232 na RS485. Galvanické oddělení, průmyslové provedení.</t>
  </si>
  <si>
    <t>01.4EM05</t>
  </si>
  <si>
    <t>01.4EM06</t>
  </si>
  <si>
    <t>M - Drobný montážní materiál</t>
  </si>
  <si>
    <t>M01.5</t>
  </si>
  <si>
    <t>Dozbrojení rozvaděče RMD 02</t>
  </si>
  <si>
    <t>01.5EM01</t>
  </si>
  <si>
    <t>01.5EM02</t>
  </si>
  <si>
    <t>01.5EM03</t>
  </si>
  <si>
    <t xml:space="preserve">Poznámka k položce:_x000d_
Řídící systém PLC Systém bude osazen uvnitř rozvaděče RMD 02 Počet uvedených vstupů/výstupů je nutno navýšit o cca 20% rezervu:  13xDI, 1xDO, 1xAI, 1xRS232                                                                                                                                                                              Procesorová karta,  Karty digitálních a analogových vstupů a výstupů 24V DC, 4-20mA  Komunikační karta, Grafický panel 4,3" HMI Propojovací kabeláže, koncovek a drobného materiálu. • SW analýza (zadání pro SW) • zpracování veličin, řídicí programy • přenos dat a komunikace • místní vizualizace • SW PLC Poznámka:  Zařízení musí být kompatibilní se stávajícím zařízením provozovatele!</t>
  </si>
  <si>
    <t>01.5EM04</t>
  </si>
  <si>
    <t>01.5EM05</t>
  </si>
  <si>
    <t>01.5EM06</t>
  </si>
  <si>
    <t>01.5EM07</t>
  </si>
  <si>
    <t>01.5EM08</t>
  </si>
  <si>
    <t>01.5EM09</t>
  </si>
  <si>
    <t>01.5EM10</t>
  </si>
  <si>
    <t>M02</t>
  </si>
  <si>
    <t>Montážní materiál</t>
  </si>
  <si>
    <t>02EM01</t>
  </si>
  <si>
    <t xml:space="preserve">D+M  PVC korugovaná chránička Js50 se zatahovacím drátem</t>
  </si>
  <si>
    <t>02EM02</t>
  </si>
  <si>
    <t>D+M - PVC korugovaná chránička DN110</t>
  </si>
  <si>
    <t>02EM03</t>
  </si>
  <si>
    <t>D+M - Kabel sdělovací s měděným jádrem TCEPKPFLE 1x4x0,6</t>
  </si>
  <si>
    <t xml:space="preserve">M  Výchozí revize el. zařízení</t>
  </si>
  <si>
    <t>M31</t>
  </si>
  <si>
    <t>Dispečink provozovatele</t>
  </si>
  <si>
    <t>31EM01</t>
  </si>
  <si>
    <t>D+M - Dispečink provozovatele - parametrizace ČSOV 1</t>
  </si>
  <si>
    <t>Poznámka k položce:_x000d_
Začlenění nového objektu ČS1 na stávající dispečink provozovatele. Doplnění vizualizace začleňovaného objektu na monitoru dispečera. Doplnění SW pro komunikaci se začleňovaným objektem. Doplnění diagnostiky začleňovaného objektu. Doplnění databázového zpracování dat pro začleňovaný objekt.</t>
  </si>
  <si>
    <t>31EM02</t>
  </si>
  <si>
    <t>D+M - Dispečink provozovatele - parametrizace ČSOV 2</t>
  </si>
  <si>
    <t>Poznámka k položce:_x000d_
Začlenění nového objektu ČS2 na stávající dispečink provozovatele. Doplnění vizualizace začleňovaného objektu na monitoru dispečera. Doplnění SW pro komunikaci se začleňovaným objektem. Doplnění diagnostiky začleňovaného objektu. Doplnění databázového zpracování dat pro začleňovaný objekt.</t>
  </si>
  <si>
    <t>PS-06 - ČS Oldřichovice - přenos dat</t>
  </si>
  <si>
    <t>M01.6 - Dozbrojení rozvaděče RMD 03</t>
  </si>
  <si>
    <t>M01.7 - Dozbrojení rozvaděče RMD 04</t>
  </si>
  <si>
    <t>M01.8 - Dozbrojení rozvaděče RMD 05</t>
  </si>
  <si>
    <t xml:space="preserve">M02 - Montážní materiál </t>
  </si>
  <si>
    <t>M01.6</t>
  </si>
  <si>
    <t>Dozbrojení rozvaděče RMD 03</t>
  </si>
  <si>
    <t>01.6EM01</t>
  </si>
  <si>
    <t>01.6EM02</t>
  </si>
  <si>
    <t>01.6EM03</t>
  </si>
  <si>
    <t xml:space="preserve">Poznámka k položce:_x000d_
Řídící systém PLC Systém bude osazen uvnitř rozvaděče RMD 03 Počet uvedených vstupů/výstupů je nutno navýšit o cca 20% rezervu:  13xDI, 1xDO, 1xAI, 1xRS232                                                                                                                                                                              Procesorová karta,  Karty digitálních a analogových vstupů a výstupů 24V DC, 4-20mA  Komunikační karta, Grafický panel 4,3" HMI Propojovací kabeláže, koncovek a drobného materiálu. • SW analýza (zadání pro SW) • zpracování veličin, řídicí programy • přenos dat a komunikace • místní vizualizace • SW PLC Poznámka:  Zařízení musí být kompatibilní se stávajícím zařízením provozovatele!</t>
  </si>
  <si>
    <t>01.6EM04</t>
  </si>
  <si>
    <t>01.6EM05</t>
  </si>
  <si>
    <t>01.6EM06</t>
  </si>
  <si>
    <t>01.6EM07</t>
  </si>
  <si>
    <t>01.6EM08</t>
  </si>
  <si>
    <t>01.6EM09</t>
  </si>
  <si>
    <t>01.6EM10</t>
  </si>
  <si>
    <t>D- Drobný montážní materiál</t>
  </si>
  <si>
    <t>M01.7</t>
  </si>
  <si>
    <t>Dozbrojení rozvaděče RMD 04</t>
  </si>
  <si>
    <t>01.7EM01</t>
  </si>
  <si>
    <t>D+M - Radiomodem 400-450MHz 400-450MHz, anténní přepěťová ochrana, koaxiální kabel</t>
  </si>
  <si>
    <t>01.7EM02</t>
  </si>
  <si>
    <t>01.7EM03</t>
  </si>
  <si>
    <t>01.7EM04</t>
  </si>
  <si>
    <t>01.7EM05</t>
  </si>
  <si>
    <t>01.7EM06</t>
  </si>
  <si>
    <t>01.7EM07</t>
  </si>
  <si>
    <t>01.7EM08</t>
  </si>
  <si>
    <t>01.7EM09</t>
  </si>
  <si>
    <t>01.7EM10</t>
  </si>
  <si>
    <t>M01.8</t>
  </si>
  <si>
    <t>Dozbrojení rozvaděče RMD 05</t>
  </si>
  <si>
    <t>01.8EM01</t>
  </si>
  <si>
    <t>D - Radiomodem 400-450MHz 400-450MHz pro DD 04</t>
  </si>
  <si>
    <t>Poznámka k položce:_x000d_
Radiomodem 400-450MHz 400-450MHz, anténní přepěťové ochrany, směrové antény, stožár, koaxiální kabel, rádioprojekt …). Radiomodem 400-450MHz, anténní přepěťová ochrana bude osazena do rozvaděče DD 04 s vnitřním přístrojovým panelem, krytí IP65/IP20, s přívody a vývody zespodu, který bude dodávkou dle PS 06. Radiomodem 400-450MHz musí být kompatibilní se stávajícím zařízením provozovatele!</t>
  </si>
  <si>
    <t>01.8EM02</t>
  </si>
  <si>
    <t xml:space="preserve">Poznámka k položce:_x000d_
Řídící systém PLC Systém bude osazen uvnitř rozvaděče RMD 05 Počet uvedených vstupů/výstupů je nutno navýšit o cca 20% rezervu:  13xDI, 1xDO, 1xAI, 1xRS232                                                                                                                                                                              Procesorová karta,  Karty digitálních a analogových vstupů a výstupů 24V DC, 4-20mA  Komunikační karta, Grafický panel 4,3" HMI Propojovací kabeláže, koncovek a drobného materiálu. • SW analýza (zadání pro SW) • zpracování veličin, řídicí programy • přenos dat a komunikace • místní vizualizace • SW PLC Poznámka:  Zařízení musí být kompatibilní se stávajícím zařízením provozovatele!</t>
  </si>
  <si>
    <t>01.8EM03</t>
  </si>
  <si>
    <t>01.8EM04</t>
  </si>
  <si>
    <t>01.8EM05</t>
  </si>
  <si>
    <t>01.8EM06</t>
  </si>
  <si>
    <t>01.8EM07</t>
  </si>
  <si>
    <t>01.8EM08</t>
  </si>
  <si>
    <t>01.8EM09</t>
  </si>
  <si>
    <t xml:space="preserve">Montážní materiál </t>
  </si>
  <si>
    <t>D+M - Dispečink provozovatele - parametrizace ČSOV 3</t>
  </si>
  <si>
    <t>Poznámka k položce:_x000d_
Začlenění nového objektu ČS3 na stávající dispečink provozovatele. Doplnění vizualizace začleňovaného objektu na monitoru dispečera. Doplnění SW pro komunikaci se začleňovaným objektem. Doplnění diagnostiky začleňovaného objektu. Doplnění databázového zpracování dat pro začleňovaný objekt.</t>
  </si>
  <si>
    <t>D+M - Dispečink provozovatele - parametrizace ČSOV 4</t>
  </si>
  <si>
    <t>Poznámka k položce:_x000d_
Začlenění nového objektu ČS4 na stávající dispečink provozovatele. Doplnění vizualizace začleňovaného objektu na monitoru dispečera. Doplnění SW pro komunikaci se začleňovaným objektem. Doplnění diagnostiky začleňovaného objektu. Doplnění databázového zpracování dat pro začleňovaný objekt.</t>
  </si>
  <si>
    <t>31EM03</t>
  </si>
  <si>
    <t>D+M - Dispečink provozovatele - parametrizace ČSOV 5</t>
  </si>
  <si>
    <t>Poznámka k položce:_x000d_
Začlenění nového objektu ČS5 na stávající dispečink provozovatele. Doplnění vizualizace začleňovaného objektu na monitoru dispečera. Doplnění SW pro komunikaci se začleňovaným objektem. Doplnění diagnostiky začleňovaného objektu. Doplnění databázového zpracování dat pro začleňovaný objekt.</t>
  </si>
  <si>
    <t>SO-01 - Gravitační stoky Černovír</t>
  </si>
  <si>
    <t>SO 01.1 - Gravitační stoky A, B</t>
  </si>
  <si>
    <t xml:space="preserve"> </t>
  </si>
  <si>
    <t>Gabriela Janderová</t>
  </si>
  <si>
    <t>HSV - Práce a dodávky HSV</t>
  </si>
  <si>
    <t xml:space="preserve">    1 - Zemní práce</t>
  </si>
  <si>
    <t xml:space="preserve">    2 - Zakládání</t>
  </si>
  <si>
    <t xml:space="preserve">    3 - Svislé a kompletní konstrukce</t>
  </si>
  <si>
    <t xml:space="preserve">    4 - Vodorovné konstrukce</t>
  </si>
  <si>
    <t xml:space="preserve">    5 - Komunikace</t>
  </si>
  <si>
    <t xml:space="preserve">    8 - Trubní vedení</t>
  </si>
  <si>
    <t xml:space="preserve">    9 - Ostatní konstrukce a práce, bourání</t>
  </si>
  <si>
    <t xml:space="preserve">    91 - Doplňující práce na komunikaci</t>
  </si>
  <si>
    <t xml:space="preserve">    997 - Přesun sutě</t>
  </si>
  <si>
    <t xml:space="preserve">    998 - Přesun hmot</t>
  </si>
  <si>
    <t>HSV</t>
  </si>
  <si>
    <t>Práce a dodávky HSV</t>
  </si>
  <si>
    <t>Zemní práce</t>
  </si>
  <si>
    <t>111251101</t>
  </si>
  <si>
    <t>Odstranění křovin a stromů průměru kmene do 100 mm i s kořeny sklonu terénu do 1:5 z celkové plochy do 100 m2 strojně</t>
  </si>
  <si>
    <t>m2</t>
  </si>
  <si>
    <t>CS ÚRS 2021 02</t>
  </si>
  <si>
    <t>1773782061</t>
  </si>
  <si>
    <t>"STOKA A - ŠA1" 5,00</t>
  </si>
  <si>
    <t>113107223</t>
  </si>
  <si>
    <t>Odstranění podkladu z kameniva drceného tl přes 200 do 300 mm strojně pl přes 200 m2</t>
  </si>
  <si>
    <t>2050895199</t>
  </si>
  <si>
    <t>MK štěrk ... štd tl. 250 mm</t>
  </si>
  <si>
    <t>STOKA A</t>
  </si>
  <si>
    <t>"rýha" 1,20*163,35</t>
  </si>
  <si>
    <t>"šachty prefa" 2,50*(2,50-1,20)*6</t>
  </si>
  <si>
    <t>Součet</t>
  </si>
  <si>
    <t>113107224</t>
  </si>
  <si>
    <t>Odstranění podkladu z kameniva drceného tl přes 300 do 400 mm strojně pl přes 200 m2</t>
  </si>
  <si>
    <t>-1831892233</t>
  </si>
  <si>
    <t>MK asfalt ... štd+štěrk 2x tl. 200 mm</t>
  </si>
  <si>
    <t>"rýha" 1,20*1013,34</t>
  </si>
  <si>
    <t>"šachta prefa ... 32 ks" 2,50*(2,50-1,20)*32</t>
  </si>
  <si>
    <t>"šachta monolit. dno ... 2ks" 2,70*(2,70-1,20)*2</t>
  </si>
  <si>
    <t>"spadiště ... 2ks" 3,0*(3,0-1,20)*2</t>
  </si>
  <si>
    <t>STOKA B</t>
  </si>
  <si>
    <t>"rýha" 1,20*3,86</t>
  </si>
  <si>
    <t>"šachta prefa ... 2ks" 2,50*(2,50-1,20)*2</t>
  </si>
  <si>
    <t>113154334</t>
  </si>
  <si>
    <t>Frézování živičného krytu tl 100 mm pruh š přes 1 do 2 m pl přes 1000 do 10000 m2 bez překážek v trase</t>
  </si>
  <si>
    <t>981061821</t>
  </si>
  <si>
    <t>MK asfalt ... ACO11+ tl. 100 mm</t>
  </si>
  <si>
    <t>"šachta prefa ... 32ks" 2,50*(2,50-1,20)*32</t>
  </si>
  <si>
    <t>rozšíření 0,5 m na obě strany</t>
  </si>
  <si>
    <t>"rýha" 1013,34*0,50*2</t>
  </si>
  <si>
    <t>"šachta prefa ... 32ks" (2,50+(3,50-2,20)*0,50*2)*32</t>
  </si>
  <si>
    <t>"šachta monolit. dno ... 2ks" (2,70+(3,70-2,20)*0,50*2)*2</t>
  </si>
  <si>
    <t>"spadiště ... 2ks" (3,0+(4,0-2,20)*0,50*2)*2</t>
  </si>
  <si>
    <t>"STOKA B"</t>
  </si>
  <si>
    <t>"rýha" 3,86*0,50*2</t>
  </si>
  <si>
    <t>"šachta prefa ... 2ks" (2,50+(3,50-2,20)*0,50*2)*2</t>
  </si>
  <si>
    <t>115101201</t>
  </si>
  <si>
    <t>Čerpání vody na dopravní výšku do 10 m průměrný přítok do 500 l/min</t>
  </si>
  <si>
    <t>hod</t>
  </si>
  <si>
    <t>-1195963412</t>
  </si>
  <si>
    <t>STOKA A (ČŠ1-ŠA38), HAVARIJNÍ PŘEPAD 1</t>
  </si>
  <si>
    <t>80*24</t>
  </si>
  <si>
    <t>10*24</t>
  </si>
  <si>
    <t>115101301</t>
  </si>
  <si>
    <t>Pohotovost čerpací soupravy pro dopravní výšku do 10 m přítok do 500 l/min</t>
  </si>
  <si>
    <t>den</t>
  </si>
  <si>
    <t>-1321392447</t>
  </si>
  <si>
    <t>119001405</t>
  </si>
  <si>
    <t>Dočasné zajištění potrubí z PE DN do 200 mm</t>
  </si>
  <si>
    <t>-1096512711</t>
  </si>
  <si>
    <t>vodovod ve výkopu</t>
  </si>
  <si>
    <t>"STOKA A" 2,0+3,50+5,50+3,50+15,0+3,50+6,50+6,50+18,0+1,50+1,50</t>
  </si>
  <si>
    <t>křížení vodovod a vodovodní přípojky</t>
  </si>
  <si>
    <t>"STOKA A" 33*1,50</t>
  </si>
  <si>
    <t>"STOKA B" 2*1,50</t>
  </si>
  <si>
    <t>křížení kanalizační přípojky</t>
  </si>
  <si>
    <t>"STOKA A" 3*1,50</t>
  </si>
  <si>
    <t>119001412</t>
  </si>
  <si>
    <t>Dočasné zajištění potrubí betonového, ŽB nebo kameninového DN přes 200 do 500 mm</t>
  </si>
  <si>
    <t>-1574379511</t>
  </si>
  <si>
    <t>křížení zatrubněného potoka DN500-600</t>
  </si>
  <si>
    <t>"STOKA A " 4*2,50</t>
  </si>
  <si>
    <t>119001421</t>
  </si>
  <si>
    <t>Dočasné zajištění kabelů a kabelových tratí ze 3 volně ložených kabelů</t>
  </si>
  <si>
    <t>1252875843</t>
  </si>
  <si>
    <t>křížení kabely</t>
  </si>
  <si>
    <t>kabel silnoproud NN</t>
  </si>
  <si>
    <t>"STOKA B" 1*1,50</t>
  </si>
  <si>
    <t>kabel silnoproud VO</t>
  </si>
  <si>
    <t>"STOKA A" 5*1,50</t>
  </si>
  <si>
    <t>kabel sdělovací</t>
  </si>
  <si>
    <t>"STOKA A" 11*1,50</t>
  </si>
  <si>
    <t>121151113</t>
  </si>
  <si>
    <t>Sejmutí ornice plochy do 500 m2 tl vrstvy do 200 mm strojně</t>
  </si>
  <si>
    <t>-574676247</t>
  </si>
  <si>
    <t>STOKA A - tráva</t>
  </si>
  <si>
    <t>1,20*(8,49+16,78+6,55)+2,50*(2,50-1,20)*2</t>
  </si>
  <si>
    <t>HAVARIJNÍ PŘEPAD 1 - tráva</t>
  </si>
  <si>
    <t>1,10*5,20+2,70*(2,70-1,10)</t>
  </si>
  <si>
    <t>STOKA B - tráva</t>
  </si>
  <si>
    <t>1,20*(4,74+3,82+25,43)+2,50*(2,50-1,20)*2</t>
  </si>
  <si>
    <t>132154206</t>
  </si>
  <si>
    <t>Hloubení zapažených rýh š do 2000 mm v hornině třídy těžitelnosti I skupiny 1 a 2 objem do 5000 m3</t>
  </si>
  <si>
    <t>1561131960</t>
  </si>
  <si>
    <t xml:space="preserve">výpočet výkopů viz položka hloubení tř. I sk. 3 </t>
  </si>
  <si>
    <t>"STOKA A, HP1 ... tř. I sk. 1-2 ... 30%" 3943,830*0,30</t>
  </si>
  <si>
    <t>"STOKA B ... tř. I sk. 1-2 ... 60%" 274,269*0,60</t>
  </si>
  <si>
    <t>Mezisoučet</t>
  </si>
  <si>
    <t>132254206</t>
  </si>
  <si>
    <t>Hloubení zapažených rýh š do 2000 mm v hornině třídy těžitelnosti I skupiny 3 objem do 5000 m3</t>
  </si>
  <si>
    <t>156332711</t>
  </si>
  <si>
    <t xml:space="preserve">STOKA A </t>
  </si>
  <si>
    <t>"rýha ČS1-ŠA2" 1,20*52,39*3,80</t>
  </si>
  <si>
    <t>"rýha ŠA2-ŠA19" 1,20*410,77*2,80</t>
  </si>
  <si>
    <t>"rýha ŠA19-ŠA22" 1,20*147,87*3,30</t>
  </si>
  <si>
    <t>"rýha ŠA22-ŠA39" 1,20*488,76*2,50</t>
  </si>
  <si>
    <t>"rýha ŠA36-ŠA44" 1,20*108,72*2,80</t>
  </si>
  <si>
    <t>"šachty prefa ŠA1, ŠA3-ŠA9, ŠA11-ŠA20, ŠA23-ŠA44 ...40 ks "</t>
  </si>
  <si>
    <t>2,50*(2,50-1,20)*(3,84+2,87+2,48+2,50+2,63+2,80+2,98+2,94+2,75+2,74+2,71)</t>
  </si>
  <si>
    <t>2,50*(2,50-1,20)*(2,69+2,38+2,55+2,74+2,44+2,36+2,91+2,39+2,38+2,26+2,61+2,52)</t>
  </si>
  <si>
    <t>2,50*(2,50-1,20)*(2,38+2,42+2,35+2,38+2,50+2,61+2,61+2,65+2,44+2,37+2,26+2,25)</t>
  </si>
  <si>
    <t>2,50*(2,50-1,20)*(2,94+3,18+2,95+2,38+2,31)</t>
  </si>
  <si>
    <t>"šachty prefa - prohloubení ... 40 ks" 2,50*2,50*0,25*40</t>
  </si>
  <si>
    <t>"šachta monolit. dno ŠA2,ŠA10 + prohloubení" 2,70*(2,70-1,20)*(3,74+3,33)+(2,70*2,70*0,50)*2</t>
  </si>
  <si>
    <t>"spadiště ŠA21, ŠA22 + prohloubení" 3,0*(3,0-1,20)*(3,53+3,98)+(3,0*3,0*0,40*2)</t>
  </si>
  <si>
    <t>HAVARIJNÍ PŘEPAD 1</t>
  </si>
  <si>
    <t>"rýha" 1,10*8,34*1,40</t>
  </si>
  <si>
    <t>"šachta monolit. dno ŠP1 + prohloubení" 2,70*(2,70-1,10)*1,12+(2,70*2,70*0,50)</t>
  </si>
  <si>
    <t>prohloubení rýhy ... zvýšená HPV ... drenážní štěrk tl.100 mm</t>
  </si>
  <si>
    <t>"STOKA A (ČS1-ŠA38)" 1,20*1071,02*0,10</t>
  </si>
  <si>
    <t>"HAVARIJNÍ PŘEPAD 1" 1,10*8,34*0,10</t>
  </si>
  <si>
    <t>ODPOČET POVRCHŮ</t>
  </si>
  <si>
    <t>"MK asfalt" -1,20*1013,34*0,50-2,50*(2,50-1,20)*32*0,50-2,70*(2,70-1,20)*2*0,50-3,0*(3,0-1,20)*2*0,50</t>
  </si>
  <si>
    <t>"MK štěrk" -1,20*(50,90+3,38+27,31+21,34+60,42)*0,25-2,50*(2,50-1,20)*6*0,25</t>
  </si>
  <si>
    <t>"tráva" -1,20*(8,49+16,78+6,55)*0,10-2,50*(2,50-1,20)*2*0,10</t>
  </si>
  <si>
    <t>HAVARIJNÍ PŘEPAD 1 - odpočet povrchů</t>
  </si>
  <si>
    <t>"nezp. cesta" -1,10*3,14*0</t>
  </si>
  <si>
    <t>"tráva" -1,10*5,20*0,10-2,70*(2,70-1,10)*1*0,10</t>
  </si>
  <si>
    <t>"rýha" 1,20*75,22*2,70</t>
  </si>
  <si>
    <t>"šachty prefa ŠB1-ŠB3 ... 3 ks + prohloubení " 2,50*(2,50-1,20)*(3,15+2,48+2,22)+(2,50*2,50*0,25*3)</t>
  </si>
  <si>
    <t>"STOKA B" 1,20*75,22*0,10</t>
  </si>
  <si>
    <t>STOKA B - odpočet povrchů</t>
  </si>
  <si>
    <t>"MK asfalt" -1,20*3,86*0,50-2,50*(2,50-1,20)*1*0,50</t>
  </si>
  <si>
    <t>"nezp. cesta" -1,20*(25,49+11,88)*0</t>
  </si>
  <si>
    <t>"tráva" -1,20*(4,74+3,82+25,43)*0,10-2,50*(2,50-1,20)*2*0,10</t>
  </si>
  <si>
    <t>"STOKA A, HP1 ... tř. I sk. 3 ... 55%" 3943,830*0,55</t>
  </si>
  <si>
    <t>"STOKA B ... tř. I sk. 3 ... 40%" 274,269*0,40</t>
  </si>
  <si>
    <t>132354206</t>
  </si>
  <si>
    <t>Hloubení zapažených rýh š do 2000 mm v hornině třídy těžitelnosti II skupiny 4 objem do 5000 m3</t>
  </si>
  <si>
    <t>-888368675</t>
  </si>
  <si>
    <t>"STOKA A, HP1 ... tř. II sk. 4 ... 5%" 3943,830*0,05</t>
  </si>
  <si>
    <t>132454206</t>
  </si>
  <si>
    <t>Hloubení zapažených rýh š do 2000 mm v hornině třídy těžitelnosti II skupiny 5 objem do 5000 m3</t>
  </si>
  <si>
    <t>-1534177320</t>
  </si>
  <si>
    <t>"STOKA A, HP1 ... tř. II sk. 5 ... 10%" 3943,830*0,10</t>
  </si>
  <si>
    <t>139001101</t>
  </si>
  <si>
    <t>Příplatek za ztížení vykopávky v blízkosti podzemního vedení</t>
  </si>
  <si>
    <t>2135187144</t>
  </si>
  <si>
    <t>"křížení zatrubněný potok" 1,20*2,60*1,80*4</t>
  </si>
  <si>
    <t>"křížení kanalizace" 1,20*2,15*2,0*3</t>
  </si>
  <si>
    <t>"křížení vodovod" 1,20*2,10*1,60*33</t>
  </si>
  <si>
    <t>"křížení kabely" 1,20*3,0*1,50*19</t>
  </si>
  <si>
    <t>"křížení kanalizace" 1,10*2,10*1,20</t>
  </si>
  <si>
    <t>"křížení vodovod" 1,20*2,10*1,60*2</t>
  </si>
  <si>
    <t>"křížení kabely" 1,20*3,0*1,50*2</t>
  </si>
  <si>
    <t>151201101</t>
  </si>
  <si>
    <t>Zřízení zátažného pažení a rozepření stěn rýh hl do 2 m</t>
  </si>
  <si>
    <t>1923816408</t>
  </si>
  <si>
    <t>151201102</t>
  </si>
  <si>
    <t>Zřízení zátažného pažení a rozepření stěn rýh hl přes 2 do 4 m</t>
  </si>
  <si>
    <t>1635425617</t>
  </si>
  <si>
    <t>"rýha ČS1-ŠA2 ... souběh s výtlakem V1" 52,39*3,80+52,39*1,50</t>
  </si>
  <si>
    <t>"rýha ŠA2-ŠA19" 410,77*2,80*2</t>
  </si>
  <si>
    <t>"rýha ŠA19-ŠA22" 147,87*3,30*2</t>
  </si>
  <si>
    <t>"rýha ŠA22-ŠA39" 488,76*2,50*2</t>
  </si>
  <si>
    <t>"rýha ŠA36-ŠA44" 108,72*2,80*2</t>
  </si>
  <si>
    <t>"šachty prefa ŠA1, ŠA4-ŠA20, ŠA23-ŠA44 ...40 ks "</t>
  </si>
  <si>
    <t>(2,50-1,20)*(3,84+2,87+2,48+2,50+2,63+2,80+2,98+2,94+2,75+2,74+2,71)*2</t>
  </si>
  <si>
    <t>(2,50-1,20)*(2,69+2,38+2,55+2,74+2,44+2,36+2,91+2,39+2,38+2,26+2,61+2,52)*2</t>
  </si>
  <si>
    <t>(2,50-1,20)*(2,38+2,42+2,35+2,38+2,50+2,61+2,61+2,65+2,44+2,37+2,26+2,25)*2</t>
  </si>
  <si>
    <t>(2,50-1,20)*(2,94+3,18+2,95+2,38+2,31)*2</t>
  </si>
  <si>
    <t>šachty prefa - prohloubení ... 40 ks</t>
  </si>
  <si>
    <t>(2,50*2+(2,50-1,20)*2)*0,25*40</t>
  </si>
  <si>
    <t>šachta monolit. dno ŠA2, ŠA10 + prohloubení</t>
  </si>
  <si>
    <t>(2,70-1,20)*(3,74+3,33)*2+(2,70*2+(2,70-1,20)*2)*0,50*2</t>
  </si>
  <si>
    <t>spadiště ŠA21, ŠA22 + prohloubení</t>
  </si>
  <si>
    <t>(3,0-1,20)*(3,53+3,98)*2+(3,0*2+(3,0-1,20)*2)*0,40*2</t>
  </si>
  <si>
    <t>"rýha" 75,22*2,70*2</t>
  </si>
  <si>
    <t xml:space="preserve">šachty prefa ŠB1-ŠB3 ... 3 ks + prohloubení  </t>
  </si>
  <si>
    <t>(2,50-1,20)*(3,15+2,48+2,22)*2+(2,50*2+(2,50-1,20)*2)*0,25*3</t>
  </si>
  <si>
    <t>prohloubení ... drenážní štěrk tl. 100 mm</t>
  </si>
  <si>
    <t>"STOKA A (ČS1-ŠA38)" 1071,02*0,10*2</t>
  </si>
  <si>
    <t>"STOKA B" 75,22*0,10*2</t>
  </si>
  <si>
    <t>151201111</t>
  </si>
  <si>
    <t>Odstranění zátažného pažení a rozepření stěn rýh hl do 2 m</t>
  </si>
  <si>
    <t>-1319019302</t>
  </si>
  <si>
    <t>151201112</t>
  </si>
  <si>
    <t>Odstranění zátažného pažení a rozepření stěn rýh hl přes 2 do 4 m</t>
  </si>
  <si>
    <t>-37603198</t>
  </si>
  <si>
    <t>162251102</t>
  </si>
  <si>
    <t>Vodorovné přemístění přes 20 do 50 m výkopku/sypaniny z horniny třídy těžitelnosti I skupiny 1 až 3</t>
  </si>
  <si>
    <t>-1934852096</t>
  </si>
  <si>
    <t>162351103</t>
  </si>
  <si>
    <t>Vodorovné přemístění přes 50 do 500 m výkopku/sypaniny z horniny třídy těžitelnosti I skupiny 1 až 3</t>
  </si>
  <si>
    <t>-502248283</t>
  </si>
  <si>
    <t>"zásyp" 2806,111</t>
  </si>
  <si>
    <t>"vhodný materiál do zásypů MK" -(1993,401-421,810)</t>
  </si>
  <si>
    <t>"akt. zóna MK" -624,924</t>
  </si>
  <si>
    <t>"meziskládka tam a zpět" 609,596*2</t>
  </si>
  <si>
    <t>162751117</t>
  </si>
  <si>
    <t>Vodorovné přemístění přes 9 000 do 10000 m výkopku/sypaniny z horniny třídy těžitelnosti I skupiny 1 až 3</t>
  </si>
  <si>
    <t>-274207970</t>
  </si>
  <si>
    <t>"výkopy tř.I sk. 1-3" 1347,710+2278,815</t>
  </si>
  <si>
    <t>"meziskládka tř.I sk. 1-3" -609,596</t>
  </si>
  <si>
    <t>"skládka tř.I sk. 1-3" 3016,929</t>
  </si>
  <si>
    <t>162751119</t>
  </si>
  <si>
    <t>Příplatek k vodorovnému přemístění výkopku/sypaniny z horniny třídy těžitelnosti I skupiny 1 až 3 ZKD 1000 m přes 10000 m</t>
  </si>
  <si>
    <t>1020633598</t>
  </si>
  <si>
    <t>odvoz výkopku skládka celkem 26 km</t>
  </si>
  <si>
    <t>3016,929*16 'Přepočtené koeficientem množství</t>
  </si>
  <si>
    <t>162751137</t>
  </si>
  <si>
    <t>Vodorovné přemístění přes 9 000 do 10000 m výkopku/sypaniny z horniny třídy těžitelnosti II skupiny 4 a 5</t>
  </si>
  <si>
    <t>-708142390</t>
  </si>
  <si>
    <t>"výkopy celkem"4218,100</t>
  </si>
  <si>
    <t>"skládka tř.I sk. 1-3" -3016,929</t>
  </si>
  <si>
    <t>"skládka tř.I sk. 4-5" 591,575</t>
  </si>
  <si>
    <t>162751139</t>
  </si>
  <si>
    <t>Příplatek k vodorovnému přemístění výkopku/sypaniny z horniny třídy těžitelnosti II skupiny 4 a 5 ZKD 1000 m přes 10000 m</t>
  </si>
  <si>
    <t>543180757</t>
  </si>
  <si>
    <t>"skládka tř.II sk. 4-5" 591,575</t>
  </si>
  <si>
    <t>591,575*16 'Přepočtené koeficientem množství</t>
  </si>
  <si>
    <t>167151111</t>
  </si>
  <si>
    <t>Nakládání výkopku z hornin třídy těžitelnosti I skupiny 1 až 3 přes 100 m3</t>
  </si>
  <si>
    <t>471081096</t>
  </si>
  <si>
    <t>"meziskládka tř.I sk. 1-3" 609,596</t>
  </si>
  <si>
    <t>171201231</t>
  </si>
  <si>
    <t>Poplatek za uložení zeminy a kamení na recyklační skládce (skládkovné) kód odpadu 17 05 04</t>
  </si>
  <si>
    <t>t</t>
  </si>
  <si>
    <t>2010242470</t>
  </si>
  <si>
    <t>"skládka tř.I sk. 1-3"3016,929</t>
  </si>
  <si>
    <t>"2t/m3" 3608,504*2,0</t>
  </si>
  <si>
    <t>171251201</t>
  </si>
  <si>
    <t>Uložení sypaniny na skládky nebo meziskládky</t>
  </si>
  <si>
    <t>-1962284025</t>
  </si>
  <si>
    <t>174151101</t>
  </si>
  <si>
    <t>Zásyp jam, šachet rýh nebo kolem objektů sypaninou se zhutněním</t>
  </si>
  <si>
    <t>1754318773</t>
  </si>
  <si>
    <t>"výkop celkem" 4218,100</t>
  </si>
  <si>
    <t>odpočet D potrubí ... PVC DN250</t>
  </si>
  <si>
    <t>"STOKA A" -3,14*0,125*0,125*1208,51</t>
  </si>
  <si>
    <t>"HAVARIJNÍ PŘEPAD 1" -3,14*0,125*0,125*8,34</t>
  </si>
  <si>
    <t>"STOKA B" -3,14*0,125*0,125*75,22</t>
  </si>
  <si>
    <t>odpočet DN šachet, spadišť</t>
  </si>
  <si>
    <t xml:space="preserve">"STOKA A" </t>
  </si>
  <si>
    <t>-3,14*0,62*0,62*(3,84+2,87+2,48+2,50+2,63+2,80+2,98+2,94+2,75+2,74+2,71)</t>
  </si>
  <si>
    <t>-3,14*0,62*0,62*(2,69+2,38+2,55+2,74+2,44+2,36+2,91+2,39+2,38+2,26+2,61+2,52)</t>
  </si>
  <si>
    <t>-3,14*0,62*0,62*(2,38+2,42+2,35+2,38+2,50+2,61+2,61+2,65+2,44+2,37+2,26+2,25)</t>
  </si>
  <si>
    <t>-3,14*0,62*0,62*(2,94+3,18+2,95+2,38+2,31)</t>
  </si>
  <si>
    <t>-3,14*0,62*0,62*(3,74+3,33)</t>
  </si>
  <si>
    <t>-3,14*0,62*0,62*(3,53+3,98)</t>
  </si>
  <si>
    <t>"obetonování svislého potrubí"-0,64*0,48*(1,30+1,90+1,95)</t>
  </si>
  <si>
    <t>"HAVARIJNÍ PŘEPAD 1" -3,14*0,62*0,62*1,12</t>
  </si>
  <si>
    <t>"STOKA B" -3,14*0,62*0,62*(3,15+2,48+2,22)</t>
  </si>
  <si>
    <t>"obsypy" -788,916</t>
  </si>
  <si>
    <t>"podsyp štp" -256,894</t>
  </si>
  <si>
    <t>"podkl. beton" -14,042</t>
  </si>
  <si>
    <t>"drenáž. štěrk" -132,664</t>
  </si>
  <si>
    <t>zásyp v MK asfalt a MK štěrk</t>
  </si>
  <si>
    <t>"STOKA A"</t>
  </si>
  <si>
    <t>1,20*50,90*(3,80-0,25-0,40-0,55-0,15)</t>
  </si>
  <si>
    <t>1,20*1,49*(3,80-0,50-0,40-0,55-0,15)</t>
  </si>
  <si>
    <t>1,20*410,77*(2,80-0,50-0,40-0,55-0,15)</t>
  </si>
  <si>
    <t>1,20*147,87*(3,30-0,50-0,40-0,55-0,15)</t>
  </si>
  <si>
    <t>1,20*488,76*(2,50-0,50-0,40-0,55-0,15)</t>
  </si>
  <si>
    <t>1,20*76,90*(2,80-0,25-0,40-0,55-0,15)</t>
  </si>
  <si>
    <t>2,50*(2,50-1,20)*(2,60-0,50-0,40)*32</t>
  </si>
  <si>
    <t>2,70*(2,70-1,20)*((3,74-0,50-0,40)+(3,33-0,50-0,40))</t>
  </si>
  <si>
    <t>3,0*(3,0-1,20)*(3,80-0,50-0,40)*2-0,64*0,48*(1,30+1,90+1,95)</t>
  </si>
  <si>
    <t>2,50*(2,50-1,20)*(2,85-0,25-0,40)*6</t>
  </si>
  <si>
    <t>1,20*3,86*(2,70-0,50-0,40-0,55-0,15)</t>
  </si>
  <si>
    <t>2,70*(2,70-1,20)*(3,15-0,50-0,40)</t>
  </si>
  <si>
    <t>akt. zóna v MK asfalt a štěrk</t>
  </si>
  <si>
    <t>"rýha" 1,20*(1013,34+50,90+3,38+27,31+21,34+60,42)*0,40</t>
  </si>
  <si>
    <t>"šachta prefa ... 38 ks" 2,50*(2,50-1,20)*0,40*38</t>
  </si>
  <si>
    <t>"šachta monolit. dno ... 2 ks" 2,70*(2,70-1,20)*0,40*2</t>
  </si>
  <si>
    <t>"spadiště ... 2 ks" 3,0*(3,0-1,20)*0,40*2</t>
  </si>
  <si>
    <t>"rýha" 1,20*3,86*0,40</t>
  </si>
  <si>
    <t>"šachta prefa ... 1 ks" 2,50*(2,50-1,20)*0,40</t>
  </si>
  <si>
    <t>"zásypy mimo komunikace" 2806,111-1993,401-624,924</t>
  </si>
  <si>
    <t>"zásyp vhodný do MK ... 10% vhodných z celk. výkopů" 4218,100*0,10</t>
  </si>
  <si>
    <t>58310008T</t>
  </si>
  <si>
    <t>Vhodný zásypový materiál pro místní komunikace dle TP 146 včetně dopravy na staveniště</t>
  </si>
  <si>
    <t>166722615</t>
  </si>
  <si>
    <t>"zásyp celkem do MK" 1993,401</t>
  </si>
  <si>
    <t>"vhodných zpět 10% z celk. výkopů" -4218,100*0,10</t>
  </si>
  <si>
    <t>1571,591*1,1*1,01</t>
  </si>
  <si>
    <t>58344197</t>
  </si>
  <si>
    <t>štěrkodrť frakce 0/63</t>
  </si>
  <si>
    <t>CS ÚRS 2021 01</t>
  </si>
  <si>
    <t>1941445250</t>
  </si>
  <si>
    <t>akt. zóna v MK asfalt a štěrk ... tl. 400 mm</t>
  </si>
  <si>
    <t>624,924*1,67*1,1*1,01</t>
  </si>
  <si>
    <t>175151101</t>
  </si>
  <si>
    <t>Obsypání potrubí strojně sypaninou bez prohození, uloženou do 3 m</t>
  </si>
  <si>
    <t>-1195925762</t>
  </si>
  <si>
    <t>PVC DN 250 ... viz výkres č. D.1.12.1 ... obsyp v. 550 mm</t>
  </si>
  <si>
    <t>"STOKA A" 1,20*1208,51*0,55</t>
  </si>
  <si>
    <t>"HAVARIJNÍ PŘEPAD 1" 1,10*8,34*0,55</t>
  </si>
  <si>
    <t>"STOKA B" 1,20*75,22*0,55</t>
  </si>
  <si>
    <t>odpočet D potrubí</t>
  </si>
  <si>
    <t>58337302</t>
  </si>
  <si>
    <t>štěrkopísek frakce 0/16</t>
  </si>
  <si>
    <t>1077025649</t>
  </si>
  <si>
    <t>"obsyp" 788,916*1,67*1,1*1,01</t>
  </si>
  <si>
    <t>181351003</t>
  </si>
  <si>
    <t>Rozprostření ornice tl vrstvy do 200 mm pl do 100 m2 v rovině nebo ve svahu do 1:5 strojně</t>
  </si>
  <si>
    <t>185640090</t>
  </si>
  <si>
    <t>181411131</t>
  </si>
  <si>
    <t>Založení parkového trávníku výsevem pl do 1000 m2 v rovině a ve svahu do 1:5</t>
  </si>
  <si>
    <t>-2095210904</t>
  </si>
  <si>
    <t>00572410</t>
  </si>
  <si>
    <t>osivo směs travní parková</t>
  </si>
  <si>
    <t>kg</t>
  </si>
  <si>
    <t>-1029798605</t>
  </si>
  <si>
    <t>102,012*0,04*1,035</t>
  </si>
  <si>
    <t>181951112</t>
  </si>
  <si>
    <t>Úprava pláně v hornině třídy těžitelnosti I skupiny 1 až 3 se zhutněním strojně</t>
  </si>
  <si>
    <t>172489153</t>
  </si>
  <si>
    <t>tráva ... ornice tl. 100 mm</t>
  </si>
  <si>
    <t>1,20*(8,49+16,78+6,55)-2,50*(2,50-1,20)*2</t>
  </si>
  <si>
    <t>1,10*5,20-2,70*(2,70-1,10)</t>
  </si>
  <si>
    <t>1,20*(4,74+3,82+25,43)-2,50*(2,50-1,20)*2</t>
  </si>
  <si>
    <t>cesta nezpevněná</t>
  </si>
  <si>
    <t>1,10*3,14</t>
  </si>
  <si>
    <t>1,20*(25,49+11,88)</t>
  </si>
  <si>
    <t>Zakládání</t>
  </si>
  <si>
    <t>212572121</t>
  </si>
  <si>
    <t>Lože pro trativody z kameniva drobného těženého</t>
  </si>
  <si>
    <t>-1743740449</t>
  </si>
  <si>
    <t>odvodnění výkopu - drenážní vrstva tl. 100 mm</t>
  </si>
  <si>
    <t>odpočet objemu drenážního potrubí</t>
  </si>
  <si>
    <t>-3,14*0,04*0,04*1071,02</t>
  </si>
  <si>
    <t>-3,14*0,04*0,04*8,34</t>
  </si>
  <si>
    <t>-3,14*0,04*0,04*75,22</t>
  </si>
  <si>
    <t>212755213</t>
  </si>
  <si>
    <t>Trativody z drenážních trubek plastových flexibilních D 80 mm bez lože</t>
  </si>
  <si>
    <t>-2120606337</t>
  </si>
  <si>
    <t>"STOKA A (ČS1-ŠA38)" 1071,02</t>
  </si>
  <si>
    <t>"HAVARIJNÍ PŘEPAD 1" 8,34</t>
  </si>
  <si>
    <t>"STOKA B" 75,22</t>
  </si>
  <si>
    <t>213141111</t>
  </si>
  <si>
    <t>Zřízení vrstvy z geotextilie v rovině nebo ve sklonu do 1:5 š do 3 m</t>
  </si>
  <si>
    <t>-1094478603</t>
  </si>
  <si>
    <t>"STOKA A (ČS1-ŠA38)" 1,20*1071,02</t>
  </si>
  <si>
    <t>"HAVARIJNÍ PŘEPAD 1" 1,10*8,34</t>
  </si>
  <si>
    <t>"STOKA B" 1,20*75,22</t>
  </si>
  <si>
    <t>69311088</t>
  </si>
  <si>
    <t>geotextilie netkaná separační, ochranná, filtrační, drenážní PES 500g/m2</t>
  </si>
  <si>
    <t>-1622123408</t>
  </si>
  <si>
    <t>1384,662*1,02 'Přepočtené koeficientem množství</t>
  </si>
  <si>
    <t>Svislé a kompletní konstrukce</t>
  </si>
  <si>
    <t>359901111</t>
  </si>
  <si>
    <t>Vyčištění stok</t>
  </si>
  <si>
    <t>-1710348354</t>
  </si>
  <si>
    <t>"STOKA A" 1208,51</t>
  </si>
  <si>
    <t>359901211</t>
  </si>
  <si>
    <t>Monitoring stoky jakékoli výšky na nové kanalizaci</t>
  </si>
  <si>
    <t>1230861861</t>
  </si>
  <si>
    <t>Vodorovné konstrukce</t>
  </si>
  <si>
    <t>451573111</t>
  </si>
  <si>
    <t>Lože pod potrubí otevřený výkop ze štěrkopísku</t>
  </si>
  <si>
    <t>1860930794</t>
  </si>
  <si>
    <t>viz výkres č. D.1.12.1 ... štp tl. 150 mm</t>
  </si>
  <si>
    <t>"rýha" 1,20*1208,51*0,15</t>
  </si>
  <si>
    <t xml:space="preserve">"šachty prefa ...  40 ks" 2,50*(2,50-1,20)*0,15*40</t>
  </si>
  <si>
    <t>"šachta monolit. dno ŠA2, ŠA10 ... 2 ks" 2,70*(2,70-1,20)*0,15*2</t>
  </si>
  <si>
    <t>"spadiště ŠA21, ŠA22" 3,0*(3,0-1,20)*0,15*2</t>
  </si>
  <si>
    <t>"rýha" 1,10*8,34*0,15</t>
  </si>
  <si>
    <t>"šachta monolit. dno ŠP1" 2,70*(2,70-1,10)*0,15</t>
  </si>
  <si>
    <t>"rýha" 1,20*75,22*0,15</t>
  </si>
  <si>
    <t>"šachty prefa ŠB1-ŠB3 ... 3 ks" 2,50*(2,50-1,20)*0,15*3</t>
  </si>
  <si>
    <t>452311131</t>
  </si>
  <si>
    <t>Podkladní desky z betonu prostého tř. C 12/15 otevřený výkop</t>
  </si>
  <si>
    <t>1771761912</t>
  </si>
  <si>
    <t>"šachty prefa ŠA1, ŠA3-ŠA9, ŠA11-ŠA20, ŠA23-ŠA44 ... 40 ks" 1,70*1,70*0,10*40</t>
  </si>
  <si>
    <t>"šachta monolit. dno ŠA2, ŠA10 ... 2 ks" 1,70*1,70*0,10*2</t>
  </si>
  <si>
    <t>"spadiště ŠA21, ŠA22 ... 2 ks" 1,70*2,20*0,10*2</t>
  </si>
  <si>
    <t>"šachta monolit. dno ŠP1 ... 1 ks" 1,70*1,70*0,10</t>
  </si>
  <si>
    <t>"prefa šachty ŠB1-Šb3 ... 3 ks" 1,70*1,70*0,10*3</t>
  </si>
  <si>
    <t>Komunikace</t>
  </si>
  <si>
    <t>564761111</t>
  </si>
  <si>
    <t>Podklad z kameniva hrubého drceného vel. 32-63 mm tl 200 mm</t>
  </si>
  <si>
    <t>-1178672578</t>
  </si>
  <si>
    <t>MK asfalt ... štěrk</t>
  </si>
  <si>
    <t>564770111</t>
  </si>
  <si>
    <t>Podklad z kameniva hrubého drceného vel. 16-32 mm tl 250 mm</t>
  </si>
  <si>
    <t>1403824084</t>
  </si>
  <si>
    <t>MK štěrk</t>
  </si>
  <si>
    <t>564861111</t>
  </si>
  <si>
    <t>Podklad ze štěrkodrtě ŠD tl 200 mm</t>
  </si>
  <si>
    <t>-1393265862</t>
  </si>
  <si>
    <t>MK asfalt ... štd</t>
  </si>
  <si>
    <t>573231111</t>
  </si>
  <si>
    <t>Postřik živičný spojovací ze silniční emulze v množství 0,70 kg/m2</t>
  </si>
  <si>
    <t>-975645533</t>
  </si>
  <si>
    <t>MK asfalt ... ACO11+ ... tl. 2x50 mm</t>
  </si>
  <si>
    <t>577144111</t>
  </si>
  <si>
    <t>Asfaltový beton vrstva obrusná ACO 11 (ABS) tř. I tl 50 mm š do 3 m z nemodifikovaného asfaltu</t>
  </si>
  <si>
    <t>-790652878</t>
  </si>
  <si>
    <t>"2 vrstvy" 2514,440*2</t>
  </si>
  <si>
    <t>Trubní vedení</t>
  </si>
  <si>
    <t>857351131</t>
  </si>
  <si>
    <t>Montáž litinových tvarovek jednoosých hrdlových otevřený výkop s integrovaným těsněním DN 200</t>
  </si>
  <si>
    <t>kus</t>
  </si>
  <si>
    <t>1017899084</t>
  </si>
  <si>
    <t>STOKA A ... spadiště h. nad 1,50 m</t>
  </si>
  <si>
    <t>"ŠA22 .. 2 přítoky" 2</t>
  </si>
  <si>
    <t>55242484R</t>
  </si>
  <si>
    <t>oblouk dvojitý 88° (2 x 44°) litinový kanalizační DN 200</t>
  </si>
  <si>
    <t>2026912539</t>
  </si>
  <si>
    <t>"ŠA22 ... 2 přítoky" 2</t>
  </si>
  <si>
    <t>"ztratné 1%" 2*1,01</t>
  </si>
  <si>
    <t>851351131</t>
  </si>
  <si>
    <t>Montáž potrubí z trub litinových hrdlových s integrovaným těsněním otevřený výkop DN 200</t>
  </si>
  <si>
    <t>764088233</t>
  </si>
  <si>
    <t>STOKA A ...spadiště h. nad 1,50 m</t>
  </si>
  <si>
    <t>"ŠA22 ... 1.přítok" 1,60-0,50</t>
  </si>
  <si>
    <t>"ŠA22 ... 2.přítok" 1,65-0,50</t>
  </si>
  <si>
    <t>55253114</t>
  </si>
  <si>
    <t>trouba kanalizační hrdlová litinová pozinkovaná 6m DN 200</t>
  </si>
  <si>
    <t>-2105035106</t>
  </si>
  <si>
    <t>"ztratné 1%" 2,25*1,01</t>
  </si>
  <si>
    <t>871355221</t>
  </si>
  <si>
    <t>Kanalizační potrubí z tvrdého PVC jednovrstvé tuhost třídy SN8 DN 200</t>
  </si>
  <si>
    <t>-1085814948</t>
  </si>
  <si>
    <t>STOKA A ... spadiště do h=1,50 m</t>
  </si>
  <si>
    <t>"ŠA21 ... v. 1,00 m" 1,0-0,50</t>
  </si>
  <si>
    <t>28611167</t>
  </si>
  <si>
    <t>trubka kanalizační PVC DN 200x1000mm SN8</t>
  </si>
  <si>
    <t>-2132412621</t>
  </si>
  <si>
    <t>"ztratné 3%" (1,0-0,50)*1,03</t>
  </si>
  <si>
    <t>871363121</t>
  </si>
  <si>
    <t>Montáž kanalizačního potrubí z PVC těsněné gumovým kroužkem otevřený výkop sklon do 20 % DN 250</t>
  </si>
  <si>
    <t>-1831872466</t>
  </si>
  <si>
    <t>"HAVARIJNÍ PŘEPAD" 8,34</t>
  </si>
  <si>
    <t>28611241</t>
  </si>
  <si>
    <t>trubka kanalizační PVC-U DN 250x5000mm SN12</t>
  </si>
  <si>
    <t>608956182</t>
  </si>
  <si>
    <t>"ztratné 3%" 1292,07*1,03</t>
  </si>
  <si>
    <t>877355211</t>
  </si>
  <si>
    <t>Montáž tvarovek z tvrdého PVC-systém KG nebo z polypropylenu-systém KG 2000 jednoosé DN 200</t>
  </si>
  <si>
    <t>281693455</t>
  </si>
  <si>
    <t>STOKA A ... spadiště</t>
  </si>
  <si>
    <t>"ŠA21 ... 1 přítok" 1</t>
  </si>
  <si>
    <t>28611368</t>
  </si>
  <si>
    <t>koleno kanalizace PVC KG 200x87°</t>
  </si>
  <si>
    <t>103484465</t>
  </si>
  <si>
    <t>"ztratné 1%" 1*1,01</t>
  </si>
  <si>
    <t>877365221</t>
  </si>
  <si>
    <t>Montáž tvarovek z tvrdého PVC-systém KG nebo z polypropylenu-systém KG 2000 dvouosé DN 250</t>
  </si>
  <si>
    <t>1040344975</t>
  </si>
  <si>
    <t>STOKA A ... spadiště ... odbočka PVC DN250/200</t>
  </si>
  <si>
    <t>28611437</t>
  </si>
  <si>
    <t>odbočka kanalizační plastová s hrdlem KG 250/200/87°</t>
  </si>
  <si>
    <t>-1968089639</t>
  </si>
  <si>
    <t>"ŠA22 ...2 přítoky" 2</t>
  </si>
  <si>
    <t>"ztratné 1%" (1+2)*1,01</t>
  </si>
  <si>
    <t>891365321R</t>
  </si>
  <si>
    <t>Dodávka a montáž zpětných klapek DN 250 nerez</t>
  </si>
  <si>
    <t>-1523437696</t>
  </si>
  <si>
    <t>"HAVARIJNÍ PŘEPAD 1 ... ŠP1" 1</t>
  </si>
  <si>
    <t>892372111</t>
  </si>
  <si>
    <t>Zabezpečení konců potrubí DN do 300 při tlakových zkouškách vodou</t>
  </si>
  <si>
    <t>-1542013449</t>
  </si>
  <si>
    <t>PVC DN 250</t>
  </si>
  <si>
    <t>"STOKA A" 44</t>
  </si>
  <si>
    <t>"STOKA B" 3</t>
  </si>
  <si>
    <t>"HAVARIJNÍ PŘEPAD 1" 1</t>
  </si>
  <si>
    <t>892381111</t>
  </si>
  <si>
    <t>Tlaková zkouška vodou potrubí DN 250, DN 300 nebo 350</t>
  </si>
  <si>
    <t>1259684844</t>
  </si>
  <si>
    <t>894412311RAB1T02</t>
  </si>
  <si>
    <t>Šachta prefabrikovaná DN1000 stěna 120 mm, hloubka dna 2,0 m bez poklopu, monolitické dno</t>
  </si>
  <si>
    <t>-605209248</t>
  </si>
  <si>
    <t>Poznámka k položce:_x000d_
viz příloha č. D.1.12.4_x000d_
položka zahrnuje pozice č. 2+3+4+5.2+10+11+12+13+14+15+těsnění mezi skružemi</t>
  </si>
  <si>
    <t>894412311RBB1T00</t>
  </si>
  <si>
    <t>Šachta prefabrikovaná DN1000 stěna 120 mm, hloubka dna 3,0 m bez poklopu</t>
  </si>
  <si>
    <t>640265826</t>
  </si>
  <si>
    <t>Poznámka k položce:_x000d_
viz příloha č. D.1.12.4_x000d_
položka zahrnuje pozice č. 2+3+4+5.1+10+11+12+13+14+15+těsnění mezi skružemi</t>
  </si>
  <si>
    <t>"STOKA A ... ŠA3-ŠA9, ŠA11-ŠA20, ŠA23-ŠA40, ŠA42-ŠA44 ... 38 ks" 38</t>
  </si>
  <si>
    <t>"STOKA B ... ŠB2, ŠB3 ... 2 ks" 2</t>
  </si>
  <si>
    <t>894412311RCB1T00</t>
  </si>
  <si>
    <t>Šachta prefabrikovaná DN1000 stěna 120 mm, hloubka dna 4,0 m bez poklopu</t>
  </si>
  <si>
    <t>-1032441107</t>
  </si>
  <si>
    <t>"STOKA A ... ŠA1, ŠA41 ... 2 ks" 2</t>
  </si>
  <si>
    <t>"STOKA B ... ŠB1 ... 1 ks" 1</t>
  </si>
  <si>
    <t>894412311RCB1T02</t>
  </si>
  <si>
    <t>Šachta prefabrikovaná DN1000 stěna 120 mm, hloubka dna 4,0 m bez poklopu, monolitické dno</t>
  </si>
  <si>
    <t>137648908</t>
  </si>
  <si>
    <t>"STOKA A ... ŠA2, ŠA10" 2</t>
  </si>
  <si>
    <t>896410060T05.1</t>
  </si>
  <si>
    <t>Spadiště kanalizační jednoduché DN 1000 výška vstupu 4,0 m, výška spadiště min. 60 cm, bez poklopu</t>
  </si>
  <si>
    <t>1752702816</t>
  </si>
  <si>
    <t>Poznámka k položce:_x000d_
viz příloha č. D.1.12.5_x000d_
položka zahrnuje pozice č. 2+3+4a+4b+5+6+7+12+13 a těsnění mezi skružemi</t>
  </si>
  <si>
    <t>"STOKA A ... ŠA21, ŠA22 ... 2 ks" 2</t>
  </si>
  <si>
    <t>899103112</t>
  </si>
  <si>
    <t>Osazení poklopů litinových nebo ocelových včetně rámů pro třídu zatížení B125, C250</t>
  </si>
  <si>
    <t>-1383469039</t>
  </si>
  <si>
    <t>Poznámka k položce:_x000d_
včetně povrchové úpravy a úpravy zhlaví dle umístění poklopu_x000d_
viz přílohy č. D.1.12.4 - pozice 1+12+13+14+15_x000d_
a přílohy č. D.1.12.5 - pozice 1</t>
  </si>
  <si>
    <t>šachty ... poklop h.125 mm ... tráva</t>
  </si>
  <si>
    <t>"STOKA A" 2</t>
  </si>
  <si>
    <t>"STOKA B" 2</t>
  </si>
  <si>
    <t>28661933</t>
  </si>
  <si>
    <t xml:space="preserve">poklop šachtový litinový  DN 600 pro třídu zatížení B125</t>
  </si>
  <si>
    <t>-1747076545</t>
  </si>
  <si>
    <t>Poznámka k položce:_x000d_
viz přílohy č. D.1.12.4 a D.1.12.5 - pozice 1</t>
  </si>
  <si>
    <t>899104112</t>
  </si>
  <si>
    <t>Osazení poklopů litinových nebo ocelových včetně rámů pro třídu zatížení D400, E600</t>
  </si>
  <si>
    <t>1126759048</t>
  </si>
  <si>
    <t>Poznámka k položce:_x000d_
včetně povrchové úpravy a úpravy zhlaví dle umístění poklopu_x000d_
viz přílohy č. D.1.12.4 - pozice 1+11_x000d_
a přílohy č. D.1.12.5 - pozice 1</t>
  </si>
  <si>
    <t>šachty prefa, monolit.dno, spadiště ... poklop h. 160 mm... MK asfalt</t>
  </si>
  <si>
    <t>"STOKA A" 36</t>
  </si>
  <si>
    <t>"STOKA B" 1</t>
  </si>
  <si>
    <t>šachty prefa ... poklop h. 160 mm ... MK štěrk</t>
  </si>
  <si>
    <t>"STOKA A" 6</t>
  </si>
  <si>
    <t>28661935</t>
  </si>
  <si>
    <t xml:space="preserve">poklop šachtový litinový  DN 600 pro třídu zatížení D400</t>
  </si>
  <si>
    <t>1591540715</t>
  </si>
  <si>
    <t>šachty ... poklop h. 160 mm... MK asfalt</t>
  </si>
  <si>
    <t>šachty ... poklop h. 160 mm ... cesta štěrk</t>
  </si>
  <si>
    <t>899620151</t>
  </si>
  <si>
    <t>Obetonování plastové šachty z polypropylenu betonem prostým tř. C 25/30 otevřený výkop</t>
  </si>
  <si>
    <t>-176346566</t>
  </si>
  <si>
    <t>STOKA A ... spadiště ... obetonování svislého potrubí</t>
  </si>
  <si>
    <t>"ŠA21 ... v. 1,00 m" 0,64*0,48*1,30</t>
  </si>
  <si>
    <t>"ŠA22 ... 1.přítok ... v. 1,60 m" 0,64*0,48*1,90</t>
  </si>
  <si>
    <t>"SA22 ... 2.přítok ... v. 1,65 m" 0,64*0,48*1,95</t>
  </si>
  <si>
    <t>odpočet potrubí</t>
  </si>
  <si>
    <t>-3,14*0,10*0,10*(1,0+1,60+1,65)</t>
  </si>
  <si>
    <t>899640112</t>
  </si>
  <si>
    <t>Bednění pro obetonování plastových šachet kruhových otevřený výkop</t>
  </si>
  <si>
    <t>-638174281</t>
  </si>
  <si>
    <t>"ŠA21 ... v. 1,00 m" (0,64+0,48*2)*1,30</t>
  </si>
  <si>
    <t>"ŠA22 ... 1.přítok ... v. 1,60 m" (0,64+0,48*2)*1,90</t>
  </si>
  <si>
    <t>"SA22 ... 2.přítok ... v. 1,65 m" (0,64+0,48*2)*1,95</t>
  </si>
  <si>
    <t>Ostatní konstrukce a práce, bourání</t>
  </si>
  <si>
    <t>935932411</t>
  </si>
  <si>
    <t>Odvodňovací plastový žlab pro zatížení D400 vnitřní š 100 mm s roštem mřížkovým z Pz oceli</t>
  </si>
  <si>
    <t>1629814210</t>
  </si>
  <si>
    <t>"STOKA A ... 2ks ... dl. 3,0m" 2*3,0</t>
  </si>
  <si>
    <t>966008231</t>
  </si>
  <si>
    <t>Bourání plastového odvodňovacího žlabu š do 200 mm</t>
  </si>
  <si>
    <t>-771787698</t>
  </si>
  <si>
    <t>871365811</t>
  </si>
  <si>
    <t>Bourání stávajícího potrubí z PVC nebo PP DN přes 150 do 250</t>
  </si>
  <si>
    <t>1830174790</t>
  </si>
  <si>
    <t>stávající PVC DN250</t>
  </si>
  <si>
    <t>"HAVARIJNÍ PŘEPAD 1 .... ŠP1" 2,50</t>
  </si>
  <si>
    <t>Doplňující práce na komunikaci</t>
  </si>
  <si>
    <t>919122122</t>
  </si>
  <si>
    <t>Těsnění spár zálivkou za tepla pro komůrky š 15 mm hl 30 mm s těsnicím profilem</t>
  </si>
  <si>
    <t>-424643074</t>
  </si>
  <si>
    <t>MK asfalt ... tl. vrstvy 100 mm</t>
  </si>
  <si>
    <t>"rýha" 2*1013,34</t>
  </si>
  <si>
    <t>"šachta prefa ... 32 ks" (3,50-2,20)*2*32</t>
  </si>
  <si>
    <t>"šachta monolit. dno ... 2ks" (3,70-2,20)*2*2</t>
  </si>
  <si>
    <t>"spadiště ... 2 ks" (4,0-2,20)*2*2</t>
  </si>
  <si>
    <t>"rýha" 2*3,86</t>
  </si>
  <si>
    <t>"šachta prefa ... 1 ks" (3,50-2,20)*2</t>
  </si>
  <si>
    <t>řezání příčné</t>
  </si>
  <si>
    <t>4,00+10,00 "stoka A</t>
  </si>
  <si>
    <t>919735112</t>
  </si>
  <si>
    <t>Řezání stávajícího živičného krytu hl přes 50 do 100 mm</t>
  </si>
  <si>
    <t>880271975</t>
  </si>
  <si>
    <t>"šachta prefa ... 32 ks" (2,50-1,20)*2*32</t>
  </si>
  <si>
    <t>"šachta monolit. dno ... 2ks" (2,70-1,20)*2*2</t>
  </si>
  <si>
    <t>"spadiště ... 2 ks" (3,0-1,20)*2*2</t>
  </si>
  <si>
    <t>"šachta prefa ... 1 ks" (2,50-1,20)*2</t>
  </si>
  <si>
    <t xml:space="preserve">rozšíření  o 0,50 m na každou stranu</t>
  </si>
  <si>
    <t>997</t>
  </si>
  <si>
    <t>Přesun sutě</t>
  </si>
  <si>
    <t>997013501</t>
  </si>
  <si>
    <t>Odvoz suti a vybouraných hmot na skládku nebo meziskládku do 1 km se složením</t>
  </si>
  <si>
    <t>1417459630</t>
  </si>
  <si>
    <t>Poznámka k položce:_x000d_
Výkup</t>
  </si>
  <si>
    <t>997013509</t>
  </si>
  <si>
    <t>Příplatek k odvozu suti a vybouraných hmot na skládku ZKD 1 km přes 1 km</t>
  </si>
  <si>
    <t>1952199418</t>
  </si>
  <si>
    <t>1458,311*25 'Přepočtené koeficientem množství</t>
  </si>
  <si>
    <t>997013813</t>
  </si>
  <si>
    <t>Poplatek za uložení na skládce (skládkovné) stavebního odpadu z plastických hmot kód odpadu 17 02 03</t>
  </si>
  <si>
    <t>-1846138551</t>
  </si>
  <si>
    <t>"potrubí PVC DN250" 0,038</t>
  </si>
  <si>
    <t>"plast odvod. žlab" 2,10</t>
  </si>
  <si>
    <t>997013873</t>
  </si>
  <si>
    <t>Poplatek za uložení stavebního odpadu na recyklační skládce (skládkovné) zeminy a kamení zatříděného do Katalogu odpadů pod kódem 17 05 04</t>
  </si>
  <si>
    <t>-1484567188</t>
  </si>
  <si>
    <t>kamenivo z bourání stáv. MK</t>
  </si>
  <si>
    <t>783,023+94,829</t>
  </si>
  <si>
    <t>997013875</t>
  </si>
  <si>
    <t>Poplatek za uložení stavebního odpadu na recyklační skládce (skládkovné) asfaltového bez obsahu dehtu zatříděného do Katalogu odpadů pod kódem 17 03 02</t>
  </si>
  <si>
    <t>1108456866</t>
  </si>
  <si>
    <t>živice z bourání stáv. MK asfalt</t>
  </si>
  <si>
    <t>578,321</t>
  </si>
  <si>
    <t>998</t>
  </si>
  <si>
    <t>Přesun hmot</t>
  </si>
  <si>
    <t>998276101</t>
  </si>
  <si>
    <t>Přesun hmot pro trubní vedení z trub z plastických hmot otevřený výkop</t>
  </si>
  <si>
    <t>-470380298</t>
  </si>
  <si>
    <t>SO 01.2 - Gravitační stoky A1 - A11</t>
  </si>
  <si>
    <t>M - Práce a dodávky M</t>
  </si>
  <si>
    <t xml:space="preserve">    23-M - Montáže potrubí</t>
  </si>
  <si>
    <t>118630683</t>
  </si>
  <si>
    <t>"STOKA A22 ... úsek ŠA59-ŠA201" 26,50*2,0</t>
  </si>
  <si>
    <t>"STOKA A9 ... křížení potoka" 2,00*1,00</t>
  </si>
  <si>
    <t>113106123</t>
  </si>
  <si>
    <t>Rozebrání dlažeb ze zámkových dlaždic komunikací pro pěší ručně</t>
  </si>
  <si>
    <t>74222922</t>
  </si>
  <si>
    <t>STOKA A10</t>
  </si>
  <si>
    <t>"rýha" 1,20*12,43</t>
  </si>
  <si>
    <t>"šachta prefa" 2,50*(2,50-1,20)</t>
  </si>
  <si>
    <t>113106192</t>
  </si>
  <si>
    <t>Rozebrání vozovek ze silničních dílců se spárami zalitými cementovou maltou strojně pl do 50 m2</t>
  </si>
  <si>
    <t>1847333474</t>
  </si>
  <si>
    <t>vjezd - beton. pražce - soukromý pozemek</t>
  </si>
  <si>
    <t>STOKA A81</t>
  </si>
  <si>
    <t>1,20*2,80</t>
  </si>
  <si>
    <t>"plocha odhad S=5,0 m2" 5,0</t>
  </si>
  <si>
    <t>113107222</t>
  </si>
  <si>
    <t>Odstranění podkladu z kameniva drceného tl přes 100 do 200 mm strojně pl přes 200 m2</t>
  </si>
  <si>
    <t>442179937</t>
  </si>
  <si>
    <t>chodník - zámk. dl. ... štd tl. 150 mm</t>
  </si>
  <si>
    <t>"šachta prefa .. 1 ks" 2,50*(2,50-1,20)</t>
  </si>
  <si>
    <t>1423167256</t>
  </si>
  <si>
    <t>STOKA A2</t>
  </si>
  <si>
    <t>"rýha" 1,20*22,39</t>
  </si>
  <si>
    <t>STOKA A21</t>
  </si>
  <si>
    <t>"rýha" 1,20*45,83</t>
  </si>
  <si>
    <t>"šachta prefa ... 2 ks" 2,50*(2,50-1,20)*2</t>
  </si>
  <si>
    <t>STOKA A3</t>
  </si>
  <si>
    <t>"MK štěrk" 1,20*6,15</t>
  </si>
  <si>
    <t>STOKA A31</t>
  </si>
  <si>
    <t>"rýha" 1,20*42,42</t>
  </si>
  <si>
    <t>STOKA A4</t>
  </si>
  <si>
    <t>"rýha" 1,20*(10,23+6,99)</t>
  </si>
  <si>
    <t>STOKA A11</t>
  </si>
  <si>
    <t>"rýha" 1,20*25,13</t>
  </si>
  <si>
    <t>2116725144</t>
  </si>
  <si>
    <t>STOKA A1</t>
  </si>
  <si>
    <t>"rýha"1,20*162,88</t>
  </si>
  <si>
    <t>"šachta prefa ... 9 ks" 2,50*(2,50-1,20)*9</t>
  </si>
  <si>
    <t>"spadiště ... 1 ks" 3,0*(3,0-1,20)</t>
  </si>
  <si>
    <t>STOKA A111</t>
  </si>
  <si>
    <t>"rýha" 1,20*64,77</t>
  </si>
  <si>
    <t>"šachta prefa ... 4 ks" 2,50*(2,50-1,20)*4</t>
  </si>
  <si>
    <t>"rýha" 1,20*(126,72+100,40)</t>
  </si>
  <si>
    <t>"šachta prefa ... 12 ks" 2,50*(2,50-1,20)*12</t>
  </si>
  <si>
    <t>STOKA A22</t>
  </si>
  <si>
    <t>"rýha" 1,20*1,00</t>
  </si>
  <si>
    <t>"rýha" 1,20*261,49</t>
  </si>
  <si>
    <t>"šachta prefa ... 10 ks" 2,50*(2,50-1,20)*10</t>
  </si>
  <si>
    <t>"rýha" 1,20*23,87</t>
  </si>
  <si>
    <t>"šachta prefa ... 1 ks" 2,50*(2,50-1,20)</t>
  </si>
  <si>
    <t>"rýha" 1,20*13,86</t>
  </si>
  <si>
    <t>STOKA A5</t>
  </si>
  <si>
    <t>"rýha" 1,20*167,0</t>
  </si>
  <si>
    <t>"šachta prefa ... 7 ks" 2,50*(2,50-1,20)*7</t>
  </si>
  <si>
    <t>STOKA A6</t>
  </si>
  <si>
    <t>"rýha" 1,20*3,29</t>
  </si>
  <si>
    <t>"rýha" 1,20*70,86</t>
  </si>
  <si>
    <t>"spadiště .. 1 ks" 3,0*(3,0-1,20)</t>
  </si>
  <si>
    <t>STOKA A8</t>
  </si>
  <si>
    <t>"rýha" 1,20*270,55</t>
  </si>
  <si>
    <t>"rýha" 1,20*1,67</t>
  </si>
  <si>
    <t>STOKA A83</t>
  </si>
  <si>
    <t>"rýha" 1,20*1,10</t>
  </si>
  <si>
    <t>STOKA A9</t>
  </si>
  <si>
    <t>"rýha" 1,20*1,29</t>
  </si>
  <si>
    <t>"rýha" 1,20*2,78</t>
  </si>
  <si>
    <t>"rýha" 1,20*7,38</t>
  </si>
  <si>
    <t xml:space="preserve">PROPOJ A41 </t>
  </si>
  <si>
    <t>"rýha" 1,20*1,94</t>
  </si>
  <si>
    <t>PROPOJ A51</t>
  </si>
  <si>
    <t>"rýha" 1,20*1,50</t>
  </si>
  <si>
    <t>PROPOJ A82</t>
  </si>
  <si>
    <t>"rýha" 1,20*2,50</t>
  </si>
  <si>
    <t>1424252969</t>
  </si>
  <si>
    <t>STOKA A7</t>
  </si>
  <si>
    <t>celková š.komunikace do cca 3,0m ... celoplošná oprava obrusné vrstvy</t>
  </si>
  <si>
    <t>3,00*137,90 "stoka A1, souběh s výtlakem V1</t>
  </si>
  <si>
    <t>3,00*64,70 "stoka A111 ... celá</t>
  </si>
  <si>
    <t>3,00*219,70 "stoka A2</t>
  </si>
  <si>
    <t>3,00*219,00 "stoka A3</t>
  </si>
  <si>
    <t>3,00*23,87 "stoka A31 ... celá</t>
  </si>
  <si>
    <t>3,00*103,50 "stoka A5</t>
  </si>
  <si>
    <t>3,00*56,00 "stoka A7</t>
  </si>
  <si>
    <t>3,00*251,50 "stoka A8</t>
  </si>
  <si>
    <t>-1,20*137,90 "rýha A1</t>
  </si>
  <si>
    <t>-2,50*(2,50-1,20)*8 "prefa šachty A1</t>
  </si>
  <si>
    <t>-3,00*(3,00-1,20) "spadiště A1</t>
  </si>
  <si>
    <t>-1,20*137,90 "rýha výtlak V1, úsek bez šachet</t>
  </si>
  <si>
    <t>-(77,724+13,00) "rýha A111</t>
  </si>
  <si>
    <t>-1,20*219,70 "rýha A2</t>
  </si>
  <si>
    <t>-2,50*(2,50-1,20)*12 "prefa šachty A2</t>
  </si>
  <si>
    <t>-1,20*219,00 "rýha A3</t>
  </si>
  <si>
    <t>-2,50*(2,50-1,20)*6 "prefa šachty A3</t>
  </si>
  <si>
    <t>-(28,644+3,25) "rýha A31</t>
  </si>
  <si>
    <t>-1,20*103,50 "rýha A5</t>
  </si>
  <si>
    <t>-2,50*(2,50-1,20)*3 "prefa šachty A5</t>
  </si>
  <si>
    <t>-1,20*56,00 "rýha A7</t>
  </si>
  <si>
    <t>-2,50*(2,50-1,20)*4 "prefa šachty A7</t>
  </si>
  <si>
    <t>-1,20*251,50 "rýha A8</t>
  </si>
  <si>
    <t>-2,50*(2,50-1,20)*10 "prefa šachty A8</t>
  </si>
  <si>
    <t>celková š.komunikace nad cca 3,0m ... pouze rozšíření 0,5 m na obě strany</t>
  </si>
  <si>
    <t>"rýha" (162,88-137,90)*0,50*2</t>
  </si>
  <si>
    <t>"šachta prefa ... 9 ks" (2,50+(3,50-2,20)*0,50*2)*(9-8)</t>
  </si>
  <si>
    <t>"rýha" (126,72+100,40-219,70)*0,50*2</t>
  </si>
  <si>
    <t>"rýha" 1,00*0,50*2</t>
  </si>
  <si>
    <t>"rýha" (261,49-219,00)*0,50*2</t>
  </si>
  <si>
    <t>"šachta prefa ... 10 ks" (2,50+(3,50-2,20)*0,50*2)*(10-6)</t>
  </si>
  <si>
    <t>"rýha" 13,86*0,50*2</t>
  </si>
  <si>
    <t>"rýha" (167,0-23,87)*0,50*2</t>
  </si>
  <si>
    <t>"šachta prefa ... 7 ks" (2,50+(3,50-2,20)*0,50*2)*(7-3)</t>
  </si>
  <si>
    <t>"rýha" 3,29*0,50*2</t>
  </si>
  <si>
    <t>"rýha" (70,86-56,00)*0,50*2</t>
  </si>
  <si>
    <t>"spadiště .. 1 ks" 3,0+(4,0-2,20)*0,50*2</t>
  </si>
  <si>
    <t>"rýha" (270,55-251,50)*0,50*2</t>
  </si>
  <si>
    <t>"šachta prefa ... 12 ks" (2,50+(3,50-2,20)*0,50*2)*(12-10)</t>
  </si>
  <si>
    <t>"rýha" 1,67*0,50*2</t>
  </si>
  <si>
    <t>"rýha" 1,10*0,50*2</t>
  </si>
  <si>
    <t>"rýha" 1,29*0,50*2</t>
  </si>
  <si>
    <t>"rýha" 2,78*0,50*2</t>
  </si>
  <si>
    <t>"rýha" 7,38*0,50*2</t>
  </si>
  <si>
    <t>"rýha" 1,94*0,50*2</t>
  </si>
  <si>
    <t>"rýha" 1,50*0,50*2</t>
  </si>
  <si>
    <t>"rýha" 2,50*0,50*2</t>
  </si>
  <si>
    <t>1598723206</t>
  </si>
  <si>
    <t xml:space="preserve">"STOKA A1 ... v celé dl." </t>
  </si>
  <si>
    <t>30*24</t>
  </si>
  <si>
    <t>"STOKA A3 ... křížení potoka"</t>
  </si>
  <si>
    <t>20*8</t>
  </si>
  <si>
    <t>"STOKA A8 .. křížení potoka"</t>
  </si>
  <si>
    <t>5*8</t>
  </si>
  <si>
    <t>"STOKA A9 ... křížení potoka"</t>
  </si>
  <si>
    <t>"STOKA A11 ... podél potoka"</t>
  </si>
  <si>
    <t>10*8</t>
  </si>
  <si>
    <t>1558926871</t>
  </si>
  <si>
    <t>119001401</t>
  </si>
  <si>
    <t>Dočasné zajištění potrubí ocelového nebo litinového DN do 200 mm</t>
  </si>
  <si>
    <t>-1355133753</t>
  </si>
  <si>
    <t>křížení vodovod</t>
  </si>
  <si>
    <t>"STOKA A31" 1*1,50</t>
  </si>
  <si>
    <t>-398658898</t>
  </si>
  <si>
    <t>"STOKA A1" 10,0+6,50</t>
  </si>
  <si>
    <t>"STOKA A111" 2,50</t>
  </si>
  <si>
    <t>"STOKA A2" 8,0</t>
  </si>
  <si>
    <t>"STOKA A6" 4,0</t>
  </si>
  <si>
    <t>"STOKA A11" 4,5</t>
  </si>
  <si>
    <t>"STOKA A1" 8*1,50</t>
  </si>
  <si>
    <t>"STOKA A111" 4*1,50</t>
  </si>
  <si>
    <t>"STOKA A2" 4*1,50</t>
  </si>
  <si>
    <t>"STOKA A3" 8*1,50</t>
  </si>
  <si>
    <t>"STOKA A5" 1*1,50</t>
  </si>
  <si>
    <t>"STOKA A6" 1*1,50</t>
  </si>
  <si>
    <t>"STOKA A7" 1*1,50</t>
  </si>
  <si>
    <t>"STOKA A8" 1*1,50</t>
  </si>
  <si>
    <t>"STOKA A10" 2*1,50</t>
  </si>
  <si>
    <t>"STOKA A11" 1*1,50</t>
  </si>
  <si>
    <t>"STOKA A1" 1*1,50</t>
  </si>
  <si>
    <t>"STOKA A3" 2*1,50</t>
  </si>
  <si>
    <t>-183781435</t>
  </si>
  <si>
    <t>křížení zatrubněného potoka BET DN500-600</t>
  </si>
  <si>
    <t>"STOKA A3" 4*1,50</t>
  </si>
  <si>
    <t>"STOKA A9" 1*1,50</t>
  </si>
  <si>
    <t>křížení kanalizace BET DN300 (předpoklad)</t>
  </si>
  <si>
    <t>"STOKA A1" 3*1,50</t>
  </si>
  <si>
    <t>"STOKA A111" 2*5,50</t>
  </si>
  <si>
    <t>"STOKA A7" 1*2,0</t>
  </si>
  <si>
    <t>1685002092</t>
  </si>
  <si>
    <t>"STOKA A111" 1*1,50</t>
  </si>
  <si>
    <t>"STOKA A2" 3*1,50</t>
  </si>
  <si>
    <t>"STOKA A21" 1*1,50</t>
  </si>
  <si>
    <t>"STOKA A22" 3*1,50</t>
  </si>
  <si>
    <t>"STOKA A81" 2*1,50</t>
  </si>
  <si>
    <t>"STOKA A4" 1*1,50</t>
  </si>
  <si>
    <t>"STOKA A8" 3*1,50</t>
  </si>
  <si>
    <t>"STOKA A81" 1*1,50</t>
  </si>
  <si>
    <t>"STOKA A111" 2*1,50</t>
  </si>
  <si>
    <t>"STOKA A2" 1*1,50</t>
  </si>
  <si>
    <t>"STOKA A22" 1*1,50</t>
  </si>
  <si>
    <t>"STOKA A3" 3*1,50</t>
  </si>
  <si>
    <t>"STOKA A31" 2*1,50</t>
  </si>
  <si>
    <t>"STOKA A5" 2*1,50</t>
  </si>
  <si>
    <t>"STOKA A6" 4*1,50</t>
  </si>
  <si>
    <t>"STOKA A7" 2*1,50</t>
  </si>
  <si>
    <t>"STOKA A8" 2*1,50</t>
  </si>
  <si>
    <t>"STOKA A10" 1*1,50</t>
  </si>
  <si>
    <t>121151105</t>
  </si>
  <si>
    <t>Sejmutí ornice plochy do 100 m2 tl vrstvy přes 250 do 300 mm strojně</t>
  </si>
  <si>
    <t>-519258728</t>
  </si>
  <si>
    <t>orná půda-tráva .... ornice tl. 300 mm</t>
  </si>
  <si>
    <t>manipulační pruh š. cca 5,0 m</t>
  </si>
  <si>
    <t>5,00*150,00</t>
  </si>
  <si>
    <t>zahrada-tráva ... ornice tl. 300 mm</t>
  </si>
  <si>
    <t>1,20*(4,33+46,34)+2,50*(2,50-1,20)*2</t>
  </si>
  <si>
    <t>1453748242</t>
  </si>
  <si>
    <t>1,20*(1,40+30,60)+2,50*(2,50-1,20)+3,0*(3,0-1,20)</t>
  </si>
  <si>
    <t>1,20*26,50+2,50*(2,50-1,20)</t>
  </si>
  <si>
    <t>1,20*1,88+2,50*(2,50-1,20)</t>
  </si>
  <si>
    <t>1,20*1,19+2,50*(2,50-1,20)</t>
  </si>
  <si>
    <t>1,20*(5,70+2,81)+2,50*(2,50-1,20)*2</t>
  </si>
  <si>
    <t>1,20*86,94+2,50*(2,50-1,20)*7+3,0*(3,0-1,20)</t>
  </si>
  <si>
    <t>1,20*1,40</t>
  </si>
  <si>
    <t>1,20*55,21+2,50*(2,50-1,20)*3+3,0*(3,0-1,20)</t>
  </si>
  <si>
    <t>STOKA A91</t>
  </si>
  <si>
    <t>1,20*15,48+2,50*(2,50-1,20)*2</t>
  </si>
  <si>
    <t>1,20*51,80+2,50*(2,50-1,20)+3,0*(3,0-1,20)*3</t>
  </si>
  <si>
    <t>1,20*1,02</t>
  </si>
  <si>
    <t>PROPOJ A12</t>
  </si>
  <si>
    <t>1,20*1,70</t>
  </si>
  <si>
    <t>132154207</t>
  </si>
  <si>
    <t>Hloubení zapažených rýh š do 2000 mm v hornině třídy těžitelnosti I skupiny 1 a 2 objem přes 5000 m3</t>
  </si>
  <si>
    <t>745602242</t>
  </si>
  <si>
    <t>"STOKA A1, A111 ... tř.I sk. 2 ... 30%" 860,148*0,30</t>
  </si>
  <si>
    <t>"STOKA A2, A21, A7, A10 ... tř.I sk. 2 ... 0%" 1363,502*0</t>
  </si>
  <si>
    <t>"STOKA A3, A31, A4, A5, A6, A8, A81, A83, A9, A91, PROPOJE ... tř.I sk. 2 ... 100%" 3084,187*1,00</t>
  </si>
  <si>
    <t>"STOKA A11 ... tř.I sk. 2 ... 0%" 89,822*0</t>
  </si>
  <si>
    <t>"STOKA A22 ... tř.I sk.2 ... 0%" 529,423*0</t>
  </si>
  <si>
    <t>132254207</t>
  </si>
  <si>
    <t>Hloubení zapažených rýh š do 2000 mm v hornině třídy těžitelnosti I skupiny 3 objem přes 5000 m3</t>
  </si>
  <si>
    <t>-1964892939</t>
  </si>
  <si>
    <t>"rýha ŠA2-ŠA51" 1,20*71,09*3,80</t>
  </si>
  <si>
    <t>"rýha ŠA51-ŠA54" 1,20*91,79*2,90</t>
  </si>
  <si>
    <t>"šachta prefa ŠA45-ŠA48, ŠA50-ŠA54 ... 9 ks" 2,50*(2,50-1,20)*(3,77+3,86+3,79+3,82+3,59+3,45+2,69+2,34+2,20)</t>
  </si>
  <si>
    <t>"šachta prefa ... prohloubení" 2,50*2,50*0,25*9</t>
  </si>
  <si>
    <t>"spadiště ŠA49 + prohloubení" 3,0*(3,0-1,20)*3,81+3,0*3,0*0,40</t>
  </si>
  <si>
    <t>"rýha ŠA49-ŠA58" 1,20*64,77*2,40</t>
  </si>
  <si>
    <t>"šachta prefa ŠA55-ŠA58 ... 4 ks" 2,50*(2,50-1,20)*(2,27+2,28+2,34+2,49)</t>
  </si>
  <si>
    <t>"šachta prefa ... prohloubení" 2,50*2,50*0,25*4</t>
  </si>
  <si>
    <t>"STOKA A1 ... v celé dl." 1,20*162,88*0,10</t>
  </si>
  <si>
    <t>odpočet povrchů</t>
  </si>
  <si>
    <t>"MK asfalt" -(1,20*162,88+2,50*(2,50-1,20)*9+3,0*(3,0-1,20))*0,50</t>
  </si>
  <si>
    <t>"MK asfalt" -(1,20*64,77+2,50*(2,50-1,20)*4)*0,50</t>
  </si>
  <si>
    <t>"rýha ŠA7-ŠA72" 1,20*249,51*2,40</t>
  </si>
  <si>
    <t>"šachta prefa ŠA59-ŠA72 ... 14 ks" 2,50*(2,50-1,20)*(2,59+2,24+2,31+2,51+2,39+2,21+2,33+2,22+2,41+2,33+2,24+2,50+2,75+2,59)</t>
  </si>
  <si>
    <t>"šachta prefa ... prohloubení" 2,50*2,50*0,25*14</t>
  </si>
  <si>
    <t>"rýha ŠA65-ŠA74" 1,20*45,83*2,40</t>
  </si>
  <si>
    <t>"šachta prefa ŠA73, ŠA74 ... 2 ks" 2,50*(2,50-1,20)*(2,46+2,34)</t>
  </si>
  <si>
    <t>"šachta prefa ... prohloubení" 2,50*2,50*0,25*2</t>
  </si>
  <si>
    <t>"rýha ŠA23-ŠA126" 1,20*16,61*2,80</t>
  </si>
  <si>
    <t>"rýha ŠA126-ŠA131" 1,20*54,61*2,30</t>
  </si>
  <si>
    <t>"šachta prefa ŠA127-ŠA131 ... 5 ks" 2,50*(2,50-1,20)*(2,23+2,26+2,24+2,42+2,36)</t>
  </si>
  <si>
    <t>"šachta prefa ...prohloubení" 2,50*2,50*0,25*5</t>
  </si>
  <si>
    <t>"spadiště ŠA126 + prohloubení" 3,0*(3,0-1,20)*3,24+3,0*3,0*0,40</t>
  </si>
  <si>
    <t>"rýha ŠA30-ŠA150" 1,20*11,47*2,40</t>
  </si>
  <si>
    <t>"rýha ŠA150-ŠA151" 1,20*17,97*3,20</t>
  </si>
  <si>
    <t>"rýha ŠA151-ŠA152" 1,20*17,97*3,50</t>
  </si>
  <si>
    <t>"rýha ŠA152-ŠA153" 1,20*10,94*2,70</t>
  </si>
  <si>
    <t>"rýha ŠA153-ŠA154" 1,20*10,0*2,50</t>
  </si>
  <si>
    <t xml:space="preserve">"šachta prefa ŠA150, ŠA154 ... 2 ks" 2,50*(2,50-1,20)*(2,53+2,82) </t>
  </si>
  <si>
    <t>"spadiště ŠA151, ŠA152, ŠA153 + prohloubení" 3,0*(3,0-1,20)*(3,76+4,55+3,17)+3,0*3,0*0,40*3</t>
  </si>
  <si>
    <t>"MK asfalt" -(1,20*(126,72+100,40)+2,50*(2,50-1,20)*12)*0,50</t>
  </si>
  <si>
    <t>"MK štěrk" -(1,20*22,39+2,50*(2,50-1,20)*2)*0,25</t>
  </si>
  <si>
    <t>"MK štěrk" -(1,20*45,83+2,50*(2,50-1,20)*2)*0,25</t>
  </si>
  <si>
    <t>"MK asfalt" -(1,20*70,86+2,50*(2,50-1,20)*4+3,0*(3,0-1,20))*0,50</t>
  </si>
  <si>
    <t>"cesta nezpev." -(1,20*0,36+2,50*(2,50-1,20))*0</t>
  </si>
  <si>
    <t>"MK asfalt" -1,20*2,78*0,50</t>
  </si>
  <si>
    <t>"chodník-zámk. dl." -(1,20*12,43+2,50*(2,50-1,20))*0,25</t>
  </si>
  <si>
    <t>"schody-beton" -1,20*1,34*0,30</t>
  </si>
  <si>
    <t>"tráva" -(1,20*51,80+2,50*(2,50-1,20)+3,0*(3,0-1,20)*3)*0,10</t>
  </si>
  <si>
    <t>"rýha ŠA10-ŠA77" 1,20*54,79*3,10</t>
  </si>
  <si>
    <t xml:space="preserve">"rýha ŠA77-ŠA79" 1,20*43,60*2,80 </t>
  </si>
  <si>
    <t>"rýha ŠA79-ŠA84" 1,20*114,12*2,40</t>
  </si>
  <si>
    <t>"rýha ŠA84-ŠA85" 1,20*57,01*2,60</t>
  </si>
  <si>
    <t>"šachta prefa ŠA75-ŠA85 ... 11 ks" 2,50*(2,50-1,20)*(3,05+3,04+3,04+2,78+2,56+2,44+2,29+2,21+2,34+2,39+2,55)</t>
  </si>
  <si>
    <t>"šachta prefa ... prohloubení" 2,50*2,50*0,25*11</t>
  </si>
  <si>
    <t>"rýha ŠA79-ŠA88" 1,20*67,48*2,40</t>
  </si>
  <si>
    <t>"šachta prefa ŠA86-ŠA88 ... 3 ks" 2,50*(2,50-1,20)*(2,41+2,27+2,35)</t>
  </si>
  <si>
    <t>"šachta prefa ... prohloubení" 2,50*2,50*0,25*3</t>
  </si>
  <si>
    <t>"rýha ŠA17-ŠA97" 1,20*39,59*2,50</t>
  </si>
  <si>
    <t>"šachta prefa ŠA95-ŠA97 ... 3 ks" 2,50*(2,50-1,20)*(2,58+2,20+2,82)</t>
  </si>
  <si>
    <t>"rýha ŠA21-ŠA104" 1,20*167,0*2,50</t>
  </si>
  <si>
    <t>"šachta prefa ŠA98-ŠA104 ... 7 ks" 2,50*(2,50-1,20)*(2,36+2,24+2,72+3,12+2,40+2,41+2,44)</t>
  </si>
  <si>
    <t>"šachta prefa ... prohloubení" 2,50*2,50*0,25*7</t>
  </si>
  <si>
    <t>"rýha ŠA22-ŠA125" 1,20*90,23*2,40</t>
  </si>
  <si>
    <t>"šachta prefa ŠA118, ŠA119, ŠA121-ŠA125 ... 7 ks" 2,50*(2,50-1,20)*(2,34+2,23+2,56+2,45+2,34+2,22+2,58)</t>
  </si>
  <si>
    <t>"spadiště ŠA120 + prohloubení" 3,0*(3,0-1,20)*3,02+3,0*3,0*0,40</t>
  </si>
  <si>
    <t>"rýha ŠA24-ŠA134" 1,20*70,81*2,30</t>
  </si>
  <si>
    <t>"rýha ŠA134-ŠA137" 1,20*81,61*2,60</t>
  </si>
  <si>
    <t>"rýha ŠA137-ŠA142" 1,20*118,13*2,30</t>
  </si>
  <si>
    <t>"šachta prefa ŠA132-ŠA142 ... 12 ks" 2,50*(2,50-1,20)*(2,45+2,17+2,21+2,52+2,76+3,15+2,22+2,26+2,25+2,29+2,52+2,10)</t>
  </si>
  <si>
    <t>"šachta prefa ... prohloubení" 2,50*2,50*0,25*12</t>
  </si>
  <si>
    <t>"rýha ŠA107-ŠA109" 1,20*56,65*2,70</t>
  </si>
  <si>
    <t>"šachta prefa ŠA108, ŠA109 ... 2 ks" 2,50*(2,50-1,20)*(3,44+2,23)</t>
  </si>
  <si>
    <t>"rýha ŠA141-ŠA207" 1,20*22,0*3,40</t>
  </si>
  <si>
    <t>"šachta prefa ŠA206,ŠA207 ... 2 ks" 2,50*(2,50-1,20)*(2,86+4,70)</t>
  </si>
  <si>
    <t>"šachta prefa .. prohloubení" 2,50*2,50*0,25*2</t>
  </si>
  <si>
    <t>"rýha ŠA27-ŠA145" 1,20*29,57*2,40</t>
  </si>
  <si>
    <t>"rýha ŠA145-ŠA146" 1,20*26,93*2,60</t>
  </si>
  <si>
    <t>"šachta prefa ŠA143, ŠA144, ŠA146 ... 3 ks" 2,50*(2,50-1,20)*(2,00+2,00+2,27)</t>
  </si>
  <si>
    <t>"spadiště ŠA145 + prohloubení" 3,0*(3,0-1,20)*2,93+3,0*3,0*0,40</t>
  </si>
  <si>
    <t>"rýha ŠA145-ŠA149" 1,20-37,35*2,30</t>
  </si>
  <si>
    <t>"šachta prefa ŠA147-ŠA149 ... 3 ks" 2,50*(2,50-1,20)*(2,12+2,59+2,40)</t>
  </si>
  <si>
    <t>PROPOJ A41</t>
  </si>
  <si>
    <t>"rýha" 1,20*3,00*2,20</t>
  </si>
  <si>
    <t>"rýha" 1,20*1,50*2,20</t>
  </si>
  <si>
    <t>"rýha" 1,20*2,50*2,20</t>
  </si>
  <si>
    <t>"rýha" 1,20*1,70*2,20</t>
  </si>
  <si>
    <t>"STOKA A3 ... úseky ŠA10-ŠA75, ŠA77-ŠA80" 1,20*(10,35+22,45+21,15+3,96)*0,10</t>
  </si>
  <si>
    <t>"STOKA A31 ... úsek ŠA79-ŠA86" 1,20*22,84*0,10</t>
  </si>
  <si>
    <t>"STOKA A8 ... úsek ŠA24-ŠA132" 1,20*17,24*0,10</t>
  </si>
  <si>
    <t>"STOKA A9 ... úsek ŠA27-ŠA143" 1,20*6,51*0,10</t>
  </si>
  <si>
    <t>"MK asfalt" -(1,20*261,49+2,50*(2,50-1,20)*10)*0,50</t>
  </si>
  <si>
    <t>"MK štěrk" -1,20*6,15*0,25</t>
  </si>
  <si>
    <t>"tráva" -(1,20*1,88+2,50*(2,50-1,20))*0,10</t>
  </si>
  <si>
    <t>"MK asfalt" -(1,20*23,87+2,50*(2,50-1,20))*0,50</t>
  </si>
  <si>
    <t>"MK štěrk" -(1,20*42,42+2,50*(2,50-1,20))*0,25</t>
  </si>
  <si>
    <t>"tráva" -(1,20*1,19+2,50*(2,50-1,20))*0,10</t>
  </si>
  <si>
    <t>"MK asfalt" -1,20*13,86*0,50</t>
  </si>
  <si>
    <t>"MK štěrk" -(1,20*(10,23+6,99)+2,50*(2,50-1,20))*0,25</t>
  </si>
  <si>
    <t>"tráva" -(1,20*(5,70+2,81)+2,50*(2,50-1,20)*2)*0,10</t>
  </si>
  <si>
    <t>"MK asfalt" -(1,20*167,0+2,50*(2,50-1,20)*7)*0,50</t>
  </si>
  <si>
    <t>"MK asfalt" -1,20*3,29*0,50</t>
  </si>
  <si>
    <t>"cesta pěší - tráva" -(1,20*86,94+2,50*(2,50-1,20)*7+3,0*(3,0-1,20))*0,10</t>
  </si>
  <si>
    <t>"MK asfalt" -(1,20*270,55+2,50*(2,50-1,20)*12)*0,50</t>
  </si>
  <si>
    <t>"MK asfalt" -1,20*1,67*0,50</t>
  </si>
  <si>
    <t>"tráva" -1,20*1,40*0,10</t>
  </si>
  <si>
    <t>"soukromé - vjezd-pražce" -1,20*2,80*0,25</t>
  </si>
  <si>
    <t>"soukromé - zahrada-tráva" -(1,20*(4,33+46,34)+2,50*(2,50-1,20)*2)*0,30</t>
  </si>
  <si>
    <t>" MK asfalt" -1,20*1,10*0,50</t>
  </si>
  <si>
    <t>"nezpev. cesta" -(1,20*20,90+2,50*(2,50-1,20)*2)*0</t>
  </si>
  <si>
    <t>"MK asfalt" -1,20*1,29*0,50</t>
  </si>
  <si>
    <t>"tráva" -(1,20*55,21+2,50*(2,50-1,20)*3+3,0*(3,0-1,20))*0,10</t>
  </si>
  <si>
    <t>"cesta - tráva" -(1,20*21,87+2,50*(2,50-1,20))*0,10</t>
  </si>
  <si>
    <t>"tráva" -(1,20*15,48+2,50*(2,50-1,20)*2)*0,10</t>
  </si>
  <si>
    <t>"MK asfalt" -1,20*1,94*0,50</t>
  </si>
  <si>
    <t>"tráva" -1,20*1,02*0,10</t>
  </si>
  <si>
    <t>"MK asfalt" -1,20*1,50*0,50</t>
  </si>
  <si>
    <t>"MK asfalt" -1,20*2,50*0,50</t>
  </si>
  <si>
    <t>"tráva" -1,20*1,70*0,10</t>
  </si>
  <si>
    <t>"rýha ŠA37-ŠA155" 1,20*32,51*2,30</t>
  </si>
  <si>
    <t>"šachta prefa ŠA155 ... 1 ks" 2,50*(2,50-1,20)*2,28</t>
  </si>
  <si>
    <t>"šachta prefa ... prohloubení" 2,50*2,50*0,25</t>
  </si>
  <si>
    <t>"STOKA A11 ... v celé dl." 1,20*32,51*0,10</t>
  </si>
  <si>
    <t>"MK asfalt" -1,20*7,38*0,50</t>
  </si>
  <si>
    <t>"MK štěrk" -(1,20*25,13+2,50*(2,50-1,20))*0,25</t>
  </si>
  <si>
    <t>"rýha ŠA59-ŠA201" 1,20*28,93*2,60</t>
  </si>
  <si>
    <t>"rýha ŠA201-ŠA203" 1,20*90,00*2,20</t>
  </si>
  <si>
    <t>"rýha ŠA203-ŠA205" 1,20*90,57*1,90</t>
  </si>
  <si>
    <t>"šachta prefa ŠA200,ŠA202-ŠA205 ... 5 ks" 2,50*(2,50-1,20)*(2,16+2,40+2,0+1,70+1,95)</t>
  </si>
  <si>
    <t>"šachta prefa ... prohloubení" 2,50*2,50*0,25*5</t>
  </si>
  <si>
    <t>"spadiště ŠA201 + prohloubení" 3,0*(3,0-1,20)*3,00+3,0*3,0*0,40</t>
  </si>
  <si>
    <t>"MK asfalt" -1,20*1,0*0,50</t>
  </si>
  <si>
    <t>"orná půda - tráva" -(1,20*150,0+2,50*(2,50-1,20)*3)*0,30</t>
  </si>
  <si>
    <t>"tráva" -(1,20*32,00+2,50*(2,50-1,20)+3,0*(3,0-1,20))*0,10</t>
  </si>
  <si>
    <t>"tráva-keře" -(1,20*26,50+2,50*(2,50-1,20))*0,10</t>
  </si>
  <si>
    <t>"STOKA A1, A111 ... tř.I sk. 3 ... 55%" 860,148*0,55</t>
  </si>
  <si>
    <t>"STOKA A2, A21, A7, A10 ... tř.I sk. 3 ... 0%" 1363,502*0</t>
  </si>
  <si>
    <t>"STOKA A3, A31, A4, A5, A6, A8, A81, A83, A9, A91, PROPOJE ... tř.I sk. 3 ... 0%" 3084,187*0</t>
  </si>
  <si>
    <t>"STOKA A11 ... tř.I sk. 3 ... 100%" 89,822*1,00</t>
  </si>
  <si>
    <t>"STOKA A22 ... tř.I sk.3 ... 50%" 529,423*0,50</t>
  </si>
  <si>
    <t>132354207</t>
  </si>
  <si>
    <t>Hloubení zapažených rýh š do 2000 mm v hornině třídy těžitelnosti II skupiny 4 objem přes 5000 m3</t>
  </si>
  <si>
    <t>-1146806466</t>
  </si>
  <si>
    <t>"STOKA A1, A111 ... tř.II sk. 4 ... 5%" 860,148*0,05</t>
  </si>
  <si>
    <t>"STOKA A2, A21, A7, A10 ... tř.II sk. 4 ... 0%" 1363,502*0</t>
  </si>
  <si>
    <t>"STOKA A3, A31, A4, A5, A6, A8, A81, A83, A9, A91, PROPOJE ... tř.II sk. 4 ... 0%" 3084.187*0</t>
  </si>
  <si>
    <t>"STOKA A11 ... tř.II sk. 4 ... 0%" 89,822*0</t>
  </si>
  <si>
    <t>"STOKA A22 ... tř.II sk. 4 ... 50%" 529,423*0,50</t>
  </si>
  <si>
    <t>132454207</t>
  </si>
  <si>
    <t>Hloubení zapažených rýh š do 2000 mm v hornině třídy těžitelnosti II skupiny 5 objem přes 5000 m3</t>
  </si>
  <si>
    <t>-321637174</t>
  </si>
  <si>
    <t>"STOKA A1, A111 ... tř.II sk. 5 ... 10%" 860,148*0,10</t>
  </si>
  <si>
    <t>"STOKA A2, A21, A7, A10 ... tř.II sk. 5 ... 100%" 1363,502*1,00</t>
  </si>
  <si>
    <t>"STOKA A3, A31, A4, A5, A6, A8, A81, A83, A9, A91, PROPOJE ... tř.II sk. 5 ... 0%" 3084,187*0</t>
  </si>
  <si>
    <t>"STOKA A11 ... tř.II sk. 5 ... 0%" 89,822*0</t>
  </si>
  <si>
    <t>"STOKA A22 ... tř.II sk. 5 ... 0%" 529,423*0</t>
  </si>
  <si>
    <t>-586217376</t>
  </si>
  <si>
    <t>"křížení kanalizace" 1,20*2,30*2,0*3</t>
  </si>
  <si>
    <t>"křížení vodovod" 1,20*2,10*1,60*8</t>
  </si>
  <si>
    <t>"křížení kabely NN a sděl." 1,20*3,0*1,50*3</t>
  </si>
  <si>
    <t>"křížení kanalizace" 1,20*2,30*2,0*2</t>
  </si>
  <si>
    <t>"křížení vodovod" 1,20*2,10*1,60*4</t>
  </si>
  <si>
    <t>"křížení kabely NN a sděl." 1,20*3,0*1,50*4</t>
  </si>
  <si>
    <t>"křížení vodovod" 1,20*2,10*1,60*3</t>
  </si>
  <si>
    <t>"křížení kabely NN a sděl." 1,20*3,0*1,50*8</t>
  </si>
  <si>
    <t>"křížení kabely NN a sděl." 1,20*3,0*1,50*1</t>
  </si>
  <si>
    <t>"křížení kanalizace" 1,20*2,15*2,0*2</t>
  </si>
  <si>
    <t>"křížení kabely NN a sděl." 1,20*3,0*1,50*5</t>
  </si>
  <si>
    <t>"křížení vodovod" 1,20*2,10*1,60*1</t>
  </si>
  <si>
    <t>"křížení kabely NN a sděl." 1,20*3,0*1,50*2</t>
  </si>
  <si>
    <t>"křížení kanalizace" 1,20*2,30*2,0*1</t>
  </si>
  <si>
    <t>"křížení zatrubněný potok" 1,20*2,60*1,80*1</t>
  </si>
  <si>
    <t>"křížení kabely NN a sděl." 1,20*3,0*1,50*6</t>
  </si>
  <si>
    <t>"křížení zatrubněný potok" 1,20*2,60*1,50*1</t>
  </si>
  <si>
    <t>-1276182752</t>
  </si>
  <si>
    <t>"rýha ŠA2-ŠA51 ... souběh s výtlakem V1 v dl. 15,03" 71,09*3,80+56,09*3,80+15,03*1,80</t>
  </si>
  <si>
    <t>"rýha ŠA51-ŠA54" 91,79*2,90*2</t>
  </si>
  <si>
    <t>"šachta prefa ŠA45-ŠA48, ŠA50-ŠA54 ... 9 ks" (2,50-1,20)*(3,77+3,86+3,79+3,82+3,59+3,45+2,69+2,34+2,20)*2</t>
  </si>
  <si>
    <t>"šachta prefa ... prohloubení" (2,50*2+(2,50-1,20)*2)*0,25*9</t>
  </si>
  <si>
    <t>"spadiště ŠA49 + prohloubení" (3,0-1,20)*3,81*2+(3,0*2+(3,0-1,20)*2)*0,40</t>
  </si>
  <si>
    <t>"rýha ŠA49-ŠA58" 64,77*2,40*2</t>
  </si>
  <si>
    <t>"šachta prefa ŠA55-ŠA58 ... 4 ks" (2,50-1,20)*(2,27+2,28+2,34+2,49)*2</t>
  </si>
  <si>
    <t>"šachta prefa ... prohloubení" (2,50*2+(2,50-1,20)*2)*0,25*4</t>
  </si>
  <si>
    <t>"STOKA A1 ... v celé dl." 162,88*0,10*2</t>
  </si>
  <si>
    <t>"rýha ŠA7-ŠA72" 249,51*2,40*2</t>
  </si>
  <si>
    <t>"šachta prefa ŠA59-ŠA72 ... 14 ks" (2,50-1,20)*(2,59+2,24+2,31+2,51+2,39+2,21+2,33+2,22+2,41+2,33+2,24+2,50+2,75+2,59)*2</t>
  </si>
  <si>
    <t>"šachta prefa ... prohloubení" (2,50*2+(2,50-1,20)*2)*0,25*14</t>
  </si>
  <si>
    <t>"rýha ŠA65-ŠA74" 45,83*2,40*2</t>
  </si>
  <si>
    <t>"šachta prefa ŠA73, ŠA74 ... 2 ks" (2,50-1,20)*(2,46+2,34)*2</t>
  </si>
  <si>
    <t>"šachta prefa ... prohloubení" (2,50*2+(2,50-1,20)*2)*0,25*2</t>
  </si>
  <si>
    <t>"rýha ŠA59-ŠA201" 28,93*2,60*2</t>
  </si>
  <si>
    <t>"rýha ŠA201-ŠA203" 90,00*2,20*2</t>
  </si>
  <si>
    <t>"šachta prefa ŠA200, ŠA202, ŠA203 ... 3 ks"(2,50-1,20)*(2,16+2,40+2,00)</t>
  </si>
  <si>
    <t>"šachta prefa ... prohloubení" (2,50*2+(2,50-1,20)*2)*0,25*3</t>
  </si>
  <si>
    <t xml:space="preserve">"spadiště ŠA201 + prohloubení" (3,0-1,20)*3,00*2+(3,0*2+(3,0-1,20)*2)*0,40 </t>
  </si>
  <si>
    <t>"rýha ŠA23-ŠA126" 16,61*2,80*2</t>
  </si>
  <si>
    <t>"rýha ŠA126-ŠA131" 54,61*2,30*2</t>
  </si>
  <si>
    <t>"šachta prefa ŠA127-ŠA131 ... 5 ks" (2,50-1,20)*(2,23+2,26+2,24+2,42+2,36)*2</t>
  </si>
  <si>
    <t>"šachta prefa ...prohloubení" (2,50*2+(2,50-1,20)*2)*0,25*5</t>
  </si>
  <si>
    <t>"spadiště ŠA126 + prohloubení" (3,0-1,20)*3,24*2+(3,0*2+(3,0-1,20)*2)*0,40</t>
  </si>
  <si>
    <t>"rýha ŠA30-ŠA150" 11,47*2,40*2</t>
  </si>
  <si>
    <t>"rýha ŠA150-ŠA151" 17,97*3,20*2</t>
  </si>
  <si>
    <t>"rýha ŠA151-ŠA152" 17,97*3,50*2</t>
  </si>
  <si>
    <t>"rýha ŠA152-ŠA153" 10,94*2,70*2</t>
  </si>
  <si>
    <t>"rýha ŠA153-ŠA154" 10,0*2,50*2</t>
  </si>
  <si>
    <t>"šachta prefa ŠA150, ŠA154 ... 2 ks" (2,50-1,20)*(2,53+2,82)*2</t>
  </si>
  <si>
    <t>"spadiště ŠA151, ŠA152, ŠA153 + prohloubení" (3,0-1,20)*(3,76+4,55+3,17)*2+(3,0*2+(3,0-1,20)*2)*0,40*3</t>
  </si>
  <si>
    <t>"rýha ŠA10-ŠA77" 54,79*3,10*2</t>
  </si>
  <si>
    <t>"rýha ŠA77-ŠA79" 43,60*2,80*2</t>
  </si>
  <si>
    <t>"rýha ŠA79-ŠA84" 114,12*2,40*2</t>
  </si>
  <si>
    <t>"rýha ŠA84-ŠA85 ... souběh s přeložkou vodovodu dl. 38,50 m" 57,01*2,60+18,51*2,60+38,50*0,90</t>
  </si>
  <si>
    <t>"šachta prefa ŠA75-ŠA85 ... 11 ks" (2,50-1,20)*(3,05+3,04+3,04+2,78+2,56+2,44+2,29+2,21+2,34+2,39+2,55)*2</t>
  </si>
  <si>
    <t>"šachta prefa ... prohloubení" (2,50*2+(2,50-1,20)*2)*0,25*11</t>
  </si>
  <si>
    <t>"rýha ŠA79-ŠA88" 67,48*2,40*2</t>
  </si>
  <si>
    <t>"šachta prefa ŠA86-ŠA88 ... 3 ks" (2,50-1,20)*(2,41+2,27+2,35)*2</t>
  </si>
  <si>
    <t>"rýha ŠA17-ŠA97" 39,59*2,50*2</t>
  </si>
  <si>
    <t>"šachta prefa ŠA95-ŠA97 ... 3 ks" (2,50-1,20)*(2,58+2,20+2,82)*2</t>
  </si>
  <si>
    <t>"rýha ŠA21-ŠA104" 167,0*2,50*2</t>
  </si>
  <si>
    <t>"šachta prefa ŠA98-ŠA104 ... 7 ks" (2,50-1,20)*(2,36+2,24+2,72+3,12+2,40+2,41+2,44)*2</t>
  </si>
  <si>
    <t>"šachta prefa ... prohloubení" (2,50*2+(2,50-1,20)*2)*0,25*7</t>
  </si>
  <si>
    <t>"rýha ŠA22-ŠA125" 90,23*2,40*2</t>
  </si>
  <si>
    <t>"šachta prefa ŠA118, ŠA119, ŠA121-ŠA125 ... 7 ks" (2,50-1,20)*(2,34+2,23+2,56+2,45+2,34+2,22+2,58)*2</t>
  </si>
  <si>
    <t>"spadiště ŠA120 + prohloubení" (3,0-1,20)*3,02*2+(3,0*2+(3,0-1,20)*2)*0,40</t>
  </si>
  <si>
    <t>"rýha ŠA24-ŠA134" 70,81*2,30*2</t>
  </si>
  <si>
    <t>"rýha ŠA134-ŠA137" 81,61*2,60*2</t>
  </si>
  <si>
    <t>"rýha ŠA137-ŠA142" 118,13*2,30*2</t>
  </si>
  <si>
    <t>"šachta prefa ŠA132-ŠA142 ... 12 ks" (2,50-1,20)*(2,45+2,17+2,21+2,52+2,76+3,15+2,22+2,26+2,25+2,29+2,52+2,10)*2</t>
  </si>
  <si>
    <t>"šachta prefa ... prohloubení" (2,50*2+(2,50-1,20)*2)*0,25*12</t>
  </si>
  <si>
    <t>"rýha ŠA107-ŠA109" 56,65*2,70*2</t>
  </si>
  <si>
    <t>"šachta prefa ŠA108, ŠA109 ... 2 ks" (2,50-1,20)*(3,44+2,23)*2</t>
  </si>
  <si>
    <t>"rýha ŠA141-st. 17,00 m" 17,00*3,30*2</t>
  </si>
  <si>
    <t>"šachta prefa ŠA206" (2,50-1,20)*2,86</t>
  </si>
  <si>
    <t>"šachta prefa ... prohloubení" (2,50*2+(2,50-1,20)*2)*0,25</t>
  </si>
  <si>
    <t>"rýha ŠA27-ŠA145" 29,57*2,40*2</t>
  </si>
  <si>
    <t>"rýha ŠA145-ŠA146" 26,93*2,60*2</t>
  </si>
  <si>
    <t>"šachta prefa ŠA143, ŠA144, ŠA146 ... 3 ks" (2,50-1,20)*(2,00+2,00+2,27)*2</t>
  </si>
  <si>
    <t>"spadiště ŠA145 + prohloubení" (3,0-1,20)*2,93*2+(3,0*2+(3,0-1,20)*2)*0,40</t>
  </si>
  <si>
    <t>"rýha ŠA145-ŠA149" 37,35*2,30*2</t>
  </si>
  <si>
    <t>"šachta prefa ŠA147-ŠA149 ... 3 ks" (2,50-1,20)*(2,12+2,59+2,40)*2</t>
  </si>
  <si>
    <t>"rýha" 3,00*2,20*2</t>
  </si>
  <si>
    <t>"rýha" 1,50*2,20*2</t>
  </si>
  <si>
    <t>"rýha" 2,50*2,20*2</t>
  </si>
  <si>
    <t>"rýha" 1,70*2,20*2</t>
  </si>
  <si>
    <t>"STOKA A3 ... úseky ŠA10-ŠA75, ŠA77-ŠA80" (10,35+22,45+21,15+3,96)*0,10*2</t>
  </si>
  <si>
    <t>"STOKA A31 ... úsek ŠA79-ŠA86" 22,84*0,10*2</t>
  </si>
  <si>
    <t>"STOKA A8 ... úsek ŠA24-ŠA132" 17,24*0,10*2</t>
  </si>
  <si>
    <t>"STOKA A9 ... úsek ŠA27-ŠA143" 6,51*0,10*2</t>
  </si>
  <si>
    <t>"rýha ŠA37-ŠA155" 32,51*2,30*2</t>
  </si>
  <si>
    <t>"šachta prefa ŠA155 ... 1 ks" (2,50-1,20)*2,28*2</t>
  </si>
  <si>
    <t>"STOKA A11 ... v celé dl." 32,51*0,10*2</t>
  </si>
  <si>
    <t>151201103</t>
  </si>
  <si>
    <t>Zřízení zátažného pažení a rozepření stěn rýh hl přes 4 do 8 m</t>
  </si>
  <si>
    <t>CS ÚRS 2022 01</t>
  </si>
  <si>
    <t>222379393</t>
  </si>
  <si>
    <t>"rýha st. 17,0 m - ŠA207" 5,00*4,50*2</t>
  </si>
  <si>
    <t>"šachta prefa ŠA207" (2,50-1,20)*4,70*2</t>
  </si>
  <si>
    <t>1458798670</t>
  </si>
  <si>
    <t>151201113</t>
  </si>
  <si>
    <t>Odstranění zátažného pažení a rozepření stěn rýh hl přes 4 do 8 m</t>
  </si>
  <si>
    <t>-718614102</t>
  </si>
  <si>
    <t>-1472084602</t>
  </si>
  <si>
    <t>"zpětné zásypy vhodné do MK 10% z celk. výkopů" 5927,082*0,10</t>
  </si>
  <si>
    <t>"zásypy mimo MK" 3811,163-2074,133-784,194</t>
  </si>
  <si>
    <t>"meziskládka tam a zpět" 1545,544*2</t>
  </si>
  <si>
    <t>1541588745</t>
  </si>
  <si>
    <t>"výkopy tř.I sk. 1-3" 3342,231+827,615</t>
  </si>
  <si>
    <t>"meziskládka tř.I sk. 1-3" -1545,544</t>
  </si>
  <si>
    <t>"skládka tř.I sk. 1-3" 2624,302</t>
  </si>
  <si>
    <t>-637588410</t>
  </si>
  <si>
    <t>2624,302*16 'Přepočtené koeficientem množství</t>
  </si>
  <si>
    <t>-1062277060</t>
  </si>
  <si>
    <t>"výkopy celkem" 5927,082</t>
  </si>
  <si>
    <t>"skládka tř.I sk. 1-3" -2624,302</t>
  </si>
  <si>
    <t>"skládka tř.I sk.4-5" 1757,236</t>
  </si>
  <si>
    <t>-211025809</t>
  </si>
  <si>
    <t>"skládka tř.II sk. 4-5" 1757,236</t>
  </si>
  <si>
    <t>1757,236*16 'Přepočtené koeficientem množství</t>
  </si>
  <si>
    <t>1987917964</t>
  </si>
  <si>
    <t>"meziskládka tř.I sk. 1-3" 1545,544</t>
  </si>
  <si>
    <t>-738080938</t>
  </si>
  <si>
    <t>"2t/m3" 4381,538*2,0</t>
  </si>
  <si>
    <t>-1667791318</t>
  </si>
  <si>
    <t>966320757</t>
  </si>
  <si>
    <t>"výkop celkem" 5927,082</t>
  </si>
  <si>
    <t>"STOKA A1" -3,14*0,125*0,125*162,88</t>
  </si>
  <si>
    <t>"STOKA A111" -3,14*0,125*0,125*64,77</t>
  </si>
  <si>
    <t>"STOKA A2" -3,14*0,125*0,125*249,51</t>
  </si>
  <si>
    <t>"STOKA A21" -3,14*0,125*0,125*45,83</t>
  </si>
  <si>
    <t>"STOKA A22" -3,14*0,125*0,125*209,50</t>
  </si>
  <si>
    <t>"STOKA A3" -3,14*0,125*0,125*269,52</t>
  </si>
  <si>
    <t>"STOKA A31" -3,14*0,125*0,125*67,48</t>
  </si>
  <si>
    <t>"STOKA A4" -3,14*0,125*0,125*39,59</t>
  </si>
  <si>
    <t>"STOKA A5" -3,14*0,125*0,125*167,00</t>
  </si>
  <si>
    <t>"STOKA A6" -3,14*0,125*0,125*90,23</t>
  </si>
  <si>
    <t>"STOKA A7" -3,14*0,125*0,125*71,22</t>
  </si>
  <si>
    <t>"STOKA A8" -3,14*0,125*0,125*270,55</t>
  </si>
  <si>
    <t>"STOKA A81" -3,14*0,125*0,125*56,54</t>
  </si>
  <si>
    <t>"STOKA A83" -3,14*0,125*0,125*22,00</t>
  </si>
  <si>
    <t>"STOKA A9" -3,14*0,125*0,125*56,50</t>
  </si>
  <si>
    <t>"STOKA A91" -3,14*0,125*0,125*37,35</t>
  </si>
  <si>
    <t>"STOKA A10" -3,14*0,125*0,125*68,35</t>
  </si>
  <si>
    <t>"STOKA A11" -3,14*0,125*0,125*32,51</t>
  </si>
  <si>
    <t xml:space="preserve"> "PROPOJ A41" -3,14*0,125*0,125*3,0</t>
  </si>
  <si>
    <t>"PROPOJ A51" -3,14*0,125*0,125*1,50</t>
  </si>
  <si>
    <t>"PROPOJ A82" -3,14*0,125*0,125*2,50</t>
  </si>
  <si>
    <t>"PROPOJ A12" -3,14*0,125*0,125*1,70</t>
  </si>
  <si>
    <t>-3,14*0,62*0,62*(3,77+3,86+3,79+3,82+3,59+3,45+2,69+2,34+2,20)</t>
  </si>
  <si>
    <t>-3,14*0,62*0,62*3,81</t>
  </si>
  <si>
    <t>"obetonování svislého potrubí" -0,64*0,48*1,60</t>
  </si>
  <si>
    <t>-3,14*0,62*0,62*(2,27+2,28+2,34+2,49)</t>
  </si>
  <si>
    <t>-3,14*0,62*0,62*(2,59+2,24+2,31+2,51+2,39+2,21+2,33+2,22+2,41+2,33+2,24+2,50+2,75+2,59)</t>
  </si>
  <si>
    <t>-3,14*0,62*0,62*(2,46+2,34)</t>
  </si>
  <si>
    <t>-3,14*0,62*0,62*(2,16+2,40+2,00+1,70+1,95)</t>
  </si>
  <si>
    <t>-3,14*0,62*0,62*3,00</t>
  </si>
  <si>
    <t>"obetonování svislého potrubí" -0,64*0,48*1,80</t>
  </si>
  <si>
    <t>-3,14*0,62*0,62*(3,05+3,04+3,04+2,78+2,56+2,44+2,29+2,21+2,34+2,39+2,55)</t>
  </si>
  <si>
    <t>-3,14*0,62*0,62*(2,41+2,27+2,35)</t>
  </si>
  <si>
    <t>-3,14*0,62*0,62*(2,58+2,20+2,82)</t>
  </si>
  <si>
    <t>-3,14*0,62*0,62*(2,36+2,24+2,72+3,12+2,40+2,41+2,44)</t>
  </si>
  <si>
    <t>-3,14*0,62*0,62*(2,34+2,23+2,56+2,45+2,34+2,22+2,58)</t>
  </si>
  <si>
    <t>-3,14*0,62*0,62*3,02</t>
  </si>
  <si>
    <t>"obetonování svislého potrubí" -0,64*0,48*1,10</t>
  </si>
  <si>
    <t>-3,14*0,62*0,62*(2,23+2,26+2,24+2,42+2,36)</t>
  </si>
  <si>
    <t>-3,14*0,62*0,62*3,24</t>
  </si>
  <si>
    <t>"obetonování svislého potrubí" -0,64*0,48*1,30</t>
  </si>
  <si>
    <t>-3,14*0,62*0,62*(2,45+2,14+2,21+2,52+2,76+3,15+2,22+2,26+2,25+2,29+2,52+2,10)</t>
  </si>
  <si>
    <t>-3,14*0,62*0,62*(3,44+2,23)</t>
  </si>
  <si>
    <t>-3,14*0,62*0,62*(2,86+4,70)</t>
  </si>
  <si>
    <t>-3,14*0,62*0,62*(2,00+2,00+2,27)</t>
  </si>
  <si>
    <t>-3,14*0,62*0,62*2,93</t>
  </si>
  <si>
    <t>-3,14*0,62*0,62*(2,12+2,59+2,40)</t>
  </si>
  <si>
    <t>-3,14*0,62*0,62*(2,53+2,82)</t>
  </si>
  <si>
    <t>-3,14*0,62*0,62*(3,76+4,55+3,17)</t>
  </si>
  <si>
    <t>"obetonování svislého potrubí" -0,64*0,48*(1,80+2,60+1,30)</t>
  </si>
  <si>
    <t>-3,14*0,62*0,62*2,28</t>
  </si>
  <si>
    <t>"obsypy" -1215,785</t>
  </si>
  <si>
    <t>"podsyp štp" -188,466</t>
  </si>
  <si>
    <t>"podsyp štěrk" -222,537</t>
  </si>
  <si>
    <t>"podkl. beton" -30,447</t>
  </si>
  <si>
    <t>"drenáž. štěrk" -34,480</t>
  </si>
  <si>
    <t>1,20*71,09*(3,80-0,50-0,40-0,55-0,15)</t>
  </si>
  <si>
    <t>1,20*91,79*(2,90-0,50-0,40-0,55-0,15)</t>
  </si>
  <si>
    <t>2,50*(2,50-1,20)*(3,30-0,50-0,40)*9</t>
  </si>
  <si>
    <t>3,0*(3,0-1,20)*(3,81-0,50-0,40)-0,64*0,48*1,60</t>
  </si>
  <si>
    <t>1,20*64,77*(2,40-0,50-0,40-0,55-0,15)</t>
  </si>
  <si>
    <t>2,50*(2,50-1,20)*(2,40-0,50-0,40)*4</t>
  </si>
  <si>
    <t>1,20*(126,72+100,40)*(2,40-0,50-0,40-0,55-0,15)</t>
  </si>
  <si>
    <t>1,20*22,39*(2,40-0,25-0,40-0,55-0,15)</t>
  </si>
  <si>
    <t>2,50*(2,50-1,20)*(2,50-0,50-0,40)*12</t>
  </si>
  <si>
    <t>2,50*(2,50-1,20)*(2,30-0,25-0,40)*2</t>
  </si>
  <si>
    <t>1,20*45,83*(2,40-0,25-0,40-0,55-0,15)</t>
  </si>
  <si>
    <t>2,50*(2,50-1,20)*(2,40-0,25-0,40)*2</t>
  </si>
  <si>
    <t>1,20*1,00*(2,60-0,50-0,40-0,55-0,15)</t>
  </si>
  <si>
    <t>1,20*54,79*(3,10-0,50-0,40-0,55-0,15)</t>
  </si>
  <si>
    <t>1,20*43,60*(2,80-0,50-0,40-0,55-0,15)</t>
  </si>
  <si>
    <t>1,20*114,12*(2,40-0,50-0,40-0,55-0,15)</t>
  </si>
  <si>
    <t>1,20*48,98*(2,60-0,50-0,40-0,55-0,15)</t>
  </si>
  <si>
    <t>1,20*6,15*(2,60-0,25-0,40-0,55-0,15)</t>
  </si>
  <si>
    <t>2,50*(2,50-1,20)*(2,60-0,50-0,40)*10</t>
  </si>
  <si>
    <t>1,20*23,87*(2,40-0,50-0,40-0,55-0,15)</t>
  </si>
  <si>
    <t>1,20*42,42*(2,40-0,25-0,40-0,55-0,15)</t>
  </si>
  <si>
    <t>2,50*(2,50-1,20)*(2,41-0,50-0,40)</t>
  </si>
  <si>
    <t>2,50*(2,50-1,20)*(2,27-0,25-0,40)</t>
  </si>
  <si>
    <t>1,20*13,86*(2,50-0,50-0,40-0,55-0,15)</t>
  </si>
  <si>
    <t>1,20*(10,23+6,99)*(2,50-0,25-0,40-0,55-0,15)</t>
  </si>
  <si>
    <t>2,50*(2,50-1,20)*(2,82-0,25-0,40)</t>
  </si>
  <si>
    <t>1,20*167,0*(2,50-0,50-0,40-0,55-0,15)</t>
  </si>
  <si>
    <t>2,50*(2,50-1,20)*(2,50-0,50-0,40)*7</t>
  </si>
  <si>
    <t>1,20*3,29*(2,40-0,50-0,40-0,55-0,15)</t>
  </si>
  <si>
    <t>1,20*16,61*(2,80-0,50-0,40-0,55-0,15)</t>
  </si>
  <si>
    <t>1,20*54,25*(2,30-0,50-0,40-0,55-0,15)</t>
  </si>
  <si>
    <t>2,50*(2,50-1,20)*(2,30-0,50-0,40)*4</t>
  </si>
  <si>
    <t>3,0*(3,0-1,20)*(3,24-0,50-0,40)-0,64*0,48*1,30</t>
  </si>
  <si>
    <t>1,20*70,81*(2,30-0,50-0,40-0,55-0,15)</t>
  </si>
  <si>
    <t>1,20*81,61*(2,60-0,50-0,40-0,55-0,15)</t>
  </si>
  <si>
    <t>1,20*118,13*(2,30-0,50-0,40-0,55-0,15)</t>
  </si>
  <si>
    <t>2,50*(2,50-1,20)*(2,40-0,50-0,40-0,55-0,15)*12</t>
  </si>
  <si>
    <t>1,20*1,67*(2,70-0,50-0,40-0,55-0,15)</t>
  </si>
  <si>
    <t>1,20*1,10*(2,60-0,50-0,40-0,55-0,15)</t>
  </si>
  <si>
    <t>1,20*1,29*(2,40-0,50-0,40-0,55-0,15)</t>
  </si>
  <si>
    <t>1,20*2,78*(2,50-0,50-0,40-0,55-0,15)</t>
  </si>
  <si>
    <t>1,20*7,38*(2,30-0,50-0,40-0,55-0,15)</t>
  </si>
  <si>
    <t>1,20*25,13*(2,30-0,25-0,40-0,55-0,15)</t>
  </si>
  <si>
    <t>2,50*(2,50-1,20)*(2,30-0,25-0,40)</t>
  </si>
  <si>
    <t>1,20*1,94*(2,20-0,50-0,40-0,55-0,15)</t>
  </si>
  <si>
    <t>1,20*1,50*(2,20-0,50-0,40-0,55-0,15)</t>
  </si>
  <si>
    <t>1,20*2,50*(2,20-0,50-0,40-0,55-0,15)</t>
  </si>
  <si>
    <t>"rýha" 1,20*162,88*0,40</t>
  </si>
  <si>
    <t>"šachty prefa ... 9 ks" 2,50*(2,50-1,20)*0,40*9</t>
  </si>
  <si>
    <t>"spadiště ... 1 ks" 3,0*(3,0-1,20)*0,40</t>
  </si>
  <si>
    <t>"rýha" 1,20*64,77*0,40</t>
  </si>
  <si>
    <t>"šachty prefa ... 4 ks" 2,50*(2,50-1,20)*0,40*4</t>
  </si>
  <si>
    <t>"rýha" 1,20*249,51*0,40</t>
  </si>
  <si>
    <t>"šachty prefa ... 14 ks" 2,50*(2,50-1,20)*0,40*14</t>
  </si>
  <si>
    <t>"rýha" 1,20*45,83*0,40</t>
  </si>
  <si>
    <t>"šachty prefa ... 2 ks" 2,50*(2,50-1,20)*0,40*2</t>
  </si>
  <si>
    <t>"rýha" 1,20*1,00*0,40</t>
  </si>
  <si>
    <t xml:space="preserve">"rýha" 1,20*(261,49+6,15)*0,40 </t>
  </si>
  <si>
    <t>"šachty prefa ... 10 ks" 2,50*(2,50-1,20)*0,40*10</t>
  </si>
  <si>
    <t>"rýha ŠA79-ŠA88" 1,20*(23,87+42,42)*0,40</t>
  </si>
  <si>
    <t>"rýha" 1,20*(13,86+10,23+6,99)*0,40</t>
  </si>
  <si>
    <t>"šachty prefa ... 1 ks" 2,50*(2,50-1,20)*0,40</t>
  </si>
  <si>
    <t>"rýha" 1,20*167,0*0,40</t>
  </si>
  <si>
    <t>"šachty prefa ... 7 ks" 2,50*(2,50-1,20)*0,40*7</t>
  </si>
  <si>
    <t>"rýha" 1,20*3,29*0,40</t>
  </si>
  <si>
    <t>"rýha" 1,20*70,86*0,40</t>
  </si>
  <si>
    <t>"rýha" 1,20*270,55*0,40</t>
  </si>
  <si>
    <t>"šachty prefa ... 12 ks" 2,50*(2,50-1,20)*0,40*12</t>
  </si>
  <si>
    <t>"rýha" 1,20*1,67*0,40</t>
  </si>
  <si>
    <t>"rýha" 1,20*1,10*0,40</t>
  </si>
  <si>
    <t>"rýha" 1,20*1,29*0,40</t>
  </si>
  <si>
    <t>"rýha" 1,20*2,78*0,40</t>
  </si>
  <si>
    <t>"rýha" 1,20*32,51*0,40</t>
  </si>
  <si>
    <t>"PROPOJ A41" 1,20*1,94*0,40</t>
  </si>
  <si>
    <t>"PROPOJ A51" 1,20*1,50*0,40</t>
  </si>
  <si>
    <t>"PROPOJ A82" 1,20*2,50*0,40</t>
  </si>
  <si>
    <t>"zásypy mimo komunikace" 3811,163-2074,133-784,194</t>
  </si>
  <si>
    <t>"zásyp vhodný do MK z výkopů ... 10% " 5927,082*0,10</t>
  </si>
  <si>
    <t>-1247269147</t>
  </si>
  <si>
    <t>784,194*1,67*1,1*1,01</t>
  </si>
  <si>
    <t>-854765278</t>
  </si>
  <si>
    <t>"zásyp celkem do MK" 2074,133</t>
  </si>
  <si>
    <t>"zpětný zásyp vhodný do MK 10% z celk. výkopů" -5927,082*0,10</t>
  </si>
  <si>
    <t>1481,425*1,1*1,01</t>
  </si>
  <si>
    <t>-443385480</t>
  </si>
  <si>
    <t>"STOKA A1" 1,20*162,88*0,55</t>
  </si>
  <si>
    <t>"STOKA A111" 1,20*64,77*0,55</t>
  </si>
  <si>
    <t>"STOKA A2" 1,20*249,51*0,55</t>
  </si>
  <si>
    <t>"STOKA A21" 1,20*45,83*0,55</t>
  </si>
  <si>
    <t>"STOKA A22" 1,20*209,50*0,55</t>
  </si>
  <si>
    <t>"STOKA A3" 1,20*269,52*0,55</t>
  </si>
  <si>
    <t>"STOKA A31" 1,20*67,48*0,55</t>
  </si>
  <si>
    <t>"STOKA A4" 1,20*39,59*0,55</t>
  </si>
  <si>
    <t>"STOKA A5" 1,20*167,00*0,55</t>
  </si>
  <si>
    <t>"STOKA A6" 1,20*90,23*0,55</t>
  </si>
  <si>
    <t>"STOKA A7" 1,20*71,22*0,55</t>
  </si>
  <si>
    <t>"STOKA A8" 1,20*270,55*0,55</t>
  </si>
  <si>
    <t>"STOKA A81" 1,20*56,54*0,55</t>
  </si>
  <si>
    <t>"STOKA A83" 1,20*22,00*0,55</t>
  </si>
  <si>
    <t>"STOKA A9" 1,20*56,50*0,55</t>
  </si>
  <si>
    <t>"STOKA A91" 1,20*37,35*0,55</t>
  </si>
  <si>
    <t>"STOKA A10"1,20*68,35*0,55</t>
  </si>
  <si>
    <t>"STOKA A11" 1,20*32,51*0,55</t>
  </si>
  <si>
    <t xml:space="preserve"> "PROPOJ A41" 1,20*3,0*0,55</t>
  </si>
  <si>
    <t>"PROPOJ A51" 1,20*1,50*0,55</t>
  </si>
  <si>
    <t>"PROPOJ A82" 1,20*2,50*0,55</t>
  </si>
  <si>
    <t>"PROPOJ A12" 1,20*1,70*0,55</t>
  </si>
  <si>
    <t>odpočet DN potrubí</t>
  </si>
  <si>
    <t>"STOKA A 3" -3,14*0,125*0,125*269,52</t>
  </si>
  <si>
    <t>959577016</t>
  </si>
  <si>
    <t>"obsyp" 1215,785*1,67*1,1*1,01</t>
  </si>
  <si>
    <t>181351005</t>
  </si>
  <si>
    <t>Rozprostření ornice tl vrstvy přes 250 do 300 mm pl do 100 m2 v rovině nebo ve svahu do 1:5 strojně</t>
  </si>
  <si>
    <t>-2138605840</t>
  </si>
  <si>
    <t>181351103</t>
  </si>
  <si>
    <t>Rozprostření ornice tl vrstvy do 200 mm pl přes 100 do 500 m2 v rovině nebo ve svahu do 1:5 strojně</t>
  </si>
  <si>
    <t>-177093353</t>
  </si>
  <si>
    <t>tráva, cesta - tráva ... ornice tl. 100 mm</t>
  </si>
  <si>
    <t>1,20*21,87+2,50*(2,50-1,20)</t>
  </si>
  <si>
    <t>1292989563</t>
  </si>
  <si>
    <t>orná půda - tráva ... ornice tl. 300 mm</t>
  </si>
  <si>
    <t>5,0*150,00</t>
  </si>
  <si>
    <t>zahrada - tráva ... ornice tl. 300 mm</t>
  </si>
  <si>
    <t>2096399686</t>
  </si>
  <si>
    <t>36915192</t>
  </si>
  <si>
    <t>1,20*0,36+2,50*(2,50-1,20)</t>
  </si>
  <si>
    <t>1,20*20,90+2,50*(2,50-1,20)*2</t>
  </si>
  <si>
    <t>-487802699</t>
  </si>
  <si>
    <t>odvodnění výkopu - drenážní vrstva tl. 100 mmm</t>
  </si>
  <si>
    <t>"STOKA A1" -3,14*0,04*0,04*162,88</t>
  </si>
  <si>
    <t>"STOKA A3" -3,14*0,04*0,04*(10,35+22,45+21,15+3,96)</t>
  </si>
  <si>
    <t>"STOKA A31" -3,14*0,04*0,04*22,84</t>
  </si>
  <si>
    <t>"STOKA A8" -3,14*0,04*0,04*17,24</t>
  </si>
  <si>
    <t>"STOKA A9" -3,14*0,04*0,04*6,51</t>
  </si>
  <si>
    <t>"STOKA A11" -3,14*0,04*0,04*32,51</t>
  </si>
  <si>
    <t>-309554516</t>
  </si>
  <si>
    <t>drenážního potrubí</t>
  </si>
  <si>
    <t>"STOKA A1 ... v celé dl." 162,88</t>
  </si>
  <si>
    <t>"STOKA A3 ... ŠA10-ŠA75, ŠA77-ŠA80" 10,35+22,45+21,15+3,96</t>
  </si>
  <si>
    <t>"STOKA A31 ... ŠA79-ŠA86" 22,84</t>
  </si>
  <si>
    <t>"STOKA A8 ... ŠA24-ŠA132" 17,24</t>
  </si>
  <si>
    <t>"STOKA A9 .... ŠA27-ŠA143" 6,51</t>
  </si>
  <si>
    <t>"STOKA A11 ... v celé dl." 32,51</t>
  </si>
  <si>
    <t>-1248316834</t>
  </si>
  <si>
    <t>"STOKA A1 ... v celé dl." 1,20*162,88</t>
  </si>
  <si>
    <t>"STOKA A3 ... úseky ŠA10-ŠA75, ŠA77-ŠA80" 1,20*(10,35+22,45+21,15+3,96)</t>
  </si>
  <si>
    <t>"STOKA A31 ... úsek ŠA79-ŠA86" 1,20*22,84</t>
  </si>
  <si>
    <t>"STOKA A8 ... úsek ŠA24-ŠA132" 1,20*17,24</t>
  </si>
  <si>
    <t>"STOKA A9 ... úsek ŠA27-ŠA143" 1,20*6,51</t>
  </si>
  <si>
    <t>"STOKA A11 ... v celé dl." 1,20*32,51</t>
  </si>
  <si>
    <t>-1451371040</t>
  </si>
  <si>
    <t>359,868*1,02 'Přepočtené koeficientem množství</t>
  </si>
  <si>
    <t>947199822</t>
  </si>
  <si>
    <t>"STOKA A1" 162,88</t>
  </si>
  <si>
    <t>"STOKA A111" 64,77</t>
  </si>
  <si>
    <t>"STOKA A2" 249,51</t>
  </si>
  <si>
    <t>"STOKA A21" 45,83</t>
  </si>
  <si>
    <t>"STOKA A22" 209,50</t>
  </si>
  <si>
    <t>"STOKA A3" 269,52</t>
  </si>
  <si>
    <t>"STOKA A31" 67,48</t>
  </si>
  <si>
    <t>"STOKA A4" 39,59</t>
  </si>
  <si>
    <t>"STOKA A5" 167,00</t>
  </si>
  <si>
    <t>"STOKA A6" 90,23</t>
  </si>
  <si>
    <t>"STOKA A7" 71,22</t>
  </si>
  <si>
    <t>"STOKA A8" 270,55</t>
  </si>
  <si>
    <t>"STOKA A81" 56,54</t>
  </si>
  <si>
    <t>"STOKA A83" 22,00</t>
  </si>
  <si>
    <t>"STOKA A9" 56,50</t>
  </si>
  <si>
    <t>"STOKA A91" 37,35</t>
  </si>
  <si>
    <t>"STOKA A10" 68,35</t>
  </si>
  <si>
    <t>"STOKA A11" 32,51</t>
  </si>
  <si>
    <t xml:space="preserve"> "PROPOJ A41" 3,0</t>
  </si>
  <si>
    <t>"PROPOJ A51" 1,50</t>
  </si>
  <si>
    <t>"PROPOJ A82" 2,50</t>
  </si>
  <si>
    <t>"PROPOJ A12" 1,70</t>
  </si>
  <si>
    <t>-720678968</t>
  </si>
  <si>
    <t>451541111</t>
  </si>
  <si>
    <t>Lože pod potrubí otevřený výkop ze štěrkodrtě</t>
  </si>
  <si>
    <t>-877421448</t>
  </si>
  <si>
    <t>viz výkres č. D.1.12.1 ... podsyp tl. 150 mm ... geologie stoky A3, A4, A5, A6, A8, A9 ... štěrkový podsyp</t>
  </si>
  <si>
    <t>"rýha" 1,20*269,52*0,15</t>
  </si>
  <si>
    <t>"šachty prefa ... 11 ks" 2,50*(2,50-1,20)*0,15*11</t>
  </si>
  <si>
    <t>"rýha" 1,20*67,48*0,15</t>
  </si>
  <si>
    <t>"šachty prefa ... 3 ks" 2,50*(2,50-1,20)*0,15*3</t>
  </si>
  <si>
    <t>"rýha" 1,20*39,59*0,15</t>
  </si>
  <si>
    <t>"rýha" 1,20*167,00*0,15</t>
  </si>
  <si>
    <t>"šachty prefa ... 7 ks" 2,50*(2,50-1,20)*0,15*7</t>
  </si>
  <si>
    <t>"rýha" 1,20*90,23*0,15</t>
  </si>
  <si>
    <t>"spadiště ŠA120" 3,0*(3,0-1,20)*0,15</t>
  </si>
  <si>
    <t>"rýha" 1,20*270,55*0,15</t>
  </si>
  <si>
    <t>"šachty prefa ... 12 ks" 2,50*(2,50-1,20)*0,15*12</t>
  </si>
  <si>
    <t>"rýha" 1,20*56,54*0,15</t>
  </si>
  <si>
    <t>"šachty prefa ... 2 ks" 2,50*(2,50-1,20)*0,15*2</t>
  </si>
  <si>
    <t>"rýha" 1,20*22,00*0,15</t>
  </si>
  <si>
    <t>"rýha" 1,20*56,50*0,15</t>
  </si>
  <si>
    <t>"spadiště ŠA145" 3,0*(3,0-1,20)*0,15</t>
  </si>
  <si>
    <t>"rýha" 1,20*37,35*0,15</t>
  </si>
  <si>
    <t>"PROPOJ A41" 1,20*3,0*0,15</t>
  </si>
  <si>
    <t>"PROPOJ A51" 1,20*1,50*0,15</t>
  </si>
  <si>
    <t>"PROPOJ A82" 1,20*2,50*0,15</t>
  </si>
  <si>
    <t>656879595</t>
  </si>
  <si>
    <t>"rýha" 1,20*162,88*0,15</t>
  </si>
  <si>
    <t>"šachty prefa ... 9 ks" 2,50*(2,50-1,20)*0,15*9</t>
  </si>
  <si>
    <t>"spadiště ŠA49" 3,0*(3,0-1,20)*0,15</t>
  </si>
  <si>
    <t>"STOKA A111"</t>
  </si>
  <si>
    <t>"rýha" 1,20*64,77*0,15</t>
  </si>
  <si>
    <t>"šachty prefa ...4 ks" 2,50*(2,50-1,20)*0,15*4</t>
  </si>
  <si>
    <t>"rýha" 1,20*249,51*0,15</t>
  </si>
  <si>
    <t>"šachty prefa ... 14 ks" 2,50*(2,50-1,20)*0,15*14</t>
  </si>
  <si>
    <t>"rýha" 1,20*45,83*0,15</t>
  </si>
  <si>
    <t>"rýha" 1,20*209,50*0,15</t>
  </si>
  <si>
    <t>"šachty prefa ....5 ks" 2,50*(2,50-1,20)*0,15*5</t>
  </si>
  <si>
    <t>"spadiště ŠA201" 3,0*(3,0-1,20)*0,15</t>
  </si>
  <si>
    <t>"rýha" 1,20*71,22*0,15</t>
  </si>
  <si>
    <t>"šachty prefa ... 5 ks" 2,50*(2,50-1,20)*0,15*5</t>
  </si>
  <si>
    <t>"spadiště ŠA126" 3,0*(3,0-1,20)*0,15</t>
  </si>
  <si>
    <t>"rýha" 1,20*68,35*0,15</t>
  </si>
  <si>
    <t>"spadiště ... 3 ks" 3,0*(3,0-1,20)*0,15*3</t>
  </si>
  <si>
    <t>"rýha" 1,20*32,51*0,15</t>
  </si>
  <si>
    <t>"šachta prefa" 2,50*(2,50-1,20)*0,15</t>
  </si>
  <si>
    <t>"rýha" 1,20*1,70*0,15</t>
  </si>
  <si>
    <t>168792334</t>
  </si>
  <si>
    <t>"šachty prefa ŠA45-ŠA48, ŠA50-ŠA54 ... 9 ks" 1,70*1,70*0,10*9</t>
  </si>
  <si>
    <t>"spadiště ŠA49" 1,70*2,20*0,10</t>
  </si>
  <si>
    <t>"šachty prefa ŠA55-ŠA58 ... 4 ks" 1,70*1,70*0,10*4</t>
  </si>
  <si>
    <t>"šachty prefa ŠA59-ŠA72 ... 14 ks" 1,70*1,70*0,10*14</t>
  </si>
  <si>
    <t>"šachty prefa ŠA73, ŠA74 ... 2 ks" 1,70*1,70*0,10*2</t>
  </si>
  <si>
    <t>"šachty prefa ŠA200, ŠA202-ŠA205 ... 5 ks" 1,70*1,70*0,10*5</t>
  </si>
  <si>
    <t>"spadiště ŠA201" 1,70*2,20*0,10</t>
  </si>
  <si>
    <t>"šachty prefa ŠA75-ŠA85 ... 11 ks" 1,70*1,70*0,10*11</t>
  </si>
  <si>
    <t>"šachty prefa ŠA86-ŠA88 ... 3 ks" 1,70*1,70*0,10*3</t>
  </si>
  <si>
    <t>"šachty prefa ŠA95-ŠA97 ... 3 ks" 1,70*1,70*0,10*3</t>
  </si>
  <si>
    <t>"šachty prefa ŠA98-ŠA104 ... 7 ks" 1,70*1,70*0,10*7</t>
  </si>
  <si>
    <t>"šachty prefa ŠA118, ŠA119, ŠA121-ŠA125 ... 7 ks" 1,70*1,70*0,10*7</t>
  </si>
  <si>
    <t>"spadiště ŠA120" 1,70*2,20*0,10</t>
  </si>
  <si>
    <t>"šachty prefa ŠA127-ŠA131 ... 5 ks" 1,70*1,70*0,10*5</t>
  </si>
  <si>
    <t>"spadiště ŠA126" 1,70*2,20*0,10</t>
  </si>
  <si>
    <t>"šachty prefa ŠA132-ŠA142 ... 12 ks" 1,70*1,70*0,10*12</t>
  </si>
  <si>
    <t>"šachty prefa ŠA108, ŠA109 ... 2 ks" 1,70*1,70*0,10*2</t>
  </si>
  <si>
    <t>"šachty prefa ŠA206, ŠA207 ... 2 ks" 1,70*1,70*0,10*2</t>
  </si>
  <si>
    <t>"šachty prefa ŠA143, ŠA144, ŠA146 ... 3 ks" 1,70*1,70*0,10*3</t>
  </si>
  <si>
    <t>"spadiště ŠA145" 1,70*2,20*0,10</t>
  </si>
  <si>
    <t>"šachty prefa ŠA147-ŠA149 ... 3 ks" 1,70*1,70*0,10*3</t>
  </si>
  <si>
    <t>"šachty prefa ŠA150, ŠA154 ... 2 ks" 1,70*1,70*0,10*2</t>
  </si>
  <si>
    <t>"spadiště ŠA151, ŠA152, ŠA153" 1,70*2,20*0,10*3</t>
  </si>
  <si>
    <t>"šachta prefa ŠA155 ... 1 ks" 1,70*1,70*0,10</t>
  </si>
  <si>
    <t>-1516194585</t>
  </si>
  <si>
    <t>MK asfalt ... štěrk tl. 200 mm</t>
  </si>
  <si>
    <t>-1079137438</t>
  </si>
  <si>
    <t>564851111</t>
  </si>
  <si>
    <t>Podklad ze štěrkodrtě ŠD tl 150 mm</t>
  </si>
  <si>
    <t>527620790</t>
  </si>
  <si>
    <t>1530607364</t>
  </si>
  <si>
    <t>MK asfalt ... štd tl. 200 mm</t>
  </si>
  <si>
    <t>606514345</t>
  </si>
  <si>
    <t>"rýha" 162,88*0,50*2</t>
  </si>
  <si>
    <t>"šachta prefa ... 9 ks" (2,50+(3,50-2,20)*0,50*2)*9</t>
  </si>
  <si>
    <t>"spadiště ... 1 ks" (3,0+(4,0-2,20)*0,50*2)</t>
  </si>
  <si>
    <t>"rýha" 64,77*0,50*2</t>
  </si>
  <si>
    <t>"šachta prefa ... 4 ks" (2,50+(3,50-2,20)*0,50*2)*4</t>
  </si>
  <si>
    <t>"rýha" (126,72+100,40)*0,50*2</t>
  </si>
  <si>
    <t>"šachta prefa ... 12 ks" (2,50+(3,50-2,20)*0,50*2)*12</t>
  </si>
  <si>
    <t>"rýha" 261,49*0,50*2</t>
  </si>
  <si>
    <t>"šachta prefa ... 10 ks" (2,50+(3,50-2,20)*0,50*2)*10</t>
  </si>
  <si>
    <t>"rýha" 23,87*0,50*2</t>
  </si>
  <si>
    <t>"šachta prefa ... 1 ks" 2,50+(3,50-2,20)*0,50*2</t>
  </si>
  <si>
    <t>"rýha" 167,0*0,50*2</t>
  </si>
  <si>
    <t>"šachta prefa ... 7 ks" (2,50+(3,50-2,20)*0,50*2)*7</t>
  </si>
  <si>
    <t>"rýha" 70,86*0,50*2</t>
  </si>
  <si>
    <t>"rýha" 270,55*0,50*2</t>
  </si>
  <si>
    <t>-613451318</t>
  </si>
  <si>
    <t>2*3693,752 "2 vrstvy tl.50mm</t>
  </si>
  <si>
    <t>584121108</t>
  </si>
  <si>
    <t>Osazení silničních dílců z ŽB do lože z kameniva těženého tl 40 mm plochy do 15 m2</t>
  </si>
  <si>
    <t>-432082153</t>
  </si>
  <si>
    <t>596211110</t>
  </si>
  <si>
    <t>Kladení zámkové dlažby komunikací pro pěší tl 60 mm skupiny A pl do 50 m2</t>
  </si>
  <si>
    <t>-510756170</t>
  </si>
  <si>
    <t>59245212</t>
  </si>
  <si>
    <t>dlažba zámková tvaru I 196x161x60mm přírodní</t>
  </si>
  <si>
    <t>1873156925</t>
  </si>
  <si>
    <t>Poznámka k položce:_x000d_
Spotřeba: 36 kus/m2</t>
  </si>
  <si>
    <t>chodník ... předpoklad 10% nová, 90% původní</t>
  </si>
  <si>
    <t>18,166*0,10</t>
  </si>
  <si>
    <t>698877996</t>
  </si>
  <si>
    <t>spadiště ... převýšení nad v. 1,50 m</t>
  </si>
  <si>
    <t>"STOKA A10 ... ŠA152 ....v. 2,30 m" 1</t>
  </si>
  <si>
    <t>1107592128</t>
  </si>
  <si>
    <t>-824068045</t>
  </si>
  <si>
    <t>"STOKA A10 ... ŠA152 ....v. 2,30 m" 2,30-0,50</t>
  </si>
  <si>
    <t>-82354705</t>
  </si>
  <si>
    <t>"ztratné 1%" 1,80*1,01</t>
  </si>
  <si>
    <t>-1770034828</t>
  </si>
  <si>
    <t>spadiště ... převýšení do v. 1,50 m</t>
  </si>
  <si>
    <t>"STOKA A1 ... ŠA49 ... v. 1,30 m" 1,30-0,50</t>
  </si>
  <si>
    <t>"STOKA A22 ... ŠA201 ... v. 1,50 m" 1,50-0,50</t>
  </si>
  <si>
    <t>"STOKA A6 ... ŠA120 ... v. 0,80 m" 0,80-0,50</t>
  </si>
  <si>
    <t>"STOKA A7 ... ŠA126 ... v. 1,0 m" 1,0-0,50</t>
  </si>
  <si>
    <t>"STOKA A9 ... ŠA145 ... v. 0,80 m" 0,80-0,50</t>
  </si>
  <si>
    <t>"STOKA A10 ... ŠA151 ... v. 1,50 m" 1,50-0,50</t>
  </si>
  <si>
    <t>"STOKA A10 ... ŠA153 ... v. 1,0 m" 1,0-0,50</t>
  </si>
  <si>
    <t>1509444381</t>
  </si>
  <si>
    <t>"ztratné 3%" 4,40*1,03</t>
  </si>
  <si>
    <t>271431085</t>
  </si>
  <si>
    <t>-677471484</t>
  </si>
  <si>
    <t>"ztratné 3%" 1990,030*1,03</t>
  </si>
  <si>
    <t>871393121</t>
  </si>
  <si>
    <t>Montáž kanalizačního potrubí z PVC těsněné gumovým kroužkem otevřený výkop sklon do 20 % DN 400</t>
  </si>
  <si>
    <t>-1479334169</t>
  </si>
  <si>
    <t>chránička PVC DN400 ... pod potokem</t>
  </si>
  <si>
    <t>"STOKA A9" 3,50</t>
  </si>
  <si>
    <t>28611234</t>
  </si>
  <si>
    <t>trubka kanalizační PVC-U DN 400x3000mm SN12</t>
  </si>
  <si>
    <t>159785769</t>
  </si>
  <si>
    <t>"ztratné 3%" 3,50*1,03</t>
  </si>
  <si>
    <t>1079503155</t>
  </si>
  <si>
    <t>"STOKA A1 ... ŠA49 ... v. 1,30 m" 1</t>
  </si>
  <si>
    <t>"STOKA A22 ... ŠA201 ... v. 1,50 m" 1</t>
  </si>
  <si>
    <t>"STOKA A6 ... ŠA120 ... v. 0,80 m" 1</t>
  </si>
  <si>
    <t>"STOKA A7 ... ŠA126 ... v. 1,0 m" 1</t>
  </si>
  <si>
    <t>"STOKA A9 ... ŠA145 ... v. 0,80 m" 1</t>
  </si>
  <si>
    <t>"STOKA A10 ... ŠA151 ... v. 1,50 m" 1</t>
  </si>
  <si>
    <t>"STOKA A10 ... ŠA153 ... v. 1,0 m" 1</t>
  </si>
  <si>
    <t>-341372477</t>
  </si>
  <si>
    <t>"STOKA A22 ...ŠA201 ... v. 1,50 m" 1</t>
  </si>
  <si>
    <t>"ztratné 1%" 7*1,01</t>
  </si>
  <si>
    <t>1878540600</t>
  </si>
  <si>
    <t>spadiště ... odbočka PVC DN250/200</t>
  </si>
  <si>
    <t>"STOKA A10 ... ŠA152 ... v. 2,30 m" 1</t>
  </si>
  <si>
    <t>2085540726</t>
  </si>
  <si>
    <t>"ztratné 1%" 8*1,01</t>
  </si>
  <si>
    <t>109260967</t>
  </si>
  <si>
    <t>potrubí PVC DN 250</t>
  </si>
  <si>
    <t>"STOKA A1" 10</t>
  </si>
  <si>
    <t>"STOKA A111" 4</t>
  </si>
  <si>
    <t>"STOKA A2" 14</t>
  </si>
  <si>
    <t>"STOKA A21" 2</t>
  </si>
  <si>
    <t>"STOKA A 3" 11</t>
  </si>
  <si>
    <t>"STOKA A31" 3</t>
  </si>
  <si>
    <t>"STOKA A4" 3</t>
  </si>
  <si>
    <t>"STOKA A5" 7</t>
  </si>
  <si>
    <t>"STOKA A6" 8</t>
  </si>
  <si>
    <t>"STOKA A7" 6</t>
  </si>
  <si>
    <t>"STOKA A8" 12</t>
  </si>
  <si>
    <t>"STOKA A81" 2</t>
  </si>
  <si>
    <t>"STOKA A9" 4</t>
  </si>
  <si>
    <t>"STOKA A91" 3</t>
  </si>
  <si>
    <t>"STOKA A10" 5</t>
  </si>
  <si>
    <t>"STOKA A11" 1</t>
  </si>
  <si>
    <t xml:space="preserve"> "PROPOJ A41" 1</t>
  </si>
  <si>
    <t>"PROPOJ A51" 1</t>
  </si>
  <si>
    <t>"PROPOJ A82" 1</t>
  </si>
  <si>
    <t>"PROPOJ A83" 1</t>
  </si>
  <si>
    <t>"PROPOJ A12" 1</t>
  </si>
  <si>
    <t>654143394</t>
  </si>
  <si>
    <t>potrubí PVC DN250</t>
  </si>
  <si>
    <t>"STOPKA A11" 32,51</t>
  </si>
  <si>
    <t>894412311RAB1T00</t>
  </si>
  <si>
    <t>Šachta prefabrikovaná DN1000 stěna 120 mm, hloubka dna 2,0 m bez poklopu</t>
  </si>
  <si>
    <t>1561115565</t>
  </si>
  <si>
    <t>Poznámka k položce:_x000d_
viz příloha č. D.1.12.4_x000d_
položka zahrnuje pozice č. 2+3+4+5.1+6+10+těsnění mezi skružemi</t>
  </si>
  <si>
    <t>"STOKA A22 ... ŠA203-ŠA205" 3</t>
  </si>
  <si>
    <t>"STOKA A9 ... ŠA144" 1</t>
  </si>
  <si>
    <t>-1787528630</t>
  </si>
  <si>
    <t>"STOKA A1 ... ŠA52-ŠA54 ... 3 ks" 3</t>
  </si>
  <si>
    <t>"STOKA A111 ... ŠA55-ŠA58 ... 4 ks" 4</t>
  </si>
  <si>
    <t>"STOKA A2 ... ŠA59-ŠA72 ... 4 ks" 14</t>
  </si>
  <si>
    <t>"STOKA A21 ...ŠA73-ŠA74 ... 2 ks" 2</t>
  </si>
  <si>
    <t>"STOKA A22 ... ŠA200, ŠA202 ... 2ks" 2</t>
  </si>
  <si>
    <t>"STOKA A3 ... ŠA75-ŠA85 ... 11 ks" 11</t>
  </si>
  <si>
    <t>"STOKA A31 ... ŠA86-ŠA88 ... 3 ks" 3</t>
  </si>
  <si>
    <t>"STOKA A4 ... ŠA95-ŠA97 ... 3 ks" 3</t>
  </si>
  <si>
    <t>"STOKA A5 ... ŠA98-ŠA100, ŠA102-ŠA104 ... 6 ks" 6</t>
  </si>
  <si>
    <t>"STOKA A6 .. ŠA118, ŠA119, ŠA121-ŠA125 ... 7 ks" 7</t>
  </si>
  <si>
    <t>"STOKA A7 ... ŠA127-ŠA131 ... 5 ks" 5</t>
  </si>
  <si>
    <t>"STOKA A8 ... ŠA132-ŠA135, ŠA107, ŠA137-ŠA142 ... 11 ks" 11</t>
  </si>
  <si>
    <t>"STOKA A81 ... ŠA109 ... 1 ks" 1</t>
  </si>
  <si>
    <t>"STOKA A83 ... ŠA206 ... 1 ks" 1</t>
  </si>
  <si>
    <t>"STOKA A9 ... ŠA143, ŠA146 ... 2 ks" 2</t>
  </si>
  <si>
    <t>"STOKA A91 ... ŠA147-ŠA149 ... 3 ks" 3</t>
  </si>
  <si>
    <t>"STOKA A10 ... ŠA150, ŠA154 ... 2 ks" 2</t>
  </si>
  <si>
    <t>"STOKA A11 ... ŠA155 ... 1 ks" 1</t>
  </si>
  <si>
    <t>-1041657425</t>
  </si>
  <si>
    <t>"STOKA A1 ... ŠA45-ŠA49, ŠA50, ŠA51 ... 6 ks" 6</t>
  </si>
  <si>
    <t>"STOKA A5 ... ŠA101" 1</t>
  </si>
  <si>
    <t>"STOKA A8 ... ŠA136" 1</t>
  </si>
  <si>
    <t>"STOKA A81 ... ŠA108" 1</t>
  </si>
  <si>
    <t>894412312RCB1T02</t>
  </si>
  <si>
    <t>Šachta prefabrikovaná DN1000 stěna 120 mm, hloubka dna 5,0 m bez poklopu</t>
  </si>
  <si>
    <t>1968186971</t>
  </si>
  <si>
    <t>Poznámka k položce:_x000d_
viz příloha D.1.12.4_x000d_
položka zahrnuje pozice č.2+3+4+5.1+6+7+10+11+těsnění mezi skružemi_x000d_
položka zahrnuje pozice č.12+13+14+15 dle umístění šachty v terénu</t>
  </si>
  <si>
    <t>"STOKA A83 ... ŠA207" 1</t>
  </si>
  <si>
    <t>896410060T04.1</t>
  </si>
  <si>
    <t>Spadiště kanalizační jednoduché DN1000 výška vstupu 3,0 m, výška spadiště min. 60 cm, bez poklopu</t>
  </si>
  <si>
    <t>-199630905</t>
  </si>
  <si>
    <t>"STOKA A22 ... ŠA201" 1</t>
  </si>
  <si>
    <t>"STOKA A6 ... ŠA120" 1</t>
  </si>
  <si>
    <t>"STOKA A9 ... ŠA145" 1</t>
  </si>
  <si>
    <t>"STOKA A10 ... ŠA153" 1</t>
  </si>
  <si>
    <t>-999181977</t>
  </si>
  <si>
    <t>"STOKA A1 ... ŠA49" 1</t>
  </si>
  <si>
    <t>"STOKA A7 ... ŠA "1</t>
  </si>
  <si>
    <t>"STOKA A10 ... ŠA" 1</t>
  </si>
  <si>
    <t>896410060T06.1</t>
  </si>
  <si>
    <t>Spadiště kanalizační jednoduché DN1000 výška vstupu do 5,0 m, výška spadiště min. 60 cm, bez poklopu</t>
  </si>
  <si>
    <t>-958939627</t>
  </si>
  <si>
    <t>1289110037</t>
  </si>
  <si>
    <t>Poznámka k položce:_x000d_
včetně povrchové úpravy a úpravy zhlaví dle umístění poklopu_x000d_
viz příloha č. D.1.12.4 - pozice 1+12+13+14+15_x000d_
a příloha č. D.1.12.5 - pozice 1</t>
  </si>
  <si>
    <t>šachty ... poklop h.125 mm ... chodník, tráva, nepojížděný</t>
  </si>
  <si>
    <t>"STOKA A22 ... ŠA200-ŠA205" 6</t>
  </si>
  <si>
    <t>"STOKA A3 ... ŠA85" 1</t>
  </si>
  <si>
    <t>"STOKA A31 ... ŠA88" 1</t>
  </si>
  <si>
    <t>"STOKA A4 ... ŠA95, ŠA96" 2</t>
  </si>
  <si>
    <t>"STOKA A81 ... ŠA108, ŠA109" 2</t>
  </si>
  <si>
    <t>"STOKA A9 ... ŠA143-ŠA146" 4</t>
  </si>
  <si>
    <t>"STOKA A91 ... ŠA147, ŠA148" 2</t>
  </si>
  <si>
    <t>"STOKA A10 ... ŠA150-ŠA154" 5</t>
  </si>
  <si>
    <t>-242970658</t>
  </si>
  <si>
    <t>-1709496774</t>
  </si>
  <si>
    <t>šachty ... poklop h.160 mm ... MK asfalt, MK štěrk, nezpevněná cesta, tráva pojížděná</t>
  </si>
  <si>
    <t>"STOKA A3" 10</t>
  </si>
  <si>
    <t>"STOKA A31" 2</t>
  </si>
  <si>
    <t>"STOKA A4" 1</t>
  </si>
  <si>
    <t>"STOKA A83" 2</t>
  </si>
  <si>
    <t>"STOKA A91" 1</t>
  </si>
  <si>
    <t>1031554742</t>
  </si>
  <si>
    <t>2041670753</t>
  </si>
  <si>
    <t>spadiště 8 ks .... obetonování svislého potrubí</t>
  </si>
  <si>
    <t>"STOKA A1 ... ŠA49 ... v. 1,30 m" 0,64*0,48*1,60</t>
  </si>
  <si>
    <t>"STOKA A22 ...ŠA201 ... v. 1,50 m" 0,64*0,48*1,80</t>
  </si>
  <si>
    <t>"STOKA A6 ... ŠA120 ... v. 0,80 m" 0,64*0,48*1,10</t>
  </si>
  <si>
    <t>"STOKA A7 ... ŠA126 ... v. 1,0 m" 0,64*0,48*1,30</t>
  </si>
  <si>
    <t>"STOKA A9 ... ŠA145 ... v. 0,80 m" 0,64*0,48*1,10</t>
  </si>
  <si>
    <t>"STOKA A10 ... ŠA151 ... v. 1,50 m, ŠA152 ... v. 2,30 m, ŠA153 ... v. 1,0 m" 0,64*0,48*(1,80+2,60+1,30)</t>
  </si>
  <si>
    <t>-3,14*0,10*0,10*(1,30+1,50+0,80+1,0+0,80+1,50+2,30+1,0)</t>
  </si>
  <si>
    <t>1339287724</t>
  </si>
  <si>
    <t>"STOKA A1 ... ŠA49 ... v. 1,30 m" (0,64+0,48*2)*1,60</t>
  </si>
  <si>
    <t>"STOKA A22 ... ŠA201 ... v. 1,50 m" (0,64+0,48*2)*1,80</t>
  </si>
  <si>
    <t>"STOKA A6 ... ŠA120 ... v. 0,80 m" (0,64+0,48*2)*1,10</t>
  </si>
  <si>
    <t>"STOKA A7 ... ŠA126 ... v. 1,0 m" (0,64+0,48*2)*1,30</t>
  </si>
  <si>
    <t>"STOKA A9 ... ŠA145 ... v. 0,80 m" (0,64+0,48*2)*1,10</t>
  </si>
  <si>
    <t>"STOKA A10 ... ŠA151 ... v. 1,50 m, ŠA152 ... v. 2,30 m, ŠA153 ... v. 1,0 m" (0,64*0,48*2)*(1,80+2,60+1,30)</t>
  </si>
  <si>
    <t>430321212R</t>
  </si>
  <si>
    <t>Statické zajištění betonového schodiště</t>
  </si>
  <si>
    <t>-263098210</t>
  </si>
  <si>
    <t>STOKA A10 ... mezi ŠA150 a ŠA151</t>
  </si>
  <si>
    <t>935113211</t>
  </si>
  <si>
    <t>Osazení odvodňovacího betonového žlabu s krycím roštem šířky do 200 mm</t>
  </si>
  <si>
    <t>1995560188</t>
  </si>
  <si>
    <t>59228434</t>
  </si>
  <si>
    <t>žlab štěrbinový betonový s roštem 400x500x2000mm</t>
  </si>
  <si>
    <t>1946479667</t>
  </si>
  <si>
    <t>odvod. žlab - beton</t>
  </si>
  <si>
    <t>"STOKA A8 ... 1 ks beton ... dl. 2,0 m" 2,0</t>
  </si>
  <si>
    <t>1853310493</t>
  </si>
  <si>
    <t>"STOKA A2 ... 1 ks ... dl. 2,0 m" 2,0</t>
  </si>
  <si>
    <t>"STOKA A3 ... 2 ks ... dl. 2,0 m" 2,0*2</t>
  </si>
  <si>
    <t>"STOKA A31 ... 1ks ... dl. 2,0 m" 2,0</t>
  </si>
  <si>
    <t>odvod. žlab - ocel</t>
  </si>
  <si>
    <t>"STOKA A7 ... 1 ks ocel.. dl. 2,0 m" 2,0</t>
  </si>
  <si>
    <t>"STOKA A8 ... 2 ks ocel ... dl. 2,0 m" 2,0*2</t>
  </si>
  <si>
    <t>966008221</t>
  </si>
  <si>
    <t>Bourání betonového nebo polymerbetonového odvodňovacího žlabu š do 200 mm</t>
  </si>
  <si>
    <t>909243130</t>
  </si>
  <si>
    <t xml:space="preserve">odvod. žlab </t>
  </si>
  <si>
    <t>"STOKA A7 ... 1 ks .. dl. 2,0 m" 2,0</t>
  </si>
  <si>
    <t xml:space="preserve">"STOKA A8 ... 2 ks  ... dl. 2,0 m" 2,0*2</t>
  </si>
  <si>
    <t>-853539502</t>
  </si>
  <si>
    <t>-1587482605</t>
  </si>
  <si>
    <t>"rýha" (162,88-137,90)*2</t>
  </si>
  <si>
    <t>"šachta prefa ... 9 ks" 2*(3,50-2,20)*(9-8)</t>
  </si>
  <si>
    <t>"rýha" (126,72+100,40-219,70)*2</t>
  </si>
  <si>
    <t>"rýha" 1,00*2</t>
  </si>
  <si>
    <t>"rýha" (261,49-219,00)*2</t>
  </si>
  <si>
    <t>"šachta prefa ... 10 ks" 2*(3,50-2,20)*(10-6)</t>
  </si>
  <si>
    <t>"rýha" 13,86*2</t>
  </si>
  <si>
    <t>"rýha" (167,0-23,87)*2</t>
  </si>
  <si>
    <t>"šachta prefa ... 7 ks" 2*(3,50-2,20)*(7-3)</t>
  </si>
  <si>
    <t>"rýha" 3,29*2</t>
  </si>
  <si>
    <t>"rýha" (70,86-56,00)*2</t>
  </si>
  <si>
    <t>"spadiště .. 1 ks" 2*(4,0-2,20)*2</t>
  </si>
  <si>
    <t>"rýha" (270,55-251,50)*2</t>
  </si>
  <si>
    <t>"šachta prefa ... 12 ks" 2*(3,50-2,20)*(12-10)</t>
  </si>
  <si>
    <t>"rýha" 1,67*2</t>
  </si>
  <si>
    <t>"rýha" 1,10*2</t>
  </si>
  <si>
    <t>"rýha" 1,29*2</t>
  </si>
  <si>
    <t>"rýha" 2,78*2</t>
  </si>
  <si>
    <t>"rýha" 7,38*2</t>
  </si>
  <si>
    <t>"rýha" 1,94*2</t>
  </si>
  <si>
    <t>"rýha" 1,50*2</t>
  </si>
  <si>
    <t>"rýha" 2,50*2</t>
  </si>
  <si>
    <t>3,00*2 "stoka A1</t>
  </si>
  <si>
    <t>3,00 "stoka A111</t>
  </si>
  <si>
    <t>3,00 "stoka A2</t>
  </si>
  <si>
    <t>3,00 "stoka A3</t>
  </si>
  <si>
    <t>3,00 "stoka A31</t>
  </si>
  <si>
    <t>3,00 "stoka A4</t>
  </si>
  <si>
    <t>3,00 "stoka A5</t>
  </si>
  <si>
    <t>3,00 "stoka A7</t>
  </si>
  <si>
    <t>3,00 "stoka A8</t>
  </si>
  <si>
    <t>5,00 "stoka A11</t>
  </si>
  <si>
    <t>-779657198</t>
  </si>
  <si>
    <t>"rýha"162,88*2</t>
  </si>
  <si>
    <t>"šachta prefa ... 9 ks" (2,50-1,20)*2*9</t>
  </si>
  <si>
    <t>"spadiště ... 1 ks" (3,0-1,20)*2</t>
  </si>
  <si>
    <t>"rýha" 64,77*2</t>
  </si>
  <si>
    <t>"šachta prefa ... 4 ks" (2,50-1,20)*2*4</t>
  </si>
  <si>
    <t>"rýha" (126,72+100,40)*2</t>
  </si>
  <si>
    <t>"šachta prefa ... 12 ks" (2,50-1,20)*2*12</t>
  </si>
  <si>
    <t>"rýha" 261,49*2</t>
  </si>
  <si>
    <t>"šachta prefa ... 10 ks" (2,50-1,20)*2*10</t>
  </si>
  <si>
    <t>"rýha" 23,87*2</t>
  </si>
  <si>
    <t>"rýha" 167,0*2</t>
  </si>
  <si>
    <t>"šachta prefa ... 7 ks" (2,50-1,20)*2*7</t>
  </si>
  <si>
    <t>"rýha" 70,86*2</t>
  </si>
  <si>
    <t>"spadiště .. 1 ks" (3,0-1,20)*2</t>
  </si>
  <si>
    <t>"rýha" 270,55*2</t>
  </si>
  <si>
    <t>"šachta prefa ... 10 ks" 2*(3,50-2,20*(10-6)</t>
  </si>
  <si>
    <t>"spadiště .. 1 ks" 2*(4,0-2,20)</t>
  </si>
  <si>
    <t>600223339</t>
  </si>
  <si>
    <t>-381225455</t>
  </si>
  <si>
    <t>1978,842*25 'Přepočtené koeficientem množství</t>
  </si>
  <si>
    <t>997013601</t>
  </si>
  <si>
    <t>Poplatek za uložení na skládce (skládkovné) stavebního odpadu betonového kód odpadu 17 01 01</t>
  </si>
  <si>
    <t>-2103906167</t>
  </si>
  <si>
    <t>"zámk. dlažba 10%" 4,723*0,10</t>
  </si>
  <si>
    <t>"odvod. žlab" 7,20</t>
  </si>
  <si>
    <t>1924893445</t>
  </si>
  <si>
    <t>"plast odvod. žlab" 2,80</t>
  </si>
  <si>
    <t>2100336592</t>
  </si>
  <si>
    <t>kamenivo z bourání stáv. MK a chodníku</t>
  </si>
  <si>
    <t>5,268+94,036+1013,127</t>
  </si>
  <si>
    <t>-187541329</t>
  </si>
  <si>
    <t>849,563</t>
  </si>
  <si>
    <t>269545693</t>
  </si>
  <si>
    <t>Práce a dodávky M</t>
  </si>
  <si>
    <t>23-M</t>
  </si>
  <si>
    <t>Montáže potrubí</t>
  </si>
  <si>
    <t>230200122R01</t>
  </si>
  <si>
    <t>Nasunutí potrubní sekce do PVC chráničky DN 250</t>
  </si>
  <si>
    <t>281121547</t>
  </si>
  <si>
    <t>3,50</t>
  </si>
  <si>
    <t>899911151</t>
  </si>
  <si>
    <t>Kluzná objímka výšky 90 mm vnějšího průměru potrubí do 267 mm</t>
  </si>
  <si>
    <t>1450595575</t>
  </si>
  <si>
    <t>Poznámka k položce:_x000d_
dodávka a osazení</t>
  </si>
  <si>
    <t>nasunutí potrubí PVC DN250 do chráničky PVC DN400</t>
  </si>
  <si>
    <t>"STOKA A9" 3</t>
  </si>
  <si>
    <t>899913163</t>
  </si>
  <si>
    <t>Uzavírací manžeta chráničky potrubí DN 250 x 400</t>
  </si>
  <si>
    <t>-674487684</t>
  </si>
  <si>
    <t>utěsnění chráničky DN400</t>
  </si>
  <si>
    <t>"STOKA A9" 2</t>
  </si>
  <si>
    <t>SO-02 - Gravitační stoky Oldřichovice</t>
  </si>
  <si>
    <t>Jaroslav Pelnář</t>
  </si>
  <si>
    <t xml:space="preserve">    99 - Staveništní přesun hmot</t>
  </si>
  <si>
    <t>113106161</t>
  </si>
  <si>
    <t>Rozebrání dlažeb vozovek z drobných kostek s ložem z kameniva ručně</t>
  </si>
  <si>
    <t>1816779386</t>
  </si>
  <si>
    <t>příloha D.1.1, C.4.2 a C.4.3</t>
  </si>
  <si>
    <t>komunikace - kamen. dlažba - rýhy</t>
  </si>
  <si>
    <t>"stoka E" (10,09+2,60)*1,20</t>
  </si>
  <si>
    <t>"prefa šachty" 2,50*(2,50-1,20)*1</t>
  </si>
  <si>
    <t>komunikace - kamen. dlažba - rozšíření 60 cm na obě strany</t>
  </si>
  <si>
    <t>"stoka E" (10,09+2,60)*(0,60+0,60)</t>
  </si>
  <si>
    <t>"prefa šachty" 0,60*(2,50+(2,90-1,20))*1</t>
  </si>
  <si>
    <t>113107162</t>
  </si>
  <si>
    <t>Odstranění podkladu z kameniva drceného tl přes 100 do 200 mm strojně pl přes 50 do 200 m2</t>
  </si>
  <si>
    <t>753836097</t>
  </si>
  <si>
    <t>Chodník - asfalt - rýhy</t>
  </si>
  <si>
    <t>"stoka E" (2,20+9,65)*1,20</t>
  </si>
  <si>
    <t>"stoka F" 2,10*1,20</t>
  </si>
  <si>
    <t>MK - štěrk - rýhy</t>
  </si>
  <si>
    <t>"stoka D" 4,30*1,20</t>
  </si>
  <si>
    <t>"stoka E" 20,45*1,20</t>
  </si>
  <si>
    <t>"prefa šachty" 2,50*(2,50-1,20)*2</t>
  </si>
  <si>
    <t>"stoka F" (4,30+14,30)*1,20</t>
  </si>
  <si>
    <t>-1396991477</t>
  </si>
  <si>
    <t>příloha D.1.1, C.4.2, C.4.3 a D.1.12.6</t>
  </si>
  <si>
    <t>komunikace II. tř. - asfalt - rýhy tl.22cm</t>
  </si>
  <si>
    <t>"stoka E" (10,75+3,10)*1,20</t>
  </si>
  <si>
    <t>"stoka E1" 124,54*1,20</t>
  </si>
  <si>
    <t>"prefa šachty" 2,50*(2,50-1,20)*5</t>
  </si>
  <si>
    <t>"stoka G" 103,01*1,20</t>
  </si>
  <si>
    <t>komunikace II. tř. - asfalt - rozšíření 20 cm na obě strany - tl.22cm</t>
  </si>
  <si>
    <t>"stoka E" (10,75+3,10)*(0,20+0,20)</t>
  </si>
  <si>
    <t>"prefa šachty" 0,20*(2,50+(2,50-1,20))*2</t>
  </si>
  <si>
    <t>"stoka E1" 124,54*(0,20+0,20)</t>
  </si>
  <si>
    <t>"prefa šachty" 0,20*(2,50+(2,50-1,20))*5</t>
  </si>
  <si>
    <t>"stoka G" 103,01*(0,20+0,20)</t>
  </si>
  <si>
    <t>komunikace - kamen. dlažba - rýhy tl.22cm</t>
  </si>
  <si>
    <t>komunikace - kamen. dlažba - rozšíření 20 cm na obě strany - tl.22cm</t>
  </si>
  <si>
    <t>"stoka E" (10,09+2,60)*(0,20+0,20)</t>
  </si>
  <si>
    <t>"prefa šachty" 0,20*(2,50+(2,90-1,20))*1</t>
  </si>
  <si>
    <t>komunikace II. tř. - provizorní oprava tl.22cm</t>
  </si>
  <si>
    <t>"stoka E "(10,75+3,10)*1,20</t>
  </si>
  <si>
    <t>-495911306</t>
  </si>
  <si>
    <t>příloha D.1.1, C.4.2, C.4.3 a D.1.12.7</t>
  </si>
  <si>
    <t>MK - asfalt - rýhy - 2 vrstvy - tl.2x20cm</t>
  </si>
  <si>
    <t>"stoka D" (133,80+64,33)*1,20</t>
  </si>
  <si>
    <t>"prefa šachty" 2,50*(2,50-1,20)*12</t>
  </si>
  <si>
    <t>"stoka E" (138,85)*1,20</t>
  </si>
  <si>
    <t>"prefa šachty" 2,50*(2,50-1,20)*10</t>
  </si>
  <si>
    <t>"stoka F" (21,80)*1,20</t>
  </si>
  <si>
    <t>"stoka G" (4,75)*1,20</t>
  </si>
  <si>
    <t>"havarijní přepad 2" 3,98*1,20</t>
  </si>
  <si>
    <t>"prefa šachty" 2,70*(2,70-1,20)*1</t>
  </si>
  <si>
    <t>113107231</t>
  </si>
  <si>
    <t>Odstranění podkladu z betonu prostého tl přes 100 do 150 mm strojně pl přes 200 m2</t>
  </si>
  <si>
    <t>1220519860</t>
  </si>
  <si>
    <t>komunikace II. tř. - asfalt - rýhy</t>
  </si>
  <si>
    <t>komunikace II. tř. - asfalt - rozšíření 40 cm na obě strany</t>
  </si>
  <si>
    <t>"stoka E" (10,75+3,10)*(0,40+0,40)</t>
  </si>
  <si>
    <t>"prefa šachty" 0,40*(2,50+(2,50-1,20))*2</t>
  </si>
  <si>
    <t>"stoka E1" 124,54*(0,40+0,40)</t>
  </si>
  <si>
    <t>"prefa šachty" 0,40*(2,50+(2,50-1,20))*5</t>
  </si>
  <si>
    <t>"stoka G" 103,01*(0,40+0,40)</t>
  </si>
  <si>
    <t>komunikace - kamen. dlažba - rozšíření 40 cm na obě strany</t>
  </si>
  <si>
    <t>"stoka E" (10,09+2,60)*(0,40+0,40)</t>
  </si>
  <si>
    <t>"prefa šachty" 0,40*(2,50+(2,90-1,20))*1</t>
  </si>
  <si>
    <t>113107241</t>
  </si>
  <si>
    <t>Odstranění podkladu živičného tl 50 mm strojně pl přes 200 m2</t>
  </si>
  <si>
    <t>1096541396</t>
  </si>
  <si>
    <t>komunikace II. tř. - asfalt tl. 4 cm - rýhy</t>
  </si>
  <si>
    <t>komunikace II. tř. - asfalt tl. 5 cm - rýhy</t>
  </si>
  <si>
    <t>komunikace II. tř. - asfalt tl. 5 cm - rozšíření 60 cm na obě strany</t>
  </si>
  <si>
    <t>"stoka E" (10,75+3,10)*(0,60+0,60)</t>
  </si>
  <si>
    <t>"prefa šachty" 0,60*(2,50+(2,50-1,20))*2</t>
  </si>
  <si>
    <t>"stoka E1" 124,54*(0,60+0,60)</t>
  </si>
  <si>
    <t>"prefa šachty" 0,60*(2,50+(2,50-1,20))*5</t>
  </si>
  <si>
    <t>"stoka G" 103,01*(0,60+0,60)</t>
  </si>
  <si>
    <t>113107242</t>
  </si>
  <si>
    <t>Odstranění podkladu živičného tl přes 50 do 100 mm strojně pl přes 200 m2</t>
  </si>
  <si>
    <t>134385638</t>
  </si>
  <si>
    <t>komunikace II. tř. - provizorní oprava - tl.60mm</t>
  </si>
  <si>
    <t>113107311</t>
  </si>
  <si>
    <t>Odstranění podkladu z kameniva těženého tl do 100 mm strojně pl do 50 m2</t>
  </si>
  <si>
    <t>-1263073482</t>
  </si>
  <si>
    <t>113154122</t>
  </si>
  <si>
    <t>Frézování živičného krytu tl 40 mm pruh š přes 0,5 do 1 m pl do 500 m2 bez překážek v trase</t>
  </si>
  <si>
    <t>1662825527</t>
  </si>
  <si>
    <t>komunikace II. tř. - asfalt - rozšíření celkem 1,00 cm na obě strany - tl.40mm ... pouze zámky</t>
  </si>
  <si>
    <t>ale rozšíření 80cm na obě strany započítáno ve frézování do 10cm, jen dopočet 20cm na obě strany</t>
  </si>
  <si>
    <t>"stoka E" (10,75+3,10)*0,20*2</t>
  </si>
  <si>
    <t>"prefa šachty" 0,20*(2,50+(4,50-1,20)*2)*2</t>
  </si>
  <si>
    <t>"stoka E1" 124,54*0,20*2</t>
  </si>
  <si>
    <t>"prefa šachty" 0,20*(2,50+(4,50-1,20)*2)*5</t>
  </si>
  <si>
    <t>"stoka G" 103,01*0,20*2</t>
  </si>
  <si>
    <t>-1486370233</t>
  </si>
  <si>
    <t>komunikace II. tř. - asfalt - rýhy - tl.60mm</t>
  </si>
  <si>
    <t>"stoka E1" (35,16)*1,20</t>
  </si>
  <si>
    <t>"stoka G" (103,01)*1,20</t>
  </si>
  <si>
    <t>komunikace II. tř. - asfalt - rozšíření 80 cm na obě strany - tl.40+60mm .. pouze zámky</t>
  </si>
  <si>
    <t>"stoka E" (10,75+3,10)*(0,80+0,80)</t>
  </si>
  <si>
    <t>"prefa šachty" 0,80*(2,50+(4,10-1,20))*2</t>
  </si>
  <si>
    <t>"stoka E1" 124,54*(0,80+0,80)</t>
  </si>
  <si>
    <t>"prefa šachty" 0,80*(2,50+(4,10-1,20))*5</t>
  </si>
  <si>
    <t>"stoka G" (103,01)*(0,80+0,80)</t>
  </si>
  <si>
    <t>MK - asfalt - rýhy - tl.10cm</t>
  </si>
  <si>
    <t>MK asfalt ... celková š.komunikace do cca 3,0m ... celoplošná oprava obrusné vrstvy</t>
  </si>
  <si>
    <t>3,00*190,00 "stoka D, částečný souběh s výtlakem V1 v dl. cca 100m</t>
  </si>
  <si>
    <t>3,00*127,00 "stoka E</t>
  </si>
  <si>
    <t>-1,20*190,00 "rýha stoka D</t>
  </si>
  <si>
    <t>-2,50*(2,50-1,20)*11 "prefa šachty D</t>
  </si>
  <si>
    <t>-1,20*100,00 "rýha výtlak V1, úsek bez šachet</t>
  </si>
  <si>
    <t>-1,20*127,00 "rýha stoka E</t>
  </si>
  <si>
    <t>-2,50*(2,50-1,20)*8 "prefa šachty E</t>
  </si>
  <si>
    <t xml:space="preserve">MK asfalt  ... celková š.komunikace nad cca 3,0m ... rozšíření 50 cm na obě strany - tl.10cm</t>
  </si>
  <si>
    <t>"stoka D" (133,80+64,33-190,00)*(0,50+0,50)</t>
  </si>
  <si>
    <t>"prefa šachty" 0,50*(2,50+(3,50-1,20))*(12-11)</t>
  </si>
  <si>
    <t>"stoka E" (138,85-127,00)*(0,50+0,50)</t>
  </si>
  <si>
    <t>"prefa šachty" 0,50*(2,50+(3,50-1,20))*(10-8)</t>
  </si>
  <si>
    <t>"stoka F" 21,80*(0,50+0,50)</t>
  </si>
  <si>
    <t>"prefa šachty" 0,50*(2,50+(3,50-1,20))*1</t>
  </si>
  <si>
    <t>"stoka G" 4,75*(0,50+0,50)</t>
  </si>
  <si>
    <t>"havarijní přepad 2" 3,98*(0,50+0,50)</t>
  </si>
  <si>
    <t>"prefa šachty" 0,50*(2,70+(3,70-1,20))*1</t>
  </si>
  <si>
    <t>113202111</t>
  </si>
  <si>
    <t>Vytrhání obrub krajníků obrubníků stojatých</t>
  </si>
  <si>
    <t>584666293</t>
  </si>
  <si>
    <t>Poznámka k položce:_x000d_
bez odvozu suti, materiál uložen na meziskládce</t>
  </si>
  <si>
    <t>"stoka E" 1,20*2</t>
  </si>
  <si>
    <t>"stoka F" 1,20*2</t>
  </si>
  <si>
    <t>1064037643</t>
  </si>
  <si>
    <t xml:space="preserve">čerpání - povrchové odvodnění </t>
  </si>
  <si>
    <t>přítok 5,0-10,0l/s ... 826,69m</t>
  </si>
  <si>
    <t>cca 20-30m záběr odvodnění/týden ... 689,10/25</t>
  </si>
  <si>
    <t>celkem 33týdnů / 7 dní v týdnu</t>
  </si>
  <si>
    <t>"odhad cyklické čerpání 4h dennně" 33*7*4</t>
  </si>
  <si>
    <t>91748988</t>
  </si>
  <si>
    <t xml:space="preserve">čerpání - povrchové odvodnění : </t>
  </si>
  <si>
    <t>"odhad cyklické čerpání 4h dennně" 33*7</t>
  </si>
  <si>
    <t>387211926</t>
  </si>
  <si>
    <t>stoka D</t>
  </si>
  <si>
    <t>"vodovod ... 2x" 1,20*2</t>
  </si>
  <si>
    <t>stoka E</t>
  </si>
  <si>
    <t>"vodovod ... 3x" 1,20*3</t>
  </si>
  <si>
    <t>stoka E1</t>
  </si>
  <si>
    <t>"vodovod ... 1x" 1,20*1</t>
  </si>
  <si>
    <t>1378883373</t>
  </si>
  <si>
    <t>"stáv. kanalizace ... 2x" 1,20*2</t>
  </si>
  <si>
    <t>stoka G</t>
  </si>
  <si>
    <t>"stáv. kanalizace ... 1x" 1,20*1</t>
  </si>
  <si>
    <t>375695710</t>
  </si>
  <si>
    <t>"kabel VN ... 1x" 1,20*1</t>
  </si>
  <si>
    <t>-1868086611</t>
  </si>
  <si>
    <t>tráva</t>
  </si>
  <si>
    <t>"stoka D " 8,70*1,20</t>
  </si>
  <si>
    <t>"stoka E1" (195,90-124,54)*1,20</t>
  </si>
  <si>
    <t>"prefa šachta" 2,50*(2,50-1,20)*3</t>
  </si>
  <si>
    <t>"spadiště" 2,80*(2,50-1,20)*1</t>
  </si>
  <si>
    <t>"stoka F" (19,95+45,95+11,25)*1,20</t>
  </si>
  <si>
    <t>"cílová jáma" 3,50*(2,50-1,20)</t>
  </si>
  <si>
    <t>"startovací jáma" 5,00*(3,00-1,20)</t>
  </si>
  <si>
    <t>"stoka G" 1,75*1,20</t>
  </si>
  <si>
    <t>5,00* (8,70+195,90-124,54+19,95+45,95+11,25+1,75) "manip.pruh 5,00m</t>
  </si>
  <si>
    <t>112323033</t>
  </si>
  <si>
    <t>výpočet v hloubení rýh hor. 3</t>
  </si>
  <si>
    <t>"stoka D ... geologie h.2 ... 10%" 643,196*0,10</t>
  </si>
  <si>
    <t>stoka F</t>
  </si>
  <si>
    <t>"stoka F ... geologie h.2 ... 90%" 396,922*0,90</t>
  </si>
  <si>
    <t>"stoka G ... geologie h.2 ... 95%" 295,984*0,95</t>
  </si>
  <si>
    <t>"havarijní přepad 2"</t>
  </si>
  <si>
    <t>"havarijní přepad 2 ... geologie h.2 ... 10%" 13,285*0,10</t>
  </si>
  <si>
    <t>1189893642</t>
  </si>
  <si>
    <t>"ČS4-ŠD1" ((3,28+3,08)/2)*1,20*2,40</t>
  </si>
  <si>
    <t>"ŠD1-ŠD2" ((3,08+2,78)/2)*1,20*2,98</t>
  </si>
  <si>
    <t>"ŠD2-ŠD3" ((2,78+2,48)/2)*1,20*3,98</t>
  </si>
  <si>
    <t>"ŠD3-ŠD4" ((2,48+2,17+2,22)/3)*1,20*19,29</t>
  </si>
  <si>
    <t>"ŠD4-ŠD5" ((2,22+2,59)/2)*1,20*27,54</t>
  </si>
  <si>
    <t>"ŠD5-ŠD6" ((2,59+2,78)/2)*1,20*12,30</t>
  </si>
  <si>
    <t>"ŠD6-ŠD7" ((2,78+2,96)/2)*1,20*7,90</t>
  </si>
  <si>
    <t>"ŠD7-ŠD8" ((2,96+2,23)/2)*1,20*34,80</t>
  </si>
  <si>
    <t>"ŠD8-ŠD9" ((2,23+2,30)/2)*1,20*6,94</t>
  </si>
  <si>
    <t>"ŠD9-ŠD10" ((2,30+2,44)/2)*1,20*18,27</t>
  </si>
  <si>
    <t>"ŠD10-ŠD11" ((2,44+2,43)/2)*1,20*2,14</t>
  </si>
  <si>
    <t>"ŠD11-ŠD12" ((2,43+2,50+2,52)/3)*1,20*7,82</t>
  </si>
  <si>
    <t>"ŠD12-ŠD13" ((2,52+2,47)/2)*1,20*2,37</t>
  </si>
  <si>
    <t>"ŠD13-ŠD14" ((2,47+2,64)/2)*1,20*26,91</t>
  </si>
  <si>
    <t>"ŠD14-ŠD15" ((2,64+2,34)/2)*1,20*35,55</t>
  </si>
  <si>
    <t>rozšíření šachet</t>
  </si>
  <si>
    <t>"ŠD1 - ŠD15" 2,50*(2,50-1,20)*(3,08+2,78+2,48+2,22+2,59+2,78+2,96+2,23+2,30+2,44+2,43+2,52+2,47+2,64+2,34)</t>
  </si>
  <si>
    <t>prohloubení šachet</t>
  </si>
  <si>
    <t>"ŠD1 - ŠD15" 2,50*2,50*(0,10+0,15)*15</t>
  </si>
  <si>
    <t>MK - asfalt</t>
  </si>
  <si>
    <t>"stoka D" -(133,80+64,33)*1,20*0,50</t>
  </si>
  <si>
    <t>"prefa šachty" -2,50*(2,50-1,20)*12*0,50</t>
  </si>
  <si>
    <t>MK - štěrk</t>
  </si>
  <si>
    <t>"stoka D" -(4,30)*1,20*0,15</t>
  </si>
  <si>
    <t>"prefa šachty" -2,50*(2,50-1,20)*1*0,15</t>
  </si>
  <si>
    <t>"tráva" -8,70*1,20*0,10</t>
  </si>
  <si>
    <t>"stoka D ... geologie h.3 ... 90%" 643,196*0,90</t>
  </si>
  <si>
    <t>stoka E, E1</t>
  </si>
  <si>
    <t>"ŠD1-ŠE1" ((3,08+3,24)/2)*1,20*3,37</t>
  </si>
  <si>
    <t>"ŠE1-ŠE2" ((3,24+3,90)/2)*1,20*11,07</t>
  </si>
  <si>
    <t>"ŠE2-ŠE3" ((3,90+4,07)/2)*1,20*9,41</t>
  </si>
  <si>
    <t>"ŠE3-ŠE4" ((4,07+4,34)/2)*1,20*10,09</t>
  </si>
  <si>
    <t>"ŠE4-ŠE5" ((4,34+4,13)/2)*1,20*7,36</t>
  </si>
  <si>
    <t>"ŠE5-ŠE6" ((4,13+4,11)/2)*1,20*8,54</t>
  </si>
  <si>
    <t>"ŠE6-ŠE7" ((4,11+2,42)/2)*1,20*26,38</t>
  </si>
  <si>
    <t>"ŠE7-ŠE8" ((2,42+2,38)/2)*1,20*4,49</t>
  </si>
  <si>
    <t>"ŠE8-ŠE9" ((2,38+2,44)/2)*1,20*8,44</t>
  </si>
  <si>
    <t>"ŠE9-ŠE10" ((2,44+2,52)/2)*1,20*7,88</t>
  </si>
  <si>
    <t>"ŠE10-ŠE11" ((2,52+2,64)/2)*1,20*12,72</t>
  </si>
  <si>
    <t>"ŠE11-ŠE12" ((2,64+2,99)/2)*1,20*14,12</t>
  </si>
  <si>
    <t>"ŠE12-ŠE13" ((2,99+2,63)/2)*1,20*26,99</t>
  </si>
  <si>
    <t>"ŠE13-ŠE14" ((2,63+2,52)/2)*1,20*5,48</t>
  </si>
  <si>
    <t>"ŠE14-ŠE15" ((2,52+2,74)/2)*1,20*34,54</t>
  </si>
  <si>
    <t>"ŠE15-ŠE16" ((2,74+2,78)/2)*1,20*5,74</t>
  </si>
  <si>
    <t xml:space="preserve">"ŠE1-ŠE3,  ŠE5- ŠD16" 2,50*(2,50-1,20)*(3,24+3,90+4,07+4,13+4,11+2,42+2,38+2,44+2,52+2,64+2,99+2,63+2,52+2,47+2,78)</t>
  </si>
  <si>
    <t>"spadiště ŠE4" 2,80*(2,5-1,20)*(4,34)</t>
  </si>
  <si>
    <t xml:space="preserve">"ŠE1-ŠE3,  ŠE5- ŠD16" 2,50*2,50*(0,10+0,15)*15</t>
  </si>
  <si>
    <t>"spadiště ŠE4" 2,80*2,50*(0,10+0,15)*1</t>
  </si>
  <si>
    <t>"stoka E" -(138,85)*1,20*0,50</t>
  </si>
  <si>
    <t>"prefa šachty" -2,50*(2,50-1,20)*10*0,50</t>
  </si>
  <si>
    <t>komunikace II. tř. - asfalt</t>
  </si>
  <si>
    <t>"stoka E" -(10,75+3,10)*1,20*0,50</t>
  </si>
  <si>
    <t>"prefa šachty" -2,50*(2,50-1,20)*2*0,50</t>
  </si>
  <si>
    <t>komunikace - kamen. dlažba</t>
  </si>
  <si>
    <t>"stoka E" -(10,09+2,60)*1,20*0,50</t>
  </si>
  <si>
    <t>"prefa šachty" -2,50*(2,50-1,20)*1*0,50</t>
  </si>
  <si>
    <t>"stoka E" -(20,45)*1,20*0,15</t>
  </si>
  <si>
    <t>"prefa šachty" -2,50*(2,50-1,20)*2*0,15</t>
  </si>
  <si>
    <t>Chodník - asfalt</t>
  </si>
  <si>
    <t>"stoka E" -(2,20+9,65)*1,20*0,20</t>
  </si>
  <si>
    <t>"prefa šachty" -2,50*(2,50-1,20)*1*0,20</t>
  </si>
  <si>
    <t>"ŠE4-ŠE19" ((2,20+2,34+2,70)/3)*1,20*51,96</t>
  </si>
  <si>
    <t>"ŠE19-ŠE22" 3,00*1,20*(40,52+30,15+8,01)</t>
  </si>
  <si>
    <t>"ŠE22-ŠE23" ((2,25+2,15)/2)*1,20*20,28</t>
  </si>
  <si>
    <t>"ŠE23-ŠE24" ((2,15+2,38+1,85)/3)*1,20*44,98</t>
  </si>
  <si>
    <t>rozšíření šachet .. 8 ks</t>
  </si>
  <si>
    <t>"ŠE17+18+19+20+21+23+23a+24" 2,50*(2,50-1,20)*(2,41+2,63+2,71+3,02+2,73+2,15+2,38+1,85)</t>
  </si>
  <si>
    <t>prohloubení šachet ... 8 ks</t>
  </si>
  <si>
    <t>"ŠE17+18+19+20+21+23+23a+24" 2,50*2,50*(0,10+0,15)*8</t>
  </si>
  <si>
    <t>rozšíření spadiště ... 1 ks</t>
  </si>
  <si>
    <t>2,80*(2,50-1,20)*3,85</t>
  </si>
  <si>
    <t>prohloubení spadiště ... 1 ks</t>
  </si>
  <si>
    <t>2,80*2,50*0,25</t>
  </si>
  <si>
    <t>krajská komunikace II.tř.</t>
  </si>
  <si>
    <t>"stoka E1" -124,54*1,20*0,50</t>
  </si>
  <si>
    <t>"prefa šachta ... 5 ks" -2,50*(2,50-1,20)*5*0,50</t>
  </si>
  <si>
    <t>tráva, keře</t>
  </si>
  <si>
    <t>"stoka E1" -(195,90-124,54)*1,20*0,10</t>
  </si>
  <si>
    <t>"prefa šachta .. 3 ks" -2,50*(2,50-1,20)*0,10*3</t>
  </si>
  <si>
    <t>"spadiště ... 1 ks" -2,80*(2,50-1,20)*0,10</t>
  </si>
  <si>
    <t>"stoka E, E1 ... geologie h.3 ... 90%" 1384,611*0,90</t>
  </si>
  <si>
    <t>"ČS3-ŠF1" ((3,56+3,49)/2)*1,20*2,46</t>
  </si>
  <si>
    <t>"ŠF1-ŠF2" ((3,49+3,14)/2)*1,20*10,63</t>
  </si>
  <si>
    <t>"ŠF2-ŠF3" ((3,14+2,77)/2)*1,20*15,56</t>
  </si>
  <si>
    <t>"ŠF3-ŠF4" ((2,77+2,08)/2)*1,20*22,07</t>
  </si>
  <si>
    <t>"ŠF4-ŠF5" ((2,08+2,53)/2)*1,20*22,80</t>
  </si>
  <si>
    <t>"ŠF5-ŠF6" ((2,53+2,23)/2)*1,20*20,48</t>
  </si>
  <si>
    <t>"ŠF6-ŠF7" ((2,23+2,03)/2)*1,20*7,58</t>
  </si>
  <si>
    <t>"ŠF7-ŠF8" ((2,03+2,33)/2)*1,20*9,63</t>
  </si>
  <si>
    <t>"ŠF1-ŠF8" 2,50*(2,50-1,20)*(3,49+3,14+2,77+2,53+2,23+2,03+2,33)</t>
  </si>
  <si>
    <t>"ŠF1-ŠF8" 2,50*2,50*(0,10+0,15)*7</t>
  </si>
  <si>
    <t>odpočet protlaku</t>
  </si>
  <si>
    <t>-1,20*10,00*2,85</t>
  </si>
  <si>
    <t>"cílová jáma ... ŠF4" 3,50*(2,50-1,20)*3,50</t>
  </si>
  <si>
    <t>"startovací jáma" 5,00*(3,00-1,20)*4,00</t>
  </si>
  <si>
    <t>"stoka F" -21,80*1,20*0,50</t>
  </si>
  <si>
    <t>"stoka F" -(4,30+14,30)*1,20*0,15</t>
  </si>
  <si>
    <t>"stoka F" -2,10*1,20*0,20</t>
  </si>
  <si>
    <t>"stoka F" -(19,95+45,95+11,25)*1,20*0,10</t>
  </si>
  <si>
    <t>"cílová jáma" -3,50*(2,50-1,20)*0,10</t>
  </si>
  <si>
    <t>"startovací jáma" -5,00*(3,00-1,20)*0,10</t>
  </si>
  <si>
    <t>"stoka F ... geologie h.3 ... 10%" 396,922*0,10</t>
  </si>
  <si>
    <t>"ČS5-ŠG1" ((3,31+2,57)/2)*1,20*3,04</t>
  </si>
  <si>
    <t>"ŠG1-ŠG2" ((2,57+2,51)/2)*1,20*3,91</t>
  </si>
  <si>
    <t>"ŠG2-ŠG3" ((2,51+2,38)/2)*1,20*27,00</t>
  </si>
  <si>
    <t>"ŠG3-ŠG4" ((2,38+2,34)/2)*1,20*27,39</t>
  </si>
  <si>
    <t>"ŠG4-ŠG5" ((2,34+2,39)/2)*1,20*19,88</t>
  </si>
  <si>
    <t>"ŠG5-ŠG6" ((2,39+2,24)/2)*1,20*28,25</t>
  </si>
  <si>
    <t>"ŠG1-ŠG6" 2,50*(2,50-1,20)*(2,57+2,51+2,38+2,34+2,39+2,24)</t>
  </si>
  <si>
    <t>"ŠG1-ŠG6" 2,50*2,50*(0,10+0,15)*6</t>
  </si>
  <si>
    <t>"stoka G" -(103,01)*1,20*0,50</t>
  </si>
  <si>
    <t>"prefa šachty" -2,50*(2,50-1,20)*5*0,50</t>
  </si>
  <si>
    <t>"stoka G" -(4,75)*1,20*0,50</t>
  </si>
  <si>
    <t>"stoka G" -(1,75)*1,20*0,10</t>
  </si>
  <si>
    <t>"stoka G ... geologie h.3 ... 5%" 295,984*0,05</t>
  </si>
  <si>
    <t>"ŠD3-ŠP2" ((1,85+1,66)/2)*1,20*3,98</t>
  </si>
  <si>
    <t>"ŠP2" 2,70*(2,70-1,20)*1,85</t>
  </si>
  <si>
    <t>"ŠP2" 2,70*2,70*(0,10+0,15)*1</t>
  </si>
  <si>
    <t>"havarijní přepad 2" -3,98*1,20*0,50</t>
  </si>
  <si>
    <t>"prefa šachty" -2,70*(2,70-1,20)*1*0,50</t>
  </si>
  <si>
    <t>"havarijní přepad 2 ... geologie h.3 ... 90%" 13,285*0,90</t>
  </si>
  <si>
    <t>geologie</t>
  </si>
  <si>
    <t>578,876+1246,150+39,692+14,799+11,957 "D+E+E1+F+G+přepad</t>
  </si>
  <si>
    <t>-1357313957</t>
  </si>
  <si>
    <t>"stoka E, E1 ... geologie h.5 ... 10%" 1891,474*0,10</t>
  </si>
  <si>
    <t>332287809</t>
  </si>
  <si>
    <t>"stoka D" 2*2,55*1,20*3</t>
  </si>
  <si>
    <t>"stoka E" 2*2,91*1,20*5</t>
  </si>
  <si>
    <t>"stoka E1" 2*2,33*1,20*1</t>
  </si>
  <si>
    <t>"stoka G" 2*2,61*1,20*1</t>
  </si>
  <si>
    <t>141721221</t>
  </si>
  <si>
    <t>Řízený zemní protlak délky do 50 m hl do 6 m s protlačením potrubí vnějšího průměru vrtu přes 355 do 400 mm v hornině třídy těžitelnosti I a II skupiny 1 až 4</t>
  </si>
  <si>
    <t>-1579707462</t>
  </si>
  <si>
    <t>příloha D.1.1, C.4.3</t>
  </si>
  <si>
    <t>chránička DN 350</t>
  </si>
  <si>
    <t>"stoka F" 10,00</t>
  </si>
  <si>
    <t>14035915</t>
  </si>
  <si>
    <t>trubka ocelová bezešvá hladká jakost 11 353 377x10mm</t>
  </si>
  <si>
    <t>1656393323</t>
  </si>
  <si>
    <t>ztratné 10%</t>
  </si>
  <si>
    <t>"stoka F" 10,00*1,10</t>
  </si>
  <si>
    <t>151101102</t>
  </si>
  <si>
    <t>Zřízení příložného pažení a rozepření stěn rýh hl přes 2 do 4 m</t>
  </si>
  <si>
    <t>-2078068749</t>
  </si>
  <si>
    <t>"ČS4-ŠD1" ((3,28+3,08)/2)*2*2,40</t>
  </si>
  <si>
    <t>"ŠD1-ŠD2" ((3,08+2,78)/2)*2*2,98</t>
  </si>
  <si>
    <t>"ŠD2-ŠD3" ((2,78+2,48)/2)*2*3,98</t>
  </si>
  <si>
    <t>"ŠD3-ŠD4" ((2,48+2,17+2,22)/3)*2*19,29</t>
  </si>
  <si>
    <t>"ŠD4-ŠD5" ((2,22+2,59)/2)*2*27,54</t>
  </si>
  <si>
    <t>"ŠD5-ŠD6" ((2,59+2,78)/2)*2*12,30</t>
  </si>
  <si>
    <t>"ŠD6-ŠD7" ((2,78+2,96)/2)*2*7,90</t>
  </si>
  <si>
    <t>"ŠD7-ŠD8" ((2,96+2,23)/2)*2*34,80</t>
  </si>
  <si>
    <t>"ŠD8-ŠD9" ((2,23+2,30)/2)*2*6,94</t>
  </si>
  <si>
    <t>"ŠD9-ŠD10" ((2,30+2,44)/2)*2*18,27</t>
  </si>
  <si>
    <t>"ŠD10-ŠD11" ((2,44+2,43)/2)*2*2,14</t>
  </si>
  <si>
    <t>"ŠD11-ŠD12" ((2,43+2,50+2,52)/3)*2*7,82</t>
  </si>
  <si>
    <t>"ŠD12-ŠD13" ((2,52+2,47)/2)*2*2,37</t>
  </si>
  <si>
    <t>"ŠD13-ŠD14" ((2,47+2,64)/2)*2*26,91</t>
  </si>
  <si>
    <t>"ŠD14-ŠD15" ((2,64+2,34)/2)*2*35,55</t>
  </si>
  <si>
    <t>"ŠD1 - ŠD15" 2*(2,50-1,20)*(3,08+2,78+2,48+2,22+2,59+2,78+2,96+2,23+2,30+2,44+2,43+2,52+2,47+2,64+2,34)</t>
  </si>
  <si>
    <t>"ŠD1 - ŠD15" 4*2,50*(0,10+0,15)*15</t>
  </si>
  <si>
    <t>"ŠD1-ŠE1" ((3,08+3,24)/2)*2*3,37</t>
  </si>
  <si>
    <t>"ŠE1-ŠE2" ((3,24+3,90)/2)*2*11,07</t>
  </si>
  <si>
    <t>"ŠE2-ŠE3" ((3,90+4,07)/2)*2*9,41</t>
  </si>
  <si>
    <t>"ŠE3-ŠE4" ((4,07+4,34)/2)*2*10,09</t>
  </si>
  <si>
    <t>"ŠE4-ŠE5" ((4,34+4,13)/2)*2*7,36</t>
  </si>
  <si>
    <t>"ŠE5-ŠE6" ((4,13+4,11)/2)*2*8,54</t>
  </si>
  <si>
    <t>"ŠE6-ŠE7" ((4,11+2,42)/2)*2*26,38</t>
  </si>
  <si>
    <t>"ŠE7-ŠE8" ((2,42+2,38)/2)*2*4,49</t>
  </si>
  <si>
    <t>"ŠE8-ŠE9" ((2,38+2,44)/2)*2*8,44</t>
  </si>
  <si>
    <t>"ŠE9-ŠE10" ((2,44+2,52)/2)*2*7,88</t>
  </si>
  <si>
    <t>"ŠE10-ŠE11" ((2,52+2,64)/2)*2*12,72</t>
  </si>
  <si>
    <t>"ŠE11-ŠE12" ((2,64+2,99)/2)*2*14,12</t>
  </si>
  <si>
    <t>"ŠE12-ŠE13" ((2,99+2,63)/2)*2*26,99</t>
  </si>
  <si>
    <t>"ŠE13-ŠE14" ((2,63+2,52)/2)*2*5,48</t>
  </si>
  <si>
    <t>"ŠE14-ŠE15" ((2,52+2,74)/2)*2*34,54</t>
  </si>
  <si>
    <t>"ŠE15-ŠE16" ((2,74+2,78)/2)*2*5,74</t>
  </si>
  <si>
    <t xml:space="preserve">"ŠE1-ŠE3,  ŠE5- ŠD16" 2*(2,50-1,20)*(3,24+3,90+4,07+4,13+4,11+2,42+2,38+2,44+2,52+2,64+2,99+2,63+2,52+2,47+2,78)</t>
  </si>
  <si>
    <t>"spadiště ŠE4" 2*(2,5-1,20)*(4,34)</t>
  </si>
  <si>
    <t xml:space="preserve">"ŠE1-ŠE3,  ŠE5- ŠD16" 4*2,50*(0,10+0,15)*15</t>
  </si>
  <si>
    <t>"spadiště ŠE4" 4*2,50*(0,10+0,15)*1</t>
  </si>
  <si>
    <t>"ŠE4-ŠE19" ((2,20+2,34+2,70)/3)*2*51,96</t>
  </si>
  <si>
    <t>"ŠE19-ŠE22" 3,00*2*(40,52+30,15+8,01)</t>
  </si>
  <si>
    <t>"ŠE22-ŠE23" ((2,25+2,15)/2)*2*20,28</t>
  </si>
  <si>
    <t>"ŠE23-ŠE24" ((2,15+2,38+1,85)/3)*2*44,98</t>
  </si>
  <si>
    <t>"ŠE17+18+19+20+21+23+23a+24" 2*(2,50-1,20)*(2,41+2,63+2,71+3,02+2,73+2,15+2,38+1,85)</t>
  </si>
  <si>
    <t>"ŠE17+18+19+20+21+23+23a+24" 4*2,50*(0,10+0,15)*8</t>
  </si>
  <si>
    <t>rozšíření spadišť</t>
  </si>
  <si>
    <t>2*(2,50-1,20)*3,85</t>
  </si>
  <si>
    <t>prohloubení spadišť</t>
  </si>
  <si>
    <t>(2,80+2,50)*2*0,25</t>
  </si>
  <si>
    <t>"ČS5-ŠG1" ((3,31+2,57)/2)*2*3,04</t>
  </si>
  <si>
    <t>"ŠG1-ŠG2" ((2,57+2,51)/2)*2*3,91</t>
  </si>
  <si>
    <t>"ŠG2-ŠG3" ((2,51+2,38)/2)*2*27,00</t>
  </si>
  <si>
    <t>"ŠG3-ŠG4" ((2,38+2,34)/2)*2*27,39</t>
  </si>
  <si>
    <t>"ŠG4-ŠG5" ((2,34+2,39)/2)*2*19,88</t>
  </si>
  <si>
    <t>"ŠG5-ŠG6" ((2,39+2,24)/2)*2*28,25</t>
  </si>
  <si>
    <t>"ŠG1-ŠG6 "2*(2,50-1,20)*(2,57+2,51+2,38+2,34+2,39+2,24)</t>
  </si>
  <si>
    <t>"ŠG1-ŠG6" 4*2,50*(0,10+0,15)*6</t>
  </si>
  <si>
    <t>"ŠD3-ŠP2" ((2,20+2,17)/2)*2*3,98</t>
  </si>
  <si>
    <t>"ŠP2" 2*(2,70-1,20)*1,85</t>
  </si>
  <si>
    <t>"ŠP2" 4*2,70*(0,10+0,15)*1</t>
  </si>
  <si>
    <t>151101112</t>
  </si>
  <si>
    <t>Odstranění příložného pažení a rozepření stěn rýh hl přes 2 do 4 m</t>
  </si>
  <si>
    <t>-316123382</t>
  </si>
  <si>
    <t>-34201900</t>
  </si>
  <si>
    <t>"ČS3-ŠF1" ((3,56+3,49)/2)*2*2,46</t>
  </si>
  <si>
    <t>"ŠF1-ŠF2" ((3,49+3,14)/2)*2*10,63</t>
  </si>
  <si>
    <t>"ŠF2-ŠF3" ((3,14+2,77)/2)*2*15,56</t>
  </si>
  <si>
    <t>"ŠF3-ŠF4" ((2,77+2,08)/2)*2*22,07</t>
  </si>
  <si>
    <t>"ŠF4-ŠF5" ((2,08+2,53)/2)*2*22,80</t>
  </si>
  <si>
    <t>"ŠF5-ŠF6" ((2,53+2,23)/2)*2*20,48</t>
  </si>
  <si>
    <t>"ŠF6-ŠF7" ((2,23+2,03)/2)*2*7,58</t>
  </si>
  <si>
    <t>"ŠF7-ŠF8" ((2,03+2,33)/2)*2*9,63</t>
  </si>
  <si>
    <t>"ŠF1-ŠF8" 2*(2,50-1,20)*(3,49+3,14+2,77+2,53+2,23+2,03+2,33)</t>
  </si>
  <si>
    <t>"ŠF1-ŠF8" 4*2,50*(0,10+0,15)*7</t>
  </si>
  <si>
    <t>-10,00*2*2,85</t>
  </si>
  <si>
    <t>"cílová jáma ... ŠF4" 2*(2,50-1,20)*3,50</t>
  </si>
  <si>
    <t>"startovací jáma" 2*(3,00-1,20)*4,00</t>
  </si>
  <si>
    <t>-178034261</t>
  </si>
  <si>
    <t>743265234</t>
  </si>
  <si>
    <t>5,00* (8,70+195,90-124,54+19,95+45,95+11,25+1,75)*0,10 "manip.pruh 5,00m</t>
  </si>
  <si>
    <t>162351104</t>
  </si>
  <si>
    <t>Vodorovné přemístění přes 500 do 1000 m výkopku/sypaniny z horniny třídy těžitelnosti I skupiny 1 až 3</t>
  </si>
  <si>
    <t>-1351252381</t>
  </si>
  <si>
    <t>dle geologie vhodný materiál z výkopů do zpět.zásypů v MK ... 0%</t>
  </si>
  <si>
    <t>"zásypy mimo komunikace" 1921,007-138,863-220,611-420,035-566,814-167,587</t>
  </si>
  <si>
    <t>"meziskládka tam a zpět" 407,097*2</t>
  </si>
  <si>
    <t>1686551696</t>
  </si>
  <si>
    <t>skládka</t>
  </si>
  <si>
    <t>"výkop h. 1-3" 704,064+1891,474</t>
  </si>
  <si>
    <t>"meziskládka" -407,097</t>
  </si>
  <si>
    <t>562533704</t>
  </si>
  <si>
    <t>skládka celkem 26 km</t>
  </si>
  <si>
    <t>"výkop h. 1-3" 2188,441*16</t>
  </si>
  <si>
    <t>798833187</t>
  </si>
  <si>
    <t>"výkop h. 4-5" 189,147</t>
  </si>
  <si>
    <t>1769012764</t>
  </si>
  <si>
    <t>"výkop h. 4-5" 189,147*16</t>
  </si>
  <si>
    <t>2133537063</t>
  </si>
  <si>
    <t>"meziskládka" 407,097</t>
  </si>
  <si>
    <t>-512998048</t>
  </si>
  <si>
    <t>"výkp h. 1-3" 2188,441</t>
  </si>
  <si>
    <t>"výkop h. 5-7" 189,147</t>
  </si>
  <si>
    <t>2377,588*1,8</t>
  </si>
  <si>
    <t>-1488776317</t>
  </si>
  <si>
    <t>"výkop h. 1-3" 2188,441</t>
  </si>
  <si>
    <t>-238249267</t>
  </si>
  <si>
    <t>Poznámka k položce:_x000d_
včetně strojního přemístění materiálu pro zásyp ze vzdálenosti do 10 m od okraje zásypu</t>
  </si>
  <si>
    <t>vzor.řez D.1.12.1</t>
  </si>
  <si>
    <t>"výkop celkem" 1891,474+704,064+189,147</t>
  </si>
  <si>
    <t>DN 250</t>
  </si>
  <si>
    <t>"stoka D" -0,14^2*3,14*211,21</t>
  </si>
  <si>
    <t>"stoka E" -0,14^2*3,14*196,63</t>
  </si>
  <si>
    <t>"stoka E1" -0,14^2*3,14*195,90</t>
  </si>
  <si>
    <t>"stoka F" -0,14^2*3,14*(111,20-10,00)</t>
  </si>
  <si>
    <t>"stoka G" -0,14^2*3,14*109,47</t>
  </si>
  <si>
    <t>"havarijní přepad 2" -0,14^2*3,14*3,98</t>
  </si>
  <si>
    <t>odpočet šachet</t>
  </si>
  <si>
    <t>"stoka D ... 15xŠ" -0,62^2*3,14*(3,08+2,78+2,48+2,22+2,59+2,78+2,96+2,23+2,30+2,44+2,43+2,52+2,47+2,64+2,34)</t>
  </si>
  <si>
    <t>"stoka E ... 16xŠ" -0,62^2*3,14*(3,24+3,90+4,07+4,34+4,13+4,11+2,42+2,38+2,44+2,52+2,64+2,99+2,63+2,52+2,47+2,78)</t>
  </si>
  <si>
    <t>"stoka E1 ...9xŠ" -0,62^2*3,14*(2,41+2,63+2,71+3,02+2,73+3,85+2,15+2,36+1,85)</t>
  </si>
  <si>
    <t>"stoka F ...8xŠ" -0,62^2*3,14*(3,49+3,14+2,77+2,08+2,53+2,23+2,03+2,33)</t>
  </si>
  <si>
    <t>"stoka G ...6xŠ" -0,62^2*3,14*(2,57+2,51+2,38+2,34+2,39+2,24)</t>
  </si>
  <si>
    <t>"havarijní přepad 2 ...1xŠ" -0,62^2*3,14*1,85</t>
  </si>
  <si>
    <t>"obsypy" -424,300</t>
  </si>
  <si>
    <t>"lože" -174,245</t>
  </si>
  <si>
    <t>"podkl.beton" -34,525</t>
  </si>
  <si>
    <t>"obet. spadišť" -1,085</t>
  </si>
  <si>
    <t>-747949305</t>
  </si>
  <si>
    <t xml:space="preserve">  zásypy MK asfalt</t>
  </si>
  <si>
    <t xml:space="preserve">  MK - asfalt - rýhy</t>
  </si>
  <si>
    <t>"stoka D" (133,80+64,33)*1,20*(2,52-0,50-0,40-0,58-0,15)</t>
  </si>
  <si>
    <t>"prefa šachty" 2,50*(2,50-1,20)*12*(2,52-0,50-0,40)</t>
  </si>
  <si>
    <t>"stoka E" (138,85)*1,20*(2,60-0,50-0,40-0,58-0,15)</t>
  </si>
  <si>
    <t>"prefa šachty" 2,50*(2,50-1,20)*10*(2,60-0,50-0,40)</t>
  </si>
  <si>
    <t>"stoka F" (21,80)*1,20*(2,38-0,50-0,40-0,58-0,15)</t>
  </si>
  <si>
    <t>"prefa šachty" 2,50*(2,50-1,20)*1*(2,38-0,50-0,40)</t>
  </si>
  <si>
    <t>"stoka G" (4,75)*1,20*(2,57-0,50-0,40-0,58-0,15)</t>
  </si>
  <si>
    <t>"prefa šachty" 2,50*(2,50-1,20)*1*(2,57-0,50-0,40)</t>
  </si>
  <si>
    <t>"stoka G" (22,51)*1,20*(2,44-0,50-0,40-0,58-0,15)</t>
  </si>
  <si>
    <t>"prefa šachty" 2,50*(2,50-1,20)*1*(2,44-0,50-0,40)</t>
  </si>
  <si>
    <t>"havarijní přepad 2" (3,15)*1,20*(3,15-0,50-0,40-0,58-0,15)</t>
  </si>
  <si>
    <t>"prefa šachty" 2,50*(2,50-1,20)*1*(3,15-0,50-0,40)</t>
  </si>
  <si>
    <t xml:space="preserve">  zásypy štěrk</t>
  </si>
  <si>
    <t xml:space="preserve">  MK - štěrk</t>
  </si>
  <si>
    <t>"stoka D" (4,30)*1,20*(3,16-0,15-0,58-0,15)</t>
  </si>
  <si>
    <t>"prefa šachty" 2,50*(2,50-1,20)*1*(3,16-0,15)</t>
  </si>
  <si>
    <t>"stoka E" (20,45)*1,20*(3,58-0,15-0,58-0,15)</t>
  </si>
  <si>
    <t>"prefa šachty" 2,50*(2,50-1,20)*2*(3,58-0,15)</t>
  </si>
  <si>
    <t>"stoka F" (4,30+14,30)*1,20*(2,71-0,15-0,58-0,15)</t>
  </si>
  <si>
    <t>"prefa šachty" 2,50*(2,50-1,20)*2*(2,71-0,15)</t>
  </si>
  <si>
    <t>(566,814+167,587)*1,1*1,01</t>
  </si>
  <si>
    <t>58310007T</t>
  </si>
  <si>
    <t>Vhodný zásypový materiál pro krajské komunikace dle TP 146 včetně dopravy na staveniště</t>
  </si>
  <si>
    <t>2059654685</t>
  </si>
  <si>
    <t xml:space="preserve">  zásypy KK</t>
  </si>
  <si>
    <t xml:space="preserve">  komunikace II. tř. - asfalt - rýhy</t>
  </si>
  <si>
    <t>"stoka E" (10,75+3,10)*1,20*(4,22-0,50-0,40-0,58-0,15)</t>
  </si>
  <si>
    <t>"prefa šachty" 2,50*(2,50-1,20)*2*(4,22-0,50-0,40)</t>
  </si>
  <si>
    <t>"stoka E1" 124,54*1,20*(2,70-0,50-0,40-0,58-0,15)</t>
  </si>
  <si>
    <t>"prefa šachty" 2,50*(2,50-1,20)*5*(2,70-0,50-0,40)</t>
  </si>
  <si>
    <t>"stoka G" (103,01)*1,20*(2,38-0,50-0,40-0,58-0,15)</t>
  </si>
  <si>
    <t>"prefa šachty" 2,50*(2,50-1,20)*5*(2,38-0,50-0,40)</t>
  </si>
  <si>
    <t xml:space="preserve">  komunikace - kamen. dlažba - rýhy</t>
  </si>
  <si>
    <t>"stoka E" (10,09+2,60)*1,20*(4,18-0,50-0,40-0,58-0,15)</t>
  </si>
  <si>
    <t>"prefa šachty" 2,50*(2,50-1,20)*1*(4,18-0,50-0,40)</t>
  </si>
  <si>
    <t>420,035*1,1*1,01</t>
  </si>
  <si>
    <t>-335344974</t>
  </si>
  <si>
    <t xml:space="preserve">  akt.z.KK</t>
  </si>
  <si>
    <t>"stoka E" (10,75+3,10)*1,20*0,40</t>
  </si>
  <si>
    <t>"prefa šachty" 2,50*(2,50-1,20)*2*0,40</t>
  </si>
  <si>
    <t>"stoka E1" 124,54*1,20*0,40</t>
  </si>
  <si>
    <t>"prefa šachty" 2,50*(2,50-1,20)*5*0,40</t>
  </si>
  <si>
    <t>"stoka G" (103,01)*1,20*0,40</t>
  </si>
  <si>
    <t>"stoka E" (10,09+2,60)*1,20*0,40</t>
  </si>
  <si>
    <t>"prefa šachty" 2,50*(2,50-1,20)*1*0,40</t>
  </si>
  <si>
    <t xml:space="preserve">  akt.z.MK</t>
  </si>
  <si>
    <t>"stoka D" (133,80+64,33)*1,20*0,40</t>
  </si>
  <si>
    <t>"prefa šachty" 2,50*(2,50-1,20)*12*0,40</t>
  </si>
  <si>
    <t>"stoka E" (138,85)*1,20*0,40</t>
  </si>
  <si>
    <t>"prefa šachty" 2,50*(2,50-1,20)*10*0,40</t>
  </si>
  <si>
    <t>"stoka F" (21,80)*1,20*0,40</t>
  </si>
  <si>
    <t>"stoka G" (4,75)*1,20*0,40</t>
  </si>
  <si>
    <t>"stoka G" (22,51)*1,20*0,40</t>
  </si>
  <si>
    <t>"havarijní přepad 2" (3,15)*1,20*0,40</t>
  </si>
  <si>
    <t>"akt.z.KK+MK" (138,863+220,611)*1,67*1,1*1,01</t>
  </si>
  <si>
    <t>1041635066</t>
  </si>
  <si>
    <t>příloha D.1.12.1, pozice - obsyp potrubí</t>
  </si>
  <si>
    <t>"stoka D" 211,21*0,58</t>
  </si>
  <si>
    <t>"stoka E" 196,63*0,58</t>
  </si>
  <si>
    <t>"stoka E1" 195,90*0,58</t>
  </si>
  <si>
    <t>"stoka F" (111,20-10,00)*0,58</t>
  </si>
  <si>
    <t>"stoka G" 109,47*0,58</t>
  </si>
  <si>
    <t>"havarijní přepad 2" 3,98*0,58</t>
  </si>
  <si>
    <t>1928912138</t>
  </si>
  <si>
    <t>"obsypy" 424,300*1,67*1,1*1,01</t>
  </si>
  <si>
    <t>-111364146</t>
  </si>
  <si>
    <t>470375004</t>
  </si>
  <si>
    <t>1346117118</t>
  </si>
  <si>
    <t>"tráva" 794,800*0,04*1,035</t>
  </si>
  <si>
    <t>-125244273</t>
  </si>
  <si>
    <t>-1864565561</t>
  </si>
  <si>
    <t>"STOKA F" 1,20*111,20*0,10</t>
  </si>
  <si>
    <t>-3,14*0,04*0,04*111,20</t>
  </si>
  <si>
    <t>1655513348</t>
  </si>
  <si>
    <t>111,20 "stoka F</t>
  </si>
  <si>
    <t>65430843</t>
  </si>
  <si>
    <t>"STOKA F" 1,20*111,20</t>
  </si>
  <si>
    <t>323689618</t>
  </si>
  <si>
    <t>133,44*1,02 'Přepočtené koeficientem množství</t>
  </si>
  <si>
    <t>-1633596422</t>
  </si>
  <si>
    <t>"stoka D" 211,21</t>
  </si>
  <si>
    <t>"stoka E" 196,63</t>
  </si>
  <si>
    <t>"stoka E1" 195,90</t>
  </si>
  <si>
    <t>"stoka F" 111,20</t>
  </si>
  <si>
    <t>"stoka G" 109,47</t>
  </si>
  <si>
    <t>"havarijní přepad 2" 3,98</t>
  </si>
  <si>
    <t>-1532027693</t>
  </si>
  <si>
    <t>512349001</t>
  </si>
  <si>
    <t>příloha D.1.12.1, pozice - štěrkopískový podsyp</t>
  </si>
  <si>
    <t>"stoka D" 1,20*211,21*0,15</t>
  </si>
  <si>
    <t>"stoka E" 1,20*196,63*0,15</t>
  </si>
  <si>
    <t>"stoka E1" 1,20*195,92*0,15</t>
  </si>
  <si>
    <t>"stoka F" 1,20*(111,20-10,00)*0,15</t>
  </si>
  <si>
    <t>"stoka G" 1,20*109,47*0,15</t>
  </si>
  <si>
    <t>"havarijní přepad 2" 1,20*3,98*0,15</t>
  </si>
  <si>
    <t>prefa šachty</t>
  </si>
  <si>
    <t>příloha D.1.12.4, pozice - štěrkopískový podsyp</t>
  </si>
  <si>
    <t>"stoka D ... ŠD1, ŠD2, ŠD3, ŠD4, ŠD5, ŠD6, ŠD7, ŠD8, ŠD9, ŠD10, ŠD11, ŠD12, ŠD13, ŠD14, ŠD15" 2,50*(2,50-1,20)*0,15*15</t>
  </si>
  <si>
    <t>"stoka E ... ŠE1, ŠE2, ŠE3, ŠE5, ŠE6, ŠE7, ŠE8, ŠE9, ŠE10, ŠE11, ŠE12, ŠE13, ŠE14, ŠE15, ŠE16" 2,50*(2,50-1,20)*0,15*15</t>
  </si>
  <si>
    <t>"stoka E1 ... ŠE17, ŠE18, ŠE19, ŠE20, ŠE21, ŠE23, ŠE23a, ŠE24" 2,50*(2,50-1,20)*0,15*8</t>
  </si>
  <si>
    <t>"stoka F ... ŠF1, ŠF2, ŠF3, ŠF4, ŠF5, ŠF6, ŠF7, ŠF8" 2,50*(2,50-1,20)*0,15*8</t>
  </si>
  <si>
    <t>"stoka G ... ŠG1, ŠG2, ŠG3, ŠG4, ŠG5, ŠG6" 2,50*(2,50-1,20)*0,15*6</t>
  </si>
  <si>
    <t>"havarijní přepad 2" 2,50*(2,50-1,20)*0,15*1</t>
  </si>
  <si>
    <t>spadiště</t>
  </si>
  <si>
    <t>příloha D.1.12.5, pozice - štěkopískový podsyp</t>
  </si>
  <si>
    <t>"stoka E ... ŠE4" 2,80*(2,50-1,20)*0,15*1</t>
  </si>
  <si>
    <t>"stoka E1 ... ŠE22" 2,80*(2,50-1,20)*0,15*1</t>
  </si>
  <si>
    <t>957994823</t>
  </si>
  <si>
    <t>příloha D.1.12.4, pozice - štěkopískový podsyp</t>
  </si>
  <si>
    <t>"stoka D ... ŠD1, ŠD2, ŠD3, ŠD4, ŠD5, ŠD6, ŠD7, ŠD8, ŠD9, ŠD10, ŠD11, ŠD12, ŠD13, ŠD14, ŠD15" 2,50*2,50*0,10*15</t>
  </si>
  <si>
    <t>"stoka E ... ŠE1, ŠE2, ŠE3, ŠE5, ŠE6, ŠE7, ŠE8, ŠE9, ŠE10, ŠE11, ŠE12, ŠE13, ŠE14, ŠE15, ŠE16" 2,50*2,50*0,10*15</t>
  </si>
  <si>
    <t>"stoka E1 ... ŠE17, ŠE18, ŠE19, ŠE20, ŠE21, ŠE23, ŠE23a, ŠE24" 2,50*2,50*0,10*8</t>
  </si>
  <si>
    <t>"stoka F ... ŠF1, ŠF2, ŠF3, ŠF4, ŠF5, ŠF6, ŠF7, ŠF8" 2,50*2,50*0,10*8</t>
  </si>
  <si>
    <t>"stoka G ... ŠG1, ŠG2, ŠG3, ŠG4, ŠG5, ŠG6" 2,50*2,50*0,10*6</t>
  </si>
  <si>
    <t>"havarijní přepad 2" 2,50*2,50*0,10*1</t>
  </si>
  <si>
    <t>"stoka E ... ŠE4" 2,80*2,50*0,10*1</t>
  </si>
  <si>
    <t>"stoka E1 ... ŠE22 "2,80*2,50*0,10*1</t>
  </si>
  <si>
    <t>564201111</t>
  </si>
  <si>
    <t>Podklad nebo podsyp ze štěrkopísku ŠP tl 40 mm</t>
  </si>
  <si>
    <t>-1325720303</t>
  </si>
  <si>
    <t>příloha D.1.1, C.4.2 a C.4.3, D.1.12.8</t>
  </si>
  <si>
    <t>564751111</t>
  </si>
  <si>
    <t>Podklad z kameniva hrubého drceného vel. 32-63 mm tl 150 mm</t>
  </si>
  <si>
    <t>1116857589</t>
  </si>
  <si>
    <t>-236065718</t>
  </si>
  <si>
    <t>příloha D.1.1 a D.1.12.7</t>
  </si>
  <si>
    <t>MK - asfalt - rýhy</t>
  </si>
  <si>
    <t>"stoka E" 138,85*1,20</t>
  </si>
  <si>
    <t>"stoka F" 21,80*1,20</t>
  </si>
  <si>
    <t>"stoka G" 4,75*1,20</t>
  </si>
  <si>
    <t>-2007855622</t>
  </si>
  <si>
    <t>-1128425733</t>
  </si>
  <si>
    <t>564861113</t>
  </si>
  <si>
    <t>Podklad ze štěrkodrtě ŠD tl 220 mm</t>
  </si>
  <si>
    <t>-252958794</t>
  </si>
  <si>
    <t>příloha D.1.1 a D.1.12.6</t>
  </si>
  <si>
    <t>komunikace II. tř. - provizorní oprava</t>
  </si>
  <si>
    <t>567122112</t>
  </si>
  <si>
    <t>Podklad ze směsi stmelené cementem SC C 8/10 (KSC I) tl 130 mm</t>
  </si>
  <si>
    <t>-879339203</t>
  </si>
  <si>
    <t>komunikace II. tř. - asfalt - rýhy - SC tl.13cm</t>
  </si>
  <si>
    <t>komunikace II. tř. - asfalt - rozšíření 40 cm na obě strany - SC tl.13cm</t>
  </si>
  <si>
    <t>komunikace - kamen. dlažba - rýhy - SC tl.13cm</t>
  </si>
  <si>
    <t>komunikace - kamen. dlažba - rozšíření 40 cm na obě strany - SC tl.13cm</t>
  </si>
  <si>
    <t>571907111</t>
  </si>
  <si>
    <t>Posyp krytu kamenivem drceným nebo těženým přes 30 do 35 kg/m2</t>
  </si>
  <si>
    <t>-177069966</t>
  </si>
  <si>
    <t>"stoka D" (4,30)*1,20</t>
  </si>
  <si>
    <t>"stoka E" (20,45)*1,20</t>
  </si>
  <si>
    <t>573111112</t>
  </si>
  <si>
    <t>Postřik živičný infiltrační s posypem z asfaltu množství 1 kg/m2</t>
  </si>
  <si>
    <t>-951792534</t>
  </si>
  <si>
    <t>dle SÚS PK</t>
  </si>
  <si>
    <t>573211109</t>
  </si>
  <si>
    <t>Postřik živičný spojovací z asfaltu v množství 0,50 kg/m2</t>
  </si>
  <si>
    <t>-803495157</t>
  </si>
  <si>
    <t xml:space="preserve">příloha D.1.1 a D.1.12.6 </t>
  </si>
  <si>
    <t>komunikace II. tř. - asfalt - rýhy tl.60mm</t>
  </si>
  <si>
    <t>komunikace II. tř. - asfalt - rozšíření 80 cm na obě strany - tl.60mm</t>
  </si>
  <si>
    <t>"stoka G" 103,01*(0,80+0,80)</t>
  </si>
  <si>
    <t>komunikace II. tř. - asfalt - rýhy - tl.40mm</t>
  </si>
  <si>
    <t>komunikace II. tř. - asfalt - rozšíření 1,00 cm na obě strany - tl.40mm</t>
  </si>
  <si>
    <t>"stoka E" (10,75+3,10)*(1,00+1,00)</t>
  </si>
  <si>
    <t>"prefa šachty" 1,00*(2,50+(4,50-1,20))*2</t>
  </si>
  <si>
    <t>"stoka E1" 124,54*(1,00+1,00)</t>
  </si>
  <si>
    <t>"prefa šachty" 1,00*(2,50+(4,50-1,20))*5</t>
  </si>
  <si>
    <t>"stoka G" 103,01*(1,00+1,00)</t>
  </si>
  <si>
    <t>573111113</t>
  </si>
  <si>
    <t>Postřik živičný infiltrační s posypem z asfaltu množství 1,5 kg/m2</t>
  </si>
  <si>
    <t>924260682</t>
  </si>
  <si>
    <t>"MK - asfalt - rýhy" 523,062</t>
  </si>
  <si>
    <t>415241925</t>
  </si>
  <si>
    <t>"MK - asfalt - zámky" 388,85+65,11</t>
  </si>
  <si>
    <t>577134111</t>
  </si>
  <si>
    <t>Asfaltový beton vrstva obrusná ACO 11 (ABS) tř. I tl 40 mm š do 3 m z nemodifikovaného asfaltu</t>
  </si>
  <si>
    <t>-1629182936</t>
  </si>
  <si>
    <t>-1217940125</t>
  </si>
  <si>
    <t>MK - asfalt - rýhy - tl.10cm ... položka 2x5cm</t>
  </si>
  <si>
    <t>MK asfalt ... celková š.komunikace nad cca 3,0m ... rozšíření 50 cm na obě strany - tl.10cm</t>
  </si>
  <si>
    <t>(523,062+388,85+65,11)*2 "2 vrtsvy</t>
  </si>
  <si>
    <t>577145111</t>
  </si>
  <si>
    <t>Asfaltový beton vrstva obrusná ACO 16 (ABH) tl 50 mm š do 3 m z nemodifikovaného asfaltu</t>
  </si>
  <si>
    <t>-602432119</t>
  </si>
  <si>
    <t>577154111</t>
  </si>
  <si>
    <t>Asfaltový beton vrstva obrusná ACO 11 (ABS) tř. I tl 60 mm š do 3 m z nemodifikovaného asfaltu</t>
  </si>
  <si>
    <t>845556820</t>
  </si>
  <si>
    <t>577155111</t>
  </si>
  <si>
    <t>Asfaltový beton vrstva obrusná ACO 16 (ABH) tl 60 mm š do 3 m z nemodifikovaného asfaltu</t>
  </si>
  <si>
    <t>1769875454</t>
  </si>
  <si>
    <t>komunikace II. tř. - provizorní oprava tl.60mm</t>
  </si>
  <si>
    <t>591211111</t>
  </si>
  <si>
    <t>Kladení dlažby z kostek drobných z kamene do lože z kameniva těženého tl 50 mm</t>
  </si>
  <si>
    <t>848389394</t>
  </si>
  <si>
    <t>Poznámka k položce:_x000d_
= 90% materiálu uloženo na meziskládce ke zpětnému použití_x000d_
= 10% materiálu uvažováno jako nový</t>
  </si>
  <si>
    <t>"komunikace - kamen. dlažba - rýhy" 18,478</t>
  </si>
  <si>
    <t>"komunikace - kamen. dlažba - zámky" 17,748</t>
  </si>
  <si>
    <t>58380120.AR</t>
  </si>
  <si>
    <t xml:space="preserve">Kostka dlažební drobná  1t = 5 m2 štípaná</t>
  </si>
  <si>
    <t>351124925</t>
  </si>
  <si>
    <t>"nové 10%" 36,226*0,10*1,02</t>
  </si>
  <si>
    <t>916131113</t>
  </si>
  <si>
    <t>Osazení silničního obrubníku betonového ležatého s boční opěrou do lože z betonu prostého</t>
  </si>
  <si>
    <t>561482612</t>
  </si>
  <si>
    <t>59217010R</t>
  </si>
  <si>
    <t xml:space="preserve">Obrubník silniční betonový  přírodní</t>
  </si>
  <si>
    <t>-1444410748</t>
  </si>
  <si>
    <t>"nové 10%" 4,80*0,10*1,02</t>
  </si>
  <si>
    <t>979024443</t>
  </si>
  <si>
    <t>Očištění vybouraných obrubníků a krajníků silničních</t>
  </si>
  <si>
    <t>-700840393</t>
  </si>
  <si>
    <t>4,80*0,9</t>
  </si>
  <si>
    <t>979071121</t>
  </si>
  <si>
    <t>Očištění dlažebních kostek drobných s původním spárováním kamenivem těženým</t>
  </si>
  <si>
    <t>-1073997847</t>
  </si>
  <si>
    <t>36,226*0,9</t>
  </si>
  <si>
    <t>1143592960</t>
  </si>
  <si>
    <t>STOKA E+E1 ...spadiště h. nad 1,50 m</t>
  </si>
  <si>
    <t>"ŠE4+22 ... 1 přítok" 2,00+1,60</t>
  </si>
  <si>
    <t>-2127602931</t>
  </si>
  <si>
    <t xml:space="preserve">"ŠE4+22 ... 1 přítok" </t>
  </si>
  <si>
    <t>"ztratné 1%" 3,60*1,01</t>
  </si>
  <si>
    <t>-68723789</t>
  </si>
  <si>
    <t>STOKA E+E1 ... spadiště h. nad 1,50 m</t>
  </si>
  <si>
    <t xml:space="preserve">"ŠE4+22 ..  1 přítok" 2</t>
  </si>
  <si>
    <t>505104116</t>
  </si>
  <si>
    <t xml:space="preserve">"ŠE4+22 ..  1 přítok"</t>
  </si>
  <si>
    <t>2103352007</t>
  </si>
  <si>
    <t>28611232</t>
  </si>
  <si>
    <t>trubka kanalizační PVC-U DN 250x3000mm SN12</t>
  </si>
  <si>
    <t>-2080734622</t>
  </si>
  <si>
    <t>828,390*1,03 "ztratné 3%</t>
  </si>
  <si>
    <t>317532196</t>
  </si>
  <si>
    <t>STOKA E+E1 ... spadiště ... odbočka PVC DN250/200</t>
  </si>
  <si>
    <t>"ŠE4+22 ... 1 přítok" 2</t>
  </si>
  <si>
    <t>-1737718295</t>
  </si>
  <si>
    <t>STOKA E+E1 ... spadiště</t>
  </si>
  <si>
    <t>1818252641</t>
  </si>
  <si>
    <t>havarijní přepad 2</t>
  </si>
  <si>
    <t>"ŠP2" 1,00</t>
  </si>
  <si>
    <t>701544333</t>
  </si>
  <si>
    <t>"stoka D" 15</t>
  </si>
  <si>
    <t>"stoka E" 16</t>
  </si>
  <si>
    <t>"stoka E1" 9</t>
  </si>
  <si>
    <t>"stoka F" 8</t>
  </si>
  <si>
    <t>"stoka G" 6</t>
  </si>
  <si>
    <t>"havarijní přepad 2" 1</t>
  </si>
  <si>
    <t>-323841205</t>
  </si>
  <si>
    <t>894412311RAB1T02.1</t>
  </si>
  <si>
    <t>786871945</t>
  </si>
  <si>
    <t>Poznámka k položce:_x000d_
viz příloha D.1.12.4_x000d_
položka zahrnuje pozice č.2+3+4+5.2+6+7+10+11+těsnění mezi skružemi_x000d_
položka zahrnuje pozice č.12+13+14+15 dle umístění šachty v terénu</t>
  </si>
  <si>
    <t>"STOKA E1 ... ŠE24" 1</t>
  </si>
  <si>
    <t>"HAVARIJNÍ PŘEPAD 2 ... ŠP2" 1</t>
  </si>
  <si>
    <t>894412311RBB1T00.1</t>
  </si>
  <si>
    <t>2004748628</t>
  </si>
  <si>
    <t>Poznámka k položce:_x000d_
viz příloha č. D.1.12.4_x000d_
položka zahrnuje pozice č.2+3+4+5.1+6+7+10+11+těsnění mezi skružemi_x000d_
položka zahrnuje pozice č.12+13+14+15 dle umístění šachty v terénu</t>
  </si>
  <si>
    <t>"stoka D ... ŠD2+3+4+5+6+7+8+9+10+11+12+13+14+15" 14</t>
  </si>
  <si>
    <t>"stoka E ... ŠE7+8+9+10+11+12+13+14+15+16" 10</t>
  </si>
  <si>
    <t>"stoka E1 ... ŠE17+18+19+21+23+23a" 6</t>
  </si>
  <si>
    <t>"stoka F ... ŠF3+4+5+6+7+8" 6</t>
  </si>
  <si>
    <t>"stoka G ... ŠG1+2+3+4+5+6" 6</t>
  </si>
  <si>
    <t>894412311RCB1T00.1</t>
  </si>
  <si>
    <t>-1586753871</t>
  </si>
  <si>
    <t>"stoka D ... ŠD1" 1</t>
  </si>
  <si>
    <t>"stoka E ... ŠE1+2 "2</t>
  </si>
  <si>
    <t>"stoka E1 ... ŠE20" 1</t>
  </si>
  <si>
    <t>"stoka F ... ŠF1+2 "2</t>
  </si>
  <si>
    <t>1756956156</t>
  </si>
  <si>
    <t>"STOKA E ... ŠE3+5+6" 3</t>
  </si>
  <si>
    <t>896410030T011</t>
  </si>
  <si>
    <t>Spadiště kanalizační jednoduché DN 1000 výška vstupu 5,0 m, výška spadiště min. 60 cm, bez poklopu</t>
  </si>
  <si>
    <t>-1807374112</t>
  </si>
  <si>
    <t>Poznámka k položce:_x000d_
Příloha D.1.12.5_x000d_
pozice č.2+3+4a nebo 4b+5+6+7+12+13+těsnění mezi dílci</t>
  </si>
  <si>
    <t>"stoka E ... ŠE4 " 1</t>
  </si>
  <si>
    <t>Spadiště kanalizační jednoduché DN 1000 výška vstupu 4,0 m, výška spadiště min. 60 m, bez poklopu</t>
  </si>
  <si>
    <t>1547752207</t>
  </si>
  <si>
    <t>Poznámka k položce:_x000d_
viz příloha č. D.1.12.5_x000d_
položka zahrnuje pozice č. 2+3+4a nebo 4b+5+6+7+12+13 a těsnění mezi skružemi</t>
  </si>
  <si>
    <t>"STOKA E1 ... ŠE22" 1</t>
  </si>
  <si>
    <t>1585006337</t>
  </si>
  <si>
    <t>Poznámka k položce:_x000d_
včetně povrchové úpravy a úpravy zhlaví dle umístění poklopu_x000d_
viz přílohy č. D.1.12.4 a D.1.12.5 - pozice 1</t>
  </si>
  <si>
    <t>šachty ... poklop h.125 mm ... nezpevněný povrch</t>
  </si>
  <si>
    <t>"STOKA D ... ŠD1" 1</t>
  </si>
  <si>
    <t>"STOKA E+E1 ... ŠE1+2+22+23+23a+24" 6</t>
  </si>
  <si>
    <t>"HAVARIJNÍ PŘEPAD 2" 1</t>
  </si>
  <si>
    <t>"STOKA F ... ŠF1+2+3+4+5" 5</t>
  </si>
  <si>
    <t>536755999</t>
  </si>
  <si>
    <t>899104112.1</t>
  </si>
  <si>
    <t>336287169</t>
  </si>
  <si>
    <t>šachty prefa, monolit.dno, spadiště ... poklop h. 160 mm... zpevněný povrch</t>
  </si>
  <si>
    <t>"stoka E ... ŠE3+4+5+6+7+8+9+10+11+12+13+14+15+16" 14</t>
  </si>
  <si>
    <t>"stoka E1 ... ŠE17+18+19+20+21" 5</t>
  </si>
  <si>
    <t>"stoka F ... ŠF6+7+8" 3</t>
  </si>
  <si>
    <t>"stoka G ... ŠG1+2+3+4+5+6"6</t>
  </si>
  <si>
    <t>1066329028</t>
  </si>
  <si>
    <t>-43493435</t>
  </si>
  <si>
    <t>spadiště ... obetonování svislého potrubí</t>
  </si>
  <si>
    <t>"stoka E ... ŠE4" 0,48*0,64*2,00</t>
  </si>
  <si>
    <t xml:space="preserve">"stoka E1 ...  ŠE22" 0,48*0,64*(1,60+0,30)</t>
  </si>
  <si>
    <t>-3,14*0,10*0,10*(2,00+1,60)</t>
  </si>
  <si>
    <t>-1845052560</t>
  </si>
  <si>
    <t>"stoka E ... ŠE4" (0,48*2+0,64)*2,00</t>
  </si>
  <si>
    <t xml:space="preserve">"stoka E1 ...  ŠE22" (0,48*2+0,64)*(1,60+0,30)</t>
  </si>
  <si>
    <t>1703892419</t>
  </si>
  <si>
    <t>"stoka E" (10,75+3,10+3,20+3,20)*1</t>
  </si>
  <si>
    <t>"prefa šachty" 2*(4,50-1,20)*2</t>
  </si>
  <si>
    <t>"stoka E1" (124,54+3,20+3,20)*1</t>
  </si>
  <si>
    <t>"prefa šachty" 2*(4,50-1,20)*5</t>
  </si>
  <si>
    <t>"stoka G" (103,01+3,20+3,20)*2</t>
  </si>
  <si>
    <t>"stoka D" (133,80+64,33-190,00)*2</t>
  </si>
  <si>
    <t>"prefa šachty" 2*(3,50-1,20))*(12-11)</t>
  </si>
  <si>
    <t>"stoka E" (138,85-127,00)*2</t>
  </si>
  <si>
    <t>"prefa šachty" 2*(3,50-1,20)*(10-8)</t>
  </si>
  <si>
    <t>"stoka F" 21,80*2</t>
  </si>
  <si>
    <t>"prefa šachty" 2*(3,50-1,20)*1</t>
  </si>
  <si>
    <t>"stoka G" 4,75*2</t>
  </si>
  <si>
    <t>"havarijní přepad 2" 3,98*2</t>
  </si>
  <si>
    <t>"prefa šachta monol.dno" 2*(3,70-1,20)*1</t>
  </si>
  <si>
    <t>4,00+3,00*3 "stoka D</t>
  </si>
  <si>
    <t>3,00 "stoka E</t>
  </si>
  <si>
    <t>919735111</t>
  </si>
  <si>
    <t>Řezání stávajícího živičného krytu hl do 50 mm</t>
  </si>
  <si>
    <t>1879100785</t>
  </si>
  <si>
    <t>1964867468</t>
  </si>
  <si>
    <t>"stoka D" (133,80+64,33)*2</t>
  </si>
  <si>
    <t>"prefa šachty" 2*(2,50-1,20)*12</t>
  </si>
  <si>
    <t>"stoka E" 138,85*2</t>
  </si>
  <si>
    <t>"prefa šachty" 2*(2,50-1,20)*10</t>
  </si>
  <si>
    <t>"prefa šachty" 2*(2,50-1,20)*1</t>
  </si>
  <si>
    <t>"prefa šachty" 2*(2,70-1,20)*1</t>
  </si>
  <si>
    <t>919735113</t>
  </si>
  <si>
    <t>Řezání stávajícího živičného krytu hl přes 100 do 150 mm</t>
  </si>
  <si>
    <t>-1426200425</t>
  </si>
  <si>
    <t>"stoka E" (10,75+3,10)*2</t>
  </si>
  <si>
    <t>"prefa šachty" 2*(2,50-1,20)*2</t>
  </si>
  <si>
    <t>"stoka E1" 124,54*2</t>
  </si>
  <si>
    <t>"prefa šachty" 2*(2,50-1,20)*5</t>
  </si>
  <si>
    <t>"stoka G" 103,01*2</t>
  </si>
  <si>
    <t>Staveništní přesun hmot</t>
  </si>
  <si>
    <t>66292762</t>
  </si>
  <si>
    <t>Poznámka k položce:_x000d_
na vzdálenost 15 m od hrany výkopu nebo od okraje šachty</t>
  </si>
  <si>
    <t>997013861</t>
  </si>
  <si>
    <t>Poplatek za uložení stavebního odpadu na recyklační skládce (skládkovné) z prostého betonu kód odpadu 17 01 01</t>
  </si>
  <si>
    <t>-2064921775</t>
  </si>
  <si>
    <t>11,592 "dlažba KK</t>
  </si>
  <si>
    <t>0,984 "obrubníky KK</t>
  </si>
  <si>
    <t>185,364 "beton KK</t>
  </si>
  <si>
    <t>980966637</t>
  </si>
  <si>
    <t>kamenivo z bourání stáv. KK+MK</t>
  </si>
  <si>
    <t>25,595+346,471+303,376+3,598</t>
  </si>
  <si>
    <t>-1178279551</t>
  </si>
  <si>
    <t>95,491+76,707+10,893+373,411 "živice z bourání stáv. KK+MK asfalt</t>
  </si>
  <si>
    <t>997221551</t>
  </si>
  <si>
    <t>Vodorovná doprava suti ze sypkých materiálů do 1 km</t>
  </si>
  <si>
    <t>535845920</t>
  </si>
  <si>
    <t>997221559</t>
  </si>
  <si>
    <t>Příplatek ZKD 1 km u vodorovné dopravy suti ze sypkých materiálů</t>
  </si>
  <si>
    <t>-1210986650</t>
  </si>
  <si>
    <t>skládka celkem 26km</t>
  </si>
  <si>
    <t>679,04</t>
  </si>
  <si>
    <t>679,04*25 'Přepočtené koeficientem množství</t>
  </si>
  <si>
    <t>997221561</t>
  </si>
  <si>
    <t>Vodorovná doprava suti z kusových materiálů do 1 km</t>
  </si>
  <si>
    <t>-1910234073</t>
  </si>
  <si>
    <t>997221569</t>
  </si>
  <si>
    <t>Příplatek ZKD 1 km u vodorovné dopravy suti z kusových materiálů</t>
  </si>
  <si>
    <t>-899619691</t>
  </si>
  <si>
    <t>754,442</t>
  </si>
  <si>
    <t>754,442*25 'Přepočtené koeficientem množství</t>
  </si>
  <si>
    <t>230200122</t>
  </si>
  <si>
    <t>Nasunutí potrubní sekce do ocelové chráničky DN 250</t>
  </si>
  <si>
    <t>-880754019</t>
  </si>
  <si>
    <t>nasunutí potrubí PVC DN 250 do chráničky DN 350</t>
  </si>
  <si>
    <t>-326202367</t>
  </si>
  <si>
    <t>"stoka F" 7,00</t>
  </si>
  <si>
    <t>1328701334</t>
  </si>
  <si>
    <t>utěsnění chráničky DN 350</t>
  </si>
  <si>
    <t>"stoka F" 2,00</t>
  </si>
  <si>
    <t>SO-03 - Výtlačné řady a čerpací stanice Černovír, tlakový řad T1</t>
  </si>
  <si>
    <t>SO 03.1 - Výtlačné řady, tlakový řad T1</t>
  </si>
  <si>
    <t>TEPVOS, s.r.o.</t>
  </si>
  <si>
    <t>46964371</t>
  </si>
  <si>
    <t>AQUA PROCON, s.r.o., divize Praha</t>
  </si>
  <si>
    <t>69830754</t>
  </si>
  <si>
    <t>Ing. Zdeňka Průšková</t>
  </si>
  <si>
    <t xml:space="preserve">    5 - Komunikace pozemní</t>
  </si>
  <si>
    <t>111211101</t>
  </si>
  <si>
    <t>Odstranění křovin a stromů průměru kmene do 100 mm i s kořeny sklonu terénu do 1:5 ručně</t>
  </si>
  <si>
    <t>906697616</t>
  </si>
  <si>
    <t>SO 03</t>
  </si>
  <si>
    <t>V2 (odhad)</t>
  </si>
  <si>
    <t>12,0 * 5,0</t>
  </si>
  <si>
    <t>113106134</t>
  </si>
  <si>
    <t>Rozebrání dlažeb ze zámkových dlaždic komunikací pro pěší strojně pl do 50 m2</t>
  </si>
  <si>
    <t>393086441</t>
  </si>
  <si>
    <t>V1 - CHODNÍK ZÁMKOVÁ DLAŽBA</t>
  </si>
  <si>
    <t>tl. 60 mm, dl. x š.</t>
  </si>
  <si>
    <t>16 * 1,2</t>
  </si>
  <si>
    <t>V1-1 - CHODNÍK ZÁMKOVÁ DLAŽBA</t>
  </si>
  <si>
    <t>9,6 * 1,2</t>
  </si>
  <si>
    <t>V2 - CHODNÍK ZÁMKOVÁ DLAŽBA</t>
  </si>
  <si>
    <t>0,5 * 1,2</t>
  </si>
  <si>
    <t>-1530038283</t>
  </si>
  <si>
    <t>dle př. D.1.12.6</t>
  </si>
  <si>
    <t>V1 - KRAJSKÁ KOMUNIKACE</t>
  </si>
  <si>
    <t>tl. 220 mm, dl. x š. + rozšíření na šachty KŠ5, VŠ3, AŠ2, AŠ3, UŠ1</t>
  </si>
  <si>
    <t>560,70 * 1,2 + 3,0 * 1,8 * 2"ks" + 2,5 * 1,3 * 3"ks"</t>
  </si>
  <si>
    <t>V1 - KK - konečná oprava</t>
  </si>
  <si>
    <t xml:space="preserve">tl. 220 mm ...  zámky 0,20 m na obě strany</t>
  </si>
  <si>
    <t>560,70*0,20*2</t>
  </si>
  <si>
    <t>(3,0+0,20*2)*0,90*2*2</t>
  </si>
  <si>
    <t>(2,50+0,20*2)*0,65*2*3</t>
  </si>
  <si>
    <t>2019279618</t>
  </si>
  <si>
    <t>V1 - CYKLOSTEZKA ASFALT</t>
  </si>
  <si>
    <t>tl. 300 mm, dl. x š.</t>
  </si>
  <si>
    <t>338 * 1,5</t>
  </si>
  <si>
    <t>-1912430863</t>
  </si>
  <si>
    <t>V1 - MÍSTNÍ KOMUNIKACE</t>
  </si>
  <si>
    <t>tl. 400 mm, dl. x š. + rozšíření na šachty KŠ1, KŠ2, VŠ1, VŠ2, AŠ1</t>
  </si>
  <si>
    <t>793,5 * 1,2 + 3,0 * 1,8 * 4"ks" + 2,5 * 1,3 * 1"ks"</t>
  </si>
  <si>
    <t>V1-uklidňující úsek - MÍSTNÍ KOMUNIKACE</t>
  </si>
  <si>
    <t>tl. 400 mm, dl. x š.</t>
  </si>
  <si>
    <t>4,1 * 1,2</t>
  </si>
  <si>
    <t>V2 - MÍSTNÍ KOMUNIKACE</t>
  </si>
  <si>
    <t>34,22 * 1,2</t>
  </si>
  <si>
    <t>T1 - MÍSTNÍ KOMUNIKACE</t>
  </si>
  <si>
    <t>tl. 400 mm, dl. x š. + rozšíření na šachty KŠ6</t>
  </si>
  <si>
    <t>77,52 * 1,2 + 3,0 * 1,8 * 1"ks"</t>
  </si>
  <si>
    <t>113107225</t>
  </si>
  <si>
    <t>Odstranění podkladu z kameniva drceného tl přes 400 do 500 mm strojně pl přes 200 m2</t>
  </si>
  <si>
    <t>50895136</t>
  </si>
  <si>
    <t>dle př. D.1.2.6</t>
  </si>
  <si>
    <t>V1 - zásyp v KK ... tl. 440 mm ... provizorní oprava</t>
  </si>
  <si>
    <t>560,70*1,20</t>
  </si>
  <si>
    <t>3,0*1,8*2</t>
  </si>
  <si>
    <t>2,50*1,30*3</t>
  </si>
  <si>
    <t>602388286</t>
  </si>
  <si>
    <t>tl. 130 mm, dl. x š. + rozšíření na šachty KŠ5, VŠ3, AŠ2, AŠ3, UŠ1</t>
  </si>
  <si>
    <t>tl. 130 mm ... zámky 0,40 m na obě strany</t>
  </si>
  <si>
    <t>560,70*0,40*2</t>
  </si>
  <si>
    <t>(3,0+0,40*2)*0,90*2*2</t>
  </si>
  <si>
    <t>(2,50+0,40*2)*0,65*2*3</t>
  </si>
  <si>
    <t>-1672447294</t>
  </si>
  <si>
    <t>tl. 50 mm ... zámky 0,60 m na obě strany</t>
  </si>
  <si>
    <t>560,70*0,60*2</t>
  </si>
  <si>
    <t>(3,0+0,60*2)*0,90*2*2</t>
  </si>
  <si>
    <t>(2,50+0,60*2)*0,65*2*3</t>
  </si>
  <si>
    <t>-453634489</t>
  </si>
  <si>
    <t>tl. 60 mm (vrstva z provizorní opravy), dl. x š.</t>
  </si>
  <si>
    <t>3,0*1,8*2+2,50*1,3*3</t>
  </si>
  <si>
    <t>tl. 60 mm ... zámky 0,80 m na obě strany</t>
  </si>
  <si>
    <t>560,70*0,80*2</t>
  </si>
  <si>
    <t>(3,0+0,80*2)*0,90*2*2</t>
  </si>
  <si>
    <t>(2,50+0,80*2)*0,65*2*3</t>
  </si>
  <si>
    <t>-1547655530</t>
  </si>
  <si>
    <t>V1 - MÍSTNÍ KOMUNIKACE ... bourání+oprava s rozšířením 0,5m na obě strany</t>
  </si>
  <si>
    <t>tl. 100 mm, dl. x š. + rozšíření na šachty KŠ1, KŠ2, VŠ1, VŠ2, AŠ1</t>
  </si>
  <si>
    <t>(793,5-137,90-190,00) * 2,2 + 4,0 * 1,8 * 4"ks" + 3,5 * 1,3 * 1"ks"</t>
  </si>
  <si>
    <t>V1 - MÍSTNÍ KOMUNIKCE ... bourání a oprava jen na š.rýhy, zbytek započítán v SO-01.2+SO-02-celoploš.oprava obrusné vrstvy v souběhu se stokou A1+D</t>
  </si>
  <si>
    <t>1,20*(137,90+190,00) "úseky bez šachet</t>
  </si>
  <si>
    <t>4,1 * 2,2</t>
  </si>
  <si>
    <t>34,22 * 2,2</t>
  </si>
  <si>
    <t>3,00*77,52 "celoplošná oprava obrusné vrstvy, rýha š.2,2m+1ks šachta</t>
  </si>
  <si>
    <t>-119578097</t>
  </si>
  <si>
    <t>tl. 90 mm, dl. x š.</t>
  </si>
  <si>
    <t>113107243</t>
  </si>
  <si>
    <t>Odstranění podkladu živičného tl přes 100 do 150 mm strojně pl přes 200 m2</t>
  </si>
  <si>
    <t>-789186105</t>
  </si>
  <si>
    <t>V1 - KRAJSKÁ KOMUNIKACE - provizorní oprava na š. rýhy</t>
  </si>
  <si>
    <t>tl. 150 mm, dl. x š. + rozšíření na šachty KŠ5, VŠ3, AŠ2, AŠ3, UŠ1</t>
  </si>
  <si>
    <t>113107322</t>
  </si>
  <si>
    <t>Odstranění podkladu z kameniva drceného tl přes 100 do 200 mm strojně pl do 50 m2</t>
  </si>
  <si>
    <t>394069267</t>
  </si>
  <si>
    <t>tl. 190 mm, dl. x š.</t>
  </si>
  <si>
    <t>113154232</t>
  </si>
  <si>
    <t>Frézování živičného krytu tl 40 mm pruh š přes 1 do 2 m pl přes 500 do 1000 m2 bez překážek v trase</t>
  </si>
  <si>
    <t>-1891169258</t>
  </si>
  <si>
    <t>tl. 40 mm ... zámky 1,0 m na obě strany výkopu</t>
  </si>
  <si>
    <t>560,70*1,0*2</t>
  </si>
  <si>
    <t>(3,0+1,0*2)*0,90*2*2</t>
  </si>
  <si>
    <t>(2,50+1,0*2)*0,65*2*3</t>
  </si>
  <si>
    <t>115001105</t>
  </si>
  <si>
    <t>Převedení vody potrubím DN přes 300 do 600</t>
  </si>
  <si>
    <t>915948796</t>
  </si>
  <si>
    <t>Poznámka k položce:_x000d_
trouba PVC DN 600</t>
  </si>
  <si>
    <t>výtlak V2</t>
  </si>
  <si>
    <t>10,00 "odhad dl.trubky osazené do hrázek</t>
  </si>
  <si>
    <t>-1407724530</t>
  </si>
  <si>
    <t>206 * 24</t>
  </si>
  <si>
    <t>91470653</t>
  </si>
  <si>
    <t>206</t>
  </si>
  <si>
    <t>1300299554</t>
  </si>
  <si>
    <t>V1</t>
  </si>
  <si>
    <t>1,2 * 1"ks"</t>
  </si>
  <si>
    <t>-754445648</t>
  </si>
  <si>
    <t>1,2 * 13"ks"</t>
  </si>
  <si>
    <t>T1</t>
  </si>
  <si>
    <t>1,2 * 2"ks"</t>
  </si>
  <si>
    <t>119001406</t>
  </si>
  <si>
    <t>Dočasné zajištění potrubí z PE DN přes 200 do 500 mm</t>
  </si>
  <si>
    <t>2028945287</t>
  </si>
  <si>
    <t>119001411</t>
  </si>
  <si>
    <t>Dočasné zajištění potrubí betonového, ŽB nebo kameninového DN do 200 mm</t>
  </si>
  <si>
    <t>1321392685</t>
  </si>
  <si>
    <t>883400766</t>
  </si>
  <si>
    <t>1,2 * 4"ks"</t>
  </si>
  <si>
    <t>119001412.R</t>
  </si>
  <si>
    <t>Dočasné zajištění potrubí betonového, ŽB nebo kameninového DN přes 500 mm</t>
  </si>
  <si>
    <t>-1489899067</t>
  </si>
  <si>
    <t xml:space="preserve">"propustky"  1,2 * 5"ks"</t>
  </si>
  <si>
    <t>V2</t>
  </si>
  <si>
    <t xml:space="preserve">"zatrubněný potok"  1,2 * 2"ks"</t>
  </si>
  <si>
    <t>88809300</t>
  </si>
  <si>
    <t>1,2 * 21"ks"</t>
  </si>
  <si>
    <t>V1-uklidňující část</t>
  </si>
  <si>
    <t>V1-1</t>
  </si>
  <si>
    <t>990616290</t>
  </si>
  <si>
    <t>tl. 100 mm, dl. x š.</t>
  </si>
  <si>
    <t>76,30 * 1,2</t>
  </si>
  <si>
    <t>12,8 * 1,2</t>
  </si>
  <si>
    <t>122151502</t>
  </si>
  <si>
    <t>Odkopávky a prokopávky zapažené v hornině třídy těžitelnosti I skupiny 1 a 2 objem do 50 m3 strojně</t>
  </si>
  <si>
    <t>-1081284022</t>
  </si>
  <si>
    <t>výtlak V2 ... odstranění hrázek</t>
  </si>
  <si>
    <t>10,00*2,00*2,00*2 "hrázky</t>
  </si>
  <si>
    <t>2,00*2,00/2*10,00*2 "svahy</t>
  </si>
  <si>
    <t>-994538407</t>
  </si>
  <si>
    <t>V1 - hl. 2,4 m</t>
  </si>
  <si>
    <t xml:space="preserve">"tráva"  76,30 * 1,2 * ( 2,4 - 0,1 )</t>
  </si>
  <si>
    <t xml:space="preserve">"komunikace II. tř."  560,70 * 1,2 * ( 2,4 - 0,5 ) + 3,0 * 1,8 * ( 2,4 - 0,5 ) * 2"ks" + 2,5 * 1,3 * ( 2,4 - 0,5 ) * 3"ks"</t>
  </si>
  <si>
    <t xml:space="preserve">"komunikace asfaltová"  793,5 * 1,2 * ( 2,4 - 0,5 ) + 3,0 * 1,8 * ( 2,4 - 0,5 ) * 4"ks" + 2,5 * 1,3 * ( 2,4 - 0,5 ) * 1"ks"</t>
  </si>
  <si>
    <t xml:space="preserve">"chodník zámk.dl."  16,0 * 1,2 * ( 2,4 - 0,25 )</t>
  </si>
  <si>
    <t xml:space="preserve">"cyklostezka"  338,42 * 1,2 * ( 2,4 - 0,42 )</t>
  </si>
  <si>
    <t xml:space="preserve">"nezpevněný p."  99,0 * 1,2 * 2,4</t>
  </si>
  <si>
    <t>V1-u - hl. 2,5 m</t>
  </si>
  <si>
    <t xml:space="preserve">"komunikace asfaltová"  4,1 * 1,2 * ( 2,5 - 0,5 )</t>
  </si>
  <si>
    <t>V1-1 - hl. 2,4 m</t>
  </si>
  <si>
    <t xml:space="preserve">"komunikace II. tř."  2,4 * 1,2 * ( 2,4 - 0,5 )</t>
  </si>
  <si>
    <t xml:space="preserve">"chodník zámk.dl."  9,6 * 1,2 * ( 2,4 - 0,25 )</t>
  </si>
  <si>
    <t>T1-u - hl. 1,9 m</t>
  </si>
  <si>
    <t xml:space="preserve">"komunikace asfaltová"  77,52 * 1,2 * ( 1,9 - 0,5 ) + 3,0 * 1,8 * (1,9 - 0,5 )</t>
  </si>
  <si>
    <t>MNOŽSTVÍ ZEMINY - ZATŘÍDĚNÍ 80%</t>
  </si>
  <si>
    <t>4692,784 * 0,8</t>
  </si>
  <si>
    <t>1374009223</t>
  </si>
  <si>
    <t>V2 - hl. 2,25 m</t>
  </si>
  <si>
    <t xml:space="preserve">"tráva"  14,6 * 1,2 * ( 2,25 - 0,2 )</t>
  </si>
  <si>
    <t xml:space="preserve">"komunikace asfaltová"  34,22 * 1,2 * ( 2,25 - 0,5 )</t>
  </si>
  <si>
    <t xml:space="preserve">"chodník zámk.dl."  0,5 * 1,2 * ( 2,25 - 0,25 )</t>
  </si>
  <si>
    <t xml:space="preserve">"nezpevněný p."  ( 19,3 + 8,4 ) * 1,2 * 2,25</t>
  </si>
  <si>
    <t>MNOŽSTVÍ ZEMINY - ZATŘÍDĚNÍ 72%</t>
  </si>
  <si>
    <t>183,768 * 0,72</t>
  </si>
  <si>
    <t>1974568501</t>
  </si>
  <si>
    <t>4692,784</t>
  </si>
  <si>
    <t>MNOŽSTVÍ ZEMINY - ZATŘÍDĚNÍ 10%</t>
  </si>
  <si>
    <t>4692,784 * 0,1</t>
  </si>
  <si>
    <t>1402025637</t>
  </si>
  <si>
    <t>183,768</t>
  </si>
  <si>
    <t>MNOŽSTVÍ ZEMINY - ZATŘÍDĚNÍ 28%</t>
  </si>
  <si>
    <t>183,768 * 0,28</t>
  </si>
  <si>
    <t>-276731416</t>
  </si>
  <si>
    <t>1139006074</t>
  </si>
  <si>
    <t xml:space="preserve">"do DN 200"  ( 1,2 + 18 + 2,4 ) * 1,2 * 1,7</t>
  </si>
  <si>
    <t xml:space="preserve">"DN 200 - DN 500"  ( 1,2 + 4,8 ) * 1,5 * 2,0</t>
  </si>
  <si>
    <t xml:space="preserve">"DN 600"  2,4 * 1,6 * 2,1</t>
  </si>
  <si>
    <t xml:space="preserve">"DN 700"  1,2 * 1,7 * 2,2</t>
  </si>
  <si>
    <t xml:space="preserve">"DN 800"  4,8 * 1,8 * 2,3</t>
  </si>
  <si>
    <t xml:space="preserve">"kabely"  34,8 * 1,0 * 1,5</t>
  </si>
  <si>
    <t>151101101</t>
  </si>
  <si>
    <t>Zřízení příložného pažení a rozepření stěn rýh hl do 2 m</t>
  </si>
  <si>
    <t>868127337</t>
  </si>
  <si>
    <t>T1 - hl. 2,25 m</t>
  </si>
  <si>
    <t>77,52 * 1,9 * 2 + 2 * 1,8</t>
  </si>
  <si>
    <t>-420340692</t>
  </si>
  <si>
    <t>( 863,52 + 1020,0 ) * 2,4 * 2 + 2 * 1,8 * 2,4 * 6"ks" + 2 * 1,3 * 2,4 * 4"ks"</t>
  </si>
  <si>
    <t>4,1 * 2,5 * 2</t>
  </si>
  <si>
    <t>12 * 2,4 * 2</t>
  </si>
  <si>
    <t>77,02 * 2,25 * 2</t>
  </si>
  <si>
    <t>-1818485093</t>
  </si>
  <si>
    <t>-1528613514</t>
  </si>
  <si>
    <t>-462185155</t>
  </si>
  <si>
    <t>ornice</t>
  </si>
  <si>
    <t>106,92*0,10</t>
  </si>
  <si>
    <t>-599461881</t>
  </si>
  <si>
    <t>"zásyp mimo MK a KK" 260,504</t>
  </si>
  <si>
    <t>"zpětný zásyp do MK 10% vhodných z výkopů" 4876,552*0,10</t>
  </si>
  <si>
    <t>260,504+487,655</t>
  </si>
  <si>
    <t>748,159*2 "meziskládka tam a zpět</t>
  </si>
  <si>
    <t>120,00 "potřeba pro hrázky jen na meziskládku</t>
  </si>
  <si>
    <t>283249537</t>
  </si>
  <si>
    <t>na skládku</t>
  </si>
  <si>
    <t>3754,227 + 132,313 + 469,278 + 51,455 "tř.I sk.1-3 vč.kubatury hrázek</t>
  </si>
  <si>
    <t>-748,159 "meziskládka bez hrázek</t>
  </si>
  <si>
    <t>-278394827</t>
  </si>
  <si>
    <t>3659,114 "skládka celkem 26km</t>
  </si>
  <si>
    <t>3659,114*16 'Přepočtené koeficientem množství</t>
  </si>
  <si>
    <t>2105410186</t>
  </si>
  <si>
    <t>469,278</t>
  </si>
  <si>
    <t>-608586637</t>
  </si>
  <si>
    <t>469,278 "skládka celkem 26km</t>
  </si>
  <si>
    <t>469,278*16 'Přepočtené koeficientem množství</t>
  </si>
  <si>
    <t>-1783978665</t>
  </si>
  <si>
    <t>260,504+487,655 "zpět na zásypy</t>
  </si>
  <si>
    <t>120,0 "na hrázky</t>
  </si>
  <si>
    <t>171151101</t>
  </si>
  <si>
    <t>Hutnění boků násypů pro jakýkoliv sklon a míru zhutnění svahu</t>
  </si>
  <si>
    <t>680961947</t>
  </si>
  <si>
    <t>výtlak V2 ... hrázky</t>
  </si>
  <si>
    <t>3,50*10,00*2 "svahy odhad</t>
  </si>
  <si>
    <t>171153101</t>
  </si>
  <si>
    <t>Zemní hrázky melioračních kanálů z horniny třídy těžitelnosti I a II skupiny 1 až 4</t>
  </si>
  <si>
    <t>1795788864</t>
  </si>
  <si>
    <t>1876698757</t>
  </si>
  <si>
    <t>přebytečná zemina</t>
  </si>
  <si>
    <t>"skládka h.1-2" 3754,227+132,313</t>
  </si>
  <si>
    <t>"skládka h.3" 469,278+51,455</t>
  </si>
  <si>
    <t>"skládka h.4-5" 469,278</t>
  </si>
  <si>
    <t>"meziskládka" -748,159</t>
  </si>
  <si>
    <t>4128,392*1,8</t>
  </si>
  <si>
    <t>1455059137</t>
  </si>
  <si>
    <t>3659,114 "skládka h.1-3</t>
  </si>
  <si>
    <t>469,278 "skládka h.5</t>
  </si>
  <si>
    <t>748,159+120,0 "meziskládka vč.hrázek</t>
  </si>
  <si>
    <t>-754964189</t>
  </si>
  <si>
    <t xml:space="preserve">"výkop"  4692,784 + 183,768</t>
  </si>
  <si>
    <t>"lože" - 246,745</t>
  </si>
  <si>
    <t>"obsyp VO" - 1029,752</t>
  </si>
  <si>
    <t>"zásyp celkem" 3600,055</t>
  </si>
  <si>
    <t>"zásyp v KK vč. provizorní opravy "-1025,578</t>
  </si>
  <si>
    <t>"zásyp v MK" -1107,877</t>
  </si>
  <si>
    <t>"akt. z." -1206,096</t>
  </si>
  <si>
    <t>-1470079396</t>
  </si>
  <si>
    <t>zásyp v MK asfalt</t>
  </si>
  <si>
    <t>793,50*1,20*(2,40-0,50-0,40-0,375-0,10)</t>
  </si>
  <si>
    <t>(3,0*1,80*4+2,50*1,30*1)*(2,40-0,50-0,40)</t>
  </si>
  <si>
    <t>V1 u</t>
  </si>
  <si>
    <t>4,10*1,20*(2,50-0,50-0,40-0,55-0,15)</t>
  </si>
  <si>
    <t>T1 u</t>
  </si>
  <si>
    <t>77,52*1,20*(1,90-0,50-0,40-0,375-0,10)</t>
  </si>
  <si>
    <t>3,0*1,8*(1,90-0,50-0,40)</t>
  </si>
  <si>
    <t>34,22*1,20*(2,25-0,50-0,40-0,375-0,10)</t>
  </si>
  <si>
    <t>"zásyp celkem do MK" 1107,877</t>
  </si>
  <si>
    <t>"vhodných zpět 10% z celk. výkopů" -4876,552*0,10</t>
  </si>
  <si>
    <t>620,222*1,1*1,01 "zásyp MK</t>
  </si>
  <si>
    <t>2024097666</t>
  </si>
  <si>
    <t xml:space="preserve">V1 - zásyp v KK </t>
  </si>
  <si>
    <t>dl. x š. + rozšíření na šachty KŠ5, VŠ3, AŠ2, AŠ3, UŠ1</t>
  </si>
  <si>
    <t>560,70*1,20*(2,40-0,50-0,40-0,375-0,10)</t>
  </si>
  <si>
    <t>3,0*1,80*(2,40-0,50-0,40)*2</t>
  </si>
  <si>
    <t>2,50*1,30*(2,40-0,50-0,40)*3</t>
  </si>
  <si>
    <t xml:space="preserve">V1 - zásyp v KK ... provizorní oprava KK </t>
  </si>
  <si>
    <t>560,70*1,20*0,44</t>
  </si>
  <si>
    <t>3,0*1,8*2*0,44</t>
  </si>
  <si>
    <t>2,50*1,30*3*0,44</t>
  </si>
  <si>
    <t>(720,486+305,092)*1,1*1,01</t>
  </si>
  <si>
    <t>-1247186464</t>
  </si>
  <si>
    <t>tl. 200 mm, dl. x š. + rozšíření na šachty KŠ1, KŠ2, VŠ1, VŠ2, AŠ1</t>
  </si>
  <si>
    <t>(793,5 * 1,2 + 3,0 * 1,8 * 4)*0,40 "ks" +(2,5 * 1,3 * 1)*0,40"ks"</t>
  </si>
  <si>
    <t>4,1 * 1,2*0,40</t>
  </si>
  <si>
    <t>34,22 * 1,2*0,40</t>
  </si>
  <si>
    <t>(77,52 * 1,2 + 3,0 * 1,8 * 1)*0,40 "ks"</t>
  </si>
  <si>
    <t>V1 - KRAJSKÁ KOMUNIKACE - PROVIZORNÍ OPRAVA</t>
  </si>
  <si>
    <t>tl. 2 x 220 mm, dl. x š. + rozšíření na šachty KŠ5, VŠ3, AŠ2, AŠ3, UŠ1</t>
  </si>
  <si>
    <t>(560,70 * 1,2 + 3,0 * 1,8 * 2"ks" + 2,5 * 1,3 * 3"ks") * 2 * 0,40</t>
  </si>
  <si>
    <t>tl. 150 mm, dl. x š., fr. 0-63</t>
  </si>
  <si>
    <t>338 * 1,5 * 0,40</t>
  </si>
  <si>
    <t>(448,584+554,712+202,80)*1,67*1,1*1,01</t>
  </si>
  <si>
    <t>-1989378011</t>
  </si>
  <si>
    <t>VYTLAČENÝ OBJEM</t>
  </si>
  <si>
    <t>863,52 * 1,2 * ( 0,11 + 0,3 )</t>
  </si>
  <si>
    <t>1020 * 1,2 * ( 0,125 + 0,3 )</t>
  </si>
  <si>
    <t>V1-u</t>
  </si>
  <si>
    <t>4,1 * 1,2 * ( 0,25 + 0,3 )</t>
  </si>
  <si>
    <t>12 * 1,2 * ( 0,11 + 0,3 )</t>
  </si>
  <si>
    <t>53,02 * 1,2 * ( 0,11 + 0,3 )</t>
  </si>
  <si>
    <t>24 * 1,2 * ( 0,225 + 0,3 )</t>
  </si>
  <si>
    <t>77,52 * 1,2 * ( 0,075 + 0,3 )</t>
  </si>
  <si>
    <t>ODEČET POTRUBÍ</t>
  </si>
  <si>
    <t>- 863,52 * PI * (0,055)^2</t>
  </si>
  <si>
    <t>- 1020 * PI * (0,0625)^2</t>
  </si>
  <si>
    <t>- 4,1 * PI * (0,125)^2</t>
  </si>
  <si>
    <t>- 12 * PI * (0,055)^2</t>
  </si>
  <si>
    <t>- 53,02 * PI * (0,055)^2</t>
  </si>
  <si>
    <t>- 24 * PI * (0,1125)^2</t>
  </si>
  <si>
    <t>- 77,52 * PI * (0,0375)^2</t>
  </si>
  <si>
    <t>1703976788</t>
  </si>
  <si>
    <t>1006,914*1,67*1,1*1,01 "obsypy</t>
  </si>
  <si>
    <t>632754596</t>
  </si>
  <si>
    <t>-563952689</t>
  </si>
  <si>
    <t>-95117228</t>
  </si>
  <si>
    <t>106,92*0,02 'Přepočtené koeficientem množství</t>
  </si>
  <si>
    <t>181411133</t>
  </si>
  <si>
    <t>Založení parkového trávníku výsevem pl do 1000 m2 ve svahu přes 1:2 do 1:1</t>
  </si>
  <si>
    <t>1730197602</t>
  </si>
  <si>
    <t xml:space="preserve">"potok"  3,15 * 1,2</t>
  </si>
  <si>
    <t xml:space="preserve">"tok"  10,0 * 1,2</t>
  </si>
  <si>
    <t>-179108704</t>
  </si>
  <si>
    <t>15,78*0,02 'Přepočtené koeficientem množství</t>
  </si>
  <si>
    <t>415016036</t>
  </si>
  <si>
    <t>10,00*2,00*2 "koruna hrázek</t>
  </si>
  <si>
    <t>182111121</t>
  </si>
  <si>
    <t>Svahování v zářezech v hornině třídy těžitelnosti I skupiny 1 až 2 ručně</t>
  </si>
  <si>
    <t>-1070279083</t>
  </si>
  <si>
    <t>182303113.R</t>
  </si>
  <si>
    <t>Doplnění zeminy nebo substrátu na travnatých plochách tl do 100 mm rovina ve svahu přes 1:2 do 1:1</t>
  </si>
  <si>
    <t>-41394599</t>
  </si>
  <si>
    <t>10371500</t>
  </si>
  <si>
    <t>substrát pro trávníky VL</t>
  </si>
  <si>
    <t>2083150308</t>
  </si>
  <si>
    <t>15,78*0,116 'Přepočtené koeficientem množství</t>
  </si>
  <si>
    <t>980719721</t>
  </si>
  <si>
    <t>2054 * 0,50 * 0,30 "korýtko pro uložení trativodu</t>
  </si>
  <si>
    <t>212752111</t>
  </si>
  <si>
    <t>Trativod z drenážních trubek korugovaných PE-HD SN 4 perforace 220° včetně lože otevřený výkop DN 100 pro liniové stavby</t>
  </si>
  <si>
    <t>82393378</t>
  </si>
  <si>
    <t>2054</t>
  </si>
  <si>
    <t>1938935482</t>
  </si>
  <si>
    <t>2054 * 1,2</t>
  </si>
  <si>
    <t>69311080</t>
  </si>
  <si>
    <t>geotextilie netkaná separační, ochranná, filtrační, drenážní PES 200g/m2</t>
  </si>
  <si>
    <t>-168633667</t>
  </si>
  <si>
    <t>2464,8*1,1845 'Přepočtené koeficientem množství</t>
  </si>
  <si>
    <t>1900472462</t>
  </si>
  <si>
    <t>zrno max. 50 mm, PE tl. 100 mm</t>
  </si>
  <si>
    <t>2050,06 * 1,2 * 0,1</t>
  </si>
  <si>
    <t>zrno max. 20 mm, PVC tl. 150 mm</t>
  </si>
  <si>
    <t>4,1 * 1,2 * 0,15</t>
  </si>
  <si>
    <t>457611123</t>
  </si>
  <si>
    <t>Zpevnění dna zeminou upravenou směsnými hydraulickými pojivy tl 300 mm</t>
  </si>
  <si>
    <t>-200633478</t>
  </si>
  <si>
    <t xml:space="preserve">"potok"  0,85 * 1,2</t>
  </si>
  <si>
    <t>Komunikace pozemní</t>
  </si>
  <si>
    <t>-497129187</t>
  </si>
  <si>
    <t>348822047</t>
  </si>
  <si>
    <t>tl. 150 mm, dl. x š.</t>
  </si>
  <si>
    <t>-381413021</t>
  </si>
  <si>
    <t>564851111.R</t>
  </si>
  <si>
    <t>1982846880</t>
  </si>
  <si>
    <t>tl. 150 mm, dl. x š., fr. 0-32</t>
  </si>
  <si>
    <t>-2069442208</t>
  </si>
  <si>
    <t>-822516153</t>
  </si>
  <si>
    <t>V1 - KRAJSKÁ KOMUNIKACE - KONEČNÁ OPRAVA</t>
  </si>
  <si>
    <t>tl. 220 mm, dl. x š. ... zámky 0,20 m na obě strany</t>
  </si>
  <si>
    <t>560,70 * (1,20+0,20*2)</t>
  </si>
  <si>
    <t>3,0*1,80*2+2,50*1,30*3</t>
  </si>
  <si>
    <t>565135101</t>
  </si>
  <si>
    <t>Asfaltový beton vrstva podkladní ACP 16 (obalované kamenivo OKS) tl 50 mm š do 1,5 m</t>
  </si>
  <si>
    <t>1751514669</t>
  </si>
  <si>
    <t>tl. 50 mm, dl. x š.</t>
  </si>
  <si>
    <t>565145101</t>
  </si>
  <si>
    <t>Asfaltový beton vrstva podkladní ACP 16 (obalované kamenivo OKS) tl 60 mm š do 1,5 m</t>
  </si>
  <si>
    <t>-416188464</t>
  </si>
  <si>
    <t>tl. 60 mm, dl. x š. + rozšíření na šachty KŠ5, VŠ3, AŠ2, AŠ3, UŠ1</t>
  </si>
  <si>
    <t>504 * 1,2 + 3,0 * 1,8 * 2"ks" + 2,5 * 1,3 * 3"ks"</t>
  </si>
  <si>
    <t>1405421653</t>
  </si>
  <si>
    <t>tl. 130 mm, dl. x š. ... zámky 0,40 m na obě strany</t>
  </si>
  <si>
    <t>560,70 * (1,20+0,40*2)</t>
  </si>
  <si>
    <t>573111111.R</t>
  </si>
  <si>
    <t>Postřik živičný infiltrační s posypem z asfaltu množství 0,50 kg/m2</t>
  </si>
  <si>
    <t>1328947756</t>
  </si>
  <si>
    <t>dl. x š.</t>
  </si>
  <si>
    <t>1360514191</t>
  </si>
  <si>
    <t>"asf tl. 50 mm" 1395,78</t>
  </si>
  <si>
    <t>573211106</t>
  </si>
  <si>
    <t>Postřik živičný spojovací z asfaltu v množství 0,20 kg/m2</t>
  </si>
  <si>
    <t>1138720633</t>
  </si>
  <si>
    <t>-2052066246</t>
  </si>
  <si>
    <t>"asf. tl. 40 mm" 1850,34</t>
  </si>
  <si>
    <t>"asf. tl. 60 mm" 2316,45-693,39</t>
  </si>
  <si>
    <t>573312311</t>
  </si>
  <si>
    <t>Prolití podkladu asfaltem v množství 4 kg/m2</t>
  </si>
  <si>
    <t>1737111093</t>
  </si>
  <si>
    <t>577134031</t>
  </si>
  <si>
    <t>Asfaltový beton vrstva obrusná ACO 11 (ABS) tř. I tl 40 mm š do 1,5 m z modifikovaného asfaltu</t>
  </si>
  <si>
    <t>255622505</t>
  </si>
  <si>
    <t>tl. 40 mm, dl. x š.</t>
  </si>
  <si>
    <t>577134141</t>
  </si>
  <si>
    <t>Asfaltový beton vrstva obrusná ACO 11 (ABS) tř. I tl 40 mm š přes 3 m z modifikovaného asfaltu</t>
  </si>
  <si>
    <t>531267251</t>
  </si>
  <si>
    <t>tl. 40 mm, dl. x š. ... zámky 1,0 m na obě strany</t>
  </si>
  <si>
    <t>560,70 * (1,20+1,0*2)</t>
  </si>
  <si>
    <t>577145131</t>
  </si>
  <si>
    <t>Asfaltový beton vrstva obrusná ACO 16 (ABH) tl 50 mm š do 3 m z modifikovaného asfaltu</t>
  </si>
  <si>
    <t>-1581392869</t>
  </si>
  <si>
    <t>tl. 50 mm, dl. x š. ... zámky 0,60 m na obě strany</t>
  </si>
  <si>
    <t>560,70 * (1,20+0,60*2)</t>
  </si>
  <si>
    <t>577154031.R</t>
  </si>
  <si>
    <t>Asfaltový beton vrstva obrusná ACO 11 (ABS) tř. I tl 100 mm š do 1,5 m z modifikovaného asfaltu</t>
  </si>
  <si>
    <t>976482922</t>
  </si>
  <si>
    <t>577155131</t>
  </si>
  <si>
    <t>Asfaltový beton vrstva obrusná ACO 16 (ABH) tl 60 mm š do 3 m z modifikovaného asfaltu</t>
  </si>
  <si>
    <t>-75451111</t>
  </si>
  <si>
    <t>560,70*1,20+3,0*1,8*2+2,50*1,3*3</t>
  </si>
  <si>
    <t>560,70*(1,20+0,80*2)</t>
  </si>
  <si>
    <t>1888359602</t>
  </si>
  <si>
    <t>Poznámka k položce:_x000d_
Použití původní dlažby</t>
  </si>
  <si>
    <t>349073732</t>
  </si>
  <si>
    <t>31,32*0,10*1,02 "specifikace 10% nová dlažba + 2% ztratné</t>
  </si>
  <si>
    <t>871255301.R</t>
  </si>
  <si>
    <t>Montáž kanalizačního potrubí z PE SDR17 otevřený výkop svařovaných elektrotvarovkou D 75x4,5 mm</t>
  </si>
  <si>
    <t>1679884867</t>
  </si>
  <si>
    <t>Poznámka k položce:_x000d_
Včetně tvarovek.</t>
  </si>
  <si>
    <t>77,52</t>
  </si>
  <si>
    <t>28613697.R</t>
  </si>
  <si>
    <t>potrubí dvouvrstvé PE100 RC se signalizační vrstvou SDR17 75x4,5mm</t>
  </si>
  <si>
    <t>1438332148</t>
  </si>
  <si>
    <t>77,52*1,015 'Přepočtené koeficientem množství</t>
  </si>
  <si>
    <t>871265201</t>
  </si>
  <si>
    <t>Montáž kanalizačního potrubí z PE SDR11 otevřený výkop svařovaných elektrotvarovkou D 110x10,0 mm</t>
  </si>
  <si>
    <t>252252351</t>
  </si>
  <si>
    <t>863,52</t>
  </si>
  <si>
    <t>28613687</t>
  </si>
  <si>
    <t>potrubí dvouvrstvé PE100 RC se signalizační vrstvou SDR11 110x10mm dl 12m</t>
  </si>
  <si>
    <t>-516628023</t>
  </si>
  <si>
    <t>863,52*1,015 'Přepočtené koeficientem množství</t>
  </si>
  <si>
    <t>871265301</t>
  </si>
  <si>
    <t>Montáž kanalizačního potrubí z PE SDR17 otevřený výkop svařovaných elektrotvarovkou D 110x6,6 mm</t>
  </si>
  <si>
    <t>191546446</t>
  </si>
  <si>
    <t>12,0</t>
  </si>
  <si>
    <t>77,02</t>
  </si>
  <si>
    <t>28613445</t>
  </si>
  <si>
    <t>potrubí dvouvrstvé PE100 RC se signalizační vrstvou SDR17 110x6,6mm dl 12m</t>
  </si>
  <si>
    <t>-956855660</t>
  </si>
  <si>
    <t>89,02*1,015 'Přepočtené koeficientem množství</t>
  </si>
  <si>
    <t>871275201</t>
  </si>
  <si>
    <t>Montáž kanalizačního potrubí z PE SDR11 otevřený výkop svařovaných elektrotvarovkou D 125x11,4 mm</t>
  </si>
  <si>
    <t>623326667</t>
  </si>
  <si>
    <t>1020,0</t>
  </si>
  <si>
    <t>28613688</t>
  </si>
  <si>
    <t>potrubí dvouvrstvé PE100 RC se signalizační vrstvou SDR11 125x11,4mm dl 12m</t>
  </si>
  <si>
    <t>-1830118694</t>
  </si>
  <si>
    <t>1020*1,015 'Přepočtené koeficientem množství</t>
  </si>
  <si>
    <t>871291811</t>
  </si>
  <si>
    <t>Bourání stávajícího potrubí z polyetylenu D přes 90 do 140 mm</t>
  </si>
  <si>
    <t>-149278073</t>
  </si>
  <si>
    <t>Zrušení stávajícího výtlaku v trase V1</t>
  </si>
  <si>
    <t>160,0</t>
  </si>
  <si>
    <t>Zrušení stávajícího výtlaku v trase V1-1</t>
  </si>
  <si>
    <t>871355202</t>
  </si>
  <si>
    <t>Montáž kanalizačního potrubí z PE SDR11 otevřený výkop svařovaných elektrotvarovkou D 225x20,5 mm</t>
  </si>
  <si>
    <t>1763743766</t>
  </si>
  <si>
    <t>V2 - CHRÁNIČKA POD VODNÍM TOKEM A POTOKEM</t>
  </si>
  <si>
    <t>20 + 4</t>
  </si>
  <si>
    <t>28613401</t>
  </si>
  <si>
    <t>potrubí kanalizační tlakové PE100 SDR11 tyče 12m se signalizační vrstvou 225x20,5mm</t>
  </si>
  <si>
    <t>1456739564</t>
  </si>
  <si>
    <t>24*1,015 'Přepočtené koeficientem množství</t>
  </si>
  <si>
    <t>2138662700</t>
  </si>
  <si>
    <t>V1-UKLIDŇOVACÍ ČÁST</t>
  </si>
  <si>
    <t>4,1</t>
  </si>
  <si>
    <t>-317116883</t>
  </si>
  <si>
    <t>4,1*1,03 'Přepočtené koeficientem množství</t>
  </si>
  <si>
    <t>892241111</t>
  </si>
  <si>
    <t>Tlaková zkouška vodou potrubí DN do 80</t>
  </si>
  <si>
    <t>166762673</t>
  </si>
  <si>
    <t>892271111</t>
  </si>
  <si>
    <t>Tlaková zkouška vodou potrubí DN 100 nebo 125</t>
  </si>
  <si>
    <t>-1456082303</t>
  </si>
  <si>
    <t>863,52 + 1020,0</t>
  </si>
  <si>
    <t>1803285475</t>
  </si>
  <si>
    <t>1826950421</t>
  </si>
  <si>
    <t>V1 - uklidňující část</t>
  </si>
  <si>
    <t>89441.R001</t>
  </si>
  <si>
    <t>Koncová uklidňující šachta</t>
  </si>
  <si>
    <t>-1730705934</t>
  </si>
  <si>
    <t>Poznámka k položce:_x000d_
Viz příloha D.1.5.13_x000d_
_x000d_
- ŠP lože tl. 150 mm_x000d_
- Podkladní beton C 12/15 tl. 100 mm_x000d_
- ŽB prefabrikované dno DN 1000_x000d_
- ŽB skruž rovná tl. 500 mm DN 1000_x000d_
- těsnění DN 1000_x000d_
- ŽB kónus_x000d_
- vyrovnávací prstenec tl. 100 mm_x000d_
- poklop DN 600 D 400_x000d_
- čedičový obklad dna_x000d_
- atypická tvarovka s kotvou - nerez ocel_x000d_
- lemový nákružek s přírubou_x000d_
- utěsnění prostupu</t>
  </si>
  <si>
    <t>89441.R011</t>
  </si>
  <si>
    <t>Čistící šachta v 2,3 m s poklopem D400 600 x 600 mm</t>
  </si>
  <si>
    <t>-503929010</t>
  </si>
  <si>
    <t>Poznámka k položce:_x000d_
Viz příloha D.1.5.10_x000d_
_x000d_
- ŠP lože tl. 150 mm_x000d_
- Podkladní beton C 12/15 tl. 100 mm_x000d_
- ŽB prefabrikované dno DN 1600_x000d_
- těsnění DN 1600_x000d_
- ŽB zákrytová deska_x000d_
- obetonování poklopu_x000d_
- poklop 600 x 600 D400_x000d_
- izolace penetračním nátěrem a pásy_x000d_
- betonová patka_x000d_
- žebřík, odvětrání plast_x000d_
- tvarovky a armatury_x000d_
- utěsnění prostupu</t>
  </si>
  <si>
    <t>KŠ1, KŠ2</t>
  </si>
  <si>
    <t>89441.R012</t>
  </si>
  <si>
    <t>Čistící šachta v 2,0 m s poklopem D400 600 x 600 mm</t>
  </si>
  <si>
    <t>-250258887</t>
  </si>
  <si>
    <t>KŠ4</t>
  </si>
  <si>
    <t>89441.R013</t>
  </si>
  <si>
    <t>Čistící šachta v 2,8 m s poklopem D400 600 x 600 mm</t>
  </si>
  <si>
    <t>-677004906</t>
  </si>
  <si>
    <t>KŠ5</t>
  </si>
  <si>
    <t>89441.R014</t>
  </si>
  <si>
    <t>Čistící šachta v 2,0 m s poklopem 800 x 800 mm nerezovým s nerezovou hlavicí</t>
  </si>
  <si>
    <t>472490996</t>
  </si>
  <si>
    <t>Poznámka k položce:_x000d_
Viz příloha D.1.5.10_x000d_
_x000d_
- ŠP lože tl. 150 mm_x000d_
- Podkladní beton C 12/15 tl. 100 mm_x000d_
- ŽB prefabrikované dno DN 1600_x000d_
- těsnění DN 1600_x000d_
- ŽB zákrytová deska_x000d_
- obetonování poklopu_x000d_
- poklop 800 x 800 nerezový s nerezovou hlavicí_x000d_
- izolace penetračním nátěrem a pásy_x000d_
- betonová patka_x000d_
- žebřík, odvětrání nerez_x000d_
- tvarovky a armatury_x000d_
- utěsnění prostupu</t>
  </si>
  <si>
    <t>KŠ3</t>
  </si>
  <si>
    <t>89441.R015</t>
  </si>
  <si>
    <t>Čistící šachta v 4,3 m s poklopem 800 x 800 mm nerezovým s nerezovou hlavicí</t>
  </si>
  <si>
    <t>-1142830012</t>
  </si>
  <si>
    <t>KŠ6</t>
  </si>
  <si>
    <t>89441.R021</t>
  </si>
  <si>
    <t>Vzdušníková šachta v 2,5 m s poklopem D400 600 x 600 mm</t>
  </si>
  <si>
    <t>-653225203</t>
  </si>
  <si>
    <t>Poznámka k položce:_x000d_
Viz příloha D.1.5.11_x000d_
_x000d_
- ŠP lože tl. 150 mm_x000d_
- Podkladní beton C 12/15 tl. 100 mm_x000d_
- ŽB prefabrikované dno DN 1600_x000d_
- těsnění DN 1600_x000d_
- ŽB zákrytová deska_x000d_
- obetonování poklopu_x000d_
- poklop 600 x 600 D400_x000d_
- izolace penetračním nátěrem a pásy_x000d_
- betonová patka_x000d_
- žebřík, odvětrání_x000d_
- tvarovky a armatury_x000d_
- utěsnění prostupu</t>
  </si>
  <si>
    <t>VŠ1 - VŠ4</t>
  </si>
  <si>
    <t>89441.R031</t>
  </si>
  <si>
    <t>Soutoková šachta v 3,0 m</t>
  </si>
  <si>
    <t>-703286351</t>
  </si>
  <si>
    <t>Poznámka k položce:_x000d_
Viz příloha D.1.5.12_x000d_
_x000d_
- ŠP lože tl. 150 mm_x000d_
- Podkladní beton C 12/15 tl. 100 mm_x000d_
- ŽB prefabrikované dno DN 1200_x000d_
- ŽB skruž rovná tl. 500 mm DN 1000_x000d_
- těsnění DN 1000, DN 1200_x000d_
- ŽB zákrytové desky DN 1200, DN 1000_x000d_
- vyrovnávací prstenec tl. 100 mm_x000d_
- poklop DN 600 D 400_x000d_
- obetonování poklopu_x000d_
- výplňový beton, podkladní blok_x000d_
- armatury, tvarovky_x000d_
- utěsnění prostupu</t>
  </si>
  <si>
    <t>AŠ1 - AŠ3</t>
  </si>
  <si>
    <t>899721111</t>
  </si>
  <si>
    <t>Signalizační vodič DN do 150 mm na potrubí</t>
  </si>
  <si>
    <t>1342082925</t>
  </si>
  <si>
    <t>899721112</t>
  </si>
  <si>
    <t>Signalizační vodič DN přes 150 mm na potrubí</t>
  </si>
  <si>
    <t>-197055986</t>
  </si>
  <si>
    <t>899722111</t>
  </si>
  <si>
    <t>Krytí potrubí z plastů výstražnou fólií z PVC 20 cm</t>
  </si>
  <si>
    <t>1681249609</t>
  </si>
  <si>
    <t>899722113</t>
  </si>
  <si>
    <t>Krytí potrubí z plastů výstražnou fólií z PVC 34cm</t>
  </si>
  <si>
    <t>-1740726151</t>
  </si>
  <si>
    <t>899911121.R</t>
  </si>
  <si>
    <t>Kluzná objímka pro nasunutí potrubí vnějšího průměru 110 mm do chráničky D 225 mm</t>
  </si>
  <si>
    <t>-1896671929</t>
  </si>
  <si>
    <t>899913142</t>
  </si>
  <si>
    <t>Uzavírací manžeta chráničky potrubí DN 100 x 200</t>
  </si>
  <si>
    <t>-608199118</t>
  </si>
  <si>
    <t>-1961056934</t>
  </si>
  <si>
    <t>560,70 * 2</t>
  </si>
  <si>
    <t>2 *( 1,8+1,0*2) * 2 + 2 *( 1,3+1,0*2) * 3</t>
  </si>
  <si>
    <t>(793,5-137,90-190,00) * 2 "na části celoplošná oprava</t>
  </si>
  <si>
    <t>4 * 1,5</t>
  </si>
  <si>
    <t>4,1 * 2</t>
  </si>
  <si>
    <t>34,22 * 2</t>
  </si>
  <si>
    <t>0,00 "celoplošná oprava v celé délce</t>
  </si>
  <si>
    <t>1647355812</t>
  </si>
  <si>
    <t>tl. 50 mm</t>
  </si>
  <si>
    <t>-1463812228</t>
  </si>
  <si>
    <t>tl. 60 mm</t>
  </si>
  <si>
    <t>2 * 1,8 * 2 + 2 * 1,3 * 3</t>
  </si>
  <si>
    <t>-319002372</t>
  </si>
  <si>
    <t>(793,5-137,90-190,00) * 2 + 2*(4,0 + 1,8) * 2 * 4"ks" + 2*(3,5 + 1,3) * 2 * 1"ks"</t>
  </si>
  <si>
    <t>(137,90+190,00)*2 "úseky bez šachet</t>
  </si>
  <si>
    <t>2*77,52 + 2*(2,0 + 1,8) * 1 "celoplošná oprava obrusné vrstvy, rýha š.2,2m+1ks šachta</t>
  </si>
  <si>
    <t>-1705006390</t>
  </si>
  <si>
    <t>tl. 90 mm</t>
  </si>
  <si>
    <t>-1816990855</t>
  </si>
  <si>
    <t>V1 - KRAJSKÁ KOMUNIKACE - provizorní oprava</t>
  </si>
  <si>
    <t>tl. 150 mm + rozšíření na šachty KŠ5, VŠ3, AŠ2, AŠ3, UŠ1</t>
  </si>
  <si>
    <t>560,70 * 2 + 2 * 1,8 * 2"ks" + 2 * 1,3 * 3"ks"</t>
  </si>
  <si>
    <t>979054451</t>
  </si>
  <si>
    <t>Očištění vybouraných zámkových dlaždic s původním spárováním z kameniva těženého</t>
  </si>
  <si>
    <t>881627855</t>
  </si>
  <si>
    <t>31,32*0,9 "90% zpět z meziskládky</t>
  </si>
  <si>
    <t>972-501</t>
  </si>
  <si>
    <t>Statické zajištění sloupu el.vedení</t>
  </si>
  <si>
    <t>-1926626673</t>
  </si>
  <si>
    <t>Poznámka k položce:_x000d_
kompletní provedení všech nezbytných prací pro zajištění stávajícího sloupu el.vedení a odstranění všech zajišťovacích konstrukcí po ukončení prací v blízkosti sloupu</t>
  </si>
  <si>
    <t>výtlak V1 staničení 0,96-1,20m prudký svah</t>
  </si>
  <si>
    <t>1 "sloup el.vedení</t>
  </si>
  <si>
    <t>-503964173</t>
  </si>
  <si>
    <t>253847446</t>
  </si>
  <si>
    <t>3457,601*25 'Přepočtené koeficientem množství</t>
  </si>
  <si>
    <t>997221861</t>
  </si>
  <si>
    <t>Poplatek za uložení stavebního odpadu na recyklační skládce (skládkovné) z prostého betonu pod kódem 17 01 01</t>
  </si>
  <si>
    <t>-1899516053</t>
  </si>
  <si>
    <t xml:space="preserve">"krajská kom."  379,763</t>
  </si>
  <si>
    <t>997221873</t>
  </si>
  <si>
    <t>-88313441</t>
  </si>
  <si>
    <t xml:space="preserve">"chodníky"  9,083</t>
  </si>
  <si>
    <t xml:space="preserve">"cyklostezka"  223,08</t>
  </si>
  <si>
    <t xml:space="preserve">"místní kom."  650,446</t>
  </si>
  <si>
    <t xml:space="preserve">"krajská kom."  414,137</t>
  </si>
  <si>
    <t>997221875</t>
  </si>
  <si>
    <t>1793375578</t>
  </si>
  <si>
    <t xml:space="preserve">"cyklostezka"  111,54</t>
  </si>
  <si>
    <t xml:space="preserve">"místní kom."  449,042</t>
  </si>
  <si>
    <t xml:space="preserve">"krajská kom."  68,834+357,073+219,111</t>
  </si>
  <si>
    <t xml:space="preserve">"frézování"  106,439</t>
  </si>
  <si>
    <t>1580354740</t>
  </si>
  <si>
    <t>SO 03.2 - ČS1, ČS2 Černovír</t>
  </si>
  <si>
    <t>PSV - Práce a dodávky PSV</t>
  </si>
  <si>
    <t xml:space="preserve">    711 - Izolace proti vodě, vlhkosti a plynům</t>
  </si>
  <si>
    <t>1095349541</t>
  </si>
  <si>
    <t>ČS1 (odhad)</t>
  </si>
  <si>
    <t>5,0 * 5,0</t>
  </si>
  <si>
    <t>115101202</t>
  </si>
  <si>
    <t>Čerpání vody na dopravní výšku do 10 m průměrný přítok přes 500 do 1 000 l/min</t>
  </si>
  <si>
    <t>1637225377</t>
  </si>
  <si>
    <t>ČS1</t>
  </si>
  <si>
    <t>30 * 24</t>
  </si>
  <si>
    <t>ČS2</t>
  </si>
  <si>
    <t>115101302</t>
  </si>
  <si>
    <t>Pohotovost čerpací soupravy pro dopravní výšku do 10 m přítok přes 500 do 1 000 l/min</t>
  </si>
  <si>
    <t>697334667</t>
  </si>
  <si>
    <t>121151103</t>
  </si>
  <si>
    <t>Sejmutí ornice plochy do 100 m2 tl vrstvy do 200 mm strojně</t>
  </si>
  <si>
    <t>1334592391</t>
  </si>
  <si>
    <t>4,3 * 4,3</t>
  </si>
  <si>
    <t>131151203</t>
  </si>
  <si>
    <t>Hloubení jam zapažených v hornině třídy těžitelnosti I skupiny 1 a 2 objem do 100 m3 strojně</t>
  </si>
  <si>
    <t>127498078</t>
  </si>
  <si>
    <t xml:space="preserve">"hl. 4,49 m"  4,3 * 4,3 * ( 4,49 - 0,2 )</t>
  </si>
  <si>
    <t>MNOŽSTVÍ ZEMINY - ZATŘÍDĚNÍ 73%</t>
  </si>
  <si>
    <t>79,322 * 0,73</t>
  </si>
  <si>
    <t>131151204</t>
  </si>
  <si>
    <t>Hloubení jam zapažených v hornině třídy těžitelnosti I skupiny 1 a 2 objem do 500 m3 strojně</t>
  </si>
  <si>
    <t>270281568</t>
  </si>
  <si>
    <t xml:space="preserve">"hl. 5,31 m"  5,2 * 5,2 * 5,31</t>
  </si>
  <si>
    <t>MNOŽSTVÍ ZEMINY - ZATŘÍDĚNÍ 50%</t>
  </si>
  <si>
    <t>143,582 * 0,5</t>
  </si>
  <si>
    <t>131251203</t>
  </si>
  <si>
    <t>Hloubení jam zapažených v hornině třídy těžitelnosti I skupiny 3 objem do 100 m3 strojně</t>
  </si>
  <si>
    <t>1073262365</t>
  </si>
  <si>
    <t>MNOŽSTVÍ ZEMINY - ZATŘÍDĚNÍ 27%</t>
  </si>
  <si>
    <t>79,322 * 0,27</t>
  </si>
  <si>
    <t>131251204</t>
  </si>
  <si>
    <t>Hloubení jam zapažených v hornině třídy těžitelnosti I skupiny 3 objem do 500 m3 strojně</t>
  </si>
  <si>
    <t>-964770217</t>
  </si>
  <si>
    <t>MNOŽSTVÍ ZEMINY - ZATŘÍDĚNÍ 45%</t>
  </si>
  <si>
    <t>143,582 * 0,45</t>
  </si>
  <si>
    <t>131451204</t>
  </si>
  <si>
    <t>Hloubení jam zapažených v hornině třídy těžitelnosti II skupiny 5 objem do 500 m3 strojně</t>
  </si>
  <si>
    <t>953316633</t>
  </si>
  <si>
    <t>MNOŽSTVÍ ZEMINY - ZATŘÍDĚNÍ 5%</t>
  </si>
  <si>
    <t>143,582 * 0,05</t>
  </si>
  <si>
    <t>151201202</t>
  </si>
  <si>
    <t>Zřízení zátažného pažení stěn výkopu hl přes 4 do 8 m</t>
  </si>
  <si>
    <t>-609743182</t>
  </si>
  <si>
    <t xml:space="preserve">"hl. 5,31 m"  5,2 * 4 * 5,31</t>
  </si>
  <si>
    <t xml:space="preserve">"hl. 4,49 m"  4,3 * 4 * 4,49</t>
  </si>
  <si>
    <t>151201212</t>
  </si>
  <si>
    <t>Odstranění pažení stěn zátažného hl přes 4 do 8 m</t>
  </si>
  <si>
    <t>-44848080</t>
  </si>
  <si>
    <t>151201302</t>
  </si>
  <si>
    <t>Zřízení rozepření stěn při pažení zátažném hl přes 4 do 8 m</t>
  </si>
  <si>
    <t>-2078611439</t>
  </si>
  <si>
    <t xml:space="preserve">"hl. 4,49 m"  4,3 * 4,3 * 4,49</t>
  </si>
  <si>
    <t>151201312</t>
  </si>
  <si>
    <t>Odstranění rozepření stěn při pažení zátažném hl přes 4 do 8 m</t>
  </si>
  <si>
    <t>565769454</t>
  </si>
  <si>
    <t>151201402</t>
  </si>
  <si>
    <t>Zřízení vzepření stěn při pažení zátažném hl přes 4 do 8 m</t>
  </si>
  <si>
    <t>-1088978</t>
  </si>
  <si>
    <t>151201412</t>
  </si>
  <si>
    <t>Odstranění vzepření stěn při pažení zátažném hl přes 4 do 8 m</t>
  </si>
  <si>
    <t>-1444211184</t>
  </si>
  <si>
    <t>161151103</t>
  </si>
  <si>
    <t>Svislé přemístění výkopku z horniny třídy těžitelnosti I skupiny 1 až 3 hl výkopu přes 4 do 8 m</t>
  </si>
  <si>
    <t>2130243242</t>
  </si>
  <si>
    <t>136,403 * 0,7</t>
  </si>
  <si>
    <t>MNOŽSTVÍ ZEMINY - podíl 70%</t>
  </si>
  <si>
    <t>79,322</t>
  </si>
  <si>
    <t>MNOŽSTVÍ ZEMINY - podíl 100%</t>
  </si>
  <si>
    <t>161151113</t>
  </si>
  <si>
    <t>Svislé přemístění výkopku z horniny třídy těžitelnosti II skupiny 4 a 5 hl výkopu přes 4 do 8 m</t>
  </si>
  <si>
    <t>-1537284051</t>
  </si>
  <si>
    <t>7,179 * 0,7</t>
  </si>
  <si>
    <t>-610662430</t>
  </si>
  <si>
    <t>18,49*0,10</t>
  </si>
  <si>
    <t>-1270336213</t>
  </si>
  <si>
    <t xml:space="preserve">ČS1 - ZEMINA VHODNÁ NA ZÁSYP:  7,179 m3</t>
  </si>
  <si>
    <t xml:space="preserve">ČS2 - ZEMINA VHODNÁ NA ZÁSYP:  23,797 m3</t>
  </si>
  <si>
    <t>(7,179+23,797)*2 "meziskládka tam a zpět</t>
  </si>
  <si>
    <t>1009986552</t>
  </si>
  <si>
    <t>79,322 * 0,73 "ČS2 tř.I sk.1-2</t>
  </si>
  <si>
    <t>143,582 * 0,5 "ČS1 tř.I sk.1-2</t>
  </si>
  <si>
    <t>79,322 * 0,27 "ČS2 tř.I sk.3</t>
  </si>
  <si>
    <t>143,582 * 0,45 "ČS1 tř.I sk.3</t>
  </si>
  <si>
    <t>-(7,179+23,797) "meziskládka</t>
  </si>
  <si>
    <t>-1801565439</t>
  </si>
  <si>
    <t>184,749 "skládka celkem 26km</t>
  </si>
  <si>
    <t>184,749*16 'Přepočtené koeficientem množství</t>
  </si>
  <si>
    <t>-912759631</t>
  </si>
  <si>
    <t>264279641</t>
  </si>
  <si>
    <t>7,179 "skládka celkem 26km</t>
  </si>
  <si>
    <t>7,179*16 'Přepočtené koeficientem množství</t>
  </si>
  <si>
    <t>167151101</t>
  </si>
  <si>
    <t>Nakládání výkopku z hornin třídy těžitelnosti I skupiny 1 až 3 do 100 m3</t>
  </si>
  <si>
    <t>-741680646</t>
  </si>
  <si>
    <t>(7,179+23,797) "meziskládka</t>
  </si>
  <si>
    <t>-465604711</t>
  </si>
  <si>
    <t>(184,749+7,179)*1,8</t>
  </si>
  <si>
    <t>-142793472</t>
  </si>
  <si>
    <t>184,749 "skládka 1-4</t>
  </si>
  <si>
    <t>7,179 "skládka 5</t>
  </si>
  <si>
    <t>30,976 "meziskládka</t>
  </si>
  <si>
    <t>1363986860</t>
  </si>
  <si>
    <t xml:space="preserve">"výkop"  143,582</t>
  </si>
  <si>
    <t xml:space="preserve">"lože ŠP"  - 4,056</t>
  </si>
  <si>
    <t xml:space="preserve">"podkladní deska"  - 0,929</t>
  </si>
  <si>
    <t xml:space="preserve">"přitěžovací beton"  - 0,587</t>
  </si>
  <si>
    <t xml:space="preserve">"VO ČS"  - PI * (1,37)^2 * (5,31-0,25 )</t>
  </si>
  <si>
    <t xml:space="preserve">"výkop"  79,322</t>
  </si>
  <si>
    <t xml:space="preserve">"lože ŠP"  - 2,774</t>
  </si>
  <si>
    <t xml:space="preserve">"podkladní deska"  - 0,507</t>
  </si>
  <si>
    <t xml:space="preserve">"přitěžovací beton"  - 0,41</t>
  </si>
  <si>
    <t xml:space="preserve">"VO ČS"  - PI * (0,92)^2 * (4,29-0,25 )</t>
  </si>
  <si>
    <t xml:space="preserve">ČS1 - NAKUPOVANÝ MATERIÁL:  108,174 - 7,179 = 100,995 m3</t>
  </si>
  <si>
    <t xml:space="preserve">ČS2 - NAKUPOVANÝ MATERIÁL:  64,888 - 23,797 = 41,091 m3</t>
  </si>
  <si>
    <t>58331200</t>
  </si>
  <si>
    <t>štěrkopísek netříděný zásypový</t>
  </si>
  <si>
    <t>2176446</t>
  </si>
  <si>
    <t>100,995*1,67*1,1*1,01</t>
  </si>
  <si>
    <t>41,091*1,67*1,1*1,01</t>
  </si>
  <si>
    <t>-2115786422</t>
  </si>
  <si>
    <t>181451311</t>
  </si>
  <si>
    <t>Založení trávníku strojně v jedné operaci v rovině nebo na svahu do 1:5</t>
  </si>
  <si>
    <t>1174683490</t>
  </si>
  <si>
    <t>1147168211</t>
  </si>
  <si>
    <t>18,49*0,025 'Přepočtené koeficientem množství</t>
  </si>
  <si>
    <t>380316242</t>
  </si>
  <si>
    <t>Kompletní konstrukce ČOV, nádrží nebo vodojemů z betonu mrazuvzdorného tř. C 30/37 tl přes 150 do 300 mm</t>
  </si>
  <si>
    <t>-956096186</t>
  </si>
  <si>
    <t>SPÁDOVÝ BETON C 25/30 XF3, XC2, XA1</t>
  </si>
  <si>
    <t xml:space="preserve">"prům. tl. 0,175 m"  PI * (1,37)^2 * 0,175</t>
  </si>
  <si>
    <t xml:space="preserve">"prům. tl. 0,175 m"  PI * (0,92)^2 * 0,175</t>
  </si>
  <si>
    <t>380356231</t>
  </si>
  <si>
    <t>Bednění kompletních konstrukcí ČOV, nádrží nebo vodojemů neomítaných ploch rovinných zřízení</t>
  </si>
  <si>
    <t>1498340464</t>
  </si>
  <si>
    <t>SPÁDOVÝ BETON</t>
  </si>
  <si>
    <t>0,8 * 4 * 0,25</t>
  </si>
  <si>
    <t>380356232</t>
  </si>
  <si>
    <t>Bednění kompletních konstrukcí ČOV, nádrží nebo vodojemů neomítaných ploch rovinných odstranění</t>
  </si>
  <si>
    <t>63769251</t>
  </si>
  <si>
    <t>380356241</t>
  </si>
  <si>
    <t>Bednění kompletních konstrukcí ČOV, nádrží nebo vodojemů neomítaných ploch zaoblených zřízení</t>
  </si>
  <si>
    <t>-532862486</t>
  </si>
  <si>
    <t>PI * 2,74 * 0,1</t>
  </si>
  <si>
    <t>PI * 1,84 * 0,1</t>
  </si>
  <si>
    <t>380356242</t>
  </si>
  <si>
    <t>Bednění kompletních konstrukcí ČOV, nádrží nebo vodojemů neomítaných ploch zaoblených odstranění</t>
  </si>
  <si>
    <t>-1706151559</t>
  </si>
  <si>
    <t>-1671141134</t>
  </si>
  <si>
    <t xml:space="preserve">"tl. 0,15 m"  5,2 * 5,2 * 0,15</t>
  </si>
  <si>
    <t xml:space="preserve">"tl. 0,15 m"  4,3 * 4,3 * 0,15</t>
  </si>
  <si>
    <t>-573715139</t>
  </si>
  <si>
    <t xml:space="preserve">"tl. 0,1 m"  PI * (1,72)^2 * 0,1</t>
  </si>
  <si>
    <t xml:space="preserve">"tl. 0,1 m"  PI * (1,27)^2 * 0,1</t>
  </si>
  <si>
    <t>452321171</t>
  </si>
  <si>
    <t>Podkladní desky ze ŽB tř. C 30/37 otevřený výkop</t>
  </si>
  <si>
    <t>-1676232120</t>
  </si>
  <si>
    <t>PŘITĚŽOVACÍ PRSTENEC ŽB C30/37 XC1, XA1</t>
  </si>
  <si>
    <t xml:space="preserve">"tl. 0,25 m"  ( PI * (1,62)^2 - PI * (1,37)^2 ) * 0,25</t>
  </si>
  <si>
    <t xml:space="preserve">"tl. 0,25 m"  ( PI * (1,17)^2 - PI * (0,92)^2 ) * 0,25</t>
  </si>
  <si>
    <t>452351101</t>
  </si>
  <si>
    <t>Bednění podkladních desek nebo bloků nebo sedlového lože otevřený výkop</t>
  </si>
  <si>
    <t>-1607173927</t>
  </si>
  <si>
    <t>PODKLADNÍ DESKA</t>
  </si>
  <si>
    <t xml:space="preserve">"tl. 0,1 m"  PI * 3,44 * 0,1</t>
  </si>
  <si>
    <t>PŘITĚŽOVACÍ PRSTENEC</t>
  </si>
  <si>
    <t xml:space="preserve">"tl. 0,25 m"  PI * 2,74 * 0,25</t>
  </si>
  <si>
    <t xml:space="preserve">"tl. 0,1 m"  PI * 2,54 * 0,1</t>
  </si>
  <si>
    <t xml:space="preserve">"tl. 0,25 m"  PI * 2,34 * 0,25</t>
  </si>
  <si>
    <t>452368113</t>
  </si>
  <si>
    <t>Výztuž podkladních desek nebo bloků nebo pražců otevřený výkop z betonářské oceli 10 505</t>
  </si>
  <si>
    <t>-1287226773</t>
  </si>
  <si>
    <t>PŘITĚŽOVACÍ PRSTENEC - předpoklad množství 120 kg/m3</t>
  </si>
  <si>
    <t>0,587 * 120/1000</t>
  </si>
  <si>
    <t>0,41 * 120/1000</t>
  </si>
  <si>
    <t>877365211</t>
  </si>
  <si>
    <t>Montáž tvarovek z tvrdého PVC-systém KG nebo z polypropylenu-systém KG 2000 jednoosé DN 250</t>
  </si>
  <si>
    <t>660546310</t>
  </si>
  <si>
    <t>28611512</t>
  </si>
  <si>
    <t>redukce kanalizační PVC 250/200</t>
  </si>
  <si>
    <t>-310618562</t>
  </si>
  <si>
    <t>28611512.R</t>
  </si>
  <si>
    <t>redukce kanalizační PVC 250/100</t>
  </si>
  <si>
    <t>-1869441214</t>
  </si>
  <si>
    <t>173014947</t>
  </si>
  <si>
    <t>PSV</t>
  </si>
  <si>
    <t>Práce a dodávky PSV</t>
  </si>
  <si>
    <t>711</t>
  </si>
  <si>
    <t>Izolace proti vodě, vlhkosti a plynům</t>
  </si>
  <si>
    <t>711111001</t>
  </si>
  <si>
    <t>Provedení izolace proti zemní vlhkosti vodorovné za studena nátěrem penetračním</t>
  </si>
  <si>
    <t>-1323568246</t>
  </si>
  <si>
    <t>NÁTĚR PENETRAČNÍ 3x</t>
  </si>
  <si>
    <t>PI * 2,74 * 0,25</t>
  </si>
  <si>
    <t>PI * (1,37)^2 - 0,8 * 0,8</t>
  </si>
  <si>
    <t>PI * 1,84 * 0,25</t>
  </si>
  <si>
    <t>PI * (0,92)^2 - 0,8 * 0,8</t>
  </si>
  <si>
    <t>12,472*3 'Přepočtené koeficientem množství</t>
  </si>
  <si>
    <t>11163150</t>
  </si>
  <si>
    <t>lak penetrační asfaltový</t>
  </si>
  <si>
    <t>1774166352</t>
  </si>
  <si>
    <t>37,416*0,00033 'Přepočtené koeficientem množství</t>
  </si>
  <si>
    <t>711131101</t>
  </si>
  <si>
    <t>Provedení izolace proti zemní vlhkosti pásy na sucho vodorovné AIP nebo tkaninou</t>
  </si>
  <si>
    <t>1577416917</t>
  </si>
  <si>
    <t>ASFALTOVÁ LEPENKA 2x</t>
  </si>
  <si>
    <t>12,472*2 'Přepočtené koeficientem množství</t>
  </si>
  <si>
    <t>62811120</t>
  </si>
  <si>
    <t>asfaltový pás separační bez krycí vrstvy (impregnovaná vložka), typu A</t>
  </si>
  <si>
    <t>1245731148</t>
  </si>
  <si>
    <t>24,944*1,1655 'Přepočtené koeficientem množství</t>
  </si>
  <si>
    <t>998711101</t>
  </si>
  <si>
    <t>Přesun hmot tonážní pro izolace proti vodě, vlhkosti a plynům v objektech v do 6 m</t>
  </si>
  <si>
    <t>-1496340231</t>
  </si>
  <si>
    <t>SO-04 - Výtlačné řady a čerpací stanice Oldřichovice, tlakový řad T2</t>
  </si>
  <si>
    <t>SO 04.1 - Výtlačné řady, tlakový řad T2</t>
  </si>
  <si>
    <t>-662539928</t>
  </si>
  <si>
    <t>SO 04</t>
  </si>
  <si>
    <t>V3 (odhad)</t>
  </si>
  <si>
    <t>50,0 * 5,0</t>
  </si>
  <si>
    <t>1214208897</t>
  </si>
  <si>
    <t>V4 - ZÁMKOVÁ DLAŽBA</t>
  </si>
  <si>
    <t>11,3 * 1,2</t>
  </si>
  <si>
    <t>113107163</t>
  </si>
  <si>
    <t>Odstranění podkladu z kameniva drceného tl přes 200 do 300 mm strojně pl přes 50 do 200 m2</t>
  </si>
  <si>
    <t>242380442</t>
  </si>
  <si>
    <t>V4 - KRAJSKÁ KOMUNIKACE - provizorní</t>
  </si>
  <si>
    <t>tl. 220 mm, dl. x š.</t>
  </si>
  <si>
    <t>95,1 * 1,2</t>
  </si>
  <si>
    <t>V5 - KRAJSKÁ KOMUNIKACE - provizorní</t>
  </si>
  <si>
    <t>1,7 * 1,2</t>
  </si>
  <si>
    <t>-76231989</t>
  </si>
  <si>
    <t>V4 - KRAJSKÁ KOMUNIKACE - KONEČNÁ OPRAVA</t>
  </si>
  <si>
    <t>95,1 * 1,6</t>
  </si>
  <si>
    <t>V5 - KRAJSKÁ KOMUNIKACE - KONEČNÁ OPRAVA</t>
  </si>
  <si>
    <t>1,7 * 1,6</t>
  </si>
  <si>
    <t>113107164</t>
  </si>
  <si>
    <t>Odstranění podkladu z kameniva drceného tl přes 300 do 400 mm strojně pl přes 50 do 200 m2</t>
  </si>
  <si>
    <t>1450613196</t>
  </si>
  <si>
    <t>V3 - MÍSTNÍ KOMUNIKACE</t>
  </si>
  <si>
    <t>6,2 * 1,2</t>
  </si>
  <si>
    <t>V5 - MÍSTNÍ KOMUNIKACE</t>
  </si>
  <si>
    <t>3,95 * 1,2</t>
  </si>
  <si>
    <t>T2 - MÍSTNÍ KOMUNIKACE</t>
  </si>
  <si>
    <t>53,2 * 1,2</t>
  </si>
  <si>
    <t>113107171</t>
  </si>
  <si>
    <t>Odstranění podkladu z betonu prostého tl přes 100 do 150 mm strojně pl přes 50 do 200 m2</t>
  </si>
  <si>
    <t>-1554935743</t>
  </si>
  <si>
    <t>tl. 130 mm, dl. x š.</t>
  </si>
  <si>
    <t>1634975291</t>
  </si>
  <si>
    <t>95,1 * 2,0</t>
  </si>
  <si>
    <t>1,7 * 2,0</t>
  </si>
  <si>
    <t>113107182</t>
  </si>
  <si>
    <t>Odstranění podkladu živičného tl přes 50 do 100 mm strojně pl přes 50 do 200 m2</t>
  </si>
  <si>
    <t>841553745</t>
  </si>
  <si>
    <t>6,2 * 2,2</t>
  </si>
  <si>
    <t>3,95 * 2,2</t>
  </si>
  <si>
    <t>53,2 * 3,00 "celoplošná oprava obrusné vrstvy</t>
  </si>
  <si>
    <t>113107183</t>
  </si>
  <si>
    <t>Odstranění podkladu živičného tl přes 100 do 150 mm strojně pl přes 50 do 200 m2</t>
  </si>
  <si>
    <t>1332957380</t>
  </si>
  <si>
    <t>-655628269</t>
  </si>
  <si>
    <t>95,1 * 2,4</t>
  </si>
  <si>
    <t>1,7 * 2,4</t>
  </si>
  <si>
    <t>496034568</t>
  </si>
  <si>
    <t>95,1 * 2,8</t>
  </si>
  <si>
    <t>1,7 * 2,8</t>
  </si>
  <si>
    <t>1111995040</t>
  </si>
  <si>
    <t>-1049097373</t>
  </si>
  <si>
    <t>V3 - CHODNÍK - ASFALT</t>
  </si>
  <si>
    <t>2,2 * 1,2</t>
  </si>
  <si>
    <t>113107342</t>
  </si>
  <si>
    <t>Odstranění podkladu živičného tl přes 50 do 100 mm strojně pl do 50 m2</t>
  </si>
  <si>
    <t>-1661998947</t>
  </si>
  <si>
    <t>1086685451</t>
  </si>
  <si>
    <t>95,1 * 3,2</t>
  </si>
  <si>
    <t>1,7 * 3,2</t>
  </si>
  <si>
    <t>-975889924</t>
  </si>
  <si>
    <t>45 * 24</t>
  </si>
  <si>
    <t>1654177273</t>
  </si>
  <si>
    <t>-1188421501</t>
  </si>
  <si>
    <t>V4</t>
  </si>
  <si>
    <t>T2</t>
  </si>
  <si>
    <t>1,2 * 3"ks"</t>
  </si>
  <si>
    <t>-1782939719</t>
  </si>
  <si>
    <t>V5</t>
  </si>
  <si>
    <t>1172261885</t>
  </si>
  <si>
    <t>V3</t>
  </si>
  <si>
    <t>1,2 * 1"ks" + 3,0 * 1 + 3,5 * 1</t>
  </si>
  <si>
    <t>-2066493905</t>
  </si>
  <si>
    <t>tl. 200 mm, dl. x š. + rozšíření na KŠ7</t>
  </si>
  <si>
    <t xml:space="preserve">"rýha"  79,0 * 1,2 + 3,0 * 1,8</t>
  </si>
  <si>
    <t xml:space="preserve">"startovací jáma"  5,0 * 3,5</t>
  </si>
  <si>
    <t xml:space="preserve">"cílová jáma"  2,0 * 3,0</t>
  </si>
  <si>
    <t>tl. 200 mm, dl. x š.</t>
  </si>
  <si>
    <t>19,95 * 1,2</t>
  </si>
  <si>
    <t>1,5 * 1,2</t>
  </si>
  <si>
    <t>-1790031994</t>
  </si>
  <si>
    <t>výtlak V3 ... odstranění hrázek</t>
  </si>
  <si>
    <t>132154204</t>
  </si>
  <si>
    <t>Hloubení zapažených rýh š do 2000 mm v hornině třídy těžitelnosti I skupiny 1 a 2 objem do 500 m3</t>
  </si>
  <si>
    <t>494691838</t>
  </si>
  <si>
    <t>V3 - hl. 2,67 m</t>
  </si>
  <si>
    <t xml:space="preserve">"tráva"  79,0 * 1,2 * ( 2,67 - 0,2 ) + 3,0 * 1,8 * ( 2,67 - 0,2 )</t>
  </si>
  <si>
    <t xml:space="preserve">"komunikace asfaltová"  6,2 * 1,2 * ( 2,67 - 0,5 )</t>
  </si>
  <si>
    <t xml:space="preserve">"startovací jáma "  5,0 * 3,5 * ( 3,0 - 0,2 )</t>
  </si>
  <si>
    <t xml:space="preserve">"cílová jáma"  2,0 * 3,0 * ( 3,5 - 0,2 )</t>
  </si>
  <si>
    <t>MNOŽSTVÍ ZEMINY - ZATŘÍDĚNÍ 65%</t>
  </si>
  <si>
    <t>332,439 * 0,65</t>
  </si>
  <si>
    <t>-1846684031</t>
  </si>
  <si>
    <t>V4 - hl. 2,1 m</t>
  </si>
  <si>
    <t xml:space="preserve">"tráva"  19,95 * 1,2 * ( 2,1 - 0,2 )</t>
  </si>
  <si>
    <t xml:space="preserve">"komunikace krajská"  95,1 * 1,2 * ( 2,1 - 0,5 )</t>
  </si>
  <si>
    <t xml:space="preserve">"chodník, dlažba"  ( 2,2 + 11,3 ) * 1,2 * ( 2,1 - 0,25 )</t>
  </si>
  <si>
    <t>258,048 * 0,5</t>
  </si>
  <si>
    <t>-165430849</t>
  </si>
  <si>
    <t>V5 - hl. 1,95 m</t>
  </si>
  <si>
    <t xml:space="preserve">"tráva"  1,5 * 1,2 * ( 1,95 - 0,2 )</t>
  </si>
  <si>
    <t xml:space="preserve">"komunikace krajská"  1,7 * 1,2 * ( 1,95 - 0,5 )</t>
  </si>
  <si>
    <t xml:space="preserve">"komunikace místní"  3,95 * 1,2 * ( 1,95 - 0,5 )</t>
  </si>
  <si>
    <t>MNOŽSTVÍ ZEMINY - ZATŘÍDĚNÍ 100%</t>
  </si>
  <si>
    <t>12,981 * 1,0</t>
  </si>
  <si>
    <t>132254204</t>
  </si>
  <si>
    <t>Hloubení zapažených rýh š do 2000 mm v hornině třídy těžitelnosti I skupiny 3 objem do 500 m3</t>
  </si>
  <si>
    <t>1328229305</t>
  </si>
  <si>
    <t>MNOŽSTVÍ ZEMINY - ZATŘÍDĚNÍ 20%</t>
  </si>
  <si>
    <t>332,439 * 0,20</t>
  </si>
  <si>
    <t>-1702366156</t>
  </si>
  <si>
    <t>MNOŽSTVÍ ZEMINY - ZATŘÍDĚNÍ 30%</t>
  </si>
  <si>
    <t>258,048 * 0,3</t>
  </si>
  <si>
    <t>-1687116512</t>
  </si>
  <si>
    <t>T2 - hl. 2,1 m</t>
  </si>
  <si>
    <t xml:space="preserve">"komunikace asfaltová"  53,2 * 1,2 * ( 2,1 - 0,5 )</t>
  </si>
  <si>
    <t>MNOŽSTVÍ ZEMINY - ZATŘÍDĚNÍ 90%</t>
  </si>
  <si>
    <t>102,144 * 0,90</t>
  </si>
  <si>
    <t>132354204</t>
  </si>
  <si>
    <t>Hloubení zapažených rýh š do 2000 mm v hornině třídy těžitelnosti II skupiny 4 objem do 500 m3</t>
  </si>
  <si>
    <t>1784918637</t>
  </si>
  <si>
    <t>258,048 * 0,2</t>
  </si>
  <si>
    <t>132454204</t>
  </si>
  <si>
    <t>Hloubení zapažených rýh š do 2000 mm v hornině třídy těžitelnosti II skupiny 5 objem do 500 m3</t>
  </si>
  <si>
    <t>89098038</t>
  </si>
  <si>
    <t>MNOŽSTVÍ ZEMINY - ZATŘÍDĚNÍ 15%</t>
  </si>
  <si>
    <t>332,439 * 0,15</t>
  </si>
  <si>
    <t>-1564300212</t>
  </si>
  <si>
    <t>102,144 * 0,10</t>
  </si>
  <si>
    <t>-98188420</t>
  </si>
  <si>
    <t xml:space="preserve">"do DN 200"  4,8 * 1,2 * 1,7</t>
  </si>
  <si>
    <t xml:space="preserve">"DN 200 - DN 500"  1,2 * 1,5 * 2,0</t>
  </si>
  <si>
    <t xml:space="preserve">"kabely"  13,7 * 1,0 * 1,5</t>
  </si>
  <si>
    <t>141721219</t>
  </si>
  <si>
    <t>Řízený zemní protlak délky do 50 m hl do 6 m s protlačením potrubí vnějšího průměru vrtu přes 315 do 355 mm v hornině třídy těžitelnosti I a II skupiny 1 až 4</t>
  </si>
  <si>
    <t>2074036932</t>
  </si>
  <si>
    <t>17,0</t>
  </si>
  <si>
    <t>14011112</t>
  </si>
  <si>
    <t>trubka ocelová bezešvá hladká jakost 11 353 324x8,0mm</t>
  </si>
  <si>
    <t>7383512</t>
  </si>
  <si>
    <t>17*1,1 'Přepočtené koeficientem množství</t>
  </si>
  <si>
    <t>64607251</t>
  </si>
  <si>
    <t>7,15 * 1,95 * 2</t>
  </si>
  <si>
    <t>53,2 * 2,1 * 2</t>
  </si>
  <si>
    <t>-1415974715</t>
  </si>
  <si>
    <t>503461309</t>
  </si>
  <si>
    <t>( 79,0 + 6,2 ) * 2,67 * 2 + 2 * 1,8 * 2,67</t>
  </si>
  <si>
    <t>( 5,0 + 3,5 )*2 * 3,0</t>
  </si>
  <si>
    <t>( 2,0 + 3,0 )*2 * 3,5</t>
  </si>
  <si>
    <t>128,55 * 2,1 * 2</t>
  </si>
  <si>
    <t>749565084</t>
  </si>
  <si>
    <t>-1717309392</t>
  </si>
  <si>
    <t>149,44*0,10</t>
  </si>
  <si>
    <t>-1069867121</t>
  </si>
  <si>
    <t xml:space="preserve">zemina vhodná na zásyp:   V3 35%, V4 10%   116,354 + 25,805 = 142,159 m3</t>
  </si>
  <si>
    <t>142,159*2 "meziskládka tam a zpět</t>
  </si>
  <si>
    <t>120,00 "potřeba pro hrázky</t>
  </si>
  <si>
    <t>-1484080413</t>
  </si>
  <si>
    <t>216,085 + 66,488 + 129,024 + 77,414 + 12,981 + 91,93 "vč.kubatury pro hrázky</t>
  </si>
  <si>
    <t>zpět na zásyp</t>
  </si>
  <si>
    <t>-142,159 "meziskládka bez hrázek</t>
  </si>
  <si>
    <t>-652406819</t>
  </si>
  <si>
    <t>451,763 "skládka celkem 26km</t>
  </si>
  <si>
    <t>451,763*16 'Přepočtené koeficientem množství</t>
  </si>
  <si>
    <t>-414128861</t>
  </si>
  <si>
    <t>49,866 + 51,61 + 10,214</t>
  </si>
  <si>
    <t>2069704279</t>
  </si>
  <si>
    <t>111,69 "skládka celkem 26km</t>
  </si>
  <si>
    <t>111,69*16 'Přepočtené koeficientem množství</t>
  </si>
  <si>
    <t>-276284092</t>
  </si>
  <si>
    <t>142,159 "zpět na zásyp</t>
  </si>
  <si>
    <t>120,00 "pro hrázky</t>
  </si>
  <si>
    <t>-839610126</t>
  </si>
  <si>
    <t>výtlak V3 ... hrázky</t>
  </si>
  <si>
    <t>134694070</t>
  </si>
  <si>
    <t>-328642506</t>
  </si>
  <si>
    <t>(451,763+111,69)*1,8</t>
  </si>
  <si>
    <t>-1805629771</t>
  </si>
  <si>
    <t>451,763 "skládka 1-3</t>
  </si>
  <si>
    <t>111,69 "skládka 4-5</t>
  </si>
  <si>
    <t>142,159+120,00 "meziskládka vč.hrázek</t>
  </si>
  <si>
    <t>-1156549267</t>
  </si>
  <si>
    <t xml:space="preserve">"výkop"  332,439 + 258,048 + 12,981 + 102,144</t>
  </si>
  <si>
    <t>"lože" - 33,72</t>
  </si>
  <si>
    <t>"obsyp VO" - 136,018</t>
  </si>
  <si>
    <t xml:space="preserve">nakupovaný materiál:   535,874 - 142,159 = 393,715 m3</t>
  </si>
  <si>
    <t>-1876877063</t>
  </si>
  <si>
    <t>535,874 "zásyp celkem</t>
  </si>
  <si>
    <t>-133,584 "zásyp KK</t>
  </si>
  <si>
    <t>-(30,408+92,928) "aktivní zóna</t>
  </si>
  <si>
    <t>-142,159 "vhodný materiál do zásypů z výkopů</t>
  </si>
  <si>
    <t>136,795*1,1*1,01 "zásyp MK</t>
  </si>
  <si>
    <t>-171065139</t>
  </si>
  <si>
    <t>V4 - KRAJSKÁ KOMUNIKACE - provizorní oprava</t>
  </si>
  <si>
    <t>tl. 2 x 220 mm, dl. x š.</t>
  </si>
  <si>
    <t>95,1 * 1,2 * 2 * (2,00-0,50-0,40-0,375-0,15)</t>
  </si>
  <si>
    <t>V5 - KRAJSKÁ KOMUNIKACE - provizorní oprava</t>
  </si>
  <si>
    <t>1,7 * 1,2 * 2 * (2,00-0,50-0,40-0,375-0,15)</t>
  </si>
  <si>
    <t>133,584*1,1*1,01</t>
  </si>
  <si>
    <t>-1108724543</t>
  </si>
  <si>
    <t>6,2 * 1,2 * 0,40</t>
  </si>
  <si>
    <t>3,95 * 1,2 * 0,40</t>
  </si>
  <si>
    <t>53,2 * 1,2 * 0,40</t>
  </si>
  <si>
    <t>95,1 * 1,2 * 2 * 0,40</t>
  </si>
  <si>
    <t>1,7 * 1,2 * 2 * 0,40</t>
  </si>
  <si>
    <t>(30,408+92,928)*1,67*1,1*1,01</t>
  </si>
  <si>
    <t>1262793223</t>
  </si>
  <si>
    <t>( 109,1 - 17,0 ) * 1,2 * ( 0,11 + 0,3 )</t>
  </si>
  <si>
    <t>128,55 * 1,2 * ( 0,11 + 0,3 )</t>
  </si>
  <si>
    <t>7,15 * 1,2 * ( 0,11 + 0,3 )</t>
  </si>
  <si>
    <t>53,2 * 1,2 * ( 0,075 + 0,3 )</t>
  </si>
  <si>
    <t>- 92,1 * PI * (0,055)^2</t>
  </si>
  <si>
    <t>- 128,55 * PI * (0,055)^2</t>
  </si>
  <si>
    <t>- 7,15 * PI * (0,055)^2</t>
  </si>
  <si>
    <t>- 53,2 * PI * (0,0375)^2</t>
  </si>
  <si>
    <t>1576505696</t>
  </si>
  <si>
    <t>133,618*1,67*1,1*1,01 "obsypy</t>
  </si>
  <si>
    <t>1044014611</t>
  </si>
  <si>
    <t>2111739191</t>
  </si>
  <si>
    <t>645822324</t>
  </si>
  <si>
    <t>149,44*0,02 'Přepočtené koeficientem množství</t>
  </si>
  <si>
    <t>937687042</t>
  </si>
  <si>
    <t xml:space="preserve">"potok"  8,55 * 1,2</t>
  </si>
  <si>
    <t>-1291540334</t>
  </si>
  <si>
    <t>10,26*0,02 'Přepočtené koeficientem množství</t>
  </si>
  <si>
    <t>-1301222659</t>
  </si>
  <si>
    <t>1416304488</t>
  </si>
  <si>
    <t>1446570818</t>
  </si>
  <si>
    <t>-604843514</t>
  </si>
  <si>
    <t>10,26*0,116 'Přepočtené koeficientem množství</t>
  </si>
  <si>
    <t>-1207750938</t>
  </si>
  <si>
    <t>281,00 * 0,50 * 0,30 "korýtko pro uložení trativodu</t>
  </si>
  <si>
    <t>-1785065857</t>
  </si>
  <si>
    <t xml:space="preserve">"V3"  109,1 - 17,0</t>
  </si>
  <si>
    <t xml:space="preserve">"V4"  128,55</t>
  </si>
  <si>
    <t xml:space="preserve">"V5"  7,15</t>
  </si>
  <si>
    <t xml:space="preserve">"T2"  53,2</t>
  </si>
  <si>
    <t>-697347759</t>
  </si>
  <si>
    <t>281 * 1,2</t>
  </si>
  <si>
    <t>1884083611</t>
  </si>
  <si>
    <t>337,2*1,1845 'Přepočtené koeficientem množství</t>
  </si>
  <si>
    <t>-477391284</t>
  </si>
  <si>
    <t>281,0 * 1,2 * 0,1</t>
  </si>
  <si>
    <t>-1663163447</t>
  </si>
  <si>
    <t xml:space="preserve">"potok"  8,45 * 1,2</t>
  </si>
  <si>
    <t>79293265</t>
  </si>
  <si>
    <t>564761113</t>
  </si>
  <si>
    <t>Podklad z kameniva hrubého drceného vel. 32-63 mm tl 220 mm</t>
  </si>
  <si>
    <t>-2065120950</t>
  </si>
  <si>
    <t>95,1 * 1,2 * 2</t>
  </si>
  <si>
    <t>1,7 * 1,2 * 2</t>
  </si>
  <si>
    <t>937438940</t>
  </si>
  <si>
    <t>564851115</t>
  </si>
  <si>
    <t>Podklad ze štěrkodrtě ŠD tl 190 mm</t>
  </si>
  <si>
    <t>-1228002996</t>
  </si>
  <si>
    <t>1303435171</t>
  </si>
  <si>
    <t>-1939448339</t>
  </si>
  <si>
    <t>1124540137</t>
  </si>
  <si>
    <t>1183439876</t>
  </si>
  <si>
    <t>-826719284</t>
  </si>
  <si>
    <t>V4, V5 - KRAJSKÁ KOMUNIKACE - KONEČNÁ OPRAVA</t>
  </si>
  <si>
    <t>232,32</t>
  </si>
  <si>
    <t>1819978802</t>
  </si>
  <si>
    <t>309,76 + 271,04</t>
  </si>
  <si>
    <t>30980042</t>
  </si>
  <si>
    <t>-1145633653</t>
  </si>
  <si>
    <t>577143111.R</t>
  </si>
  <si>
    <t>Asfaltový beton vrstva obrusná ACO 8 (ABJ) tl 60 mm š do 3 m z nemodifikovaného asfaltu</t>
  </si>
  <si>
    <t>-2008719833</t>
  </si>
  <si>
    <t>-1653639376</t>
  </si>
  <si>
    <t>-711983512</t>
  </si>
  <si>
    <t>-1384704660</t>
  </si>
  <si>
    <t>623599295</t>
  </si>
  <si>
    <t>-1507996514</t>
  </si>
  <si>
    <t>13,56*0,10*1,02 "specifikace 10% nová dlažba + 2% ztratné</t>
  </si>
  <si>
    <t>-2136548400</t>
  </si>
  <si>
    <t>53,2</t>
  </si>
  <si>
    <t>-801575179</t>
  </si>
  <si>
    <t>53,2*1,015 'Přepočtené koeficientem množství</t>
  </si>
  <si>
    <t>2140659632</t>
  </si>
  <si>
    <t>V3 + V4 + V5</t>
  </si>
  <si>
    <t>109,10 + 128,55 + 7,15</t>
  </si>
  <si>
    <t>-1541317370</t>
  </si>
  <si>
    <t>244,8*1,015 'Přepočtené koeficientem množství</t>
  </si>
  <si>
    <t>1523813065</t>
  </si>
  <si>
    <t>V3 - CHRÁNIČKA POD VODNÍM TOKEM A POTOKEM</t>
  </si>
  <si>
    <t>-764282386</t>
  </si>
  <si>
    <t>17*1,015 'Přepočtené koeficientem množství</t>
  </si>
  <si>
    <t>1481958389</t>
  </si>
  <si>
    <t>897025168</t>
  </si>
  <si>
    <t>109,1</t>
  </si>
  <si>
    <t>128,55</t>
  </si>
  <si>
    <t>7,15</t>
  </si>
  <si>
    <t>-898557025</t>
  </si>
  <si>
    <t>89441.R016</t>
  </si>
  <si>
    <t>Čistící šachta v 6,6 m s poklopem 800 x 800 mm nerezovým s nerezovou hlavicí</t>
  </si>
  <si>
    <t>1702270599</t>
  </si>
  <si>
    <t>Poznámka k položce:_x000d_
Viz příloha D.1.6.7_x000d_
_x000d_
- ŠP lože tl. 150 mm_x000d_
- Podkladní beton C 12/15 tl. 100 mm_x000d_
- ŽB prefabrikované dno DN 1600_x000d_
- těsnění DN 1600_x000d_
- ŽB zákrytová deska_x000d_
- obetonování poklopu_x000d_
- poklop 800 x 800 nerezový s nerezovou hlavicí_x000d_
- izolace penetračním nátěrem a pásy_x000d_
- betonová patka_x000d_
- žebřík, odvětrání nerez_x000d_
- tvarovky a armatury_x000d_
- utěsnění prostupu</t>
  </si>
  <si>
    <t>KŠ7</t>
  </si>
  <si>
    <t>899623161</t>
  </si>
  <si>
    <t>Obetonování potrubí nebo zdiva stok betonem prostým tř. C 20/25 v otevřeném výkopu</t>
  </si>
  <si>
    <t>-1793370018</t>
  </si>
  <si>
    <t>vybetonování mezikruží oc.chrániček D324 a D219</t>
  </si>
  <si>
    <t>3,14*(0,324-0,219)*(0,324-0,219)*17,00</t>
  </si>
  <si>
    <t>1131338003</t>
  </si>
  <si>
    <t>92,1</t>
  </si>
  <si>
    <t>28941044</t>
  </si>
  <si>
    <t>128239917</t>
  </si>
  <si>
    <t>-815785505</t>
  </si>
  <si>
    <t>428515727</t>
  </si>
  <si>
    <t>96,8 * 2</t>
  </si>
  <si>
    <t>V3, V5, T2 - MÍSTNÍ KOMUNIKACE</t>
  </si>
  <si>
    <t>(63,35-53,20) * 2 "T2 celoplošná oprava obrusné vrstvy</t>
  </si>
  <si>
    <t>V4 - CHODNÍK ASFALT</t>
  </si>
  <si>
    <t>2,2 * 2</t>
  </si>
  <si>
    <t>-1919013492</t>
  </si>
  <si>
    <t>-506292972</t>
  </si>
  <si>
    <t>528597049</t>
  </si>
  <si>
    <t>rýha</t>
  </si>
  <si>
    <t>6,2 * 2</t>
  </si>
  <si>
    <t>tl. 100 mm</t>
  </si>
  <si>
    <t>3,95 * 2</t>
  </si>
  <si>
    <t>53,2 * 2</t>
  </si>
  <si>
    <t>754861872</t>
  </si>
  <si>
    <t>814788614</t>
  </si>
  <si>
    <t>tl. 150 mm</t>
  </si>
  <si>
    <t>95,1 * 2</t>
  </si>
  <si>
    <t>1,7 * 2</t>
  </si>
  <si>
    <t>-641044385</t>
  </si>
  <si>
    <t>1165134296</t>
  </si>
  <si>
    <t>565437993</t>
  </si>
  <si>
    <t>460,451*25 'Přepočtené koeficientem množství</t>
  </si>
  <si>
    <t>-1832302220</t>
  </si>
  <si>
    <t xml:space="preserve">"krajská kom."  37,752 + 62,92</t>
  </si>
  <si>
    <t>1620678724</t>
  </si>
  <si>
    <t xml:space="preserve">"chodníky"  0,766</t>
  </si>
  <si>
    <t xml:space="preserve">"zámková dlažba"  3,932</t>
  </si>
  <si>
    <t xml:space="preserve">"místní kom."  44,092</t>
  </si>
  <si>
    <t xml:space="preserve">"krajská kom."  51,11 + 68,147</t>
  </si>
  <si>
    <t>-180964837</t>
  </si>
  <si>
    <t xml:space="preserve">"chodník"  0,581</t>
  </si>
  <si>
    <t xml:space="preserve">"místní kom."  30,661</t>
  </si>
  <si>
    <t xml:space="preserve">"krajská kom."  36,707 + 22,767 + 59,629</t>
  </si>
  <si>
    <t xml:space="preserve">"frézování"  28,498</t>
  </si>
  <si>
    <t>-955507049</t>
  </si>
  <si>
    <t>230200118</t>
  </si>
  <si>
    <t>Nasunutí potrubní sekce do ocelové chráničky DN 100</t>
  </si>
  <si>
    <t>-1075346954</t>
  </si>
  <si>
    <t>V3 - nasunutí výtlačného PE potrubí D 110</t>
  </si>
  <si>
    <t>230200121</t>
  </si>
  <si>
    <t>Nasunutí potrubní sekce do ocelové chráničky DN 200</t>
  </si>
  <si>
    <t>-1239971986</t>
  </si>
  <si>
    <t>V3 - nasunutí druhé chráničky - OC potrubí D 219</t>
  </si>
  <si>
    <t>14011106</t>
  </si>
  <si>
    <t>trubka ocelová bezešvá hladká jakost 11 353 219x6,3mm</t>
  </si>
  <si>
    <t>414532793</t>
  </si>
  <si>
    <t>SO 04.2 - ČS3, ČS4, ČS5 Oldřichovice</t>
  </si>
  <si>
    <t>-1393861569</t>
  </si>
  <si>
    <t>ČS3</t>
  </si>
  <si>
    <t>ČS4</t>
  </si>
  <si>
    <t>ČS5</t>
  </si>
  <si>
    <t>219918293</t>
  </si>
  <si>
    <t>1740962538</t>
  </si>
  <si>
    <t>4,8 * 4,8</t>
  </si>
  <si>
    <t>1235875672</t>
  </si>
  <si>
    <t xml:space="preserve">"hl. 4,6 m"  4,8 * 4,8 * ( 4,6 - 0,2 )</t>
  </si>
  <si>
    <t>MNOŽSTVÍ ZEMINY - ZATŘÍDĚNÍ 74%</t>
  </si>
  <si>
    <t>101,376 * 0,74</t>
  </si>
  <si>
    <t>807841052</t>
  </si>
  <si>
    <t xml:space="preserve">"hl. 4,36 m"  4,8 * 4,8 * ( 4,36 - 0,2 )</t>
  </si>
  <si>
    <t>MNOŽSTVÍ ZEMINY - ZATŘÍDĚNÍ 75%</t>
  </si>
  <si>
    <t>95,846 * 0,75</t>
  </si>
  <si>
    <t>207636595</t>
  </si>
  <si>
    <t xml:space="preserve">"hl. 4,89 m"  4,8 * 4,8 * 4,89</t>
  </si>
  <si>
    <t>MNOŽSTVÍ ZEMINY - ZATŘÍDĚNÍ 55%</t>
  </si>
  <si>
    <t>112,666 * 0,55</t>
  </si>
  <si>
    <t>-711013088</t>
  </si>
  <si>
    <t>MNOŽSTVÍ ZEMINY - ZATŘÍDĚNÍ 26%</t>
  </si>
  <si>
    <t>101,376 * 0,26</t>
  </si>
  <si>
    <t>131351203</t>
  </si>
  <si>
    <t>Hloubení jam zapažených v hornině třídy těžitelnosti II skupiny 4 objem do 100 m3 strojně</t>
  </si>
  <si>
    <t>-1817204329</t>
  </si>
  <si>
    <t>95,846 * 0,05</t>
  </si>
  <si>
    <t>131351204</t>
  </si>
  <si>
    <t>Hloubení jam zapažených v hornině třídy těžitelnosti II skupiny 4 objem do 500 m3 strojně</t>
  </si>
  <si>
    <t>955765812</t>
  </si>
  <si>
    <t>112,666 * 0,45</t>
  </si>
  <si>
    <t>131451203</t>
  </si>
  <si>
    <t>Hloubení jam zapažených v hornině třídy těžitelnosti II skupiny 5 objem do 100 m3 strojně</t>
  </si>
  <si>
    <t>-613365196</t>
  </si>
  <si>
    <t>95,846 * 0,2</t>
  </si>
  <si>
    <t>151101202</t>
  </si>
  <si>
    <t>Zřízení příložného pažení stěn výkopu hl přes 4 do 8 m</t>
  </si>
  <si>
    <t>-1120975873</t>
  </si>
  <si>
    <t xml:space="preserve">"hl. 4,36 m"  4,8 * 4 * 4,36</t>
  </si>
  <si>
    <t>151101212</t>
  </si>
  <si>
    <t>Odstranění příložného pažení stěn hl přes 4 do 8 m</t>
  </si>
  <si>
    <t>545422812</t>
  </si>
  <si>
    <t>151101302</t>
  </si>
  <si>
    <t>Zřízení rozepření stěn při pažení příložném hl přes 4 do 8 m</t>
  </si>
  <si>
    <t>-2088786797</t>
  </si>
  <si>
    <t xml:space="preserve">"hl. 4,36 m"  4,8 * 4,8 * 4,36</t>
  </si>
  <si>
    <t>151101312</t>
  </si>
  <si>
    <t>Odstranění rozepření stěn při pažení příložném hl přes 4 do 8 m</t>
  </si>
  <si>
    <t>-1882976918</t>
  </si>
  <si>
    <t>151101402</t>
  </si>
  <si>
    <t>Zřízení vzepření stěn při pažení příložném hl přes 4 do 8 m</t>
  </si>
  <si>
    <t>1024158047</t>
  </si>
  <si>
    <t>151101412</t>
  </si>
  <si>
    <t>Odstranění vzepření stěn při pažení příložném hl přes 4 do 8 m</t>
  </si>
  <si>
    <t>1506628172</t>
  </si>
  <si>
    <t>777898849</t>
  </si>
  <si>
    <t xml:space="preserve">"hl. 4,6 m"  4,8 * 4 * 4,6</t>
  </si>
  <si>
    <t xml:space="preserve">"hl. 4,89 m"  4,8 * 4 * 4,89</t>
  </si>
  <si>
    <t>1722365334</t>
  </si>
  <si>
    <t>-180855524</t>
  </si>
  <si>
    <t xml:space="preserve">"hl. 4,6 m"  4,8 * 4,8 * 4,6</t>
  </si>
  <si>
    <t>-1672457032</t>
  </si>
  <si>
    <t>448584627</t>
  </si>
  <si>
    <t>2012144365</t>
  </si>
  <si>
    <t>1128515893</t>
  </si>
  <si>
    <t>101,376 * 0,7</t>
  </si>
  <si>
    <t>61,966 * 0,7</t>
  </si>
  <si>
    <t>71,885</t>
  </si>
  <si>
    <t>-1791229395</t>
  </si>
  <si>
    <t>50,7 * 0,7</t>
  </si>
  <si>
    <t>4,792 + 19,169</t>
  </si>
  <si>
    <t>191838723</t>
  </si>
  <si>
    <t>46,08*0,10</t>
  </si>
  <si>
    <t>202125733</t>
  </si>
  <si>
    <t xml:space="preserve">ČS3 - ZEMINA VHODNÁ NA ZÁSYP:  26,358 m3</t>
  </si>
  <si>
    <t xml:space="preserve">ČS4 - ZEMINA VHODNÁ NA ZÁSYP:  0 m3</t>
  </si>
  <si>
    <t xml:space="preserve">ČS5 - ZEMINA VHODNÁ NA ZÁSYP:  19,169 m3</t>
  </si>
  <si>
    <t>(26,358+19,169)*2 "meziskládka tam a zpět</t>
  </si>
  <si>
    <t>-1325380708</t>
  </si>
  <si>
    <t>75,018+71,885+61,966+26,358 "sk.1-3</t>
  </si>
  <si>
    <t>-45,527 "meziskládka</t>
  </si>
  <si>
    <t>1167748857</t>
  </si>
  <si>
    <t>189,7*16 'Přepočtené koeficientem množství</t>
  </si>
  <si>
    <t>776475532</t>
  </si>
  <si>
    <t>4,792+50,70+19,169 "sk.4-5</t>
  </si>
  <si>
    <t>-519054000</t>
  </si>
  <si>
    <t>74,661*16 'Přepočtené koeficientem množství</t>
  </si>
  <si>
    <t>-1425008835</t>
  </si>
  <si>
    <t xml:space="preserve">"zpět na zásyp"  26,358</t>
  </si>
  <si>
    <t xml:space="preserve">"zpět na zásyp"  19,169</t>
  </si>
  <si>
    <t>758207628</t>
  </si>
  <si>
    <t>(189,70+74,661)*1,8</t>
  </si>
  <si>
    <t>-366818635</t>
  </si>
  <si>
    <t>189,70 "skládka 1-3</t>
  </si>
  <si>
    <t>74,661 "skládka 4-5</t>
  </si>
  <si>
    <t>45,527 "meziskládka</t>
  </si>
  <si>
    <t>-661124444</t>
  </si>
  <si>
    <t xml:space="preserve">"výkop"  101,376</t>
  </si>
  <si>
    <t xml:space="preserve">"lože ŠP"  - 3,456</t>
  </si>
  <si>
    <t xml:space="preserve">"podkladní deska"  - 0,726</t>
  </si>
  <si>
    <t xml:space="preserve">"přitěžovací beton"  - 0,509</t>
  </si>
  <si>
    <t xml:space="preserve">"VO ČS"  - PI * (1,17)^2 * (4,4-0,25 )</t>
  </si>
  <si>
    <t xml:space="preserve">"výkop"  112,666</t>
  </si>
  <si>
    <t xml:space="preserve">"VO ČS"  - PI * (1,17)^2 * (4,89-0,25 )</t>
  </si>
  <si>
    <t xml:space="preserve">"výkop"  95,846</t>
  </si>
  <si>
    <t xml:space="preserve">"VO ČS"  - PI * (1,17)^2 * (4,36-0,25 )</t>
  </si>
  <si>
    <t xml:space="preserve">ČS3 - NAKUPOVANÝ MATERIÁL:  78,838 - 26,358 = 52,48 m3</t>
  </si>
  <si>
    <t xml:space="preserve">ČS4 - NAKUPOVANÝ MATERIÁL:  88,021 m3</t>
  </si>
  <si>
    <t xml:space="preserve">ČS5 - NAKUPOVANÝ MATERIÁL:  73,48 - 19,169 = 54,311 m3</t>
  </si>
  <si>
    <t>476585648</t>
  </si>
  <si>
    <t>52,48*1,67*1,1*1,01</t>
  </si>
  <si>
    <t>88,021*1,67*1,1*1,01</t>
  </si>
  <si>
    <t>54,311*1,67*1,1*1,01</t>
  </si>
  <si>
    <t>2135500962</t>
  </si>
  <si>
    <t>-849325654</t>
  </si>
  <si>
    <t>2125137578</t>
  </si>
  <si>
    <t>46,08*0,025 'Přepočtené koeficientem množství</t>
  </si>
  <si>
    <t>-1621742596</t>
  </si>
  <si>
    <t xml:space="preserve">"prům. tl. 0,175 m"  PI * (1,17)^2 * 0,175</t>
  </si>
  <si>
    <t>-1983037031</t>
  </si>
  <si>
    <t>720192735</t>
  </si>
  <si>
    <t>-1262315635</t>
  </si>
  <si>
    <t>PI * 2,34 * 0,1</t>
  </si>
  <si>
    <t>213841015</t>
  </si>
  <si>
    <t>1704924278</t>
  </si>
  <si>
    <t xml:space="preserve">"tl. 0,15 m"  4,8 * 4,8 * 0,15</t>
  </si>
  <si>
    <t>-1258251536</t>
  </si>
  <si>
    <t xml:space="preserve">"tl. 0,1 m"  PI * (1,52)^2 * 0,1</t>
  </si>
  <si>
    <t>-611558673</t>
  </si>
  <si>
    <t xml:space="preserve">"tl. 0,25 m"  ( PI * (1,42)^2 - PI * (1,17)^2 ) * 0,25</t>
  </si>
  <si>
    <t>-1860009041</t>
  </si>
  <si>
    <t xml:space="preserve">"tl. 0,1 m"  PI * 3,04 * 0,1</t>
  </si>
  <si>
    <t xml:space="preserve">"tl. 0,25 m"  PI * 2,84 * 0,25</t>
  </si>
  <si>
    <t>-726543814</t>
  </si>
  <si>
    <t>0,509 * 120/1000</t>
  </si>
  <si>
    <t>820619049</t>
  </si>
  <si>
    <t>-149280446</t>
  </si>
  <si>
    <t>1783833088</t>
  </si>
  <si>
    <t>203806363</t>
  </si>
  <si>
    <t>PI * 2,34 * 0,25</t>
  </si>
  <si>
    <t>PI * (1,17)^2</t>
  </si>
  <si>
    <t>20,817*3 'Přepočtené koeficientem množství</t>
  </si>
  <si>
    <t>-1270273577</t>
  </si>
  <si>
    <t>62,451*0,00033 'Přepočtené koeficientem množství</t>
  </si>
  <si>
    <t>-1705108255</t>
  </si>
  <si>
    <t>20,817*2 'Přepočtené koeficientem množství</t>
  </si>
  <si>
    <t>-1742906460</t>
  </si>
  <si>
    <t>41,634*1,1655 'Přepočtené koeficientem množství</t>
  </si>
  <si>
    <t>114723683</t>
  </si>
  <si>
    <t>SO-05 - Odbočky pro domovní přípojky Černovír</t>
  </si>
  <si>
    <t>1618004695</t>
  </si>
  <si>
    <t>MK asfalt</t>
  </si>
  <si>
    <t>1,10*8,00*0,4</t>
  </si>
  <si>
    <t>1,20*(631,00-8,00)*0,4</t>
  </si>
  <si>
    <t>663817422</t>
  </si>
  <si>
    <t>MK asfalt ... rýha</t>
  </si>
  <si>
    <t>MK asfalt ... rozšíření 0,5m na obě strany</t>
  </si>
  <si>
    <t>0,50*2*8,00*0,4</t>
  </si>
  <si>
    <t>0,50*2*(631,00-8,00)*0,4</t>
  </si>
  <si>
    <t>2128600274</t>
  </si>
  <si>
    <t>"631,00*0,25=157,75m ... DP odhad odvodnění cca 1/4 z celk.délky</t>
  </si>
  <si>
    <t>"odhad cyklické čerpání 4h dennně" 28*4</t>
  </si>
  <si>
    <t>1165136762</t>
  </si>
  <si>
    <t>"odhad cyklické čerpání 4h dennně" 28</t>
  </si>
  <si>
    <t>1510793229</t>
  </si>
  <si>
    <t>voda</t>
  </si>
  <si>
    <t>26 "A</t>
  </si>
  <si>
    <t>1 "A1</t>
  </si>
  <si>
    <t>3 "A2</t>
  </si>
  <si>
    <t>2 "A3</t>
  </si>
  <si>
    <t>1 "A5</t>
  </si>
  <si>
    <t>2 "A83</t>
  </si>
  <si>
    <t>2 "A111</t>
  </si>
  <si>
    <t>3 "B</t>
  </si>
  <si>
    <t>-1581546201</t>
  </si>
  <si>
    <t>kabel sděl.</t>
  </si>
  <si>
    <t>22 "A</t>
  </si>
  <si>
    <t>1 "B</t>
  </si>
  <si>
    <t>3 "A1</t>
  </si>
  <si>
    <t>1 "A111</t>
  </si>
  <si>
    <t>4 "A2</t>
  </si>
  <si>
    <t>5 "A3</t>
  </si>
  <si>
    <t>1 "A4</t>
  </si>
  <si>
    <t>1 "A6</t>
  </si>
  <si>
    <t>1 "A7</t>
  </si>
  <si>
    <t>1 "A8</t>
  </si>
  <si>
    <t>kabel NN</t>
  </si>
  <si>
    <t>5 "A</t>
  </si>
  <si>
    <t>kabel VO</t>
  </si>
  <si>
    <t>18 "A</t>
  </si>
  <si>
    <t>1 "A2</t>
  </si>
  <si>
    <t>1 "A3</t>
  </si>
  <si>
    <t>1 "A11</t>
  </si>
  <si>
    <t>40+7+23 "celkem</t>
  </si>
  <si>
    <t>668382902</t>
  </si>
  <si>
    <t>tráva, nezp.</t>
  </si>
  <si>
    <t>1,10*8,00*0,6</t>
  </si>
  <si>
    <t>1,20*(631,00-8,00)*0,6</t>
  </si>
  <si>
    <t>2,00*631,00*0,6 "manip.pruh pro DP cca 2,0m</t>
  </si>
  <si>
    <t>-792573636</t>
  </si>
  <si>
    <t>1,10*8,00*1,60 "odbočky PE D40</t>
  </si>
  <si>
    <t>1,20*(631,00-8,00)*2,00 "odbočky PVC DN150</t>
  </si>
  <si>
    <t>-1,10*8,00*0,50*0,4</t>
  </si>
  <si>
    <t>-1,20*(631,00-8,00)*0,50*0,4</t>
  </si>
  <si>
    <t>-1,10*8,00*0,10*0,6</t>
  </si>
  <si>
    <t>-1,20*(631,00-8,00)*0,10*0,6</t>
  </si>
  <si>
    <t>1312,616*0,4 "odhad geologie tř.I sk.2 ... 40%</t>
  </si>
  <si>
    <t>-548832522</t>
  </si>
  <si>
    <t>výpočet v položce hloubení rýh tr.I sk.2</t>
  </si>
  <si>
    <t>1312,616*0,55 "odhad geologie tř.I sk.3 ... 55%</t>
  </si>
  <si>
    <t>1994862548</t>
  </si>
  <si>
    <t>1312,616*0,05 "odhad geologie tř.II sk.4 ... 5%</t>
  </si>
  <si>
    <t>-1987635211</t>
  </si>
  <si>
    <t>1,20*1,00*2*(2,00-0,50)*26*0,4+1,20*1,00*2*(2,00-0,10)*26*0,6 "A</t>
  </si>
  <si>
    <t>1,20*1,00*2*(2,00-0,50)*3*0,4+1,20*1,00*2*(2,00-0,10)*3*0,6 "B</t>
  </si>
  <si>
    <t>1,20*1,00*2*(2,00-0,50)*1*0,4+1,20*1,00*2*(2,00-0,10)*1*0,6 "A1</t>
  </si>
  <si>
    <t>1,20*1,00*2*(2,00-0,50)*3*0,4+1,20*1,00*2*(2,00-0,10)*3*0,6 "A2</t>
  </si>
  <si>
    <t>1,20*1,00*2*(2,00-0,50)*2*0,4+1,20*1,00*2*(2,00-0,10)*2*0,6 "A3</t>
  </si>
  <si>
    <t>1,20*1,00*2*(2,00-0,50)*1*0,4+1,20*1,00*2*(2,00-0,10)*1*0,6 "A5</t>
  </si>
  <si>
    <t>1,20*1,00*2*(2,00-0,50)*2*0,4+1,20*1,00*2*(2,00-0,10)*2*0,6 "A83</t>
  </si>
  <si>
    <t>1,20*1,00*2*(2,00-0,50)*2*0,4+1,20*1,00*2*(2,00-0,10)*2*0,6 "A111</t>
  </si>
  <si>
    <t>1,20*1,50*2*(2,00-0,50)*22*0,4+1,20*1,50*2*(2,00-0,10)*22*0,6 "A</t>
  </si>
  <si>
    <t xml:space="preserve">1,20*1,50*2*(2,00-0,50)*1*0,4+1,20*1,50*2*(2,00-0,10)*1*0,6  "B</t>
  </si>
  <si>
    <t xml:space="preserve">1,20*1,50*2*(2,00-0,50)*3*0,4+1,20*1,50*2*(2,00-0,10)*3*0,6  "A1</t>
  </si>
  <si>
    <t xml:space="preserve">1,20*1,50*2*(2,00-0,50)*1*0,4+1,20*1,50*2*(2,00-0,10)*1*0,6  "A111</t>
  </si>
  <si>
    <t>1,20*1,50*2*(2,00-0,50)*4*0,4+1,20*1,50*2*(2,00-0,10)*4*0,6 "A2</t>
  </si>
  <si>
    <t>1,20*1,50*2*(2,00-0,50)*5*0,4+1,20*1,50*2*(2,00-0,10)*5*0,6 "A3</t>
  </si>
  <si>
    <t xml:space="preserve">1,20*1,50*2*(2,00-0,50)*1*0,4+1,20*1,50*2*(2,00-0,10)*1*0,6  "A4</t>
  </si>
  <si>
    <t xml:space="preserve">1,20*1,50*2*(2,00-0,50)*2*0,4+1,20*1,50*2*(2,00-0,10)*2*0,6  "A6</t>
  </si>
  <si>
    <t xml:space="preserve">1,20*1,50*2*(2,00-0,50)*1*0,4+1,20*1,50*2*(2,00-0,10)*1*0,6  "A7</t>
  </si>
  <si>
    <t xml:space="preserve">1,20*1,50*2*(2,00-0,50)*1*0,4+1,20*1,50*2*(2,00-0,10)*1*0,6  "A8</t>
  </si>
  <si>
    <t>1,20*1,00*2*(2,00-0,50)*5*0,4+1,20*1,00*2*(2,00-0,10)*5*0,6 "A</t>
  </si>
  <si>
    <t>1,20*1,00*2*(2,00-0,50)*18*0,4+1,20*1,00*2*(2,00-0,10)*18*0,6 "A</t>
  </si>
  <si>
    <t>1,20*1,00*2*(2,00-0,50)*1*0,4+1,20*1,00*2*(2,00-0,10)*1*0,6 "A111</t>
  </si>
  <si>
    <t>1,20*1,00*2*(2,00-0,50)*1*0,4+1,20*1,00*2*(2,00-0,10)*1*0,6 "A2</t>
  </si>
  <si>
    <t>1,20*1,00*2*(2,00-0,50)*1*0,4+1,20*1,00*2*(2,00-0,10)*1*0,6 "A3</t>
  </si>
  <si>
    <t>1,20*1,00*2*(2,00-0,50)*1*0,4+1,20*1,00*2*(2,00-0,10)*1*0,6 "A8</t>
  </si>
  <si>
    <t>1,20*1,00*2*(2,00-0,50)*1*0,4+1,20*1,00*2*(2,00-0,10)*1*0,6 "A11</t>
  </si>
  <si>
    <t>167,040+256,824+29,232+96,048</t>
  </si>
  <si>
    <t>1878199043</t>
  </si>
  <si>
    <t>8,00*1,60*2 "odbočky PE D40</t>
  </si>
  <si>
    <t>(631,00-8,00)*2,00*2 "odbočky PVC DN150</t>
  </si>
  <si>
    <t>1653144795</t>
  </si>
  <si>
    <t>-1009444261</t>
  </si>
  <si>
    <t>622112085</t>
  </si>
  <si>
    <t>814,446 "zásyp</t>
  </si>
  <si>
    <t>-(141,288-131,262) "vhodný mater.do zásypů MK</t>
  </si>
  <si>
    <t>-121,024 "akt.zóna MK</t>
  </si>
  <si>
    <t>683,396*2 "meziskládka tam a zpět</t>
  </si>
  <si>
    <t>706208482</t>
  </si>
  <si>
    <t>1312,616*0,95 "výkop tř.I sk.1-3</t>
  </si>
  <si>
    <t>-683,396 "meziskládka</t>
  </si>
  <si>
    <t>-1206182387</t>
  </si>
  <si>
    <t>563,589*16</t>
  </si>
  <si>
    <t>-1341419412</t>
  </si>
  <si>
    <t>65,631 "výkop tř.II sk.4</t>
  </si>
  <si>
    <t>1631048250</t>
  </si>
  <si>
    <t>65,631*16</t>
  </si>
  <si>
    <t>-673883709</t>
  </si>
  <si>
    <t>683,396 "meziskládka</t>
  </si>
  <si>
    <t>-465418895</t>
  </si>
  <si>
    <t>563,589 "skládka tř.I</t>
  </si>
  <si>
    <t>65,631 "skládka tř.II</t>
  </si>
  <si>
    <t>629,220*1,8</t>
  </si>
  <si>
    <t>-1610092485</t>
  </si>
  <si>
    <t>563,589"skládka tř.I</t>
  </si>
  <si>
    <t>-1563988226</t>
  </si>
  <si>
    <t>1312,616 "výkop celkem</t>
  </si>
  <si>
    <t>-3,14*0,02*0,02*8,00 "PE D40</t>
  </si>
  <si>
    <t>-3,14*0,09*0,09*(631,00-8,00) "PVC DN150</t>
  </si>
  <si>
    <t>-345,985 "obsypy</t>
  </si>
  <si>
    <t>-22,87 "drenáže</t>
  </si>
  <si>
    <t>-113,46 "lože</t>
  </si>
  <si>
    <t>-1702791344</t>
  </si>
  <si>
    <t>MK asfalt ... zásyp MK</t>
  </si>
  <si>
    <t>1,10*8,00*(1,60-0,50-0,40-0,34-0,15)*0,4</t>
  </si>
  <si>
    <t>1,20*(631,00-8,00)*(2,00-0,50-0,40-0,48-0,15)*0,4</t>
  </si>
  <si>
    <t>vhodných zpět cca 10% z celk.výkopů</t>
  </si>
  <si>
    <t>1312,616*0,1</t>
  </si>
  <si>
    <t>(141,288-131,262)*1,1*1,01</t>
  </si>
  <si>
    <t>-1728398958</t>
  </si>
  <si>
    <t>MK asfalt ... aktivní zóna tl.40cm</t>
  </si>
  <si>
    <t>1,10*8,00*0,40*0,4</t>
  </si>
  <si>
    <t>1,20*(631,00-8,00)*0,40*0,4</t>
  </si>
  <si>
    <t>121,024*1,67*1,1*1,01</t>
  </si>
  <si>
    <t>-580132382</t>
  </si>
  <si>
    <t>1,10*8,00*0,34 "odbočky PE D40</t>
  </si>
  <si>
    <t>1,20*(631,00-8,00)*0,48 "odbočky PVC DN150</t>
  </si>
  <si>
    <t>-3,14*0,09*0,09*(631,00-8,00)</t>
  </si>
  <si>
    <t>-371585303</t>
  </si>
  <si>
    <t>345,985*1,67*1,1*1,01 "obsypy</t>
  </si>
  <si>
    <t>-1642994703</t>
  </si>
  <si>
    <t>325806366</t>
  </si>
  <si>
    <t>-2066947156</t>
  </si>
  <si>
    <t>757,20*0,04*1,035 "travní směs ztratné 3,5%</t>
  </si>
  <si>
    <t>-2046802860</t>
  </si>
  <si>
    <t>-544199420</t>
  </si>
  <si>
    <t>odvodnění výkopu - korýtko</t>
  </si>
  <si>
    <t>631,00*0,50*0,30*0,25 "DP odhad odvodnění cca 1/4 z celk.délky</t>
  </si>
  <si>
    <t>-3,14*0,04*0,04*631,00*0,25</t>
  </si>
  <si>
    <t>-537225949</t>
  </si>
  <si>
    <t>631,00*0,25 "DP odhad odvodnění cca 1/4 z celk.délky</t>
  </si>
  <si>
    <t>197875626</t>
  </si>
  <si>
    <t>631,00-8,00 "DP Z PVC</t>
  </si>
  <si>
    <t>59606045</t>
  </si>
  <si>
    <t>-596965689</t>
  </si>
  <si>
    <t>1,10*8,00*0,15 "odbočky PE D40</t>
  </si>
  <si>
    <t>1,20*(631,00-8,00)*0,15 "odbočky PVC DN150</t>
  </si>
  <si>
    <t>914615296</t>
  </si>
  <si>
    <t>201663217</t>
  </si>
  <si>
    <t>706723318</t>
  </si>
  <si>
    <t>-1907741517</t>
  </si>
  <si>
    <t>554,960*2 "celk.tl.asfaltu 10cm</t>
  </si>
  <si>
    <t>871185201</t>
  </si>
  <si>
    <t>Montáž kanalizačního potrubí z PE SDR11 otevřený výkop svařovaných elektrotvarovkou D 40x3,7 mm</t>
  </si>
  <si>
    <t>784054906</t>
  </si>
  <si>
    <t>Poznámka k položce:_x000d_
včetně tvarovek</t>
  </si>
  <si>
    <t>8,00 "PE D40</t>
  </si>
  <si>
    <t>28613682</t>
  </si>
  <si>
    <t>potrubí dvouvrstvé PE100 RC se signalizační vrstvou SDR11 40x3,7mm dl 12m</t>
  </si>
  <si>
    <t>1993031767</t>
  </si>
  <si>
    <t>8*1,01 'Přepočtené koeficientem množství</t>
  </si>
  <si>
    <t>871313121</t>
  </si>
  <si>
    <t>Montáž kanalizačního potrubí z PVC těsněné gumovým kroužkem otevřený výkop sklon do 20 % DN 160</t>
  </si>
  <si>
    <t>1360528702</t>
  </si>
  <si>
    <t>631,00-8,00 "PVC DN150</t>
  </si>
  <si>
    <t>28611164</t>
  </si>
  <si>
    <t>trubka kanalizační PVC DN 160x1000mm SN8</t>
  </si>
  <si>
    <t>-998259734</t>
  </si>
  <si>
    <t>623*1,03 'Přepočtené koeficientem množství</t>
  </si>
  <si>
    <t>877315211</t>
  </si>
  <si>
    <t>Montáž tvarovek z tvrdého PVC-systém KG nebo z polypropylenu-systém KG 2000 jednoosé DN 160</t>
  </si>
  <si>
    <t>-668511763</t>
  </si>
  <si>
    <t>2ks kolen/DP</t>
  </si>
  <si>
    <t>123*2</t>
  </si>
  <si>
    <t>28611360</t>
  </si>
  <si>
    <t>koleno kanalizace PVC KG 160x30°</t>
  </si>
  <si>
    <t>-1313263609</t>
  </si>
  <si>
    <t>123*1,015 "ztratné 1,5%</t>
  </si>
  <si>
    <t>28611361</t>
  </si>
  <si>
    <t>koleno kanalizační PVC KG 160x45°</t>
  </si>
  <si>
    <t>588981490</t>
  </si>
  <si>
    <t>877315221</t>
  </si>
  <si>
    <t>Montáž tvarovek z tvrdého PVC-systém KG nebo z polypropylenu-systém KG 2000 dvouosé DN 160</t>
  </si>
  <si>
    <t>-1796286748</t>
  </si>
  <si>
    <t>28611436</t>
  </si>
  <si>
    <t>odbočka kanalizační plastová s hrdlem KG 250/160/87°</t>
  </si>
  <si>
    <t>-1898336201</t>
  </si>
  <si>
    <t>891181321</t>
  </si>
  <si>
    <t>Montáž vodovodních šoupátek domovní přípojky se závitovými konci PN16 otevřený výkop G 6/4"</t>
  </si>
  <si>
    <t>-1443847997</t>
  </si>
  <si>
    <t>42221553</t>
  </si>
  <si>
    <t>šoupátko domovní přípojky litinové vnitřní/vnitřní závit PN16 6/4"x6/4"</t>
  </si>
  <si>
    <t>2051234018</t>
  </si>
  <si>
    <t>3*1,01 "ztratné 1%</t>
  </si>
  <si>
    <t>42291072</t>
  </si>
  <si>
    <t>souprava zemní pro šoupátka DN 40-50mm Rd 1,5m</t>
  </si>
  <si>
    <t>635127664</t>
  </si>
  <si>
    <t>891239111</t>
  </si>
  <si>
    <t>Montáž navrtávacích pasů na potrubí z jakýchkoli trub DN 65</t>
  </si>
  <si>
    <t>166914562</t>
  </si>
  <si>
    <t>42273446R</t>
  </si>
  <si>
    <t>pás navrtávací z tvárné litiny DN 65, univerzální, se závitovým výstupem 6/4"</t>
  </si>
  <si>
    <t>312598141</t>
  </si>
  <si>
    <t>-1521405409</t>
  </si>
  <si>
    <t>-1165278026</t>
  </si>
  <si>
    <t>892916111R</t>
  </si>
  <si>
    <t>Utěsnění přípojek do DN 200 při zkoušce kanal.</t>
  </si>
  <si>
    <t>-2012894810</t>
  </si>
  <si>
    <t>899401112</t>
  </si>
  <si>
    <t>Osazení poklopů litinových šoupátkových</t>
  </si>
  <si>
    <t>1779912287</t>
  </si>
  <si>
    <t>42291352</t>
  </si>
  <si>
    <t>poklop litinový šoupátkový pro zemní soupravy osazení do terénu a do vozovky</t>
  </si>
  <si>
    <t>826293258</t>
  </si>
  <si>
    <t>56230636</t>
  </si>
  <si>
    <t>deska podkladová uličního poklopu plastového ventilkového a šoupatového</t>
  </si>
  <si>
    <t>1101497582</t>
  </si>
  <si>
    <t>-364786833</t>
  </si>
  <si>
    <t>554024185</t>
  </si>
  <si>
    <t>899-900</t>
  </si>
  <si>
    <t>Napojení nové části domovní přípojky na stávající dle profilu a materiálu stávající přípojky</t>
  </si>
  <si>
    <t>1575956290</t>
  </si>
  <si>
    <t>Poznámka k položce:_x000d_
případně zaslepení přípojky</t>
  </si>
  <si>
    <t>126 "celkový počet DP</t>
  </si>
  <si>
    <t>16565705</t>
  </si>
  <si>
    <t>8,00*2*0,4</t>
  </si>
  <si>
    <t>(631,00-8,00)*2*0,4</t>
  </si>
  <si>
    <t>186298406</t>
  </si>
  <si>
    <t>-510484519</t>
  </si>
  <si>
    <t>-1221250962</t>
  </si>
  <si>
    <t>-1086406915</t>
  </si>
  <si>
    <t>303,126*25 'Přepočtené koeficientem množství</t>
  </si>
  <si>
    <t>241478855</t>
  </si>
  <si>
    <t>175,485</t>
  </si>
  <si>
    <t>-2056947067</t>
  </si>
  <si>
    <t>127,641</t>
  </si>
  <si>
    <t>SO-06 - Odbočky pro domovní přípojky Oldřichovice</t>
  </si>
  <si>
    <t>887155994</t>
  </si>
  <si>
    <t>příloha č. D.1.12.8</t>
  </si>
  <si>
    <t xml:space="preserve">chodník asfalt </t>
  </si>
  <si>
    <t>1,20*7,0</t>
  </si>
  <si>
    <t>1050611692</t>
  </si>
  <si>
    <t>MK asfalt ... 2 vrstvy tl. 200 mm</t>
  </si>
  <si>
    <t>1,10*6,50*0,4</t>
  </si>
  <si>
    <t>1,20*(182,00-6,50-6,40-5,50-7,00)*0,4</t>
  </si>
  <si>
    <t>-225819673</t>
  </si>
  <si>
    <t>příloha č. D.1.12.7</t>
  </si>
  <si>
    <t>komunikace II. tř. - asfalt - štd tl. 22cm</t>
  </si>
  <si>
    <t>1,20*5,50</t>
  </si>
  <si>
    <t>(2,0-1,20)*1,50</t>
  </si>
  <si>
    <t>komunikace II. tř. - asfalt - rozšíření 20 cm na obě strany - štd tl.22cm</t>
  </si>
  <si>
    <t>5,50*(0,20+0,20)</t>
  </si>
  <si>
    <t>0,20*1,50*2</t>
  </si>
  <si>
    <t>komunikace II. tř. - provizorní oprava tl.25cm</t>
  </si>
  <si>
    <t>703928596</t>
  </si>
  <si>
    <t>příloha č. D.1.12.6</t>
  </si>
  <si>
    <t>komunikace II. tř. - asfalt - vrstva tl. 13 cm</t>
  </si>
  <si>
    <t>5,50*(0,40+0,40)</t>
  </si>
  <si>
    <t>0,40*1,50*2</t>
  </si>
  <si>
    <t>-1921679842</t>
  </si>
  <si>
    <t>KK II.tř. - asfalt tl. 4 cm</t>
  </si>
  <si>
    <t>KK II.tř. - asfalt tl. 5 cm</t>
  </si>
  <si>
    <t>KK II.tř. - asfalt tl. 5 cm - rozšíření 60 cm na obě strany</t>
  </si>
  <si>
    <t>5,50*(0,60+0,60)</t>
  </si>
  <si>
    <t>0,60*2*1,50</t>
  </si>
  <si>
    <t>833014787</t>
  </si>
  <si>
    <t>příloha D.1.12.8</t>
  </si>
  <si>
    <t>chodník asfalt</t>
  </si>
  <si>
    <t>KK II.tř. asfalt - provizorní oprava - tl.60mm</t>
  </si>
  <si>
    <t>1212495155</t>
  </si>
  <si>
    <t>437485015</t>
  </si>
  <si>
    <t>komunikace II. tř. - asfalt - rozšíření celkem 1,00 cm na obě strany - tl.40mm</t>
  </si>
  <si>
    <t>5,50*0,20*2</t>
  </si>
  <si>
    <t>-356791384</t>
  </si>
  <si>
    <t>komunikace II. tř. - asfalt - tl.60mm</t>
  </si>
  <si>
    <t>komunikace II. tř. - asfalt - rozšíření 80 cm na obě strany - tl.40+60mm</t>
  </si>
  <si>
    <t>5,50*(0,80+0,80)</t>
  </si>
  <si>
    <t>0,80*1,50*2</t>
  </si>
  <si>
    <t>0,50*2*6,50*0,4</t>
  </si>
  <si>
    <t>0,50*2*(182,00-6,50-6,40-5,50-7,00)*0,4</t>
  </si>
  <si>
    <t>1714126282</t>
  </si>
  <si>
    <t>"DP č.p.31" 1,20</t>
  </si>
  <si>
    <t>"DP č.p.102" 1,20</t>
  </si>
  <si>
    <t>-68044035</t>
  </si>
  <si>
    <t>"182,00*0,25=45,50m ... DP odhad odvodnění cca 1/4 z celk.délky</t>
  </si>
  <si>
    <t>"odhad cyklické čerpání 4h dennně" 14*4</t>
  </si>
  <si>
    <t>-1088954141</t>
  </si>
  <si>
    <t>"odhad cyklické čerpání 4h dennně" 14</t>
  </si>
  <si>
    <t>-2101974935</t>
  </si>
  <si>
    <t>4 "E</t>
  </si>
  <si>
    <t>1 "T2</t>
  </si>
  <si>
    <t>1 "E1</t>
  </si>
  <si>
    <t>73967458</t>
  </si>
  <si>
    <t>stáv. kanalizace</t>
  </si>
  <si>
    <t>-781822093</t>
  </si>
  <si>
    <t>6 "D</t>
  </si>
  <si>
    <t>7 "E</t>
  </si>
  <si>
    <t>2 "T2</t>
  </si>
  <si>
    <t>1 "G</t>
  </si>
  <si>
    <t>8 "D</t>
  </si>
  <si>
    <t>3 "D</t>
  </si>
  <si>
    <t>17+8+7 "celkem</t>
  </si>
  <si>
    <t>61456834</t>
  </si>
  <si>
    <t>1,10*6,50*0,6</t>
  </si>
  <si>
    <t>1,20*(182,00-6,50-6,40-5,50-7,0)*0,6</t>
  </si>
  <si>
    <t>(1,50-1,20)*1,50 "šachtička</t>
  </si>
  <si>
    <t>2,00*(182,00-6,40-5,50-7,0)*0,6 "manip.pruh pro DP cca 2,0m</t>
  </si>
  <si>
    <t>-1756914927</t>
  </si>
  <si>
    <t>1,10*(6,50+53,50)*1,60 "odbočky PE D40</t>
  </si>
  <si>
    <t>1,20*(182,0-6,50-53,50-6,40)*2,0 "odbočky PVC DN150 ... odpočet dl. protlaku</t>
  </si>
  <si>
    <t>(2,0-1,20)*3,0*2,0+(2,0-1,20)*1,50*2,0 "jámy protlaku DP č.p.11</t>
  </si>
  <si>
    <t>1,50*(1,50-1,20)*2,00 "šachtička DP k č.p.24</t>
  </si>
  <si>
    <t>KK asfalt</t>
  </si>
  <si>
    <t>-1,20*5,50*0,50</t>
  </si>
  <si>
    <t>-(2,0-1,20)*1,50*0,50</t>
  </si>
  <si>
    <t>-1,10*6,50*0,50*0,4</t>
  </si>
  <si>
    <t>-1,20*(182,00-6,50-6,40-5,50-7,0)*0,50*0,4</t>
  </si>
  <si>
    <t>-1,20*7,0*0,25</t>
  </si>
  <si>
    <t>-1,10*6,50*0,10*0,6</t>
  </si>
  <si>
    <t>-1,20*(182,00-6,50-6,40-5,50-7,0)*0,10*0,6</t>
  </si>
  <si>
    <t>-(2,0-1,20)*3,0*0,10</t>
  </si>
  <si>
    <t>-(1,50-1,20)*1,50*0,10 "šachtička</t>
  </si>
  <si>
    <t>334,137*0,4 "odhad geologie tř.I sk.2 ... 40%</t>
  </si>
  <si>
    <t>-1599387436</t>
  </si>
  <si>
    <t>výpočet v položce hloubení rýh tř.I sk.2</t>
  </si>
  <si>
    <t>334,137*0,55 "odhad geologie tř.I sk.3 ... 55%</t>
  </si>
  <si>
    <t>-1337148213</t>
  </si>
  <si>
    <t>334,137*0,05 "odhad geologie tř.II sk.4 ... 5%</t>
  </si>
  <si>
    <t>1122483547</t>
  </si>
  <si>
    <t>1,20*1,00*2*(2,00-0,50)*4*0,4+1,20*1,00*2*(2,00-0,10)*4*0,6 "E</t>
  </si>
  <si>
    <t>1,20*1,00*2*(2,00-0,50)*1*0,4+1,20*1,00*2*(2,00-0,10)*1*0,6 "T2</t>
  </si>
  <si>
    <t>1,20*1,00*2*(2,00-0,50)*1*0,4+1,20*1,00*2*(2,00-0,10)*1*0,6 "E1</t>
  </si>
  <si>
    <t>1,20*1,15*2*(2,00-0,50)*4*0,4+1,20*1,15*2*(2,00-0,10)*4*0,6 "E</t>
  </si>
  <si>
    <t>1,20*1,50*2*(2,00-0,50)*6*0,4+1,20*1,50*2*(2,00-0,10)*6*0,6 "D</t>
  </si>
  <si>
    <t>1,20*1,50*2*(2,00-0,50)*7*0,4+1,20*1,50*2*(2,00-0,10)*7*0,6 "E</t>
  </si>
  <si>
    <t>1,20*1,50*2*(2,00-0,50)*2*0,4+1,20*1,50*2*(2,00-0,10)*2*0,6 "T2</t>
  </si>
  <si>
    <t>1,20*1,50*2*(2,00-0,50)*1*0,4+1,20*1,50*2*(2,00-0,10)*1*0,6 "E1</t>
  </si>
  <si>
    <t>1,20*1,50*2*(2,00-0,50)*1*0,4+1,20*1,50*2*(2,00-0,10)*1*0,6 "G</t>
  </si>
  <si>
    <t>1,20*1,00*2*(2,00-0,50)*8*0,4+1,20*1,00*2*(2,00-0,10)*8*0,6 "D</t>
  </si>
  <si>
    <t>1,20*1,00*2*(2,00-0,50)*3*0,4+1,20*1,00*2*(2,00-0,10)*3*0,6 "D</t>
  </si>
  <si>
    <t>25,056+19,210+106,488+33,408+29,232</t>
  </si>
  <si>
    <t>141721216</t>
  </si>
  <si>
    <t>Řízený zemní protlak délky do 50 m hl do 6 m s protlačením potrubí vnějšího průměru vrtu přes 225 do 250 mm v hornině třídy těžitelnosti I a II skupiny 1 až 4</t>
  </si>
  <si>
    <t>-1282382686</t>
  </si>
  <si>
    <t>chránička DN 245</t>
  </si>
  <si>
    <t>"DP č.p. 11 (stoka F)" 6,40</t>
  </si>
  <si>
    <t>14011108</t>
  </si>
  <si>
    <t>trubka ocelová bezešvá hladká jakost 11 353 245x8,0mm</t>
  </si>
  <si>
    <t>1914979642</t>
  </si>
  <si>
    <t>chránička DN 225</t>
  </si>
  <si>
    <t>"DP č.p.11 ... stoka F" 6,40*1,10</t>
  </si>
  <si>
    <t>769283281</t>
  </si>
  <si>
    <t>(6,50+53,50)*1,60*2 "odbočky PE D40</t>
  </si>
  <si>
    <t>(182,00-6,50-53,50-6,40)*2,00*2 "odbočky PVC DN150</t>
  </si>
  <si>
    <t>2,0*2,00*2+1,50*2,00*2 "jámy protlaku</t>
  </si>
  <si>
    <t>2*(1,50-1,20)*2,00 "šachtička k DP č.24</t>
  </si>
  <si>
    <t>151101111</t>
  </si>
  <si>
    <t>Odstranění příložného pažení a rozepření stěn rýh hl do 2 m</t>
  </si>
  <si>
    <t>753069732</t>
  </si>
  <si>
    <t>1707682764</t>
  </si>
  <si>
    <t>-1786222875</t>
  </si>
  <si>
    <t>195,72 "zásyp</t>
  </si>
  <si>
    <t>-4,422 "vhodný materiál do zásypů KK</t>
  </si>
  <si>
    <t>-0 "vhodný materiál do zásypů MK ... využít výkopek vhodný pro zpětný zásyp</t>
  </si>
  <si>
    <t>-34,331 "akt. zóna KK a MK</t>
  </si>
  <si>
    <t>156,967*2 "meziskládka tam a zpět</t>
  </si>
  <si>
    <t>1020503320</t>
  </si>
  <si>
    <t>334,137*0,95 "výkop tř.I sk.1-3</t>
  </si>
  <si>
    <t>-156,967 "meziskládka</t>
  </si>
  <si>
    <t>855041359</t>
  </si>
  <si>
    <t>160,463*16</t>
  </si>
  <si>
    <t>1693945468</t>
  </si>
  <si>
    <t>334,137*0,05 "výkop tř.II sk.4</t>
  </si>
  <si>
    <t>-1889980541</t>
  </si>
  <si>
    <t>16,707*16</t>
  </si>
  <si>
    <t>465063918</t>
  </si>
  <si>
    <t>156,967 "meziskládka</t>
  </si>
  <si>
    <t>858826190</t>
  </si>
  <si>
    <t>160,463 "skládka tř.I</t>
  </si>
  <si>
    <t>16,707 "skládka tř.II</t>
  </si>
  <si>
    <t>177,17*1,8</t>
  </si>
  <si>
    <t>-479453984</t>
  </si>
  <si>
    <t>2003692374</t>
  </si>
  <si>
    <t>334,137 "výkop celkem</t>
  </si>
  <si>
    <t>-3,14*0,02*0,02*(6,50+53,50) "PE D40</t>
  </si>
  <si>
    <t>-3,14*0,09*0,09*(182,00-6,50-53,50-6,40) "PVC DN150</t>
  </si>
  <si>
    <t>-95,524 "obsypy</t>
  </si>
  <si>
    <t>-6,596 "drenáže</t>
  </si>
  <si>
    <t>-31,849 "lože</t>
  </si>
  <si>
    <t>aktivní zóna KK a MK</t>
  </si>
  <si>
    <t>34,331</t>
  </si>
  <si>
    <t>KK asfalt II.tř. ...zásyp KK</t>
  </si>
  <si>
    <t>1,20*5,50*(2,00-0,50-0,40-0,48-0,15)</t>
  </si>
  <si>
    <t>(2,0-1,20)*1,50*(2,00-0,50-0,40)</t>
  </si>
  <si>
    <t>1,10*(6,50+53,50)*(1,60-0,50-0,40-0,34-0,15)*0,4</t>
  </si>
  <si>
    <t>1,20*(182,00-6,50-53,50-6,40-5,50-7,0)*(2,00-0,50-0,40-0,48-0,15)*0,4</t>
  </si>
  <si>
    <t>do MK vhodných zpět cca 10% z celk.výkopů ... není třeba nový materiál</t>
  </si>
  <si>
    <t>367,522*0,1</t>
  </si>
  <si>
    <t>"zásyp mimo MK a KK" 197,153-34,331-4,422-28,803</t>
  </si>
  <si>
    <t>-421187511</t>
  </si>
  <si>
    <t>4,422*1,1*1,01</t>
  </si>
  <si>
    <t>-1467476385</t>
  </si>
  <si>
    <t>KK asfalt ... aktivní zóna tl.40cm</t>
  </si>
  <si>
    <t>1,20*5,50*0,40</t>
  </si>
  <si>
    <t>(2,0-1,20)*1,50*0,40</t>
  </si>
  <si>
    <t>1,10*6,50*0,40*0,4</t>
  </si>
  <si>
    <t>1,20*(182,00-6,50-6,40-5,50-7,0)*0,40*0,4</t>
  </si>
  <si>
    <t>34,331*1,67*1,1*1,01</t>
  </si>
  <si>
    <t>-881206064</t>
  </si>
  <si>
    <t>1,10*(6,50+53,50)*0,34 "odbočky PE D40</t>
  </si>
  <si>
    <t>1,20*(182,00-6,50-53,50-6,40)*0,48 "odbočky PVC DN150</t>
  </si>
  <si>
    <t>-3,14*0,09*0,09*(182,00-6,50-53,50-6,40)</t>
  </si>
  <si>
    <t>17518914</t>
  </si>
  <si>
    <t>86,011*1,67*1,1*1,01 "obsypy</t>
  </si>
  <si>
    <t>-791105222</t>
  </si>
  <si>
    <t>1404005088</t>
  </si>
  <si>
    <t>-2114195955</t>
  </si>
  <si>
    <t>195,72*0,04*1,035 "travní směs ztratné 3,5%</t>
  </si>
  <si>
    <t>270259806</t>
  </si>
  <si>
    <t>-1825298884</t>
  </si>
  <si>
    <t>182,00*0,50*0,30*0,25 "DP odhad odvodnění cca 1/4 z celk.délky</t>
  </si>
  <si>
    <t>-3,14*0,04*0,04*182,00*0,25</t>
  </si>
  <si>
    <t>971044670</t>
  </si>
  <si>
    <t>182,00*0,25 "DP odhad odvodnění cca 1/4 z celk.délky</t>
  </si>
  <si>
    <t>-1861210312</t>
  </si>
  <si>
    <t>182,0-6,50 -53,50 "DP Z PVC</t>
  </si>
  <si>
    <t>-379659782</t>
  </si>
  <si>
    <t>367803489</t>
  </si>
  <si>
    <t>1,10*6,50*0,15 "odbočky PE D40</t>
  </si>
  <si>
    <t>1,20*(182,0-6,50-6,40)*0,15 "odbočky PVC DN150 ... odpočet dl. protlaku 6,40 m</t>
  </si>
  <si>
    <t>1,50*1,50*0,15 "šachtička DP k č.p.24</t>
  </si>
  <si>
    <t>1183492928</t>
  </si>
  <si>
    <t>-90827373</t>
  </si>
  <si>
    <t>1,20*(182,00-6,50-6,40-5,50-7,0)*0,4</t>
  </si>
  <si>
    <t>1425166769</t>
  </si>
  <si>
    <t>-2009136907</t>
  </si>
  <si>
    <t>-1200580780</t>
  </si>
  <si>
    <t>758797036</t>
  </si>
  <si>
    <t>komunikace II.tř. - asfalt - rýhy: 7,80</t>
  </si>
  <si>
    <t>komunikace II.tř. - asfalt - zámky: 5,60</t>
  </si>
  <si>
    <t>komunikace II. tř. - asfalt - SC tl.13 cm</t>
  </si>
  <si>
    <t>komunikace II. tř. - asfalt - rozšíření 40 cm na obě strany - SC tl.13 cm</t>
  </si>
  <si>
    <t>1005686746</t>
  </si>
  <si>
    <t xml:space="preserve">komunikace II. tř. - asfalt  tl. 6 cm</t>
  </si>
  <si>
    <t>komunikace II. tř. - asfalt tl. 6 cm - rozšíření 80 cm na obě strany</t>
  </si>
  <si>
    <t>573211112</t>
  </si>
  <si>
    <t>Postřik živičný spojovací z asfaltu v množství 0,70 kg/m2</t>
  </si>
  <si>
    <t>-786074254</t>
  </si>
  <si>
    <t>komunikace II. tř. - asfalt tl.40mm</t>
  </si>
  <si>
    <t>5,50*(1,00+1,00)</t>
  </si>
  <si>
    <t>1,00*1,50*2</t>
  </si>
  <si>
    <t>1178172467</t>
  </si>
  <si>
    <t>-1007746199</t>
  </si>
  <si>
    <t xml:space="preserve">komunikace II. tř. - asfalt  tl. 40mm</t>
  </si>
  <si>
    <t>-1726420983</t>
  </si>
  <si>
    <t>143,268*2 "celk.tl.asfaltu 10cm</t>
  </si>
  <si>
    <t>-1551278297</t>
  </si>
  <si>
    <t>komunikace II. tř. - asfalt tl. 5 cm</t>
  </si>
  <si>
    <t>0,60*1,50*2</t>
  </si>
  <si>
    <t>-1170954115</t>
  </si>
  <si>
    <t>-30742515</t>
  </si>
  <si>
    <t>2037599375</t>
  </si>
  <si>
    <t>"nové 10%" 2,40*0,10*1,02</t>
  </si>
  <si>
    <t>2134461533</t>
  </si>
  <si>
    <t>-457122452</t>
  </si>
  <si>
    <t>2,40*0,9</t>
  </si>
  <si>
    <t>206585176</t>
  </si>
  <si>
    <t>6,50 "PE D40</t>
  </si>
  <si>
    <t>53,50 "PE D40 k č.p.24</t>
  </si>
  <si>
    <t>259772865</t>
  </si>
  <si>
    <t>6,50+53,50 "PE D40</t>
  </si>
  <si>
    <t>60*1,01 'Přepočtené koeficientem množství</t>
  </si>
  <si>
    <t>937484889</t>
  </si>
  <si>
    <t>182,0-6,50-53,50 "PVC DN150</t>
  </si>
  <si>
    <t>1934241529</t>
  </si>
  <si>
    <t>182,00-6,50-53,50 "PVC DN150</t>
  </si>
  <si>
    <t>122*1,03 'Přepočtené koeficientem množství</t>
  </si>
  <si>
    <t>75723084</t>
  </si>
  <si>
    <t>29*2</t>
  </si>
  <si>
    <t>-1480794352</t>
  </si>
  <si>
    <t>29*1,015 "ztratné 1,5%</t>
  </si>
  <si>
    <t>-1516175306</t>
  </si>
  <si>
    <t>1034479593</t>
  </si>
  <si>
    <t>29 "DP gravitační</t>
  </si>
  <si>
    <t>-1117391611</t>
  </si>
  <si>
    <t>1763334752</t>
  </si>
  <si>
    <t>2 "DP tlakové, DP k č.p.24 je napojena do plast.šachty DN600</t>
  </si>
  <si>
    <t>1580410757</t>
  </si>
  <si>
    <t>2*1,01 "ztratné 1%</t>
  </si>
  <si>
    <t>-102708694</t>
  </si>
  <si>
    <t>745472345</t>
  </si>
  <si>
    <t>1090397799</t>
  </si>
  <si>
    <t>1149697152</t>
  </si>
  <si>
    <t>6,50+53,50 "DP tlakové</t>
  </si>
  <si>
    <t>-1490424708</t>
  </si>
  <si>
    <t>182,0-6,50-53,50 "DP gravitační</t>
  </si>
  <si>
    <t>247980736</t>
  </si>
  <si>
    <t>31,00 "DP</t>
  </si>
  <si>
    <t>894-812</t>
  </si>
  <si>
    <t>Dodávka a osazení přípojková plastová šachta DN600/150 včetně poklopu</t>
  </si>
  <si>
    <t>-142226205</t>
  </si>
  <si>
    <t>Poznámka k položce:_x000d_
kompletní dodávka a osazení - dno, plast.roura, poklop</t>
  </si>
  <si>
    <t>DP k č.p.24</t>
  </si>
  <si>
    <t>-616404808</t>
  </si>
  <si>
    <t>1621724621</t>
  </si>
  <si>
    <t>1816670110</t>
  </si>
  <si>
    <t>986223337</t>
  </si>
  <si>
    <t>6,50+53,50 "DP tlaková</t>
  </si>
  <si>
    <t>1976729122</t>
  </si>
  <si>
    <t>1355039105</t>
  </si>
  <si>
    <t>31 "celkový počet DP</t>
  </si>
  <si>
    <t>-1253441527</t>
  </si>
  <si>
    <t>KK II.tř. asfalt ... rozšíření 0,5m na obě strany</t>
  </si>
  <si>
    <t>5,50*2</t>
  </si>
  <si>
    <t>1,50*2</t>
  </si>
  <si>
    <t>6,50*2*0,4</t>
  </si>
  <si>
    <t>(182,00-6,50-6,40-5,50-7,00)*2*0,4</t>
  </si>
  <si>
    <t>-1858753432</t>
  </si>
  <si>
    <t>KK II.tř. asfalt</t>
  </si>
  <si>
    <t>2016419833</t>
  </si>
  <si>
    <t>1343892657</t>
  </si>
  <si>
    <t>1001737201</t>
  </si>
  <si>
    <t>105,642*25 'Přepočtené koeficientem množství</t>
  </si>
  <si>
    <t>1297289185</t>
  </si>
  <si>
    <t>beton z bourání stáv. KK</t>
  </si>
  <si>
    <t>4,355</t>
  </si>
  <si>
    <t>315484443</t>
  </si>
  <si>
    <t>kamenivo z bourání stáv. KK II. tř, MK, chodník asfalt</t>
  </si>
  <si>
    <t>2,436+45,256+8,096+1,512</t>
  </si>
  <si>
    <t>1157760493</t>
  </si>
  <si>
    <t>živice z bourání stáv. KK II.tř., MK, chodník asfalt</t>
  </si>
  <si>
    <t>2,352+3,564+0,258+37,322</t>
  </si>
  <si>
    <t>230200120</t>
  </si>
  <si>
    <t>Nasunutí potrubní sekce do ocelové chráničky DN 150</t>
  </si>
  <si>
    <t>-892954502</t>
  </si>
  <si>
    <t>nasunutí potrubí PVC DN150 do chráničky DN225</t>
  </si>
  <si>
    <t>899911132</t>
  </si>
  <si>
    <t>Kluzná objímka výšky 60 mm vnějšího průměru potrubí do 183 mm</t>
  </si>
  <si>
    <t>-322145221</t>
  </si>
  <si>
    <t>"DP č.p. 11 (stoka F)" 4</t>
  </si>
  <si>
    <t>899913152</t>
  </si>
  <si>
    <t>Uzavírací manžeta chráničky potrubí DN 150 x 250</t>
  </si>
  <si>
    <t>-1386113405</t>
  </si>
  <si>
    <t>"DP č.p. 11 (stoka F)" 2</t>
  </si>
  <si>
    <t>SO-07 - Elektropřípojky NN k ČS Černovír</t>
  </si>
  <si>
    <t>M01.1 - Rozvaděč RE1</t>
  </si>
  <si>
    <t>M01.1</t>
  </si>
  <si>
    <t>Rozvaděč RE1</t>
  </si>
  <si>
    <t>01.1EM01</t>
  </si>
  <si>
    <t xml:space="preserve">D+M  Typový plastový elektroměrový rozvaděč  RE1</t>
  </si>
  <si>
    <t xml:space="preserve">Poznámka k položce:_x000d_
Typový plastový rozvaděč elektrárenského měření pro přímé měření v kompaktním pilířku o rozměrech v. 1930 x š.400 x h.240 mm,  zkušební svorkovnice, můstek PEN, krytí IP44/IP20, s přívody a vývody zespodu, místo pro jednosazbový elektroměr, hlavní jistič 3x50A/B, přívod 1-CYKY-J 4x16 mm2, odvod AYKY-J 4x25 mm2. Zapojení dle zvyklostí ČEZ Distribuce a.s..</t>
  </si>
  <si>
    <t>D+M - Kabel s měděným jádrem CYKY-J 4x16</t>
  </si>
  <si>
    <t>D+M - Kabel s hliníkovým jádren AYKY-J 4x25</t>
  </si>
  <si>
    <t xml:space="preserve">D+M  Zemnící pásek FeZn 30x4mm ve výkopu</t>
  </si>
  <si>
    <t xml:space="preserve">D+M  Utěsnění prostupů a kabelů v chráničkách proti vnikání vlhkosti</t>
  </si>
  <si>
    <t xml:space="preserve">D+M  Drobný montážní materiál</t>
  </si>
  <si>
    <t>M - Ukončení kabelů v rozvaděči do 4x16 mm2</t>
  </si>
  <si>
    <t>M - Ukončení kabelů v rozvaděči do 4x25 mm2</t>
  </si>
  <si>
    <t xml:space="preserve">D+M  Výkonová pojistka 80 A gG</t>
  </si>
  <si>
    <t xml:space="preserve">D+M  PVC korugovaná chránička Js63 se zatahovacím drátem</t>
  </si>
  <si>
    <t xml:space="preserve">D+M  PVC korugovaná chránička Js110 se zatahovacím drátem</t>
  </si>
  <si>
    <t xml:space="preserve">D+M  Výkonová pojistka 25 A gG</t>
  </si>
  <si>
    <t xml:space="preserve">M  Vytýčení trasy</t>
  </si>
  <si>
    <t xml:space="preserve">M  Vytýčení stávajícíh inženýrských sítí</t>
  </si>
  <si>
    <t xml:space="preserve">M  Výkop 35 x 80 cm  kompletní</t>
  </si>
  <si>
    <t xml:space="preserve">M  Výkop pro základ elektroměrového rozvaděče RE1</t>
  </si>
  <si>
    <t xml:space="preserve">M  Výkop 50 x 120 cm, tř.zeminy 3, kompletní</t>
  </si>
  <si>
    <t>Poznámka k položce:_x000d_
Výkop 50 x 120 cm, kompletní, včetně betonového podloží 10 cm, pískového lože 10/10cm, zahrnutí, hutnění, výstražné fólie a úpravy terénu</t>
  </si>
  <si>
    <t xml:space="preserve">M  Výchozí revize el. zařízení pro ČS1</t>
  </si>
  <si>
    <t>Poznámka k položce:_x000d_
Provedení požadovaných měření a následné zpracování výchozí revize el. zařízení</t>
  </si>
  <si>
    <t>30EM02</t>
  </si>
  <si>
    <t xml:space="preserve">M  Výchozí revize el. zařízení pro ČS2</t>
  </si>
  <si>
    <t>SO-08 - Elektropřípojky NN k ČS Oldřichovice</t>
  </si>
  <si>
    <t>M01.2 - Rozvaděč RE4</t>
  </si>
  <si>
    <t>M01.3 - Rozvaděč RE5</t>
  </si>
  <si>
    <t>M02.3 - Montážní materiál pro ČS4</t>
  </si>
  <si>
    <t>M02.4 - Montážní materiál pro ČS3</t>
  </si>
  <si>
    <t>M15.3 - Zemní práce pro ČS3</t>
  </si>
  <si>
    <t>M15.4 - Zemní práce pro ČS4</t>
  </si>
  <si>
    <t>M15.5 - Zemní práce pro ČS5</t>
  </si>
  <si>
    <t>M01.2</t>
  </si>
  <si>
    <t>Rozvaděč RE4</t>
  </si>
  <si>
    <t>01.2EM01</t>
  </si>
  <si>
    <t xml:space="preserve">D+M  Typový plastový elektroměrový rozvaděč  RE4</t>
  </si>
  <si>
    <t xml:space="preserve">Poznámka k položce:_x000d_
Typový plastový rozvaděč elektrárenského měření pro přímé měření v kompaktním pilířku o rozměrech v. 1930 x š.400 x h.240 mm,  zkušební svorkovnice, můstek PEN, krytí IP44/IP20, s přívody a vývody zespodu, místo pro jednosazbový elektroměr, hlavní jistič 3x40A/B, přívod 1-CYKY-J 4x16 mm2, odvod AYKY-J 4x25 mm2. Zapojení dle zvyklostí ČEZ Distribuce a.s..</t>
  </si>
  <si>
    <t>M01.3</t>
  </si>
  <si>
    <t>Rozvaděč RE5</t>
  </si>
  <si>
    <t>01.3EM01</t>
  </si>
  <si>
    <t xml:space="preserve">D+M  Typový plastový elektroměrový rozvaděč  RE5</t>
  </si>
  <si>
    <t xml:space="preserve">Poznámka k položce:_x000d_
Typový plastový rozvaděč elektrárenského měření pro přímé měření v kompaktním pilířku o rozměrech v. 1930 x š.400 x h.240 mm,  zkušební svorkovnice, můstek PEN, krytí IP44/IP20, s přívody a vývody zespodu, místo pro jednosazbový elektroměr, hlavní jistič 3x25A/B, přívod CYKY-J 4x10 mm2, odvod CYKY-J 4x10 mm2. Zapojení dle zvyklostí ČEZ Distribuce a.s..</t>
  </si>
  <si>
    <t xml:space="preserve">D+M  Kabel s měděným jádrem CYKY-J 4x16</t>
  </si>
  <si>
    <t xml:space="preserve">D+M  Výkonová pojistka 63 A gG</t>
  </si>
  <si>
    <t xml:space="preserve">D+M  PVC korugovaná chránička DN63</t>
  </si>
  <si>
    <t xml:space="preserve">D+M  PVC korugovaná chránička DN110</t>
  </si>
  <si>
    <t xml:space="preserve">D+M  Výkonová pojistka 40 A gG</t>
  </si>
  <si>
    <t>D+M - Kabel s měděným jádrem CYKY-J 4x10</t>
  </si>
  <si>
    <t xml:space="preserve">M  Ukončení kabelů  do 4x10 mm2</t>
  </si>
  <si>
    <t xml:space="preserve">M  Řízené protlačení a vtažení PE d 110 mm, kompletní</t>
  </si>
  <si>
    <t>Poznámka k položce:_x000d_
Řízené protlačení horninou, včetně vtažení chráničky.</t>
  </si>
  <si>
    <t xml:space="preserve">M  Hloubení šachet do 100m3</t>
  </si>
  <si>
    <t>Poznámka k položce:_x000d_
Hloubení šachet pro protlak (2*2*2,3 arm. šachta, 1*1,6*2,5 start. šachta), včetně příplatku za lepivost</t>
  </si>
  <si>
    <t xml:space="preserve">M  Výkop pro základ elektroměrového rozvaděče RE3</t>
  </si>
  <si>
    <t>M15.4</t>
  </si>
  <si>
    <t>15.4EM01</t>
  </si>
  <si>
    <t>15.4EM02</t>
  </si>
  <si>
    <t>15.4EM03</t>
  </si>
  <si>
    <t>15.4EM04</t>
  </si>
  <si>
    <t>15.4EM05</t>
  </si>
  <si>
    <t xml:space="preserve">M  Rozebrání a oprava asfaltobetonové komunikace</t>
  </si>
  <si>
    <t xml:space="preserve">Poznámka k položce:_x000d_
Rozebrání a oprava asfaltové komunikace   řezání, výměna podkladu tl. 30 cm, asfaltobet.7 cm</t>
  </si>
  <si>
    <t>15.4EM06</t>
  </si>
  <si>
    <t xml:space="preserve">M  Výkop pro základ elektroměrového rozvaděče RE4</t>
  </si>
  <si>
    <t>15.4EM07</t>
  </si>
  <si>
    <t>M15.5</t>
  </si>
  <si>
    <t>15.5EM01</t>
  </si>
  <si>
    <t>15.5EM02</t>
  </si>
  <si>
    <t>15.5EM03</t>
  </si>
  <si>
    <t>15.5EM04</t>
  </si>
  <si>
    <t xml:space="preserve">M  Výkop pro základ elektroměrového rozvaděče RE5</t>
  </si>
  <si>
    <t>15.5EM05</t>
  </si>
  <si>
    <t xml:space="preserve">M  Výchozí revize el. zařízení pro ČS3</t>
  </si>
  <si>
    <t xml:space="preserve">M  Výchozí revize el. zařízení pro ČS4</t>
  </si>
  <si>
    <t>30EM03</t>
  </si>
  <si>
    <t xml:space="preserve">M  Výchozí revize el. zařízení pro ČS5</t>
  </si>
  <si>
    <t>SO-09 - Zpevněné plochy u čerpacích stanic</t>
  </si>
  <si>
    <t>111111311</t>
  </si>
  <si>
    <t>Odstranění ruderálního porostu do 100 m2 naložení a odvoz do 20 km v rovině nebo svahu do 1:5</t>
  </si>
  <si>
    <t>680905263</t>
  </si>
  <si>
    <t>odměřeno CAD</t>
  </si>
  <si>
    <t>5,00</t>
  </si>
  <si>
    <t>111301111</t>
  </si>
  <si>
    <t>Sejmutí drnu tl do 100 mm s přemístěním do 50 m nebo naložením na dopravní prostředek</t>
  </si>
  <si>
    <t>-1528492783</t>
  </si>
  <si>
    <t>46,00</t>
  </si>
  <si>
    <t>555329580</t>
  </si>
  <si>
    <t>19,00</t>
  </si>
  <si>
    <t>122252203</t>
  </si>
  <si>
    <t>Odkopávky a prokopávky nezapažené pro silnice a dálnice v hornině třídy těžitelnosti I objem do 100 m3 strojně</t>
  </si>
  <si>
    <t>-1689082925</t>
  </si>
  <si>
    <t>15,75 "plocha ČS2</t>
  </si>
  <si>
    <t>24,30 "akt.zóna ... výměna podloží</t>
  </si>
  <si>
    <t>132151101</t>
  </si>
  <si>
    <t>Hloubení rýh nezapažených š do 800 mm v hornině třídy těžitelnosti I skupiny 1 a 2 objem do 20 m3 strojně</t>
  </si>
  <si>
    <t>-1731124304</t>
  </si>
  <si>
    <t>3,23</t>
  </si>
  <si>
    <t>139951121</t>
  </si>
  <si>
    <t>Bourání kcí v hloubených vykopávkách ze zdiva z betonu prostého strojně</t>
  </si>
  <si>
    <t>653723595</t>
  </si>
  <si>
    <t>1,00</t>
  </si>
  <si>
    <t>-804669516</t>
  </si>
  <si>
    <t>19,00*0,10</t>
  </si>
  <si>
    <t>162702111</t>
  </si>
  <si>
    <t>Vodorovné přemístění drnu bez naložení se složením přes 5000 do 6000 m</t>
  </si>
  <si>
    <t>2141916202</t>
  </si>
  <si>
    <t>162702119</t>
  </si>
  <si>
    <t>Příplatek k vodorovnému přemístění drnu do 6000 m ZKD 1000 m</t>
  </si>
  <si>
    <t>1582440416</t>
  </si>
  <si>
    <t>skládka 26km</t>
  </si>
  <si>
    <t>46,00*20</t>
  </si>
  <si>
    <t>31274570</t>
  </si>
  <si>
    <t>15,75+3,23+24,30 "odkopávky+rýhy+výměna podloží</t>
  </si>
  <si>
    <t>-2138929156</t>
  </si>
  <si>
    <t>15,75+3,23+24,30 "odkopávky+rýhy</t>
  </si>
  <si>
    <t>43,28*16 'Přepočtené koeficientem množství</t>
  </si>
  <si>
    <t>171000001R</t>
  </si>
  <si>
    <t>Hutnící zkoušky</t>
  </si>
  <si>
    <t>1211153355</t>
  </si>
  <si>
    <t>1284716870</t>
  </si>
  <si>
    <t>43,28*1,8 "t/m3</t>
  </si>
  <si>
    <t>151197404</t>
  </si>
  <si>
    <t>-1164799092</t>
  </si>
  <si>
    <t>3,75 "dosypávky pod krajnici</t>
  </si>
  <si>
    <t>24,30 "výměna podloží</t>
  </si>
  <si>
    <t>-2039653587</t>
  </si>
  <si>
    <t>3,75*1,1*1,01 "krajnice</t>
  </si>
  <si>
    <t>1024860881</t>
  </si>
  <si>
    <t>24,30*1,67*1,1*1,01 "výměna podloží</t>
  </si>
  <si>
    <t>1631941268</t>
  </si>
  <si>
    <t>-388415763</t>
  </si>
  <si>
    <t>-577194647</t>
  </si>
  <si>
    <t>19,00*0,04*1,035</t>
  </si>
  <si>
    <t>Úprava pláně v hornině třídy těžitelnosti I, skupiny 1 až 3 se zhutněním strojně</t>
  </si>
  <si>
    <t>-45912458</t>
  </si>
  <si>
    <t>Poznámka k položce:_x000d_
Úprava pláně HTÚ dle předepsaných sklonů vč. případných hutnících pokusů a vystavení protokolů o zkoušce ověření modulu přetvárnosti_x000d_
Pod komunikacemi:_x000d_
se zhutněním na požadovanou hodnotu Edef2=45MPa při poměru Edef2/Edef1 dle požadavku ČSN 72006 pro daný typ zeminy nacházející se v podloží_x000d_
Pod komunikacemi pro pěší a sjezdy:_x000d_
se zhutněním na požadovanou hodnotu Edef2=30MPa při poměru Edef2/Edef1 dle požadavku ČSN 72006 pro daný typ zeminy nacházející se v podloží</t>
  </si>
  <si>
    <t>54,00</t>
  </si>
  <si>
    <t>211531111</t>
  </si>
  <si>
    <t>Výplň odvodňovacích žeber nebo trativodů kamenivem hrubým drceným frakce 16 až 32 mm</t>
  </si>
  <si>
    <t>1359672072</t>
  </si>
  <si>
    <t>0,6*0,5*11"vsakovací drenáž</t>
  </si>
  <si>
    <t>211971110</t>
  </si>
  <si>
    <t>Zřízení opláštění žeber nebo trativodů geotextilií v rýze nebo zářezu sklonu do 1:2</t>
  </si>
  <si>
    <t>-722829278</t>
  </si>
  <si>
    <t>vsakovací drenáž</t>
  </si>
  <si>
    <t>29,04</t>
  </si>
  <si>
    <t>69311228</t>
  </si>
  <si>
    <t>geotextilie netkaná separační, ochranná, filtrační, drenážní PES 250g/m2</t>
  </si>
  <si>
    <t>1452479413</t>
  </si>
  <si>
    <t>29,04*1,03</t>
  </si>
  <si>
    <t>564730111</t>
  </si>
  <si>
    <t>Podklad z kameniva hrubého drceného vel. 16-32 mm tl 100 mm</t>
  </si>
  <si>
    <t>-1317742879</t>
  </si>
  <si>
    <t>12,00 "krajnice</t>
  </si>
  <si>
    <t>564750111</t>
  </si>
  <si>
    <t>Podklad z kameniva hrubého drceného vel. 0-32 mm tl 150 mm</t>
  </si>
  <si>
    <t>40340245</t>
  </si>
  <si>
    <t>kce 1 ... ČS2</t>
  </si>
  <si>
    <t>36,00</t>
  </si>
  <si>
    <t>-1562523263</t>
  </si>
  <si>
    <t>571906111</t>
  </si>
  <si>
    <t>Posyp krytu kamenivem drceným nebo těženým přes 25 do 30 kg/m2</t>
  </si>
  <si>
    <t>400166314</t>
  </si>
  <si>
    <t>172504409</t>
  </si>
  <si>
    <t>573231107</t>
  </si>
  <si>
    <t>Postřik živičný spojovací ze silniční emulze v množství 0,40 kg/m2</t>
  </si>
  <si>
    <t>-673788428</t>
  </si>
  <si>
    <t>36,00 "kce 1 ... ČS2</t>
  </si>
  <si>
    <t>33,00 "kce 2 ... ČS3</t>
  </si>
  <si>
    <t>-1059404778</t>
  </si>
  <si>
    <t>577165142</t>
  </si>
  <si>
    <t>Asfaltový beton vrstva ložní ACL 16 (ABH) tl 70 mm š přes 3 m z modifikovaného asfaltu</t>
  </si>
  <si>
    <t>-337929184</t>
  </si>
  <si>
    <t>-758365852</t>
  </si>
  <si>
    <t>Poznámka k položce:_x000d_
= předpoklad 90% výměry uloženo na meziskládce ke zpětnému použití, 10% výměry nový materiál_x000d_
= včetně tvarovek - zkrácené kusy, krajové kusy, oblouky</t>
  </si>
  <si>
    <t>59217032</t>
  </si>
  <si>
    <t>obrubník betonový silniční 1000x150x150mm</t>
  </si>
  <si>
    <t>-206504287</t>
  </si>
  <si>
    <t>10,00*1,01 "ztratné 1%</t>
  </si>
  <si>
    <t>-476536596</t>
  </si>
  <si>
    <t>-1045571790</t>
  </si>
  <si>
    <t>974628777</t>
  </si>
  <si>
    <t>2*25 'Přepočtené koeficientem množství</t>
  </si>
  <si>
    <t>998225111</t>
  </si>
  <si>
    <t>Přesun hmot pro pozemní komunikace s krytem z kamene, monolitickým betonovým nebo živičným</t>
  </si>
  <si>
    <t>-1066437316</t>
  </si>
  <si>
    <t>SO-10 - Přeložky IS</t>
  </si>
  <si>
    <t>-767143158</t>
  </si>
  <si>
    <t>dle př. č. D.1.12.7 ... MK asfalt ...štd+štěrk 2x tl. 200 mm</t>
  </si>
  <si>
    <t>PŘELOŽKA VODOVODU</t>
  </si>
  <si>
    <t>"rýha" 0,95*36,00</t>
  </si>
  <si>
    <t>1289319663</t>
  </si>
  <si>
    <t>dle př.č. D.1.12.7 ... MK asfalt ... ACO11+ tl. 100 mm</t>
  </si>
  <si>
    <t xml:space="preserve">"rýha ... souběh se stokou A3 ...  v SO 1.02 započítáno rozšíření 0,50 m" (0,95-0,50)*36,0</t>
  </si>
  <si>
    <t>rozšíření 0,5 na jednu stranu (souběh se stokou A3)</t>
  </si>
  <si>
    <t>36,0*0,50</t>
  </si>
  <si>
    <t>-1869292049</t>
  </si>
  <si>
    <t>"stávající vodovod" 0,95*2</t>
  </si>
  <si>
    <t>"kanalizační přípojka" 0,95*2</t>
  </si>
  <si>
    <t>132154202</t>
  </si>
  <si>
    <t>Hloubení zapažených rýh š do 2000 mm v hornině třídy těžitelnosti I skupiny 1 a 2 objem do 50 m3</t>
  </si>
  <si>
    <t>93866934</t>
  </si>
  <si>
    <t>"rýha ... souběh se stokou A3 ... část započítána v SO 01.2" 0,95*38,50*1,75</t>
  </si>
  <si>
    <t>"MK asfalt" -0,95*36,00*0,50</t>
  </si>
  <si>
    <t>"nezpevněný" -0,95*2,50*0</t>
  </si>
  <si>
    <t>"geologie tř.I sk.2 ... 100%" 46,906*1,0</t>
  </si>
  <si>
    <t>-487195240</t>
  </si>
  <si>
    <t>"křížení kanal. přípojky" 0,95*1,50*2</t>
  </si>
  <si>
    <t>-254879077</t>
  </si>
  <si>
    <t>"rýha ... souběh se stokou A3" 38,50*1,75</t>
  </si>
  <si>
    <t>-1346896622</t>
  </si>
  <si>
    <t>309222427</t>
  </si>
  <si>
    <t>zásypy mimo MK</t>
  </si>
  <si>
    <t>2,451</t>
  </si>
  <si>
    <t>zpětný zásyp vhodný do MK</t>
  </si>
  <si>
    <t>46,906*0,10</t>
  </si>
  <si>
    <t>"meziskládka tam a zpět" 7,142*2</t>
  </si>
  <si>
    <t>-86340078</t>
  </si>
  <si>
    <t>"výkop celkem" 46,906</t>
  </si>
  <si>
    <t>"meziskládka" -7,142</t>
  </si>
  <si>
    <t>"skládka tř.I sk. 1-3" 39,764</t>
  </si>
  <si>
    <t>1057959628</t>
  </si>
  <si>
    <t>39,764*16 'Přepočtené koeficientem množství</t>
  </si>
  <si>
    <t>-311343111</t>
  </si>
  <si>
    <t>"meziskládka tř.I sk. 1-3" 7,142</t>
  </si>
  <si>
    <t>1349861362</t>
  </si>
  <si>
    <t>"2t/m3" 39,764*2,0</t>
  </si>
  <si>
    <t>-367400854</t>
  </si>
  <si>
    <t>-840067413</t>
  </si>
  <si>
    <t>"odpočet D potrubí" -3,14*0,055*0,055*38,50</t>
  </si>
  <si>
    <t>"obsyp" -14,630</t>
  </si>
  <si>
    <t>"podsyp" -5,486</t>
  </si>
  <si>
    <t>"beton. bloky" -0,375</t>
  </si>
  <si>
    <t>0,95*36,0*(1,75-0,50-0,40-0,41-0,15)</t>
  </si>
  <si>
    <t>akt. zóna v MK asfalt</t>
  </si>
  <si>
    <t>0,95*36,0*0,40</t>
  </si>
  <si>
    <t>"zásypy mimo MK" 26,049-9,918-13,680</t>
  </si>
  <si>
    <t>"zásyp zpětný do MK ... vhodných 10% z výkopů" 46,906*0,10</t>
  </si>
  <si>
    <t>-765361649</t>
  </si>
  <si>
    <t xml:space="preserve">akt. zóna v MK asfalt  ... tl. 400 mm</t>
  </si>
  <si>
    <t>"rýha" 0,95*36,0*0,40</t>
  </si>
  <si>
    <t>13,680*1,67*1,1*1,01</t>
  </si>
  <si>
    <t>-411545037</t>
  </si>
  <si>
    <t>"zpětný zásyp vhodný do MK" -46,906*0,10</t>
  </si>
  <si>
    <t>5,277*1,1*1,01</t>
  </si>
  <si>
    <t>1459998316</t>
  </si>
  <si>
    <t>"rýha" 0,95*38,50*(0,11+0,30)</t>
  </si>
  <si>
    <t>-3,14*0,055*0,055*38,50</t>
  </si>
  <si>
    <t>-1479973332</t>
  </si>
  <si>
    <t>"obsyp" 14,630*1,67*1,1*1,01</t>
  </si>
  <si>
    <t>-1972476828</t>
  </si>
  <si>
    <t>nezpevněný povrch</t>
  </si>
  <si>
    <t>0,95*2,50</t>
  </si>
  <si>
    <t>1420953961</t>
  </si>
  <si>
    <t>0,95*38,50*0,15</t>
  </si>
  <si>
    <t>452313131</t>
  </si>
  <si>
    <t>Podkladní bloky z betonu prostého tř. C 12/15 otevřený výkop</t>
  </si>
  <si>
    <t>1029472111</t>
  </si>
  <si>
    <t>"bet. bloky pod tvarovky" (0,50*0,50*0,30)*5</t>
  </si>
  <si>
    <t>1001139981</t>
  </si>
  <si>
    <t>"rýha" 0,95*36,0</t>
  </si>
  <si>
    <t>-160755751</t>
  </si>
  <si>
    <t>-533319160</t>
  </si>
  <si>
    <t>"rýha ... souběh se stokou A3 .. část započítána v SO 1.02 v rozšíření" (0,95-0,50)*36,0</t>
  </si>
  <si>
    <t>"rýha" 36,0*0,50</t>
  </si>
  <si>
    <t>-1469061007</t>
  </si>
  <si>
    <t>"2 vrstvy" 34,20*2</t>
  </si>
  <si>
    <t>857242122</t>
  </si>
  <si>
    <t>Montáž litinových tvarovek jednoosých přírubových otevřený výkop DN 80</t>
  </si>
  <si>
    <t>-548151542</t>
  </si>
  <si>
    <t>"koleno 90°" 1</t>
  </si>
  <si>
    <t>PAM.BBA80CF10TT</t>
  </si>
  <si>
    <t>koleno přírubové s patkou PP litinové DN 80</t>
  </si>
  <si>
    <t>-1808992030</t>
  </si>
  <si>
    <t>871181141</t>
  </si>
  <si>
    <t>Montáž potrubí z PE100 SDR 11 otevřený výkop svařovaných na tupo D 50 x 4,6 mm</t>
  </si>
  <si>
    <t>483326164</t>
  </si>
  <si>
    <t>"domovní přípojky dl. celkem " 1,10+1,10+1,70+0,60</t>
  </si>
  <si>
    <t>28613112</t>
  </si>
  <si>
    <t>trubka vodovodní PE100 PN 16 SDR11 50x4,6mm</t>
  </si>
  <si>
    <t>-1521494516</t>
  </si>
  <si>
    <t>"domovní přípojky dl. celkem " 4,50</t>
  </si>
  <si>
    <t>"ztratné 3%" 4,50*1,03</t>
  </si>
  <si>
    <t>871251101</t>
  </si>
  <si>
    <t>Montáž potrubí z PVC SDR 11 těsněných gumovým kroužkem otevřený výkop D 110 x 4,2 mm</t>
  </si>
  <si>
    <t>-11186572</t>
  </si>
  <si>
    <t>PŘELOŽKA VODOVODU PVC DN110</t>
  </si>
  <si>
    <t>38,50</t>
  </si>
  <si>
    <t>28610002</t>
  </si>
  <si>
    <t>trubka tlaková hrdlovaná vodovodní PVC dl 6m DN 100</t>
  </si>
  <si>
    <t>129199921</t>
  </si>
  <si>
    <t>"ztratné 3%" 38,50*1,03</t>
  </si>
  <si>
    <t>877265211</t>
  </si>
  <si>
    <t>Montáž tvarovek z tvrdého PVC-systém KG nebo z polypropylenu-systém KG 2000 jednoosé DN 110</t>
  </si>
  <si>
    <t>-504377702</t>
  </si>
  <si>
    <t>"oblouk 90°" 1</t>
  </si>
  <si>
    <t>"spojka" 2</t>
  </si>
  <si>
    <t>28650127</t>
  </si>
  <si>
    <t>oblouk hrdlový tlakového vodovodního potrubí PVC 90° 110mm</t>
  </si>
  <si>
    <t>-1213015498</t>
  </si>
  <si>
    <t>28650133</t>
  </si>
  <si>
    <t>spojka přesuvná tlakového vodovodního potrubí PVC 110x4,2mm</t>
  </si>
  <si>
    <t>244438772</t>
  </si>
  <si>
    <t>877265221</t>
  </si>
  <si>
    <t>Montáž tvarovek z tvrdého PVC-systém KG nebo z polypropylenu-systém KG 2000 dvouosé DN 110</t>
  </si>
  <si>
    <t>-780632790</t>
  </si>
  <si>
    <t>"vodovodní přípojky 4 ks" 4</t>
  </si>
  <si>
    <t>"hydrant 1 ks" 1</t>
  </si>
  <si>
    <t>42273550</t>
  </si>
  <si>
    <t>pás navrtávací se závitovým výstupem z tvárné litiny pro vodovodní PE a PVC potrubí 110-2”</t>
  </si>
  <si>
    <t>1040202932</t>
  </si>
  <si>
    <t>"vodovodní přípojka 4 ks" 4</t>
  </si>
  <si>
    <t>"ztratné 1%" 4*1,01</t>
  </si>
  <si>
    <t>55251215</t>
  </si>
  <si>
    <t>tvarovka hrdlová s přírubovou odbočkou A, PN 10-16 DN 110/odbočka DN 80</t>
  </si>
  <si>
    <t>1387030509</t>
  </si>
  <si>
    <t>"odbočka hydrant DN 100/80" 1</t>
  </si>
  <si>
    <t>879211111.R01</t>
  </si>
  <si>
    <t>Přepojení vodovodní přípojky D50</t>
  </si>
  <si>
    <t>1061087107</t>
  </si>
  <si>
    <t>Poznámka k položce:_x000d_
vč. přípojkového šoupátka a zemní teleskopické soupravy</t>
  </si>
  <si>
    <t>"vodovodní přípojka ... 4 ks" 4</t>
  </si>
  <si>
    <t>891241112</t>
  </si>
  <si>
    <t>Montáž vodovodních šoupátek otevřený výkop DN 80</t>
  </si>
  <si>
    <t>223942636</t>
  </si>
  <si>
    <t>"hydrant" 1</t>
  </si>
  <si>
    <t>42221303</t>
  </si>
  <si>
    <t>šoupátko pitná voda litina GGG 50 krátká stavební dl PN10/16 DN 80x180mm</t>
  </si>
  <si>
    <t>226304845</t>
  </si>
  <si>
    <t xml:space="preserve">PŘELOŽKA VODOVODU </t>
  </si>
  <si>
    <t>"hydrant DN80" 1</t>
  </si>
  <si>
    <t>42291079.R</t>
  </si>
  <si>
    <t>souprava zemní teleskopická pro šoupátka DN 65-80mm Rd 2,0m</t>
  </si>
  <si>
    <t>-1137383251</t>
  </si>
  <si>
    <t>891247112</t>
  </si>
  <si>
    <t>Montáž hydrantů podzemních DN 80</t>
  </si>
  <si>
    <t>668281309</t>
  </si>
  <si>
    <t>42273593</t>
  </si>
  <si>
    <t>hydrant podzemní DN 80 PN 16 dvojitý uzávěr s koulí krycí v 1250mm</t>
  </si>
  <si>
    <t>442802076</t>
  </si>
  <si>
    <t>-2078245305</t>
  </si>
  <si>
    <t>"domovní přípojky ... celková dl." 6,50+5,0+4,50+4,0</t>
  </si>
  <si>
    <t>-1014628897</t>
  </si>
  <si>
    <t>-1385780404</t>
  </si>
  <si>
    <t>892233122</t>
  </si>
  <si>
    <t>Proplach a dezinfekce vodovodního potrubí DN od 40 do 70</t>
  </si>
  <si>
    <t>-1531007654</t>
  </si>
  <si>
    <t>892273122</t>
  </si>
  <si>
    <t>Proplach a dezinfekce vodovodního potrubí DN od 80 do 125</t>
  </si>
  <si>
    <t>-1612697866</t>
  </si>
  <si>
    <t>-744446666</t>
  </si>
  <si>
    <t>Poznámka k položce:_x000d_
včetně úpravy zhlaví dle umístění poklopu</t>
  </si>
  <si>
    <t>"domovní přípojka 4 ks" 4</t>
  </si>
  <si>
    <t>1960667545</t>
  </si>
  <si>
    <t>899401113</t>
  </si>
  <si>
    <t>Osazení poklopů litinových hydrantových</t>
  </si>
  <si>
    <t>1204766288</t>
  </si>
  <si>
    <t>42291452</t>
  </si>
  <si>
    <t>poklop litinový hydrantový DN 80</t>
  </si>
  <si>
    <t>1110150545</t>
  </si>
  <si>
    <t>899713111</t>
  </si>
  <si>
    <t>Orientační tabulky na sloupku betonovém nebo ocelovém</t>
  </si>
  <si>
    <t>-971299712</t>
  </si>
  <si>
    <t>-573920781</t>
  </si>
  <si>
    <t>"řad" 38,50</t>
  </si>
  <si>
    <t>"domovní přípojky" 1,10+1,10+1,70+0,60</t>
  </si>
  <si>
    <t>899722114</t>
  </si>
  <si>
    <t>Krytí potrubí z plastů výstražnou fólií z PVC 40 cm</t>
  </si>
  <si>
    <t>1303169484</t>
  </si>
  <si>
    <t>871275811</t>
  </si>
  <si>
    <t>Bourání stávajícího potrubí z PVC nebo PP DN 150</t>
  </si>
  <si>
    <t>-2049870618</t>
  </si>
  <si>
    <t>stávající vodovod PVC DN110</t>
  </si>
  <si>
    <t>38,75</t>
  </si>
  <si>
    <t>stávající vodov. přípojky PVC DN50</t>
  </si>
  <si>
    <t>0,50*2+1,50*2</t>
  </si>
  <si>
    <t>891211811</t>
  </si>
  <si>
    <t>Demontáž vodovodních šoupátek otevřený výkop DN 50</t>
  </si>
  <si>
    <t>-974935950</t>
  </si>
  <si>
    <t>"stávající přípojky 4ks" 4</t>
  </si>
  <si>
    <t>891241811</t>
  </si>
  <si>
    <t>Demontáž vodovodních šoupátek otevřený výkop DN 80</t>
  </si>
  <si>
    <t>-1485378643</t>
  </si>
  <si>
    <t>"stávající hydrant" 1</t>
  </si>
  <si>
    <t>891247912.R01</t>
  </si>
  <si>
    <t>Demontáž hydrantů podzemních DN 80</t>
  </si>
  <si>
    <t>1424474477</t>
  </si>
  <si>
    <t>899101211</t>
  </si>
  <si>
    <t>Demontáž poklopů litinových nebo ocelových včetně rámů hmotnosti do 50 kg</t>
  </si>
  <si>
    <t>453010858</t>
  </si>
  <si>
    <t>"poklop šoupátkový" 5</t>
  </si>
  <si>
    <t>"poklop hydrantový" 1</t>
  </si>
  <si>
    <t>-1308824003</t>
  </si>
  <si>
    <t>PŘELOŽKJA VODOVODU</t>
  </si>
  <si>
    <t>"rýha ... souběh se stokou A3" 36,0+0,95*2</t>
  </si>
  <si>
    <t>127710299</t>
  </si>
  <si>
    <t>901627550</t>
  </si>
  <si>
    <t>-377249945</t>
  </si>
  <si>
    <t>33,711*25 'Přepočtené koeficientem množství</t>
  </si>
  <si>
    <t>997013631</t>
  </si>
  <si>
    <t>Poplatek za uložení na skládce (skládkovné) stavebního odpadu směsného kód odpadu 17 09 04</t>
  </si>
  <si>
    <t>597468484</t>
  </si>
  <si>
    <t>"poklopy" 0,090</t>
  </si>
  <si>
    <t>"šoupata" 0,047+0,017</t>
  </si>
  <si>
    <t>"hydrant" 0,043</t>
  </si>
  <si>
    <t>-30770588</t>
  </si>
  <si>
    <t>"potrubí plast" 0,214</t>
  </si>
  <si>
    <t>-503795450</t>
  </si>
  <si>
    <t>19,836</t>
  </si>
  <si>
    <t>504293695</t>
  </si>
  <si>
    <t>7,866</t>
  </si>
  <si>
    <t>535293791</t>
  </si>
  <si>
    <t>VON - Vedlejší a ostatní náklady</t>
  </si>
  <si>
    <t>OVN - Ostatní a vedlejší náklady</t>
  </si>
  <si>
    <t>OVN</t>
  </si>
  <si>
    <t>Ostatní a vedlejší náklady</t>
  </si>
  <si>
    <t>2.01</t>
  </si>
  <si>
    <t>Vytyčení stavby</t>
  </si>
  <si>
    <t>1024</t>
  </si>
  <si>
    <t>-161819654</t>
  </si>
  <si>
    <t>Poznámka k položce:_x000d_
Příloha F.1_x000d_
Geodetické zaměření rohů stavby, stabilizace bodů a sestavení laviček.; Vyhotovení protokolu o vytyčení stavby se seznamem souřadnic vytyčených bodů a jejich polohopisnými (S-JTSK) a výškopisnými (Bpv) hodnotami.</t>
  </si>
  <si>
    <t>2.02</t>
  </si>
  <si>
    <t>Zařízení staveniště</t>
  </si>
  <si>
    <t>243673046</t>
  </si>
  <si>
    <t>Poznámka k položce:_x000d_
Příloha F.1_x000d_
Veškeré náklady spojené s vybudováním, provozem a odstraněním zařízení staveniště včetně POV</t>
  </si>
  <si>
    <t>2.03</t>
  </si>
  <si>
    <t>Dopracování realizační dokumentace</t>
  </si>
  <si>
    <t>306719007</t>
  </si>
  <si>
    <t>Poznámka k položce:_x000d_
Příloha F.1_x000d_
Náklady spojené s vypracováním projektové dokumentace včetně dílčích částí projektové dokumentace, většinou v obsahu a rozsahu projektové dokumentace pro provádění stavby, ale mohou zde být obsaženy i náklady na jiné stupně projektové dokumentace, pokud jsou součástí požadavků objednatele.Vše bude zpracováno v souladu se standardy ČAH i ve všech dílčích částech projektové dokumentace. Položka zahrnuje i písemné vyhotovení v požadovaném počtu paré a 1x digitální podobu na CD-ROM v požadovaném formátu a počtu.</t>
  </si>
  <si>
    <t>2.04</t>
  </si>
  <si>
    <t>Zajištění archeologického průzkumu</t>
  </si>
  <si>
    <t>702211460</t>
  </si>
  <si>
    <t>Poznámka k položce:_x000d_
Příloha F.1</t>
  </si>
  <si>
    <t>2.05</t>
  </si>
  <si>
    <t>Dočasná dopravní opatření</t>
  </si>
  <si>
    <t>1865226650</t>
  </si>
  <si>
    <t>2.06</t>
  </si>
  <si>
    <t>Oprava nemovitostí poškozených stavební činností</t>
  </si>
  <si>
    <t>2131401893</t>
  </si>
  <si>
    <t>2.07</t>
  </si>
  <si>
    <t>Zkušební provoz</t>
  </si>
  <si>
    <t>-493562719</t>
  </si>
  <si>
    <t>2.08</t>
  </si>
  <si>
    <t>Zaškolení obsluhy</t>
  </si>
  <si>
    <t>-1723970451</t>
  </si>
  <si>
    <t>2.09</t>
  </si>
  <si>
    <t>Individuální a komplexní vyzkoušení</t>
  </si>
  <si>
    <t>1598842793</t>
  </si>
  <si>
    <t>2.10</t>
  </si>
  <si>
    <t>Předepsané zkoušky potrubí přeložek vodovodu</t>
  </si>
  <si>
    <t>-792442554</t>
  </si>
  <si>
    <t>Poznámka k položce:_x000d_
viz příloha F.1_x000d_
Náklady zhotovitele na vypracování provozních řádů pro zkušební či trvalý provoz včetně nákladů na předání všech návodů k obsluze a údržbě pro technologická zařízení a včetně zaškolení obsluhy objednatele.</t>
  </si>
  <si>
    <t>2.11</t>
  </si>
  <si>
    <t>Provozní řád</t>
  </si>
  <si>
    <t>1973243120</t>
  </si>
  <si>
    <t>Poznámka k položce:_x000d_
Příloha F.1_x000d_
Náklady zhotovitele na vypracování kanalizačních řádů</t>
  </si>
  <si>
    <t>2.12</t>
  </si>
  <si>
    <t>Kanalizační řád</t>
  </si>
  <si>
    <t>829572194</t>
  </si>
  <si>
    <t>Poznámka k položce:_x000d_
Příloha F.1_x000d_
Náklady na provedení skutečného zaměření stavby v rozsahu nezbytném pro zápis změny do katastru nemovitostí.</t>
  </si>
  <si>
    <t>2.13</t>
  </si>
  <si>
    <t>Geodetické zaměření skutečného provedení</t>
  </si>
  <si>
    <t>-570841646</t>
  </si>
  <si>
    <t>Poznámka k položce:_x000d_
Příloha F.1_x000d_
Náklady na vyhotovení dokumentace skutečného provedení stavby a její předání objednateli v požadované formě a požadovaném počtu.Vše bude zpracováno v souladu se standardy ČAH i ve všech dílčích částech projektové dokumentace.</t>
  </si>
  <si>
    <t>2.14</t>
  </si>
  <si>
    <t>Dokumentace skutečného provedení</t>
  </si>
  <si>
    <t>2068731318</t>
  </si>
  <si>
    <t>2.15</t>
  </si>
  <si>
    <t>Čištění vozovek po dobu výstavby</t>
  </si>
  <si>
    <t>1979005600</t>
  </si>
  <si>
    <t>2.16</t>
  </si>
  <si>
    <t>Fotodokumentace</t>
  </si>
  <si>
    <t>1016365218</t>
  </si>
  <si>
    <t>Poznámka k položce:_x000d_
viz příloha F.1</t>
  </si>
  <si>
    <t>2.17</t>
  </si>
  <si>
    <t>Propagace stavby</t>
  </si>
  <si>
    <t>-544751856</t>
  </si>
  <si>
    <t>2.18</t>
  </si>
  <si>
    <t>Pasportizace stávajících nemovitostí, studní a hydrologický monitoring</t>
  </si>
  <si>
    <t>-485513126</t>
  </si>
  <si>
    <t>2.19</t>
  </si>
  <si>
    <t>Kontrolní a zkušební plány</t>
  </si>
  <si>
    <t>1518515142</t>
  </si>
  <si>
    <t>2.20</t>
  </si>
  <si>
    <t>Poplatek za užívání veřejného prostranství</t>
  </si>
  <si>
    <t>552209109</t>
  </si>
  <si>
    <t>2.21</t>
  </si>
  <si>
    <t>Poplatek za nájemné za užívání silnice II/360</t>
  </si>
  <si>
    <t>-234879210</t>
  </si>
  <si>
    <t>2.22</t>
  </si>
  <si>
    <t>Povodňový plán</t>
  </si>
  <si>
    <t>1421987743</t>
  </si>
  <si>
    <t>2.23</t>
  </si>
  <si>
    <t>Stavební práce v pozemku ve správě železnic</t>
  </si>
  <si>
    <t>-1608546153</t>
  </si>
  <si>
    <t>2.24</t>
  </si>
  <si>
    <t>Zajištění nezbytných dokladů, povolení a souhlasů</t>
  </si>
  <si>
    <t>-18749591</t>
  </si>
</sst>
</file>

<file path=xl/styles.xml><?xml version="1.0" encoding="utf-8"?>
<styleSheet xmlns="http://schemas.openxmlformats.org/spreadsheetml/2006/main">
  <numFmts count="4">
    <numFmt numFmtId="164" formatCode="#,##0.00%"/>
    <numFmt numFmtId="165" formatCode="dd\.mm\.yyyy"/>
    <numFmt numFmtId="166" formatCode="#,##0.00000"/>
    <numFmt numFmtId="167" formatCode="#,##0.000"/>
  </numFmts>
  <fonts count="41">
    <font>
      <sz val="8"/>
      <name val="Arial CE"/>
      <family val="2"/>
    </font>
    <font>
      <sz val="10"/>
      <color rgb="FF969696"/>
      <name val="Arial CE"/>
    </font>
    <font>
      <sz val="10"/>
      <name val="Arial CE"/>
    </font>
    <font>
      <b/>
      <sz val="11"/>
      <name val="Arial CE"/>
    </font>
    <font>
      <b/>
      <sz val="12"/>
      <name val="Arial CE"/>
    </font>
    <font>
      <sz val="11"/>
      <name val="Arial CE"/>
    </font>
    <font>
      <sz val="8"/>
      <color rgb="FF800080"/>
      <name val="Arial CE"/>
    </font>
    <font>
      <sz val="8"/>
      <color rgb="FF505050"/>
      <name val="Arial CE"/>
    </font>
    <font>
      <sz val="12"/>
      <color rgb="FF003366"/>
      <name val="Arial CE"/>
    </font>
    <font>
      <sz val="8"/>
      <color rgb="FF003366"/>
      <name val="Arial CE"/>
    </font>
    <font>
      <sz val="10"/>
      <color rgb="FF003366"/>
      <name val="Arial CE"/>
    </font>
    <font>
      <sz val="8"/>
      <color rgb="FFFF0000"/>
      <name val="Arial CE"/>
    </font>
    <font>
      <sz val="8"/>
      <color rgb="FF0000A8"/>
      <name val="Arial CE"/>
    </font>
    <font>
      <sz val="8"/>
      <color rgb="FFFFFFFF"/>
      <name val="Arial CE"/>
    </font>
    <font>
      <b/>
      <sz val="14"/>
      <name val="Arial CE"/>
    </font>
    <font>
      <sz val="8"/>
      <color rgb="FF3366FF"/>
      <name val="Arial CE"/>
    </font>
    <font>
      <b/>
      <sz val="12"/>
      <color rgb="FF969696"/>
      <name val="Arial CE"/>
    </font>
    <font>
      <b/>
      <sz val="8"/>
      <color rgb="FF969696"/>
      <name val="Arial CE"/>
    </font>
    <font>
      <b/>
      <sz val="10"/>
      <name val="Arial CE"/>
    </font>
    <font>
      <b/>
      <sz val="10"/>
      <color rgb="FF969696"/>
      <name val="Arial CE"/>
    </font>
    <font>
      <b/>
      <sz val="10"/>
      <color rgb="FF46464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b/>
      <sz val="11"/>
      <color rgb="FF003366"/>
      <name val="Arial CE"/>
    </font>
    <font>
      <sz val="11"/>
      <color rgb="FF003366"/>
      <name val="Arial CE"/>
    </font>
    <font>
      <sz val="11"/>
      <color rgb="FF969696"/>
      <name val="Arial CE"/>
    </font>
    <font>
      <sz val="18"/>
      <color theme="10"/>
      <name val="Wingdings 2"/>
    </font>
    <font>
      <b/>
      <sz val="10"/>
      <color rgb="FF003366"/>
      <name val="Arial CE"/>
    </font>
    <font>
      <sz val="10"/>
      <color rgb="FF3366FF"/>
      <name val="Arial CE"/>
    </font>
    <font>
      <b/>
      <sz val="12"/>
      <color rgb="FF800000"/>
      <name val="Arial CE"/>
    </font>
    <font>
      <sz val="8"/>
      <color rgb="FF960000"/>
      <name val="Arial CE"/>
    </font>
    <font>
      <b/>
      <sz val="8"/>
      <name val="Arial CE"/>
    </font>
    <font>
      <sz val="7"/>
      <color rgb="FF969696"/>
      <name val="Arial CE"/>
    </font>
    <font>
      <i/>
      <sz val="7"/>
      <color rgb="FF969696"/>
      <name val="Arial CE"/>
    </font>
    <font>
      <i/>
      <sz val="9"/>
      <color rgb="FF0000FF"/>
      <name val="Arial CE"/>
    </font>
    <font>
      <i/>
      <sz val="8"/>
      <color rgb="FF0000FF"/>
      <name val="Arial CE"/>
    </font>
    <font>
      <u/>
      <sz val="11"/>
      <color theme="10"/>
      <name val="Calibri"/>
      <scheme val="minor"/>
    </font>
  </fonts>
  <fills count="5">
    <fill>
      <patternFill patternType="none"/>
    </fill>
    <fill>
      <patternFill patternType="gray125"/>
    </fill>
    <fill>
      <patternFill patternType="solid">
        <fgColor rgb="FFFFFFCC"/>
      </patternFill>
    </fill>
    <fill>
      <patternFill patternType="solid">
        <fgColor rgb="FFBEBEBE"/>
      </patternFill>
    </fill>
    <fill>
      <patternFill patternType="solid">
        <fgColor rgb="FFD2D2D2"/>
      </patternFill>
    </fill>
  </fills>
  <borders count="23">
    <border/>
    <border>
      <left style="thin">
        <color rgb="FF000000"/>
      </left>
      <top style="thin">
        <color rgb="FF000000"/>
      </top>
    </border>
    <border>
      <top style="thin">
        <color rgb="FF000000"/>
      </top>
    </border>
    <border>
      <left style="thin">
        <color rgb="FF000000"/>
      </left>
    </border>
    <border>
      <top style="hair">
        <color rgb="FF000000"/>
      </top>
    </border>
    <border>
      <bottom style="hair">
        <color rgb="FF000000"/>
      </bottom>
    </border>
    <border>
      <left style="hair">
        <color rgb="FF000000"/>
      </left>
      <top style="hair">
        <color rgb="FF000000"/>
      </top>
      <bottom style="hair">
        <color rgb="FF000000"/>
      </bottom>
    </border>
    <border>
      <top style="hair">
        <color rgb="FF000000"/>
      </top>
      <bottom style="hair">
        <color rgb="FF000000"/>
      </bottom>
    </border>
    <border>
      <right style="hair">
        <color rgb="FF000000"/>
      </right>
      <top style="hair">
        <color rgb="FF000000"/>
      </top>
      <bottom style="hair">
        <color rgb="FF000000"/>
      </bottom>
    </border>
    <border>
      <left style="thin">
        <color rgb="FF000000"/>
      </left>
      <bottom style="thin">
        <color rgb="FF000000"/>
      </bottom>
    </border>
    <border>
      <bottom style="thin">
        <color rgb="FF000000"/>
      </bottom>
    </border>
    <border>
      <left style="hair">
        <color rgb="FF969696"/>
      </left>
      <top style="hair">
        <color rgb="FF969696"/>
      </top>
    </border>
    <border>
      <top style="hair">
        <color rgb="FF969696"/>
      </top>
    </border>
    <border>
      <right style="hair">
        <color rgb="FF969696"/>
      </right>
      <top style="hair">
        <color rgb="FF969696"/>
      </top>
    </border>
    <border>
      <left style="hair">
        <color rgb="FF969696"/>
      </left>
    </border>
    <border>
      <right style="hair">
        <color rgb="FF969696"/>
      </right>
    </border>
    <border>
      <left style="hair">
        <color rgb="FF969696"/>
      </left>
      <top style="hair">
        <color rgb="FF969696"/>
      </top>
      <bottom style="hair">
        <color rgb="FF969696"/>
      </bottom>
    </border>
    <border>
      <top style="hair">
        <color rgb="FF969696"/>
      </top>
      <bottom style="hair">
        <color rgb="FF969696"/>
      </bottom>
    </border>
    <border>
      <right style="hair">
        <color rgb="FF969696"/>
      </right>
      <top style="hair">
        <color rgb="FF969696"/>
      </top>
      <bottom style="hair">
        <color rgb="FF969696"/>
      </bottom>
    </border>
    <border>
      <left style="hair">
        <color rgb="FF969696"/>
      </left>
      <bottom style="hair">
        <color rgb="FF969696"/>
      </bottom>
    </border>
    <border>
      <bottom style="hair">
        <color rgb="FF969696"/>
      </bottom>
    </border>
    <border>
      <right style="hair">
        <color rgb="FF969696"/>
      </right>
      <bottom style="hair">
        <color rgb="FF969696"/>
      </bottom>
    </border>
    <border>
      <left style="hair">
        <color rgb="FF969696"/>
      </left>
      <right style="hair">
        <color rgb="FF969696"/>
      </right>
      <top style="hair">
        <color rgb="FF969696"/>
      </top>
      <bottom style="hair">
        <color rgb="FF969696"/>
      </bottom>
    </border>
  </borders>
  <cellStyleXfs count="2">
    <xf numFmtId="0" fontId="0" fillId="0" borderId="0"/>
    <xf numFmtId="0" fontId="40" fillId="0" borderId="0" applyNumberFormat="0" applyFill="0" applyBorder="0" applyAlignment="0" applyProtection="0"/>
  </cellStyleXfs>
  <cellXfs count="312">
    <xf numFmtId="0" fontId="0" fillId="0" borderId="0" xfId="0"/>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0" fillId="0" borderId="0" xfId="0" applyAlignment="1">
      <alignment horizontal="center" vertical="center" wrapText="1"/>
    </xf>
    <xf numFmtId="0" fontId="6" fillId="0" borderId="0" xfId="0" applyFont="1" applyAlignment="1">
      <alignment vertical="center"/>
    </xf>
    <xf numFmtId="0" fontId="7" fillId="0" borderId="0" xfId="0" applyFont="1" applyAlignment="1">
      <alignment vertical="center"/>
    </xf>
    <xf numFmtId="0" fontId="8" fillId="0" borderId="0" xfId="0" applyFont="1" applyAlignment="1">
      <alignment vertical="center"/>
    </xf>
    <xf numFmtId="0" fontId="9" fillId="0" borderId="0" xfId="0" applyFont="1" applyAlignment="1"/>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13" fillId="0" borderId="0" xfId="0" applyFont="1" applyAlignment="1">
      <alignment horizontal="left" vertical="center"/>
    </xf>
    <xf numFmtId="0" fontId="0" fillId="0" borderId="0" xfId="0" applyFont="1" applyAlignment="1">
      <alignment horizontal="left" vertical="center"/>
    </xf>
    <xf numFmtId="0" fontId="0" fillId="0" borderId="1" xfId="0" applyBorder="1" applyProtection="1"/>
    <xf numFmtId="0" fontId="0" fillId="0" borderId="2" xfId="0" applyBorder="1" applyProtection="1"/>
    <xf numFmtId="0" fontId="0" fillId="0" borderId="3" xfId="0" applyBorder="1"/>
    <xf numFmtId="0" fontId="0" fillId="0" borderId="3" xfId="0" applyBorder="1" applyProtection="1"/>
    <xf numFmtId="0" fontId="0" fillId="0" borderId="0" xfId="0" applyProtection="1"/>
    <xf numFmtId="0" fontId="14" fillId="0" borderId="0" xfId="0" applyFont="1" applyAlignment="1" applyProtection="1">
      <alignment horizontal="left" vertical="center"/>
    </xf>
    <xf numFmtId="0" fontId="15" fillId="0" borderId="0" xfId="0" applyFont="1" applyAlignment="1">
      <alignment horizontal="left" vertical="center"/>
    </xf>
    <xf numFmtId="0" fontId="16" fillId="0" borderId="0" xfId="0" applyFont="1" applyAlignment="1">
      <alignment horizontal="left" vertical="center"/>
    </xf>
    <xf numFmtId="0" fontId="1" fillId="0" borderId="0" xfId="0" applyFont="1" applyAlignment="1" applyProtection="1">
      <alignment horizontal="left" vertical="top"/>
    </xf>
    <xf numFmtId="0" fontId="2" fillId="0" borderId="0" xfId="0" applyFont="1" applyAlignment="1" applyProtection="1">
      <alignment horizontal="left" vertical="center"/>
    </xf>
    <xf numFmtId="0" fontId="17" fillId="0" borderId="0" xfId="0" applyFont="1" applyAlignment="1">
      <alignment horizontal="left" vertical="top" wrapText="1"/>
    </xf>
    <xf numFmtId="0" fontId="3" fillId="0" borderId="0" xfId="0" applyFont="1" applyAlignment="1" applyProtection="1">
      <alignment horizontal="left" vertical="top"/>
    </xf>
    <xf numFmtId="0" fontId="3" fillId="0" borderId="0" xfId="0" applyFont="1" applyAlignment="1" applyProtection="1">
      <alignment horizontal="left" vertical="top" wrapText="1"/>
    </xf>
    <xf numFmtId="0" fontId="17" fillId="0" borderId="0" xfId="0" applyFont="1" applyAlignment="1">
      <alignment horizontal="left" vertical="center"/>
    </xf>
    <xf numFmtId="0" fontId="1" fillId="0" borderId="0" xfId="0" applyFont="1" applyAlignment="1" applyProtection="1">
      <alignment horizontal="left" vertical="center"/>
    </xf>
    <xf numFmtId="0" fontId="2" fillId="2" borderId="0" xfId="0" applyFont="1" applyFill="1" applyAlignment="1" applyProtection="1">
      <alignment horizontal="left" vertical="center"/>
      <protection locked="0"/>
    </xf>
    <xf numFmtId="49" fontId="2" fillId="2" borderId="0" xfId="0" applyNumberFormat="1" applyFont="1" applyFill="1" applyAlignment="1" applyProtection="1">
      <alignment horizontal="left" vertical="center"/>
      <protection locked="0"/>
    </xf>
    <xf numFmtId="49" fontId="2" fillId="0" borderId="0" xfId="0" applyNumberFormat="1" applyFont="1" applyAlignment="1" applyProtection="1">
      <alignment horizontal="left" vertical="center"/>
    </xf>
    <xf numFmtId="0" fontId="2" fillId="0" borderId="0" xfId="0" applyFont="1" applyAlignment="1" applyProtection="1">
      <alignment horizontal="left" vertical="center" wrapText="1"/>
    </xf>
    <xf numFmtId="0" fontId="0" fillId="0" borderId="4" xfId="0" applyBorder="1" applyProtection="1"/>
    <xf numFmtId="0" fontId="0" fillId="0" borderId="0" xfId="0" applyFont="1" applyAlignment="1">
      <alignment vertical="center"/>
    </xf>
    <xf numFmtId="0" fontId="0" fillId="0" borderId="3" xfId="0" applyFont="1" applyBorder="1" applyAlignment="1" applyProtection="1">
      <alignment vertical="center"/>
    </xf>
    <xf numFmtId="0" fontId="0" fillId="0" borderId="0" xfId="0" applyFont="1" applyAlignment="1" applyProtection="1">
      <alignment vertical="center"/>
    </xf>
    <xf numFmtId="0" fontId="18" fillId="0" borderId="5" xfId="0" applyFont="1" applyBorder="1" applyAlignment="1" applyProtection="1">
      <alignment horizontal="left" vertical="center"/>
    </xf>
    <xf numFmtId="0" fontId="0" fillId="0" borderId="5" xfId="0" applyFont="1" applyBorder="1" applyAlignment="1" applyProtection="1">
      <alignment vertical="center"/>
    </xf>
    <xf numFmtId="4" fontId="18" fillId="0" borderId="5" xfId="0" applyNumberFormat="1" applyFont="1" applyBorder="1" applyAlignment="1" applyProtection="1">
      <alignment vertical="center"/>
    </xf>
    <xf numFmtId="0" fontId="0" fillId="0" borderId="3" xfId="0" applyFont="1" applyBorder="1" applyAlignment="1">
      <alignment vertical="center"/>
    </xf>
    <xf numFmtId="0" fontId="1" fillId="0" borderId="0" xfId="0" applyFont="1" applyAlignment="1" applyProtection="1">
      <alignment horizontal="right" vertical="center"/>
    </xf>
    <xf numFmtId="0" fontId="1" fillId="0" borderId="3" xfId="0" applyFont="1" applyBorder="1" applyAlignment="1" applyProtection="1">
      <alignment vertical="center"/>
    </xf>
    <xf numFmtId="0" fontId="1" fillId="0" borderId="0" xfId="0" applyFont="1" applyAlignment="1" applyProtection="1">
      <alignment vertical="center"/>
    </xf>
    <xf numFmtId="164" fontId="1" fillId="0" borderId="0" xfId="0" applyNumberFormat="1" applyFont="1" applyAlignment="1" applyProtection="1">
      <alignment horizontal="left" vertical="center"/>
    </xf>
    <xf numFmtId="4" fontId="19" fillId="0" borderId="0" xfId="0" applyNumberFormat="1" applyFont="1" applyAlignment="1" applyProtection="1">
      <alignment vertical="center"/>
    </xf>
    <xf numFmtId="0" fontId="1" fillId="0" borderId="3" xfId="0" applyFont="1" applyBorder="1" applyAlignment="1">
      <alignment vertical="center"/>
    </xf>
    <xf numFmtId="0" fontId="19" fillId="0" borderId="0" xfId="0" applyFont="1" applyAlignment="1">
      <alignment horizontal="left" vertical="center"/>
    </xf>
    <xf numFmtId="0" fontId="0" fillId="3" borderId="0" xfId="0" applyFont="1" applyFill="1" applyAlignment="1" applyProtection="1">
      <alignment vertical="center"/>
    </xf>
    <xf numFmtId="0" fontId="4" fillId="3" borderId="6" xfId="0" applyFont="1" applyFill="1" applyBorder="1" applyAlignment="1" applyProtection="1">
      <alignment horizontal="left" vertical="center"/>
    </xf>
    <xf numFmtId="0" fontId="0" fillId="3" borderId="7" xfId="0" applyFont="1" applyFill="1" applyBorder="1" applyAlignment="1" applyProtection="1">
      <alignment vertical="center"/>
    </xf>
    <xf numFmtId="0" fontId="4" fillId="3" borderId="7" xfId="0" applyFont="1" applyFill="1" applyBorder="1" applyAlignment="1" applyProtection="1">
      <alignment horizontal="center" vertical="center"/>
    </xf>
    <xf numFmtId="0" fontId="4" fillId="3" borderId="7" xfId="0" applyFont="1" applyFill="1" applyBorder="1" applyAlignment="1" applyProtection="1">
      <alignment horizontal="left" vertical="center"/>
    </xf>
    <xf numFmtId="4" fontId="4" fillId="3" borderId="7" xfId="0" applyNumberFormat="1" applyFont="1" applyFill="1" applyBorder="1" applyAlignment="1" applyProtection="1">
      <alignment vertical="center"/>
    </xf>
    <xf numFmtId="0" fontId="0" fillId="3" borderId="8" xfId="0" applyFont="1" applyFill="1" applyBorder="1" applyAlignment="1" applyProtection="1">
      <alignment vertical="center"/>
    </xf>
    <xf numFmtId="0" fontId="0" fillId="0" borderId="3" xfId="0" applyBorder="1" applyAlignment="1" applyProtection="1">
      <alignment vertical="center"/>
    </xf>
    <xf numFmtId="0" fontId="0" fillId="0" borderId="0" xfId="0" applyAlignment="1" applyProtection="1">
      <alignment vertical="center"/>
    </xf>
    <xf numFmtId="0" fontId="20" fillId="0" borderId="4" xfId="0" applyFont="1" applyBorder="1" applyAlignment="1" applyProtection="1">
      <alignment horizontal="left" vertical="center"/>
    </xf>
    <xf numFmtId="0" fontId="0" fillId="0" borderId="4" xfId="0" applyBorder="1" applyAlignment="1" applyProtection="1">
      <alignment vertical="center"/>
    </xf>
    <xf numFmtId="0" fontId="0" fillId="0" borderId="3" xfId="0" applyBorder="1" applyAlignment="1">
      <alignment vertical="center"/>
    </xf>
    <xf numFmtId="0" fontId="1" fillId="0" borderId="5" xfId="0" applyFont="1" applyBorder="1" applyAlignment="1" applyProtection="1">
      <alignment horizontal="left" vertical="center"/>
    </xf>
    <xf numFmtId="0" fontId="0" fillId="0" borderId="4" xfId="0" applyFont="1" applyBorder="1" applyAlignment="1" applyProtection="1">
      <alignment vertical="center"/>
    </xf>
    <xf numFmtId="0" fontId="0" fillId="0" borderId="9" xfId="0" applyFont="1" applyBorder="1" applyAlignment="1" applyProtection="1">
      <alignment vertical="center"/>
    </xf>
    <xf numFmtId="0" fontId="0" fillId="0" borderId="10" xfId="0" applyFont="1" applyBorder="1" applyAlignment="1" applyProtection="1">
      <alignment vertical="center"/>
    </xf>
    <xf numFmtId="0" fontId="0" fillId="0" borderId="1" xfId="0" applyFont="1" applyBorder="1" applyAlignment="1" applyProtection="1">
      <alignment vertical="center"/>
    </xf>
    <xf numFmtId="0" fontId="0" fillId="0" borderId="2" xfId="0" applyFont="1" applyBorder="1" applyAlignment="1" applyProtection="1">
      <alignment vertical="center"/>
    </xf>
    <xf numFmtId="0" fontId="2" fillId="0" borderId="3" xfId="0" applyFont="1" applyBorder="1" applyAlignment="1" applyProtection="1">
      <alignment vertical="center"/>
    </xf>
    <xf numFmtId="0" fontId="2" fillId="0" borderId="0" xfId="0" applyFont="1" applyAlignment="1" applyProtection="1">
      <alignment vertical="center"/>
    </xf>
    <xf numFmtId="0" fontId="2" fillId="0" borderId="3" xfId="0" applyFont="1" applyBorder="1" applyAlignment="1">
      <alignment vertical="center"/>
    </xf>
    <xf numFmtId="0" fontId="3" fillId="0" borderId="3" xfId="0" applyFont="1" applyBorder="1" applyAlignment="1" applyProtection="1">
      <alignment vertical="center"/>
    </xf>
    <xf numFmtId="0" fontId="3" fillId="0" borderId="0" xfId="0" applyFont="1" applyAlignment="1" applyProtection="1">
      <alignment horizontal="left" vertical="center"/>
    </xf>
    <xf numFmtId="0" fontId="3" fillId="0" borderId="0" xfId="0" applyFont="1" applyAlignment="1" applyProtection="1">
      <alignment vertical="center"/>
    </xf>
    <xf numFmtId="0" fontId="3" fillId="0" borderId="0" xfId="0" applyFont="1" applyAlignment="1" applyProtection="1">
      <alignment horizontal="left" vertical="center" wrapText="1"/>
    </xf>
    <xf numFmtId="0" fontId="3" fillId="0" borderId="3" xfId="0" applyFont="1" applyBorder="1" applyAlignment="1">
      <alignment vertical="center"/>
    </xf>
    <xf numFmtId="0" fontId="18" fillId="0" borderId="0" xfId="0" applyFont="1" applyAlignment="1" applyProtection="1">
      <alignment vertical="center"/>
    </xf>
    <xf numFmtId="165" fontId="2" fillId="0" borderId="0" xfId="0" applyNumberFormat="1" applyFont="1" applyAlignment="1" applyProtection="1">
      <alignment horizontal="left" vertical="center"/>
    </xf>
    <xf numFmtId="0" fontId="2" fillId="0" borderId="0" xfId="0" applyFont="1" applyAlignment="1" applyProtection="1">
      <alignment vertical="center" wrapText="1"/>
    </xf>
    <xf numFmtId="0" fontId="21" fillId="0" borderId="11" xfId="0" applyFont="1" applyBorder="1" applyAlignment="1">
      <alignment horizontal="center" vertical="center"/>
    </xf>
    <xf numFmtId="0" fontId="21" fillId="0" borderId="12" xfId="0" applyFont="1" applyBorder="1" applyAlignment="1">
      <alignment horizontal="left" vertical="center"/>
    </xf>
    <xf numFmtId="0" fontId="0" fillId="0" borderId="12" xfId="0" applyBorder="1" applyAlignment="1">
      <alignment vertical="center"/>
    </xf>
    <xf numFmtId="0" fontId="0" fillId="0" borderId="13" xfId="0" applyBorder="1" applyAlignment="1">
      <alignment vertical="center"/>
    </xf>
    <xf numFmtId="0" fontId="22" fillId="0" borderId="14" xfId="0" applyFont="1" applyBorder="1" applyAlignment="1">
      <alignment horizontal="left" vertical="center"/>
    </xf>
    <xf numFmtId="0" fontId="22" fillId="0" borderId="0" xfId="0" applyFont="1" applyBorder="1" applyAlignment="1">
      <alignment horizontal="left" vertical="center"/>
    </xf>
    <xf numFmtId="0" fontId="0" fillId="0" borderId="0" xfId="0" applyFont="1" applyBorder="1" applyAlignment="1">
      <alignment vertical="center"/>
    </xf>
    <xf numFmtId="0" fontId="0" fillId="0" borderId="15" xfId="0" applyFont="1" applyBorder="1" applyAlignment="1">
      <alignment vertical="center"/>
    </xf>
    <xf numFmtId="0" fontId="22" fillId="0" borderId="14" xfId="0" applyFont="1" applyBorder="1" applyAlignment="1" applyProtection="1">
      <alignment horizontal="left" vertical="center"/>
    </xf>
    <xf numFmtId="0" fontId="22" fillId="0" borderId="0" xfId="0" applyFont="1" applyBorder="1" applyAlignment="1" applyProtection="1">
      <alignment horizontal="left" vertical="center"/>
    </xf>
    <xf numFmtId="0" fontId="0" fillId="0" borderId="0" xfId="0" applyFont="1" applyBorder="1" applyAlignment="1" applyProtection="1">
      <alignment vertical="center"/>
    </xf>
    <xf numFmtId="0" fontId="0" fillId="0" borderId="15" xfId="0" applyFont="1" applyBorder="1" applyAlignment="1" applyProtection="1">
      <alignment vertical="center"/>
    </xf>
    <xf numFmtId="0" fontId="23" fillId="4" borderId="6" xfId="0" applyFont="1" applyFill="1" applyBorder="1" applyAlignment="1" applyProtection="1">
      <alignment horizontal="center" vertical="center"/>
    </xf>
    <xf numFmtId="0" fontId="23" fillId="4" borderId="7" xfId="0" applyFont="1" applyFill="1" applyBorder="1" applyAlignment="1" applyProtection="1">
      <alignment horizontal="left" vertical="center"/>
    </xf>
    <xf numFmtId="0" fontId="0" fillId="4" borderId="7" xfId="0" applyFont="1" applyFill="1" applyBorder="1" applyAlignment="1" applyProtection="1">
      <alignment vertical="center"/>
    </xf>
    <xf numFmtId="0" fontId="23" fillId="4" borderId="7" xfId="0" applyFont="1" applyFill="1" applyBorder="1" applyAlignment="1" applyProtection="1">
      <alignment horizontal="center" vertical="center"/>
    </xf>
    <xf numFmtId="0" fontId="23" fillId="4" borderId="7" xfId="0" applyFont="1" applyFill="1" applyBorder="1" applyAlignment="1" applyProtection="1">
      <alignment horizontal="right" vertical="center"/>
    </xf>
    <xf numFmtId="0" fontId="23" fillId="4" borderId="8" xfId="0" applyFont="1" applyFill="1" applyBorder="1" applyAlignment="1" applyProtection="1">
      <alignment horizontal="left" vertical="center"/>
    </xf>
    <xf numFmtId="0" fontId="23" fillId="4" borderId="0" xfId="0" applyFont="1" applyFill="1" applyAlignment="1" applyProtection="1">
      <alignment horizontal="center" vertical="center"/>
    </xf>
    <xf numFmtId="0" fontId="24" fillId="0" borderId="16" xfId="0" applyFont="1" applyBorder="1" applyAlignment="1" applyProtection="1">
      <alignment horizontal="center" vertical="center" wrapText="1"/>
    </xf>
    <xf numFmtId="0" fontId="24" fillId="0" borderId="17" xfId="0" applyFont="1" applyBorder="1" applyAlignment="1" applyProtection="1">
      <alignment horizontal="center" vertical="center" wrapText="1"/>
    </xf>
    <xf numFmtId="0" fontId="24" fillId="0" borderId="18" xfId="0" applyFont="1" applyBorder="1" applyAlignment="1" applyProtection="1">
      <alignment horizontal="center" vertical="center" wrapText="1"/>
    </xf>
    <xf numFmtId="0" fontId="0" fillId="0" borderId="11" xfId="0" applyFont="1" applyBorder="1" applyAlignment="1" applyProtection="1">
      <alignment vertical="center"/>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4" fillId="0" borderId="3" xfId="0" applyFont="1" applyBorder="1" applyAlignment="1" applyProtection="1">
      <alignment vertical="center"/>
    </xf>
    <xf numFmtId="0" fontId="25" fillId="0" borderId="0" xfId="0" applyFont="1" applyAlignment="1" applyProtection="1">
      <alignment horizontal="left" vertical="center"/>
    </xf>
    <xf numFmtId="0" fontId="25" fillId="0" borderId="0" xfId="0" applyFont="1" applyAlignment="1" applyProtection="1">
      <alignment vertical="center"/>
    </xf>
    <xf numFmtId="4" fontId="25" fillId="0" borderId="0" xfId="0" applyNumberFormat="1" applyFont="1" applyAlignment="1" applyProtection="1">
      <alignment horizontal="right" vertical="center"/>
    </xf>
    <xf numFmtId="4" fontId="25" fillId="0" borderId="0" xfId="0" applyNumberFormat="1" applyFont="1" applyAlignment="1" applyProtection="1">
      <alignment vertical="center"/>
    </xf>
    <xf numFmtId="0" fontId="4" fillId="0" borderId="0" xfId="0" applyFont="1" applyAlignment="1" applyProtection="1">
      <alignment horizontal="center" vertical="center"/>
    </xf>
    <xf numFmtId="0" fontId="4" fillId="0" borderId="3" xfId="0" applyFont="1" applyBorder="1" applyAlignment="1">
      <alignment vertical="center"/>
    </xf>
    <xf numFmtId="4" fontId="21" fillId="0" borderId="14" xfId="0" applyNumberFormat="1" applyFont="1" applyBorder="1" applyAlignment="1" applyProtection="1">
      <alignment vertical="center"/>
    </xf>
    <xf numFmtId="4" fontId="21" fillId="0" borderId="0" xfId="0" applyNumberFormat="1" applyFont="1" applyBorder="1" applyAlignment="1" applyProtection="1">
      <alignment vertical="center"/>
    </xf>
    <xf numFmtId="166" fontId="21" fillId="0" borderId="0" xfId="0" applyNumberFormat="1" applyFont="1" applyBorder="1" applyAlignment="1" applyProtection="1">
      <alignment vertical="center"/>
    </xf>
    <xf numFmtId="4" fontId="21" fillId="0" borderId="15" xfId="0" applyNumberFormat="1" applyFont="1" applyBorder="1" applyAlignment="1" applyProtection="1">
      <alignment vertical="center"/>
    </xf>
    <xf numFmtId="0" fontId="4" fillId="0" borderId="0" xfId="0" applyFont="1" applyAlignment="1">
      <alignment horizontal="left" vertical="center"/>
    </xf>
    <xf numFmtId="0" fontId="26" fillId="0" borderId="0" xfId="0" applyFont="1" applyAlignment="1">
      <alignment horizontal="left" vertical="center"/>
    </xf>
    <xf numFmtId="0" fontId="5" fillId="0" borderId="3" xfId="0" applyFont="1" applyBorder="1" applyAlignment="1" applyProtection="1">
      <alignment vertical="center"/>
    </xf>
    <xf numFmtId="0" fontId="27" fillId="0" borderId="0" xfId="0" applyFont="1" applyAlignment="1" applyProtection="1">
      <alignment vertical="center"/>
    </xf>
    <xf numFmtId="0" fontId="27" fillId="0" borderId="0" xfId="0" applyFont="1" applyAlignment="1" applyProtection="1">
      <alignment horizontal="left" vertical="center" wrapText="1"/>
    </xf>
    <xf numFmtId="0" fontId="28" fillId="0" borderId="0" xfId="0" applyFont="1" applyAlignment="1" applyProtection="1">
      <alignment vertical="center"/>
    </xf>
    <xf numFmtId="4" fontId="28" fillId="0" borderId="0" xfId="0" applyNumberFormat="1" applyFont="1" applyAlignment="1" applyProtection="1">
      <alignment horizontal="right" vertical="center"/>
    </xf>
    <xf numFmtId="4" fontId="28" fillId="0" borderId="0" xfId="0" applyNumberFormat="1" applyFont="1" applyAlignment="1" applyProtection="1">
      <alignment vertical="center"/>
    </xf>
    <xf numFmtId="0" fontId="3" fillId="0" borderId="0" xfId="0" applyFont="1" applyAlignment="1" applyProtection="1">
      <alignment horizontal="center" vertical="center"/>
    </xf>
    <xf numFmtId="0" fontId="5" fillId="0" borderId="3" xfId="0" applyFont="1" applyBorder="1" applyAlignment="1">
      <alignment vertical="center"/>
    </xf>
    <xf numFmtId="4" fontId="29" fillId="0" borderId="14" xfId="0" applyNumberFormat="1" applyFont="1" applyBorder="1" applyAlignment="1" applyProtection="1">
      <alignment vertical="center"/>
    </xf>
    <xf numFmtId="4" fontId="29" fillId="0" borderId="0" xfId="0" applyNumberFormat="1" applyFont="1" applyBorder="1" applyAlignment="1" applyProtection="1">
      <alignment vertical="center"/>
    </xf>
    <xf numFmtId="166" fontId="29" fillId="0" borderId="0" xfId="0" applyNumberFormat="1" applyFont="1" applyBorder="1" applyAlignment="1" applyProtection="1">
      <alignment vertical="center"/>
    </xf>
    <xf numFmtId="4" fontId="29" fillId="0" borderId="15" xfId="0" applyNumberFormat="1" applyFont="1" applyBorder="1" applyAlignment="1" applyProtection="1">
      <alignment vertical="center"/>
    </xf>
    <xf numFmtId="0" fontId="5" fillId="0" borderId="0" xfId="0" applyFont="1" applyAlignment="1">
      <alignment horizontal="left" vertical="center"/>
    </xf>
    <xf numFmtId="0" fontId="30" fillId="0" borderId="0" xfId="1" applyFont="1" applyAlignment="1">
      <alignment horizontal="center" vertical="center"/>
    </xf>
    <xf numFmtId="0" fontId="10" fillId="0" borderId="0" xfId="0" applyFont="1" applyAlignment="1" applyProtection="1">
      <alignment vertical="center"/>
    </xf>
    <xf numFmtId="0" fontId="31" fillId="0" borderId="0" xfId="0" applyFont="1" applyAlignment="1" applyProtection="1">
      <alignment horizontal="left" vertical="center" wrapText="1"/>
    </xf>
    <xf numFmtId="4" fontId="10" fillId="0" borderId="0" xfId="0" applyNumberFormat="1" applyFont="1" applyAlignment="1" applyProtection="1">
      <alignment vertical="center"/>
    </xf>
    <xf numFmtId="0" fontId="2" fillId="0" borderId="0" xfId="0" applyFont="1" applyAlignment="1" applyProtection="1">
      <alignment horizontal="center" vertical="center"/>
    </xf>
    <xf numFmtId="4" fontId="1" fillId="0" borderId="14" xfId="0" applyNumberFormat="1" applyFont="1" applyBorder="1" applyAlignment="1" applyProtection="1">
      <alignment vertical="center"/>
    </xf>
    <xf numFmtId="4" fontId="1" fillId="0" borderId="0" xfId="0" applyNumberFormat="1" applyFont="1" applyBorder="1" applyAlignment="1" applyProtection="1">
      <alignment vertical="center"/>
    </xf>
    <xf numFmtId="166" fontId="1" fillId="0" borderId="0" xfId="0" applyNumberFormat="1" applyFont="1" applyBorder="1" applyAlignment="1" applyProtection="1">
      <alignment vertical="center"/>
    </xf>
    <xf numFmtId="4" fontId="1" fillId="0" borderId="15" xfId="0" applyNumberFormat="1" applyFont="1" applyBorder="1" applyAlignment="1" applyProtection="1">
      <alignment vertical="center"/>
    </xf>
    <xf numFmtId="0" fontId="2" fillId="0" borderId="0" xfId="0" applyFont="1" applyAlignment="1">
      <alignment horizontal="left" vertical="center"/>
    </xf>
    <xf numFmtId="4" fontId="29" fillId="0" borderId="19" xfId="0" applyNumberFormat="1" applyFont="1" applyBorder="1" applyAlignment="1" applyProtection="1">
      <alignment vertical="center"/>
    </xf>
    <xf numFmtId="4" fontId="29" fillId="0" borderId="20" xfId="0" applyNumberFormat="1" applyFont="1" applyBorder="1" applyAlignment="1" applyProtection="1">
      <alignment vertical="center"/>
    </xf>
    <xf numFmtId="166" fontId="29" fillId="0" borderId="20" xfId="0" applyNumberFormat="1" applyFont="1" applyBorder="1" applyAlignment="1" applyProtection="1">
      <alignment vertical="center"/>
    </xf>
    <xf numFmtId="4" fontId="29" fillId="0" borderId="21" xfId="0" applyNumberFormat="1" applyFont="1" applyBorder="1" applyAlignment="1" applyProtection="1">
      <alignment vertical="center"/>
    </xf>
    <xf numFmtId="0" fontId="0" fillId="0" borderId="1" xfId="0" applyBorder="1"/>
    <xf numFmtId="0" fontId="0" fillId="0" borderId="2" xfId="0" applyBorder="1"/>
    <xf numFmtId="0" fontId="14" fillId="0" borderId="0" xfId="0" applyFont="1" applyAlignment="1">
      <alignment horizontal="left" vertical="center"/>
    </xf>
    <xf numFmtId="0" fontId="32" fillId="0" borderId="0" xfId="0" applyFont="1" applyAlignment="1">
      <alignment horizontal="left" vertical="center"/>
    </xf>
    <xf numFmtId="0" fontId="1" fillId="0" borderId="0" xfId="0" applyFont="1" applyAlignment="1">
      <alignment horizontal="left" vertical="center"/>
    </xf>
    <xf numFmtId="0" fontId="1" fillId="0" borderId="0" xfId="0" applyFont="1" applyAlignment="1">
      <alignment horizontal="left" vertical="center" wrapText="1"/>
    </xf>
    <xf numFmtId="0" fontId="3" fillId="0" borderId="0" xfId="0" applyFont="1" applyAlignment="1">
      <alignment horizontal="left" vertical="center" wrapText="1"/>
    </xf>
    <xf numFmtId="165" fontId="2" fillId="0" borderId="0" xfId="0" applyNumberFormat="1" applyFont="1" applyAlignment="1">
      <alignment horizontal="left" vertical="center"/>
    </xf>
    <xf numFmtId="0" fontId="0" fillId="0" borderId="0" xfId="0" applyFont="1" applyAlignment="1">
      <alignment vertical="center" wrapText="1"/>
    </xf>
    <xf numFmtId="0" fontId="0" fillId="0" borderId="3" xfId="0" applyFont="1" applyBorder="1" applyAlignment="1">
      <alignment vertical="center" wrapText="1"/>
    </xf>
    <xf numFmtId="0" fontId="2" fillId="0" borderId="0" xfId="0" applyFont="1" applyAlignment="1">
      <alignment horizontal="left" vertical="center" wrapText="1"/>
    </xf>
    <xf numFmtId="0" fontId="0" fillId="0" borderId="3" xfId="0" applyBorder="1" applyAlignment="1">
      <alignment vertical="center" wrapText="1"/>
    </xf>
    <xf numFmtId="0" fontId="0" fillId="0" borderId="12" xfId="0" applyFont="1" applyBorder="1" applyAlignment="1">
      <alignment vertical="center"/>
    </xf>
    <xf numFmtId="0" fontId="18" fillId="0" borderId="0" xfId="0" applyFont="1" applyAlignment="1">
      <alignment horizontal="left" vertical="center"/>
    </xf>
    <xf numFmtId="4" fontId="25" fillId="0" borderId="0" xfId="0" applyNumberFormat="1" applyFont="1" applyAlignment="1">
      <alignment vertical="center"/>
    </xf>
    <xf numFmtId="0" fontId="1" fillId="0" borderId="0" xfId="0" applyFont="1" applyAlignment="1">
      <alignment horizontal="right" vertical="center"/>
    </xf>
    <xf numFmtId="0" fontId="22" fillId="0" borderId="0" xfId="0" applyFont="1" applyAlignment="1">
      <alignment horizontal="left" vertical="center"/>
    </xf>
    <xf numFmtId="4" fontId="1" fillId="0" borderId="0" xfId="0" applyNumberFormat="1" applyFont="1" applyAlignment="1">
      <alignment vertical="center"/>
    </xf>
    <xf numFmtId="164" fontId="1" fillId="0" borderId="0" xfId="0" applyNumberFormat="1" applyFont="1" applyAlignment="1">
      <alignment horizontal="right" vertical="center"/>
    </xf>
    <xf numFmtId="0" fontId="0" fillId="4" borderId="0" xfId="0" applyFont="1" applyFill="1" applyAlignment="1">
      <alignment vertical="center"/>
    </xf>
    <xf numFmtId="0" fontId="4" fillId="4" borderId="6" xfId="0" applyFont="1" applyFill="1" applyBorder="1" applyAlignment="1">
      <alignment horizontal="left" vertical="center"/>
    </xf>
    <xf numFmtId="0" fontId="0" fillId="4" borderId="7" xfId="0" applyFont="1" applyFill="1" applyBorder="1" applyAlignment="1">
      <alignment vertical="center"/>
    </xf>
    <xf numFmtId="0" fontId="4" fillId="4" borderId="7" xfId="0" applyFont="1" applyFill="1" applyBorder="1" applyAlignment="1">
      <alignment horizontal="right" vertical="center"/>
    </xf>
    <xf numFmtId="0" fontId="4" fillId="4" borderId="7" xfId="0" applyFont="1" applyFill="1" applyBorder="1" applyAlignment="1">
      <alignment horizontal="center" vertical="center"/>
    </xf>
    <xf numFmtId="4" fontId="4" fillId="4" borderId="7" xfId="0" applyNumberFormat="1" applyFont="1" applyFill="1" applyBorder="1" applyAlignment="1">
      <alignment vertical="center"/>
    </xf>
    <xf numFmtId="0" fontId="0" fillId="4" borderId="8" xfId="0" applyFont="1" applyFill="1" applyBorder="1" applyAlignment="1">
      <alignment vertical="center"/>
    </xf>
    <xf numFmtId="0" fontId="20" fillId="0" borderId="4" xfId="0" applyFont="1" applyBorder="1" applyAlignment="1">
      <alignment horizontal="left" vertical="center"/>
    </xf>
    <xf numFmtId="0" fontId="0" fillId="0" borderId="4" xfId="0" applyBorder="1" applyAlignment="1">
      <alignment vertical="center"/>
    </xf>
    <xf numFmtId="0" fontId="1" fillId="0" borderId="5" xfId="0" applyFont="1" applyBorder="1" applyAlignment="1">
      <alignment horizontal="left" vertical="center"/>
    </xf>
    <xf numFmtId="0" fontId="0" fillId="0" borderId="5" xfId="0" applyFont="1" applyBorder="1" applyAlignment="1">
      <alignment vertical="center"/>
    </xf>
    <xf numFmtId="0" fontId="1" fillId="0" borderId="5" xfId="0" applyFont="1" applyBorder="1" applyAlignment="1">
      <alignment horizontal="center" vertical="center"/>
    </xf>
    <xf numFmtId="0" fontId="1" fillId="0" borderId="5" xfId="0" applyFont="1" applyBorder="1" applyAlignment="1">
      <alignment horizontal="right" vertical="center"/>
    </xf>
    <xf numFmtId="0" fontId="0" fillId="0" borderId="4" xfId="0" applyFont="1" applyBorder="1" applyAlignment="1">
      <alignment vertical="center"/>
    </xf>
    <xf numFmtId="0" fontId="0" fillId="0" borderId="9" xfId="0" applyFont="1" applyBorder="1" applyAlignment="1">
      <alignment vertical="center"/>
    </xf>
    <xf numFmtId="0" fontId="0" fillId="0" borderId="10" xfId="0" applyFont="1" applyBorder="1" applyAlignment="1">
      <alignment vertical="center"/>
    </xf>
    <xf numFmtId="0" fontId="0" fillId="0" borderId="1" xfId="0" applyFont="1" applyBorder="1" applyAlignment="1">
      <alignment vertical="center"/>
    </xf>
    <xf numFmtId="0" fontId="0" fillId="0" borderId="2" xfId="0" applyFont="1" applyBorder="1" applyAlignment="1">
      <alignment vertical="center"/>
    </xf>
    <xf numFmtId="0" fontId="1" fillId="0" borderId="0" xfId="0" applyFont="1" applyAlignment="1" applyProtection="1">
      <alignment horizontal="left" vertical="center" wrapText="1"/>
    </xf>
    <xf numFmtId="0" fontId="23" fillId="4" borderId="0" xfId="0" applyFont="1" applyFill="1" applyAlignment="1" applyProtection="1">
      <alignment horizontal="left" vertical="center"/>
    </xf>
    <xf numFmtId="0" fontId="0" fillId="4" borderId="0" xfId="0" applyFont="1" applyFill="1" applyAlignment="1" applyProtection="1">
      <alignment vertical="center"/>
    </xf>
    <xf numFmtId="0" fontId="23" fillId="4" borderId="0" xfId="0" applyFont="1" applyFill="1" applyAlignment="1" applyProtection="1">
      <alignment horizontal="right" vertical="center"/>
    </xf>
    <xf numFmtId="0" fontId="33" fillId="0" borderId="0" xfId="0" applyFont="1" applyAlignment="1" applyProtection="1">
      <alignment horizontal="left" vertical="center"/>
    </xf>
    <xf numFmtId="0" fontId="0" fillId="0" borderId="0" xfId="0" applyFont="1" applyAlignment="1">
      <alignment horizontal="center" vertical="center" wrapText="1"/>
    </xf>
    <xf numFmtId="0" fontId="0" fillId="0" borderId="3" xfId="0" applyFont="1" applyBorder="1" applyAlignment="1" applyProtection="1">
      <alignment horizontal="center" vertical="center" wrapText="1"/>
    </xf>
    <xf numFmtId="0" fontId="23" fillId="4" borderId="16" xfId="0" applyFont="1" applyFill="1" applyBorder="1" applyAlignment="1" applyProtection="1">
      <alignment horizontal="center" vertical="center" wrapText="1"/>
    </xf>
    <xf numFmtId="0" fontId="23" fillId="4" borderId="17" xfId="0" applyFont="1" applyFill="1" applyBorder="1" applyAlignment="1" applyProtection="1">
      <alignment horizontal="center" vertical="center" wrapText="1"/>
    </xf>
    <xf numFmtId="0" fontId="23" fillId="4" borderId="18" xfId="0" applyFont="1" applyFill="1" applyBorder="1" applyAlignment="1" applyProtection="1">
      <alignment horizontal="center" vertical="center" wrapText="1"/>
    </xf>
    <xf numFmtId="0" fontId="0" fillId="0" borderId="3" xfId="0" applyBorder="1" applyAlignment="1">
      <alignment horizontal="center" vertical="center" wrapText="1"/>
    </xf>
    <xf numFmtId="4" fontId="25" fillId="0" borderId="0" xfId="0" applyNumberFormat="1" applyFont="1" applyAlignment="1" applyProtection="1"/>
    <xf numFmtId="0" fontId="0" fillId="0" borderId="12" xfId="0" applyBorder="1" applyAlignment="1" applyProtection="1">
      <alignment vertical="center"/>
    </xf>
    <xf numFmtId="166" fontId="34" fillId="0" borderId="12" xfId="0" applyNumberFormat="1" applyFont="1" applyBorder="1" applyAlignment="1" applyProtection="1"/>
    <xf numFmtId="166" fontId="34" fillId="0" borderId="13" xfId="0" applyNumberFormat="1" applyFont="1" applyBorder="1" applyAlignment="1" applyProtection="1"/>
    <xf numFmtId="4" fontId="35" fillId="0" borderId="0" xfId="0" applyNumberFormat="1" applyFont="1" applyAlignment="1">
      <alignment vertical="center"/>
    </xf>
    <xf numFmtId="0" fontId="23" fillId="0" borderId="22" xfId="0" applyFont="1" applyBorder="1" applyAlignment="1" applyProtection="1">
      <alignment horizontal="center" vertical="center"/>
    </xf>
    <xf numFmtId="49" fontId="23" fillId="0" borderId="22" xfId="0" applyNumberFormat="1" applyFont="1" applyBorder="1" applyAlignment="1" applyProtection="1">
      <alignment horizontal="left" vertical="center" wrapText="1"/>
    </xf>
    <xf numFmtId="0" fontId="23" fillId="0" borderId="22" xfId="0" applyFont="1" applyBorder="1" applyAlignment="1" applyProtection="1">
      <alignment horizontal="left" vertical="center" wrapText="1"/>
    </xf>
    <xf numFmtId="0" fontId="23" fillId="0" borderId="22" xfId="0" applyFont="1" applyBorder="1" applyAlignment="1" applyProtection="1">
      <alignment horizontal="center" vertical="center" wrapText="1"/>
    </xf>
    <xf numFmtId="167" fontId="23" fillId="0" borderId="22" xfId="0" applyNumberFormat="1" applyFont="1" applyBorder="1" applyAlignment="1" applyProtection="1">
      <alignment vertical="center"/>
    </xf>
    <xf numFmtId="4" fontId="23" fillId="2" borderId="22" xfId="0" applyNumberFormat="1" applyFont="1" applyFill="1" applyBorder="1" applyAlignment="1" applyProtection="1">
      <alignment vertical="center"/>
      <protection locked="0"/>
    </xf>
    <xf numFmtId="4" fontId="23" fillId="0" borderId="22" xfId="0" applyNumberFormat="1" applyFont="1" applyBorder="1" applyAlignment="1" applyProtection="1">
      <alignment vertical="center"/>
    </xf>
    <xf numFmtId="0" fontId="24" fillId="2" borderId="14" xfId="0" applyFont="1" applyFill="1" applyBorder="1" applyAlignment="1" applyProtection="1">
      <alignment horizontal="left" vertical="center"/>
      <protection locked="0"/>
    </xf>
    <xf numFmtId="0" fontId="24" fillId="0" borderId="0" xfId="0" applyFont="1" applyBorder="1" applyAlignment="1" applyProtection="1">
      <alignment horizontal="center" vertical="center"/>
    </xf>
    <xf numFmtId="166" fontId="24" fillId="0" borderId="0" xfId="0" applyNumberFormat="1" applyFont="1" applyBorder="1" applyAlignment="1" applyProtection="1">
      <alignment vertical="center"/>
    </xf>
    <xf numFmtId="166" fontId="24" fillId="0" borderId="15" xfId="0" applyNumberFormat="1" applyFont="1" applyBorder="1" applyAlignment="1" applyProtection="1">
      <alignment vertical="center"/>
    </xf>
    <xf numFmtId="0" fontId="23" fillId="0" borderId="0" xfId="0" applyFont="1" applyAlignment="1">
      <alignment horizontal="left" vertical="center"/>
    </xf>
    <xf numFmtId="4" fontId="0" fillId="0" borderId="0" xfId="0" applyNumberFormat="1" applyFont="1" applyAlignment="1">
      <alignment vertical="center"/>
    </xf>
    <xf numFmtId="0" fontId="36" fillId="0" borderId="0" xfId="0" applyFont="1" applyAlignment="1" applyProtection="1">
      <alignment horizontal="left" vertical="center"/>
    </xf>
    <xf numFmtId="0" fontId="37" fillId="0" borderId="0" xfId="0" applyFont="1" applyAlignment="1" applyProtection="1">
      <alignment vertical="center" wrapText="1"/>
    </xf>
    <xf numFmtId="0" fontId="0" fillId="0" borderId="0" xfId="0" applyFont="1" applyAlignment="1" applyProtection="1">
      <alignment vertical="center"/>
      <protection locked="0"/>
    </xf>
    <xf numFmtId="0" fontId="0" fillId="0" borderId="14" xfId="0" applyFont="1" applyBorder="1" applyAlignment="1" applyProtection="1">
      <alignment vertical="center"/>
    </xf>
    <xf numFmtId="0" fontId="0" fillId="0" borderId="0" xfId="0" applyBorder="1" applyAlignment="1" applyProtection="1">
      <alignment vertical="center"/>
    </xf>
    <xf numFmtId="0" fontId="6" fillId="0" borderId="3" xfId="0" applyFont="1" applyBorder="1" applyAlignment="1" applyProtection="1">
      <alignment vertical="center"/>
    </xf>
    <xf numFmtId="0" fontId="6" fillId="0" borderId="0" xfId="0" applyFont="1" applyAlignment="1" applyProtection="1">
      <alignment vertical="center"/>
    </xf>
    <xf numFmtId="0" fontId="6" fillId="0" borderId="0" xfId="0" applyFont="1" applyAlignment="1" applyProtection="1">
      <alignment horizontal="left" vertical="center"/>
    </xf>
    <xf numFmtId="0" fontId="6" fillId="0" borderId="0" xfId="0" applyFont="1" applyAlignment="1" applyProtection="1">
      <alignment horizontal="left" vertical="center" wrapText="1"/>
    </xf>
    <xf numFmtId="0" fontId="6" fillId="0" borderId="0" xfId="0" applyFont="1" applyAlignment="1" applyProtection="1">
      <alignment vertical="center"/>
      <protection locked="0"/>
    </xf>
    <xf numFmtId="0" fontId="6" fillId="0" borderId="3" xfId="0" applyFont="1" applyBorder="1" applyAlignment="1">
      <alignment vertical="center"/>
    </xf>
    <xf numFmtId="0" fontId="6" fillId="0" borderId="14" xfId="0" applyFont="1" applyBorder="1" applyAlignment="1" applyProtection="1">
      <alignment vertical="center"/>
    </xf>
    <xf numFmtId="0" fontId="6" fillId="0" borderId="0" xfId="0" applyFont="1" applyBorder="1" applyAlignment="1" applyProtection="1">
      <alignment vertical="center"/>
    </xf>
    <xf numFmtId="0" fontId="6" fillId="0" borderId="15" xfId="0" applyFont="1" applyBorder="1" applyAlignment="1" applyProtection="1">
      <alignment vertical="center"/>
    </xf>
    <xf numFmtId="0" fontId="6" fillId="0" borderId="0" xfId="0" applyFont="1" applyAlignment="1">
      <alignment horizontal="left" vertical="center"/>
    </xf>
    <xf numFmtId="0" fontId="7" fillId="0" borderId="3" xfId="0" applyFont="1" applyBorder="1" applyAlignment="1" applyProtection="1">
      <alignment vertical="center"/>
    </xf>
    <xf numFmtId="0" fontId="7" fillId="0" borderId="0" xfId="0" applyFont="1" applyAlignment="1" applyProtection="1">
      <alignment vertical="center"/>
    </xf>
    <xf numFmtId="0" fontId="7" fillId="0" borderId="0" xfId="0" applyFont="1" applyAlignment="1" applyProtection="1">
      <alignment horizontal="left" vertical="center"/>
    </xf>
    <xf numFmtId="0" fontId="7" fillId="0" borderId="0" xfId="0" applyFont="1" applyAlignment="1" applyProtection="1">
      <alignment horizontal="left" vertical="center" wrapText="1"/>
    </xf>
    <xf numFmtId="167" fontId="7" fillId="0" borderId="0" xfId="0" applyNumberFormat="1" applyFont="1" applyAlignment="1" applyProtection="1">
      <alignment vertical="center"/>
    </xf>
    <xf numFmtId="0" fontId="7" fillId="0" borderId="0" xfId="0" applyFont="1" applyAlignment="1" applyProtection="1">
      <alignment vertical="center"/>
      <protection locked="0"/>
    </xf>
    <xf numFmtId="0" fontId="7" fillId="0" borderId="3" xfId="0" applyFont="1" applyBorder="1" applyAlignment="1">
      <alignment vertical="center"/>
    </xf>
    <xf numFmtId="0" fontId="7" fillId="0" borderId="14" xfId="0" applyFont="1" applyBorder="1" applyAlignment="1" applyProtection="1">
      <alignment vertical="center"/>
    </xf>
    <xf numFmtId="0" fontId="7" fillId="0" borderId="0" xfId="0" applyFont="1" applyBorder="1" applyAlignment="1" applyProtection="1">
      <alignment vertical="center"/>
    </xf>
    <xf numFmtId="0" fontId="7" fillId="0" borderId="15" xfId="0" applyFont="1" applyBorder="1" applyAlignment="1" applyProtection="1">
      <alignment vertical="center"/>
    </xf>
    <xf numFmtId="0" fontId="7" fillId="0" borderId="0" xfId="0" applyFont="1" applyAlignment="1">
      <alignment horizontal="left" vertical="center"/>
    </xf>
    <xf numFmtId="0" fontId="7" fillId="0" borderId="19" xfId="0" applyFont="1" applyBorder="1" applyAlignment="1" applyProtection="1">
      <alignment vertical="center"/>
    </xf>
    <xf numFmtId="0" fontId="7" fillId="0" borderId="20" xfId="0" applyFont="1" applyBorder="1" applyAlignment="1" applyProtection="1">
      <alignment vertical="center"/>
    </xf>
    <xf numFmtId="0" fontId="7" fillId="0" borderId="21" xfId="0" applyFont="1" applyBorder="1" applyAlignment="1" applyProtection="1">
      <alignment vertical="center"/>
    </xf>
    <xf numFmtId="0" fontId="8" fillId="0" borderId="3" xfId="0" applyFont="1" applyBorder="1" applyAlignment="1" applyProtection="1">
      <alignment vertical="center"/>
    </xf>
    <xf numFmtId="0" fontId="8" fillId="0" borderId="0" xfId="0" applyFont="1" applyAlignment="1" applyProtection="1">
      <alignment vertical="center"/>
    </xf>
    <xf numFmtId="0" fontId="8" fillId="0" borderId="20" xfId="0" applyFont="1" applyBorder="1" applyAlignment="1" applyProtection="1">
      <alignment horizontal="left" vertical="center"/>
    </xf>
    <xf numFmtId="0" fontId="8" fillId="0" borderId="20" xfId="0" applyFont="1" applyBorder="1" applyAlignment="1" applyProtection="1">
      <alignment vertical="center"/>
    </xf>
    <xf numFmtId="4" fontId="8" fillId="0" borderId="20" xfId="0" applyNumberFormat="1" applyFont="1" applyBorder="1" applyAlignment="1" applyProtection="1">
      <alignment vertical="center"/>
    </xf>
    <xf numFmtId="0" fontId="8" fillId="0" borderId="3" xfId="0" applyFont="1" applyBorder="1" applyAlignment="1">
      <alignment vertical="center"/>
    </xf>
    <xf numFmtId="0" fontId="9" fillId="0" borderId="3" xfId="0" applyFont="1" applyBorder="1" applyAlignment="1" applyProtection="1"/>
    <xf numFmtId="0" fontId="9" fillId="0" borderId="0" xfId="0" applyFont="1" applyAlignment="1" applyProtection="1"/>
    <xf numFmtId="0" fontId="9" fillId="0" borderId="0" xfId="0" applyFont="1" applyAlignment="1" applyProtection="1">
      <alignment horizontal="left"/>
    </xf>
    <xf numFmtId="0" fontId="8" fillId="0" borderId="0" xfId="0" applyFont="1" applyAlignment="1" applyProtection="1">
      <alignment horizontal="left"/>
    </xf>
    <xf numFmtId="0" fontId="9" fillId="0" borderId="0" xfId="0" applyFont="1" applyAlignment="1" applyProtection="1">
      <protection locked="0"/>
    </xf>
    <xf numFmtId="4" fontId="8" fillId="0" borderId="0" xfId="0" applyNumberFormat="1" applyFont="1" applyAlignment="1" applyProtection="1"/>
    <xf numFmtId="0" fontId="9" fillId="0" borderId="3" xfId="0" applyFont="1" applyBorder="1" applyAlignment="1"/>
    <xf numFmtId="0" fontId="9" fillId="0" borderId="14" xfId="0" applyFont="1" applyBorder="1" applyAlignment="1" applyProtection="1"/>
    <xf numFmtId="0" fontId="9" fillId="0" borderId="0" xfId="0" applyFont="1" applyBorder="1" applyAlignment="1" applyProtection="1"/>
    <xf numFmtId="166" fontId="9" fillId="0" borderId="0" xfId="0" applyNumberFormat="1" applyFont="1" applyBorder="1" applyAlignment="1" applyProtection="1"/>
    <xf numFmtId="166" fontId="9" fillId="0" borderId="15" xfId="0" applyNumberFormat="1" applyFont="1" applyBorder="1" applyAlignment="1" applyProtection="1"/>
    <xf numFmtId="0" fontId="9" fillId="0" borderId="0" xfId="0" applyFont="1" applyAlignment="1">
      <alignment horizontal="left"/>
    </xf>
    <xf numFmtId="0" fontId="9" fillId="0" borderId="0" xfId="0" applyFont="1" applyAlignment="1">
      <alignment horizontal="center"/>
    </xf>
    <xf numFmtId="4" fontId="9" fillId="0" borderId="0" xfId="0" applyNumberFormat="1" applyFont="1" applyAlignment="1">
      <alignment vertical="center"/>
    </xf>
    <xf numFmtId="0" fontId="38" fillId="0" borderId="22" xfId="0" applyFont="1" applyBorder="1" applyAlignment="1" applyProtection="1">
      <alignment horizontal="center" vertical="center"/>
    </xf>
    <xf numFmtId="49" fontId="38" fillId="0" borderId="22" xfId="0" applyNumberFormat="1" applyFont="1" applyBorder="1" applyAlignment="1" applyProtection="1">
      <alignment horizontal="left" vertical="center" wrapText="1"/>
    </xf>
    <xf numFmtId="0" fontId="38" fillId="0" borderId="22" xfId="0" applyFont="1" applyBorder="1" applyAlignment="1" applyProtection="1">
      <alignment horizontal="left" vertical="center" wrapText="1"/>
    </xf>
    <xf numFmtId="0" fontId="38" fillId="0" borderId="22" xfId="0" applyFont="1" applyBorder="1" applyAlignment="1" applyProtection="1">
      <alignment horizontal="center" vertical="center" wrapText="1"/>
    </xf>
    <xf numFmtId="167" fontId="38" fillId="0" borderId="22" xfId="0" applyNumberFormat="1" applyFont="1" applyBorder="1" applyAlignment="1" applyProtection="1">
      <alignment vertical="center"/>
    </xf>
    <xf numFmtId="4" fontId="38" fillId="2" borderId="22" xfId="0" applyNumberFormat="1" applyFont="1" applyFill="1" applyBorder="1" applyAlignment="1" applyProtection="1">
      <alignment vertical="center"/>
      <protection locked="0"/>
    </xf>
    <xf numFmtId="4" fontId="38" fillId="0" borderId="22" xfId="0" applyNumberFormat="1" applyFont="1" applyBorder="1" applyAlignment="1" applyProtection="1">
      <alignment vertical="center"/>
    </xf>
    <xf numFmtId="0" fontId="39" fillId="0" borderId="3" xfId="0" applyFont="1" applyBorder="1" applyAlignment="1">
      <alignment vertical="center"/>
    </xf>
    <xf numFmtId="0" fontId="38" fillId="2" borderId="14" xfId="0" applyFont="1" applyFill="1" applyBorder="1" applyAlignment="1" applyProtection="1">
      <alignment horizontal="left" vertical="center"/>
      <protection locked="0"/>
    </xf>
    <xf numFmtId="0" fontId="38" fillId="0" borderId="0" xfId="0" applyFont="1" applyBorder="1" applyAlignment="1" applyProtection="1">
      <alignment horizontal="center" vertical="center"/>
    </xf>
    <xf numFmtId="0" fontId="0" fillId="0" borderId="19" xfId="0" applyFont="1" applyBorder="1" applyAlignment="1" applyProtection="1">
      <alignment vertical="center"/>
    </xf>
    <xf numFmtId="0" fontId="0" fillId="0" borderId="20" xfId="0" applyBorder="1" applyAlignment="1" applyProtection="1">
      <alignment vertical="center"/>
    </xf>
    <xf numFmtId="0" fontId="0" fillId="0" borderId="20" xfId="0" applyFont="1" applyBorder="1" applyAlignment="1" applyProtection="1">
      <alignment vertical="center"/>
    </xf>
    <xf numFmtId="0" fontId="0" fillId="0" borderId="21" xfId="0" applyFont="1" applyBorder="1" applyAlignment="1" applyProtection="1">
      <alignment vertical="center"/>
    </xf>
    <xf numFmtId="0" fontId="24" fillId="2" borderId="19" xfId="0" applyFont="1" applyFill="1" applyBorder="1" applyAlignment="1" applyProtection="1">
      <alignment horizontal="left" vertical="center"/>
      <protection locked="0"/>
    </xf>
    <xf numFmtId="0" fontId="24" fillId="0" borderId="20" xfId="0" applyFont="1" applyBorder="1" applyAlignment="1" applyProtection="1">
      <alignment horizontal="center" vertical="center"/>
    </xf>
    <xf numFmtId="166" fontId="24" fillId="0" borderId="20" xfId="0" applyNumberFormat="1" applyFont="1" applyBorder="1" applyAlignment="1" applyProtection="1">
      <alignment vertical="center"/>
    </xf>
    <xf numFmtId="166" fontId="24" fillId="0" borderId="21" xfId="0" applyNumberFormat="1" applyFont="1" applyBorder="1" applyAlignment="1" applyProtection="1">
      <alignment vertical="center"/>
    </xf>
    <xf numFmtId="0" fontId="10" fillId="0" borderId="3" xfId="0" applyFont="1" applyBorder="1" applyAlignment="1" applyProtection="1">
      <alignment vertical="center"/>
    </xf>
    <xf numFmtId="0" fontId="10" fillId="0" borderId="20" xfId="0" applyFont="1" applyBorder="1" applyAlignment="1" applyProtection="1">
      <alignment horizontal="left" vertical="center"/>
    </xf>
    <xf numFmtId="0" fontId="10" fillId="0" borderId="20" xfId="0" applyFont="1" applyBorder="1" applyAlignment="1" applyProtection="1">
      <alignment vertical="center"/>
    </xf>
    <xf numFmtId="4" fontId="10" fillId="0" borderId="20" xfId="0" applyNumberFormat="1" applyFont="1" applyBorder="1" applyAlignment="1" applyProtection="1">
      <alignment vertical="center"/>
    </xf>
    <xf numFmtId="0" fontId="10" fillId="0" borderId="3" xfId="0" applyFont="1" applyBorder="1" applyAlignment="1">
      <alignment vertical="center"/>
    </xf>
    <xf numFmtId="0" fontId="10" fillId="0" borderId="0" xfId="0" applyFont="1" applyAlignment="1" applyProtection="1">
      <alignment horizontal="left"/>
    </xf>
    <xf numFmtId="4" fontId="10" fillId="0" borderId="0" xfId="0" applyNumberFormat="1" applyFont="1" applyAlignment="1" applyProtection="1"/>
    <xf numFmtId="0" fontId="11" fillId="0" borderId="3" xfId="0" applyFont="1" applyBorder="1" applyAlignment="1" applyProtection="1">
      <alignment vertical="center"/>
    </xf>
    <xf numFmtId="0" fontId="11" fillId="0" borderId="0" xfId="0" applyFont="1" applyAlignment="1" applyProtection="1">
      <alignment vertical="center"/>
    </xf>
    <xf numFmtId="0" fontId="11" fillId="0" borderId="0" xfId="0" applyFont="1" applyAlignment="1" applyProtection="1">
      <alignment horizontal="left" vertical="center"/>
    </xf>
    <xf numFmtId="0" fontId="11" fillId="0" borderId="0" xfId="0" applyFont="1" applyAlignment="1" applyProtection="1">
      <alignment horizontal="left" vertical="center" wrapText="1"/>
    </xf>
    <xf numFmtId="167" fontId="11" fillId="0" borderId="0" xfId="0" applyNumberFormat="1" applyFont="1" applyAlignment="1" applyProtection="1">
      <alignment vertical="center"/>
    </xf>
    <xf numFmtId="0" fontId="11" fillId="0" borderId="0" xfId="0" applyFont="1" applyAlignment="1" applyProtection="1">
      <alignment vertical="center"/>
      <protection locked="0"/>
    </xf>
    <xf numFmtId="0" fontId="11" fillId="0" borderId="3" xfId="0" applyFont="1" applyBorder="1" applyAlignment="1">
      <alignment vertical="center"/>
    </xf>
    <xf numFmtId="0" fontId="11" fillId="0" borderId="14" xfId="0" applyFont="1" applyBorder="1" applyAlignment="1" applyProtection="1">
      <alignment vertical="center"/>
    </xf>
    <xf numFmtId="0" fontId="11" fillId="0" borderId="0" xfId="0" applyFont="1" applyBorder="1" applyAlignment="1" applyProtection="1">
      <alignment vertical="center"/>
    </xf>
    <xf numFmtId="0" fontId="11" fillId="0" borderId="15" xfId="0" applyFont="1" applyBorder="1" applyAlignment="1" applyProtection="1">
      <alignment vertical="center"/>
    </xf>
    <xf numFmtId="0" fontId="11" fillId="0" borderId="0" xfId="0" applyFont="1" applyAlignment="1">
      <alignment horizontal="left" vertical="center"/>
    </xf>
    <xf numFmtId="0" fontId="12" fillId="0" borderId="3" xfId="0" applyFont="1" applyBorder="1" applyAlignment="1" applyProtection="1">
      <alignment vertical="center"/>
    </xf>
    <xf numFmtId="0" fontId="12" fillId="0" borderId="0" xfId="0" applyFont="1" applyAlignment="1" applyProtection="1">
      <alignment vertical="center"/>
    </xf>
    <xf numFmtId="0" fontId="12" fillId="0" borderId="0" xfId="0" applyFont="1" applyAlignment="1" applyProtection="1">
      <alignment horizontal="left" vertical="center"/>
    </xf>
    <xf numFmtId="0" fontId="12" fillId="0" borderId="0" xfId="0" applyFont="1" applyAlignment="1" applyProtection="1">
      <alignment horizontal="left" vertical="center" wrapText="1"/>
    </xf>
    <xf numFmtId="167" fontId="12" fillId="0" borderId="0" xfId="0" applyNumberFormat="1" applyFont="1" applyAlignment="1" applyProtection="1">
      <alignment vertical="center"/>
    </xf>
    <xf numFmtId="0" fontId="12" fillId="0" borderId="0" xfId="0" applyFont="1" applyAlignment="1" applyProtection="1">
      <alignment vertical="center"/>
      <protection locked="0"/>
    </xf>
    <xf numFmtId="0" fontId="12" fillId="0" borderId="3" xfId="0" applyFont="1" applyBorder="1" applyAlignment="1">
      <alignment vertical="center"/>
    </xf>
    <xf numFmtId="0" fontId="12" fillId="0" borderId="14" xfId="0" applyFont="1" applyBorder="1" applyAlignment="1" applyProtection="1">
      <alignment vertical="center"/>
    </xf>
    <xf numFmtId="0" fontId="12" fillId="0" borderId="0" xfId="0" applyFont="1" applyBorder="1" applyAlignment="1" applyProtection="1">
      <alignment vertical="center"/>
    </xf>
    <xf numFmtId="0" fontId="12" fillId="0" borderId="15" xfId="0" applyFont="1" applyBorder="1" applyAlignment="1" applyProtection="1">
      <alignment vertical="center"/>
    </xf>
    <xf numFmtId="0" fontId="12" fillId="0" borderId="0" xfId="0" applyFont="1" applyAlignment="1">
      <alignment horizontal="left" vertical="center"/>
    </xf>
    <xf numFmtId="0" fontId="11" fillId="0" borderId="19" xfId="0" applyFont="1" applyBorder="1" applyAlignment="1" applyProtection="1">
      <alignment vertical="center"/>
    </xf>
    <xf numFmtId="0" fontId="11" fillId="0" borderId="20" xfId="0" applyFont="1" applyBorder="1" applyAlignment="1" applyProtection="1">
      <alignment vertical="center"/>
    </xf>
    <xf numFmtId="0" fontId="11" fillId="0" borderId="21" xfId="0" applyFont="1" applyBorder="1" applyAlignment="1" applyProtection="1">
      <alignment vertical="center"/>
    </xf>
  </cellXfs>
  <cellStyles count="2">
    <cellStyle name="Normal" xfId="0" builtinId="0" customBuiltin="1"/>
    <cellStyle name="Hyperlink" xfId="1" builtinId="8"/>
  </cellStyles>
  <dxfs count="0"/>
  <tableStyles count="0"/>
</styleSheet>
</file>

<file path=xl/_rels/workbook.xml.rels>&#65279;<?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styles" Target="styles.xml" /><Relationship Id="rId25" Type="http://schemas.openxmlformats.org/officeDocument/2006/relationships/theme" Target="theme/theme1.xml" /><Relationship Id="rId26" Type="http://schemas.openxmlformats.org/officeDocument/2006/relationships/calcChain" Target="calcChain.xml" /><Relationship Id="rId27" Type="http://schemas.openxmlformats.org/officeDocument/2006/relationships/sharedStrings" Target="sharedStrings.xml" /></Relationships>
</file>

<file path=xl/drawings/_rels/drawing1.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0.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1.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2.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3.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4.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5.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6.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7.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8.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9.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2.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20.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21.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22.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23.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3.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4.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5.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6.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7.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8.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9.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theme/theme1.xml><?xml version="1.0" encoding="utf-8"?>
<a:theme xmlns:a="http://schemas.openxmlformats.org/drawingml/2006/main" name="Office Theme">
  <a:themeElements>
    <a:clrScheme name="Office">
      <a:dk1>
        <a:sysClr val="windowText"/>
      </a:dk1>
      <a:lt1>
        <a:sysClr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theme>
</file>

<file path=xl/worksheets/_rels/sheet1.xml.rels>&#65279;<?xml version="1.0" encoding="utf-8"?><Relationships xmlns="http://schemas.openxmlformats.org/package/2006/relationships"><Relationship Id="rId1" Type="http://schemas.openxmlformats.org/officeDocument/2006/relationships/drawing" Target="../drawings/drawing1.xml" /></Relationships>
</file>

<file path=xl/worksheets/_rels/sheet10.xml.rels>&#65279;<?xml version="1.0" encoding="utf-8"?><Relationships xmlns="http://schemas.openxmlformats.org/package/2006/relationships"><Relationship Id="rId1" Type="http://schemas.openxmlformats.org/officeDocument/2006/relationships/drawing" Target="../drawings/drawing10.xml" /></Relationships>
</file>

<file path=xl/worksheets/_rels/sheet11.xml.rels>&#65279;<?xml version="1.0" encoding="utf-8"?><Relationships xmlns="http://schemas.openxmlformats.org/package/2006/relationships"><Relationship Id="rId1" Type="http://schemas.openxmlformats.org/officeDocument/2006/relationships/drawing" Target="../drawings/drawing11.xml" /></Relationships>
</file>

<file path=xl/worksheets/_rels/sheet12.xml.rels>&#65279;<?xml version="1.0" encoding="utf-8"?><Relationships xmlns="http://schemas.openxmlformats.org/package/2006/relationships"><Relationship Id="rId1" Type="http://schemas.openxmlformats.org/officeDocument/2006/relationships/drawing" Target="../drawings/drawing12.xml" /></Relationships>
</file>

<file path=xl/worksheets/_rels/sheet13.xml.rels>&#65279;<?xml version="1.0" encoding="utf-8"?><Relationships xmlns="http://schemas.openxmlformats.org/package/2006/relationships"><Relationship Id="rId1" Type="http://schemas.openxmlformats.org/officeDocument/2006/relationships/drawing" Target="../drawings/drawing13.xml" /></Relationships>
</file>

<file path=xl/worksheets/_rels/sheet14.xml.rels>&#65279;<?xml version="1.0" encoding="utf-8"?><Relationships xmlns="http://schemas.openxmlformats.org/package/2006/relationships"><Relationship Id="rId1" Type="http://schemas.openxmlformats.org/officeDocument/2006/relationships/drawing" Target="../drawings/drawing14.xml" /></Relationships>
</file>

<file path=xl/worksheets/_rels/sheet15.xml.rels>&#65279;<?xml version="1.0" encoding="utf-8"?><Relationships xmlns="http://schemas.openxmlformats.org/package/2006/relationships"><Relationship Id="rId1" Type="http://schemas.openxmlformats.org/officeDocument/2006/relationships/drawing" Target="../drawings/drawing15.xml" /></Relationships>
</file>

<file path=xl/worksheets/_rels/sheet16.xml.rels>&#65279;<?xml version="1.0" encoding="utf-8"?><Relationships xmlns="http://schemas.openxmlformats.org/package/2006/relationships"><Relationship Id="rId1" Type="http://schemas.openxmlformats.org/officeDocument/2006/relationships/drawing" Target="../drawings/drawing16.xml" /></Relationships>
</file>

<file path=xl/worksheets/_rels/sheet17.xml.rels>&#65279;<?xml version="1.0" encoding="utf-8"?><Relationships xmlns="http://schemas.openxmlformats.org/package/2006/relationships"><Relationship Id="rId1" Type="http://schemas.openxmlformats.org/officeDocument/2006/relationships/drawing" Target="../drawings/drawing17.xml" /></Relationships>
</file>

<file path=xl/worksheets/_rels/sheet18.xml.rels>&#65279;<?xml version="1.0" encoding="utf-8"?><Relationships xmlns="http://schemas.openxmlformats.org/package/2006/relationships"><Relationship Id="rId1" Type="http://schemas.openxmlformats.org/officeDocument/2006/relationships/drawing" Target="../drawings/drawing18.xml" /></Relationships>
</file>

<file path=xl/worksheets/_rels/sheet19.xml.rels>&#65279;<?xml version="1.0" encoding="utf-8"?><Relationships xmlns="http://schemas.openxmlformats.org/package/2006/relationships"><Relationship Id="rId1" Type="http://schemas.openxmlformats.org/officeDocument/2006/relationships/drawing" Target="../drawings/drawing19.xml" /></Relationships>
</file>

<file path=xl/worksheets/_rels/sheet2.xml.rels>&#65279;<?xml version="1.0" encoding="utf-8"?><Relationships xmlns="http://schemas.openxmlformats.org/package/2006/relationships"><Relationship Id="rId1" Type="http://schemas.openxmlformats.org/officeDocument/2006/relationships/drawing" Target="../drawings/drawing2.xml" /></Relationships>
</file>

<file path=xl/worksheets/_rels/sheet20.xml.rels>&#65279;<?xml version="1.0" encoding="utf-8"?><Relationships xmlns="http://schemas.openxmlformats.org/package/2006/relationships"><Relationship Id="rId1" Type="http://schemas.openxmlformats.org/officeDocument/2006/relationships/drawing" Target="../drawings/drawing20.xml" /></Relationships>
</file>

<file path=xl/worksheets/_rels/sheet21.xml.rels>&#65279;<?xml version="1.0" encoding="utf-8"?><Relationships xmlns="http://schemas.openxmlformats.org/package/2006/relationships"><Relationship Id="rId1" Type="http://schemas.openxmlformats.org/officeDocument/2006/relationships/drawing" Target="../drawings/drawing21.xml" /></Relationships>
</file>

<file path=xl/worksheets/_rels/sheet22.xml.rels>&#65279;<?xml version="1.0" encoding="utf-8"?><Relationships xmlns="http://schemas.openxmlformats.org/package/2006/relationships"><Relationship Id="rId1" Type="http://schemas.openxmlformats.org/officeDocument/2006/relationships/drawing" Target="../drawings/drawing22.xml" /></Relationships>
</file>

<file path=xl/worksheets/_rels/sheet23.xml.rels>&#65279;<?xml version="1.0" encoding="utf-8"?><Relationships xmlns="http://schemas.openxmlformats.org/package/2006/relationships"><Relationship Id="rId1" Type="http://schemas.openxmlformats.org/officeDocument/2006/relationships/drawing" Target="../drawings/drawing23.xml" /></Relationships>
</file>

<file path=xl/worksheets/_rels/sheet3.xml.rels>&#65279;<?xml version="1.0" encoding="utf-8"?><Relationships xmlns="http://schemas.openxmlformats.org/package/2006/relationships"><Relationship Id="rId1" Type="http://schemas.openxmlformats.org/officeDocument/2006/relationships/drawing" Target="../drawings/drawing3.xml" /></Relationships>
</file>

<file path=xl/worksheets/_rels/sheet4.xml.rels>&#65279;<?xml version="1.0" encoding="utf-8"?><Relationships xmlns="http://schemas.openxmlformats.org/package/2006/relationships"><Relationship Id="rId1" Type="http://schemas.openxmlformats.org/officeDocument/2006/relationships/drawing" Target="../drawings/drawing4.xml" /></Relationships>
</file>

<file path=xl/worksheets/_rels/sheet5.xml.rels>&#65279;<?xml version="1.0" encoding="utf-8"?><Relationships xmlns="http://schemas.openxmlformats.org/package/2006/relationships"><Relationship Id="rId1" Type="http://schemas.openxmlformats.org/officeDocument/2006/relationships/drawing" Target="../drawings/drawing5.xml" /></Relationships>
</file>

<file path=xl/worksheets/_rels/sheet6.xml.rels>&#65279;<?xml version="1.0" encoding="utf-8"?><Relationships xmlns="http://schemas.openxmlformats.org/package/2006/relationships"><Relationship Id="rId1" Type="http://schemas.openxmlformats.org/officeDocument/2006/relationships/drawing" Target="../drawings/drawing6.xml" /></Relationships>
</file>

<file path=xl/worksheets/_rels/sheet7.xml.rels>&#65279;<?xml version="1.0" encoding="utf-8"?><Relationships xmlns="http://schemas.openxmlformats.org/package/2006/relationships"><Relationship Id="rId1" Type="http://schemas.openxmlformats.org/officeDocument/2006/relationships/drawing" Target="../drawings/drawing7.xml" /></Relationships>
</file>

<file path=xl/worksheets/_rels/sheet8.xml.rels>&#65279;<?xml version="1.0" encoding="utf-8"?><Relationships xmlns="http://schemas.openxmlformats.org/package/2006/relationships"><Relationship Id="rId1" Type="http://schemas.openxmlformats.org/officeDocument/2006/relationships/drawing" Target="../drawings/drawing8.xml" /></Relationships>
</file>

<file path=xl/worksheets/_rels/sheet9.xml.rels>&#65279;<?xml version="1.0" encoding="utf-8"?><Relationships xmlns="http://schemas.openxmlformats.org/package/2006/relationships"><Relationship Id="rId1" Type="http://schemas.openxmlformats.org/officeDocument/2006/relationships/drawing" Target="../drawings/drawing9.xml" /></Relationships>
</file>

<file path=xl/worksheets/sheet1.xml><?xml version="1.0" encoding="utf-8"?>
<worksheet xmlns:r="http://schemas.openxmlformats.org/officeDocument/2006/relationships" xmlns="http://schemas.openxmlformats.org/spreadsheetml/2006/main">
  <sheetPr>
    <pageSetUpPr fitToPage="1"/>
  </sheetPr>
  <sheetViews>
    <sheetView tabSelected="1" showGridLines="0" workbookViewId="0"/>
  </sheetViews>
  <cols>
    <col min="1" max="1" width="8.332031" style="1" customWidth="1"/>
    <col min="2" max="2" width="1.667969" style="1" customWidth="1"/>
    <col min="3" max="3" width="4.160156" style="1" customWidth="1"/>
    <col min="4" max="4" width="2.660156" style="1" customWidth="1"/>
    <col min="5" max="5" width="2.660156" style="1" customWidth="1"/>
    <col min="6" max="6" width="2.660156" style="1" customWidth="1"/>
    <col min="7" max="7" width="2.660156" style="1" customWidth="1"/>
    <col min="8" max="8" width="2.660156" style="1" customWidth="1"/>
    <col min="9" max="9" width="2.660156" style="1" customWidth="1"/>
    <col min="10" max="10" width="2.660156" style="1" customWidth="1"/>
    <col min="11" max="11" width="2.660156" style="1" customWidth="1"/>
    <col min="12" max="12" width="2.660156" style="1" customWidth="1"/>
    <col min="13" max="13" width="2.660156" style="1" customWidth="1"/>
    <col min="14" max="14" width="2.660156" style="1" customWidth="1"/>
    <col min="15" max="15" width="2.660156" style="1" customWidth="1"/>
    <col min="16" max="16" width="2.660156" style="1" customWidth="1"/>
    <col min="17" max="17" width="2.660156" style="1" customWidth="1"/>
    <col min="18" max="18" width="2.660156" style="1" customWidth="1"/>
    <col min="19" max="19" width="2.660156" style="1" customWidth="1"/>
    <col min="20" max="20" width="2.660156" style="1" customWidth="1"/>
    <col min="21" max="21" width="2.660156" style="1" customWidth="1"/>
    <col min="22" max="22" width="2.660156" style="1" customWidth="1"/>
    <col min="23" max="23" width="2.660156" style="1" customWidth="1"/>
    <col min="24" max="24" width="2.660156" style="1" customWidth="1"/>
    <col min="25" max="25" width="2.660156" style="1" customWidth="1"/>
    <col min="26" max="26" width="2.660156" style="1" customWidth="1"/>
    <col min="27" max="27" width="2.660156" style="1" customWidth="1"/>
    <col min="28" max="28" width="2.660156" style="1" customWidth="1"/>
    <col min="29" max="29" width="2.660156" style="1" customWidth="1"/>
    <col min="30" max="30" width="2.660156" style="1" customWidth="1"/>
    <col min="31" max="31" width="2.660156" style="1" customWidth="1"/>
    <col min="32" max="32" width="2.660156" style="1" customWidth="1"/>
    <col min="33" max="33" width="2.660156" style="1" customWidth="1"/>
    <col min="34" max="34" width="3.332031" style="1" customWidth="1"/>
    <col min="35" max="35" width="31.66016" style="1" customWidth="1"/>
    <col min="36" max="36" width="2.5" style="1" customWidth="1"/>
    <col min="37" max="37" width="2.5" style="1" customWidth="1"/>
    <col min="38" max="38" width="8.332031" style="1" customWidth="1"/>
    <col min="39" max="39" width="3.332031" style="1" customWidth="1"/>
    <col min="40" max="40" width="13.33203" style="1" customWidth="1"/>
    <col min="41" max="41" width="7.5" style="1" customWidth="1"/>
    <col min="42" max="42" width="4.160156" style="1" customWidth="1"/>
    <col min="43" max="43" width="15.66016" style="1" hidden="1" customWidth="1"/>
    <col min="44" max="44" width="13.66016" style="1" customWidth="1"/>
    <col min="45" max="45" width="25.83203" style="1" hidden="1" customWidth="1"/>
    <col min="46" max="46" width="25.83203" style="1" hidden="1" customWidth="1"/>
    <col min="47" max="47" width="25.83203" style="1" hidden="1" customWidth="1"/>
    <col min="48" max="48" width="21.66016" style="1" hidden="1" customWidth="1"/>
    <col min="49" max="49" width="21.66016" style="1" hidden="1" customWidth="1"/>
    <col min="50" max="50" width="25" style="1" hidden="1" customWidth="1"/>
    <col min="51" max="51" width="25" style="1" hidden="1" customWidth="1"/>
    <col min="52" max="52" width="21.66016" style="1" hidden="1" customWidth="1"/>
    <col min="53" max="53" width="19.16016" style="1" hidden="1" customWidth="1"/>
    <col min="54" max="54" width="25" style="1" hidden="1" customWidth="1"/>
    <col min="55" max="55" width="21.66016" style="1" hidden="1" customWidth="1"/>
    <col min="56" max="56" width="19.16016" style="1" hidden="1" customWidth="1"/>
    <col min="57" max="57" width="66.5" style="1" customWidth="1"/>
    <col min="71" max="71" width="9.332031" style="1" hidden="1"/>
    <col min="72" max="72" width="9.332031" style="1" hidden="1"/>
    <col min="73" max="73" width="9.332031" style="1" hidden="1"/>
    <col min="74" max="74" width="9.332031" style="1" hidden="1"/>
    <col min="75" max="75" width="9.332031" style="1" hidden="1"/>
    <col min="76" max="76" width="9.332031" style="1" hidden="1"/>
    <col min="77" max="77" width="9.332031" style="1" hidden="1"/>
    <col min="78" max="78" width="9.332031" style="1" hidden="1"/>
    <col min="79" max="79" width="9.332031" style="1" hidden="1"/>
    <col min="80" max="80" width="9.332031" style="1" hidden="1"/>
    <col min="81" max="81" width="9.332031" style="1" hidden="1"/>
    <col min="82" max="82" width="9.332031" style="1" hidden="1"/>
    <col min="83" max="83" width="9.332031" style="1" hidden="1"/>
    <col min="84" max="84" width="9.332031" style="1" hidden="1"/>
    <col min="85" max="85" width="9.332031" style="1" hidden="1"/>
    <col min="86" max="86" width="9.332031" style="1" hidden="1"/>
    <col min="87" max="87" width="9.332031" style="1" hidden="1"/>
    <col min="88" max="88" width="9.332031" style="1" hidden="1"/>
    <col min="89" max="89" width="9.332031" style="1" hidden="1"/>
    <col min="90" max="90" width="9.332031" style="1" hidden="1"/>
    <col min="91" max="91" width="9.332031" style="1" hidden="1"/>
  </cols>
  <sheetData>
    <row r="1">
      <c r="A1" s="17" t="s">
        <v>0</v>
      </c>
      <c r="AZ1" s="17" t="s">
        <v>1</v>
      </c>
      <c r="BA1" s="17" t="s">
        <v>2</v>
      </c>
      <c r="BB1" s="17" t="s">
        <v>3</v>
      </c>
      <c r="BT1" s="17" t="s">
        <v>4</v>
      </c>
      <c r="BU1" s="17" t="s">
        <v>4</v>
      </c>
      <c r="BV1" s="17" t="s">
        <v>5</v>
      </c>
    </row>
    <row r="2" s="1" customFormat="1" ht="36.96" customHeight="1">
      <c r="AR2" s="1"/>
      <c r="AS2" s="1"/>
      <c r="AT2" s="1"/>
      <c r="AU2" s="1"/>
      <c r="AV2" s="1"/>
      <c r="AW2" s="1"/>
      <c r="AX2" s="1"/>
      <c r="AY2" s="1"/>
      <c r="AZ2" s="1"/>
      <c r="BA2" s="1"/>
      <c r="BB2" s="1"/>
      <c r="BC2" s="1"/>
      <c r="BD2" s="1"/>
      <c r="BE2" s="1"/>
      <c r="BS2" s="18" t="s">
        <v>6</v>
      </c>
      <c r="BT2" s="18" t="s">
        <v>7</v>
      </c>
    </row>
    <row r="3" s="1" customFormat="1" ht="6.96" customHeight="1">
      <c r="B3" s="19"/>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1"/>
      <c r="BS3" s="18" t="s">
        <v>6</v>
      </c>
      <c r="BT3" s="18" t="s">
        <v>8</v>
      </c>
    </row>
    <row r="4" s="1" customFormat="1" ht="24.96" customHeight="1">
      <c r="B4" s="22"/>
      <c r="C4" s="23"/>
      <c r="D4" s="24" t="s">
        <v>9</v>
      </c>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1"/>
      <c r="AS4" s="25" t="s">
        <v>10</v>
      </c>
      <c r="BE4" s="26" t="s">
        <v>11</v>
      </c>
      <c r="BS4" s="18" t="s">
        <v>12</v>
      </c>
    </row>
    <row r="5" s="1" customFormat="1" ht="12" customHeight="1">
      <c r="B5" s="22"/>
      <c r="C5" s="23"/>
      <c r="D5" s="27" t="s">
        <v>13</v>
      </c>
      <c r="E5" s="23"/>
      <c r="F5" s="23"/>
      <c r="G5" s="23"/>
      <c r="H5" s="23"/>
      <c r="I5" s="23"/>
      <c r="J5" s="23"/>
      <c r="K5" s="28" t="s">
        <v>14</v>
      </c>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1"/>
      <c r="BE5" s="29" t="s">
        <v>15</v>
      </c>
      <c r="BS5" s="18" t="s">
        <v>6</v>
      </c>
    </row>
    <row r="6" s="1" customFormat="1" ht="36.96" customHeight="1">
      <c r="B6" s="22"/>
      <c r="C6" s="23"/>
      <c r="D6" s="30" t="s">
        <v>16</v>
      </c>
      <c r="E6" s="23"/>
      <c r="F6" s="23"/>
      <c r="G6" s="23"/>
      <c r="H6" s="23"/>
      <c r="I6" s="23"/>
      <c r="J6" s="23"/>
      <c r="K6" s="31" t="s">
        <v>17</v>
      </c>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1"/>
      <c r="BE6" s="32"/>
      <c r="BS6" s="18" t="s">
        <v>6</v>
      </c>
    </row>
    <row r="7" s="1" customFormat="1" ht="12" customHeight="1">
      <c r="B7" s="22"/>
      <c r="C7" s="23"/>
      <c r="D7" s="33" t="s">
        <v>18</v>
      </c>
      <c r="E7" s="23"/>
      <c r="F7" s="23"/>
      <c r="G7" s="23"/>
      <c r="H7" s="23"/>
      <c r="I7" s="23"/>
      <c r="J7" s="23"/>
      <c r="K7" s="28" t="s">
        <v>1</v>
      </c>
      <c r="L7" s="23"/>
      <c r="M7" s="23"/>
      <c r="N7" s="23"/>
      <c r="O7" s="23"/>
      <c r="P7" s="23"/>
      <c r="Q7" s="23"/>
      <c r="R7" s="23"/>
      <c r="S7" s="23"/>
      <c r="T7" s="23"/>
      <c r="U7" s="23"/>
      <c r="V7" s="23"/>
      <c r="W7" s="23"/>
      <c r="X7" s="23"/>
      <c r="Y7" s="23"/>
      <c r="Z7" s="23"/>
      <c r="AA7" s="23"/>
      <c r="AB7" s="23"/>
      <c r="AC7" s="23"/>
      <c r="AD7" s="23"/>
      <c r="AE7" s="23"/>
      <c r="AF7" s="23"/>
      <c r="AG7" s="23"/>
      <c r="AH7" s="23"/>
      <c r="AI7" s="23"/>
      <c r="AJ7" s="23"/>
      <c r="AK7" s="33" t="s">
        <v>19</v>
      </c>
      <c r="AL7" s="23"/>
      <c r="AM7" s="23"/>
      <c r="AN7" s="28" t="s">
        <v>1</v>
      </c>
      <c r="AO7" s="23"/>
      <c r="AP7" s="23"/>
      <c r="AQ7" s="23"/>
      <c r="AR7" s="21"/>
      <c r="BE7" s="32"/>
      <c r="BS7" s="18" t="s">
        <v>6</v>
      </c>
    </row>
    <row r="8" s="1" customFormat="1" ht="12" customHeight="1">
      <c r="B8" s="22"/>
      <c r="C8" s="23"/>
      <c r="D8" s="33" t="s">
        <v>20</v>
      </c>
      <c r="E8" s="23"/>
      <c r="F8" s="23"/>
      <c r="G8" s="23"/>
      <c r="H8" s="23"/>
      <c r="I8" s="23"/>
      <c r="J8" s="23"/>
      <c r="K8" s="28" t="s">
        <v>21</v>
      </c>
      <c r="L8" s="23"/>
      <c r="M8" s="23"/>
      <c r="N8" s="23"/>
      <c r="O8" s="23"/>
      <c r="P8" s="23"/>
      <c r="Q8" s="23"/>
      <c r="R8" s="23"/>
      <c r="S8" s="23"/>
      <c r="T8" s="23"/>
      <c r="U8" s="23"/>
      <c r="V8" s="23"/>
      <c r="W8" s="23"/>
      <c r="X8" s="23"/>
      <c r="Y8" s="23"/>
      <c r="Z8" s="23"/>
      <c r="AA8" s="23"/>
      <c r="AB8" s="23"/>
      <c r="AC8" s="23"/>
      <c r="AD8" s="23"/>
      <c r="AE8" s="23"/>
      <c r="AF8" s="23"/>
      <c r="AG8" s="23"/>
      <c r="AH8" s="23"/>
      <c r="AI8" s="23"/>
      <c r="AJ8" s="23"/>
      <c r="AK8" s="33" t="s">
        <v>22</v>
      </c>
      <c r="AL8" s="23"/>
      <c r="AM8" s="23"/>
      <c r="AN8" s="34" t="s">
        <v>23</v>
      </c>
      <c r="AO8" s="23"/>
      <c r="AP8" s="23"/>
      <c r="AQ8" s="23"/>
      <c r="AR8" s="21"/>
      <c r="BE8" s="32"/>
      <c r="BS8" s="18" t="s">
        <v>6</v>
      </c>
    </row>
    <row r="9" s="1" customFormat="1" ht="14.4" customHeight="1">
      <c r="B9" s="22"/>
      <c r="C9" s="23"/>
      <c r="D9" s="23"/>
      <c r="E9" s="23"/>
      <c r="F9" s="23"/>
      <c r="G9" s="23"/>
      <c r="H9" s="23"/>
      <c r="I9" s="23"/>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1"/>
      <c r="BE9" s="32"/>
      <c r="BS9" s="18" t="s">
        <v>6</v>
      </c>
    </row>
    <row r="10" s="1" customFormat="1" ht="12" customHeight="1">
      <c r="B10" s="22"/>
      <c r="C10" s="23"/>
      <c r="D10" s="33" t="s">
        <v>24</v>
      </c>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33" t="s">
        <v>25</v>
      </c>
      <c r="AL10" s="23"/>
      <c r="AM10" s="23"/>
      <c r="AN10" s="28" t="s">
        <v>1</v>
      </c>
      <c r="AO10" s="23"/>
      <c r="AP10" s="23"/>
      <c r="AQ10" s="23"/>
      <c r="AR10" s="21"/>
      <c r="BE10" s="32"/>
      <c r="BS10" s="18" t="s">
        <v>6</v>
      </c>
    </row>
    <row r="11" s="1" customFormat="1" ht="18.48" customHeight="1">
      <c r="B11" s="22"/>
      <c r="C11" s="23"/>
      <c r="D11" s="23"/>
      <c r="E11" s="28" t="s">
        <v>26</v>
      </c>
      <c r="F11" s="23"/>
      <c r="G11" s="23"/>
      <c r="H11" s="23"/>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33" t="s">
        <v>27</v>
      </c>
      <c r="AL11" s="23"/>
      <c r="AM11" s="23"/>
      <c r="AN11" s="28" t="s">
        <v>1</v>
      </c>
      <c r="AO11" s="23"/>
      <c r="AP11" s="23"/>
      <c r="AQ11" s="23"/>
      <c r="AR11" s="21"/>
      <c r="BE11" s="32"/>
      <c r="BS11" s="18" t="s">
        <v>6</v>
      </c>
    </row>
    <row r="12" s="1" customFormat="1" ht="6.96" customHeight="1">
      <c r="B12" s="22"/>
      <c r="C12" s="23"/>
      <c r="D12" s="23"/>
      <c r="E12" s="23"/>
      <c r="F12" s="23"/>
      <c r="G12" s="23"/>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1"/>
      <c r="BE12" s="32"/>
      <c r="BS12" s="18" t="s">
        <v>6</v>
      </c>
    </row>
    <row r="13" s="1" customFormat="1" ht="12" customHeight="1">
      <c r="B13" s="22"/>
      <c r="C13" s="23"/>
      <c r="D13" s="33" t="s">
        <v>28</v>
      </c>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33" t="s">
        <v>25</v>
      </c>
      <c r="AL13" s="23"/>
      <c r="AM13" s="23"/>
      <c r="AN13" s="35" t="s">
        <v>29</v>
      </c>
      <c r="AO13" s="23"/>
      <c r="AP13" s="23"/>
      <c r="AQ13" s="23"/>
      <c r="AR13" s="21"/>
      <c r="BE13" s="32"/>
      <c r="BS13" s="18" t="s">
        <v>6</v>
      </c>
    </row>
    <row r="14">
      <c r="B14" s="22"/>
      <c r="C14" s="23"/>
      <c r="D14" s="23"/>
      <c r="E14" s="35" t="s">
        <v>29</v>
      </c>
      <c r="F14" s="36"/>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3" t="s">
        <v>27</v>
      </c>
      <c r="AL14" s="23"/>
      <c r="AM14" s="23"/>
      <c r="AN14" s="35" t="s">
        <v>29</v>
      </c>
      <c r="AO14" s="23"/>
      <c r="AP14" s="23"/>
      <c r="AQ14" s="23"/>
      <c r="AR14" s="21"/>
      <c r="BE14" s="32"/>
      <c r="BS14" s="18" t="s">
        <v>6</v>
      </c>
    </row>
    <row r="15" s="1" customFormat="1" ht="6.96" customHeight="1">
      <c r="B15" s="22"/>
      <c r="C15" s="23"/>
      <c r="D15" s="23"/>
      <c r="E15" s="23"/>
      <c r="F15" s="23"/>
      <c r="G15" s="23"/>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1"/>
      <c r="BE15" s="32"/>
      <c r="BS15" s="18" t="s">
        <v>4</v>
      </c>
    </row>
    <row r="16" s="1" customFormat="1" ht="12" customHeight="1">
      <c r="B16" s="22"/>
      <c r="C16" s="23"/>
      <c r="D16" s="33" t="s">
        <v>30</v>
      </c>
      <c r="E16" s="23"/>
      <c r="F16" s="23"/>
      <c r="G16" s="23"/>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33" t="s">
        <v>25</v>
      </c>
      <c r="AL16" s="23"/>
      <c r="AM16" s="23"/>
      <c r="AN16" s="28" t="s">
        <v>1</v>
      </c>
      <c r="AO16" s="23"/>
      <c r="AP16" s="23"/>
      <c r="AQ16" s="23"/>
      <c r="AR16" s="21"/>
      <c r="BE16" s="32"/>
      <c r="BS16" s="18" t="s">
        <v>4</v>
      </c>
    </row>
    <row r="17" s="1" customFormat="1" ht="18.48" customHeight="1">
      <c r="B17" s="22"/>
      <c r="C17" s="23"/>
      <c r="D17" s="23"/>
      <c r="E17" s="28" t="s">
        <v>31</v>
      </c>
      <c r="F17" s="23"/>
      <c r="G17" s="23"/>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33" t="s">
        <v>27</v>
      </c>
      <c r="AL17" s="23"/>
      <c r="AM17" s="23"/>
      <c r="AN17" s="28" t="s">
        <v>1</v>
      </c>
      <c r="AO17" s="23"/>
      <c r="AP17" s="23"/>
      <c r="AQ17" s="23"/>
      <c r="AR17" s="21"/>
      <c r="BE17" s="32"/>
      <c r="BS17" s="18" t="s">
        <v>32</v>
      </c>
    </row>
    <row r="18" s="1" customFormat="1" ht="6.96" customHeight="1">
      <c r="B18" s="22"/>
      <c r="C18" s="23"/>
      <c r="D18" s="23"/>
      <c r="E18" s="23"/>
      <c r="F18" s="23"/>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1"/>
      <c r="BE18" s="32"/>
      <c r="BS18" s="18" t="s">
        <v>6</v>
      </c>
    </row>
    <row r="19" s="1" customFormat="1" ht="12" customHeight="1">
      <c r="B19" s="22"/>
      <c r="C19" s="23"/>
      <c r="D19" s="33" t="s">
        <v>33</v>
      </c>
      <c r="E19" s="23"/>
      <c r="F19" s="23"/>
      <c r="G19" s="23"/>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33" t="s">
        <v>25</v>
      </c>
      <c r="AL19" s="23"/>
      <c r="AM19" s="23"/>
      <c r="AN19" s="28" t="s">
        <v>1</v>
      </c>
      <c r="AO19" s="23"/>
      <c r="AP19" s="23"/>
      <c r="AQ19" s="23"/>
      <c r="AR19" s="21"/>
      <c r="BE19" s="32"/>
      <c r="BS19" s="18" t="s">
        <v>6</v>
      </c>
    </row>
    <row r="20" s="1" customFormat="1" ht="18.48" customHeight="1">
      <c r="B20" s="22"/>
      <c r="C20" s="23"/>
      <c r="D20" s="23"/>
      <c r="E20" s="28" t="s">
        <v>34</v>
      </c>
      <c r="F20" s="23"/>
      <c r="G20" s="23"/>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33" t="s">
        <v>27</v>
      </c>
      <c r="AL20" s="23"/>
      <c r="AM20" s="23"/>
      <c r="AN20" s="28" t="s">
        <v>1</v>
      </c>
      <c r="AO20" s="23"/>
      <c r="AP20" s="23"/>
      <c r="AQ20" s="23"/>
      <c r="AR20" s="21"/>
      <c r="BE20" s="32"/>
      <c r="BS20" s="18" t="s">
        <v>32</v>
      </c>
    </row>
    <row r="21" s="1" customFormat="1" ht="6.96" customHeight="1">
      <c r="B21" s="22"/>
      <c r="C21" s="23"/>
      <c r="D21" s="23"/>
      <c r="E21" s="23"/>
      <c r="F21" s="23"/>
      <c r="G21" s="23"/>
      <c r="H21" s="23"/>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1"/>
      <c r="BE21" s="32"/>
    </row>
    <row r="22" s="1" customFormat="1" ht="12" customHeight="1">
      <c r="B22" s="22"/>
      <c r="C22" s="23"/>
      <c r="D22" s="33" t="s">
        <v>35</v>
      </c>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1"/>
      <c r="BE22" s="32"/>
    </row>
    <row r="23" s="1" customFormat="1" ht="16.5" customHeight="1">
      <c r="B23" s="22"/>
      <c r="C23" s="23"/>
      <c r="D23" s="23"/>
      <c r="E23" s="37" t="s">
        <v>1</v>
      </c>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23"/>
      <c r="AP23" s="23"/>
      <c r="AQ23" s="23"/>
      <c r="AR23" s="21"/>
      <c r="BE23" s="32"/>
    </row>
    <row r="24" s="1" customFormat="1" ht="6.96" customHeight="1">
      <c r="B24" s="22"/>
      <c r="C24" s="23"/>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1"/>
      <c r="BE24" s="32"/>
    </row>
    <row r="25" s="1" customFormat="1" ht="6.96" customHeight="1">
      <c r="B25" s="22"/>
      <c r="C25" s="23"/>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23"/>
      <c r="AQ25" s="23"/>
      <c r="AR25" s="21"/>
      <c r="BE25" s="32"/>
    </row>
    <row r="26" s="2" customFormat="1" ht="25.92" customHeight="1">
      <c r="A26" s="39"/>
      <c r="B26" s="40"/>
      <c r="C26" s="41"/>
      <c r="D26" s="42" t="s">
        <v>36</v>
      </c>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4">
        <f>ROUND(AG94,2)</f>
        <v>0</v>
      </c>
      <c r="AL26" s="43"/>
      <c r="AM26" s="43"/>
      <c r="AN26" s="43"/>
      <c r="AO26" s="43"/>
      <c r="AP26" s="41"/>
      <c r="AQ26" s="41"/>
      <c r="AR26" s="45"/>
      <c r="BE26" s="32"/>
    </row>
    <row r="27" s="2" customFormat="1" ht="6.96" customHeight="1">
      <c r="A27" s="39"/>
      <c r="B27" s="40"/>
      <c r="C27" s="41"/>
      <c r="D27" s="41"/>
      <c r="E27" s="41"/>
      <c r="F27" s="41"/>
      <c r="G27" s="41"/>
      <c r="H27" s="41"/>
      <c r="I27" s="41"/>
      <c r="J27" s="41"/>
      <c r="K27" s="41"/>
      <c r="L27" s="41"/>
      <c r="M27" s="41"/>
      <c r="N27" s="41"/>
      <c r="O27" s="41"/>
      <c r="P27" s="41"/>
      <c r="Q27" s="41"/>
      <c r="R27" s="41"/>
      <c r="S27" s="41"/>
      <c r="T27" s="41"/>
      <c r="U27" s="41"/>
      <c r="V27" s="41"/>
      <c r="W27" s="41"/>
      <c r="X27" s="41"/>
      <c r="Y27" s="41"/>
      <c r="Z27" s="41"/>
      <c r="AA27" s="41"/>
      <c r="AB27" s="41"/>
      <c r="AC27" s="41"/>
      <c r="AD27" s="41"/>
      <c r="AE27" s="41"/>
      <c r="AF27" s="41"/>
      <c r="AG27" s="41"/>
      <c r="AH27" s="41"/>
      <c r="AI27" s="41"/>
      <c r="AJ27" s="41"/>
      <c r="AK27" s="41"/>
      <c r="AL27" s="41"/>
      <c r="AM27" s="41"/>
      <c r="AN27" s="41"/>
      <c r="AO27" s="41"/>
      <c r="AP27" s="41"/>
      <c r="AQ27" s="41"/>
      <c r="AR27" s="45"/>
      <c r="BE27" s="32"/>
    </row>
    <row r="28" s="2" customFormat="1">
      <c r="A28" s="39"/>
      <c r="B28" s="40"/>
      <c r="C28" s="41"/>
      <c r="D28" s="41"/>
      <c r="E28" s="41"/>
      <c r="F28" s="41"/>
      <c r="G28" s="41"/>
      <c r="H28" s="41"/>
      <c r="I28" s="41"/>
      <c r="J28" s="41"/>
      <c r="K28" s="41"/>
      <c r="L28" s="46" t="s">
        <v>37</v>
      </c>
      <c r="M28" s="46"/>
      <c r="N28" s="46"/>
      <c r="O28" s="46"/>
      <c r="P28" s="46"/>
      <c r="Q28" s="41"/>
      <c r="R28" s="41"/>
      <c r="S28" s="41"/>
      <c r="T28" s="41"/>
      <c r="U28" s="41"/>
      <c r="V28" s="41"/>
      <c r="W28" s="46" t="s">
        <v>38</v>
      </c>
      <c r="X28" s="46"/>
      <c r="Y28" s="46"/>
      <c r="Z28" s="46"/>
      <c r="AA28" s="46"/>
      <c r="AB28" s="46"/>
      <c r="AC28" s="46"/>
      <c r="AD28" s="46"/>
      <c r="AE28" s="46"/>
      <c r="AF28" s="41"/>
      <c r="AG28" s="41"/>
      <c r="AH28" s="41"/>
      <c r="AI28" s="41"/>
      <c r="AJ28" s="41"/>
      <c r="AK28" s="46" t="s">
        <v>39</v>
      </c>
      <c r="AL28" s="46"/>
      <c r="AM28" s="46"/>
      <c r="AN28" s="46"/>
      <c r="AO28" s="46"/>
      <c r="AP28" s="41"/>
      <c r="AQ28" s="41"/>
      <c r="AR28" s="45"/>
      <c r="BE28" s="32"/>
    </row>
    <row r="29" s="3" customFormat="1" ht="14.4" customHeight="1">
      <c r="A29" s="3"/>
      <c r="B29" s="47"/>
      <c r="C29" s="48"/>
      <c r="D29" s="33" t="s">
        <v>40</v>
      </c>
      <c r="E29" s="48"/>
      <c r="F29" s="33" t="s">
        <v>41</v>
      </c>
      <c r="G29" s="48"/>
      <c r="H29" s="48"/>
      <c r="I29" s="48"/>
      <c r="J29" s="48"/>
      <c r="K29" s="48"/>
      <c r="L29" s="49">
        <v>0.20999999999999999</v>
      </c>
      <c r="M29" s="48"/>
      <c r="N29" s="48"/>
      <c r="O29" s="48"/>
      <c r="P29" s="48"/>
      <c r="Q29" s="48"/>
      <c r="R29" s="48"/>
      <c r="S29" s="48"/>
      <c r="T29" s="48"/>
      <c r="U29" s="48"/>
      <c r="V29" s="48"/>
      <c r="W29" s="50">
        <f>ROUND(AZ94, 2)</f>
        <v>0</v>
      </c>
      <c r="X29" s="48"/>
      <c r="Y29" s="48"/>
      <c r="Z29" s="48"/>
      <c r="AA29" s="48"/>
      <c r="AB29" s="48"/>
      <c r="AC29" s="48"/>
      <c r="AD29" s="48"/>
      <c r="AE29" s="48"/>
      <c r="AF29" s="48"/>
      <c r="AG29" s="48"/>
      <c r="AH29" s="48"/>
      <c r="AI29" s="48"/>
      <c r="AJ29" s="48"/>
      <c r="AK29" s="50">
        <f>ROUND(AV94, 2)</f>
        <v>0</v>
      </c>
      <c r="AL29" s="48"/>
      <c r="AM29" s="48"/>
      <c r="AN29" s="48"/>
      <c r="AO29" s="48"/>
      <c r="AP29" s="48"/>
      <c r="AQ29" s="48"/>
      <c r="AR29" s="51"/>
      <c r="BE29" s="52"/>
    </row>
    <row r="30" s="3" customFormat="1" ht="14.4" customHeight="1">
      <c r="A30" s="3"/>
      <c r="B30" s="47"/>
      <c r="C30" s="48"/>
      <c r="D30" s="48"/>
      <c r="E30" s="48"/>
      <c r="F30" s="33" t="s">
        <v>42</v>
      </c>
      <c r="G30" s="48"/>
      <c r="H30" s="48"/>
      <c r="I30" s="48"/>
      <c r="J30" s="48"/>
      <c r="K30" s="48"/>
      <c r="L30" s="49">
        <v>0.14999999999999999</v>
      </c>
      <c r="M30" s="48"/>
      <c r="N30" s="48"/>
      <c r="O30" s="48"/>
      <c r="P30" s="48"/>
      <c r="Q30" s="48"/>
      <c r="R30" s="48"/>
      <c r="S30" s="48"/>
      <c r="T30" s="48"/>
      <c r="U30" s="48"/>
      <c r="V30" s="48"/>
      <c r="W30" s="50">
        <f>ROUND(BA94, 2)</f>
        <v>0</v>
      </c>
      <c r="X30" s="48"/>
      <c r="Y30" s="48"/>
      <c r="Z30" s="48"/>
      <c r="AA30" s="48"/>
      <c r="AB30" s="48"/>
      <c r="AC30" s="48"/>
      <c r="AD30" s="48"/>
      <c r="AE30" s="48"/>
      <c r="AF30" s="48"/>
      <c r="AG30" s="48"/>
      <c r="AH30" s="48"/>
      <c r="AI30" s="48"/>
      <c r="AJ30" s="48"/>
      <c r="AK30" s="50">
        <f>ROUND(AW94, 2)</f>
        <v>0</v>
      </c>
      <c r="AL30" s="48"/>
      <c r="AM30" s="48"/>
      <c r="AN30" s="48"/>
      <c r="AO30" s="48"/>
      <c r="AP30" s="48"/>
      <c r="AQ30" s="48"/>
      <c r="AR30" s="51"/>
      <c r="BE30" s="52"/>
    </row>
    <row r="31" hidden="1" s="3" customFormat="1" ht="14.4" customHeight="1">
      <c r="A31" s="3"/>
      <c r="B31" s="47"/>
      <c r="C31" s="48"/>
      <c r="D31" s="48"/>
      <c r="E31" s="48"/>
      <c r="F31" s="33" t="s">
        <v>43</v>
      </c>
      <c r="G31" s="48"/>
      <c r="H31" s="48"/>
      <c r="I31" s="48"/>
      <c r="J31" s="48"/>
      <c r="K31" s="48"/>
      <c r="L31" s="49">
        <v>0.20999999999999999</v>
      </c>
      <c r="M31" s="48"/>
      <c r="N31" s="48"/>
      <c r="O31" s="48"/>
      <c r="P31" s="48"/>
      <c r="Q31" s="48"/>
      <c r="R31" s="48"/>
      <c r="S31" s="48"/>
      <c r="T31" s="48"/>
      <c r="U31" s="48"/>
      <c r="V31" s="48"/>
      <c r="W31" s="50">
        <f>ROUND(BB94, 2)</f>
        <v>0</v>
      </c>
      <c r="X31" s="48"/>
      <c r="Y31" s="48"/>
      <c r="Z31" s="48"/>
      <c r="AA31" s="48"/>
      <c r="AB31" s="48"/>
      <c r="AC31" s="48"/>
      <c r="AD31" s="48"/>
      <c r="AE31" s="48"/>
      <c r="AF31" s="48"/>
      <c r="AG31" s="48"/>
      <c r="AH31" s="48"/>
      <c r="AI31" s="48"/>
      <c r="AJ31" s="48"/>
      <c r="AK31" s="50">
        <v>0</v>
      </c>
      <c r="AL31" s="48"/>
      <c r="AM31" s="48"/>
      <c r="AN31" s="48"/>
      <c r="AO31" s="48"/>
      <c r="AP31" s="48"/>
      <c r="AQ31" s="48"/>
      <c r="AR31" s="51"/>
      <c r="BE31" s="52"/>
    </row>
    <row r="32" hidden="1" s="3" customFormat="1" ht="14.4" customHeight="1">
      <c r="A32" s="3"/>
      <c r="B32" s="47"/>
      <c r="C32" s="48"/>
      <c r="D32" s="48"/>
      <c r="E32" s="48"/>
      <c r="F32" s="33" t="s">
        <v>44</v>
      </c>
      <c r="G32" s="48"/>
      <c r="H32" s="48"/>
      <c r="I32" s="48"/>
      <c r="J32" s="48"/>
      <c r="K32" s="48"/>
      <c r="L32" s="49">
        <v>0.14999999999999999</v>
      </c>
      <c r="M32" s="48"/>
      <c r="N32" s="48"/>
      <c r="O32" s="48"/>
      <c r="P32" s="48"/>
      <c r="Q32" s="48"/>
      <c r="R32" s="48"/>
      <c r="S32" s="48"/>
      <c r="T32" s="48"/>
      <c r="U32" s="48"/>
      <c r="V32" s="48"/>
      <c r="W32" s="50">
        <f>ROUND(BC94, 2)</f>
        <v>0</v>
      </c>
      <c r="X32" s="48"/>
      <c r="Y32" s="48"/>
      <c r="Z32" s="48"/>
      <c r="AA32" s="48"/>
      <c r="AB32" s="48"/>
      <c r="AC32" s="48"/>
      <c r="AD32" s="48"/>
      <c r="AE32" s="48"/>
      <c r="AF32" s="48"/>
      <c r="AG32" s="48"/>
      <c r="AH32" s="48"/>
      <c r="AI32" s="48"/>
      <c r="AJ32" s="48"/>
      <c r="AK32" s="50">
        <v>0</v>
      </c>
      <c r="AL32" s="48"/>
      <c r="AM32" s="48"/>
      <c r="AN32" s="48"/>
      <c r="AO32" s="48"/>
      <c r="AP32" s="48"/>
      <c r="AQ32" s="48"/>
      <c r="AR32" s="51"/>
      <c r="BE32" s="52"/>
    </row>
    <row r="33" hidden="1" s="3" customFormat="1" ht="14.4" customHeight="1">
      <c r="A33" s="3"/>
      <c r="B33" s="47"/>
      <c r="C33" s="48"/>
      <c r="D33" s="48"/>
      <c r="E33" s="48"/>
      <c r="F33" s="33" t="s">
        <v>45</v>
      </c>
      <c r="G33" s="48"/>
      <c r="H33" s="48"/>
      <c r="I33" s="48"/>
      <c r="J33" s="48"/>
      <c r="K33" s="48"/>
      <c r="L33" s="49">
        <v>0</v>
      </c>
      <c r="M33" s="48"/>
      <c r="N33" s="48"/>
      <c r="O33" s="48"/>
      <c r="P33" s="48"/>
      <c r="Q33" s="48"/>
      <c r="R33" s="48"/>
      <c r="S33" s="48"/>
      <c r="T33" s="48"/>
      <c r="U33" s="48"/>
      <c r="V33" s="48"/>
      <c r="W33" s="50">
        <f>ROUND(BD94, 2)</f>
        <v>0</v>
      </c>
      <c r="X33" s="48"/>
      <c r="Y33" s="48"/>
      <c r="Z33" s="48"/>
      <c r="AA33" s="48"/>
      <c r="AB33" s="48"/>
      <c r="AC33" s="48"/>
      <c r="AD33" s="48"/>
      <c r="AE33" s="48"/>
      <c r="AF33" s="48"/>
      <c r="AG33" s="48"/>
      <c r="AH33" s="48"/>
      <c r="AI33" s="48"/>
      <c r="AJ33" s="48"/>
      <c r="AK33" s="50">
        <v>0</v>
      </c>
      <c r="AL33" s="48"/>
      <c r="AM33" s="48"/>
      <c r="AN33" s="48"/>
      <c r="AO33" s="48"/>
      <c r="AP33" s="48"/>
      <c r="AQ33" s="48"/>
      <c r="AR33" s="51"/>
      <c r="BE33" s="52"/>
    </row>
    <row r="34" s="2" customFormat="1" ht="6.96" customHeight="1">
      <c r="A34" s="39"/>
      <c r="B34" s="40"/>
      <c r="C34" s="41"/>
      <c r="D34" s="41"/>
      <c r="E34" s="41"/>
      <c r="F34" s="41"/>
      <c r="G34" s="41"/>
      <c r="H34" s="41"/>
      <c r="I34" s="41"/>
      <c r="J34" s="41"/>
      <c r="K34" s="41"/>
      <c r="L34" s="41"/>
      <c r="M34" s="41"/>
      <c r="N34" s="41"/>
      <c r="O34" s="41"/>
      <c r="P34" s="41"/>
      <c r="Q34" s="41"/>
      <c r="R34" s="41"/>
      <c r="S34" s="41"/>
      <c r="T34" s="41"/>
      <c r="U34" s="41"/>
      <c r="V34" s="41"/>
      <c r="W34" s="41"/>
      <c r="X34" s="41"/>
      <c r="Y34" s="41"/>
      <c r="Z34" s="41"/>
      <c r="AA34" s="41"/>
      <c r="AB34" s="41"/>
      <c r="AC34" s="41"/>
      <c r="AD34" s="41"/>
      <c r="AE34" s="41"/>
      <c r="AF34" s="41"/>
      <c r="AG34" s="41"/>
      <c r="AH34" s="41"/>
      <c r="AI34" s="41"/>
      <c r="AJ34" s="41"/>
      <c r="AK34" s="41"/>
      <c r="AL34" s="41"/>
      <c r="AM34" s="41"/>
      <c r="AN34" s="41"/>
      <c r="AO34" s="41"/>
      <c r="AP34" s="41"/>
      <c r="AQ34" s="41"/>
      <c r="AR34" s="45"/>
      <c r="BE34" s="32"/>
    </row>
    <row r="35" s="2" customFormat="1" ht="25.92" customHeight="1">
      <c r="A35" s="39"/>
      <c r="B35" s="40"/>
      <c r="C35" s="53"/>
      <c r="D35" s="54" t="s">
        <v>46</v>
      </c>
      <c r="E35" s="55"/>
      <c r="F35" s="55"/>
      <c r="G35" s="55"/>
      <c r="H35" s="55"/>
      <c r="I35" s="55"/>
      <c r="J35" s="55"/>
      <c r="K35" s="55"/>
      <c r="L35" s="55"/>
      <c r="M35" s="55"/>
      <c r="N35" s="55"/>
      <c r="O35" s="55"/>
      <c r="P35" s="55"/>
      <c r="Q35" s="55"/>
      <c r="R35" s="55"/>
      <c r="S35" s="55"/>
      <c r="T35" s="56" t="s">
        <v>47</v>
      </c>
      <c r="U35" s="55"/>
      <c r="V35" s="55"/>
      <c r="W35" s="55"/>
      <c r="X35" s="57" t="s">
        <v>48</v>
      </c>
      <c r="Y35" s="55"/>
      <c r="Z35" s="55"/>
      <c r="AA35" s="55"/>
      <c r="AB35" s="55"/>
      <c r="AC35" s="55"/>
      <c r="AD35" s="55"/>
      <c r="AE35" s="55"/>
      <c r="AF35" s="55"/>
      <c r="AG35" s="55"/>
      <c r="AH35" s="55"/>
      <c r="AI35" s="55"/>
      <c r="AJ35" s="55"/>
      <c r="AK35" s="58">
        <f>SUM(AK26:AK33)</f>
        <v>0</v>
      </c>
      <c r="AL35" s="55"/>
      <c r="AM35" s="55"/>
      <c r="AN35" s="55"/>
      <c r="AO35" s="59"/>
      <c r="AP35" s="53"/>
      <c r="AQ35" s="53"/>
      <c r="AR35" s="45"/>
      <c r="BE35" s="39"/>
    </row>
    <row r="36" s="2" customFormat="1" ht="6.96" customHeight="1">
      <c r="A36" s="39"/>
      <c r="B36" s="40"/>
      <c r="C36" s="41"/>
      <c r="D36" s="41"/>
      <c r="E36" s="41"/>
      <c r="F36" s="41"/>
      <c r="G36" s="41"/>
      <c r="H36" s="41"/>
      <c r="I36" s="41"/>
      <c r="J36" s="41"/>
      <c r="K36" s="41"/>
      <c r="L36" s="41"/>
      <c r="M36" s="41"/>
      <c r="N36" s="41"/>
      <c r="O36" s="41"/>
      <c r="P36" s="41"/>
      <c r="Q36" s="41"/>
      <c r="R36" s="41"/>
      <c r="S36" s="41"/>
      <c r="T36" s="41"/>
      <c r="U36" s="41"/>
      <c r="V36" s="41"/>
      <c r="W36" s="41"/>
      <c r="X36" s="41"/>
      <c r="Y36" s="41"/>
      <c r="Z36" s="41"/>
      <c r="AA36" s="41"/>
      <c r="AB36" s="41"/>
      <c r="AC36" s="41"/>
      <c r="AD36" s="41"/>
      <c r="AE36" s="41"/>
      <c r="AF36" s="41"/>
      <c r="AG36" s="41"/>
      <c r="AH36" s="41"/>
      <c r="AI36" s="41"/>
      <c r="AJ36" s="41"/>
      <c r="AK36" s="41"/>
      <c r="AL36" s="41"/>
      <c r="AM36" s="41"/>
      <c r="AN36" s="41"/>
      <c r="AO36" s="41"/>
      <c r="AP36" s="41"/>
      <c r="AQ36" s="41"/>
      <c r="AR36" s="45"/>
      <c r="BE36" s="39"/>
    </row>
    <row r="37" s="2" customFormat="1" ht="14.4" customHeight="1">
      <c r="A37" s="39"/>
      <c r="B37" s="40"/>
      <c r="C37" s="41"/>
      <c r="D37" s="41"/>
      <c r="E37" s="41"/>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5"/>
      <c r="BE37" s="39"/>
    </row>
    <row r="38" s="1" customFormat="1" ht="14.4" customHeight="1">
      <c r="B38" s="22"/>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1"/>
    </row>
    <row r="39" s="1" customFormat="1" ht="14.4" customHeight="1">
      <c r="B39" s="22"/>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1"/>
    </row>
    <row r="40" s="1" customFormat="1" ht="14.4" customHeight="1">
      <c r="B40" s="22"/>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1"/>
    </row>
    <row r="41" s="1" customFormat="1" ht="14.4" customHeight="1">
      <c r="B41" s="22"/>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1"/>
    </row>
    <row r="42" s="1" customFormat="1" ht="14.4" customHeight="1">
      <c r="B42" s="22"/>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1"/>
    </row>
    <row r="43" s="1" customFormat="1" ht="14.4" customHeight="1">
      <c r="B43" s="22"/>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1"/>
    </row>
    <row r="44" s="1" customFormat="1" ht="14.4" customHeight="1">
      <c r="B44" s="22"/>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1"/>
    </row>
    <row r="45" s="1" customFormat="1" ht="14.4" customHeight="1">
      <c r="B45" s="22"/>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1"/>
    </row>
    <row r="46" s="1" customFormat="1" ht="14.4" customHeight="1">
      <c r="B46" s="22"/>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1"/>
    </row>
    <row r="47" s="1" customFormat="1" ht="14.4" customHeight="1">
      <c r="B47" s="22"/>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1"/>
    </row>
    <row r="48" s="1" customFormat="1" ht="14.4" customHeight="1">
      <c r="B48" s="22"/>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1"/>
    </row>
    <row r="49" s="2" customFormat="1" ht="14.4" customHeight="1">
      <c r="B49" s="60"/>
      <c r="C49" s="61"/>
      <c r="D49" s="62" t="s">
        <v>49</v>
      </c>
      <c r="E49" s="63"/>
      <c r="F49" s="63"/>
      <c r="G49" s="63"/>
      <c r="H49" s="63"/>
      <c r="I49" s="63"/>
      <c r="J49" s="63"/>
      <c r="K49" s="63"/>
      <c r="L49" s="63"/>
      <c r="M49" s="63"/>
      <c r="N49" s="63"/>
      <c r="O49" s="63"/>
      <c r="P49" s="63"/>
      <c r="Q49" s="63"/>
      <c r="R49" s="63"/>
      <c r="S49" s="63"/>
      <c r="T49" s="63"/>
      <c r="U49" s="63"/>
      <c r="V49" s="63"/>
      <c r="W49" s="63"/>
      <c r="X49" s="63"/>
      <c r="Y49" s="63"/>
      <c r="Z49" s="63"/>
      <c r="AA49" s="63"/>
      <c r="AB49" s="63"/>
      <c r="AC49" s="63"/>
      <c r="AD49" s="63"/>
      <c r="AE49" s="63"/>
      <c r="AF49" s="63"/>
      <c r="AG49" s="63"/>
      <c r="AH49" s="62" t="s">
        <v>50</v>
      </c>
      <c r="AI49" s="63"/>
      <c r="AJ49" s="63"/>
      <c r="AK49" s="63"/>
      <c r="AL49" s="63"/>
      <c r="AM49" s="63"/>
      <c r="AN49" s="63"/>
      <c r="AO49" s="63"/>
      <c r="AP49" s="61"/>
      <c r="AQ49" s="61"/>
      <c r="AR49" s="64"/>
    </row>
    <row r="50">
      <c r="B50" s="22"/>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1"/>
    </row>
    <row r="51">
      <c r="B51" s="22"/>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1"/>
    </row>
    <row r="52">
      <c r="B52" s="22"/>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1"/>
    </row>
    <row r="53">
      <c r="B53" s="22"/>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1"/>
    </row>
    <row r="54">
      <c r="B54" s="22"/>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1"/>
    </row>
    <row r="55">
      <c r="B55" s="22"/>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1"/>
    </row>
    <row r="56">
      <c r="B56" s="22"/>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1"/>
    </row>
    <row r="57">
      <c r="B57" s="22"/>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1"/>
    </row>
    <row r="58">
      <c r="B58" s="22"/>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1"/>
    </row>
    <row r="59">
      <c r="B59" s="22"/>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1"/>
    </row>
    <row r="60" s="2" customFormat="1">
      <c r="A60" s="39"/>
      <c r="B60" s="40"/>
      <c r="C60" s="41"/>
      <c r="D60" s="65" t="s">
        <v>51</v>
      </c>
      <c r="E60" s="43"/>
      <c r="F60" s="43"/>
      <c r="G60" s="43"/>
      <c r="H60" s="43"/>
      <c r="I60" s="43"/>
      <c r="J60" s="43"/>
      <c r="K60" s="43"/>
      <c r="L60" s="43"/>
      <c r="M60" s="43"/>
      <c r="N60" s="43"/>
      <c r="O60" s="43"/>
      <c r="P60" s="43"/>
      <c r="Q60" s="43"/>
      <c r="R60" s="43"/>
      <c r="S60" s="43"/>
      <c r="T60" s="43"/>
      <c r="U60" s="43"/>
      <c r="V60" s="65" t="s">
        <v>52</v>
      </c>
      <c r="W60" s="43"/>
      <c r="X60" s="43"/>
      <c r="Y60" s="43"/>
      <c r="Z60" s="43"/>
      <c r="AA60" s="43"/>
      <c r="AB60" s="43"/>
      <c r="AC60" s="43"/>
      <c r="AD60" s="43"/>
      <c r="AE60" s="43"/>
      <c r="AF60" s="43"/>
      <c r="AG60" s="43"/>
      <c r="AH60" s="65" t="s">
        <v>51</v>
      </c>
      <c r="AI60" s="43"/>
      <c r="AJ60" s="43"/>
      <c r="AK60" s="43"/>
      <c r="AL60" s="43"/>
      <c r="AM60" s="65" t="s">
        <v>52</v>
      </c>
      <c r="AN60" s="43"/>
      <c r="AO60" s="43"/>
      <c r="AP60" s="41"/>
      <c r="AQ60" s="41"/>
      <c r="AR60" s="45"/>
      <c r="BE60" s="39"/>
    </row>
    <row r="61">
      <c r="B61" s="22"/>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1"/>
    </row>
    <row r="62">
      <c r="B62" s="22"/>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1"/>
    </row>
    <row r="63">
      <c r="B63" s="22"/>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1"/>
    </row>
    <row r="64" s="2" customFormat="1">
      <c r="A64" s="39"/>
      <c r="B64" s="40"/>
      <c r="C64" s="41"/>
      <c r="D64" s="62" t="s">
        <v>53</v>
      </c>
      <c r="E64" s="66"/>
      <c r="F64" s="66"/>
      <c r="G64" s="66"/>
      <c r="H64" s="66"/>
      <c r="I64" s="66"/>
      <c r="J64" s="66"/>
      <c r="K64" s="66"/>
      <c r="L64" s="66"/>
      <c r="M64" s="66"/>
      <c r="N64" s="66"/>
      <c r="O64" s="66"/>
      <c r="P64" s="66"/>
      <c r="Q64" s="66"/>
      <c r="R64" s="66"/>
      <c r="S64" s="66"/>
      <c r="T64" s="66"/>
      <c r="U64" s="66"/>
      <c r="V64" s="66"/>
      <c r="W64" s="66"/>
      <c r="X64" s="66"/>
      <c r="Y64" s="66"/>
      <c r="Z64" s="66"/>
      <c r="AA64" s="66"/>
      <c r="AB64" s="66"/>
      <c r="AC64" s="66"/>
      <c r="AD64" s="66"/>
      <c r="AE64" s="66"/>
      <c r="AF64" s="66"/>
      <c r="AG64" s="66"/>
      <c r="AH64" s="62" t="s">
        <v>54</v>
      </c>
      <c r="AI64" s="66"/>
      <c r="AJ64" s="66"/>
      <c r="AK64" s="66"/>
      <c r="AL64" s="66"/>
      <c r="AM64" s="66"/>
      <c r="AN64" s="66"/>
      <c r="AO64" s="66"/>
      <c r="AP64" s="41"/>
      <c r="AQ64" s="41"/>
      <c r="AR64" s="45"/>
      <c r="BE64" s="39"/>
    </row>
    <row r="65">
      <c r="B65" s="22"/>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1"/>
    </row>
    <row r="66">
      <c r="B66" s="22"/>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1"/>
    </row>
    <row r="67">
      <c r="B67" s="22"/>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c r="AP67" s="23"/>
      <c r="AQ67" s="23"/>
      <c r="AR67" s="21"/>
    </row>
    <row r="68">
      <c r="B68" s="22"/>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1"/>
    </row>
    <row r="69">
      <c r="B69" s="22"/>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c r="AP69" s="23"/>
      <c r="AQ69" s="23"/>
      <c r="AR69" s="21"/>
    </row>
    <row r="70">
      <c r="B70" s="22"/>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1"/>
    </row>
    <row r="71">
      <c r="B71" s="22"/>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1"/>
    </row>
    <row r="72">
      <c r="B72" s="22"/>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1"/>
    </row>
    <row r="73">
      <c r="B73" s="22"/>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1"/>
    </row>
    <row r="74">
      <c r="B74" s="22"/>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c r="AD74" s="23"/>
      <c r="AE74" s="23"/>
      <c r="AF74" s="23"/>
      <c r="AG74" s="23"/>
      <c r="AH74" s="23"/>
      <c r="AI74" s="23"/>
      <c r="AJ74" s="23"/>
      <c r="AK74" s="23"/>
      <c r="AL74" s="23"/>
      <c r="AM74" s="23"/>
      <c r="AN74" s="23"/>
      <c r="AO74" s="23"/>
      <c r="AP74" s="23"/>
      <c r="AQ74" s="23"/>
      <c r="AR74" s="21"/>
    </row>
    <row r="75" s="2" customFormat="1">
      <c r="A75" s="39"/>
      <c r="B75" s="40"/>
      <c r="C75" s="41"/>
      <c r="D75" s="65" t="s">
        <v>51</v>
      </c>
      <c r="E75" s="43"/>
      <c r="F75" s="43"/>
      <c r="G75" s="43"/>
      <c r="H75" s="43"/>
      <c r="I75" s="43"/>
      <c r="J75" s="43"/>
      <c r="K75" s="43"/>
      <c r="L75" s="43"/>
      <c r="M75" s="43"/>
      <c r="N75" s="43"/>
      <c r="O75" s="43"/>
      <c r="P75" s="43"/>
      <c r="Q75" s="43"/>
      <c r="R75" s="43"/>
      <c r="S75" s="43"/>
      <c r="T75" s="43"/>
      <c r="U75" s="43"/>
      <c r="V75" s="65" t="s">
        <v>52</v>
      </c>
      <c r="W75" s="43"/>
      <c r="X75" s="43"/>
      <c r="Y75" s="43"/>
      <c r="Z75" s="43"/>
      <c r="AA75" s="43"/>
      <c r="AB75" s="43"/>
      <c r="AC75" s="43"/>
      <c r="AD75" s="43"/>
      <c r="AE75" s="43"/>
      <c r="AF75" s="43"/>
      <c r="AG75" s="43"/>
      <c r="AH75" s="65" t="s">
        <v>51</v>
      </c>
      <c r="AI75" s="43"/>
      <c r="AJ75" s="43"/>
      <c r="AK75" s="43"/>
      <c r="AL75" s="43"/>
      <c r="AM75" s="65" t="s">
        <v>52</v>
      </c>
      <c r="AN75" s="43"/>
      <c r="AO75" s="43"/>
      <c r="AP75" s="41"/>
      <c r="AQ75" s="41"/>
      <c r="AR75" s="45"/>
      <c r="BE75" s="39"/>
    </row>
    <row r="76" s="2" customFormat="1">
      <c r="A76" s="39"/>
      <c r="B76" s="40"/>
      <c r="C76" s="41"/>
      <c r="D76" s="41"/>
      <c r="E76" s="41"/>
      <c r="F76" s="41"/>
      <c r="G76" s="41"/>
      <c r="H76" s="41"/>
      <c r="I76" s="41"/>
      <c r="J76" s="41"/>
      <c r="K76" s="41"/>
      <c r="L76" s="41"/>
      <c r="M76" s="41"/>
      <c r="N76" s="41"/>
      <c r="O76" s="41"/>
      <c r="P76" s="41"/>
      <c r="Q76" s="41"/>
      <c r="R76" s="41"/>
      <c r="S76" s="41"/>
      <c r="T76" s="41"/>
      <c r="U76" s="41"/>
      <c r="V76" s="41"/>
      <c r="W76" s="41"/>
      <c r="X76" s="41"/>
      <c r="Y76" s="41"/>
      <c r="Z76" s="41"/>
      <c r="AA76" s="41"/>
      <c r="AB76" s="41"/>
      <c r="AC76" s="41"/>
      <c r="AD76" s="41"/>
      <c r="AE76" s="41"/>
      <c r="AF76" s="41"/>
      <c r="AG76" s="41"/>
      <c r="AH76" s="41"/>
      <c r="AI76" s="41"/>
      <c r="AJ76" s="41"/>
      <c r="AK76" s="41"/>
      <c r="AL76" s="41"/>
      <c r="AM76" s="41"/>
      <c r="AN76" s="41"/>
      <c r="AO76" s="41"/>
      <c r="AP76" s="41"/>
      <c r="AQ76" s="41"/>
      <c r="AR76" s="45"/>
      <c r="BE76" s="39"/>
    </row>
    <row r="77" s="2" customFormat="1" ht="6.96" customHeight="1">
      <c r="A77" s="39"/>
      <c r="B77" s="67"/>
      <c r="C77" s="68"/>
      <c r="D77" s="68"/>
      <c r="E77" s="68"/>
      <c r="F77" s="68"/>
      <c r="G77" s="68"/>
      <c r="H77" s="68"/>
      <c r="I77" s="68"/>
      <c r="J77" s="68"/>
      <c r="K77" s="68"/>
      <c r="L77" s="68"/>
      <c r="M77" s="68"/>
      <c r="N77" s="68"/>
      <c r="O77" s="68"/>
      <c r="P77" s="68"/>
      <c r="Q77" s="68"/>
      <c r="R77" s="68"/>
      <c r="S77" s="68"/>
      <c r="T77" s="68"/>
      <c r="U77" s="68"/>
      <c r="V77" s="68"/>
      <c r="W77" s="68"/>
      <c r="X77" s="68"/>
      <c r="Y77" s="68"/>
      <c r="Z77" s="68"/>
      <c r="AA77" s="68"/>
      <c r="AB77" s="68"/>
      <c r="AC77" s="68"/>
      <c r="AD77" s="68"/>
      <c r="AE77" s="68"/>
      <c r="AF77" s="68"/>
      <c r="AG77" s="68"/>
      <c r="AH77" s="68"/>
      <c r="AI77" s="68"/>
      <c r="AJ77" s="68"/>
      <c r="AK77" s="68"/>
      <c r="AL77" s="68"/>
      <c r="AM77" s="68"/>
      <c r="AN77" s="68"/>
      <c r="AO77" s="68"/>
      <c r="AP77" s="68"/>
      <c r="AQ77" s="68"/>
      <c r="AR77" s="45"/>
      <c r="BE77" s="39"/>
    </row>
    <row r="81" s="2" customFormat="1" ht="6.96" customHeight="1">
      <c r="A81" s="39"/>
      <c r="B81" s="69"/>
      <c r="C81" s="70"/>
      <c r="D81" s="70"/>
      <c r="E81" s="70"/>
      <c r="F81" s="70"/>
      <c r="G81" s="70"/>
      <c r="H81" s="70"/>
      <c r="I81" s="70"/>
      <c r="J81" s="70"/>
      <c r="K81" s="70"/>
      <c r="L81" s="70"/>
      <c r="M81" s="70"/>
      <c r="N81" s="70"/>
      <c r="O81" s="70"/>
      <c r="P81" s="70"/>
      <c r="Q81" s="70"/>
      <c r="R81" s="70"/>
      <c r="S81" s="70"/>
      <c r="T81" s="70"/>
      <c r="U81" s="70"/>
      <c r="V81" s="70"/>
      <c r="W81" s="70"/>
      <c r="X81" s="70"/>
      <c r="Y81" s="70"/>
      <c r="Z81" s="70"/>
      <c r="AA81" s="70"/>
      <c r="AB81" s="70"/>
      <c r="AC81" s="70"/>
      <c r="AD81" s="70"/>
      <c r="AE81" s="70"/>
      <c r="AF81" s="70"/>
      <c r="AG81" s="70"/>
      <c r="AH81" s="70"/>
      <c r="AI81" s="70"/>
      <c r="AJ81" s="70"/>
      <c r="AK81" s="70"/>
      <c r="AL81" s="70"/>
      <c r="AM81" s="70"/>
      <c r="AN81" s="70"/>
      <c r="AO81" s="70"/>
      <c r="AP81" s="70"/>
      <c r="AQ81" s="70"/>
      <c r="AR81" s="45"/>
      <c r="BE81" s="39"/>
    </row>
    <row r="82" s="2" customFormat="1" ht="24.96" customHeight="1">
      <c r="A82" s="39"/>
      <c r="B82" s="40"/>
      <c r="C82" s="24" t="s">
        <v>55</v>
      </c>
      <c r="D82" s="41"/>
      <c r="E82" s="41"/>
      <c r="F82" s="41"/>
      <c r="G82" s="41"/>
      <c r="H82" s="41"/>
      <c r="I82" s="41"/>
      <c r="J82" s="41"/>
      <c r="K82" s="41"/>
      <c r="L82" s="41"/>
      <c r="M82" s="41"/>
      <c r="N82" s="41"/>
      <c r="O82" s="41"/>
      <c r="P82" s="41"/>
      <c r="Q82" s="41"/>
      <c r="R82" s="41"/>
      <c r="S82" s="41"/>
      <c r="T82" s="41"/>
      <c r="U82" s="41"/>
      <c r="V82" s="41"/>
      <c r="W82" s="41"/>
      <c r="X82" s="41"/>
      <c r="Y82" s="41"/>
      <c r="Z82" s="41"/>
      <c r="AA82" s="41"/>
      <c r="AB82" s="41"/>
      <c r="AC82" s="41"/>
      <c r="AD82" s="41"/>
      <c r="AE82" s="41"/>
      <c r="AF82" s="41"/>
      <c r="AG82" s="41"/>
      <c r="AH82" s="41"/>
      <c r="AI82" s="41"/>
      <c r="AJ82" s="41"/>
      <c r="AK82" s="41"/>
      <c r="AL82" s="41"/>
      <c r="AM82" s="41"/>
      <c r="AN82" s="41"/>
      <c r="AO82" s="41"/>
      <c r="AP82" s="41"/>
      <c r="AQ82" s="41"/>
      <c r="AR82" s="45"/>
      <c r="BE82" s="39"/>
    </row>
    <row r="83" s="2" customFormat="1" ht="6.96" customHeight="1">
      <c r="A83" s="39"/>
      <c r="B83" s="40"/>
      <c r="C83" s="41"/>
      <c r="D83" s="41"/>
      <c r="E83" s="41"/>
      <c r="F83" s="41"/>
      <c r="G83" s="41"/>
      <c r="H83" s="41"/>
      <c r="I83" s="41"/>
      <c r="J83" s="41"/>
      <c r="K83" s="41"/>
      <c r="L83" s="41"/>
      <c r="M83" s="41"/>
      <c r="N83" s="41"/>
      <c r="O83" s="41"/>
      <c r="P83" s="41"/>
      <c r="Q83" s="41"/>
      <c r="R83" s="41"/>
      <c r="S83" s="41"/>
      <c r="T83" s="41"/>
      <c r="U83" s="41"/>
      <c r="V83" s="41"/>
      <c r="W83" s="41"/>
      <c r="X83" s="41"/>
      <c r="Y83" s="41"/>
      <c r="Z83" s="41"/>
      <c r="AA83" s="41"/>
      <c r="AB83" s="41"/>
      <c r="AC83" s="41"/>
      <c r="AD83" s="41"/>
      <c r="AE83" s="41"/>
      <c r="AF83" s="41"/>
      <c r="AG83" s="41"/>
      <c r="AH83" s="41"/>
      <c r="AI83" s="41"/>
      <c r="AJ83" s="41"/>
      <c r="AK83" s="41"/>
      <c r="AL83" s="41"/>
      <c r="AM83" s="41"/>
      <c r="AN83" s="41"/>
      <c r="AO83" s="41"/>
      <c r="AP83" s="41"/>
      <c r="AQ83" s="41"/>
      <c r="AR83" s="45"/>
      <c r="BE83" s="39"/>
    </row>
    <row r="84" s="4" customFormat="1" ht="12" customHeight="1">
      <c r="A84" s="4"/>
      <c r="B84" s="71"/>
      <c r="C84" s="33" t="s">
        <v>13</v>
      </c>
      <c r="D84" s="72"/>
      <c r="E84" s="72"/>
      <c r="F84" s="72"/>
      <c r="G84" s="72"/>
      <c r="H84" s="72"/>
      <c r="I84" s="72"/>
      <c r="J84" s="72"/>
      <c r="K84" s="72"/>
      <c r="L84" s="72" t="str">
        <f>K5</f>
        <v>1565020-50</v>
      </c>
      <c r="M84" s="72"/>
      <c r="N84" s="72"/>
      <c r="O84" s="72"/>
      <c r="P84" s="72"/>
      <c r="Q84" s="72"/>
      <c r="R84" s="72"/>
      <c r="S84" s="72"/>
      <c r="T84" s="72"/>
      <c r="U84" s="72"/>
      <c r="V84" s="72"/>
      <c r="W84" s="72"/>
      <c r="X84" s="72"/>
      <c r="Y84" s="72"/>
      <c r="Z84" s="72"/>
      <c r="AA84" s="72"/>
      <c r="AB84" s="72"/>
      <c r="AC84" s="72"/>
      <c r="AD84" s="72"/>
      <c r="AE84" s="72"/>
      <c r="AF84" s="72"/>
      <c r="AG84" s="72"/>
      <c r="AH84" s="72"/>
      <c r="AI84" s="72"/>
      <c r="AJ84" s="72"/>
      <c r="AK84" s="72"/>
      <c r="AL84" s="72"/>
      <c r="AM84" s="72"/>
      <c r="AN84" s="72"/>
      <c r="AO84" s="72"/>
      <c r="AP84" s="72"/>
      <c r="AQ84" s="72"/>
      <c r="AR84" s="73"/>
      <c r="BE84" s="4"/>
    </row>
    <row r="85" s="5" customFormat="1" ht="36.96" customHeight="1">
      <c r="A85" s="5"/>
      <c r="B85" s="74"/>
      <c r="C85" s="75" t="s">
        <v>16</v>
      </c>
      <c r="D85" s="76"/>
      <c r="E85" s="76"/>
      <c r="F85" s="76"/>
      <c r="G85" s="76"/>
      <c r="H85" s="76"/>
      <c r="I85" s="76"/>
      <c r="J85" s="76"/>
      <c r="K85" s="76"/>
      <c r="L85" s="77" t="str">
        <f>K6</f>
        <v>SPLAŠKOVÁ KANALIZACE ÚSTÍ NAD ORLICÍ ČERNOVÍR</v>
      </c>
      <c r="M85" s="76"/>
      <c r="N85" s="76"/>
      <c r="O85" s="76"/>
      <c r="P85" s="76"/>
      <c r="Q85" s="76"/>
      <c r="R85" s="76"/>
      <c r="S85" s="76"/>
      <c r="T85" s="76"/>
      <c r="U85" s="76"/>
      <c r="V85" s="76"/>
      <c r="W85" s="76"/>
      <c r="X85" s="76"/>
      <c r="Y85" s="76"/>
      <c r="Z85" s="76"/>
      <c r="AA85" s="76"/>
      <c r="AB85" s="76"/>
      <c r="AC85" s="76"/>
      <c r="AD85" s="76"/>
      <c r="AE85" s="76"/>
      <c r="AF85" s="76"/>
      <c r="AG85" s="76"/>
      <c r="AH85" s="76"/>
      <c r="AI85" s="76"/>
      <c r="AJ85" s="76"/>
      <c r="AK85" s="76"/>
      <c r="AL85" s="76"/>
      <c r="AM85" s="76"/>
      <c r="AN85" s="76"/>
      <c r="AO85" s="76"/>
      <c r="AP85" s="76"/>
      <c r="AQ85" s="76"/>
      <c r="AR85" s="78"/>
      <c r="BE85" s="5"/>
    </row>
    <row r="86" s="2" customFormat="1" ht="6.96" customHeight="1">
      <c r="A86" s="39"/>
      <c r="B86" s="40"/>
      <c r="C86" s="41"/>
      <c r="D86" s="41"/>
      <c r="E86" s="41"/>
      <c r="F86" s="41"/>
      <c r="G86" s="41"/>
      <c r="H86" s="41"/>
      <c r="I86" s="41"/>
      <c r="J86" s="41"/>
      <c r="K86" s="41"/>
      <c r="L86" s="41"/>
      <c r="M86" s="41"/>
      <c r="N86" s="41"/>
      <c r="O86" s="41"/>
      <c r="P86" s="41"/>
      <c r="Q86" s="41"/>
      <c r="R86" s="41"/>
      <c r="S86" s="41"/>
      <c r="T86" s="41"/>
      <c r="U86" s="41"/>
      <c r="V86" s="41"/>
      <c r="W86" s="41"/>
      <c r="X86" s="41"/>
      <c r="Y86" s="41"/>
      <c r="Z86" s="41"/>
      <c r="AA86" s="41"/>
      <c r="AB86" s="41"/>
      <c r="AC86" s="41"/>
      <c r="AD86" s="41"/>
      <c r="AE86" s="41"/>
      <c r="AF86" s="41"/>
      <c r="AG86" s="41"/>
      <c r="AH86" s="41"/>
      <c r="AI86" s="41"/>
      <c r="AJ86" s="41"/>
      <c r="AK86" s="41"/>
      <c r="AL86" s="41"/>
      <c r="AM86" s="41"/>
      <c r="AN86" s="41"/>
      <c r="AO86" s="41"/>
      <c r="AP86" s="41"/>
      <c r="AQ86" s="41"/>
      <c r="AR86" s="45"/>
      <c r="BE86" s="39"/>
    </row>
    <row r="87" s="2" customFormat="1" ht="12" customHeight="1">
      <c r="A87" s="39"/>
      <c r="B87" s="40"/>
      <c r="C87" s="33" t="s">
        <v>20</v>
      </c>
      <c r="D87" s="41"/>
      <c r="E87" s="41"/>
      <c r="F87" s="41"/>
      <c r="G87" s="41"/>
      <c r="H87" s="41"/>
      <c r="I87" s="41"/>
      <c r="J87" s="41"/>
      <c r="K87" s="41"/>
      <c r="L87" s="79" t="str">
        <f>IF(K8="","",K8)</f>
        <v>Černovír</v>
      </c>
      <c r="M87" s="41"/>
      <c r="N87" s="41"/>
      <c r="O87" s="41"/>
      <c r="P87" s="41"/>
      <c r="Q87" s="41"/>
      <c r="R87" s="41"/>
      <c r="S87" s="41"/>
      <c r="T87" s="41"/>
      <c r="U87" s="41"/>
      <c r="V87" s="41"/>
      <c r="W87" s="41"/>
      <c r="X87" s="41"/>
      <c r="Y87" s="41"/>
      <c r="Z87" s="41"/>
      <c r="AA87" s="41"/>
      <c r="AB87" s="41"/>
      <c r="AC87" s="41"/>
      <c r="AD87" s="41"/>
      <c r="AE87" s="41"/>
      <c r="AF87" s="41"/>
      <c r="AG87" s="41"/>
      <c r="AH87" s="41"/>
      <c r="AI87" s="33" t="s">
        <v>22</v>
      </c>
      <c r="AJ87" s="41"/>
      <c r="AK87" s="41"/>
      <c r="AL87" s="41"/>
      <c r="AM87" s="80" t="str">
        <f>IF(AN8= "","",AN8)</f>
        <v>18. 10. 2021</v>
      </c>
      <c r="AN87" s="80"/>
      <c r="AO87" s="41"/>
      <c r="AP87" s="41"/>
      <c r="AQ87" s="41"/>
      <c r="AR87" s="45"/>
      <c r="BE87" s="39"/>
    </row>
    <row r="88" s="2" customFormat="1" ht="6.96" customHeight="1">
      <c r="A88" s="39"/>
      <c r="B88" s="40"/>
      <c r="C88" s="41"/>
      <c r="D88" s="41"/>
      <c r="E88" s="41"/>
      <c r="F88" s="41"/>
      <c r="G88" s="41"/>
      <c r="H88" s="41"/>
      <c r="I88" s="41"/>
      <c r="J88" s="41"/>
      <c r="K88" s="41"/>
      <c r="L88" s="41"/>
      <c r="M88" s="41"/>
      <c r="N88" s="41"/>
      <c r="O88" s="41"/>
      <c r="P88" s="41"/>
      <c r="Q88" s="41"/>
      <c r="R88" s="41"/>
      <c r="S88" s="41"/>
      <c r="T88" s="41"/>
      <c r="U88" s="41"/>
      <c r="V88" s="41"/>
      <c r="W88" s="41"/>
      <c r="X88" s="41"/>
      <c r="Y88" s="41"/>
      <c r="Z88" s="41"/>
      <c r="AA88" s="41"/>
      <c r="AB88" s="41"/>
      <c r="AC88" s="41"/>
      <c r="AD88" s="41"/>
      <c r="AE88" s="41"/>
      <c r="AF88" s="41"/>
      <c r="AG88" s="41"/>
      <c r="AH88" s="41"/>
      <c r="AI88" s="41"/>
      <c r="AJ88" s="41"/>
      <c r="AK88" s="41"/>
      <c r="AL88" s="41"/>
      <c r="AM88" s="41"/>
      <c r="AN88" s="41"/>
      <c r="AO88" s="41"/>
      <c r="AP88" s="41"/>
      <c r="AQ88" s="41"/>
      <c r="AR88" s="45"/>
      <c r="BE88" s="39"/>
    </row>
    <row r="89" s="2" customFormat="1" ht="25.65" customHeight="1">
      <c r="A89" s="39"/>
      <c r="B89" s="40"/>
      <c r="C89" s="33" t="s">
        <v>24</v>
      </c>
      <c r="D89" s="41"/>
      <c r="E89" s="41"/>
      <c r="F89" s="41"/>
      <c r="G89" s="41"/>
      <c r="H89" s="41"/>
      <c r="I89" s="41"/>
      <c r="J89" s="41"/>
      <c r="K89" s="41"/>
      <c r="L89" s="72" t="str">
        <f>IF(E11= "","",E11)</f>
        <v>TEPVOS s.r.o., Královéhradecká 1566, Ústí n.Orlicí</v>
      </c>
      <c r="M89" s="41"/>
      <c r="N89" s="41"/>
      <c r="O89" s="41"/>
      <c r="P89" s="41"/>
      <c r="Q89" s="41"/>
      <c r="R89" s="41"/>
      <c r="S89" s="41"/>
      <c r="T89" s="41"/>
      <c r="U89" s="41"/>
      <c r="V89" s="41"/>
      <c r="W89" s="41"/>
      <c r="X89" s="41"/>
      <c r="Y89" s="41"/>
      <c r="Z89" s="41"/>
      <c r="AA89" s="41"/>
      <c r="AB89" s="41"/>
      <c r="AC89" s="41"/>
      <c r="AD89" s="41"/>
      <c r="AE89" s="41"/>
      <c r="AF89" s="41"/>
      <c r="AG89" s="41"/>
      <c r="AH89" s="41"/>
      <c r="AI89" s="33" t="s">
        <v>30</v>
      </c>
      <c r="AJ89" s="41"/>
      <c r="AK89" s="41"/>
      <c r="AL89" s="41"/>
      <c r="AM89" s="81" t="str">
        <f>IF(E17="","",E17)</f>
        <v>Aquaprocon s.r.o., Divize Praha</v>
      </c>
      <c r="AN89" s="72"/>
      <c r="AO89" s="72"/>
      <c r="AP89" s="72"/>
      <c r="AQ89" s="41"/>
      <c r="AR89" s="45"/>
      <c r="AS89" s="82" t="s">
        <v>56</v>
      </c>
      <c r="AT89" s="83"/>
      <c r="AU89" s="84"/>
      <c r="AV89" s="84"/>
      <c r="AW89" s="84"/>
      <c r="AX89" s="84"/>
      <c r="AY89" s="84"/>
      <c r="AZ89" s="84"/>
      <c r="BA89" s="84"/>
      <c r="BB89" s="84"/>
      <c r="BC89" s="84"/>
      <c r="BD89" s="85"/>
      <c r="BE89" s="39"/>
    </row>
    <row r="90" s="2" customFormat="1" ht="15.15" customHeight="1">
      <c r="A90" s="39"/>
      <c r="B90" s="40"/>
      <c r="C90" s="33" t="s">
        <v>28</v>
      </c>
      <c r="D90" s="41"/>
      <c r="E90" s="41"/>
      <c r="F90" s="41"/>
      <c r="G90" s="41"/>
      <c r="H90" s="41"/>
      <c r="I90" s="41"/>
      <c r="J90" s="41"/>
      <c r="K90" s="41"/>
      <c r="L90" s="72" t="str">
        <f>IF(E14= "Vyplň údaj","",E14)</f>
        <v/>
      </c>
      <c r="M90" s="41"/>
      <c r="N90" s="41"/>
      <c r="O90" s="41"/>
      <c r="P90" s="41"/>
      <c r="Q90" s="41"/>
      <c r="R90" s="41"/>
      <c r="S90" s="41"/>
      <c r="T90" s="41"/>
      <c r="U90" s="41"/>
      <c r="V90" s="41"/>
      <c r="W90" s="41"/>
      <c r="X90" s="41"/>
      <c r="Y90" s="41"/>
      <c r="Z90" s="41"/>
      <c r="AA90" s="41"/>
      <c r="AB90" s="41"/>
      <c r="AC90" s="41"/>
      <c r="AD90" s="41"/>
      <c r="AE90" s="41"/>
      <c r="AF90" s="41"/>
      <c r="AG90" s="41"/>
      <c r="AH90" s="41"/>
      <c r="AI90" s="33" t="s">
        <v>33</v>
      </c>
      <c r="AJ90" s="41"/>
      <c r="AK90" s="41"/>
      <c r="AL90" s="41"/>
      <c r="AM90" s="81" t="str">
        <f>IF(E20="","",E20)</f>
        <v>ing. Iveta Heřmanská</v>
      </c>
      <c r="AN90" s="72"/>
      <c r="AO90" s="72"/>
      <c r="AP90" s="72"/>
      <c r="AQ90" s="41"/>
      <c r="AR90" s="45"/>
      <c r="AS90" s="86"/>
      <c r="AT90" s="87"/>
      <c r="AU90" s="88"/>
      <c r="AV90" s="88"/>
      <c r="AW90" s="88"/>
      <c r="AX90" s="88"/>
      <c r="AY90" s="88"/>
      <c r="AZ90" s="88"/>
      <c r="BA90" s="88"/>
      <c r="BB90" s="88"/>
      <c r="BC90" s="88"/>
      <c r="BD90" s="89"/>
      <c r="BE90" s="39"/>
    </row>
    <row r="91" s="2" customFormat="1" ht="10.8" customHeight="1">
      <c r="A91" s="39"/>
      <c r="B91" s="40"/>
      <c r="C91" s="41"/>
      <c r="D91" s="41"/>
      <c r="E91" s="41"/>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c r="AE91" s="41"/>
      <c r="AF91" s="41"/>
      <c r="AG91" s="41"/>
      <c r="AH91" s="41"/>
      <c r="AI91" s="41"/>
      <c r="AJ91" s="41"/>
      <c r="AK91" s="41"/>
      <c r="AL91" s="41"/>
      <c r="AM91" s="41"/>
      <c r="AN91" s="41"/>
      <c r="AO91" s="41"/>
      <c r="AP91" s="41"/>
      <c r="AQ91" s="41"/>
      <c r="AR91" s="45"/>
      <c r="AS91" s="90"/>
      <c r="AT91" s="91"/>
      <c r="AU91" s="92"/>
      <c r="AV91" s="92"/>
      <c r="AW91" s="92"/>
      <c r="AX91" s="92"/>
      <c r="AY91" s="92"/>
      <c r="AZ91" s="92"/>
      <c r="BA91" s="92"/>
      <c r="BB91" s="92"/>
      <c r="BC91" s="92"/>
      <c r="BD91" s="93"/>
      <c r="BE91" s="39"/>
    </row>
    <row r="92" s="2" customFormat="1" ht="29.28" customHeight="1">
      <c r="A92" s="39"/>
      <c r="B92" s="40"/>
      <c r="C92" s="94" t="s">
        <v>57</v>
      </c>
      <c r="D92" s="95"/>
      <c r="E92" s="95"/>
      <c r="F92" s="95"/>
      <c r="G92" s="95"/>
      <c r="H92" s="96"/>
      <c r="I92" s="97" t="s">
        <v>58</v>
      </c>
      <c r="J92" s="95"/>
      <c r="K92" s="95"/>
      <c r="L92" s="95"/>
      <c r="M92" s="95"/>
      <c r="N92" s="95"/>
      <c r="O92" s="95"/>
      <c r="P92" s="95"/>
      <c r="Q92" s="95"/>
      <c r="R92" s="95"/>
      <c r="S92" s="95"/>
      <c r="T92" s="95"/>
      <c r="U92" s="95"/>
      <c r="V92" s="95"/>
      <c r="W92" s="95"/>
      <c r="X92" s="95"/>
      <c r="Y92" s="95"/>
      <c r="Z92" s="95"/>
      <c r="AA92" s="95"/>
      <c r="AB92" s="95"/>
      <c r="AC92" s="95"/>
      <c r="AD92" s="95"/>
      <c r="AE92" s="95"/>
      <c r="AF92" s="95"/>
      <c r="AG92" s="98" t="s">
        <v>59</v>
      </c>
      <c r="AH92" s="95"/>
      <c r="AI92" s="95"/>
      <c r="AJ92" s="95"/>
      <c r="AK92" s="95"/>
      <c r="AL92" s="95"/>
      <c r="AM92" s="95"/>
      <c r="AN92" s="97" t="s">
        <v>60</v>
      </c>
      <c r="AO92" s="95"/>
      <c r="AP92" s="99"/>
      <c r="AQ92" s="100" t="s">
        <v>61</v>
      </c>
      <c r="AR92" s="45"/>
      <c r="AS92" s="101" t="s">
        <v>62</v>
      </c>
      <c r="AT92" s="102" t="s">
        <v>63</v>
      </c>
      <c r="AU92" s="102" t="s">
        <v>64</v>
      </c>
      <c r="AV92" s="102" t="s">
        <v>65</v>
      </c>
      <c r="AW92" s="102" t="s">
        <v>66</v>
      </c>
      <c r="AX92" s="102" t="s">
        <v>67</v>
      </c>
      <c r="AY92" s="102" t="s">
        <v>68</v>
      </c>
      <c r="AZ92" s="102" t="s">
        <v>69</v>
      </c>
      <c r="BA92" s="102" t="s">
        <v>70</v>
      </c>
      <c r="BB92" s="102" t="s">
        <v>71</v>
      </c>
      <c r="BC92" s="102" t="s">
        <v>72</v>
      </c>
      <c r="BD92" s="103" t="s">
        <v>73</v>
      </c>
      <c r="BE92" s="39"/>
    </row>
    <row r="93" s="2" customFormat="1" ht="10.8" customHeight="1">
      <c r="A93" s="39"/>
      <c r="B93" s="40"/>
      <c r="C93" s="41"/>
      <c r="D93" s="41"/>
      <c r="E93" s="41"/>
      <c r="F93" s="41"/>
      <c r="G93" s="41"/>
      <c r="H93" s="41"/>
      <c r="I93" s="41"/>
      <c r="J93" s="41"/>
      <c r="K93" s="41"/>
      <c r="L93" s="41"/>
      <c r="M93" s="41"/>
      <c r="N93" s="41"/>
      <c r="O93" s="41"/>
      <c r="P93" s="41"/>
      <c r="Q93" s="41"/>
      <c r="R93" s="41"/>
      <c r="S93" s="41"/>
      <c r="T93" s="41"/>
      <c r="U93" s="41"/>
      <c r="V93" s="41"/>
      <c r="W93" s="41"/>
      <c r="X93" s="41"/>
      <c r="Y93" s="41"/>
      <c r="Z93" s="41"/>
      <c r="AA93" s="41"/>
      <c r="AB93" s="41"/>
      <c r="AC93" s="41"/>
      <c r="AD93" s="41"/>
      <c r="AE93" s="41"/>
      <c r="AF93" s="41"/>
      <c r="AG93" s="41"/>
      <c r="AH93" s="41"/>
      <c r="AI93" s="41"/>
      <c r="AJ93" s="41"/>
      <c r="AK93" s="41"/>
      <c r="AL93" s="41"/>
      <c r="AM93" s="41"/>
      <c r="AN93" s="41"/>
      <c r="AO93" s="41"/>
      <c r="AP93" s="41"/>
      <c r="AQ93" s="41"/>
      <c r="AR93" s="45"/>
      <c r="AS93" s="104"/>
      <c r="AT93" s="105"/>
      <c r="AU93" s="105"/>
      <c r="AV93" s="105"/>
      <c r="AW93" s="105"/>
      <c r="AX93" s="105"/>
      <c r="AY93" s="105"/>
      <c r="AZ93" s="105"/>
      <c r="BA93" s="105"/>
      <c r="BB93" s="105"/>
      <c r="BC93" s="105"/>
      <c r="BD93" s="106"/>
      <c r="BE93" s="39"/>
    </row>
    <row r="94" s="6" customFormat="1" ht="32.4" customHeight="1">
      <c r="A94" s="6"/>
      <c r="B94" s="107"/>
      <c r="C94" s="108" t="s">
        <v>74</v>
      </c>
      <c r="D94" s="109"/>
      <c r="E94" s="109"/>
      <c r="F94" s="109"/>
      <c r="G94" s="109"/>
      <c r="H94" s="109"/>
      <c r="I94" s="109"/>
      <c r="J94" s="109"/>
      <c r="K94" s="109"/>
      <c r="L94" s="109"/>
      <c r="M94" s="109"/>
      <c r="N94" s="109"/>
      <c r="O94" s="109"/>
      <c r="P94" s="109"/>
      <c r="Q94" s="109"/>
      <c r="R94" s="109"/>
      <c r="S94" s="109"/>
      <c r="T94" s="109"/>
      <c r="U94" s="109"/>
      <c r="V94" s="109"/>
      <c r="W94" s="109"/>
      <c r="X94" s="109"/>
      <c r="Y94" s="109"/>
      <c r="Z94" s="109"/>
      <c r="AA94" s="109"/>
      <c r="AB94" s="109"/>
      <c r="AC94" s="109"/>
      <c r="AD94" s="109"/>
      <c r="AE94" s="109"/>
      <c r="AF94" s="109"/>
      <c r="AG94" s="110">
        <f>ROUND(AG95+AG98+SUM(AG101:AG105)+AG108+AG109+AG112+SUM(AG115:AG121),2)</f>
        <v>0</v>
      </c>
      <c r="AH94" s="110"/>
      <c r="AI94" s="110"/>
      <c r="AJ94" s="110"/>
      <c r="AK94" s="110"/>
      <c r="AL94" s="110"/>
      <c r="AM94" s="110"/>
      <c r="AN94" s="111">
        <f>SUM(AG94,AT94)</f>
        <v>0</v>
      </c>
      <c r="AO94" s="111"/>
      <c r="AP94" s="111"/>
      <c r="AQ94" s="112" t="s">
        <v>1</v>
      </c>
      <c r="AR94" s="113"/>
      <c r="AS94" s="114">
        <f>ROUND(AS95+AS98+SUM(AS101:AS105)+AS108+AS109+AS112+SUM(AS115:AS121),2)</f>
        <v>0</v>
      </c>
      <c r="AT94" s="115">
        <f>ROUND(SUM(AV94:AW94),2)</f>
        <v>0</v>
      </c>
      <c r="AU94" s="116">
        <f>ROUND(AU95+AU98+SUM(AU101:AU105)+AU108+AU109+AU112+SUM(AU115:AU121),5)</f>
        <v>0</v>
      </c>
      <c r="AV94" s="115">
        <f>ROUND(AZ94*L29,2)</f>
        <v>0</v>
      </c>
      <c r="AW94" s="115">
        <f>ROUND(BA94*L30,2)</f>
        <v>0</v>
      </c>
      <c r="AX94" s="115">
        <f>ROUND(BB94*L29,2)</f>
        <v>0</v>
      </c>
      <c r="AY94" s="115">
        <f>ROUND(BC94*L30,2)</f>
        <v>0</v>
      </c>
      <c r="AZ94" s="115">
        <f>ROUND(AZ95+AZ98+SUM(AZ101:AZ105)+AZ108+AZ109+AZ112+SUM(AZ115:AZ121),2)</f>
        <v>0</v>
      </c>
      <c r="BA94" s="115">
        <f>ROUND(BA95+BA98+SUM(BA101:BA105)+BA108+BA109+BA112+SUM(BA115:BA121),2)</f>
        <v>0</v>
      </c>
      <c r="BB94" s="115">
        <f>ROUND(BB95+BB98+SUM(BB101:BB105)+BB108+BB109+BB112+SUM(BB115:BB121),2)</f>
        <v>0</v>
      </c>
      <c r="BC94" s="115">
        <f>ROUND(BC95+BC98+SUM(BC101:BC105)+BC108+BC109+BC112+SUM(BC115:BC121),2)</f>
        <v>0</v>
      </c>
      <c r="BD94" s="117">
        <f>ROUND(BD95+BD98+SUM(BD101:BD105)+BD108+BD109+BD112+SUM(BD115:BD121),2)</f>
        <v>0</v>
      </c>
      <c r="BE94" s="6"/>
      <c r="BS94" s="118" t="s">
        <v>75</v>
      </c>
      <c r="BT94" s="118" t="s">
        <v>76</v>
      </c>
      <c r="BU94" s="119" t="s">
        <v>77</v>
      </c>
      <c r="BV94" s="118" t="s">
        <v>78</v>
      </c>
      <c r="BW94" s="118" t="s">
        <v>5</v>
      </c>
      <c r="BX94" s="118" t="s">
        <v>79</v>
      </c>
      <c r="CL94" s="118" t="s">
        <v>1</v>
      </c>
    </row>
    <row r="95" s="7" customFormat="1" ht="16.5" customHeight="1">
      <c r="A95" s="7"/>
      <c r="B95" s="120"/>
      <c r="C95" s="121"/>
      <c r="D95" s="122" t="s">
        <v>80</v>
      </c>
      <c r="E95" s="122"/>
      <c r="F95" s="122"/>
      <c r="G95" s="122"/>
      <c r="H95" s="122"/>
      <c r="I95" s="123"/>
      <c r="J95" s="122" t="s">
        <v>81</v>
      </c>
      <c r="K95" s="122"/>
      <c r="L95" s="122"/>
      <c r="M95" s="122"/>
      <c r="N95" s="122"/>
      <c r="O95" s="122"/>
      <c r="P95" s="122"/>
      <c r="Q95" s="122"/>
      <c r="R95" s="122"/>
      <c r="S95" s="122"/>
      <c r="T95" s="122"/>
      <c r="U95" s="122"/>
      <c r="V95" s="122"/>
      <c r="W95" s="122"/>
      <c r="X95" s="122"/>
      <c r="Y95" s="122"/>
      <c r="Z95" s="122"/>
      <c r="AA95" s="122"/>
      <c r="AB95" s="122"/>
      <c r="AC95" s="122"/>
      <c r="AD95" s="122"/>
      <c r="AE95" s="122"/>
      <c r="AF95" s="122"/>
      <c r="AG95" s="124">
        <f>ROUND(SUM(AG96:AG97),2)</f>
        <v>0</v>
      </c>
      <c r="AH95" s="123"/>
      <c r="AI95" s="123"/>
      <c r="AJ95" s="123"/>
      <c r="AK95" s="123"/>
      <c r="AL95" s="123"/>
      <c r="AM95" s="123"/>
      <c r="AN95" s="125">
        <f>SUM(AG95,AT95)</f>
        <v>0</v>
      </c>
      <c r="AO95" s="123"/>
      <c r="AP95" s="123"/>
      <c r="AQ95" s="126" t="s">
        <v>82</v>
      </c>
      <c r="AR95" s="127"/>
      <c r="AS95" s="128">
        <f>ROUND(SUM(AS96:AS97),2)</f>
        <v>0</v>
      </c>
      <c r="AT95" s="129">
        <f>ROUND(SUM(AV95:AW95),2)</f>
        <v>0</v>
      </c>
      <c r="AU95" s="130">
        <f>ROUND(SUM(AU96:AU97),5)</f>
        <v>0</v>
      </c>
      <c r="AV95" s="129">
        <f>ROUND(AZ95*L29,2)</f>
        <v>0</v>
      </c>
      <c r="AW95" s="129">
        <f>ROUND(BA95*L30,2)</f>
        <v>0</v>
      </c>
      <c r="AX95" s="129">
        <f>ROUND(BB95*L29,2)</f>
        <v>0</v>
      </c>
      <c r="AY95" s="129">
        <f>ROUND(BC95*L30,2)</f>
        <v>0</v>
      </c>
      <c r="AZ95" s="129">
        <f>ROUND(SUM(AZ96:AZ97),2)</f>
        <v>0</v>
      </c>
      <c r="BA95" s="129">
        <f>ROUND(SUM(BA96:BA97),2)</f>
        <v>0</v>
      </c>
      <c r="BB95" s="129">
        <f>ROUND(SUM(BB96:BB97),2)</f>
        <v>0</v>
      </c>
      <c r="BC95" s="129">
        <f>ROUND(SUM(BC96:BC97),2)</f>
        <v>0</v>
      </c>
      <c r="BD95" s="131">
        <f>ROUND(SUM(BD96:BD97),2)</f>
        <v>0</v>
      </c>
      <c r="BE95" s="7"/>
      <c r="BS95" s="132" t="s">
        <v>75</v>
      </c>
      <c r="BT95" s="132" t="s">
        <v>83</v>
      </c>
      <c r="BU95" s="132" t="s">
        <v>77</v>
      </c>
      <c r="BV95" s="132" t="s">
        <v>78</v>
      </c>
      <c r="BW95" s="132" t="s">
        <v>84</v>
      </c>
      <c r="BX95" s="132" t="s">
        <v>5</v>
      </c>
      <c r="CL95" s="132" t="s">
        <v>1</v>
      </c>
      <c r="CM95" s="132" t="s">
        <v>85</v>
      </c>
    </row>
    <row r="96" s="4" customFormat="1" ht="16.5" customHeight="1">
      <c r="A96" s="133" t="s">
        <v>86</v>
      </c>
      <c r="B96" s="71"/>
      <c r="C96" s="134"/>
      <c r="D96" s="134"/>
      <c r="E96" s="135" t="s">
        <v>87</v>
      </c>
      <c r="F96" s="135"/>
      <c r="G96" s="135"/>
      <c r="H96" s="135"/>
      <c r="I96" s="135"/>
      <c r="J96" s="134"/>
      <c r="K96" s="135" t="s">
        <v>88</v>
      </c>
      <c r="L96" s="135"/>
      <c r="M96" s="135"/>
      <c r="N96" s="135"/>
      <c r="O96" s="135"/>
      <c r="P96" s="135"/>
      <c r="Q96" s="135"/>
      <c r="R96" s="135"/>
      <c r="S96" s="135"/>
      <c r="T96" s="135"/>
      <c r="U96" s="135"/>
      <c r="V96" s="135"/>
      <c r="W96" s="135"/>
      <c r="X96" s="135"/>
      <c r="Y96" s="135"/>
      <c r="Z96" s="135"/>
      <c r="AA96" s="135"/>
      <c r="AB96" s="135"/>
      <c r="AC96" s="135"/>
      <c r="AD96" s="135"/>
      <c r="AE96" s="135"/>
      <c r="AF96" s="135"/>
      <c r="AG96" s="136">
        <f>'PS-01.1 - ČS-1, ČS-2 - vy...'!J32</f>
        <v>0</v>
      </c>
      <c r="AH96" s="134"/>
      <c r="AI96" s="134"/>
      <c r="AJ96" s="134"/>
      <c r="AK96" s="134"/>
      <c r="AL96" s="134"/>
      <c r="AM96" s="134"/>
      <c r="AN96" s="136">
        <f>SUM(AG96,AT96)</f>
        <v>0</v>
      </c>
      <c r="AO96" s="134"/>
      <c r="AP96" s="134"/>
      <c r="AQ96" s="137" t="s">
        <v>89</v>
      </c>
      <c r="AR96" s="73"/>
      <c r="AS96" s="138">
        <v>0</v>
      </c>
      <c r="AT96" s="139">
        <f>ROUND(SUM(AV96:AW96),2)</f>
        <v>0</v>
      </c>
      <c r="AU96" s="140">
        <f>'PS-01.1 - ČS-1, ČS-2 - vy...'!P120</f>
        <v>0</v>
      </c>
      <c r="AV96" s="139">
        <f>'PS-01.1 - ČS-1, ČS-2 - vy...'!J35</f>
        <v>0</v>
      </c>
      <c r="AW96" s="139">
        <f>'PS-01.1 - ČS-1, ČS-2 - vy...'!J36</f>
        <v>0</v>
      </c>
      <c r="AX96" s="139">
        <f>'PS-01.1 - ČS-1, ČS-2 - vy...'!J37</f>
        <v>0</v>
      </c>
      <c r="AY96" s="139">
        <f>'PS-01.1 - ČS-1, ČS-2 - vy...'!J38</f>
        <v>0</v>
      </c>
      <c r="AZ96" s="139">
        <f>'PS-01.1 - ČS-1, ČS-2 - vy...'!F35</f>
        <v>0</v>
      </c>
      <c r="BA96" s="139">
        <f>'PS-01.1 - ČS-1, ČS-2 - vy...'!F36</f>
        <v>0</v>
      </c>
      <c r="BB96" s="139">
        <f>'PS-01.1 - ČS-1, ČS-2 - vy...'!F37</f>
        <v>0</v>
      </c>
      <c r="BC96" s="139">
        <f>'PS-01.1 - ČS-1, ČS-2 - vy...'!F38</f>
        <v>0</v>
      </c>
      <c r="BD96" s="141">
        <f>'PS-01.1 - ČS-1, ČS-2 - vy...'!F39</f>
        <v>0</v>
      </c>
      <c r="BE96" s="4"/>
      <c r="BT96" s="142" t="s">
        <v>85</v>
      </c>
      <c r="BV96" s="142" t="s">
        <v>78</v>
      </c>
      <c r="BW96" s="142" t="s">
        <v>90</v>
      </c>
      <c r="BX96" s="142" t="s">
        <v>84</v>
      </c>
      <c r="CL96" s="142" t="s">
        <v>1</v>
      </c>
    </row>
    <row r="97" s="4" customFormat="1" ht="16.5" customHeight="1">
      <c r="A97" s="133" t="s">
        <v>86</v>
      </c>
      <c r="B97" s="71"/>
      <c r="C97" s="134"/>
      <c r="D97" s="134"/>
      <c r="E97" s="135" t="s">
        <v>91</v>
      </c>
      <c r="F97" s="135"/>
      <c r="G97" s="135"/>
      <c r="H97" s="135"/>
      <c r="I97" s="135"/>
      <c r="J97" s="134"/>
      <c r="K97" s="135" t="s">
        <v>92</v>
      </c>
      <c r="L97" s="135"/>
      <c r="M97" s="135"/>
      <c r="N97" s="135"/>
      <c r="O97" s="135"/>
      <c r="P97" s="135"/>
      <c r="Q97" s="135"/>
      <c r="R97" s="135"/>
      <c r="S97" s="135"/>
      <c r="T97" s="135"/>
      <c r="U97" s="135"/>
      <c r="V97" s="135"/>
      <c r="W97" s="135"/>
      <c r="X97" s="135"/>
      <c r="Y97" s="135"/>
      <c r="Z97" s="135"/>
      <c r="AA97" s="135"/>
      <c r="AB97" s="135"/>
      <c r="AC97" s="135"/>
      <c r="AD97" s="135"/>
      <c r="AE97" s="135"/>
      <c r="AF97" s="135"/>
      <c r="AG97" s="136">
        <f>'PS-01.2 - ČS-1, ČS-2 - vy...'!J32</f>
        <v>0</v>
      </c>
      <c r="AH97" s="134"/>
      <c r="AI97" s="134"/>
      <c r="AJ97" s="134"/>
      <c r="AK97" s="134"/>
      <c r="AL97" s="134"/>
      <c r="AM97" s="134"/>
      <c r="AN97" s="136">
        <f>SUM(AG97,AT97)</f>
        <v>0</v>
      </c>
      <c r="AO97" s="134"/>
      <c r="AP97" s="134"/>
      <c r="AQ97" s="137" t="s">
        <v>89</v>
      </c>
      <c r="AR97" s="73"/>
      <c r="AS97" s="138">
        <v>0</v>
      </c>
      <c r="AT97" s="139">
        <f>ROUND(SUM(AV97:AW97),2)</f>
        <v>0</v>
      </c>
      <c r="AU97" s="140">
        <f>'PS-01.2 - ČS-1, ČS-2 - vy...'!P127</f>
        <v>0</v>
      </c>
      <c r="AV97" s="139">
        <f>'PS-01.2 - ČS-1, ČS-2 - vy...'!J35</f>
        <v>0</v>
      </c>
      <c r="AW97" s="139">
        <f>'PS-01.2 - ČS-1, ČS-2 - vy...'!J36</f>
        <v>0</v>
      </c>
      <c r="AX97" s="139">
        <f>'PS-01.2 - ČS-1, ČS-2 - vy...'!J37</f>
        <v>0</v>
      </c>
      <c r="AY97" s="139">
        <f>'PS-01.2 - ČS-1, ČS-2 - vy...'!J38</f>
        <v>0</v>
      </c>
      <c r="AZ97" s="139">
        <f>'PS-01.2 - ČS-1, ČS-2 - vy...'!F35</f>
        <v>0</v>
      </c>
      <c r="BA97" s="139">
        <f>'PS-01.2 - ČS-1, ČS-2 - vy...'!F36</f>
        <v>0</v>
      </c>
      <c r="BB97" s="139">
        <f>'PS-01.2 - ČS-1, ČS-2 - vy...'!F37</f>
        <v>0</v>
      </c>
      <c r="BC97" s="139">
        <f>'PS-01.2 - ČS-1, ČS-2 - vy...'!F38</f>
        <v>0</v>
      </c>
      <c r="BD97" s="141">
        <f>'PS-01.2 - ČS-1, ČS-2 - vy...'!F39</f>
        <v>0</v>
      </c>
      <c r="BE97" s="4"/>
      <c r="BT97" s="142" t="s">
        <v>85</v>
      </c>
      <c r="BV97" s="142" t="s">
        <v>78</v>
      </c>
      <c r="BW97" s="142" t="s">
        <v>93</v>
      </c>
      <c r="BX97" s="142" t="s">
        <v>84</v>
      </c>
      <c r="CL97" s="142" t="s">
        <v>1</v>
      </c>
    </row>
    <row r="98" s="7" customFormat="1" ht="24.75" customHeight="1">
      <c r="A98" s="7"/>
      <c r="B98" s="120"/>
      <c r="C98" s="121"/>
      <c r="D98" s="122" t="s">
        <v>94</v>
      </c>
      <c r="E98" s="122"/>
      <c r="F98" s="122"/>
      <c r="G98" s="122"/>
      <c r="H98" s="122"/>
      <c r="I98" s="123"/>
      <c r="J98" s="122" t="s">
        <v>95</v>
      </c>
      <c r="K98" s="122"/>
      <c r="L98" s="122"/>
      <c r="M98" s="122"/>
      <c r="N98" s="122"/>
      <c r="O98" s="122"/>
      <c r="P98" s="122"/>
      <c r="Q98" s="122"/>
      <c r="R98" s="122"/>
      <c r="S98" s="122"/>
      <c r="T98" s="122"/>
      <c r="U98" s="122"/>
      <c r="V98" s="122"/>
      <c r="W98" s="122"/>
      <c r="X98" s="122"/>
      <c r="Y98" s="122"/>
      <c r="Z98" s="122"/>
      <c r="AA98" s="122"/>
      <c r="AB98" s="122"/>
      <c r="AC98" s="122"/>
      <c r="AD98" s="122"/>
      <c r="AE98" s="122"/>
      <c r="AF98" s="122"/>
      <c r="AG98" s="124">
        <f>ROUND(SUM(AG99:AG100),2)</f>
        <v>0</v>
      </c>
      <c r="AH98" s="123"/>
      <c r="AI98" s="123"/>
      <c r="AJ98" s="123"/>
      <c r="AK98" s="123"/>
      <c r="AL98" s="123"/>
      <c r="AM98" s="123"/>
      <c r="AN98" s="125">
        <f>SUM(AG98,AT98)</f>
        <v>0</v>
      </c>
      <c r="AO98" s="123"/>
      <c r="AP98" s="123"/>
      <c r="AQ98" s="126" t="s">
        <v>82</v>
      </c>
      <c r="AR98" s="127"/>
      <c r="AS98" s="128">
        <f>ROUND(SUM(AS99:AS100),2)</f>
        <v>0</v>
      </c>
      <c r="AT98" s="129">
        <f>ROUND(SUM(AV98:AW98),2)</f>
        <v>0</v>
      </c>
      <c r="AU98" s="130">
        <f>ROUND(SUM(AU99:AU100),5)</f>
        <v>0</v>
      </c>
      <c r="AV98" s="129">
        <f>ROUND(AZ98*L29,2)</f>
        <v>0</v>
      </c>
      <c r="AW98" s="129">
        <f>ROUND(BA98*L30,2)</f>
        <v>0</v>
      </c>
      <c r="AX98" s="129">
        <f>ROUND(BB98*L29,2)</f>
        <v>0</v>
      </c>
      <c r="AY98" s="129">
        <f>ROUND(BC98*L30,2)</f>
        <v>0</v>
      </c>
      <c r="AZ98" s="129">
        <f>ROUND(SUM(AZ99:AZ100),2)</f>
        <v>0</v>
      </c>
      <c r="BA98" s="129">
        <f>ROUND(SUM(BA99:BA100),2)</f>
        <v>0</v>
      </c>
      <c r="BB98" s="129">
        <f>ROUND(SUM(BB99:BB100),2)</f>
        <v>0</v>
      </c>
      <c r="BC98" s="129">
        <f>ROUND(SUM(BC99:BC100),2)</f>
        <v>0</v>
      </c>
      <c r="BD98" s="131">
        <f>ROUND(SUM(BD99:BD100),2)</f>
        <v>0</v>
      </c>
      <c r="BE98" s="7"/>
      <c r="BS98" s="132" t="s">
        <v>75</v>
      </c>
      <c r="BT98" s="132" t="s">
        <v>83</v>
      </c>
      <c r="BU98" s="132" t="s">
        <v>77</v>
      </c>
      <c r="BV98" s="132" t="s">
        <v>78</v>
      </c>
      <c r="BW98" s="132" t="s">
        <v>96</v>
      </c>
      <c r="BX98" s="132" t="s">
        <v>5</v>
      </c>
      <c r="CL98" s="132" t="s">
        <v>1</v>
      </c>
      <c r="CM98" s="132" t="s">
        <v>85</v>
      </c>
    </row>
    <row r="99" s="4" customFormat="1" ht="16.5" customHeight="1">
      <c r="A99" s="133" t="s">
        <v>86</v>
      </c>
      <c r="B99" s="71"/>
      <c r="C99" s="134"/>
      <c r="D99" s="134"/>
      <c r="E99" s="135" t="s">
        <v>97</v>
      </c>
      <c r="F99" s="135"/>
      <c r="G99" s="135"/>
      <c r="H99" s="135"/>
      <c r="I99" s="135"/>
      <c r="J99" s="134"/>
      <c r="K99" s="135" t="s">
        <v>98</v>
      </c>
      <c r="L99" s="135"/>
      <c r="M99" s="135"/>
      <c r="N99" s="135"/>
      <c r="O99" s="135"/>
      <c r="P99" s="135"/>
      <c r="Q99" s="135"/>
      <c r="R99" s="135"/>
      <c r="S99" s="135"/>
      <c r="T99" s="135"/>
      <c r="U99" s="135"/>
      <c r="V99" s="135"/>
      <c r="W99" s="135"/>
      <c r="X99" s="135"/>
      <c r="Y99" s="135"/>
      <c r="Z99" s="135"/>
      <c r="AA99" s="135"/>
      <c r="AB99" s="135"/>
      <c r="AC99" s="135"/>
      <c r="AD99" s="135"/>
      <c r="AE99" s="135"/>
      <c r="AF99" s="135"/>
      <c r="AG99" s="136">
        <f>'PS-02.1 - ČS-3, ČS-4, ČS-...'!J32</f>
        <v>0</v>
      </c>
      <c r="AH99" s="134"/>
      <c r="AI99" s="134"/>
      <c r="AJ99" s="134"/>
      <c r="AK99" s="134"/>
      <c r="AL99" s="134"/>
      <c r="AM99" s="134"/>
      <c r="AN99" s="136">
        <f>SUM(AG99,AT99)</f>
        <v>0</v>
      </c>
      <c r="AO99" s="134"/>
      <c r="AP99" s="134"/>
      <c r="AQ99" s="137" t="s">
        <v>89</v>
      </c>
      <c r="AR99" s="73"/>
      <c r="AS99" s="138">
        <v>0</v>
      </c>
      <c r="AT99" s="139">
        <f>ROUND(SUM(AV99:AW99),2)</f>
        <v>0</v>
      </c>
      <c r="AU99" s="140">
        <f>'PS-02.1 - ČS-3, ČS-4, ČS-...'!P120</f>
        <v>0</v>
      </c>
      <c r="AV99" s="139">
        <f>'PS-02.1 - ČS-3, ČS-4, ČS-...'!J35</f>
        <v>0</v>
      </c>
      <c r="AW99" s="139">
        <f>'PS-02.1 - ČS-3, ČS-4, ČS-...'!J36</f>
        <v>0</v>
      </c>
      <c r="AX99" s="139">
        <f>'PS-02.1 - ČS-3, ČS-4, ČS-...'!J37</f>
        <v>0</v>
      </c>
      <c r="AY99" s="139">
        <f>'PS-02.1 - ČS-3, ČS-4, ČS-...'!J38</f>
        <v>0</v>
      </c>
      <c r="AZ99" s="139">
        <f>'PS-02.1 - ČS-3, ČS-4, ČS-...'!F35</f>
        <v>0</v>
      </c>
      <c r="BA99" s="139">
        <f>'PS-02.1 - ČS-3, ČS-4, ČS-...'!F36</f>
        <v>0</v>
      </c>
      <c r="BB99" s="139">
        <f>'PS-02.1 - ČS-3, ČS-4, ČS-...'!F37</f>
        <v>0</v>
      </c>
      <c r="BC99" s="139">
        <f>'PS-02.1 - ČS-3, ČS-4, ČS-...'!F38</f>
        <v>0</v>
      </c>
      <c r="BD99" s="141">
        <f>'PS-02.1 - ČS-3, ČS-4, ČS-...'!F39</f>
        <v>0</v>
      </c>
      <c r="BE99" s="4"/>
      <c r="BT99" s="142" t="s">
        <v>85</v>
      </c>
      <c r="BV99" s="142" t="s">
        <v>78</v>
      </c>
      <c r="BW99" s="142" t="s">
        <v>99</v>
      </c>
      <c r="BX99" s="142" t="s">
        <v>96</v>
      </c>
      <c r="CL99" s="142" t="s">
        <v>1</v>
      </c>
    </row>
    <row r="100" s="4" customFormat="1" ht="16.5" customHeight="1">
      <c r="A100" s="133" t="s">
        <v>86</v>
      </c>
      <c r="B100" s="71"/>
      <c r="C100" s="134"/>
      <c r="D100" s="134"/>
      <c r="E100" s="135" t="s">
        <v>100</v>
      </c>
      <c r="F100" s="135"/>
      <c r="G100" s="135"/>
      <c r="H100" s="135"/>
      <c r="I100" s="135"/>
      <c r="J100" s="134"/>
      <c r="K100" s="135" t="s">
        <v>101</v>
      </c>
      <c r="L100" s="135"/>
      <c r="M100" s="135"/>
      <c r="N100" s="135"/>
      <c r="O100" s="135"/>
      <c r="P100" s="135"/>
      <c r="Q100" s="135"/>
      <c r="R100" s="135"/>
      <c r="S100" s="135"/>
      <c r="T100" s="135"/>
      <c r="U100" s="135"/>
      <c r="V100" s="135"/>
      <c r="W100" s="135"/>
      <c r="X100" s="135"/>
      <c r="Y100" s="135"/>
      <c r="Z100" s="135"/>
      <c r="AA100" s="135"/>
      <c r="AB100" s="135"/>
      <c r="AC100" s="135"/>
      <c r="AD100" s="135"/>
      <c r="AE100" s="135"/>
      <c r="AF100" s="135"/>
      <c r="AG100" s="136">
        <f>'PS-02.2 - ČS-3, ČS-4, ČS-...'!J32</f>
        <v>0</v>
      </c>
      <c r="AH100" s="134"/>
      <c r="AI100" s="134"/>
      <c r="AJ100" s="134"/>
      <c r="AK100" s="134"/>
      <c r="AL100" s="134"/>
      <c r="AM100" s="134"/>
      <c r="AN100" s="136">
        <f>SUM(AG100,AT100)</f>
        <v>0</v>
      </c>
      <c r="AO100" s="134"/>
      <c r="AP100" s="134"/>
      <c r="AQ100" s="137" t="s">
        <v>89</v>
      </c>
      <c r="AR100" s="73"/>
      <c r="AS100" s="138">
        <v>0</v>
      </c>
      <c r="AT100" s="139">
        <f>ROUND(SUM(AV100:AW100),2)</f>
        <v>0</v>
      </c>
      <c r="AU100" s="140">
        <f>'PS-02.2 - ČS-3, ČS-4, ČS-...'!P130</f>
        <v>0</v>
      </c>
      <c r="AV100" s="139">
        <f>'PS-02.2 - ČS-3, ČS-4, ČS-...'!J35</f>
        <v>0</v>
      </c>
      <c r="AW100" s="139">
        <f>'PS-02.2 - ČS-3, ČS-4, ČS-...'!J36</f>
        <v>0</v>
      </c>
      <c r="AX100" s="139">
        <f>'PS-02.2 - ČS-3, ČS-4, ČS-...'!J37</f>
        <v>0</v>
      </c>
      <c r="AY100" s="139">
        <f>'PS-02.2 - ČS-3, ČS-4, ČS-...'!J38</f>
        <v>0</v>
      </c>
      <c r="AZ100" s="139">
        <f>'PS-02.2 - ČS-3, ČS-4, ČS-...'!F35</f>
        <v>0</v>
      </c>
      <c r="BA100" s="139">
        <f>'PS-02.2 - ČS-3, ČS-4, ČS-...'!F36</f>
        <v>0</v>
      </c>
      <c r="BB100" s="139">
        <f>'PS-02.2 - ČS-3, ČS-4, ČS-...'!F37</f>
        <v>0</v>
      </c>
      <c r="BC100" s="139">
        <f>'PS-02.2 - ČS-3, ČS-4, ČS-...'!F38</f>
        <v>0</v>
      </c>
      <c r="BD100" s="141">
        <f>'PS-02.2 - ČS-3, ČS-4, ČS-...'!F39</f>
        <v>0</v>
      </c>
      <c r="BE100" s="4"/>
      <c r="BT100" s="142" t="s">
        <v>85</v>
      </c>
      <c r="BV100" s="142" t="s">
        <v>78</v>
      </c>
      <c r="BW100" s="142" t="s">
        <v>102</v>
      </c>
      <c r="BX100" s="142" t="s">
        <v>96</v>
      </c>
      <c r="CL100" s="142" t="s">
        <v>1</v>
      </c>
    </row>
    <row r="101" s="7" customFormat="1" ht="16.5" customHeight="1">
      <c r="A101" s="133" t="s">
        <v>86</v>
      </c>
      <c r="B101" s="120"/>
      <c r="C101" s="121"/>
      <c r="D101" s="122" t="s">
        <v>103</v>
      </c>
      <c r="E101" s="122"/>
      <c r="F101" s="122"/>
      <c r="G101" s="122"/>
      <c r="H101" s="122"/>
      <c r="I101" s="123"/>
      <c r="J101" s="122" t="s">
        <v>104</v>
      </c>
      <c r="K101" s="122"/>
      <c r="L101" s="122"/>
      <c r="M101" s="122"/>
      <c r="N101" s="122"/>
      <c r="O101" s="122"/>
      <c r="P101" s="122"/>
      <c r="Q101" s="122"/>
      <c r="R101" s="122"/>
      <c r="S101" s="122"/>
      <c r="T101" s="122"/>
      <c r="U101" s="122"/>
      <c r="V101" s="122"/>
      <c r="W101" s="122"/>
      <c r="X101" s="122"/>
      <c r="Y101" s="122"/>
      <c r="Z101" s="122"/>
      <c r="AA101" s="122"/>
      <c r="AB101" s="122"/>
      <c r="AC101" s="122"/>
      <c r="AD101" s="122"/>
      <c r="AE101" s="122"/>
      <c r="AF101" s="122"/>
      <c r="AG101" s="125">
        <f>'PS-03 - ČS Černovír - ele...'!J30</f>
        <v>0</v>
      </c>
      <c r="AH101" s="123"/>
      <c r="AI101" s="123"/>
      <c r="AJ101" s="123"/>
      <c r="AK101" s="123"/>
      <c r="AL101" s="123"/>
      <c r="AM101" s="123"/>
      <c r="AN101" s="125">
        <f>SUM(AG101,AT101)</f>
        <v>0</v>
      </c>
      <c r="AO101" s="123"/>
      <c r="AP101" s="123"/>
      <c r="AQ101" s="126" t="s">
        <v>82</v>
      </c>
      <c r="AR101" s="127"/>
      <c r="AS101" s="128">
        <v>0</v>
      </c>
      <c r="AT101" s="129">
        <f>ROUND(SUM(AV101:AW101),2)</f>
        <v>0</v>
      </c>
      <c r="AU101" s="130">
        <f>'PS-03 - ČS Černovír - ele...'!P120</f>
        <v>0</v>
      </c>
      <c r="AV101" s="129">
        <f>'PS-03 - ČS Černovír - ele...'!J33</f>
        <v>0</v>
      </c>
      <c r="AW101" s="129">
        <f>'PS-03 - ČS Černovír - ele...'!J34</f>
        <v>0</v>
      </c>
      <c r="AX101" s="129">
        <f>'PS-03 - ČS Černovír - ele...'!J35</f>
        <v>0</v>
      </c>
      <c r="AY101" s="129">
        <f>'PS-03 - ČS Černovír - ele...'!J36</f>
        <v>0</v>
      </c>
      <c r="AZ101" s="129">
        <f>'PS-03 - ČS Černovír - ele...'!F33</f>
        <v>0</v>
      </c>
      <c r="BA101" s="129">
        <f>'PS-03 - ČS Černovír - ele...'!F34</f>
        <v>0</v>
      </c>
      <c r="BB101" s="129">
        <f>'PS-03 - ČS Černovír - ele...'!F35</f>
        <v>0</v>
      </c>
      <c r="BC101" s="129">
        <f>'PS-03 - ČS Černovír - ele...'!F36</f>
        <v>0</v>
      </c>
      <c r="BD101" s="131">
        <f>'PS-03 - ČS Černovír - ele...'!F37</f>
        <v>0</v>
      </c>
      <c r="BE101" s="7"/>
      <c r="BT101" s="132" t="s">
        <v>83</v>
      </c>
      <c r="BV101" s="132" t="s">
        <v>78</v>
      </c>
      <c r="BW101" s="132" t="s">
        <v>105</v>
      </c>
      <c r="BX101" s="132" t="s">
        <v>5</v>
      </c>
      <c r="CL101" s="132" t="s">
        <v>1</v>
      </c>
      <c r="CM101" s="132" t="s">
        <v>85</v>
      </c>
    </row>
    <row r="102" s="7" customFormat="1" ht="16.5" customHeight="1">
      <c r="A102" s="133" t="s">
        <v>86</v>
      </c>
      <c r="B102" s="120"/>
      <c r="C102" s="121"/>
      <c r="D102" s="122" t="s">
        <v>106</v>
      </c>
      <c r="E102" s="122"/>
      <c r="F102" s="122"/>
      <c r="G102" s="122"/>
      <c r="H102" s="122"/>
      <c r="I102" s="123"/>
      <c r="J102" s="122" t="s">
        <v>107</v>
      </c>
      <c r="K102" s="122"/>
      <c r="L102" s="122"/>
      <c r="M102" s="122"/>
      <c r="N102" s="122"/>
      <c r="O102" s="122"/>
      <c r="P102" s="122"/>
      <c r="Q102" s="122"/>
      <c r="R102" s="122"/>
      <c r="S102" s="122"/>
      <c r="T102" s="122"/>
      <c r="U102" s="122"/>
      <c r="V102" s="122"/>
      <c r="W102" s="122"/>
      <c r="X102" s="122"/>
      <c r="Y102" s="122"/>
      <c r="Z102" s="122"/>
      <c r="AA102" s="122"/>
      <c r="AB102" s="122"/>
      <c r="AC102" s="122"/>
      <c r="AD102" s="122"/>
      <c r="AE102" s="122"/>
      <c r="AF102" s="122"/>
      <c r="AG102" s="125">
        <f>'PS-04 - ČS Oldřichovice -...'!J30</f>
        <v>0</v>
      </c>
      <c r="AH102" s="123"/>
      <c r="AI102" s="123"/>
      <c r="AJ102" s="123"/>
      <c r="AK102" s="123"/>
      <c r="AL102" s="123"/>
      <c r="AM102" s="123"/>
      <c r="AN102" s="125">
        <f>SUM(AG102,AT102)</f>
        <v>0</v>
      </c>
      <c r="AO102" s="123"/>
      <c r="AP102" s="123"/>
      <c r="AQ102" s="126" t="s">
        <v>82</v>
      </c>
      <c r="AR102" s="127"/>
      <c r="AS102" s="128">
        <v>0</v>
      </c>
      <c r="AT102" s="129">
        <f>ROUND(SUM(AV102:AW102),2)</f>
        <v>0</v>
      </c>
      <c r="AU102" s="130">
        <f>'PS-04 - ČS Oldřichovice -...'!P122</f>
        <v>0</v>
      </c>
      <c r="AV102" s="129">
        <f>'PS-04 - ČS Oldřichovice -...'!J33</f>
        <v>0</v>
      </c>
      <c r="AW102" s="129">
        <f>'PS-04 - ČS Oldřichovice -...'!J34</f>
        <v>0</v>
      </c>
      <c r="AX102" s="129">
        <f>'PS-04 - ČS Oldřichovice -...'!J35</f>
        <v>0</v>
      </c>
      <c r="AY102" s="129">
        <f>'PS-04 - ČS Oldřichovice -...'!J36</f>
        <v>0</v>
      </c>
      <c r="AZ102" s="129">
        <f>'PS-04 - ČS Oldřichovice -...'!F33</f>
        <v>0</v>
      </c>
      <c r="BA102" s="129">
        <f>'PS-04 - ČS Oldřichovice -...'!F34</f>
        <v>0</v>
      </c>
      <c r="BB102" s="129">
        <f>'PS-04 - ČS Oldřichovice -...'!F35</f>
        <v>0</v>
      </c>
      <c r="BC102" s="129">
        <f>'PS-04 - ČS Oldřichovice -...'!F36</f>
        <v>0</v>
      </c>
      <c r="BD102" s="131">
        <f>'PS-04 - ČS Oldřichovice -...'!F37</f>
        <v>0</v>
      </c>
      <c r="BE102" s="7"/>
      <c r="BT102" s="132" t="s">
        <v>83</v>
      </c>
      <c r="BV102" s="132" t="s">
        <v>78</v>
      </c>
      <c r="BW102" s="132" t="s">
        <v>108</v>
      </c>
      <c r="BX102" s="132" t="s">
        <v>5</v>
      </c>
      <c r="CL102" s="132" t="s">
        <v>1</v>
      </c>
      <c r="CM102" s="132" t="s">
        <v>85</v>
      </c>
    </row>
    <row r="103" s="7" customFormat="1" ht="16.5" customHeight="1">
      <c r="A103" s="133" t="s">
        <v>86</v>
      </c>
      <c r="B103" s="120"/>
      <c r="C103" s="121"/>
      <c r="D103" s="122" t="s">
        <v>109</v>
      </c>
      <c r="E103" s="122"/>
      <c r="F103" s="122"/>
      <c r="G103" s="122"/>
      <c r="H103" s="122"/>
      <c r="I103" s="123"/>
      <c r="J103" s="122" t="s">
        <v>110</v>
      </c>
      <c r="K103" s="122"/>
      <c r="L103" s="122"/>
      <c r="M103" s="122"/>
      <c r="N103" s="122"/>
      <c r="O103" s="122"/>
      <c r="P103" s="122"/>
      <c r="Q103" s="122"/>
      <c r="R103" s="122"/>
      <c r="S103" s="122"/>
      <c r="T103" s="122"/>
      <c r="U103" s="122"/>
      <c r="V103" s="122"/>
      <c r="W103" s="122"/>
      <c r="X103" s="122"/>
      <c r="Y103" s="122"/>
      <c r="Z103" s="122"/>
      <c r="AA103" s="122"/>
      <c r="AB103" s="122"/>
      <c r="AC103" s="122"/>
      <c r="AD103" s="122"/>
      <c r="AE103" s="122"/>
      <c r="AF103" s="122"/>
      <c r="AG103" s="125">
        <f>'PS-05 - ČS Černovír - pře...'!J30</f>
        <v>0</v>
      </c>
      <c r="AH103" s="123"/>
      <c r="AI103" s="123"/>
      <c r="AJ103" s="123"/>
      <c r="AK103" s="123"/>
      <c r="AL103" s="123"/>
      <c r="AM103" s="123"/>
      <c r="AN103" s="125">
        <f>SUM(AG103,AT103)</f>
        <v>0</v>
      </c>
      <c r="AO103" s="123"/>
      <c r="AP103" s="123"/>
      <c r="AQ103" s="126" t="s">
        <v>82</v>
      </c>
      <c r="AR103" s="127"/>
      <c r="AS103" s="128">
        <v>0</v>
      </c>
      <c r="AT103" s="129">
        <f>ROUND(SUM(AV103:AW103),2)</f>
        <v>0</v>
      </c>
      <c r="AU103" s="130">
        <f>'PS-05 - ČS Černovír - pře...'!P121</f>
        <v>0</v>
      </c>
      <c r="AV103" s="129">
        <f>'PS-05 - ČS Černovír - pře...'!J33</f>
        <v>0</v>
      </c>
      <c r="AW103" s="129">
        <f>'PS-05 - ČS Černovír - pře...'!J34</f>
        <v>0</v>
      </c>
      <c r="AX103" s="129">
        <f>'PS-05 - ČS Černovír - pře...'!J35</f>
        <v>0</v>
      </c>
      <c r="AY103" s="129">
        <f>'PS-05 - ČS Černovír - pře...'!J36</f>
        <v>0</v>
      </c>
      <c r="AZ103" s="129">
        <f>'PS-05 - ČS Černovír - pře...'!F33</f>
        <v>0</v>
      </c>
      <c r="BA103" s="129">
        <f>'PS-05 - ČS Černovír - pře...'!F34</f>
        <v>0</v>
      </c>
      <c r="BB103" s="129">
        <f>'PS-05 - ČS Černovír - pře...'!F35</f>
        <v>0</v>
      </c>
      <c r="BC103" s="129">
        <f>'PS-05 - ČS Černovír - pře...'!F36</f>
        <v>0</v>
      </c>
      <c r="BD103" s="131">
        <f>'PS-05 - ČS Černovír - pře...'!F37</f>
        <v>0</v>
      </c>
      <c r="BE103" s="7"/>
      <c r="BT103" s="132" t="s">
        <v>83</v>
      </c>
      <c r="BV103" s="132" t="s">
        <v>78</v>
      </c>
      <c r="BW103" s="132" t="s">
        <v>111</v>
      </c>
      <c r="BX103" s="132" t="s">
        <v>5</v>
      </c>
      <c r="CL103" s="132" t="s">
        <v>1</v>
      </c>
      <c r="CM103" s="132" t="s">
        <v>85</v>
      </c>
    </row>
    <row r="104" s="7" customFormat="1" ht="16.5" customHeight="1">
      <c r="A104" s="133" t="s">
        <v>86</v>
      </c>
      <c r="B104" s="120"/>
      <c r="C104" s="121"/>
      <c r="D104" s="122" t="s">
        <v>112</v>
      </c>
      <c r="E104" s="122"/>
      <c r="F104" s="122"/>
      <c r="G104" s="122"/>
      <c r="H104" s="122"/>
      <c r="I104" s="123"/>
      <c r="J104" s="122" t="s">
        <v>113</v>
      </c>
      <c r="K104" s="122"/>
      <c r="L104" s="122"/>
      <c r="M104" s="122"/>
      <c r="N104" s="122"/>
      <c r="O104" s="122"/>
      <c r="P104" s="122"/>
      <c r="Q104" s="122"/>
      <c r="R104" s="122"/>
      <c r="S104" s="122"/>
      <c r="T104" s="122"/>
      <c r="U104" s="122"/>
      <c r="V104" s="122"/>
      <c r="W104" s="122"/>
      <c r="X104" s="122"/>
      <c r="Y104" s="122"/>
      <c r="Z104" s="122"/>
      <c r="AA104" s="122"/>
      <c r="AB104" s="122"/>
      <c r="AC104" s="122"/>
      <c r="AD104" s="122"/>
      <c r="AE104" s="122"/>
      <c r="AF104" s="122"/>
      <c r="AG104" s="125">
        <f>'PS-06 - ČS Oldřichovice -...'!J30</f>
        <v>0</v>
      </c>
      <c r="AH104" s="123"/>
      <c r="AI104" s="123"/>
      <c r="AJ104" s="123"/>
      <c r="AK104" s="123"/>
      <c r="AL104" s="123"/>
      <c r="AM104" s="123"/>
      <c r="AN104" s="125">
        <f>SUM(AG104,AT104)</f>
        <v>0</v>
      </c>
      <c r="AO104" s="123"/>
      <c r="AP104" s="123"/>
      <c r="AQ104" s="126" t="s">
        <v>82</v>
      </c>
      <c r="AR104" s="127"/>
      <c r="AS104" s="128">
        <v>0</v>
      </c>
      <c r="AT104" s="129">
        <f>ROUND(SUM(AV104:AW104),2)</f>
        <v>0</v>
      </c>
      <c r="AU104" s="130">
        <f>'PS-06 - ČS Oldřichovice -...'!P122</f>
        <v>0</v>
      </c>
      <c r="AV104" s="129">
        <f>'PS-06 - ČS Oldřichovice -...'!J33</f>
        <v>0</v>
      </c>
      <c r="AW104" s="129">
        <f>'PS-06 - ČS Oldřichovice -...'!J34</f>
        <v>0</v>
      </c>
      <c r="AX104" s="129">
        <f>'PS-06 - ČS Oldřichovice -...'!J35</f>
        <v>0</v>
      </c>
      <c r="AY104" s="129">
        <f>'PS-06 - ČS Oldřichovice -...'!J36</f>
        <v>0</v>
      </c>
      <c r="AZ104" s="129">
        <f>'PS-06 - ČS Oldřichovice -...'!F33</f>
        <v>0</v>
      </c>
      <c r="BA104" s="129">
        <f>'PS-06 - ČS Oldřichovice -...'!F34</f>
        <v>0</v>
      </c>
      <c r="BB104" s="129">
        <f>'PS-06 - ČS Oldřichovice -...'!F35</f>
        <v>0</v>
      </c>
      <c r="BC104" s="129">
        <f>'PS-06 - ČS Oldřichovice -...'!F36</f>
        <v>0</v>
      </c>
      <c r="BD104" s="131">
        <f>'PS-06 - ČS Oldřichovice -...'!F37</f>
        <v>0</v>
      </c>
      <c r="BE104" s="7"/>
      <c r="BT104" s="132" t="s">
        <v>83</v>
      </c>
      <c r="BV104" s="132" t="s">
        <v>78</v>
      </c>
      <c r="BW104" s="132" t="s">
        <v>114</v>
      </c>
      <c r="BX104" s="132" t="s">
        <v>5</v>
      </c>
      <c r="CL104" s="132" t="s">
        <v>1</v>
      </c>
      <c r="CM104" s="132" t="s">
        <v>85</v>
      </c>
    </row>
    <row r="105" s="7" customFormat="1" ht="16.5" customHeight="1">
      <c r="A105" s="7"/>
      <c r="B105" s="120"/>
      <c r="C105" s="121"/>
      <c r="D105" s="122" t="s">
        <v>115</v>
      </c>
      <c r="E105" s="122"/>
      <c r="F105" s="122"/>
      <c r="G105" s="122"/>
      <c r="H105" s="122"/>
      <c r="I105" s="123"/>
      <c r="J105" s="122" t="s">
        <v>116</v>
      </c>
      <c r="K105" s="122"/>
      <c r="L105" s="122"/>
      <c r="M105" s="122"/>
      <c r="N105" s="122"/>
      <c r="O105" s="122"/>
      <c r="P105" s="122"/>
      <c r="Q105" s="122"/>
      <c r="R105" s="122"/>
      <c r="S105" s="122"/>
      <c r="T105" s="122"/>
      <c r="U105" s="122"/>
      <c r="V105" s="122"/>
      <c r="W105" s="122"/>
      <c r="X105" s="122"/>
      <c r="Y105" s="122"/>
      <c r="Z105" s="122"/>
      <c r="AA105" s="122"/>
      <c r="AB105" s="122"/>
      <c r="AC105" s="122"/>
      <c r="AD105" s="122"/>
      <c r="AE105" s="122"/>
      <c r="AF105" s="122"/>
      <c r="AG105" s="124">
        <f>ROUND(SUM(AG106:AG107),2)</f>
        <v>0</v>
      </c>
      <c r="AH105" s="123"/>
      <c r="AI105" s="123"/>
      <c r="AJ105" s="123"/>
      <c r="AK105" s="123"/>
      <c r="AL105" s="123"/>
      <c r="AM105" s="123"/>
      <c r="AN105" s="125">
        <f>SUM(AG105,AT105)</f>
        <v>0</v>
      </c>
      <c r="AO105" s="123"/>
      <c r="AP105" s="123"/>
      <c r="AQ105" s="126" t="s">
        <v>117</v>
      </c>
      <c r="AR105" s="127"/>
      <c r="AS105" s="128">
        <f>ROUND(SUM(AS106:AS107),2)</f>
        <v>0</v>
      </c>
      <c r="AT105" s="129">
        <f>ROUND(SUM(AV105:AW105),2)</f>
        <v>0</v>
      </c>
      <c r="AU105" s="130">
        <f>ROUND(SUM(AU106:AU107),5)</f>
        <v>0</v>
      </c>
      <c r="AV105" s="129">
        <f>ROUND(AZ105*L29,2)</f>
        <v>0</v>
      </c>
      <c r="AW105" s="129">
        <f>ROUND(BA105*L30,2)</f>
        <v>0</v>
      </c>
      <c r="AX105" s="129">
        <f>ROUND(BB105*L29,2)</f>
        <v>0</v>
      </c>
      <c r="AY105" s="129">
        <f>ROUND(BC105*L30,2)</f>
        <v>0</v>
      </c>
      <c r="AZ105" s="129">
        <f>ROUND(SUM(AZ106:AZ107),2)</f>
        <v>0</v>
      </c>
      <c r="BA105" s="129">
        <f>ROUND(SUM(BA106:BA107),2)</f>
        <v>0</v>
      </c>
      <c r="BB105" s="129">
        <f>ROUND(SUM(BB106:BB107),2)</f>
        <v>0</v>
      </c>
      <c r="BC105" s="129">
        <f>ROUND(SUM(BC106:BC107),2)</f>
        <v>0</v>
      </c>
      <c r="BD105" s="131">
        <f>ROUND(SUM(BD106:BD107),2)</f>
        <v>0</v>
      </c>
      <c r="BE105" s="7"/>
      <c r="BS105" s="132" t="s">
        <v>75</v>
      </c>
      <c r="BT105" s="132" t="s">
        <v>83</v>
      </c>
      <c r="BU105" s="132" t="s">
        <v>77</v>
      </c>
      <c r="BV105" s="132" t="s">
        <v>78</v>
      </c>
      <c r="BW105" s="132" t="s">
        <v>118</v>
      </c>
      <c r="BX105" s="132" t="s">
        <v>5</v>
      </c>
      <c r="CL105" s="132" t="s">
        <v>1</v>
      </c>
      <c r="CM105" s="132" t="s">
        <v>85</v>
      </c>
    </row>
    <row r="106" s="4" customFormat="1" ht="16.5" customHeight="1">
      <c r="A106" s="133" t="s">
        <v>86</v>
      </c>
      <c r="B106" s="71"/>
      <c r="C106" s="134"/>
      <c r="D106" s="134"/>
      <c r="E106" s="135" t="s">
        <v>119</v>
      </c>
      <c r="F106" s="135"/>
      <c r="G106" s="135"/>
      <c r="H106" s="135"/>
      <c r="I106" s="135"/>
      <c r="J106" s="134"/>
      <c r="K106" s="135" t="s">
        <v>120</v>
      </c>
      <c r="L106" s="135"/>
      <c r="M106" s="135"/>
      <c r="N106" s="135"/>
      <c r="O106" s="135"/>
      <c r="P106" s="135"/>
      <c r="Q106" s="135"/>
      <c r="R106" s="135"/>
      <c r="S106" s="135"/>
      <c r="T106" s="135"/>
      <c r="U106" s="135"/>
      <c r="V106" s="135"/>
      <c r="W106" s="135"/>
      <c r="X106" s="135"/>
      <c r="Y106" s="135"/>
      <c r="Z106" s="135"/>
      <c r="AA106" s="135"/>
      <c r="AB106" s="135"/>
      <c r="AC106" s="135"/>
      <c r="AD106" s="135"/>
      <c r="AE106" s="135"/>
      <c r="AF106" s="135"/>
      <c r="AG106" s="136">
        <f>'SO 01.1 - Gravitační stok...'!J32</f>
        <v>0</v>
      </c>
      <c r="AH106" s="134"/>
      <c r="AI106" s="134"/>
      <c r="AJ106" s="134"/>
      <c r="AK106" s="134"/>
      <c r="AL106" s="134"/>
      <c r="AM106" s="134"/>
      <c r="AN106" s="136">
        <f>SUM(AG106,AT106)</f>
        <v>0</v>
      </c>
      <c r="AO106" s="134"/>
      <c r="AP106" s="134"/>
      <c r="AQ106" s="137" t="s">
        <v>89</v>
      </c>
      <c r="AR106" s="73"/>
      <c r="AS106" s="138">
        <v>0</v>
      </c>
      <c r="AT106" s="139">
        <f>ROUND(SUM(AV106:AW106),2)</f>
        <v>0</v>
      </c>
      <c r="AU106" s="140">
        <f>'SO 01.1 - Gravitační stok...'!P131</f>
        <v>0</v>
      </c>
      <c r="AV106" s="139">
        <f>'SO 01.1 - Gravitační stok...'!J35</f>
        <v>0</v>
      </c>
      <c r="AW106" s="139">
        <f>'SO 01.1 - Gravitační stok...'!J36</f>
        <v>0</v>
      </c>
      <c r="AX106" s="139">
        <f>'SO 01.1 - Gravitační stok...'!J37</f>
        <v>0</v>
      </c>
      <c r="AY106" s="139">
        <f>'SO 01.1 - Gravitační stok...'!J38</f>
        <v>0</v>
      </c>
      <c r="AZ106" s="139">
        <f>'SO 01.1 - Gravitační stok...'!F35</f>
        <v>0</v>
      </c>
      <c r="BA106" s="139">
        <f>'SO 01.1 - Gravitační stok...'!F36</f>
        <v>0</v>
      </c>
      <c r="BB106" s="139">
        <f>'SO 01.1 - Gravitační stok...'!F37</f>
        <v>0</v>
      </c>
      <c r="BC106" s="139">
        <f>'SO 01.1 - Gravitační stok...'!F38</f>
        <v>0</v>
      </c>
      <c r="BD106" s="141">
        <f>'SO 01.1 - Gravitační stok...'!F39</f>
        <v>0</v>
      </c>
      <c r="BE106" s="4"/>
      <c r="BT106" s="142" t="s">
        <v>85</v>
      </c>
      <c r="BV106" s="142" t="s">
        <v>78</v>
      </c>
      <c r="BW106" s="142" t="s">
        <v>121</v>
      </c>
      <c r="BX106" s="142" t="s">
        <v>118</v>
      </c>
      <c r="CL106" s="142" t="s">
        <v>1</v>
      </c>
    </row>
    <row r="107" s="4" customFormat="1" ht="16.5" customHeight="1">
      <c r="A107" s="133" t="s">
        <v>86</v>
      </c>
      <c r="B107" s="71"/>
      <c r="C107" s="134"/>
      <c r="D107" s="134"/>
      <c r="E107" s="135" t="s">
        <v>122</v>
      </c>
      <c r="F107" s="135"/>
      <c r="G107" s="135"/>
      <c r="H107" s="135"/>
      <c r="I107" s="135"/>
      <c r="J107" s="134"/>
      <c r="K107" s="135" t="s">
        <v>123</v>
      </c>
      <c r="L107" s="135"/>
      <c r="M107" s="135"/>
      <c r="N107" s="135"/>
      <c r="O107" s="135"/>
      <c r="P107" s="135"/>
      <c r="Q107" s="135"/>
      <c r="R107" s="135"/>
      <c r="S107" s="135"/>
      <c r="T107" s="135"/>
      <c r="U107" s="135"/>
      <c r="V107" s="135"/>
      <c r="W107" s="135"/>
      <c r="X107" s="135"/>
      <c r="Y107" s="135"/>
      <c r="Z107" s="135"/>
      <c r="AA107" s="135"/>
      <c r="AB107" s="135"/>
      <c r="AC107" s="135"/>
      <c r="AD107" s="135"/>
      <c r="AE107" s="135"/>
      <c r="AF107" s="135"/>
      <c r="AG107" s="136">
        <f>'SO 01.2 - Gravitační stok...'!J32</f>
        <v>0</v>
      </c>
      <c r="AH107" s="134"/>
      <c r="AI107" s="134"/>
      <c r="AJ107" s="134"/>
      <c r="AK107" s="134"/>
      <c r="AL107" s="134"/>
      <c r="AM107" s="134"/>
      <c r="AN107" s="136">
        <f>SUM(AG107,AT107)</f>
        <v>0</v>
      </c>
      <c r="AO107" s="134"/>
      <c r="AP107" s="134"/>
      <c r="AQ107" s="137" t="s">
        <v>89</v>
      </c>
      <c r="AR107" s="73"/>
      <c r="AS107" s="138">
        <v>0</v>
      </c>
      <c r="AT107" s="139">
        <f>ROUND(SUM(AV107:AW107),2)</f>
        <v>0</v>
      </c>
      <c r="AU107" s="140">
        <f>'SO 01.2 - Gravitační stok...'!P133</f>
        <v>0</v>
      </c>
      <c r="AV107" s="139">
        <f>'SO 01.2 - Gravitační stok...'!J35</f>
        <v>0</v>
      </c>
      <c r="AW107" s="139">
        <f>'SO 01.2 - Gravitační stok...'!J36</f>
        <v>0</v>
      </c>
      <c r="AX107" s="139">
        <f>'SO 01.2 - Gravitační stok...'!J37</f>
        <v>0</v>
      </c>
      <c r="AY107" s="139">
        <f>'SO 01.2 - Gravitační stok...'!J38</f>
        <v>0</v>
      </c>
      <c r="AZ107" s="139">
        <f>'SO 01.2 - Gravitační stok...'!F35</f>
        <v>0</v>
      </c>
      <c r="BA107" s="139">
        <f>'SO 01.2 - Gravitační stok...'!F36</f>
        <v>0</v>
      </c>
      <c r="BB107" s="139">
        <f>'SO 01.2 - Gravitační stok...'!F37</f>
        <v>0</v>
      </c>
      <c r="BC107" s="139">
        <f>'SO 01.2 - Gravitační stok...'!F38</f>
        <v>0</v>
      </c>
      <c r="BD107" s="141">
        <f>'SO 01.2 - Gravitační stok...'!F39</f>
        <v>0</v>
      </c>
      <c r="BE107" s="4"/>
      <c r="BT107" s="142" t="s">
        <v>85</v>
      </c>
      <c r="BV107" s="142" t="s">
        <v>78</v>
      </c>
      <c r="BW107" s="142" t="s">
        <v>124</v>
      </c>
      <c r="BX107" s="142" t="s">
        <v>118</v>
      </c>
      <c r="CL107" s="142" t="s">
        <v>1</v>
      </c>
    </row>
    <row r="108" s="7" customFormat="1" ht="16.5" customHeight="1">
      <c r="A108" s="133" t="s">
        <v>86</v>
      </c>
      <c r="B108" s="120"/>
      <c r="C108" s="121"/>
      <c r="D108" s="122" t="s">
        <v>125</v>
      </c>
      <c r="E108" s="122"/>
      <c r="F108" s="122"/>
      <c r="G108" s="122"/>
      <c r="H108" s="122"/>
      <c r="I108" s="123"/>
      <c r="J108" s="122" t="s">
        <v>126</v>
      </c>
      <c r="K108" s="122"/>
      <c r="L108" s="122"/>
      <c r="M108" s="122"/>
      <c r="N108" s="122"/>
      <c r="O108" s="122"/>
      <c r="P108" s="122"/>
      <c r="Q108" s="122"/>
      <c r="R108" s="122"/>
      <c r="S108" s="122"/>
      <c r="T108" s="122"/>
      <c r="U108" s="122"/>
      <c r="V108" s="122"/>
      <c r="W108" s="122"/>
      <c r="X108" s="122"/>
      <c r="Y108" s="122"/>
      <c r="Z108" s="122"/>
      <c r="AA108" s="122"/>
      <c r="AB108" s="122"/>
      <c r="AC108" s="122"/>
      <c r="AD108" s="122"/>
      <c r="AE108" s="122"/>
      <c r="AF108" s="122"/>
      <c r="AG108" s="125">
        <f>'SO-02 - Gravitační stoky ...'!J30</f>
        <v>0</v>
      </c>
      <c r="AH108" s="123"/>
      <c r="AI108" s="123"/>
      <c r="AJ108" s="123"/>
      <c r="AK108" s="123"/>
      <c r="AL108" s="123"/>
      <c r="AM108" s="123"/>
      <c r="AN108" s="125">
        <f>SUM(AG108,AT108)</f>
        <v>0</v>
      </c>
      <c r="AO108" s="123"/>
      <c r="AP108" s="123"/>
      <c r="AQ108" s="126" t="s">
        <v>117</v>
      </c>
      <c r="AR108" s="127"/>
      <c r="AS108" s="128">
        <v>0</v>
      </c>
      <c r="AT108" s="129">
        <f>ROUND(SUM(AV108:AW108),2)</f>
        <v>0</v>
      </c>
      <c r="AU108" s="130">
        <f>'SO-02 - Gravitační stoky ...'!P128</f>
        <v>0</v>
      </c>
      <c r="AV108" s="129">
        <f>'SO-02 - Gravitační stoky ...'!J33</f>
        <v>0</v>
      </c>
      <c r="AW108" s="129">
        <f>'SO-02 - Gravitační stoky ...'!J34</f>
        <v>0</v>
      </c>
      <c r="AX108" s="129">
        <f>'SO-02 - Gravitační stoky ...'!J35</f>
        <v>0</v>
      </c>
      <c r="AY108" s="129">
        <f>'SO-02 - Gravitační stoky ...'!J36</f>
        <v>0</v>
      </c>
      <c r="AZ108" s="129">
        <f>'SO-02 - Gravitační stoky ...'!F33</f>
        <v>0</v>
      </c>
      <c r="BA108" s="129">
        <f>'SO-02 - Gravitační stoky ...'!F34</f>
        <v>0</v>
      </c>
      <c r="BB108" s="129">
        <f>'SO-02 - Gravitační stoky ...'!F35</f>
        <v>0</v>
      </c>
      <c r="BC108" s="129">
        <f>'SO-02 - Gravitační stoky ...'!F36</f>
        <v>0</v>
      </c>
      <c r="BD108" s="131">
        <f>'SO-02 - Gravitační stoky ...'!F37</f>
        <v>0</v>
      </c>
      <c r="BE108" s="7"/>
      <c r="BT108" s="132" t="s">
        <v>83</v>
      </c>
      <c r="BV108" s="132" t="s">
        <v>78</v>
      </c>
      <c r="BW108" s="132" t="s">
        <v>127</v>
      </c>
      <c r="BX108" s="132" t="s">
        <v>5</v>
      </c>
      <c r="CL108" s="132" t="s">
        <v>1</v>
      </c>
      <c r="CM108" s="132" t="s">
        <v>85</v>
      </c>
    </row>
    <row r="109" s="7" customFormat="1" ht="24.75" customHeight="1">
      <c r="A109" s="7"/>
      <c r="B109" s="120"/>
      <c r="C109" s="121"/>
      <c r="D109" s="122" t="s">
        <v>128</v>
      </c>
      <c r="E109" s="122"/>
      <c r="F109" s="122"/>
      <c r="G109" s="122"/>
      <c r="H109" s="122"/>
      <c r="I109" s="123"/>
      <c r="J109" s="122" t="s">
        <v>129</v>
      </c>
      <c r="K109" s="122"/>
      <c r="L109" s="122"/>
      <c r="M109" s="122"/>
      <c r="N109" s="122"/>
      <c r="O109" s="122"/>
      <c r="P109" s="122"/>
      <c r="Q109" s="122"/>
      <c r="R109" s="122"/>
      <c r="S109" s="122"/>
      <c r="T109" s="122"/>
      <c r="U109" s="122"/>
      <c r="V109" s="122"/>
      <c r="W109" s="122"/>
      <c r="X109" s="122"/>
      <c r="Y109" s="122"/>
      <c r="Z109" s="122"/>
      <c r="AA109" s="122"/>
      <c r="AB109" s="122"/>
      <c r="AC109" s="122"/>
      <c r="AD109" s="122"/>
      <c r="AE109" s="122"/>
      <c r="AF109" s="122"/>
      <c r="AG109" s="124">
        <f>ROUND(SUM(AG110:AG111),2)</f>
        <v>0</v>
      </c>
      <c r="AH109" s="123"/>
      <c r="AI109" s="123"/>
      <c r="AJ109" s="123"/>
      <c r="AK109" s="123"/>
      <c r="AL109" s="123"/>
      <c r="AM109" s="123"/>
      <c r="AN109" s="125">
        <f>SUM(AG109,AT109)</f>
        <v>0</v>
      </c>
      <c r="AO109" s="123"/>
      <c r="AP109" s="123"/>
      <c r="AQ109" s="126" t="s">
        <v>117</v>
      </c>
      <c r="AR109" s="127"/>
      <c r="AS109" s="128">
        <f>ROUND(SUM(AS110:AS111),2)</f>
        <v>0</v>
      </c>
      <c r="AT109" s="129">
        <f>ROUND(SUM(AV109:AW109),2)</f>
        <v>0</v>
      </c>
      <c r="AU109" s="130">
        <f>ROUND(SUM(AU110:AU111),5)</f>
        <v>0</v>
      </c>
      <c r="AV109" s="129">
        <f>ROUND(AZ109*L29,2)</f>
        <v>0</v>
      </c>
      <c r="AW109" s="129">
        <f>ROUND(BA109*L30,2)</f>
        <v>0</v>
      </c>
      <c r="AX109" s="129">
        <f>ROUND(BB109*L29,2)</f>
        <v>0</v>
      </c>
      <c r="AY109" s="129">
        <f>ROUND(BC109*L30,2)</f>
        <v>0</v>
      </c>
      <c r="AZ109" s="129">
        <f>ROUND(SUM(AZ110:AZ111),2)</f>
        <v>0</v>
      </c>
      <c r="BA109" s="129">
        <f>ROUND(SUM(BA110:BA111),2)</f>
        <v>0</v>
      </c>
      <c r="BB109" s="129">
        <f>ROUND(SUM(BB110:BB111),2)</f>
        <v>0</v>
      </c>
      <c r="BC109" s="129">
        <f>ROUND(SUM(BC110:BC111),2)</f>
        <v>0</v>
      </c>
      <c r="BD109" s="131">
        <f>ROUND(SUM(BD110:BD111),2)</f>
        <v>0</v>
      </c>
      <c r="BE109" s="7"/>
      <c r="BS109" s="132" t="s">
        <v>75</v>
      </c>
      <c r="BT109" s="132" t="s">
        <v>83</v>
      </c>
      <c r="BU109" s="132" t="s">
        <v>77</v>
      </c>
      <c r="BV109" s="132" t="s">
        <v>78</v>
      </c>
      <c r="BW109" s="132" t="s">
        <v>130</v>
      </c>
      <c r="BX109" s="132" t="s">
        <v>5</v>
      </c>
      <c r="CL109" s="132" t="s">
        <v>1</v>
      </c>
      <c r="CM109" s="132" t="s">
        <v>85</v>
      </c>
    </row>
    <row r="110" s="4" customFormat="1" ht="16.5" customHeight="1">
      <c r="A110" s="133" t="s">
        <v>86</v>
      </c>
      <c r="B110" s="71"/>
      <c r="C110" s="134"/>
      <c r="D110" s="134"/>
      <c r="E110" s="135" t="s">
        <v>131</v>
      </c>
      <c r="F110" s="135"/>
      <c r="G110" s="135"/>
      <c r="H110" s="135"/>
      <c r="I110" s="135"/>
      <c r="J110" s="134"/>
      <c r="K110" s="135" t="s">
        <v>132</v>
      </c>
      <c r="L110" s="135"/>
      <c r="M110" s="135"/>
      <c r="N110" s="135"/>
      <c r="O110" s="135"/>
      <c r="P110" s="135"/>
      <c r="Q110" s="135"/>
      <c r="R110" s="135"/>
      <c r="S110" s="135"/>
      <c r="T110" s="135"/>
      <c r="U110" s="135"/>
      <c r="V110" s="135"/>
      <c r="W110" s="135"/>
      <c r="X110" s="135"/>
      <c r="Y110" s="135"/>
      <c r="Z110" s="135"/>
      <c r="AA110" s="135"/>
      <c r="AB110" s="135"/>
      <c r="AC110" s="135"/>
      <c r="AD110" s="135"/>
      <c r="AE110" s="135"/>
      <c r="AF110" s="135"/>
      <c r="AG110" s="136">
        <f>'SO 03.1 - Výtlačné řady, ...'!J32</f>
        <v>0</v>
      </c>
      <c r="AH110" s="134"/>
      <c r="AI110" s="134"/>
      <c r="AJ110" s="134"/>
      <c r="AK110" s="134"/>
      <c r="AL110" s="134"/>
      <c r="AM110" s="134"/>
      <c r="AN110" s="136">
        <f>SUM(AG110,AT110)</f>
        <v>0</v>
      </c>
      <c r="AO110" s="134"/>
      <c r="AP110" s="134"/>
      <c r="AQ110" s="137" t="s">
        <v>89</v>
      </c>
      <c r="AR110" s="73"/>
      <c r="AS110" s="138">
        <v>0</v>
      </c>
      <c r="AT110" s="139">
        <f>ROUND(SUM(AV110:AW110),2)</f>
        <v>0</v>
      </c>
      <c r="AU110" s="140">
        <f>'SO 03.1 - Výtlačné řady, ...'!P129</f>
        <v>0</v>
      </c>
      <c r="AV110" s="139">
        <f>'SO 03.1 - Výtlačné řady, ...'!J35</f>
        <v>0</v>
      </c>
      <c r="AW110" s="139">
        <f>'SO 03.1 - Výtlačné řady, ...'!J36</f>
        <v>0</v>
      </c>
      <c r="AX110" s="139">
        <f>'SO 03.1 - Výtlačné řady, ...'!J37</f>
        <v>0</v>
      </c>
      <c r="AY110" s="139">
        <f>'SO 03.1 - Výtlačné řady, ...'!J38</f>
        <v>0</v>
      </c>
      <c r="AZ110" s="139">
        <f>'SO 03.1 - Výtlačné řady, ...'!F35</f>
        <v>0</v>
      </c>
      <c r="BA110" s="139">
        <f>'SO 03.1 - Výtlačné řady, ...'!F36</f>
        <v>0</v>
      </c>
      <c r="BB110" s="139">
        <f>'SO 03.1 - Výtlačné řady, ...'!F37</f>
        <v>0</v>
      </c>
      <c r="BC110" s="139">
        <f>'SO 03.1 - Výtlačné řady, ...'!F38</f>
        <v>0</v>
      </c>
      <c r="BD110" s="141">
        <f>'SO 03.1 - Výtlačné řady, ...'!F39</f>
        <v>0</v>
      </c>
      <c r="BE110" s="4"/>
      <c r="BT110" s="142" t="s">
        <v>85</v>
      </c>
      <c r="BV110" s="142" t="s">
        <v>78</v>
      </c>
      <c r="BW110" s="142" t="s">
        <v>133</v>
      </c>
      <c r="BX110" s="142" t="s">
        <v>130</v>
      </c>
      <c r="CL110" s="142" t="s">
        <v>134</v>
      </c>
    </row>
    <row r="111" s="4" customFormat="1" ht="16.5" customHeight="1">
      <c r="A111" s="133" t="s">
        <v>86</v>
      </c>
      <c r="B111" s="71"/>
      <c r="C111" s="134"/>
      <c r="D111" s="134"/>
      <c r="E111" s="135" t="s">
        <v>135</v>
      </c>
      <c r="F111" s="135"/>
      <c r="G111" s="135"/>
      <c r="H111" s="135"/>
      <c r="I111" s="135"/>
      <c r="J111" s="134"/>
      <c r="K111" s="135" t="s">
        <v>136</v>
      </c>
      <c r="L111" s="135"/>
      <c r="M111" s="135"/>
      <c r="N111" s="135"/>
      <c r="O111" s="135"/>
      <c r="P111" s="135"/>
      <c r="Q111" s="135"/>
      <c r="R111" s="135"/>
      <c r="S111" s="135"/>
      <c r="T111" s="135"/>
      <c r="U111" s="135"/>
      <c r="V111" s="135"/>
      <c r="W111" s="135"/>
      <c r="X111" s="135"/>
      <c r="Y111" s="135"/>
      <c r="Z111" s="135"/>
      <c r="AA111" s="135"/>
      <c r="AB111" s="135"/>
      <c r="AC111" s="135"/>
      <c r="AD111" s="135"/>
      <c r="AE111" s="135"/>
      <c r="AF111" s="135"/>
      <c r="AG111" s="136">
        <f>'SO 03.2 - ČS1, ČS2 Černovír'!J32</f>
        <v>0</v>
      </c>
      <c r="AH111" s="134"/>
      <c r="AI111" s="134"/>
      <c r="AJ111" s="134"/>
      <c r="AK111" s="134"/>
      <c r="AL111" s="134"/>
      <c r="AM111" s="134"/>
      <c r="AN111" s="136">
        <f>SUM(AG111,AT111)</f>
        <v>0</v>
      </c>
      <c r="AO111" s="134"/>
      <c r="AP111" s="134"/>
      <c r="AQ111" s="137" t="s">
        <v>89</v>
      </c>
      <c r="AR111" s="73"/>
      <c r="AS111" s="138">
        <v>0</v>
      </c>
      <c r="AT111" s="139">
        <f>ROUND(SUM(AV111:AW111),2)</f>
        <v>0</v>
      </c>
      <c r="AU111" s="140">
        <f>'SO 03.2 - ČS1, ČS2 Černovír'!P128</f>
        <v>0</v>
      </c>
      <c r="AV111" s="139">
        <f>'SO 03.2 - ČS1, ČS2 Černovír'!J35</f>
        <v>0</v>
      </c>
      <c r="AW111" s="139">
        <f>'SO 03.2 - ČS1, ČS2 Černovír'!J36</f>
        <v>0</v>
      </c>
      <c r="AX111" s="139">
        <f>'SO 03.2 - ČS1, ČS2 Černovír'!J37</f>
        <v>0</v>
      </c>
      <c r="AY111" s="139">
        <f>'SO 03.2 - ČS1, ČS2 Černovír'!J38</f>
        <v>0</v>
      </c>
      <c r="AZ111" s="139">
        <f>'SO 03.2 - ČS1, ČS2 Černovír'!F35</f>
        <v>0</v>
      </c>
      <c r="BA111" s="139">
        <f>'SO 03.2 - ČS1, ČS2 Černovír'!F36</f>
        <v>0</v>
      </c>
      <c r="BB111" s="139">
        <f>'SO 03.2 - ČS1, ČS2 Černovír'!F37</f>
        <v>0</v>
      </c>
      <c r="BC111" s="139">
        <f>'SO 03.2 - ČS1, ČS2 Černovír'!F38</f>
        <v>0</v>
      </c>
      <c r="BD111" s="141">
        <f>'SO 03.2 - ČS1, ČS2 Černovír'!F39</f>
        <v>0</v>
      </c>
      <c r="BE111" s="4"/>
      <c r="BT111" s="142" t="s">
        <v>85</v>
      </c>
      <c r="BV111" s="142" t="s">
        <v>78</v>
      </c>
      <c r="BW111" s="142" t="s">
        <v>137</v>
      </c>
      <c r="BX111" s="142" t="s">
        <v>130</v>
      </c>
      <c r="CL111" s="142" t="s">
        <v>134</v>
      </c>
    </row>
    <row r="112" s="7" customFormat="1" ht="24.75" customHeight="1">
      <c r="A112" s="7"/>
      <c r="B112" s="120"/>
      <c r="C112" s="121"/>
      <c r="D112" s="122" t="s">
        <v>138</v>
      </c>
      <c r="E112" s="122"/>
      <c r="F112" s="122"/>
      <c r="G112" s="122"/>
      <c r="H112" s="122"/>
      <c r="I112" s="123"/>
      <c r="J112" s="122" t="s">
        <v>139</v>
      </c>
      <c r="K112" s="122"/>
      <c r="L112" s="122"/>
      <c r="M112" s="122"/>
      <c r="N112" s="122"/>
      <c r="O112" s="122"/>
      <c r="P112" s="122"/>
      <c r="Q112" s="122"/>
      <c r="R112" s="122"/>
      <c r="S112" s="122"/>
      <c r="T112" s="122"/>
      <c r="U112" s="122"/>
      <c r="V112" s="122"/>
      <c r="W112" s="122"/>
      <c r="X112" s="122"/>
      <c r="Y112" s="122"/>
      <c r="Z112" s="122"/>
      <c r="AA112" s="122"/>
      <c r="AB112" s="122"/>
      <c r="AC112" s="122"/>
      <c r="AD112" s="122"/>
      <c r="AE112" s="122"/>
      <c r="AF112" s="122"/>
      <c r="AG112" s="124">
        <f>ROUND(SUM(AG113:AG114),2)</f>
        <v>0</v>
      </c>
      <c r="AH112" s="123"/>
      <c r="AI112" s="123"/>
      <c r="AJ112" s="123"/>
      <c r="AK112" s="123"/>
      <c r="AL112" s="123"/>
      <c r="AM112" s="123"/>
      <c r="AN112" s="125">
        <f>SUM(AG112,AT112)</f>
        <v>0</v>
      </c>
      <c r="AO112" s="123"/>
      <c r="AP112" s="123"/>
      <c r="AQ112" s="126" t="s">
        <v>117</v>
      </c>
      <c r="AR112" s="127"/>
      <c r="AS112" s="128">
        <f>ROUND(SUM(AS113:AS114),2)</f>
        <v>0</v>
      </c>
      <c r="AT112" s="129">
        <f>ROUND(SUM(AV112:AW112),2)</f>
        <v>0</v>
      </c>
      <c r="AU112" s="130">
        <f>ROUND(SUM(AU113:AU114),5)</f>
        <v>0</v>
      </c>
      <c r="AV112" s="129">
        <f>ROUND(AZ112*L29,2)</f>
        <v>0</v>
      </c>
      <c r="AW112" s="129">
        <f>ROUND(BA112*L30,2)</f>
        <v>0</v>
      </c>
      <c r="AX112" s="129">
        <f>ROUND(BB112*L29,2)</f>
        <v>0</v>
      </c>
      <c r="AY112" s="129">
        <f>ROUND(BC112*L30,2)</f>
        <v>0</v>
      </c>
      <c r="AZ112" s="129">
        <f>ROUND(SUM(AZ113:AZ114),2)</f>
        <v>0</v>
      </c>
      <c r="BA112" s="129">
        <f>ROUND(SUM(BA113:BA114),2)</f>
        <v>0</v>
      </c>
      <c r="BB112" s="129">
        <f>ROUND(SUM(BB113:BB114),2)</f>
        <v>0</v>
      </c>
      <c r="BC112" s="129">
        <f>ROUND(SUM(BC113:BC114),2)</f>
        <v>0</v>
      </c>
      <c r="BD112" s="131">
        <f>ROUND(SUM(BD113:BD114),2)</f>
        <v>0</v>
      </c>
      <c r="BE112" s="7"/>
      <c r="BS112" s="132" t="s">
        <v>75</v>
      </c>
      <c r="BT112" s="132" t="s">
        <v>83</v>
      </c>
      <c r="BU112" s="132" t="s">
        <v>77</v>
      </c>
      <c r="BV112" s="132" t="s">
        <v>78</v>
      </c>
      <c r="BW112" s="132" t="s">
        <v>140</v>
      </c>
      <c r="BX112" s="132" t="s">
        <v>5</v>
      </c>
      <c r="CL112" s="132" t="s">
        <v>1</v>
      </c>
      <c r="CM112" s="132" t="s">
        <v>85</v>
      </c>
    </row>
    <row r="113" s="4" customFormat="1" ht="16.5" customHeight="1">
      <c r="A113" s="133" t="s">
        <v>86</v>
      </c>
      <c r="B113" s="71"/>
      <c r="C113" s="134"/>
      <c r="D113" s="134"/>
      <c r="E113" s="135" t="s">
        <v>141</v>
      </c>
      <c r="F113" s="135"/>
      <c r="G113" s="135"/>
      <c r="H113" s="135"/>
      <c r="I113" s="135"/>
      <c r="J113" s="134"/>
      <c r="K113" s="135" t="s">
        <v>142</v>
      </c>
      <c r="L113" s="135"/>
      <c r="M113" s="135"/>
      <c r="N113" s="135"/>
      <c r="O113" s="135"/>
      <c r="P113" s="135"/>
      <c r="Q113" s="135"/>
      <c r="R113" s="135"/>
      <c r="S113" s="135"/>
      <c r="T113" s="135"/>
      <c r="U113" s="135"/>
      <c r="V113" s="135"/>
      <c r="W113" s="135"/>
      <c r="X113" s="135"/>
      <c r="Y113" s="135"/>
      <c r="Z113" s="135"/>
      <c r="AA113" s="135"/>
      <c r="AB113" s="135"/>
      <c r="AC113" s="135"/>
      <c r="AD113" s="135"/>
      <c r="AE113" s="135"/>
      <c r="AF113" s="135"/>
      <c r="AG113" s="136">
        <f>'SO 04.1 - Výtlačné řady, ...'!J32</f>
        <v>0</v>
      </c>
      <c r="AH113" s="134"/>
      <c r="AI113" s="134"/>
      <c r="AJ113" s="134"/>
      <c r="AK113" s="134"/>
      <c r="AL113" s="134"/>
      <c r="AM113" s="134"/>
      <c r="AN113" s="136">
        <f>SUM(AG113,AT113)</f>
        <v>0</v>
      </c>
      <c r="AO113" s="134"/>
      <c r="AP113" s="134"/>
      <c r="AQ113" s="137" t="s">
        <v>89</v>
      </c>
      <c r="AR113" s="73"/>
      <c r="AS113" s="138">
        <v>0</v>
      </c>
      <c r="AT113" s="139">
        <f>ROUND(SUM(AV113:AW113),2)</f>
        <v>0</v>
      </c>
      <c r="AU113" s="140">
        <f>'SO 04.1 - Výtlačné řady, ...'!P131</f>
        <v>0</v>
      </c>
      <c r="AV113" s="139">
        <f>'SO 04.1 - Výtlačné řady, ...'!J35</f>
        <v>0</v>
      </c>
      <c r="AW113" s="139">
        <f>'SO 04.1 - Výtlačné řady, ...'!J36</f>
        <v>0</v>
      </c>
      <c r="AX113" s="139">
        <f>'SO 04.1 - Výtlačné řady, ...'!J37</f>
        <v>0</v>
      </c>
      <c r="AY113" s="139">
        <f>'SO 04.1 - Výtlačné řady, ...'!J38</f>
        <v>0</v>
      </c>
      <c r="AZ113" s="139">
        <f>'SO 04.1 - Výtlačné řady, ...'!F35</f>
        <v>0</v>
      </c>
      <c r="BA113" s="139">
        <f>'SO 04.1 - Výtlačné řady, ...'!F36</f>
        <v>0</v>
      </c>
      <c r="BB113" s="139">
        <f>'SO 04.1 - Výtlačné řady, ...'!F37</f>
        <v>0</v>
      </c>
      <c r="BC113" s="139">
        <f>'SO 04.1 - Výtlačné řady, ...'!F38</f>
        <v>0</v>
      </c>
      <c r="BD113" s="141">
        <f>'SO 04.1 - Výtlačné řady, ...'!F39</f>
        <v>0</v>
      </c>
      <c r="BE113" s="4"/>
      <c r="BT113" s="142" t="s">
        <v>85</v>
      </c>
      <c r="BV113" s="142" t="s">
        <v>78</v>
      </c>
      <c r="BW113" s="142" t="s">
        <v>143</v>
      </c>
      <c r="BX113" s="142" t="s">
        <v>140</v>
      </c>
      <c r="CL113" s="142" t="s">
        <v>134</v>
      </c>
    </row>
    <row r="114" s="4" customFormat="1" ht="16.5" customHeight="1">
      <c r="A114" s="133" t="s">
        <v>86</v>
      </c>
      <c r="B114" s="71"/>
      <c r="C114" s="134"/>
      <c r="D114" s="134"/>
      <c r="E114" s="135" t="s">
        <v>144</v>
      </c>
      <c r="F114" s="135"/>
      <c r="G114" s="135"/>
      <c r="H114" s="135"/>
      <c r="I114" s="135"/>
      <c r="J114" s="134"/>
      <c r="K114" s="135" t="s">
        <v>145</v>
      </c>
      <c r="L114" s="135"/>
      <c r="M114" s="135"/>
      <c r="N114" s="135"/>
      <c r="O114" s="135"/>
      <c r="P114" s="135"/>
      <c r="Q114" s="135"/>
      <c r="R114" s="135"/>
      <c r="S114" s="135"/>
      <c r="T114" s="135"/>
      <c r="U114" s="135"/>
      <c r="V114" s="135"/>
      <c r="W114" s="135"/>
      <c r="X114" s="135"/>
      <c r="Y114" s="135"/>
      <c r="Z114" s="135"/>
      <c r="AA114" s="135"/>
      <c r="AB114" s="135"/>
      <c r="AC114" s="135"/>
      <c r="AD114" s="135"/>
      <c r="AE114" s="135"/>
      <c r="AF114" s="135"/>
      <c r="AG114" s="136">
        <f>'SO 04.2 - ČS3, ČS4, ČS5 O...'!J32</f>
        <v>0</v>
      </c>
      <c r="AH114" s="134"/>
      <c r="AI114" s="134"/>
      <c r="AJ114" s="134"/>
      <c r="AK114" s="134"/>
      <c r="AL114" s="134"/>
      <c r="AM114" s="134"/>
      <c r="AN114" s="136">
        <f>SUM(AG114,AT114)</f>
        <v>0</v>
      </c>
      <c r="AO114" s="134"/>
      <c r="AP114" s="134"/>
      <c r="AQ114" s="137" t="s">
        <v>89</v>
      </c>
      <c r="AR114" s="73"/>
      <c r="AS114" s="138">
        <v>0</v>
      </c>
      <c r="AT114" s="139">
        <f>ROUND(SUM(AV114:AW114),2)</f>
        <v>0</v>
      </c>
      <c r="AU114" s="140">
        <f>'SO 04.2 - ČS3, ČS4, ČS5 O...'!P128</f>
        <v>0</v>
      </c>
      <c r="AV114" s="139">
        <f>'SO 04.2 - ČS3, ČS4, ČS5 O...'!J35</f>
        <v>0</v>
      </c>
      <c r="AW114" s="139">
        <f>'SO 04.2 - ČS3, ČS4, ČS5 O...'!J36</f>
        <v>0</v>
      </c>
      <c r="AX114" s="139">
        <f>'SO 04.2 - ČS3, ČS4, ČS5 O...'!J37</f>
        <v>0</v>
      </c>
      <c r="AY114" s="139">
        <f>'SO 04.2 - ČS3, ČS4, ČS5 O...'!J38</f>
        <v>0</v>
      </c>
      <c r="AZ114" s="139">
        <f>'SO 04.2 - ČS3, ČS4, ČS5 O...'!F35</f>
        <v>0</v>
      </c>
      <c r="BA114" s="139">
        <f>'SO 04.2 - ČS3, ČS4, ČS5 O...'!F36</f>
        <v>0</v>
      </c>
      <c r="BB114" s="139">
        <f>'SO 04.2 - ČS3, ČS4, ČS5 O...'!F37</f>
        <v>0</v>
      </c>
      <c r="BC114" s="139">
        <f>'SO 04.2 - ČS3, ČS4, ČS5 O...'!F38</f>
        <v>0</v>
      </c>
      <c r="BD114" s="141">
        <f>'SO 04.2 - ČS3, ČS4, ČS5 O...'!F39</f>
        <v>0</v>
      </c>
      <c r="BE114" s="4"/>
      <c r="BT114" s="142" t="s">
        <v>85</v>
      </c>
      <c r="BV114" s="142" t="s">
        <v>78</v>
      </c>
      <c r="BW114" s="142" t="s">
        <v>146</v>
      </c>
      <c r="BX114" s="142" t="s">
        <v>140</v>
      </c>
      <c r="CL114" s="142" t="s">
        <v>134</v>
      </c>
    </row>
    <row r="115" s="7" customFormat="1" ht="16.5" customHeight="1">
      <c r="A115" s="133" t="s">
        <v>86</v>
      </c>
      <c r="B115" s="120"/>
      <c r="C115" s="121"/>
      <c r="D115" s="122" t="s">
        <v>147</v>
      </c>
      <c r="E115" s="122"/>
      <c r="F115" s="122"/>
      <c r="G115" s="122"/>
      <c r="H115" s="122"/>
      <c r="I115" s="123"/>
      <c r="J115" s="122" t="s">
        <v>148</v>
      </c>
      <c r="K115" s="122"/>
      <c r="L115" s="122"/>
      <c r="M115" s="122"/>
      <c r="N115" s="122"/>
      <c r="O115" s="122"/>
      <c r="P115" s="122"/>
      <c r="Q115" s="122"/>
      <c r="R115" s="122"/>
      <c r="S115" s="122"/>
      <c r="T115" s="122"/>
      <c r="U115" s="122"/>
      <c r="V115" s="122"/>
      <c r="W115" s="122"/>
      <c r="X115" s="122"/>
      <c r="Y115" s="122"/>
      <c r="Z115" s="122"/>
      <c r="AA115" s="122"/>
      <c r="AB115" s="122"/>
      <c r="AC115" s="122"/>
      <c r="AD115" s="122"/>
      <c r="AE115" s="122"/>
      <c r="AF115" s="122"/>
      <c r="AG115" s="125">
        <f>'SO-05 - Odbočky pro domov...'!J30</f>
        <v>0</v>
      </c>
      <c r="AH115" s="123"/>
      <c r="AI115" s="123"/>
      <c r="AJ115" s="123"/>
      <c r="AK115" s="123"/>
      <c r="AL115" s="123"/>
      <c r="AM115" s="123"/>
      <c r="AN115" s="125">
        <f>SUM(AG115,AT115)</f>
        <v>0</v>
      </c>
      <c r="AO115" s="123"/>
      <c r="AP115" s="123"/>
      <c r="AQ115" s="126" t="s">
        <v>117</v>
      </c>
      <c r="AR115" s="127"/>
      <c r="AS115" s="128">
        <v>0</v>
      </c>
      <c r="AT115" s="129">
        <f>ROUND(SUM(AV115:AW115),2)</f>
        <v>0</v>
      </c>
      <c r="AU115" s="130">
        <f>'SO-05 - Odbočky pro domov...'!P126</f>
        <v>0</v>
      </c>
      <c r="AV115" s="129">
        <f>'SO-05 - Odbočky pro domov...'!J33</f>
        <v>0</v>
      </c>
      <c r="AW115" s="129">
        <f>'SO-05 - Odbočky pro domov...'!J34</f>
        <v>0</v>
      </c>
      <c r="AX115" s="129">
        <f>'SO-05 - Odbočky pro domov...'!J35</f>
        <v>0</v>
      </c>
      <c r="AY115" s="129">
        <f>'SO-05 - Odbočky pro domov...'!J36</f>
        <v>0</v>
      </c>
      <c r="AZ115" s="129">
        <f>'SO-05 - Odbočky pro domov...'!F33</f>
        <v>0</v>
      </c>
      <c r="BA115" s="129">
        <f>'SO-05 - Odbočky pro domov...'!F34</f>
        <v>0</v>
      </c>
      <c r="BB115" s="129">
        <f>'SO-05 - Odbočky pro domov...'!F35</f>
        <v>0</v>
      </c>
      <c r="BC115" s="129">
        <f>'SO-05 - Odbočky pro domov...'!F36</f>
        <v>0</v>
      </c>
      <c r="BD115" s="131">
        <f>'SO-05 - Odbočky pro domov...'!F37</f>
        <v>0</v>
      </c>
      <c r="BE115" s="7"/>
      <c r="BT115" s="132" t="s">
        <v>83</v>
      </c>
      <c r="BV115" s="132" t="s">
        <v>78</v>
      </c>
      <c r="BW115" s="132" t="s">
        <v>149</v>
      </c>
      <c r="BX115" s="132" t="s">
        <v>5</v>
      </c>
      <c r="CL115" s="132" t="s">
        <v>1</v>
      </c>
      <c r="CM115" s="132" t="s">
        <v>85</v>
      </c>
    </row>
    <row r="116" s="7" customFormat="1" ht="24.75" customHeight="1">
      <c r="A116" s="133" t="s">
        <v>86</v>
      </c>
      <c r="B116" s="120"/>
      <c r="C116" s="121"/>
      <c r="D116" s="122" t="s">
        <v>150</v>
      </c>
      <c r="E116" s="122"/>
      <c r="F116" s="122"/>
      <c r="G116" s="122"/>
      <c r="H116" s="122"/>
      <c r="I116" s="123"/>
      <c r="J116" s="122" t="s">
        <v>151</v>
      </c>
      <c r="K116" s="122"/>
      <c r="L116" s="122"/>
      <c r="M116" s="122"/>
      <c r="N116" s="122"/>
      <c r="O116" s="122"/>
      <c r="P116" s="122"/>
      <c r="Q116" s="122"/>
      <c r="R116" s="122"/>
      <c r="S116" s="122"/>
      <c r="T116" s="122"/>
      <c r="U116" s="122"/>
      <c r="V116" s="122"/>
      <c r="W116" s="122"/>
      <c r="X116" s="122"/>
      <c r="Y116" s="122"/>
      <c r="Z116" s="122"/>
      <c r="AA116" s="122"/>
      <c r="AB116" s="122"/>
      <c r="AC116" s="122"/>
      <c r="AD116" s="122"/>
      <c r="AE116" s="122"/>
      <c r="AF116" s="122"/>
      <c r="AG116" s="125">
        <f>'SO-06 - Odbočky pro domov...'!J30</f>
        <v>0</v>
      </c>
      <c r="AH116" s="123"/>
      <c r="AI116" s="123"/>
      <c r="AJ116" s="123"/>
      <c r="AK116" s="123"/>
      <c r="AL116" s="123"/>
      <c r="AM116" s="123"/>
      <c r="AN116" s="125">
        <f>SUM(AG116,AT116)</f>
        <v>0</v>
      </c>
      <c r="AO116" s="123"/>
      <c r="AP116" s="123"/>
      <c r="AQ116" s="126" t="s">
        <v>117</v>
      </c>
      <c r="AR116" s="127"/>
      <c r="AS116" s="128">
        <v>0</v>
      </c>
      <c r="AT116" s="129">
        <f>ROUND(SUM(AV116:AW116),2)</f>
        <v>0</v>
      </c>
      <c r="AU116" s="130">
        <f>'SO-06 - Odbočky pro domov...'!P128</f>
        <v>0</v>
      </c>
      <c r="AV116" s="129">
        <f>'SO-06 - Odbočky pro domov...'!J33</f>
        <v>0</v>
      </c>
      <c r="AW116" s="129">
        <f>'SO-06 - Odbočky pro domov...'!J34</f>
        <v>0</v>
      </c>
      <c r="AX116" s="129">
        <f>'SO-06 - Odbočky pro domov...'!J35</f>
        <v>0</v>
      </c>
      <c r="AY116" s="129">
        <f>'SO-06 - Odbočky pro domov...'!J36</f>
        <v>0</v>
      </c>
      <c r="AZ116" s="129">
        <f>'SO-06 - Odbočky pro domov...'!F33</f>
        <v>0</v>
      </c>
      <c r="BA116" s="129">
        <f>'SO-06 - Odbočky pro domov...'!F34</f>
        <v>0</v>
      </c>
      <c r="BB116" s="129">
        <f>'SO-06 - Odbočky pro domov...'!F35</f>
        <v>0</v>
      </c>
      <c r="BC116" s="129">
        <f>'SO-06 - Odbočky pro domov...'!F36</f>
        <v>0</v>
      </c>
      <c r="BD116" s="131">
        <f>'SO-06 - Odbočky pro domov...'!F37</f>
        <v>0</v>
      </c>
      <c r="BE116" s="7"/>
      <c r="BT116" s="132" t="s">
        <v>83</v>
      </c>
      <c r="BV116" s="132" t="s">
        <v>78</v>
      </c>
      <c r="BW116" s="132" t="s">
        <v>152</v>
      </c>
      <c r="BX116" s="132" t="s">
        <v>5</v>
      </c>
      <c r="CL116" s="132" t="s">
        <v>1</v>
      </c>
      <c r="CM116" s="132" t="s">
        <v>85</v>
      </c>
    </row>
    <row r="117" s="7" customFormat="1" ht="16.5" customHeight="1">
      <c r="A117" s="133" t="s">
        <v>86</v>
      </c>
      <c r="B117" s="120"/>
      <c r="C117" s="121"/>
      <c r="D117" s="122" t="s">
        <v>153</v>
      </c>
      <c r="E117" s="122"/>
      <c r="F117" s="122"/>
      <c r="G117" s="122"/>
      <c r="H117" s="122"/>
      <c r="I117" s="123"/>
      <c r="J117" s="122" t="s">
        <v>154</v>
      </c>
      <c r="K117" s="122"/>
      <c r="L117" s="122"/>
      <c r="M117" s="122"/>
      <c r="N117" s="122"/>
      <c r="O117" s="122"/>
      <c r="P117" s="122"/>
      <c r="Q117" s="122"/>
      <c r="R117" s="122"/>
      <c r="S117" s="122"/>
      <c r="T117" s="122"/>
      <c r="U117" s="122"/>
      <c r="V117" s="122"/>
      <c r="W117" s="122"/>
      <c r="X117" s="122"/>
      <c r="Y117" s="122"/>
      <c r="Z117" s="122"/>
      <c r="AA117" s="122"/>
      <c r="AB117" s="122"/>
      <c r="AC117" s="122"/>
      <c r="AD117" s="122"/>
      <c r="AE117" s="122"/>
      <c r="AF117" s="122"/>
      <c r="AG117" s="125">
        <f>'SO-07 - Elektropřípojky N...'!J30</f>
        <v>0</v>
      </c>
      <c r="AH117" s="123"/>
      <c r="AI117" s="123"/>
      <c r="AJ117" s="123"/>
      <c r="AK117" s="123"/>
      <c r="AL117" s="123"/>
      <c r="AM117" s="123"/>
      <c r="AN117" s="125">
        <f>SUM(AG117,AT117)</f>
        <v>0</v>
      </c>
      <c r="AO117" s="123"/>
      <c r="AP117" s="123"/>
      <c r="AQ117" s="126" t="s">
        <v>117</v>
      </c>
      <c r="AR117" s="127"/>
      <c r="AS117" s="128">
        <v>0</v>
      </c>
      <c r="AT117" s="129">
        <f>ROUND(SUM(AV117:AW117),2)</f>
        <v>0</v>
      </c>
      <c r="AU117" s="130">
        <f>'SO-07 - Elektropřípojky N...'!P122</f>
        <v>0</v>
      </c>
      <c r="AV117" s="129">
        <f>'SO-07 - Elektropřípojky N...'!J33</f>
        <v>0</v>
      </c>
      <c r="AW117" s="129">
        <f>'SO-07 - Elektropřípojky N...'!J34</f>
        <v>0</v>
      </c>
      <c r="AX117" s="129">
        <f>'SO-07 - Elektropřípojky N...'!J35</f>
        <v>0</v>
      </c>
      <c r="AY117" s="129">
        <f>'SO-07 - Elektropřípojky N...'!J36</f>
        <v>0</v>
      </c>
      <c r="AZ117" s="129">
        <f>'SO-07 - Elektropřípojky N...'!F33</f>
        <v>0</v>
      </c>
      <c r="BA117" s="129">
        <f>'SO-07 - Elektropřípojky N...'!F34</f>
        <v>0</v>
      </c>
      <c r="BB117" s="129">
        <f>'SO-07 - Elektropřípojky N...'!F35</f>
        <v>0</v>
      </c>
      <c r="BC117" s="129">
        <f>'SO-07 - Elektropřípojky N...'!F36</f>
        <v>0</v>
      </c>
      <c r="BD117" s="131">
        <f>'SO-07 - Elektropřípojky N...'!F37</f>
        <v>0</v>
      </c>
      <c r="BE117" s="7"/>
      <c r="BT117" s="132" t="s">
        <v>83</v>
      </c>
      <c r="BV117" s="132" t="s">
        <v>78</v>
      </c>
      <c r="BW117" s="132" t="s">
        <v>155</v>
      </c>
      <c r="BX117" s="132" t="s">
        <v>5</v>
      </c>
      <c r="CL117" s="132" t="s">
        <v>1</v>
      </c>
      <c r="CM117" s="132" t="s">
        <v>85</v>
      </c>
    </row>
    <row r="118" s="7" customFormat="1" ht="16.5" customHeight="1">
      <c r="A118" s="133" t="s">
        <v>86</v>
      </c>
      <c r="B118" s="120"/>
      <c r="C118" s="121"/>
      <c r="D118" s="122" t="s">
        <v>156</v>
      </c>
      <c r="E118" s="122"/>
      <c r="F118" s="122"/>
      <c r="G118" s="122"/>
      <c r="H118" s="122"/>
      <c r="I118" s="123"/>
      <c r="J118" s="122" t="s">
        <v>157</v>
      </c>
      <c r="K118" s="122"/>
      <c r="L118" s="122"/>
      <c r="M118" s="122"/>
      <c r="N118" s="122"/>
      <c r="O118" s="122"/>
      <c r="P118" s="122"/>
      <c r="Q118" s="122"/>
      <c r="R118" s="122"/>
      <c r="S118" s="122"/>
      <c r="T118" s="122"/>
      <c r="U118" s="122"/>
      <c r="V118" s="122"/>
      <c r="W118" s="122"/>
      <c r="X118" s="122"/>
      <c r="Y118" s="122"/>
      <c r="Z118" s="122"/>
      <c r="AA118" s="122"/>
      <c r="AB118" s="122"/>
      <c r="AC118" s="122"/>
      <c r="AD118" s="122"/>
      <c r="AE118" s="122"/>
      <c r="AF118" s="122"/>
      <c r="AG118" s="125">
        <f>'SO-08 - Elektropřípojky N...'!J30</f>
        <v>0</v>
      </c>
      <c r="AH118" s="123"/>
      <c r="AI118" s="123"/>
      <c r="AJ118" s="123"/>
      <c r="AK118" s="123"/>
      <c r="AL118" s="123"/>
      <c r="AM118" s="123"/>
      <c r="AN118" s="125">
        <f>SUM(AG118,AT118)</f>
        <v>0</v>
      </c>
      <c r="AO118" s="123"/>
      <c r="AP118" s="123"/>
      <c r="AQ118" s="126" t="s">
        <v>117</v>
      </c>
      <c r="AR118" s="127"/>
      <c r="AS118" s="128">
        <v>0</v>
      </c>
      <c r="AT118" s="129">
        <f>ROUND(SUM(AV118:AW118),2)</f>
        <v>0</v>
      </c>
      <c r="AU118" s="130">
        <f>'SO-08 - Elektropřípojky N...'!P125</f>
        <v>0</v>
      </c>
      <c r="AV118" s="129">
        <f>'SO-08 - Elektropřípojky N...'!J33</f>
        <v>0</v>
      </c>
      <c r="AW118" s="129">
        <f>'SO-08 - Elektropřípojky N...'!J34</f>
        <v>0</v>
      </c>
      <c r="AX118" s="129">
        <f>'SO-08 - Elektropřípojky N...'!J35</f>
        <v>0</v>
      </c>
      <c r="AY118" s="129">
        <f>'SO-08 - Elektropřípojky N...'!J36</f>
        <v>0</v>
      </c>
      <c r="AZ118" s="129">
        <f>'SO-08 - Elektropřípojky N...'!F33</f>
        <v>0</v>
      </c>
      <c r="BA118" s="129">
        <f>'SO-08 - Elektropřípojky N...'!F34</f>
        <v>0</v>
      </c>
      <c r="BB118" s="129">
        <f>'SO-08 - Elektropřípojky N...'!F35</f>
        <v>0</v>
      </c>
      <c r="BC118" s="129">
        <f>'SO-08 - Elektropřípojky N...'!F36</f>
        <v>0</v>
      </c>
      <c r="BD118" s="131">
        <f>'SO-08 - Elektropřípojky N...'!F37</f>
        <v>0</v>
      </c>
      <c r="BE118" s="7"/>
      <c r="BT118" s="132" t="s">
        <v>83</v>
      </c>
      <c r="BV118" s="132" t="s">
        <v>78</v>
      </c>
      <c r="BW118" s="132" t="s">
        <v>158</v>
      </c>
      <c r="BX118" s="132" t="s">
        <v>5</v>
      </c>
      <c r="CL118" s="132" t="s">
        <v>1</v>
      </c>
      <c r="CM118" s="132" t="s">
        <v>85</v>
      </c>
    </row>
    <row r="119" s="7" customFormat="1" ht="16.5" customHeight="1">
      <c r="A119" s="133" t="s">
        <v>86</v>
      </c>
      <c r="B119" s="120"/>
      <c r="C119" s="121"/>
      <c r="D119" s="122" t="s">
        <v>159</v>
      </c>
      <c r="E119" s="122"/>
      <c r="F119" s="122"/>
      <c r="G119" s="122"/>
      <c r="H119" s="122"/>
      <c r="I119" s="123"/>
      <c r="J119" s="122" t="s">
        <v>160</v>
      </c>
      <c r="K119" s="122"/>
      <c r="L119" s="122"/>
      <c r="M119" s="122"/>
      <c r="N119" s="122"/>
      <c r="O119" s="122"/>
      <c r="P119" s="122"/>
      <c r="Q119" s="122"/>
      <c r="R119" s="122"/>
      <c r="S119" s="122"/>
      <c r="T119" s="122"/>
      <c r="U119" s="122"/>
      <c r="V119" s="122"/>
      <c r="W119" s="122"/>
      <c r="X119" s="122"/>
      <c r="Y119" s="122"/>
      <c r="Z119" s="122"/>
      <c r="AA119" s="122"/>
      <c r="AB119" s="122"/>
      <c r="AC119" s="122"/>
      <c r="AD119" s="122"/>
      <c r="AE119" s="122"/>
      <c r="AF119" s="122"/>
      <c r="AG119" s="125">
        <f>'SO-09 - Zpevněné plochy u...'!J30</f>
        <v>0</v>
      </c>
      <c r="AH119" s="123"/>
      <c r="AI119" s="123"/>
      <c r="AJ119" s="123"/>
      <c r="AK119" s="123"/>
      <c r="AL119" s="123"/>
      <c r="AM119" s="123"/>
      <c r="AN119" s="125">
        <f>SUM(AG119,AT119)</f>
        <v>0</v>
      </c>
      <c r="AO119" s="123"/>
      <c r="AP119" s="123"/>
      <c r="AQ119" s="126" t="s">
        <v>117</v>
      </c>
      <c r="AR119" s="127"/>
      <c r="AS119" s="128">
        <v>0</v>
      </c>
      <c r="AT119" s="129">
        <f>ROUND(SUM(AV119:AW119),2)</f>
        <v>0</v>
      </c>
      <c r="AU119" s="130">
        <f>'SO-09 - Zpevněné plochy u...'!P123</f>
        <v>0</v>
      </c>
      <c r="AV119" s="129">
        <f>'SO-09 - Zpevněné plochy u...'!J33</f>
        <v>0</v>
      </c>
      <c r="AW119" s="129">
        <f>'SO-09 - Zpevněné plochy u...'!J34</f>
        <v>0</v>
      </c>
      <c r="AX119" s="129">
        <f>'SO-09 - Zpevněné plochy u...'!J35</f>
        <v>0</v>
      </c>
      <c r="AY119" s="129">
        <f>'SO-09 - Zpevněné plochy u...'!J36</f>
        <v>0</v>
      </c>
      <c r="AZ119" s="129">
        <f>'SO-09 - Zpevněné plochy u...'!F33</f>
        <v>0</v>
      </c>
      <c r="BA119" s="129">
        <f>'SO-09 - Zpevněné plochy u...'!F34</f>
        <v>0</v>
      </c>
      <c r="BB119" s="129">
        <f>'SO-09 - Zpevněné plochy u...'!F35</f>
        <v>0</v>
      </c>
      <c r="BC119" s="129">
        <f>'SO-09 - Zpevněné plochy u...'!F36</f>
        <v>0</v>
      </c>
      <c r="BD119" s="131">
        <f>'SO-09 - Zpevněné plochy u...'!F37</f>
        <v>0</v>
      </c>
      <c r="BE119" s="7"/>
      <c r="BT119" s="132" t="s">
        <v>83</v>
      </c>
      <c r="BV119" s="132" t="s">
        <v>78</v>
      </c>
      <c r="BW119" s="132" t="s">
        <v>161</v>
      </c>
      <c r="BX119" s="132" t="s">
        <v>5</v>
      </c>
      <c r="CL119" s="132" t="s">
        <v>1</v>
      </c>
      <c r="CM119" s="132" t="s">
        <v>85</v>
      </c>
    </row>
    <row r="120" s="7" customFormat="1" ht="16.5" customHeight="1">
      <c r="A120" s="133" t="s">
        <v>86</v>
      </c>
      <c r="B120" s="120"/>
      <c r="C120" s="121"/>
      <c r="D120" s="122" t="s">
        <v>162</v>
      </c>
      <c r="E120" s="122"/>
      <c r="F120" s="122"/>
      <c r="G120" s="122"/>
      <c r="H120" s="122"/>
      <c r="I120" s="123"/>
      <c r="J120" s="122" t="s">
        <v>163</v>
      </c>
      <c r="K120" s="122"/>
      <c r="L120" s="122"/>
      <c r="M120" s="122"/>
      <c r="N120" s="122"/>
      <c r="O120" s="122"/>
      <c r="P120" s="122"/>
      <c r="Q120" s="122"/>
      <c r="R120" s="122"/>
      <c r="S120" s="122"/>
      <c r="T120" s="122"/>
      <c r="U120" s="122"/>
      <c r="V120" s="122"/>
      <c r="W120" s="122"/>
      <c r="X120" s="122"/>
      <c r="Y120" s="122"/>
      <c r="Z120" s="122"/>
      <c r="AA120" s="122"/>
      <c r="AB120" s="122"/>
      <c r="AC120" s="122"/>
      <c r="AD120" s="122"/>
      <c r="AE120" s="122"/>
      <c r="AF120" s="122"/>
      <c r="AG120" s="125">
        <f>'SO-10 - Přeložky IS'!J30</f>
        <v>0</v>
      </c>
      <c r="AH120" s="123"/>
      <c r="AI120" s="123"/>
      <c r="AJ120" s="123"/>
      <c r="AK120" s="123"/>
      <c r="AL120" s="123"/>
      <c r="AM120" s="123"/>
      <c r="AN120" s="125">
        <f>SUM(AG120,AT120)</f>
        <v>0</v>
      </c>
      <c r="AO120" s="123"/>
      <c r="AP120" s="123"/>
      <c r="AQ120" s="126" t="s">
        <v>117</v>
      </c>
      <c r="AR120" s="127"/>
      <c r="AS120" s="128">
        <v>0</v>
      </c>
      <c r="AT120" s="129">
        <f>ROUND(SUM(AV120:AW120),2)</f>
        <v>0</v>
      </c>
      <c r="AU120" s="130">
        <f>'SO-10 - Přeložky IS'!P125</f>
        <v>0</v>
      </c>
      <c r="AV120" s="129">
        <f>'SO-10 - Přeložky IS'!J33</f>
        <v>0</v>
      </c>
      <c r="AW120" s="129">
        <f>'SO-10 - Přeložky IS'!J34</f>
        <v>0</v>
      </c>
      <c r="AX120" s="129">
        <f>'SO-10 - Přeložky IS'!J35</f>
        <v>0</v>
      </c>
      <c r="AY120" s="129">
        <f>'SO-10 - Přeložky IS'!J36</f>
        <v>0</v>
      </c>
      <c r="AZ120" s="129">
        <f>'SO-10 - Přeložky IS'!F33</f>
        <v>0</v>
      </c>
      <c r="BA120" s="129">
        <f>'SO-10 - Přeložky IS'!F34</f>
        <v>0</v>
      </c>
      <c r="BB120" s="129">
        <f>'SO-10 - Přeložky IS'!F35</f>
        <v>0</v>
      </c>
      <c r="BC120" s="129">
        <f>'SO-10 - Přeložky IS'!F36</f>
        <v>0</v>
      </c>
      <c r="BD120" s="131">
        <f>'SO-10 - Přeložky IS'!F37</f>
        <v>0</v>
      </c>
      <c r="BE120" s="7"/>
      <c r="BT120" s="132" t="s">
        <v>83</v>
      </c>
      <c r="BV120" s="132" t="s">
        <v>78</v>
      </c>
      <c r="BW120" s="132" t="s">
        <v>164</v>
      </c>
      <c r="BX120" s="132" t="s">
        <v>5</v>
      </c>
      <c r="CL120" s="132" t="s">
        <v>1</v>
      </c>
      <c r="CM120" s="132" t="s">
        <v>85</v>
      </c>
    </row>
    <row r="121" s="7" customFormat="1" ht="16.5" customHeight="1">
      <c r="A121" s="133" t="s">
        <v>86</v>
      </c>
      <c r="B121" s="120"/>
      <c r="C121" s="121"/>
      <c r="D121" s="122" t="s">
        <v>165</v>
      </c>
      <c r="E121" s="122"/>
      <c r="F121" s="122"/>
      <c r="G121" s="122"/>
      <c r="H121" s="122"/>
      <c r="I121" s="123"/>
      <c r="J121" s="122" t="s">
        <v>166</v>
      </c>
      <c r="K121" s="122"/>
      <c r="L121" s="122"/>
      <c r="M121" s="122"/>
      <c r="N121" s="122"/>
      <c r="O121" s="122"/>
      <c r="P121" s="122"/>
      <c r="Q121" s="122"/>
      <c r="R121" s="122"/>
      <c r="S121" s="122"/>
      <c r="T121" s="122"/>
      <c r="U121" s="122"/>
      <c r="V121" s="122"/>
      <c r="W121" s="122"/>
      <c r="X121" s="122"/>
      <c r="Y121" s="122"/>
      <c r="Z121" s="122"/>
      <c r="AA121" s="122"/>
      <c r="AB121" s="122"/>
      <c r="AC121" s="122"/>
      <c r="AD121" s="122"/>
      <c r="AE121" s="122"/>
      <c r="AF121" s="122"/>
      <c r="AG121" s="125">
        <f>'VON - Vedlejší a ostatní ...'!J30</f>
        <v>0</v>
      </c>
      <c r="AH121" s="123"/>
      <c r="AI121" s="123"/>
      <c r="AJ121" s="123"/>
      <c r="AK121" s="123"/>
      <c r="AL121" s="123"/>
      <c r="AM121" s="123"/>
      <c r="AN121" s="125">
        <f>SUM(AG121,AT121)</f>
        <v>0</v>
      </c>
      <c r="AO121" s="123"/>
      <c r="AP121" s="123"/>
      <c r="AQ121" s="126" t="s">
        <v>165</v>
      </c>
      <c r="AR121" s="127"/>
      <c r="AS121" s="143">
        <v>0</v>
      </c>
      <c r="AT121" s="144">
        <f>ROUND(SUM(AV121:AW121),2)</f>
        <v>0</v>
      </c>
      <c r="AU121" s="145">
        <f>'VON - Vedlejší a ostatní ...'!P117</f>
        <v>0</v>
      </c>
      <c r="AV121" s="144">
        <f>'VON - Vedlejší a ostatní ...'!J33</f>
        <v>0</v>
      </c>
      <c r="AW121" s="144">
        <f>'VON - Vedlejší a ostatní ...'!J34</f>
        <v>0</v>
      </c>
      <c r="AX121" s="144">
        <f>'VON - Vedlejší a ostatní ...'!J35</f>
        <v>0</v>
      </c>
      <c r="AY121" s="144">
        <f>'VON - Vedlejší a ostatní ...'!J36</f>
        <v>0</v>
      </c>
      <c r="AZ121" s="144">
        <f>'VON - Vedlejší a ostatní ...'!F33</f>
        <v>0</v>
      </c>
      <c r="BA121" s="144">
        <f>'VON - Vedlejší a ostatní ...'!F34</f>
        <v>0</v>
      </c>
      <c r="BB121" s="144">
        <f>'VON - Vedlejší a ostatní ...'!F35</f>
        <v>0</v>
      </c>
      <c r="BC121" s="144">
        <f>'VON - Vedlejší a ostatní ...'!F36</f>
        <v>0</v>
      </c>
      <c r="BD121" s="146">
        <f>'VON - Vedlejší a ostatní ...'!F37</f>
        <v>0</v>
      </c>
      <c r="BE121" s="7"/>
      <c r="BT121" s="132" t="s">
        <v>83</v>
      </c>
      <c r="BV121" s="132" t="s">
        <v>78</v>
      </c>
      <c r="BW121" s="132" t="s">
        <v>167</v>
      </c>
      <c r="BX121" s="132" t="s">
        <v>5</v>
      </c>
      <c r="CL121" s="132" t="s">
        <v>1</v>
      </c>
      <c r="CM121" s="132" t="s">
        <v>85</v>
      </c>
    </row>
    <row r="122" s="2" customFormat="1" ht="30" customHeight="1">
      <c r="A122" s="39"/>
      <c r="B122" s="40"/>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41"/>
      <c r="AB122" s="41"/>
      <c r="AC122" s="41"/>
      <c r="AD122" s="41"/>
      <c r="AE122" s="41"/>
      <c r="AF122" s="41"/>
      <c r="AG122" s="41"/>
      <c r="AH122" s="41"/>
      <c r="AI122" s="41"/>
      <c r="AJ122" s="41"/>
      <c r="AK122" s="41"/>
      <c r="AL122" s="41"/>
      <c r="AM122" s="41"/>
      <c r="AN122" s="41"/>
      <c r="AO122" s="41"/>
      <c r="AP122" s="41"/>
      <c r="AQ122" s="41"/>
      <c r="AR122" s="45"/>
      <c r="AS122" s="39"/>
      <c r="AT122" s="39"/>
      <c r="AU122" s="39"/>
      <c r="AV122" s="39"/>
      <c r="AW122" s="39"/>
      <c r="AX122" s="39"/>
      <c r="AY122" s="39"/>
      <c r="AZ122" s="39"/>
      <c r="BA122" s="39"/>
      <c r="BB122" s="39"/>
      <c r="BC122" s="39"/>
      <c r="BD122" s="39"/>
      <c r="BE122" s="39"/>
    </row>
    <row r="123" s="2" customFormat="1" ht="6.96" customHeight="1">
      <c r="A123" s="39"/>
      <c r="B123" s="67"/>
      <c r="C123" s="68"/>
      <c r="D123" s="68"/>
      <c r="E123" s="68"/>
      <c r="F123" s="68"/>
      <c r="G123" s="68"/>
      <c r="H123" s="68"/>
      <c r="I123" s="68"/>
      <c r="J123" s="68"/>
      <c r="K123" s="68"/>
      <c r="L123" s="68"/>
      <c r="M123" s="68"/>
      <c r="N123" s="68"/>
      <c r="O123" s="68"/>
      <c r="P123" s="68"/>
      <c r="Q123" s="68"/>
      <c r="R123" s="68"/>
      <c r="S123" s="68"/>
      <c r="T123" s="68"/>
      <c r="U123" s="68"/>
      <c r="V123" s="68"/>
      <c r="W123" s="68"/>
      <c r="X123" s="68"/>
      <c r="Y123" s="68"/>
      <c r="Z123" s="68"/>
      <c r="AA123" s="68"/>
      <c r="AB123" s="68"/>
      <c r="AC123" s="68"/>
      <c r="AD123" s="68"/>
      <c r="AE123" s="68"/>
      <c r="AF123" s="68"/>
      <c r="AG123" s="68"/>
      <c r="AH123" s="68"/>
      <c r="AI123" s="68"/>
      <c r="AJ123" s="68"/>
      <c r="AK123" s="68"/>
      <c r="AL123" s="68"/>
      <c r="AM123" s="68"/>
      <c r="AN123" s="68"/>
      <c r="AO123" s="68"/>
      <c r="AP123" s="68"/>
      <c r="AQ123" s="68"/>
      <c r="AR123" s="45"/>
      <c r="AS123" s="39"/>
      <c r="AT123" s="39"/>
      <c r="AU123" s="39"/>
      <c r="AV123" s="39"/>
      <c r="AW123" s="39"/>
      <c r="AX123" s="39"/>
      <c r="AY123" s="39"/>
      <c r="AZ123" s="39"/>
      <c r="BA123" s="39"/>
      <c r="BB123" s="39"/>
      <c r="BC123" s="39"/>
      <c r="BD123" s="39"/>
      <c r="BE123" s="39"/>
    </row>
  </sheetData>
  <sheetProtection sheet="1" formatColumns="0" formatRows="0" objects="1" scenarios="1" spinCount="100000" saltValue="2n8irI0n6supK84XRQohqcRfQurM/iP7GFX4h7nPF4MfB2apu+QPUgM+2bC5dK/q86wq3qLB3QtKBCNLxB3T6Q==" hashValue="ZTUW94//+P8U68qzt003skrXmw6LaPr2JjmZ7bB5HF81Cj2Frvxwenr4yJQSox4vTfWmzVcJNKmZKz7EbLt1tg==" algorithmName="SHA-512" password="C71F"/>
  <mergeCells count="146">
    <mergeCell ref="J104:AF104"/>
    <mergeCell ref="D104:H104"/>
    <mergeCell ref="J105:AF105"/>
    <mergeCell ref="D105:H105"/>
    <mergeCell ref="K106:AF106"/>
    <mergeCell ref="E106:I106"/>
    <mergeCell ref="E107:I107"/>
    <mergeCell ref="K107:AF107"/>
    <mergeCell ref="J108:AF108"/>
    <mergeCell ref="D108:H108"/>
    <mergeCell ref="J109:AF109"/>
    <mergeCell ref="D109:H109"/>
    <mergeCell ref="E110:I110"/>
    <mergeCell ref="K110:AF110"/>
    <mergeCell ref="K111:AF111"/>
    <mergeCell ref="E111:I111"/>
    <mergeCell ref="D112:H112"/>
    <mergeCell ref="J112:AF112"/>
    <mergeCell ref="K113:AF113"/>
    <mergeCell ref="E113:I113"/>
    <mergeCell ref="K114:AF114"/>
    <mergeCell ref="E114:I114"/>
    <mergeCell ref="J115:AF115"/>
    <mergeCell ref="D115:H115"/>
    <mergeCell ref="D116:H116"/>
    <mergeCell ref="J116:AF116"/>
    <mergeCell ref="D117:H117"/>
    <mergeCell ref="J117:AF117"/>
    <mergeCell ref="D118:H118"/>
    <mergeCell ref="J118:AF118"/>
    <mergeCell ref="D119:H119"/>
    <mergeCell ref="J119:AF119"/>
    <mergeCell ref="D120:H120"/>
    <mergeCell ref="J120:AF120"/>
    <mergeCell ref="D121:H121"/>
    <mergeCell ref="J121:AF121"/>
    <mergeCell ref="AG101:AM101"/>
    <mergeCell ref="AN101:AP101"/>
    <mergeCell ref="AG102:AM102"/>
    <mergeCell ref="AN102:AP102"/>
    <mergeCell ref="AN103:AP103"/>
    <mergeCell ref="AG103:AM103"/>
    <mergeCell ref="AN104:AP104"/>
    <mergeCell ref="AG104:AM104"/>
    <mergeCell ref="AN105:AP105"/>
    <mergeCell ref="AG105:AM105"/>
    <mergeCell ref="AN106:AP106"/>
    <mergeCell ref="AG106:AM106"/>
    <mergeCell ref="AG107:AM107"/>
    <mergeCell ref="AN107:AP107"/>
    <mergeCell ref="AN108:AP108"/>
    <mergeCell ref="AG108:AM108"/>
    <mergeCell ref="AN109:AP109"/>
    <mergeCell ref="AG109:AM109"/>
    <mergeCell ref="AG110:AM110"/>
    <mergeCell ref="AN110:AP110"/>
    <mergeCell ref="AG111:AM111"/>
    <mergeCell ref="AN111:AP111"/>
    <mergeCell ref="AG112:AM112"/>
    <mergeCell ref="AN112:AP112"/>
    <mergeCell ref="AG113:AM113"/>
    <mergeCell ref="AN113:AP113"/>
    <mergeCell ref="AN114:AP114"/>
    <mergeCell ref="AG114:AM114"/>
    <mergeCell ref="AG115:AM115"/>
    <mergeCell ref="AN115:AP115"/>
    <mergeCell ref="AN116:AP116"/>
    <mergeCell ref="AG116:AM116"/>
    <mergeCell ref="AN117:AP117"/>
    <mergeCell ref="AG117:AM117"/>
    <mergeCell ref="AN118:AP118"/>
    <mergeCell ref="AG118:AM118"/>
    <mergeCell ref="AN119:AP119"/>
    <mergeCell ref="AG119:AM119"/>
    <mergeCell ref="AN120:AP120"/>
    <mergeCell ref="AG120:AM120"/>
    <mergeCell ref="AN121:AP121"/>
    <mergeCell ref="AG121:AM121"/>
    <mergeCell ref="L85:AO85"/>
    <mergeCell ref="I92:AF92"/>
    <mergeCell ref="C92:G92"/>
    <mergeCell ref="J95:AF95"/>
    <mergeCell ref="D95:H95"/>
    <mergeCell ref="K96:AF96"/>
    <mergeCell ref="E96:I96"/>
    <mergeCell ref="K97:AF97"/>
    <mergeCell ref="E97:I97"/>
    <mergeCell ref="D98:H98"/>
    <mergeCell ref="J98:AF98"/>
    <mergeCell ref="E99:I99"/>
    <mergeCell ref="K99:AF99"/>
    <mergeCell ref="K100:AF100"/>
    <mergeCell ref="E100:I100"/>
    <mergeCell ref="D101:H101"/>
    <mergeCell ref="J101:AF101"/>
    <mergeCell ref="J102:AF102"/>
    <mergeCell ref="D102:H102"/>
    <mergeCell ref="J103:AF103"/>
    <mergeCell ref="D103:H103"/>
    <mergeCell ref="AM87:AN87"/>
    <mergeCell ref="AM89:AP89"/>
    <mergeCell ref="AS89:AT91"/>
    <mergeCell ref="AM90:AP90"/>
    <mergeCell ref="AN92:AP92"/>
    <mergeCell ref="AG92:AM92"/>
    <mergeCell ref="AG95:AM95"/>
    <mergeCell ref="AN95:AP95"/>
    <mergeCell ref="AN96:AP96"/>
    <mergeCell ref="AG96:AM96"/>
    <mergeCell ref="AN97:AP97"/>
    <mergeCell ref="AG97:AM97"/>
    <mergeCell ref="AN98:AP98"/>
    <mergeCell ref="AG98:AM98"/>
    <mergeCell ref="AN99:AP99"/>
    <mergeCell ref="AG99:AM99"/>
    <mergeCell ref="AN100:AP100"/>
    <mergeCell ref="AG100:AM100"/>
    <mergeCell ref="AG94:AM94"/>
    <mergeCell ref="AN94:AP94"/>
    <mergeCell ref="BE5:BE34"/>
    <mergeCell ref="K5:AO5"/>
    <mergeCell ref="K6:AO6"/>
    <mergeCell ref="E14:AJ14"/>
    <mergeCell ref="E23:AN23"/>
    <mergeCell ref="AK26:AO26"/>
    <mergeCell ref="L28:P28"/>
    <mergeCell ref="W28:AE28"/>
    <mergeCell ref="AK28:AO28"/>
    <mergeCell ref="AK29:AO29"/>
    <mergeCell ref="L29:P29"/>
    <mergeCell ref="W29:AE29"/>
    <mergeCell ref="W30:AE30"/>
    <mergeCell ref="AK30:AO30"/>
    <mergeCell ref="L30:P30"/>
    <mergeCell ref="AK31:AO31"/>
    <mergeCell ref="W31:AE31"/>
    <mergeCell ref="L31:P31"/>
    <mergeCell ref="L32:P32"/>
    <mergeCell ref="W32:AE32"/>
    <mergeCell ref="AK32:AO32"/>
    <mergeCell ref="L33:P33"/>
    <mergeCell ref="AK33:AO33"/>
    <mergeCell ref="W33:AE33"/>
    <mergeCell ref="AK35:AO35"/>
    <mergeCell ref="X35:AB35"/>
    <mergeCell ref="AR2:BE2"/>
  </mergeCells>
  <hyperlinks>
    <hyperlink ref="A96" location="'PS-01.1 - ČS-1, ČS-2 - vy...'!C2" display="/"/>
    <hyperlink ref="A97" location="'PS-01.2 - ČS-1, ČS-2 - vy...'!C2" display="/"/>
    <hyperlink ref="A99" location="'PS-02.1 - ČS-3, ČS-4, ČS-...'!C2" display="/"/>
    <hyperlink ref="A100" location="'PS-02.2 - ČS-3, ČS-4, ČS-...'!C2" display="/"/>
    <hyperlink ref="A101" location="'PS-03 - ČS Černovír - ele...'!C2" display="/"/>
    <hyperlink ref="A102" location="'PS-04 - ČS Oldřichovice -...'!C2" display="/"/>
    <hyperlink ref="A103" location="'PS-05 - ČS Černovír - pře...'!C2" display="/"/>
    <hyperlink ref="A104" location="'PS-06 - ČS Oldřichovice -...'!C2" display="/"/>
    <hyperlink ref="A106" location="'SO 01.1 - Gravitační stok...'!C2" display="/"/>
    <hyperlink ref="A107" location="'SO 01.2 - Gravitační stok...'!C2" display="/"/>
    <hyperlink ref="A108" location="'SO-02 - Gravitační stoky ...'!C2" display="/"/>
    <hyperlink ref="A110" location="'SO 03.1 - Výtlačné řady, ...'!C2" display="/"/>
    <hyperlink ref="A111" location="'SO 03.2 - ČS1, ČS2 Černovír'!C2" display="/"/>
    <hyperlink ref="A113" location="'SO 04.1 - Výtlačné řady, ...'!C2" display="/"/>
    <hyperlink ref="A114" location="'SO 04.2 - ČS3, ČS4, ČS5 O...'!C2" display="/"/>
    <hyperlink ref="A115" location="'SO-05 - Odbočky pro domov...'!C2" display="/"/>
    <hyperlink ref="A116" location="'SO-06 - Odbočky pro domov...'!C2" display="/"/>
    <hyperlink ref="A117" location="'SO-07 - Elektropřípojky N...'!C2" display="/"/>
    <hyperlink ref="A118" location="'SO-08 - Elektropřípojky N...'!C2" display="/"/>
    <hyperlink ref="A119" location="'SO-09 - Zpevněné plochy u...'!C2" display="/"/>
    <hyperlink ref="A120" location="'SO-10 - Přeložky IS'!C2" display="/"/>
    <hyperlink ref="A121" location="'VON - Vedlejší a ostatní ...'!C2" display="/"/>
  </hyperlinks>
  <pageMargins left="0.39375" right="0.39375" top="0.39375" bottom="0.39375" header="0" footer="0"/>
  <pageSetup paperSize="9" orientation="portrait" blackAndWhite="1" fitToHeight="100"/>
  <headerFooter>
    <oddFooter>&amp;CStrana &amp;P z &amp;N</oddFooter>
  </headerFooter>
  <drawing r:id="rId1"/>
</worksheet>
</file>

<file path=xl/worksheets/sheet1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121</v>
      </c>
    </row>
    <row r="3" s="1" customFormat="1" ht="6.96" customHeight="1">
      <c r="B3" s="147"/>
      <c r="C3" s="148"/>
      <c r="D3" s="148"/>
      <c r="E3" s="148"/>
      <c r="F3" s="148"/>
      <c r="G3" s="148"/>
      <c r="H3" s="148"/>
      <c r="I3" s="148"/>
      <c r="J3" s="148"/>
      <c r="K3" s="148"/>
      <c r="L3" s="21"/>
      <c r="AT3" s="18" t="s">
        <v>85</v>
      </c>
    </row>
    <row r="4" s="1" customFormat="1" ht="24.96" customHeight="1">
      <c r="B4" s="21"/>
      <c r="D4" s="149" t="s">
        <v>168</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SPLAŠKOVÁ KANALIZACE ÚSTÍ NAD ORLICÍ ČERNOVÍR</v>
      </c>
      <c r="F7" s="151"/>
      <c r="G7" s="151"/>
      <c r="H7" s="151"/>
      <c r="L7" s="21"/>
    </row>
    <row r="8" s="1" customFormat="1" ht="12" customHeight="1">
      <c r="B8" s="21"/>
      <c r="D8" s="151" t="s">
        <v>169</v>
      </c>
      <c r="L8" s="21"/>
    </row>
    <row r="9" s="2" customFormat="1" ht="16.5" customHeight="1">
      <c r="A9" s="39"/>
      <c r="B9" s="45"/>
      <c r="C9" s="39"/>
      <c r="D9" s="39"/>
      <c r="E9" s="152" t="s">
        <v>1391</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1" t="s">
        <v>171</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3" t="s">
        <v>1392</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1" t="s">
        <v>18</v>
      </c>
      <c r="E13" s="39"/>
      <c r="F13" s="142" t="s">
        <v>1</v>
      </c>
      <c r="G13" s="39"/>
      <c r="H13" s="39"/>
      <c r="I13" s="151"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1" t="s">
        <v>20</v>
      </c>
      <c r="E14" s="39"/>
      <c r="F14" s="142" t="s">
        <v>1393</v>
      </c>
      <c r="G14" s="39"/>
      <c r="H14" s="39"/>
      <c r="I14" s="151" t="s">
        <v>22</v>
      </c>
      <c r="J14" s="154" t="str">
        <f>'Rekapitulace stavby'!AN8</f>
        <v>18. 10. 2021</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1" t="s">
        <v>24</v>
      </c>
      <c r="E16" s="39"/>
      <c r="F16" s="39"/>
      <c r="G16" s="39"/>
      <c r="H16" s="39"/>
      <c r="I16" s="151" t="s">
        <v>25</v>
      </c>
      <c r="J16" s="142" t="str">
        <f>IF('Rekapitulace stavby'!AN10="","",'Rekapitulace stavby'!AN10)</f>
        <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tr">
        <f>IF('Rekapitulace stavby'!E11="","",'Rekapitulace stavby'!E11)</f>
        <v>TEPVOS s.r.o., Královéhradecká 1566, Ústí n.Orlicí</v>
      </c>
      <c r="F17" s="39"/>
      <c r="G17" s="39"/>
      <c r="H17" s="39"/>
      <c r="I17" s="151" t="s">
        <v>27</v>
      </c>
      <c r="J17" s="142" t="str">
        <f>IF('Rekapitulace stavby'!AN11="","",'Rekapitulace stavby'!AN11)</f>
        <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1" t="s">
        <v>28</v>
      </c>
      <c r="E19" s="39"/>
      <c r="F19" s="39"/>
      <c r="G19" s="39"/>
      <c r="H19" s="39"/>
      <c r="I19" s="151"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1" t="s">
        <v>27</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1" t="s">
        <v>30</v>
      </c>
      <c r="E22" s="39"/>
      <c r="F22" s="39"/>
      <c r="G22" s="39"/>
      <c r="H22" s="39"/>
      <c r="I22" s="151" t="s">
        <v>25</v>
      </c>
      <c r="J22" s="142" t="str">
        <f>IF('Rekapitulace stavby'!AN16="","",'Rekapitulace stavby'!AN16)</f>
        <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tr">
        <f>IF('Rekapitulace stavby'!E17="","",'Rekapitulace stavby'!E17)</f>
        <v>Aquaprocon s.r.o., Divize Praha</v>
      </c>
      <c r="F23" s="39"/>
      <c r="G23" s="39"/>
      <c r="H23" s="39"/>
      <c r="I23" s="151" t="s">
        <v>27</v>
      </c>
      <c r="J23" s="142" t="str">
        <f>IF('Rekapitulace stavby'!AN17="","",'Rekapitulace stavby'!AN17)</f>
        <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1" t="s">
        <v>33</v>
      </c>
      <c r="E25" s="39"/>
      <c r="F25" s="39"/>
      <c r="G25" s="39"/>
      <c r="H25" s="39"/>
      <c r="I25" s="151" t="s">
        <v>25</v>
      </c>
      <c r="J25" s="142" t="s">
        <v>1</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
        <v>1394</v>
      </c>
      <c r="F26" s="39"/>
      <c r="G26" s="39"/>
      <c r="H26" s="39"/>
      <c r="I26" s="151" t="s">
        <v>27</v>
      </c>
      <c r="J26" s="142" t="s">
        <v>1</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1" t="s">
        <v>35</v>
      </c>
      <c r="E28" s="39"/>
      <c r="F28" s="39"/>
      <c r="G28" s="39"/>
      <c r="H28" s="39"/>
      <c r="I28" s="39"/>
      <c r="J28" s="39"/>
      <c r="K28" s="39"/>
      <c r="L28" s="64"/>
      <c r="S28" s="39"/>
      <c r="T28" s="39"/>
      <c r="U28" s="39"/>
      <c r="V28" s="39"/>
      <c r="W28" s="39"/>
      <c r="X28" s="39"/>
      <c r="Y28" s="39"/>
      <c r="Z28" s="39"/>
      <c r="AA28" s="39"/>
      <c r="AB28" s="39"/>
      <c r="AC28" s="39"/>
      <c r="AD28" s="39"/>
      <c r="AE28" s="39"/>
    </row>
    <row r="29" s="8" customFormat="1" ht="16.5" customHeight="1">
      <c r="A29" s="155"/>
      <c r="B29" s="156"/>
      <c r="C29" s="155"/>
      <c r="D29" s="155"/>
      <c r="E29" s="157" t="s">
        <v>1</v>
      </c>
      <c r="F29" s="157"/>
      <c r="G29" s="157"/>
      <c r="H29" s="157"/>
      <c r="I29" s="155"/>
      <c r="J29" s="155"/>
      <c r="K29" s="155"/>
      <c r="L29" s="158"/>
      <c r="S29" s="155"/>
      <c r="T29" s="155"/>
      <c r="U29" s="155"/>
      <c r="V29" s="155"/>
      <c r="W29" s="155"/>
      <c r="X29" s="155"/>
      <c r="Y29" s="155"/>
      <c r="Z29" s="155"/>
      <c r="AA29" s="155"/>
      <c r="AB29" s="155"/>
      <c r="AC29" s="155"/>
      <c r="AD29" s="155"/>
      <c r="AE29" s="155"/>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25.44" customHeight="1">
      <c r="A32" s="39"/>
      <c r="B32" s="45"/>
      <c r="C32" s="39"/>
      <c r="D32" s="160" t="s">
        <v>36</v>
      </c>
      <c r="E32" s="39"/>
      <c r="F32" s="39"/>
      <c r="G32" s="39"/>
      <c r="H32" s="39"/>
      <c r="I32" s="39"/>
      <c r="J32" s="161">
        <f>ROUND(J131, 2)</f>
        <v>0</v>
      </c>
      <c r="K32" s="39"/>
      <c r="L32" s="64"/>
      <c r="S32" s="39"/>
      <c r="T32" s="39"/>
      <c r="U32" s="39"/>
      <c r="V32" s="39"/>
      <c r="W32" s="39"/>
      <c r="X32" s="39"/>
      <c r="Y32" s="39"/>
      <c r="Z32" s="39"/>
      <c r="AA32" s="39"/>
      <c r="AB32" s="39"/>
      <c r="AC32" s="39"/>
      <c r="AD32" s="39"/>
      <c r="AE32" s="39"/>
    </row>
    <row r="33" s="2" customFormat="1" ht="6.96" customHeight="1">
      <c r="A33" s="39"/>
      <c r="B33" s="45"/>
      <c r="C33" s="39"/>
      <c r="D33" s="159"/>
      <c r="E33" s="159"/>
      <c r="F33" s="159"/>
      <c r="G33" s="159"/>
      <c r="H33" s="159"/>
      <c r="I33" s="159"/>
      <c r="J33" s="159"/>
      <c r="K33" s="159"/>
      <c r="L33" s="64"/>
      <c r="S33" s="39"/>
      <c r="T33" s="39"/>
      <c r="U33" s="39"/>
      <c r="V33" s="39"/>
      <c r="W33" s="39"/>
      <c r="X33" s="39"/>
      <c r="Y33" s="39"/>
      <c r="Z33" s="39"/>
      <c r="AA33" s="39"/>
      <c r="AB33" s="39"/>
      <c r="AC33" s="39"/>
      <c r="AD33" s="39"/>
      <c r="AE33" s="39"/>
    </row>
    <row r="34" s="2" customFormat="1" ht="14.4" customHeight="1">
      <c r="A34" s="39"/>
      <c r="B34" s="45"/>
      <c r="C34" s="39"/>
      <c r="D34" s="39"/>
      <c r="E34" s="39"/>
      <c r="F34" s="162" t="s">
        <v>38</v>
      </c>
      <c r="G34" s="39"/>
      <c r="H34" s="39"/>
      <c r="I34" s="162" t="s">
        <v>37</v>
      </c>
      <c r="J34" s="162" t="s">
        <v>39</v>
      </c>
      <c r="K34" s="39"/>
      <c r="L34" s="64"/>
      <c r="S34" s="39"/>
      <c r="T34" s="39"/>
      <c r="U34" s="39"/>
      <c r="V34" s="39"/>
      <c r="W34" s="39"/>
      <c r="X34" s="39"/>
      <c r="Y34" s="39"/>
      <c r="Z34" s="39"/>
      <c r="AA34" s="39"/>
      <c r="AB34" s="39"/>
      <c r="AC34" s="39"/>
      <c r="AD34" s="39"/>
      <c r="AE34" s="39"/>
    </row>
    <row r="35" s="2" customFormat="1" ht="14.4" customHeight="1">
      <c r="A35" s="39"/>
      <c r="B35" s="45"/>
      <c r="C35" s="39"/>
      <c r="D35" s="163" t="s">
        <v>40</v>
      </c>
      <c r="E35" s="151" t="s">
        <v>41</v>
      </c>
      <c r="F35" s="164">
        <f>ROUND((SUM(BE131:BE796)),  2)</f>
        <v>0</v>
      </c>
      <c r="G35" s="39"/>
      <c r="H35" s="39"/>
      <c r="I35" s="165">
        <v>0.20999999999999999</v>
      </c>
      <c r="J35" s="164">
        <f>ROUND(((SUM(BE131:BE796))*I35),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1" t="s">
        <v>42</v>
      </c>
      <c r="F36" s="164">
        <f>ROUND((SUM(BF131:BF796)),  2)</f>
        <v>0</v>
      </c>
      <c r="G36" s="39"/>
      <c r="H36" s="39"/>
      <c r="I36" s="165">
        <v>0.14999999999999999</v>
      </c>
      <c r="J36" s="164">
        <f>ROUND(((SUM(BF131:BF796))*I36),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43</v>
      </c>
      <c r="F37" s="164">
        <f>ROUND((SUM(BG131:BG796)),  2)</f>
        <v>0</v>
      </c>
      <c r="G37" s="39"/>
      <c r="H37" s="39"/>
      <c r="I37" s="165">
        <v>0.20999999999999999</v>
      </c>
      <c r="J37" s="164">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1" t="s">
        <v>44</v>
      </c>
      <c r="F38" s="164">
        <f>ROUND((SUM(BH131:BH796)),  2)</f>
        <v>0</v>
      </c>
      <c r="G38" s="39"/>
      <c r="H38" s="39"/>
      <c r="I38" s="165">
        <v>0.14999999999999999</v>
      </c>
      <c r="J38" s="164">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1" t="s">
        <v>45</v>
      </c>
      <c r="F39" s="164">
        <f>ROUND((SUM(BI131:BI796)),  2)</f>
        <v>0</v>
      </c>
      <c r="G39" s="39"/>
      <c r="H39" s="39"/>
      <c r="I39" s="165">
        <v>0</v>
      </c>
      <c r="J39" s="164">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6"/>
      <c r="D41" s="167" t="s">
        <v>46</v>
      </c>
      <c r="E41" s="168"/>
      <c r="F41" s="168"/>
      <c r="G41" s="169" t="s">
        <v>47</v>
      </c>
      <c r="H41" s="170" t="s">
        <v>48</v>
      </c>
      <c r="I41" s="168"/>
      <c r="J41" s="171">
        <f>SUM(J32:J39)</f>
        <v>0</v>
      </c>
      <c r="K41" s="172"/>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49</v>
      </c>
      <c r="E50" s="174"/>
      <c r="F50" s="174"/>
      <c r="G50" s="173" t="s">
        <v>50</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51</v>
      </c>
      <c r="E61" s="176"/>
      <c r="F61" s="177" t="s">
        <v>52</v>
      </c>
      <c r="G61" s="175" t="s">
        <v>51</v>
      </c>
      <c r="H61" s="176"/>
      <c r="I61" s="176"/>
      <c r="J61" s="178" t="s">
        <v>52</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53</v>
      </c>
      <c r="E65" s="179"/>
      <c r="F65" s="179"/>
      <c r="G65" s="173" t="s">
        <v>54</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51</v>
      </c>
      <c r="E76" s="176"/>
      <c r="F76" s="177" t="s">
        <v>52</v>
      </c>
      <c r="G76" s="175" t="s">
        <v>51</v>
      </c>
      <c r="H76" s="176"/>
      <c r="I76" s="176"/>
      <c r="J76" s="178" t="s">
        <v>52</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173</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SPLAŠKOVÁ KANALIZACE ÚSTÍ NAD ORLICÍ ČERNOVÍR</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169</v>
      </c>
      <c r="D86" s="23"/>
      <c r="E86" s="23"/>
      <c r="F86" s="23"/>
      <c r="G86" s="23"/>
      <c r="H86" s="23"/>
      <c r="I86" s="23"/>
      <c r="J86" s="23"/>
      <c r="K86" s="23"/>
      <c r="L86" s="21"/>
    </row>
    <row r="87" s="2" customFormat="1" ht="16.5" customHeight="1">
      <c r="A87" s="39"/>
      <c r="B87" s="40"/>
      <c r="C87" s="41"/>
      <c r="D87" s="41"/>
      <c r="E87" s="184" t="s">
        <v>1391</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171</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SO 01.1 - Gravitační stoky A, B</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 xml:space="preserve"> </v>
      </c>
      <c r="G91" s="41"/>
      <c r="H91" s="41"/>
      <c r="I91" s="33" t="s">
        <v>22</v>
      </c>
      <c r="J91" s="80" t="str">
        <f>IF(J14="","",J14)</f>
        <v>18. 10. 2021</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25.65" customHeight="1">
      <c r="A93" s="39"/>
      <c r="B93" s="40"/>
      <c r="C93" s="33" t="s">
        <v>24</v>
      </c>
      <c r="D93" s="41"/>
      <c r="E93" s="41"/>
      <c r="F93" s="28" t="str">
        <f>E17</f>
        <v>TEPVOS s.r.o., Královéhradecká 1566, Ústí n.Orlicí</v>
      </c>
      <c r="G93" s="41"/>
      <c r="H93" s="41"/>
      <c r="I93" s="33" t="s">
        <v>30</v>
      </c>
      <c r="J93" s="37" t="str">
        <f>E23</f>
        <v>Aquaprocon s.r.o., Divize Praha</v>
      </c>
      <c r="K93" s="41"/>
      <c r="L93" s="64"/>
      <c r="S93" s="39"/>
      <c r="T93" s="39"/>
      <c r="U93" s="39"/>
      <c r="V93" s="39"/>
      <c r="W93" s="39"/>
      <c r="X93" s="39"/>
      <c r="Y93" s="39"/>
      <c r="Z93" s="39"/>
      <c r="AA93" s="39"/>
      <c r="AB93" s="39"/>
      <c r="AC93" s="39"/>
      <c r="AD93" s="39"/>
      <c r="AE93" s="39"/>
    </row>
    <row r="94" s="2" customFormat="1" ht="15.15" customHeight="1">
      <c r="A94" s="39"/>
      <c r="B94" s="40"/>
      <c r="C94" s="33" t="s">
        <v>28</v>
      </c>
      <c r="D94" s="41"/>
      <c r="E94" s="41"/>
      <c r="F94" s="28" t="str">
        <f>IF(E20="","",E20)</f>
        <v>Vyplň údaj</v>
      </c>
      <c r="G94" s="41"/>
      <c r="H94" s="41"/>
      <c r="I94" s="33" t="s">
        <v>33</v>
      </c>
      <c r="J94" s="37" t="str">
        <f>E26</f>
        <v>Gabriela Janderová</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5" t="s">
        <v>174</v>
      </c>
      <c r="D96" s="186"/>
      <c r="E96" s="186"/>
      <c r="F96" s="186"/>
      <c r="G96" s="186"/>
      <c r="H96" s="186"/>
      <c r="I96" s="186"/>
      <c r="J96" s="187" t="s">
        <v>175</v>
      </c>
      <c r="K96" s="186"/>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8" t="s">
        <v>176</v>
      </c>
      <c r="D98" s="41"/>
      <c r="E98" s="41"/>
      <c r="F98" s="41"/>
      <c r="G98" s="41"/>
      <c r="H98" s="41"/>
      <c r="I98" s="41"/>
      <c r="J98" s="111">
        <f>J131</f>
        <v>0</v>
      </c>
      <c r="K98" s="41"/>
      <c r="L98" s="64"/>
      <c r="S98" s="39"/>
      <c r="T98" s="39"/>
      <c r="U98" s="39"/>
      <c r="V98" s="39"/>
      <c r="W98" s="39"/>
      <c r="X98" s="39"/>
      <c r="Y98" s="39"/>
      <c r="Z98" s="39"/>
      <c r="AA98" s="39"/>
      <c r="AB98" s="39"/>
      <c r="AC98" s="39"/>
      <c r="AD98" s="39"/>
      <c r="AE98" s="39"/>
      <c r="AU98" s="18" t="s">
        <v>177</v>
      </c>
    </row>
    <row r="99" s="12" customFormat="1" ht="24.96" customHeight="1">
      <c r="A99" s="12"/>
      <c r="B99" s="242"/>
      <c r="C99" s="243"/>
      <c r="D99" s="244" t="s">
        <v>1395</v>
      </c>
      <c r="E99" s="245"/>
      <c r="F99" s="245"/>
      <c r="G99" s="245"/>
      <c r="H99" s="245"/>
      <c r="I99" s="245"/>
      <c r="J99" s="246">
        <f>J132</f>
        <v>0</v>
      </c>
      <c r="K99" s="243"/>
      <c r="L99" s="247"/>
      <c r="S99" s="12"/>
      <c r="T99" s="12"/>
      <c r="U99" s="12"/>
      <c r="V99" s="12"/>
      <c r="W99" s="12"/>
      <c r="X99" s="12"/>
      <c r="Y99" s="12"/>
      <c r="Z99" s="12"/>
      <c r="AA99" s="12"/>
      <c r="AB99" s="12"/>
      <c r="AC99" s="12"/>
      <c r="AD99" s="12"/>
      <c r="AE99" s="12"/>
    </row>
    <row r="100" s="14" customFormat="1" ht="19.92" customHeight="1">
      <c r="A100" s="14"/>
      <c r="B100" s="280"/>
      <c r="C100" s="134"/>
      <c r="D100" s="281" t="s">
        <v>1396</v>
      </c>
      <c r="E100" s="282"/>
      <c r="F100" s="282"/>
      <c r="G100" s="282"/>
      <c r="H100" s="282"/>
      <c r="I100" s="282"/>
      <c r="J100" s="283">
        <f>J133</f>
        <v>0</v>
      </c>
      <c r="K100" s="134"/>
      <c r="L100" s="284"/>
      <c r="S100" s="14"/>
      <c r="T100" s="14"/>
      <c r="U100" s="14"/>
      <c r="V100" s="14"/>
      <c r="W100" s="14"/>
      <c r="X100" s="14"/>
      <c r="Y100" s="14"/>
      <c r="Z100" s="14"/>
      <c r="AA100" s="14"/>
      <c r="AB100" s="14"/>
      <c r="AC100" s="14"/>
      <c r="AD100" s="14"/>
      <c r="AE100" s="14"/>
    </row>
    <row r="101" s="14" customFormat="1" ht="19.92" customHeight="1">
      <c r="A101" s="14"/>
      <c r="B101" s="280"/>
      <c r="C101" s="134"/>
      <c r="D101" s="281" t="s">
        <v>1397</v>
      </c>
      <c r="E101" s="282"/>
      <c r="F101" s="282"/>
      <c r="G101" s="282"/>
      <c r="H101" s="282"/>
      <c r="I101" s="282"/>
      <c r="J101" s="283">
        <f>J478</f>
        <v>0</v>
      </c>
      <c r="K101" s="134"/>
      <c r="L101" s="284"/>
      <c r="S101" s="14"/>
      <c r="T101" s="14"/>
      <c r="U101" s="14"/>
      <c r="V101" s="14"/>
      <c r="W101" s="14"/>
      <c r="X101" s="14"/>
      <c r="Y101" s="14"/>
      <c r="Z101" s="14"/>
      <c r="AA101" s="14"/>
      <c r="AB101" s="14"/>
      <c r="AC101" s="14"/>
      <c r="AD101" s="14"/>
      <c r="AE101" s="14"/>
    </row>
    <row r="102" s="14" customFormat="1" ht="19.92" customHeight="1">
      <c r="A102" s="14"/>
      <c r="B102" s="280"/>
      <c r="C102" s="134"/>
      <c r="D102" s="281" t="s">
        <v>1398</v>
      </c>
      <c r="E102" s="282"/>
      <c r="F102" s="282"/>
      <c r="G102" s="282"/>
      <c r="H102" s="282"/>
      <c r="I102" s="282"/>
      <c r="J102" s="283">
        <f>J501</f>
        <v>0</v>
      </c>
      <c r="K102" s="134"/>
      <c r="L102" s="284"/>
      <c r="S102" s="14"/>
      <c r="T102" s="14"/>
      <c r="U102" s="14"/>
      <c r="V102" s="14"/>
      <c r="W102" s="14"/>
      <c r="X102" s="14"/>
      <c r="Y102" s="14"/>
      <c r="Z102" s="14"/>
      <c r="AA102" s="14"/>
      <c r="AB102" s="14"/>
      <c r="AC102" s="14"/>
      <c r="AD102" s="14"/>
      <c r="AE102" s="14"/>
    </row>
    <row r="103" s="14" customFormat="1" ht="19.92" customHeight="1">
      <c r="A103" s="14"/>
      <c r="B103" s="280"/>
      <c r="C103" s="134"/>
      <c r="D103" s="281" t="s">
        <v>1399</v>
      </c>
      <c r="E103" s="282"/>
      <c r="F103" s="282"/>
      <c r="G103" s="282"/>
      <c r="H103" s="282"/>
      <c r="I103" s="282"/>
      <c r="J103" s="283">
        <f>J512</f>
        <v>0</v>
      </c>
      <c r="K103" s="134"/>
      <c r="L103" s="284"/>
      <c r="S103" s="14"/>
      <c r="T103" s="14"/>
      <c r="U103" s="14"/>
      <c r="V103" s="14"/>
      <c r="W103" s="14"/>
      <c r="X103" s="14"/>
      <c r="Y103" s="14"/>
      <c r="Z103" s="14"/>
      <c r="AA103" s="14"/>
      <c r="AB103" s="14"/>
      <c r="AC103" s="14"/>
      <c r="AD103" s="14"/>
      <c r="AE103" s="14"/>
    </row>
    <row r="104" s="14" customFormat="1" ht="19.92" customHeight="1">
      <c r="A104" s="14"/>
      <c r="B104" s="280"/>
      <c r="C104" s="134"/>
      <c r="D104" s="281" t="s">
        <v>1400</v>
      </c>
      <c r="E104" s="282"/>
      <c r="F104" s="282"/>
      <c r="G104" s="282"/>
      <c r="H104" s="282"/>
      <c r="I104" s="282"/>
      <c r="J104" s="283">
        <f>J537</f>
        <v>0</v>
      </c>
      <c r="K104" s="134"/>
      <c r="L104" s="284"/>
      <c r="S104" s="14"/>
      <c r="T104" s="14"/>
      <c r="U104" s="14"/>
      <c r="V104" s="14"/>
      <c r="W104" s="14"/>
      <c r="X104" s="14"/>
      <c r="Y104" s="14"/>
      <c r="Z104" s="14"/>
      <c r="AA104" s="14"/>
      <c r="AB104" s="14"/>
      <c r="AC104" s="14"/>
      <c r="AD104" s="14"/>
      <c r="AE104" s="14"/>
    </row>
    <row r="105" s="14" customFormat="1" ht="19.92" customHeight="1">
      <c r="A105" s="14"/>
      <c r="B105" s="280"/>
      <c r="C105" s="134"/>
      <c r="D105" s="281" t="s">
        <v>1401</v>
      </c>
      <c r="E105" s="282"/>
      <c r="F105" s="282"/>
      <c r="G105" s="282"/>
      <c r="H105" s="282"/>
      <c r="I105" s="282"/>
      <c r="J105" s="283">
        <f>J609</f>
        <v>0</v>
      </c>
      <c r="K105" s="134"/>
      <c r="L105" s="284"/>
      <c r="S105" s="14"/>
      <c r="T105" s="14"/>
      <c r="U105" s="14"/>
      <c r="V105" s="14"/>
      <c r="W105" s="14"/>
      <c r="X105" s="14"/>
      <c r="Y105" s="14"/>
      <c r="Z105" s="14"/>
      <c r="AA105" s="14"/>
      <c r="AB105" s="14"/>
      <c r="AC105" s="14"/>
      <c r="AD105" s="14"/>
      <c r="AE105" s="14"/>
    </row>
    <row r="106" s="14" customFormat="1" ht="19.92" customHeight="1">
      <c r="A106" s="14"/>
      <c r="B106" s="280"/>
      <c r="C106" s="134"/>
      <c r="D106" s="281" t="s">
        <v>1402</v>
      </c>
      <c r="E106" s="282"/>
      <c r="F106" s="282"/>
      <c r="G106" s="282"/>
      <c r="H106" s="282"/>
      <c r="I106" s="282"/>
      <c r="J106" s="283">
        <f>J734</f>
        <v>0</v>
      </c>
      <c r="K106" s="134"/>
      <c r="L106" s="284"/>
      <c r="S106" s="14"/>
      <c r="T106" s="14"/>
      <c r="U106" s="14"/>
      <c r="V106" s="14"/>
      <c r="W106" s="14"/>
      <c r="X106" s="14"/>
      <c r="Y106" s="14"/>
      <c r="Z106" s="14"/>
      <c r="AA106" s="14"/>
      <c r="AB106" s="14"/>
      <c r="AC106" s="14"/>
      <c r="AD106" s="14"/>
      <c r="AE106" s="14"/>
    </row>
    <row r="107" s="14" customFormat="1" ht="19.92" customHeight="1">
      <c r="A107" s="14"/>
      <c r="B107" s="280"/>
      <c r="C107" s="134"/>
      <c r="D107" s="281" t="s">
        <v>1403</v>
      </c>
      <c r="E107" s="282"/>
      <c r="F107" s="282"/>
      <c r="G107" s="282"/>
      <c r="H107" s="282"/>
      <c r="I107" s="282"/>
      <c r="J107" s="283">
        <f>J744</f>
        <v>0</v>
      </c>
      <c r="K107" s="134"/>
      <c r="L107" s="284"/>
      <c r="S107" s="14"/>
      <c r="T107" s="14"/>
      <c r="U107" s="14"/>
      <c r="V107" s="14"/>
      <c r="W107" s="14"/>
      <c r="X107" s="14"/>
      <c r="Y107" s="14"/>
      <c r="Z107" s="14"/>
      <c r="AA107" s="14"/>
      <c r="AB107" s="14"/>
      <c r="AC107" s="14"/>
      <c r="AD107" s="14"/>
      <c r="AE107" s="14"/>
    </row>
    <row r="108" s="14" customFormat="1" ht="19.92" customHeight="1">
      <c r="A108" s="14"/>
      <c r="B108" s="280"/>
      <c r="C108" s="134"/>
      <c r="D108" s="281" t="s">
        <v>1404</v>
      </c>
      <c r="E108" s="282"/>
      <c r="F108" s="282"/>
      <c r="G108" s="282"/>
      <c r="H108" s="282"/>
      <c r="I108" s="282"/>
      <c r="J108" s="283">
        <f>J780</f>
        <v>0</v>
      </c>
      <c r="K108" s="134"/>
      <c r="L108" s="284"/>
      <c r="S108" s="14"/>
      <c r="T108" s="14"/>
      <c r="U108" s="14"/>
      <c r="V108" s="14"/>
      <c r="W108" s="14"/>
      <c r="X108" s="14"/>
      <c r="Y108" s="14"/>
      <c r="Z108" s="14"/>
      <c r="AA108" s="14"/>
      <c r="AB108" s="14"/>
      <c r="AC108" s="14"/>
      <c r="AD108" s="14"/>
      <c r="AE108" s="14"/>
    </row>
    <row r="109" s="14" customFormat="1" ht="19.92" customHeight="1">
      <c r="A109" s="14"/>
      <c r="B109" s="280"/>
      <c r="C109" s="134"/>
      <c r="D109" s="281" t="s">
        <v>1405</v>
      </c>
      <c r="E109" s="282"/>
      <c r="F109" s="282"/>
      <c r="G109" s="282"/>
      <c r="H109" s="282"/>
      <c r="I109" s="282"/>
      <c r="J109" s="283">
        <f>J795</f>
        <v>0</v>
      </c>
      <c r="K109" s="134"/>
      <c r="L109" s="284"/>
      <c r="S109" s="14"/>
      <c r="T109" s="14"/>
      <c r="U109" s="14"/>
      <c r="V109" s="14"/>
      <c r="W109" s="14"/>
      <c r="X109" s="14"/>
      <c r="Y109" s="14"/>
      <c r="Z109" s="14"/>
      <c r="AA109" s="14"/>
      <c r="AB109" s="14"/>
      <c r="AC109" s="14"/>
      <c r="AD109" s="14"/>
      <c r="AE109" s="14"/>
    </row>
    <row r="110" s="2" customFormat="1" ht="21.84" customHeight="1">
      <c r="A110" s="39"/>
      <c r="B110" s="40"/>
      <c r="C110" s="41"/>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6.96" customHeight="1">
      <c r="A111" s="39"/>
      <c r="B111" s="67"/>
      <c r="C111" s="68"/>
      <c r="D111" s="68"/>
      <c r="E111" s="68"/>
      <c r="F111" s="68"/>
      <c r="G111" s="68"/>
      <c r="H111" s="68"/>
      <c r="I111" s="68"/>
      <c r="J111" s="68"/>
      <c r="K111" s="68"/>
      <c r="L111" s="64"/>
      <c r="S111" s="39"/>
      <c r="T111" s="39"/>
      <c r="U111" s="39"/>
      <c r="V111" s="39"/>
      <c r="W111" s="39"/>
      <c r="X111" s="39"/>
      <c r="Y111" s="39"/>
      <c r="Z111" s="39"/>
      <c r="AA111" s="39"/>
      <c r="AB111" s="39"/>
      <c r="AC111" s="39"/>
      <c r="AD111" s="39"/>
      <c r="AE111" s="39"/>
    </row>
    <row r="115" s="2" customFormat="1" ht="6.96" customHeight="1">
      <c r="A115" s="39"/>
      <c r="B115" s="69"/>
      <c r="C115" s="70"/>
      <c r="D115" s="70"/>
      <c r="E115" s="70"/>
      <c r="F115" s="70"/>
      <c r="G115" s="70"/>
      <c r="H115" s="70"/>
      <c r="I115" s="70"/>
      <c r="J115" s="70"/>
      <c r="K115" s="70"/>
      <c r="L115" s="64"/>
      <c r="S115" s="39"/>
      <c r="T115" s="39"/>
      <c r="U115" s="39"/>
      <c r="V115" s="39"/>
      <c r="W115" s="39"/>
      <c r="X115" s="39"/>
      <c r="Y115" s="39"/>
      <c r="Z115" s="39"/>
      <c r="AA115" s="39"/>
      <c r="AB115" s="39"/>
      <c r="AC115" s="39"/>
      <c r="AD115" s="39"/>
      <c r="AE115" s="39"/>
    </row>
    <row r="116" s="2" customFormat="1" ht="24.96" customHeight="1">
      <c r="A116" s="39"/>
      <c r="B116" s="40"/>
      <c r="C116" s="24" t="s">
        <v>178</v>
      </c>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6.96" customHeight="1">
      <c r="A117" s="39"/>
      <c r="B117" s="40"/>
      <c r="C117" s="41"/>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12" customHeight="1">
      <c r="A118" s="39"/>
      <c r="B118" s="40"/>
      <c r="C118" s="33" t="s">
        <v>16</v>
      </c>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16.5" customHeight="1">
      <c r="A119" s="39"/>
      <c r="B119" s="40"/>
      <c r="C119" s="41"/>
      <c r="D119" s="41"/>
      <c r="E119" s="184" t="str">
        <f>E7</f>
        <v>SPLAŠKOVÁ KANALIZACE ÚSTÍ NAD ORLICÍ ČERNOVÍR</v>
      </c>
      <c r="F119" s="33"/>
      <c r="G119" s="33"/>
      <c r="H119" s="33"/>
      <c r="I119" s="41"/>
      <c r="J119" s="41"/>
      <c r="K119" s="41"/>
      <c r="L119" s="64"/>
      <c r="S119" s="39"/>
      <c r="T119" s="39"/>
      <c r="U119" s="39"/>
      <c r="V119" s="39"/>
      <c r="W119" s="39"/>
      <c r="X119" s="39"/>
      <c r="Y119" s="39"/>
      <c r="Z119" s="39"/>
      <c r="AA119" s="39"/>
      <c r="AB119" s="39"/>
      <c r="AC119" s="39"/>
      <c r="AD119" s="39"/>
      <c r="AE119" s="39"/>
    </row>
    <row r="120" s="1" customFormat="1" ht="12" customHeight="1">
      <c r="B120" s="22"/>
      <c r="C120" s="33" t="s">
        <v>169</v>
      </c>
      <c r="D120" s="23"/>
      <c r="E120" s="23"/>
      <c r="F120" s="23"/>
      <c r="G120" s="23"/>
      <c r="H120" s="23"/>
      <c r="I120" s="23"/>
      <c r="J120" s="23"/>
      <c r="K120" s="23"/>
      <c r="L120" s="21"/>
    </row>
    <row r="121" s="2" customFormat="1" ht="16.5" customHeight="1">
      <c r="A121" s="39"/>
      <c r="B121" s="40"/>
      <c r="C121" s="41"/>
      <c r="D121" s="41"/>
      <c r="E121" s="184" t="s">
        <v>1391</v>
      </c>
      <c r="F121" s="41"/>
      <c r="G121" s="41"/>
      <c r="H121" s="41"/>
      <c r="I121" s="41"/>
      <c r="J121" s="41"/>
      <c r="K121" s="41"/>
      <c r="L121" s="64"/>
      <c r="S121" s="39"/>
      <c r="T121" s="39"/>
      <c r="U121" s="39"/>
      <c r="V121" s="39"/>
      <c r="W121" s="39"/>
      <c r="X121" s="39"/>
      <c r="Y121" s="39"/>
      <c r="Z121" s="39"/>
      <c r="AA121" s="39"/>
      <c r="AB121" s="39"/>
      <c r="AC121" s="39"/>
      <c r="AD121" s="39"/>
      <c r="AE121" s="39"/>
    </row>
    <row r="122" s="2" customFormat="1" ht="12" customHeight="1">
      <c r="A122" s="39"/>
      <c r="B122" s="40"/>
      <c r="C122" s="33" t="s">
        <v>171</v>
      </c>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2" customFormat="1" ht="16.5" customHeight="1">
      <c r="A123" s="39"/>
      <c r="B123" s="40"/>
      <c r="C123" s="41"/>
      <c r="D123" s="41"/>
      <c r="E123" s="77" t="str">
        <f>E11</f>
        <v>SO 01.1 - Gravitační stoky A, B</v>
      </c>
      <c r="F123" s="41"/>
      <c r="G123" s="41"/>
      <c r="H123" s="41"/>
      <c r="I123" s="41"/>
      <c r="J123" s="41"/>
      <c r="K123" s="41"/>
      <c r="L123" s="64"/>
      <c r="S123" s="39"/>
      <c r="T123" s="39"/>
      <c r="U123" s="39"/>
      <c r="V123" s="39"/>
      <c r="W123" s="39"/>
      <c r="X123" s="39"/>
      <c r="Y123" s="39"/>
      <c r="Z123" s="39"/>
      <c r="AA123" s="39"/>
      <c r="AB123" s="39"/>
      <c r="AC123" s="39"/>
      <c r="AD123" s="39"/>
      <c r="AE123" s="39"/>
    </row>
    <row r="124" s="2" customFormat="1" ht="6.96" customHeight="1">
      <c r="A124" s="39"/>
      <c r="B124" s="40"/>
      <c r="C124" s="41"/>
      <c r="D124" s="41"/>
      <c r="E124" s="41"/>
      <c r="F124" s="41"/>
      <c r="G124" s="41"/>
      <c r="H124" s="41"/>
      <c r="I124" s="41"/>
      <c r="J124" s="41"/>
      <c r="K124" s="41"/>
      <c r="L124" s="64"/>
      <c r="S124" s="39"/>
      <c r="T124" s="39"/>
      <c r="U124" s="39"/>
      <c r="V124" s="39"/>
      <c r="W124" s="39"/>
      <c r="X124" s="39"/>
      <c r="Y124" s="39"/>
      <c r="Z124" s="39"/>
      <c r="AA124" s="39"/>
      <c r="AB124" s="39"/>
      <c r="AC124" s="39"/>
      <c r="AD124" s="39"/>
      <c r="AE124" s="39"/>
    </row>
    <row r="125" s="2" customFormat="1" ht="12" customHeight="1">
      <c r="A125" s="39"/>
      <c r="B125" s="40"/>
      <c r="C125" s="33" t="s">
        <v>20</v>
      </c>
      <c r="D125" s="41"/>
      <c r="E125" s="41"/>
      <c r="F125" s="28" t="str">
        <f>F14</f>
        <v xml:space="preserve"> </v>
      </c>
      <c r="G125" s="41"/>
      <c r="H125" s="41"/>
      <c r="I125" s="33" t="s">
        <v>22</v>
      </c>
      <c r="J125" s="80" t="str">
        <f>IF(J14="","",J14)</f>
        <v>18. 10. 2021</v>
      </c>
      <c r="K125" s="41"/>
      <c r="L125" s="64"/>
      <c r="S125" s="39"/>
      <c r="T125" s="39"/>
      <c r="U125" s="39"/>
      <c r="V125" s="39"/>
      <c r="W125" s="39"/>
      <c r="X125" s="39"/>
      <c r="Y125" s="39"/>
      <c r="Z125" s="39"/>
      <c r="AA125" s="39"/>
      <c r="AB125" s="39"/>
      <c r="AC125" s="39"/>
      <c r="AD125" s="39"/>
      <c r="AE125" s="39"/>
    </row>
    <row r="126" s="2" customFormat="1" ht="6.96" customHeight="1">
      <c r="A126" s="39"/>
      <c r="B126" s="40"/>
      <c r="C126" s="41"/>
      <c r="D126" s="41"/>
      <c r="E126" s="41"/>
      <c r="F126" s="41"/>
      <c r="G126" s="41"/>
      <c r="H126" s="41"/>
      <c r="I126" s="41"/>
      <c r="J126" s="41"/>
      <c r="K126" s="41"/>
      <c r="L126" s="64"/>
      <c r="S126" s="39"/>
      <c r="T126" s="39"/>
      <c r="U126" s="39"/>
      <c r="V126" s="39"/>
      <c r="W126" s="39"/>
      <c r="X126" s="39"/>
      <c r="Y126" s="39"/>
      <c r="Z126" s="39"/>
      <c r="AA126" s="39"/>
      <c r="AB126" s="39"/>
      <c r="AC126" s="39"/>
      <c r="AD126" s="39"/>
      <c r="AE126" s="39"/>
    </row>
    <row r="127" s="2" customFormat="1" ht="25.65" customHeight="1">
      <c r="A127" s="39"/>
      <c r="B127" s="40"/>
      <c r="C127" s="33" t="s">
        <v>24</v>
      </c>
      <c r="D127" s="41"/>
      <c r="E127" s="41"/>
      <c r="F127" s="28" t="str">
        <f>E17</f>
        <v>TEPVOS s.r.o., Královéhradecká 1566, Ústí n.Orlicí</v>
      </c>
      <c r="G127" s="41"/>
      <c r="H127" s="41"/>
      <c r="I127" s="33" t="s">
        <v>30</v>
      </c>
      <c r="J127" s="37" t="str">
        <f>E23</f>
        <v>Aquaprocon s.r.o., Divize Praha</v>
      </c>
      <c r="K127" s="41"/>
      <c r="L127" s="64"/>
      <c r="S127" s="39"/>
      <c r="T127" s="39"/>
      <c r="U127" s="39"/>
      <c r="V127" s="39"/>
      <c r="W127" s="39"/>
      <c r="X127" s="39"/>
      <c r="Y127" s="39"/>
      <c r="Z127" s="39"/>
      <c r="AA127" s="39"/>
      <c r="AB127" s="39"/>
      <c r="AC127" s="39"/>
      <c r="AD127" s="39"/>
      <c r="AE127" s="39"/>
    </row>
    <row r="128" s="2" customFormat="1" ht="15.15" customHeight="1">
      <c r="A128" s="39"/>
      <c r="B128" s="40"/>
      <c r="C128" s="33" t="s">
        <v>28</v>
      </c>
      <c r="D128" s="41"/>
      <c r="E128" s="41"/>
      <c r="F128" s="28" t="str">
        <f>IF(E20="","",E20)</f>
        <v>Vyplň údaj</v>
      </c>
      <c r="G128" s="41"/>
      <c r="H128" s="41"/>
      <c r="I128" s="33" t="s">
        <v>33</v>
      </c>
      <c r="J128" s="37" t="str">
        <f>E26</f>
        <v>Gabriela Janderová</v>
      </c>
      <c r="K128" s="41"/>
      <c r="L128" s="64"/>
      <c r="S128" s="39"/>
      <c r="T128" s="39"/>
      <c r="U128" s="39"/>
      <c r="V128" s="39"/>
      <c r="W128" s="39"/>
      <c r="X128" s="39"/>
      <c r="Y128" s="39"/>
      <c r="Z128" s="39"/>
      <c r="AA128" s="39"/>
      <c r="AB128" s="39"/>
      <c r="AC128" s="39"/>
      <c r="AD128" s="39"/>
      <c r="AE128" s="39"/>
    </row>
    <row r="129" s="2" customFormat="1" ht="10.32" customHeight="1">
      <c r="A129" s="39"/>
      <c r="B129" s="40"/>
      <c r="C129" s="41"/>
      <c r="D129" s="41"/>
      <c r="E129" s="41"/>
      <c r="F129" s="41"/>
      <c r="G129" s="41"/>
      <c r="H129" s="41"/>
      <c r="I129" s="41"/>
      <c r="J129" s="41"/>
      <c r="K129" s="41"/>
      <c r="L129" s="64"/>
      <c r="S129" s="39"/>
      <c r="T129" s="39"/>
      <c r="U129" s="39"/>
      <c r="V129" s="39"/>
      <c r="W129" s="39"/>
      <c r="X129" s="39"/>
      <c r="Y129" s="39"/>
      <c r="Z129" s="39"/>
      <c r="AA129" s="39"/>
      <c r="AB129" s="39"/>
      <c r="AC129" s="39"/>
      <c r="AD129" s="39"/>
      <c r="AE129" s="39"/>
    </row>
    <row r="130" s="9" customFormat="1" ht="29.28" customHeight="1">
      <c r="A130" s="189"/>
      <c r="B130" s="190"/>
      <c r="C130" s="191" t="s">
        <v>179</v>
      </c>
      <c r="D130" s="192" t="s">
        <v>61</v>
      </c>
      <c r="E130" s="192" t="s">
        <v>57</v>
      </c>
      <c r="F130" s="192" t="s">
        <v>58</v>
      </c>
      <c r="G130" s="192" t="s">
        <v>180</v>
      </c>
      <c r="H130" s="192" t="s">
        <v>181</v>
      </c>
      <c r="I130" s="192" t="s">
        <v>182</v>
      </c>
      <c r="J130" s="192" t="s">
        <v>175</v>
      </c>
      <c r="K130" s="193" t="s">
        <v>183</v>
      </c>
      <c r="L130" s="194"/>
      <c r="M130" s="101" t="s">
        <v>1</v>
      </c>
      <c r="N130" s="102" t="s">
        <v>40</v>
      </c>
      <c r="O130" s="102" t="s">
        <v>184</v>
      </c>
      <c r="P130" s="102" t="s">
        <v>185</v>
      </c>
      <c r="Q130" s="102" t="s">
        <v>186</v>
      </c>
      <c r="R130" s="102" t="s">
        <v>187</v>
      </c>
      <c r="S130" s="102" t="s">
        <v>188</v>
      </c>
      <c r="T130" s="103" t="s">
        <v>189</v>
      </c>
      <c r="U130" s="189"/>
      <c r="V130" s="189"/>
      <c r="W130" s="189"/>
      <c r="X130" s="189"/>
      <c r="Y130" s="189"/>
      <c r="Z130" s="189"/>
      <c r="AA130" s="189"/>
      <c r="AB130" s="189"/>
      <c r="AC130" s="189"/>
      <c r="AD130" s="189"/>
      <c r="AE130" s="189"/>
    </row>
    <row r="131" s="2" customFormat="1" ht="22.8" customHeight="1">
      <c r="A131" s="39"/>
      <c r="B131" s="40"/>
      <c r="C131" s="108" t="s">
        <v>190</v>
      </c>
      <c r="D131" s="41"/>
      <c r="E131" s="41"/>
      <c r="F131" s="41"/>
      <c r="G131" s="41"/>
      <c r="H131" s="41"/>
      <c r="I131" s="41"/>
      <c r="J131" s="195">
        <f>BK131</f>
        <v>0</v>
      </c>
      <c r="K131" s="41"/>
      <c r="L131" s="45"/>
      <c r="M131" s="104"/>
      <c r="N131" s="196"/>
      <c r="O131" s="105"/>
      <c r="P131" s="197">
        <f>P132</f>
        <v>0</v>
      </c>
      <c r="Q131" s="105"/>
      <c r="R131" s="197">
        <f>R132</f>
        <v>367.18306864999988</v>
      </c>
      <c r="S131" s="105"/>
      <c r="T131" s="198">
        <f>T132</f>
        <v>1458.3107</v>
      </c>
      <c r="U131" s="39"/>
      <c r="V131" s="39"/>
      <c r="W131" s="39"/>
      <c r="X131" s="39"/>
      <c r="Y131" s="39"/>
      <c r="Z131" s="39"/>
      <c r="AA131" s="39"/>
      <c r="AB131" s="39"/>
      <c r="AC131" s="39"/>
      <c r="AD131" s="39"/>
      <c r="AE131" s="39"/>
      <c r="AT131" s="18" t="s">
        <v>75</v>
      </c>
      <c r="AU131" s="18" t="s">
        <v>177</v>
      </c>
      <c r="BK131" s="199">
        <f>BK132</f>
        <v>0</v>
      </c>
    </row>
    <row r="132" s="13" customFormat="1" ht="25.92" customHeight="1">
      <c r="A132" s="13"/>
      <c r="B132" s="248"/>
      <c r="C132" s="249"/>
      <c r="D132" s="250" t="s">
        <v>75</v>
      </c>
      <c r="E132" s="251" t="s">
        <v>1406</v>
      </c>
      <c r="F132" s="251" t="s">
        <v>1407</v>
      </c>
      <c r="G132" s="249"/>
      <c r="H132" s="249"/>
      <c r="I132" s="252"/>
      <c r="J132" s="253">
        <f>BK132</f>
        <v>0</v>
      </c>
      <c r="K132" s="249"/>
      <c r="L132" s="254"/>
      <c r="M132" s="255"/>
      <c r="N132" s="256"/>
      <c r="O132" s="256"/>
      <c r="P132" s="257">
        <f>P133+P478+P501+P512+P537+P609+P734+P744+P780+P795</f>
        <v>0</v>
      </c>
      <c r="Q132" s="256"/>
      <c r="R132" s="257">
        <f>R133+R478+R501+R512+R537+R609+R734+R744+R780+R795</f>
        <v>367.18306864999988</v>
      </c>
      <c r="S132" s="256"/>
      <c r="T132" s="258">
        <f>T133+T478+T501+T512+T537+T609+T734+T744+T780+T795</f>
        <v>1458.3107</v>
      </c>
      <c r="U132" s="13"/>
      <c r="V132" s="13"/>
      <c r="W132" s="13"/>
      <c r="X132" s="13"/>
      <c r="Y132" s="13"/>
      <c r="Z132" s="13"/>
      <c r="AA132" s="13"/>
      <c r="AB132" s="13"/>
      <c r="AC132" s="13"/>
      <c r="AD132" s="13"/>
      <c r="AE132" s="13"/>
      <c r="AR132" s="259" t="s">
        <v>83</v>
      </c>
      <c r="AT132" s="260" t="s">
        <v>75</v>
      </c>
      <c r="AU132" s="260" t="s">
        <v>76</v>
      </c>
      <c r="AY132" s="259" t="s">
        <v>195</v>
      </c>
      <c r="BK132" s="261">
        <f>BK133+BK478+BK501+BK512+BK537+BK609+BK734+BK744+BK780+BK795</f>
        <v>0</v>
      </c>
    </row>
    <row r="133" s="13" customFormat="1" ht="22.8" customHeight="1">
      <c r="A133" s="13"/>
      <c r="B133" s="248"/>
      <c r="C133" s="249"/>
      <c r="D133" s="250" t="s">
        <v>75</v>
      </c>
      <c r="E133" s="285" t="s">
        <v>83</v>
      </c>
      <c r="F133" s="285" t="s">
        <v>1408</v>
      </c>
      <c r="G133" s="249"/>
      <c r="H133" s="249"/>
      <c r="I133" s="252"/>
      <c r="J133" s="286">
        <f>BK133</f>
        <v>0</v>
      </c>
      <c r="K133" s="249"/>
      <c r="L133" s="254"/>
      <c r="M133" s="255"/>
      <c r="N133" s="256"/>
      <c r="O133" s="256"/>
      <c r="P133" s="257">
        <f>SUM(P134:P477)</f>
        <v>0</v>
      </c>
      <c r="Q133" s="256"/>
      <c r="R133" s="257">
        <f>SUM(R134:R477)</f>
        <v>21.76282011</v>
      </c>
      <c r="S133" s="256"/>
      <c r="T133" s="258">
        <f>SUM(T134:T477)</f>
        <v>1456.1732</v>
      </c>
      <c r="U133" s="13"/>
      <c r="V133" s="13"/>
      <c r="W133" s="13"/>
      <c r="X133" s="13"/>
      <c r="Y133" s="13"/>
      <c r="Z133" s="13"/>
      <c r="AA133" s="13"/>
      <c r="AB133" s="13"/>
      <c r="AC133" s="13"/>
      <c r="AD133" s="13"/>
      <c r="AE133" s="13"/>
      <c r="AR133" s="259" t="s">
        <v>83</v>
      </c>
      <c r="AT133" s="260" t="s">
        <v>75</v>
      </c>
      <c r="AU133" s="260" t="s">
        <v>83</v>
      </c>
      <c r="AY133" s="259" t="s">
        <v>195</v>
      </c>
      <c r="BK133" s="261">
        <f>SUM(BK134:BK477)</f>
        <v>0</v>
      </c>
    </row>
    <row r="134" s="2" customFormat="1" ht="37.8" customHeight="1">
      <c r="A134" s="39"/>
      <c r="B134" s="40"/>
      <c r="C134" s="200" t="s">
        <v>83</v>
      </c>
      <c r="D134" s="200" t="s">
        <v>191</v>
      </c>
      <c r="E134" s="201" t="s">
        <v>1409</v>
      </c>
      <c r="F134" s="202" t="s">
        <v>1410</v>
      </c>
      <c r="G134" s="203" t="s">
        <v>1411</v>
      </c>
      <c r="H134" s="204">
        <v>5</v>
      </c>
      <c r="I134" s="205"/>
      <c r="J134" s="206">
        <f>ROUND(I134*H134,2)</f>
        <v>0</v>
      </c>
      <c r="K134" s="202" t="s">
        <v>1412</v>
      </c>
      <c r="L134" s="45"/>
      <c r="M134" s="207" t="s">
        <v>1</v>
      </c>
      <c r="N134" s="208" t="s">
        <v>41</v>
      </c>
      <c r="O134" s="92"/>
      <c r="P134" s="209">
        <f>O134*H134</f>
        <v>0</v>
      </c>
      <c r="Q134" s="209">
        <v>0</v>
      </c>
      <c r="R134" s="209">
        <f>Q134*H134</f>
        <v>0</v>
      </c>
      <c r="S134" s="209">
        <v>0</v>
      </c>
      <c r="T134" s="210">
        <f>S134*H134</f>
        <v>0</v>
      </c>
      <c r="U134" s="39"/>
      <c r="V134" s="39"/>
      <c r="W134" s="39"/>
      <c r="X134" s="39"/>
      <c r="Y134" s="39"/>
      <c r="Z134" s="39"/>
      <c r="AA134" s="39"/>
      <c r="AB134" s="39"/>
      <c r="AC134" s="39"/>
      <c r="AD134" s="39"/>
      <c r="AE134" s="39"/>
      <c r="AR134" s="211" t="s">
        <v>234</v>
      </c>
      <c r="AT134" s="211" t="s">
        <v>191</v>
      </c>
      <c r="AU134" s="211" t="s">
        <v>85</v>
      </c>
      <c r="AY134" s="18" t="s">
        <v>195</v>
      </c>
      <c r="BE134" s="212">
        <f>IF(N134="základní",J134,0)</f>
        <v>0</v>
      </c>
      <c r="BF134" s="212">
        <f>IF(N134="snížená",J134,0)</f>
        <v>0</v>
      </c>
      <c r="BG134" s="212">
        <f>IF(N134="zákl. přenesená",J134,0)</f>
        <v>0</v>
      </c>
      <c r="BH134" s="212">
        <f>IF(N134="sníž. přenesená",J134,0)</f>
        <v>0</v>
      </c>
      <c r="BI134" s="212">
        <f>IF(N134="nulová",J134,0)</f>
        <v>0</v>
      </c>
      <c r="BJ134" s="18" t="s">
        <v>83</v>
      </c>
      <c r="BK134" s="212">
        <f>ROUND(I134*H134,2)</f>
        <v>0</v>
      </c>
      <c r="BL134" s="18" t="s">
        <v>234</v>
      </c>
      <c r="BM134" s="211" t="s">
        <v>1413</v>
      </c>
    </row>
    <row r="135" s="11" customFormat="1">
      <c r="A135" s="11"/>
      <c r="B135" s="228"/>
      <c r="C135" s="229"/>
      <c r="D135" s="213" t="s">
        <v>199</v>
      </c>
      <c r="E135" s="230" t="s">
        <v>1</v>
      </c>
      <c r="F135" s="231" t="s">
        <v>1414</v>
      </c>
      <c r="G135" s="229"/>
      <c r="H135" s="232">
        <v>5</v>
      </c>
      <c r="I135" s="233"/>
      <c r="J135" s="229"/>
      <c r="K135" s="229"/>
      <c r="L135" s="234"/>
      <c r="M135" s="235"/>
      <c r="N135" s="236"/>
      <c r="O135" s="236"/>
      <c r="P135" s="236"/>
      <c r="Q135" s="236"/>
      <c r="R135" s="236"/>
      <c r="S135" s="236"/>
      <c r="T135" s="237"/>
      <c r="U135" s="11"/>
      <c r="V135" s="11"/>
      <c r="W135" s="11"/>
      <c r="X135" s="11"/>
      <c r="Y135" s="11"/>
      <c r="Z135" s="11"/>
      <c r="AA135" s="11"/>
      <c r="AB135" s="11"/>
      <c r="AC135" s="11"/>
      <c r="AD135" s="11"/>
      <c r="AE135" s="11"/>
      <c r="AT135" s="238" t="s">
        <v>199</v>
      </c>
      <c r="AU135" s="238" t="s">
        <v>85</v>
      </c>
      <c r="AV135" s="11" t="s">
        <v>85</v>
      </c>
      <c r="AW135" s="11" t="s">
        <v>32</v>
      </c>
      <c r="AX135" s="11" t="s">
        <v>83</v>
      </c>
      <c r="AY135" s="238" t="s">
        <v>195</v>
      </c>
    </row>
    <row r="136" s="2" customFormat="1" ht="24.15" customHeight="1">
      <c r="A136" s="39"/>
      <c r="B136" s="40"/>
      <c r="C136" s="200" t="s">
        <v>85</v>
      </c>
      <c r="D136" s="200" t="s">
        <v>191</v>
      </c>
      <c r="E136" s="201" t="s">
        <v>1415</v>
      </c>
      <c r="F136" s="202" t="s">
        <v>1416</v>
      </c>
      <c r="G136" s="203" t="s">
        <v>1411</v>
      </c>
      <c r="H136" s="204">
        <v>215.52000000000001</v>
      </c>
      <c r="I136" s="205"/>
      <c r="J136" s="206">
        <f>ROUND(I136*H136,2)</f>
        <v>0</v>
      </c>
      <c r="K136" s="202" t="s">
        <v>1412</v>
      </c>
      <c r="L136" s="45"/>
      <c r="M136" s="207" t="s">
        <v>1</v>
      </c>
      <c r="N136" s="208" t="s">
        <v>41</v>
      </c>
      <c r="O136" s="92"/>
      <c r="P136" s="209">
        <f>O136*H136</f>
        <v>0</v>
      </c>
      <c r="Q136" s="209">
        <v>0</v>
      </c>
      <c r="R136" s="209">
        <f>Q136*H136</f>
        <v>0</v>
      </c>
      <c r="S136" s="209">
        <v>0.44</v>
      </c>
      <c r="T136" s="210">
        <f>S136*H136</f>
        <v>94.828800000000001</v>
      </c>
      <c r="U136" s="39"/>
      <c r="V136" s="39"/>
      <c r="W136" s="39"/>
      <c r="X136" s="39"/>
      <c r="Y136" s="39"/>
      <c r="Z136" s="39"/>
      <c r="AA136" s="39"/>
      <c r="AB136" s="39"/>
      <c r="AC136" s="39"/>
      <c r="AD136" s="39"/>
      <c r="AE136" s="39"/>
      <c r="AR136" s="211" t="s">
        <v>234</v>
      </c>
      <c r="AT136" s="211" t="s">
        <v>191</v>
      </c>
      <c r="AU136" s="211" t="s">
        <v>85</v>
      </c>
      <c r="AY136" s="18" t="s">
        <v>195</v>
      </c>
      <c r="BE136" s="212">
        <f>IF(N136="základní",J136,0)</f>
        <v>0</v>
      </c>
      <c r="BF136" s="212">
        <f>IF(N136="snížená",J136,0)</f>
        <v>0</v>
      </c>
      <c r="BG136" s="212">
        <f>IF(N136="zákl. přenesená",J136,0)</f>
        <v>0</v>
      </c>
      <c r="BH136" s="212">
        <f>IF(N136="sníž. přenesená",J136,0)</f>
        <v>0</v>
      </c>
      <c r="BI136" s="212">
        <f>IF(N136="nulová",J136,0)</f>
        <v>0</v>
      </c>
      <c r="BJ136" s="18" t="s">
        <v>83</v>
      </c>
      <c r="BK136" s="212">
        <f>ROUND(I136*H136,2)</f>
        <v>0</v>
      </c>
      <c r="BL136" s="18" t="s">
        <v>234</v>
      </c>
      <c r="BM136" s="211" t="s">
        <v>1417</v>
      </c>
    </row>
    <row r="137" s="10" customFormat="1">
      <c r="A137" s="10"/>
      <c r="B137" s="218"/>
      <c r="C137" s="219"/>
      <c r="D137" s="213" t="s">
        <v>199</v>
      </c>
      <c r="E137" s="220" t="s">
        <v>1</v>
      </c>
      <c r="F137" s="221" t="s">
        <v>1418</v>
      </c>
      <c r="G137" s="219"/>
      <c r="H137" s="220" t="s">
        <v>1</v>
      </c>
      <c r="I137" s="222"/>
      <c r="J137" s="219"/>
      <c r="K137" s="219"/>
      <c r="L137" s="223"/>
      <c r="M137" s="224"/>
      <c r="N137" s="225"/>
      <c r="O137" s="225"/>
      <c r="P137" s="225"/>
      <c r="Q137" s="225"/>
      <c r="R137" s="225"/>
      <c r="S137" s="225"/>
      <c r="T137" s="226"/>
      <c r="U137" s="10"/>
      <c r="V137" s="10"/>
      <c r="W137" s="10"/>
      <c r="X137" s="10"/>
      <c r="Y137" s="10"/>
      <c r="Z137" s="10"/>
      <c r="AA137" s="10"/>
      <c r="AB137" s="10"/>
      <c r="AC137" s="10"/>
      <c r="AD137" s="10"/>
      <c r="AE137" s="10"/>
      <c r="AT137" s="227" t="s">
        <v>199</v>
      </c>
      <c r="AU137" s="227" t="s">
        <v>85</v>
      </c>
      <c r="AV137" s="10" t="s">
        <v>83</v>
      </c>
      <c r="AW137" s="10" t="s">
        <v>32</v>
      </c>
      <c r="AX137" s="10" t="s">
        <v>76</v>
      </c>
      <c r="AY137" s="227" t="s">
        <v>195</v>
      </c>
    </row>
    <row r="138" s="10" customFormat="1">
      <c r="A138" s="10"/>
      <c r="B138" s="218"/>
      <c r="C138" s="219"/>
      <c r="D138" s="213" t="s">
        <v>199</v>
      </c>
      <c r="E138" s="220" t="s">
        <v>1</v>
      </c>
      <c r="F138" s="221" t="s">
        <v>1419</v>
      </c>
      <c r="G138" s="219"/>
      <c r="H138" s="220" t="s">
        <v>1</v>
      </c>
      <c r="I138" s="222"/>
      <c r="J138" s="219"/>
      <c r="K138" s="219"/>
      <c r="L138" s="223"/>
      <c r="M138" s="224"/>
      <c r="N138" s="225"/>
      <c r="O138" s="225"/>
      <c r="P138" s="225"/>
      <c r="Q138" s="225"/>
      <c r="R138" s="225"/>
      <c r="S138" s="225"/>
      <c r="T138" s="226"/>
      <c r="U138" s="10"/>
      <c r="V138" s="10"/>
      <c r="W138" s="10"/>
      <c r="X138" s="10"/>
      <c r="Y138" s="10"/>
      <c r="Z138" s="10"/>
      <c r="AA138" s="10"/>
      <c r="AB138" s="10"/>
      <c r="AC138" s="10"/>
      <c r="AD138" s="10"/>
      <c r="AE138" s="10"/>
      <c r="AT138" s="227" t="s">
        <v>199</v>
      </c>
      <c r="AU138" s="227" t="s">
        <v>85</v>
      </c>
      <c r="AV138" s="10" t="s">
        <v>83</v>
      </c>
      <c r="AW138" s="10" t="s">
        <v>32</v>
      </c>
      <c r="AX138" s="10" t="s">
        <v>76</v>
      </c>
      <c r="AY138" s="227" t="s">
        <v>195</v>
      </c>
    </row>
    <row r="139" s="11" customFormat="1">
      <c r="A139" s="11"/>
      <c r="B139" s="228"/>
      <c r="C139" s="229"/>
      <c r="D139" s="213" t="s">
        <v>199</v>
      </c>
      <c r="E139" s="230" t="s">
        <v>1</v>
      </c>
      <c r="F139" s="231" t="s">
        <v>1420</v>
      </c>
      <c r="G139" s="229"/>
      <c r="H139" s="232">
        <v>196.02000000000001</v>
      </c>
      <c r="I139" s="233"/>
      <c r="J139" s="229"/>
      <c r="K139" s="229"/>
      <c r="L139" s="234"/>
      <c r="M139" s="235"/>
      <c r="N139" s="236"/>
      <c r="O139" s="236"/>
      <c r="P139" s="236"/>
      <c r="Q139" s="236"/>
      <c r="R139" s="236"/>
      <c r="S139" s="236"/>
      <c r="T139" s="237"/>
      <c r="U139" s="11"/>
      <c r="V139" s="11"/>
      <c r="W139" s="11"/>
      <c r="X139" s="11"/>
      <c r="Y139" s="11"/>
      <c r="Z139" s="11"/>
      <c r="AA139" s="11"/>
      <c r="AB139" s="11"/>
      <c r="AC139" s="11"/>
      <c r="AD139" s="11"/>
      <c r="AE139" s="11"/>
      <c r="AT139" s="238" t="s">
        <v>199</v>
      </c>
      <c r="AU139" s="238" t="s">
        <v>85</v>
      </c>
      <c r="AV139" s="11" t="s">
        <v>85</v>
      </c>
      <c r="AW139" s="11" t="s">
        <v>32</v>
      </c>
      <c r="AX139" s="11" t="s">
        <v>76</v>
      </c>
      <c r="AY139" s="238" t="s">
        <v>195</v>
      </c>
    </row>
    <row r="140" s="11" customFormat="1">
      <c r="A140" s="11"/>
      <c r="B140" s="228"/>
      <c r="C140" s="229"/>
      <c r="D140" s="213" t="s">
        <v>199</v>
      </c>
      <c r="E140" s="230" t="s">
        <v>1</v>
      </c>
      <c r="F140" s="231" t="s">
        <v>1421</v>
      </c>
      <c r="G140" s="229"/>
      <c r="H140" s="232">
        <v>19.5</v>
      </c>
      <c r="I140" s="233"/>
      <c r="J140" s="229"/>
      <c r="K140" s="229"/>
      <c r="L140" s="234"/>
      <c r="M140" s="235"/>
      <c r="N140" s="236"/>
      <c r="O140" s="236"/>
      <c r="P140" s="236"/>
      <c r="Q140" s="236"/>
      <c r="R140" s="236"/>
      <c r="S140" s="236"/>
      <c r="T140" s="237"/>
      <c r="U140" s="11"/>
      <c r="V140" s="11"/>
      <c r="W140" s="11"/>
      <c r="X140" s="11"/>
      <c r="Y140" s="11"/>
      <c r="Z140" s="11"/>
      <c r="AA140" s="11"/>
      <c r="AB140" s="11"/>
      <c r="AC140" s="11"/>
      <c r="AD140" s="11"/>
      <c r="AE140" s="11"/>
      <c r="AT140" s="238" t="s">
        <v>199</v>
      </c>
      <c r="AU140" s="238" t="s">
        <v>85</v>
      </c>
      <c r="AV140" s="11" t="s">
        <v>85</v>
      </c>
      <c r="AW140" s="11" t="s">
        <v>32</v>
      </c>
      <c r="AX140" s="11" t="s">
        <v>76</v>
      </c>
      <c r="AY140" s="238" t="s">
        <v>195</v>
      </c>
    </row>
    <row r="141" s="15" customFormat="1">
      <c r="A141" s="15"/>
      <c r="B141" s="287"/>
      <c r="C141" s="288"/>
      <c r="D141" s="213" t="s">
        <v>199</v>
      </c>
      <c r="E141" s="289" t="s">
        <v>1</v>
      </c>
      <c r="F141" s="290" t="s">
        <v>1422</v>
      </c>
      <c r="G141" s="288"/>
      <c r="H141" s="291">
        <v>215.52000000000001</v>
      </c>
      <c r="I141" s="292"/>
      <c r="J141" s="288"/>
      <c r="K141" s="288"/>
      <c r="L141" s="293"/>
      <c r="M141" s="294"/>
      <c r="N141" s="295"/>
      <c r="O141" s="295"/>
      <c r="P141" s="295"/>
      <c r="Q141" s="295"/>
      <c r="R141" s="295"/>
      <c r="S141" s="295"/>
      <c r="T141" s="296"/>
      <c r="U141" s="15"/>
      <c r="V141" s="15"/>
      <c r="W141" s="15"/>
      <c r="X141" s="15"/>
      <c r="Y141" s="15"/>
      <c r="Z141" s="15"/>
      <c r="AA141" s="15"/>
      <c r="AB141" s="15"/>
      <c r="AC141" s="15"/>
      <c r="AD141" s="15"/>
      <c r="AE141" s="15"/>
      <c r="AT141" s="297" t="s">
        <v>199</v>
      </c>
      <c r="AU141" s="297" t="s">
        <v>85</v>
      </c>
      <c r="AV141" s="15" t="s">
        <v>234</v>
      </c>
      <c r="AW141" s="15" t="s">
        <v>32</v>
      </c>
      <c r="AX141" s="15" t="s">
        <v>83</v>
      </c>
      <c r="AY141" s="297" t="s">
        <v>195</v>
      </c>
    </row>
    <row r="142" s="2" customFormat="1" ht="24.15" customHeight="1">
      <c r="A142" s="39"/>
      <c r="B142" s="40"/>
      <c r="C142" s="200" t="s">
        <v>229</v>
      </c>
      <c r="D142" s="200" t="s">
        <v>191</v>
      </c>
      <c r="E142" s="201" t="s">
        <v>1423</v>
      </c>
      <c r="F142" s="202" t="s">
        <v>1424</v>
      </c>
      <c r="G142" s="203" t="s">
        <v>1411</v>
      </c>
      <c r="H142" s="204">
        <v>1350.04</v>
      </c>
      <c r="I142" s="205"/>
      <c r="J142" s="206">
        <f>ROUND(I142*H142,2)</f>
        <v>0</v>
      </c>
      <c r="K142" s="202" t="s">
        <v>1412</v>
      </c>
      <c r="L142" s="45"/>
      <c r="M142" s="207" t="s">
        <v>1</v>
      </c>
      <c r="N142" s="208" t="s">
        <v>41</v>
      </c>
      <c r="O142" s="92"/>
      <c r="P142" s="209">
        <f>O142*H142</f>
        <v>0</v>
      </c>
      <c r="Q142" s="209">
        <v>0</v>
      </c>
      <c r="R142" s="209">
        <f>Q142*H142</f>
        <v>0</v>
      </c>
      <c r="S142" s="209">
        <v>0.57999999999999996</v>
      </c>
      <c r="T142" s="210">
        <f>S142*H142</f>
        <v>783.02319999999997</v>
      </c>
      <c r="U142" s="39"/>
      <c r="V142" s="39"/>
      <c r="W142" s="39"/>
      <c r="X142" s="39"/>
      <c r="Y142" s="39"/>
      <c r="Z142" s="39"/>
      <c r="AA142" s="39"/>
      <c r="AB142" s="39"/>
      <c r="AC142" s="39"/>
      <c r="AD142" s="39"/>
      <c r="AE142" s="39"/>
      <c r="AR142" s="211" t="s">
        <v>234</v>
      </c>
      <c r="AT142" s="211" t="s">
        <v>191</v>
      </c>
      <c r="AU142" s="211" t="s">
        <v>85</v>
      </c>
      <c r="AY142" s="18" t="s">
        <v>195</v>
      </c>
      <c r="BE142" s="212">
        <f>IF(N142="základní",J142,0)</f>
        <v>0</v>
      </c>
      <c r="BF142" s="212">
        <f>IF(N142="snížená",J142,0)</f>
        <v>0</v>
      </c>
      <c r="BG142" s="212">
        <f>IF(N142="zákl. přenesená",J142,0)</f>
        <v>0</v>
      </c>
      <c r="BH142" s="212">
        <f>IF(N142="sníž. přenesená",J142,0)</f>
        <v>0</v>
      </c>
      <c r="BI142" s="212">
        <f>IF(N142="nulová",J142,0)</f>
        <v>0</v>
      </c>
      <c r="BJ142" s="18" t="s">
        <v>83</v>
      </c>
      <c r="BK142" s="212">
        <f>ROUND(I142*H142,2)</f>
        <v>0</v>
      </c>
      <c r="BL142" s="18" t="s">
        <v>234</v>
      </c>
      <c r="BM142" s="211" t="s">
        <v>1425</v>
      </c>
    </row>
    <row r="143" s="10" customFormat="1">
      <c r="A143" s="10"/>
      <c r="B143" s="218"/>
      <c r="C143" s="219"/>
      <c r="D143" s="213" t="s">
        <v>199</v>
      </c>
      <c r="E143" s="220" t="s">
        <v>1</v>
      </c>
      <c r="F143" s="221" t="s">
        <v>1426</v>
      </c>
      <c r="G143" s="219"/>
      <c r="H143" s="220" t="s">
        <v>1</v>
      </c>
      <c r="I143" s="222"/>
      <c r="J143" s="219"/>
      <c r="K143" s="219"/>
      <c r="L143" s="223"/>
      <c r="M143" s="224"/>
      <c r="N143" s="225"/>
      <c r="O143" s="225"/>
      <c r="P143" s="225"/>
      <c r="Q143" s="225"/>
      <c r="R143" s="225"/>
      <c r="S143" s="225"/>
      <c r="T143" s="226"/>
      <c r="U143" s="10"/>
      <c r="V143" s="10"/>
      <c r="W143" s="10"/>
      <c r="X143" s="10"/>
      <c r="Y143" s="10"/>
      <c r="Z143" s="10"/>
      <c r="AA143" s="10"/>
      <c r="AB143" s="10"/>
      <c r="AC143" s="10"/>
      <c r="AD143" s="10"/>
      <c r="AE143" s="10"/>
      <c r="AT143" s="227" t="s">
        <v>199</v>
      </c>
      <c r="AU143" s="227" t="s">
        <v>85</v>
      </c>
      <c r="AV143" s="10" t="s">
        <v>83</v>
      </c>
      <c r="AW143" s="10" t="s">
        <v>32</v>
      </c>
      <c r="AX143" s="10" t="s">
        <v>76</v>
      </c>
      <c r="AY143" s="227" t="s">
        <v>195</v>
      </c>
    </row>
    <row r="144" s="10" customFormat="1">
      <c r="A144" s="10"/>
      <c r="B144" s="218"/>
      <c r="C144" s="219"/>
      <c r="D144" s="213" t="s">
        <v>199</v>
      </c>
      <c r="E144" s="220" t="s">
        <v>1</v>
      </c>
      <c r="F144" s="221" t="s">
        <v>1419</v>
      </c>
      <c r="G144" s="219"/>
      <c r="H144" s="220" t="s">
        <v>1</v>
      </c>
      <c r="I144" s="222"/>
      <c r="J144" s="219"/>
      <c r="K144" s="219"/>
      <c r="L144" s="223"/>
      <c r="M144" s="224"/>
      <c r="N144" s="225"/>
      <c r="O144" s="225"/>
      <c r="P144" s="225"/>
      <c r="Q144" s="225"/>
      <c r="R144" s="225"/>
      <c r="S144" s="225"/>
      <c r="T144" s="226"/>
      <c r="U144" s="10"/>
      <c r="V144" s="10"/>
      <c r="W144" s="10"/>
      <c r="X144" s="10"/>
      <c r="Y144" s="10"/>
      <c r="Z144" s="10"/>
      <c r="AA144" s="10"/>
      <c r="AB144" s="10"/>
      <c r="AC144" s="10"/>
      <c r="AD144" s="10"/>
      <c r="AE144" s="10"/>
      <c r="AT144" s="227" t="s">
        <v>199</v>
      </c>
      <c r="AU144" s="227" t="s">
        <v>85</v>
      </c>
      <c r="AV144" s="10" t="s">
        <v>83</v>
      </c>
      <c r="AW144" s="10" t="s">
        <v>32</v>
      </c>
      <c r="AX144" s="10" t="s">
        <v>76</v>
      </c>
      <c r="AY144" s="227" t="s">
        <v>195</v>
      </c>
    </row>
    <row r="145" s="11" customFormat="1">
      <c r="A145" s="11"/>
      <c r="B145" s="228"/>
      <c r="C145" s="229"/>
      <c r="D145" s="213" t="s">
        <v>199</v>
      </c>
      <c r="E145" s="230" t="s">
        <v>1</v>
      </c>
      <c r="F145" s="231" t="s">
        <v>1427</v>
      </c>
      <c r="G145" s="229"/>
      <c r="H145" s="232">
        <v>1216.008</v>
      </c>
      <c r="I145" s="233"/>
      <c r="J145" s="229"/>
      <c r="K145" s="229"/>
      <c r="L145" s="234"/>
      <c r="M145" s="235"/>
      <c r="N145" s="236"/>
      <c r="O145" s="236"/>
      <c r="P145" s="236"/>
      <c r="Q145" s="236"/>
      <c r="R145" s="236"/>
      <c r="S145" s="236"/>
      <c r="T145" s="237"/>
      <c r="U145" s="11"/>
      <c r="V145" s="11"/>
      <c r="W145" s="11"/>
      <c r="X145" s="11"/>
      <c r="Y145" s="11"/>
      <c r="Z145" s="11"/>
      <c r="AA145" s="11"/>
      <c r="AB145" s="11"/>
      <c r="AC145" s="11"/>
      <c r="AD145" s="11"/>
      <c r="AE145" s="11"/>
      <c r="AT145" s="238" t="s">
        <v>199</v>
      </c>
      <c r="AU145" s="238" t="s">
        <v>85</v>
      </c>
      <c r="AV145" s="11" t="s">
        <v>85</v>
      </c>
      <c r="AW145" s="11" t="s">
        <v>32</v>
      </c>
      <c r="AX145" s="11" t="s">
        <v>76</v>
      </c>
      <c r="AY145" s="238" t="s">
        <v>195</v>
      </c>
    </row>
    <row r="146" s="11" customFormat="1">
      <c r="A146" s="11"/>
      <c r="B146" s="228"/>
      <c r="C146" s="229"/>
      <c r="D146" s="213" t="s">
        <v>199</v>
      </c>
      <c r="E146" s="230" t="s">
        <v>1</v>
      </c>
      <c r="F146" s="231" t="s">
        <v>1428</v>
      </c>
      <c r="G146" s="229"/>
      <c r="H146" s="232">
        <v>104</v>
      </c>
      <c r="I146" s="233"/>
      <c r="J146" s="229"/>
      <c r="K146" s="229"/>
      <c r="L146" s="234"/>
      <c r="M146" s="235"/>
      <c r="N146" s="236"/>
      <c r="O146" s="236"/>
      <c r="P146" s="236"/>
      <c r="Q146" s="236"/>
      <c r="R146" s="236"/>
      <c r="S146" s="236"/>
      <c r="T146" s="237"/>
      <c r="U146" s="11"/>
      <c r="V146" s="11"/>
      <c r="W146" s="11"/>
      <c r="X146" s="11"/>
      <c r="Y146" s="11"/>
      <c r="Z146" s="11"/>
      <c r="AA146" s="11"/>
      <c r="AB146" s="11"/>
      <c r="AC146" s="11"/>
      <c r="AD146" s="11"/>
      <c r="AE146" s="11"/>
      <c r="AT146" s="238" t="s">
        <v>199</v>
      </c>
      <c r="AU146" s="238" t="s">
        <v>85</v>
      </c>
      <c r="AV146" s="11" t="s">
        <v>85</v>
      </c>
      <c r="AW146" s="11" t="s">
        <v>32</v>
      </c>
      <c r="AX146" s="11" t="s">
        <v>76</v>
      </c>
      <c r="AY146" s="238" t="s">
        <v>195</v>
      </c>
    </row>
    <row r="147" s="11" customFormat="1">
      <c r="A147" s="11"/>
      <c r="B147" s="228"/>
      <c r="C147" s="229"/>
      <c r="D147" s="213" t="s">
        <v>199</v>
      </c>
      <c r="E147" s="230" t="s">
        <v>1</v>
      </c>
      <c r="F147" s="231" t="s">
        <v>1429</v>
      </c>
      <c r="G147" s="229"/>
      <c r="H147" s="232">
        <v>8.0999999999999996</v>
      </c>
      <c r="I147" s="233"/>
      <c r="J147" s="229"/>
      <c r="K147" s="229"/>
      <c r="L147" s="234"/>
      <c r="M147" s="235"/>
      <c r="N147" s="236"/>
      <c r="O147" s="236"/>
      <c r="P147" s="236"/>
      <c r="Q147" s="236"/>
      <c r="R147" s="236"/>
      <c r="S147" s="236"/>
      <c r="T147" s="237"/>
      <c r="U147" s="11"/>
      <c r="V147" s="11"/>
      <c r="W147" s="11"/>
      <c r="X147" s="11"/>
      <c r="Y147" s="11"/>
      <c r="Z147" s="11"/>
      <c r="AA147" s="11"/>
      <c r="AB147" s="11"/>
      <c r="AC147" s="11"/>
      <c r="AD147" s="11"/>
      <c r="AE147" s="11"/>
      <c r="AT147" s="238" t="s">
        <v>199</v>
      </c>
      <c r="AU147" s="238" t="s">
        <v>85</v>
      </c>
      <c r="AV147" s="11" t="s">
        <v>85</v>
      </c>
      <c r="AW147" s="11" t="s">
        <v>32</v>
      </c>
      <c r="AX147" s="11" t="s">
        <v>76</v>
      </c>
      <c r="AY147" s="238" t="s">
        <v>195</v>
      </c>
    </row>
    <row r="148" s="11" customFormat="1">
      <c r="A148" s="11"/>
      <c r="B148" s="228"/>
      <c r="C148" s="229"/>
      <c r="D148" s="213" t="s">
        <v>199</v>
      </c>
      <c r="E148" s="230" t="s">
        <v>1</v>
      </c>
      <c r="F148" s="231" t="s">
        <v>1430</v>
      </c>
      <c r="G148" s="229"/>
      <c r="H148" s="232">
        <v>10.800000000000001</v>
      </c>
      <c r="I148" s="233"/>
      <c r="J148" s="229"/>
      <c r="K148" s="229"/>
      <c r="L148" s="234"/>
      <c r="M148" s="235"/>
      <c r="N148" s="236"/>
      <c r="O148" s="236"/>
      <c r="P148" s="236"/>
      <c r="Q148" s="236"/>
      <c r="R148" s="236"/>
      <c r="S148" s="236"/>
      <c r="T148" s="237"/>
      <c r="U148" s="11"/>
      <c r="V148" s="11"/>
      <c r="W148" s="11"/>
      <c r="X148" s="11"/>
      <c r="Y148" s="11"/>
      <c r="Z148" s="11"/>
      <c r="AA148" s="11"/>
      <c r="AB148" s="11"/>
      <c r="AC148" s="11"/>
      <c r="AD148" s="11"/>
      <c r="AE148" s="11"/>
      <c r="AT148" s="238" t="s">
        <v>199</v>
      </c>
      <c r="AU148" s="238" t="s">
        <v>85</v>
      </c>
      <c r="AV148" s="11" t="s">
        <v>85</v>
      </c>
      <c r="AW148" s="11" t="s">
        <v>32</v>
      </c>
      <c r="AX148" s="11" t="s">
        <v>76</v>
      </c>
      <c r="AY148" s="238" t="s">
        <v>195</v>
      </c>
    </row>
    <row r="149" s="10" customFormat="1">
      <c r="A149" s="10"/>
      <c r="B149" s="218"/>
      <c r="C149" s="219"/>
      <c r="D149" s="213" t="s">
        <v>199</v>
      </c>
      <c r="E149" s="220" t="s">
        <v>1</v>
      </c>
      <c r="F149" s="221" t="s">
        <v>1431</v>
      </c>
      <c r="G149" s="219"/>
      <c r="H149" s="220" t="s">
        <v>1</v>
      </c>
      <c r="I149" s="222"/>
      <c r="J149" s="219"/>
      <c r="K149" s="219"/>
      <c r="L149" s="223"/>
      <c r="M149" s="224"/>
      <c r="N149" s="225"/>
      <c r="O149" s="225"/>
      <c r="P149" s="225"/>
      <c r="Q149" s="225"/>
      <c r="R149" s="225"/>
      <c r="S149" s="225"/>
      <c r="T149" s="226"/>
      <c r="U149" s="10"/>
      <c r="V149" s="10"/>
      <c r="W149" s="10"/>
      <c r="X149" s="10"/>
      <c r="Y149" s="10"/>
      <c r="Z149" s="10"/>
      <c r="AA149" s="10"/>
      <c r="AB149" s="10"/>
      <c r="AC149" s="10"/>
      <c r="AD149" s="10"/>
      <c r="AE149" s="10"/>
      <c r="AT149" s="227" t="s">
        <v>199</v>
      </c>
      <c r="AU149" s="227" t="s">
        <v>85</v>
      </c>
      <c r="AV149" s="10" t="s">
        <v>83</v>
      </c>
      <c r="AW149" s="10" t="s">
        <v>32</v>
      </c>
      <c r="AX149" s="10" t="s">
        <v>76</v>
      </c>
      <c r="AY149" s="227" t="s">
        <v>195</v>
      </c>
    </row>
    <row r="150" s="11" customFormat="1">
      <c r="A150" s="11"/>
      <c r="B150" s="228"/>
      <c r="C150" s="229"/>
      <c r="D150" s="213" t="s">
        <v>199</v>
      </c>
      <c r="E150" s="230" t="s">
        <v>1</v>
      </c>
      <c r="F150" s="231" t="s">
        <v>1432</v>
      </c>
      <c r="G150" s="229"/>
      <c r="H150" s="232">
        <v>4.6319999999999997</v>
      </c>
      <c r="I150" s="233"/>
      <c r="J150" s="229"/>
      <c r="K150" s="229"/>
      <c r="L150" s="234"/>
      <c r="M150" s="235"/>
      <c r="N150" s="236"/>
      <c r="O150" s="236"/>
      <c r="P150" s="236"/>
      <c r="Q150" s="236"/>
      <c r="R150" s="236"/>
      <c r="S150" s="236"/>
      <c r="T150" s="237"/>
      <c r="U150" s="11"/>
      <c r="V150" s="11"/>
      <c r="W150" s="11"/>
      <c r="X150" s="11"/>
      <c r="Y150" s="11"/>
      <c r="Z150" s="11"/>
      <c r="AA150" s="11"/>
      <c r="AB150" s="11"/>
      <c r="AC150" s="11"/>
      <c r="AD150" s="11"/>
      <c r="AE150" s="11"/>
      <c r="AT150" s="238" t="s">
        <v>199</v>
      </c>
      <c r="AU150" s="238" t="s">
        <v>85</v>
      </c>
      <c r="AV150" s="11" t="s">
        <v>85</v>
      </c>
      <c r="AW150" s="11" t="s">
        <v>32</v>
      </c>
      <c r="AX150" s="11" t="s">
        <v>76</v>
      </c>
      <c r="AY150" s="238" t="s">
        <v>195</v>
      </c>
    </row>
    <row r="151" s="11" customFormat="1">
      <c r="A151" s="11"/>
      <c r="B151" s="228"/>
      <c r="C151" s="229"/>
      <c r="D151" s="213" t="s">
        <v>199</v>
      </c>
      <c r="E151" s="230" t="s">
        <v>1</v>
      </c>
      <c r="F151" s="231" t="s">
        <v>1433</v>
      </c>
      <c r="G151" s="229"/>
      <c r="H151" s="232">
        <v>6.5</v>
      </c>
      <c r="I151" s="233"/>
      <c r="J151" s="229"/>
      <c r="K151" s="229"/>
      <c r="L151" s="234"/>
      <c r="M151" s="235"/>
      <c r="N151" s="236"/>
      <c r="O151" s="236"/>
      <c r="P151" s="236"/>
      <c r="Q151" s="236"/>
      <c r="R151" s="236"/>
      <c r="S151" s="236"/>
      <c r="T151" s="237"/>
      <c r="U151" s="11"/>
      <c r="V151" s="11"/>
      <c r="W151" s="11"/>
      <c r="X151" s="11"/>
      <c r="Y151" s="11"/>
      <c r="Z151" s="11"/>
      <c r="AA151" s="11"/>
      <c r="AB151" s="11"/>
      <c r="AC151" s="11"/>
      <c r="AD151" s="11"/>
      <c r="AE151" s="11"/>
      <c r="AT151" s="238" t="s">
        <v>199</v>
      </c>
      <c r="AU151" s="238" t="s">
        <v>85</v>
      </c>
      <c r="AV151" s="11" t="s">
        <v>85</v>
      </c>
      <c r="AW151" s="11" t="s">
        <v>32</v>
      </c>
      <c r="AX151" s="11" t="s">
        <v>76</v>
      </c>
      <c r="AY151" s="238" t="s">
        <v>195</v>
      </c>
    </row>
    <row r="152" s="15" customFormat="1">
      <c r="A152" s="15"/>
      <c r="B152" s="287"/>
      <c r="C152" s="288"/>
      <c r="D152" s="213" t="s">
        <v>199</v>
      </c>
      <c r="E152" s="289" t="s">
        <v>1</v>
      </c>
      <c r="F152" s="290" t="s">
        <v>1422</v>
      </c>
      <c r="G152" s="288"/>
      <c r="H152" s="291">
        <v>1350.04</v>
      </c>
      <c r="I152" s="292"/>
      <c r="J152" s="288"/>
      <c r="K152" s="288"/>
      <c r="L152" s="293"/>
      <c r="M152" s="294"/>
      <c r="N152" s="295"/>
      <c r="O152" s="295"/>
      <c r="P152" s="295"/>
      <c r="Q152" s="295"/>
      <c r="R152" s="295"/>
      <c r="S152" s="295"/>
      <c r="T152" s="296"/>
      <c r="U152" s="15"/>
      <c r="V152" s="15"/>
      <c r="W152" s="15"/>
      <c r="X152" s="15"/>
      <c r="Y152" s="15"/>
      <c r="Z152" s="15"/>
      <c r="AA152" s="15"/>
      <c r="AB152" s="15"/>
      <c r="AC152" s="15"/>
      <c r="AD152" s="15"/>
      <c r="AE152" s="15"/>
      <c r="AT152" s="297" t="s">
        <v>199</v>
      </c>
      <c r="AU152" s="297" t="s">
        <v>85</v>
      </c>
      <c r="AV152" s="15" t="s">
        <v>234</v>
      </c>
      <c r="AW152" s="15" t="s">
        <v>32</v>
      </c>
      <c r="AX152" s="15" t="s">
        <v>83</v>
      </c>
      <c r="AY152" s="297" t="s">
        <v>195</v>
      </c>
    </row>
    <row r="153" s="2" customFormat="1" ht="33" customHeight="1">
      <c r="A153" s="39"/>
      <c r="B153" s="40"/>
      <c r="C153" s="200" t="s">
        <v>234</v>
      </c>
      <c r="D153" s="200" t="s">
        <v>191</v>
      </c>
      <c r="E153" s="201" t="s">
        <v>1434</v>
      </c>
      <c r="F153" s="202" t="s">
        <v>1435</v>
      </c>
      <c r="G153" s="203" t="s">
        <v>1411</v>
      </c>
      <c r="H153" s="204">
        <v>2514.4400000000001</v>
      </c>
      <c r="I153" s="205"/>
      <c r="J153" s="206">
        <f>ROUND(I153*H153,2)</f>
        <v>0</v>
      </c>
      <c r="K153" s="202" t="s">
        <v>1412</v>
      </c>
      <c r="L153" s="45"/>
      <c r="M153" s="207" t="s">
        <v>1</v>
      </c>
      <c r="N153" s="208" t="s">
        <v>41</v>
      </c>
      <c r="O153" s="92"/>
      <c r="P153" s="209">
        <f>O153*H153</f>
        <v>0</v>
      </c>
      <c r="Q153" s="209">
        <v>0.00012999999999999999</v>
      </c>
      <c r="R153" s="209">
        <f>Q153*H153</f>
        <v>0.32687719999999998</v>
      </c>
      <c r="S153" s="209">
        <v>0.23000000000000001</v>
      </c>
      <c r="T153" s="210">
        <f>S153*H153</f>
        <v>578.32120000000009</v>
      </c>
      <c r="U153" s="39"/>
      <c r="V153" s="39"/>
      <c r="W153" s="39"/>
      <c r="X153" s="39"/>
      <c r="Y153" s="39"/>
      <c r="Z153" s="39"/>
      <c r="AA153" s="39"/>
      <c r="AB153" s="39"/>
      <c r="AC153" s="39"/>
      <c r="AD153" s="39"/>
      <c r="AE153" s="39"/>
      <c r="AR153" s="211" t="s">
        <v>234</v>
      </c>
      <c r="AT153" s="211" t="s">
        <v>191</v>
      </c>
      <c r="AU153" s="211" t="s">
        <v>85</v>
      </c>
      <c r="AY153" s="18" t="s">
        <v>195</v>
      </c>
      <c r="BE153" s="212">
        <f>IF(N153="základní",J153,0)</f>
        <v>0</v>
      </c>
      <c r="BF153" s="212">
        <f>IF(N153="snížená",J153,0)</f>
        <v>0</v>
      </c>
      <c r="BG153" s="212">
        <f>IF(N153="zákl. přenesená",J153,0)</f>
        <v>0</v>
      </c>
      <c r="BH153" s="212">
        <f>IF(N153="sníž. přenesená",J153,0)</f>
        <v>0</v>
      </c>
      <c r="BI153" s="212">
        <f>IF(N153="nulová",J153,0)</f>
        <v>0</v>
      </c>
      <c r="BJ153" s="18" t="s">
        <v>83</v>
      </c>
      <c r="BK153" s="212">
        <f>ROUND(I153*H153,2)</f>
        <v>0</v>
      </c>
      <c r="BL153" s="18" t="s">
        <v>234</v>
      </c>
      <c r="BM153" s="211" t="s">
        <v>1436</v>
      </c>
    </row>
    <row r="154" s="10" customFormat="1">
      <c r="A154" s="10"/>
      <c r="B154" s="218"/>
      <c r="C154" s="219"/>
      <c r="D154" s="213" t="s">
        <v>199</v>
      </c>
      <c r="E154" s="220" t="s">
        <v>1</v>
      </c>
      <c r="F154" s="221" t="s">
        <v>1437</v>
      </c>
      <c r="G154" s="219"/>
      <c r="H154" s="220" t="s">
        <v>1</v>
      </c>
      <c r="I154" s="222"/>
      <c r="J154" s="219"/>
      <c r="K154" s="219"/>
      <c r="L154" s="223"/>
      <c r="M154" s="224"/>
      <c r="N154" s="225"/>
      <c r="O154" s="225"/>
      <c r="P154" s="225"/>
      <c r="Q154" s="225"/>
      <c r="R154" s="225"/>
      <c r="S154" s="225"/>
      <c r="T154" s="226"/>
      <c r="U154" s="10"/>
      <c r="V154" s="10"/>
      <c r="W154" s="10"/>
      <c r="X154" s="10"/>
      <c r="Y154" s="10"/>
      <c r="Z154" s="10"/>
      <c r="AA154" s="10"/>
      <c r="AB154" s="10"/>
      <c r="AC154" s="10"/>
      <c r="AD154" s="10"/>
      <c r="AE154" s="10"/>
      <c r="AT154" s="227" t="s">
        <v>199</v>
      </c>
      <c r="AU154" s="227" t="s">
        <v>85</v>
      </c>
      <c r="AV154" s="10" t="s">
        <v>83</v>
      </c>
      <c r="AW154" s="10" t="s">
        <v>32</v>
      </c>
      <c r="AX154" s="10" t="s">
        <v>76</v>
      </c>
      <c r="AY154" s="227" t="s">
        <v>195</v>
      </c>
    </row>
    <row r="155" s="10" customFormat="1">
      <c r="A155" s="10"/>
      <c r="B155" s="218"/>
      <c r="C155" s="219"/>
      <c r="D155" s="213" t="s">
        <v>199</v>
      </c>
      <c r="E155" s="220" t="s">
        <v>1</v>
      </c>
      <c r="F155" s="221" t="s">
        <v>1419</v>
      </c>
      <c r="G155" s="219"/>
      <c r="H155" s="220" t="s">
        <v>1</v>
      </c>
      <c r="I155" s="222"/>
      <c r="J155" s="219"/>
      <c r="K155" s="219"/>
      <c r="L155" s="223"/>
      <c r="M155" s="224"/>
      <c r="N155" s="225"/>
      <c r="O155" s="225"/>
      <c r="P155" s="225"/>
      <c r="Q155" s="225"/>
      <c r="R155" s="225"/>
      <c r="S155" s="225"/>
      <c r="T155" s="226"/>
      <c r="U155" s="10"/>
      <c r="V155" s="10"/>
      <c r="W155" s="10"/>
      <c r="X155" s="10"/>
      <c r="Y155" s="10"/>
      <c r="Z155" s="10"/>
      <c r="AA155" s="10"/>
      <c r="AB155" s="10"/>
      <c r="AC155" s="10"/>
      <c r="AD155" s="10"/>
      <c r="AE155" s="10"/>
      <c r="AT155" s="227" t="s">
        <v>199</v>
      </c>
      <c r="AU155" s="227" t="s">
        <v>85</v>
      </c>
      <c r="AV155" s="10" t="s">
        <v>83</v>
      </c>
      <c r="AW155" s="10" t="s">
        <v>32</v>
      </c>
      <c r="AX155" s="10" t="s">
        <v>76</v>
      </c>
      <c r="AY155" s="227" t="s">
        <v>195</v>
      </c>
    </row>
    <row r="156" s="11" customFormat="1">
      <c r="A156" s="11"/>
      <c r="B156" s="228"/>
      <c r="C156" s="229"/>
      <c r="D156" s="213" t="s">
        <v>199</v>
      </c>
      <c r="E156" s="230" t="s">
        <v>1</v>
      </c>
      <c r="F156" s="231" t="s">
        <v>1427</v>
      </c>
      <c r="G156" s="229"/>
      <c r="H156" s="232">
        <v>1216.008</v>
      </c>
      <c r="I156" s="233"/>
      <c r="J156" s="229"/>
      <c r="K156" s="229"/>
      <c r="L156" s="234"/>
      <c r="M156" s="235"/>
      <c r="N156" s="236"/>
      <c r="O156" s="236"/>
      <c r="P156" s="236"/>
      <c r="Q156" s="236"/>
      <c r="R156" s="236"/>
      <c r="S156" s="236"/>
      <c r="T156" s="237"/>
      <c r="U156" s="11"/>
      <c r="V156" s="11"/>
      <c r="W156" s="11"/>
      <c r="X156" s="11"/>
      <c r="Y156" s="11"/>
      <c r="Z156" s="11"/>
      <c r="AA156" s="11"/>
      <c r="AB156" s="11"/>
      <c r="AC156" s="11"/>
      <c r="AD156" s="11"/>
      <c r="AE156" s="11"/>
      <c r="AT156" s="238" t="s">
        <v>199</v>
      </c>
      <c r="AU156" s="238" t="s">
        <v>85</v>
      </c>
      <c r="AV156" s="11" t="s">
        <v>85</v>
      </c>
      <c r="AW156" s="11" t="s">
        <v>32</v>
      </c>
      <c r="AX156" s="11" t="s">
        <v>76</v>
      </c>
      <c r="AY156" s="238" t="s">
        <v>195</v>
      </c>
    </row>
    <row r="157" s="11" customFormat="1">
      <c r="A157" s="11"/>
      <c r="B157" s="228"/>
      <c r="C157" s="229"/>
      <c r="D157" s="213" t="s">
        <v>199</v>
      </c>
      <c r="E157" s="230" t="s">
        <v>1</v>
      </c>
      <c r="F157" s="231" t="s">
        <v>1438</v>
      </c>
      <c r="G157" s="229"/>
      <c r="H157" s="232">
        <v>104</v>
      </c>
      <c r="I157" s="233"/>
      <c r="J157" s="229"/>
      <c r="K157" s="229"/>
      <c r="L157" s="234"/>
      <c r="M157" s="235"/>
      <c r="N157" s="236"/>
      <c r="O157" s="236"/>
      <c r="P157" s="236"/>
      <c r="Q157" s="236"/>
      <c r="R157" s="236"/>
      <c r="S157" s="236"/>
      <c r="T157" s="237"/>
      <c r="U157" s="11"/>
      <c r="V157" s="11"/>
      <c r="W157" s="11"/>
      <c r="X157" s="11"/>
      <c r="Y157" s="11"/>
      <c r="Z157" s="11"/>
      <c r="AA157" s="11"/>
      <c r="AB157" s="11"/>
      <c r="AC157" s="11"/>
      <c r="AD157" s="11"/>
      <c r="AE157" s="11"/>
      <c r="AT157" s="238" t="s">
        <v>199</v>
      </c>
      <c r="AU157" s="238" t="s">
        <v>85</v>
      </c>
      <c r="AV157" s="11" t="s">
        <v>85</v>
      </c>
      <c r="AW157" s="11" t="s">
        <v>32</v>
      </c>
      <c r="AX157" s="11" t="s">
        <v>76</v>
      </c>
      <c r="AY157" s="238" t="s">
        <v>195</v>
      </c>
    </row>
    <row r="158" s="11" customFormat="1">
      <c r="A158" s="11"/>
      <c r="B158" s="228"/>
      <c r="C158" s="229"/>
      <c r="D158" s="213" t="s">
        <v>199</v>
      </c>
      <c r="E158" s="230" t="s">
        <v>1</v>
      </c>
      <c r="F158" s="231" t="s">
        <v>1429</v>
      </c>
      <c r="G158" s="229"/>
      <c r="H158" s="232">
        <v>8.0999999999999996</v>
      </c>
      <c r="I158" s="233"/>
      <c r="J158" s="229"/>
      <c r="K158" s="229"/>
      <c r="L158" s="234"/>
      <c r="M158" s="235"/>
      <c r="N158" s="236"/>
      <c r="O158" s="236"/>
      <c r="P158" s="236"/>
      <c r="Q158" s="236"/>
      <c r="R158" s="236"/>
      <c r="S158" s="236"/>
      <c r="T158" s="237"/>
      <c r="U158" s="11"/>
      <c r="V158" s="11"/>
      <c r="W158" s="11"/>
      <c r="X158" s="11"/>
      <c r="Y158" s="11"/>
      <c r="Z158" s="11"/>
      <c r="AA158" s="11"/>
      <c r="AB158" s="11"/>
      <c r="AC158" s="11"/>
      <c r="AD158" s="11"/>
      <c r="AE158" s="11"/>
      <c r="AT158" s="238" t="s">
        <v>199</v>
      </c>
      <c r="AU158" s="238" t="s">
        <v>85</v>
      </c>
      <c r="AV158" s="11" t="s">
        <v>85</v>
      </c>
      <c r="AW158" s="11" t="s">
        <v>32</v>
      </c>
      <c r="AX158" s="11" t="s">
        <v>76</v>
      </c>
      <c r="AY158" s="238" t="s">
        <v>195</v>
      </c>
    </row>
    <row r="159" s="11" customFormat="1">
      <c r="A159" s="11"/>
      <c r="B159" s="228"/>
      <c r="C159" s="229"/>
      <c r="D159" s="213" t="s">
        <v>199</v>
      </c>
      <c r="E159" s="230" t="s">
        <v>1</v>
      </c>
      <c r="F159" s="231" t="s">
        <v>1430</v>
      </c>
      <c r="G159" s="229"/>
      <c r="H159" s="232">
        <v>10.800000000000001</v>
      </c>
      <c r="I159" s="233"/>
      <c r="J159" s="229"/>
      <c r="K159" s="229"/>
      <c r="L159" s="234"/>
      <c r="M159" s="235"/>
      <c r="N159" s="236"/>
      <c r="O159" s="236"/>
      <c r="P159" s="236"/>
      <c r="Q159" s="236"/>
      <c r="R159" s="236"/>
      <c r="S159" s="236"/>
      <c r="T159" s="237"/>
      <c r="U159" s="11"/>
      <c r="V159" s="11"/>
      <c r="W159" s="11"/>
      <c r="X159" s="11"/>
      <c r="Y159" s="11"/>
      <c r="Z159" s="11"/>
      <c r="AA159" s="11"/>
      <c r="AB159" s="11"/>
      <c r="AC159" s="11"/>
      <c r="AD159" s="11"/>
      <c r="AE159" s="11"/>
      <c r="AT159" s="238" t="s">
        <v>199</v>
      </c>
      <c r="AU159" s="238" t="s">
        <v>85</v>
      </c>
      <c r="AV159" s="11" t="s">
        <v>85</v>
      </c>
      <c r="AW159" s="11" t="s">
        <v>32</v>
      </c>
      <c r="AX159" s="11" t="s">
        <v>76</v>
      </c>
      <c r="AY159" s="238" t="s">
        <v>195</v>
      </c>
    </row>
    <row r="160" s="10" customFormat="1">
      <c r="A160" s="10"/>
      <c r="B160" s="218"/>
      <c r="C160" s="219"/>
      <c r="D160" s="213" t="s">
        <v>199</v>
      </c>
      <c r="E160" s="220" t="s">
        <v>1</v>
      </c>
      <c r="F160" s="221" t="s">
        <v>1431</v>
      </c>
      <c r="G160" s="219"/>
      <c r="H160" s="220" t="s">
        <v>1</v>
      </c>
      <c r="I160" s="222"/>
      <c r="J160" s="219"/>
      <c r="K160" s="219"/>
      <c r="L160" s="223"/>
      <c r="M160" s="224"/>
      <c r="N160" s="225"/>
      <c r="O160" s="225"/>
      <c r="P160" s="225"/>
      <c r="Q160" s="225"/>
      <c r="R160" s="225"/>
      <c r="S160" s="225"/>
      <c r="T160" s="226"/>
      <c r="U160" s="10"/>
      <c r="V160" s="10"/>
      <c r="W160" s="10"/>
      <c r="X160" s="10"/>
      <c r="Y160" s="10"/>
      <c r="Z160" s="10"/>
      <c r="AA160" s="10"/>
      <c r="AB160" s="10"/>
      <c r="AC160" s="10"/>
      <c r="AD160" s="10"/>
      <c r="AE160" s="10"/>
      <c r="AT160" s="227" t="s">
        <v>199</v>
      </c>
      <c r="AU160" s="227" t="s">
        <v>85</v>
      </c>
      <c r="AV160" s="10" t="s">
        <v>83</v>
      </c>
      <c r="AW160" s="10" t="s">
        <v>32</v>
      </c>
      <c r="AX160" s="10" t="s">
        <v>76</v>
      </c>
      <c r="AY160" s="227" t="s">
        <v>195</v>
      </c>
    </row>
    <row r="161" s="11" customFormat="1">
      <c r="A161" s="11"/>
      <c r="B161" s="228"/>
      <c r="C161" s="229"/>
      <c r="D161" s="213" t="s">
        <v>199</v>
      </c>
      <c r="E161" s="230" t="s">
        <v>1</v>
      </c>
      <c r="F161" s="231" t="s">
        <v>1432</v>
      </c>
      <c r="G161" s="229"/>
      <c r="H161" s="232">
        <v>4.6319999999999997</v>
      </c>
      <c r="I161" s="233"/>
      <c r="J161" s="229"/>
      <c r="K161" s="229"/>
      <c r="L161" s="234"/>
      <c r="M161" s="235"/>
      <c r="N161" s="236"/>
      <c r="O161" s="236"/>
      <c r="P161" s="236"/>
      <c r="Q161" s="236"/>
      <c r="R161" s="236"/>
      <c r="S161" s="236"/>
      <c r="T161" s="237"/>
      <c r="U161" s="11"/>
      <c r="V161" s="11"/>
      <c r="W161" s="11"/>
      <c r="X161" s="11"/>
      <c r="Y161" s="11"/>
      <c r="Z161" s="11"/>
      <c r="AA161" s="11"/>
      <c r="AB161" s="11"/>
      <c r="AC161" s="11"/>
      <c r="AD161" s="11"/>
      <c r="AE161" s="11"/>
      <c r="AT161" s="238" t="s">
        <v>199</v>
      </c>
      <c r="AU161" s="238" t="s">
        <v>85</v>
      </c>
      <c r="AV161" s="11" t="s">
        <v>85</v>
      </c>
      <c r="AW161" s="11" t="s">
        <v>32</v>
      </c>
      <c r="AX161" s="11" t="s">
        <v>76</v>
      </c>
      <c r="AY161" s="238" t="s">
        <v>195</v>
      </c>
    </row>
    <row r="162" s="11" customFormat="1">
      <c r="A162" s="11"/>
      <c r="B162" s="228"/>
      <c r="C162" s="229"/>
      <c r="D162" s="213" t="s">
        <v>199</v>
      </c>
      <c r="E162" s="230" t="s">
        <v>1</v>
      </c>
      <c r="F162" s="231" t="s">
        <v>1433</v>
      </c>
      <c r="G162" s="229"/>
      <c r="H162" s="232">
        <v>6.5</v>
      </c>
      <c r="I162" s="233"/>
      <c r="J162" s="229"/>
      <c r="K162" s="229"/>
      <c r="L162" s="234"/>
      <c r="M162" s="235"/>
      <c r="N162" s="236"/>
      <c r="O162" s="236"/>
      <c r="P162" s="236"/>
      <c r="Q162" s="236"/>
      <c r="R162" s="236"/>
      <c r="S162" s="236"/>
      <c r="T162" s="237"/>
      <c r="U162" s="11"/>
      <c r="V162" s="11"/>
      <c r="W162" s="11"/>
      <c r="X162" s="11"/>
      <c r="Y162" s="11"/>
      <c r="Z162" s="11"/>
      <c r="AA162" s="11"/>
      <c r="AB162" s="11"/>
      <c r="AC162" s="11"/>
      <c r="AD162" s="11"/>
      <c r="AE162" s="11"/>
      <c r="AT162" s="238" t="s">
        <v>199</v>
      </c>
      <c r="AU162" s="238" t="s">
        <v>85</v>
      </c>
      <c r="AV162" s="11" t="s">
        <v>85</v>
      </c>
      <c r="AW162" s="11" t="s">
        <v>32</v>
      </c>
      <c r="AX162" s="11" t="s">
        <v>76</v>
      </c>
      <c r="AY162" s="238" t="s">
        <v>195</v>
      </c>
    </row>
    <row r="163" s="10" customFormat="1">
      <c r="A163" s="10"/>
      <c r="B163" s="218"/>
      <c r="C163" s="219"/>
      <c r="D163" s="213" t="s">
        <v>199</v>
      </c>
      <c r="E163" s="220" t="s">
        <v>1</v>
      </c>
      <c r="F163" s="221" t="s">
        <v>1439</v>
      </c>
      <c r="G163" s="219"/>
      <c r="H163" s="220" t="s">
        <v>1</v>
      </c>
      <c r="I163" s="222"/>
      <c r="J163" s="219"/>
      <c r="K163" s="219"/>
      <c r="L163" s="223"/>
      <c r="M163" s="224"/>
      <c r="N163" s="225"/>
      <c r="O163" s="225"/>
      <c r="P163" s="225"/>
      <c r="Q163" s="225"/>
      <c r="R163" s="225"/>
      <c r="S163" s="225"/>
      <c r="T163" s="226"/>
      <c r="U163" s="10"/>
      <c r="V163" s="10"/>
      <c r="W163" s="10"/>
      <c r="X163" s="10"/>
      <c r="Y163" s="10"/>
      <c r="Z163" s="10"/>
      <c r="AA163" s="10"/>
      <c r="AB163" s="10"/>
      <c r="AC163" s="10"/>
      <c r="AD163" s="10"/>
      <c r="AE163" s="10"/>
      <c r="AT163" s="227" t="s">
        <v>199</v>
      </c>
      <c r="AU163" s="227" t="s">
        <v>85</v>
      </c>
      <c r="AV163" s="10" t="s">
        <v>83</v>
      </c>
      <c r="AW163" s="10" t="s">
        <v>32</v>
      </c>
      <c r="AX163" s="10" t="s">
        <v>76</v>
      </c>
      <c r="AY163" s="227" t="s">
        <v>195</v>
      </c>
    </row>
    <row r="164" s="10" customFormat="1">
      <c r="A164" s="10"/>
      <c r="B164" s="218"/>
      <c r="C164" s="219"/>
      <c r="D164" s="213" t="s">
        <v>199</v>
      </c>
      <c r="E164" s="220" t="s">
        <v>1</v>
      </c>
      <c r="F164" s="221" t="s">
        <v>1419</v>
      </c>
      <c r="G164" s="219"/>
      <c r="H164" s="220" t="s">
        <v>1</v>
      </c>
      <c r="I164" s="222"/>
      <c r="J164" s="219"/>
      <c r="K164" s="219"/>
      <c r="L164" s="223"/>
      <c r="M164" s="224"/>
      <c r="N164" s="225"/>
      <c r="O164" s="225"/>
      <c r="P164" s="225"/>
      <c r="Q164" s="225"/>
      <c r="R164" s="225"/>
      <c r="S164" s="225"/>
      <c r="T164" s="226"/>
      <c r="U164" s="10"/>
      <c r="V164" s="10"/>
      <c r="W164" s="10"/>
      <c r="X164" s="10"/>
      <c r="Y164" s="10"/>
      <c r="Z164" s="10"/>
      <c r="AA164" s="10"/>
      <c r="AB164" s="10"/>
      <c r="AC164" s="10"/>
      <c r="AD164" s="10"/>
      <c r="AE164" s="10"/>
      <c r="AT164" s="227" t="s">
        <v>199</v>
      </c>
      <c r="AU164" s="227" t="s">
        <v>85</v>
      </c>
      <c r="AV164" s="10" t="s">
        <v>83</v>
      </c>
      <c r="AW164" s="10" t="s">
        <v>32</v>
      </c>
      <c r="AX164" s="10" t="s">
        <v>76</v>
      </c>
      <c r="AY164" s="227" t="s">
        <v>195</v>
      </c>
    </row>
    <row r="165" s="11" customFormat="1">
      <c r="A165" s="11"/>
      <c r="B165" s="228"/>
      <c r="C165" s="229"/>
      <c r="D165" s="213" t="s">
        <v>199</v>
      </c>
      <c r="E165" s="230" t="s">
        <v>1</v>
      </c>
      <c r="F165" s="231" t="s">
        <v>1440</v>
      </c>
      <c r="G165" s="229"/>
      <c r="H165" s="232">
        <v>1013.34</v>
      </c>
      <c r="I165" s="233"/>
      <c r="J165" s="229"/>
      <c r="K165" s="229"/>
      <c r="L165" s="234"/>
      <c r="M165" s="235"/>
      <c r="N165" s="236"/>
      <c r="O165" s="236"/>
      <c r="P165" s="236"/>
      <c r="Q165" s="236"/>
      <c r="R165" s="236"/>
      <c r="S165" s="236"/>
      <c r="T165" s="237"/>
      <c r="U165" s="11"/>
      <c r="V165" s="11"/>
      <c r="W165" s="11"/>
      <c r="X165" s="11"/>
      <c r="Y165" s="11"/>
      <c r="Z165" s="11"/>
      <c r="AA165" s="11"/>
      <c r="AB165" s="11"/>
      <c r="AC165" s="11"/>
      <c r="AD165" s="11"/>
      <c r="AE165" s="11"/>
      <c r="AT165" s="238" t="s">
        <v>199</v>
      </c>
      <c r="AU165" s="238" t="s">
        <v>85</v>
      </c>
      <c r="AV165" s="11" t="s">
        <v>85</v>
      </c>
      <c r="AW165" s="11" t="s">
        <v>32</v>
      </c>
      <c r="AX165" s="11" t="s">
        <v>76</v>
      </c>
      <c r="AY165" s="238" t="s">
        <v>195</v>
      </c>
    </row>
    <row r="166" s="11" customFormat="1">
      <c r="A166" s="11"/>
      <c r="B166" s="228"/>
      <c r="C166" s="229"/>
      <c r="D166" s="213" t="s">
        <v>199</v>
      </c>
      <c r="E166" s="230" t="s">
        <v>1</v>
      </c>
      <c r="F166" s="231" t="s">
        <v>1441</v>
      </c>
      <c r="G166" s="229"/>
      <c r="H166" s="232">
        <v>121.59999999999999</v>
      </c>
      <c r="I166" s="233"/>
      <c r="J166" s="229"/>
      <c r="K166" s="229"/>
      <c r="L166" s="234"/>
      <c r="M166" s="235"/>
      <c r="N166" s="236"/>
      <c r="O166" s="236"/>
      <c r="P166" s="236"/>
      <c r="Q166" s="236"/>
      <c r="R166" s="236"/>
      <c r="S166" s="236"/>
      <c r="T166" s="237"/>
      <c r="U166" s="11"/>
      <c r="V166" s="11"/>
      <c r="W166" s="11"/>
      <c r="X166" s="11"/>
      <c r="Y166" s="11"/>
      <c r="Z166" s="11"/>
      <c r="AA166" s="11"/>
      <c r="AB166" s="11"/>
      <c r="AC166" s="11"/>
      <c r="AD166" s="11"/>
      <c r="AE166" s="11"/>
      <c r="AT166" s="238" t="s">
        <v>199</v>
      </c>
      <c r="AU166" s="238" t="s">
        <v>85</v>
      </c>
      <c r="AV166" s="11" t="s">
        <v>85</v>
      </c>
      <c r="AW166" s="11" t="s">
        <v>32</v>
      </c>
      <c r="AX166" s="11" t="s">
        <v>76</v>
      </c>
      <c r="AY166" s="238" t="s">
        <v>195</v>
      </c>
    </row>
    <row r="167" s="11" customFormat="1">
      <c r="A167" s="11"/>
      <c r="B167" s="228"/>
      <c r="C167" s="229"/>
      <c r="D167" s="213" t="s">
        <v>199</v>
      </c>
      <c r="E167" s="230" t="s">
        <v>1</v>
      </c>
      <c r="F167" s="231" t="s">
        <v>1442</v>
      </c>
      <c r="G167" s="229"/>
      <c r="H167" s="232">
        <v>8.4000000000000004</v>
      </c>
      <c r="I167" s="233"/>
      <c r="J167" s="229"/>
      <c r="K167" s="229"/>
      <c r="L167" s="234"/>
      <c r="M167" s="235"/>
      <c r="N167" s="236"/>
      <c r="O167" s="236"/>
      <c r="P167" s="236"/>
      <c r="Q167" s="236"/>
      <c r="R167" s="236"/>
      <c r="S167" s="236"/>
      <c r="T167" s="237"/>
      <c r="U167" s="11"/>
      <c r="V167" s="11"/>
      <c r="W167" s="11"/>
      <c r="X167" s="11"/>
      <c r="Y167" s="11"/>
      <c r="Z167" s="11"/>
      <c r="AA167" s="11"/>
      <c r="AB167" s="11"/>
      <c r="AC167" s="11"/>
      <c r="AD167" s="11"/>
      <c r="AE167" s="11"/>
      <c r="AT167" s="238" t="s">
        <v>199</v>
      </c>
      <c r="AU167" s="238" t="s">
        <v>85</v>
      </c>
      <c r="AV167" s="11" t="s">
        <v>85</v>
      </c>
      <c r="AW167" s="11" t="s">
        <v>32</v>
      </c>
      <c r="AX167" s="11" t="s">
        <v>76</v>
      </c>
      <c r="AY167" s="238" t="s">
        <v>195</v>
      </c>
    </row>
    <row r="168" s="11" customFormat="1">
      <c r="A168" s="11"/>
      <c r="B168" s="228"/>
      <c r="C168" s="229"/>
      <c r="D168" s="213" t="s">
        <v>199</v>
      </c>
      <c r="E168" s="230" t="s">
        <v>1</v>
      </c>
      <c r="F168" s="231" t="s">
        <v>1443</v>
      </c>
      <c r="G168" s="229"/>
      <c r="H168" s="232">
        <v>9.5999999999999996</v>
      </c>
      <c r="I168" s="233"/>
      <c r="J168" s="229"/>
      <c r="K168" s="229"/>
      <c r="L168" s="234"/>
      <c r="M168" s="235"/>
      <c r="N168" s="236"/>
      <c r="O168" s="236"/>
      <c r="P168" s="236"/>
      <c r="Q168" s="236"/>
      <c r="R168" s="236"/>
      <c r="S168" s="236"/>
      <c r="T168" s="237"/>
      <c r="U168" s="11"/>
      <c r="V168" s="11"/>
      <c r="W168" s="11"/>
      <c r="X168" s="11"/>
      <c r="Y168" s="11"/>
      <c r="Z168" s="11"/>
      <c r="AA168" s="11"/>
      <c r="AB168" s="11"/>
      <c r="AC168" s="11"/>
      <c r="AD168" s="11"/>
      <c r="AE168" s="11"/>
      <c r="AT168" s="238" t="s">
        <v>199</v>
      </c>
      <c r="AU168" s="238" t="s">
        <v>85</v>
      </c>
      <c r="AV168" s="11" t="s">
        <v>85</v>
      </c>
      <c r="AW168" s="11" t="s">
        <v>32</v>
      </c>
      <c r="AX168" s="11" t="s">
        <v>76</v>
      </c>
      <c r="AY168" s="238" t="s">
        <v>195</v>
      </c>
    </row>
    <row r="169" s="10" customFormat="1">
      <c r="A169" s="10"/>
      <c r="B169" s="218"/>
      <c r="C169" s="219"/>
      <c r="D169" s="213" t="s">
        <v>199</v>
      </c>
      <c r="E169" s="220" t="s">
        <v>1</v>
      </c>
      <c r="F169" s="221" t="s">
        <v>1444</v>
      </c>
      <c r="G169" s="219"/>
      <c r="H169" s="220" t="s">
        <v>1</v>
      </c>
      <c r="I169" s="222"/>
      <c r="J169" s="219"/>
      <c r="K169" s="219"/>
      <c r="L169" s="223"/>
      <c r="M169" s="224"/>
      <c r="N169" s="225"/>
      <c r="O169" s="225"/>
      <c r="P169" s="225"/>
      <c r="Q169" s="225"/>
      <c r="R169" s="225"/>
      <c r="S169" s="225"/>
      <c r="T169" s="226"/>
      <c r="U169" s="10"/>
      <c r="V169" s="10"/>
      <c r="W169" s="10"/>
      <c r="X169" s="10"/>
      <c r="Y169" s="10"/>
      <c r="Z169" s="10"/>
      <c r="AA169" s="10"/>
      <c r="AB169" s="10"/>
      <c r="AC169" s="10"/>
      <c r="AD169" s="10"/>
      <c r="AE169" s="10"/>
      <c r="AT169" s="227" t="s">
        <v>199</v>
      </c>
      <c r="AU169" s="227" t="s">
        <v>85</v>
      </c>
      <c r="AV169" s="10" t="s">
        <v>83</v>
      </c>
      <c r="AW169" s="10" t="s">
        <v>32</v>
      </c>
      <c r="AX169" s="10" t="s">
        <v>76</v>
      </c>
      <c r="AY169" s="227" t="s">
        <v>195</v>
      </c>
    </row>
    <row r="170" s="11" customFormat="1">
      <c r="A170" s="11"/>
      <c r="B170" s="228"/>
      <c r="C170" s="229"/>
      <c r="D170" s="213" t="s">
        <v>199</v>
      </c>
      <c r="E170" s="230" t="s">
        <v>1</v>
      </c>
      <c r="F170" s="231" t="s">
        <v>1445</v>
      </c>
      <c r="G170" s="229"/>
      <c r="H170" s="232">
        <v>3.8599999999999999</v>
      </c>
      <c r="I170" s="233"/>
      <c r="J170" s="229"/>
      <c r="K170" s="229"/>
      <c r="L170" s="234"/>
      <c r="M170" s="235"/>
      <c r="N170" s="236"/>
      <c r="O170" s="236"/>
      <c r="P170" s="236"/>
      <c r="Q170" s="236"/>
      <c r="R170" s="236"/>
      <c r="S170" s="236"/>
      <c r="T170" s="237"/>
      <c r="U170" s="11"/>
      <c r="V170" s="11"/>
      <c r="W170" s="11"/>
      <c r="X170" s="11"/>
      <c r="Y170" s="11"/>
      <c r="Z170" s="11"/>
      <c r="AA170" s="11"/>
      <c r="AB170" s="11"/>
      <c r="AC170" s="11"/>
      <c r="AD170" s="11"/>
      <c r="AE170" s="11"/>
      <c r="AT170" s="238" t="s">
        <v>199</v>
      </c>
      <c r="AU170" s="238" t="s">
        <v>85</v>
      </c>
      <c r="AV170" s="11" t="s">
        <v>85</v>
      </c>
      <c r="AW170" s="11" t="s">
        <v>32</v>
      </c>
      <c r="AX170" s="11" t="s">
        <v>76</v>
      </c>
      <c r="AY170" s="238" t="s">
        <v>195</v>
      </c>
    </row>
    <row r="171" s="11" customFormat="1">
      <c r="A171" s="11"/>
      <c r="B171" s="228"/>
      <c r="C171" s="229"/>
      <c r="D171" s="213" t="s">
        <v>199</v>
      </c>
      <c r="E171" s="230" t="s">
        <v>1</v>
      </c>
      <c r="F171" s="231" t="s">
        <v>1446</v>
      </c>
      <c r="G171" s="229"/>
      <c r="H171" s="232">
        <v>7.5999999999999996</v>
      </c>
      <c r="I171" s="233"/>
      <c r="J171" s="229"/>
      <c r="K171" s="229"/>
      <c r="L171" s="234"/>
      <c r="M171" s="235"/>
      <c r="N171" s="236"/>
      <c r="O171" s="236"/>
      <c r="P171" s="236"/>
      <c r="Q171" s="236"/>
      <c r="R171" s="236"/>
      <c r="S171" s="236"/>
      <c r="T171" s="237"/>
      <c r="U171" s="11"/>
      <c r="V171" s="11"/>
      <c r="W171" s="11"/>
      <c r="X171" s="11"/>
      <c r="Y171" s="11"/>
      <c r="Z171" s="11"/>
      <c r="AA171" s="11"/>
      <c r="AB171" s="11"/>
      <c r="AC171" s="11"/>
      <c r="AD171" s="11"/>
      <c r="AE171" s="11"/>
      <c r="AT171" s="238" t="s">
        <v>199</v>
      </c>
      <c r="AU171" s="238" t="s">
        <v>85</v>
      </c>
      <c r="AV171" s="11" t="s">
        <v>85</v>
      </c>
      <c r="AW171" s="11" t="s">
        <v>32</v>
      </c>
      <c r="AX171" s="11" t="s">
        <v>76</v>
      </c>
      <c r="AY171" s="238" t="s">
        <v>195</v>
      </c>
    </row>
    <row r="172" s="15" customFormat="1">
      <c r="A172" s="15"/>
      <c r="B172" s="287"/>
      <c r="C172" s="288"/>
      <c r="D172" s="213" t="s">
        <v>199</v>
      </c>
      <c r="E172" s="289" t="s">
        <v>1</v>
      </c>
      <c r="F172" s="290" t="s">
        <v>1422</v>
      </c>
      <c r="G172" s="288"/>
      <c r="H172" s="291">
        <v>2514.4400000000001</v>
      </c>
      <c r="I172" s="292"/>
      <c r="J172" s="288"/>
      <c r="K172" s="288"/>
      <c r="L172" s="293"/>
      <c r="M172" s="294"/>
      <c r="N172" s="295"/>
      <c r="O172" s="295"/>
      <c r="P172" s="295"/>
      <c r="Q172" s="295"/>
      <c r="R172" s="295"/>
      <c r="S172" s="295"/>
      <c r="T172" s="296"/>
      <c r="U172" s="15"/>
      <c r="V172" s="15"/>
      <c r="W172" s="15"/>
      <c r="X172" s="15"/>
      <c r="Y172" s="15"/>
      <c r="Z172" s="15"/>
      <c r="AA172" s="15"/>
      <c r="AB172" s="15"/>
      <c r="AC172" s="15"/>
      <c r="AD172" s="15"/>
      <c r="AE172" s="15"/>
      <c r="AT172" s="297" t="s">
        <v>199</v>
      </c>
      <c r="AU172" s="297" t="s">
        <v>85</v>
      </c>
      <c r="AV172" s="15" t="s">
        <v>234</v>
      </c>
      <c r="AW172" s="15" t="s">
        <v>32</v>
      </c>
      <c r="AX172" s="15" t="s">
        <v>83</v>
      </c>
      <c r="AY172" s="297" t="s">
        <v>195</v>
      </c>
    </row>
    <row r="173" s="2" customFormat="1" ht="24.15" customHeight="1">
      <c r="A173" s="39"/>
      <c r="B173" s="40"/>
      <c r="C173" s="200" t="s">
        <v>239</v>
      </c>
      <c r="D173" s="200" t="s">
        <v>191</v>
      </c>
      <c r="E173" s="201" t="s">
        <v>1447</v>
      </c>
      <c r="F173" s="202" t="s">
        <v>1448</v>
      </c>
      <c r="G173" s="203" t="s">
        <v>1449</v>
      </c>
      <c r="H173" s="204">
        <v>2160</v>
      </c>
      <c r="I173" s="205"/>
      <c r="J173" s="206">
        <f>ROUND(I173*H173,2)</f>
        <v>0</v>
      </c>
      <c r="K173" s="202" t="s">
        <v>1412</v>
      </c>
      <c r="L173" s="45"/>
      <c r="M173" s="207" t="s">
        <v>1</v>
      </c>
      <c r="N173" s="208" t="s">
        <v>41</v>
      </c>
      <c r="O173" s="92"/>
      <c r="P173" s="209">
        <f>O173*H173</f>
        <v>0</v>
      </c>
      <c r="Q173" s="209">
        <v>3.0000000000000001E-05</v>
      </c>
      <c r="R173" s="209">
        <f>Q173*H173</f>
        <v>0.064799999999999996</v>
      </c>
      <c r="S173" s="209">
        <v>0</v>
      </c>
      <c r="T173" s="210">
        <f>S173*H173</f>
        <v>0</v>
      </c>
      <c r="U173" s="39"/>
      <c r="V173" s="39"/>
      <c r="W173" s="39"/>
      <c r="X173" s="39"/>
      <c r="Y173" s="39"/>
      <c r="Z173" s="39"/>
      <c r="AA173" s="39"/>
      <c r="AB173" s="39"/>
      <c r="AC173" s="39"/>
      <c r="AD173" s="39"/>
      <c r="AE173" s="39"/>
      <c r="AR173" s="211" t="s">
        <v>234</v>
      </c>
      <c r="AT173" s="211" t="s">
        <v>191</v>
      </c>
      <c r="AU173" s="211" t="s">
        <v>85</v>
      </c>
      <c r="AY173" s="18" t="s">
        <v>195</v>
      </c>
      <c r="BE173" s="212">
        <f>IF(N173="základní",J173,0)</f>
        <v>0</v>
      </c>
      <c r="BF173" s="212">
        <f>IF(N173="snížená",J173,0)</f>
        <v>0</v>
      </c>
      <c r="BG173" s="212">
        <f>IF(N173="zákl. přenesená",J173,0)</f>
        <v>0</v>
      </c>
      <c r="BH173" s="212">
        <f>IF(N173="sníž. přenesená",J173,0)</f>
        <v>0</v>
      </c>
      <c r="BI173" s="212">
        <f>IF(N173="nulová",J173,0)</f>
        <v>0</v>
      </c>
      <c r="BJ173" s="18" t="s">
        <v>83</v>
      </c>
      <c r="BK173" s="212">
        <f>ROUND(I173*H173,2)</f>
        <v>0</v>
      </c>
      <c r="BL173" s="18" t="s">
        <v>234</v>
      </c>
      <c r="BM173" s="211" t="s">
        <v>1450</v>
      </c>
    </row>
    <row r="174" s="10" customFormat="1">
      <c r="A174" s="10"/>
      <c r="B174" s="218"/>
      <c r="C174" s="219"/>
      <c r="D174" s="213" t="s">
        <v>199</v>
      </c>
      <c r="E174" s="220" t="s">
        <v>1</v>
      </c>
      <c r="F174" s="221" t="s">
        <v>1451</v>
      </c>
      <c r="G174" s="219"/>
      <c r="H174" s="220" t="s">
        <v>1</v>
      </c>
      <c r="I174" s="222"/>
      <c r="J174" s="219"/>
      <c r="K174" s="219"/>
      <c r="L174" s="223"/>
      <c r="M174" s="224"/>
      <c r="N174" s="225"/>
      <c r="O174" s="225"/>
      <c r="P174" s="225"/>
      <c r="Q174" s="225"/>
      <c r="R174" s="225"/>
      <c r="S174" s="225"/>
      <c r="T174" s="226"/>
      <c r="U174" s="10"/>
      <c r="V174" s="10"/>
      <c r="W174" s="10"/>
      <c r="X174" s="10"/>
      <c r="Y174" s="10"/>
      <c r="Z174" s="10"/>
      <c r="AA174" s="10"/>
      <c r="AB174" s="10"/>
      <c r="AC174" s="10"/>
      <c r="AD174" s="10"/>
      <c r="AE174" s="10"/>
      <c r="AT174" s="227" t="s">
        <v>199</v>
      </c>
      <c r="AU174" s="227" t="s">
        <v>85</v>
      </c>
      <c r="AV174" s="10" t="s">
        <v>83</v>
      </c>
      <c r="AW174" s="10" t="s">
        <v>32</v>
      </c>
      <c r="AX174" s="10" t="s">
        <v>76</v>
      </c>
      <c r="AY174" s="227" t="s">
        <v>195</v>
      </c>
    </row>
    <row r="175" s="11" customFormat="1">
      <c r="A175" s="11"/>
      <c r="B175" s="228"/>
      <c r="C175" s="229"/>
      <c r="D175" s="213" t="s">
        <v>199</v>
      </c>
      <c r="E175" s="230" t="s">
        <v>1</v>
      </c>
      <c r="F175" s="231" t="s">
        <v>1452</v>
      </c>
      <c r="G175" s="229"/>
      <c r="H175" s="232">
        <v>1920</v>
      </c>
      <c r="I175" s="233"/>
      <c r="J175" s="229"/>
      <c r="K175" s="229"/>
      <c r="L175" s="234"/>
      <c r="M175" s="235"/>
      <c r="N175" s="236"/>
      <c r="O175" s="236"/>
      <c r="P175" s="236"/>
      <c r="Q175" s="236"/>
      <c r="R175" s="236"/>
      <c r="S175" s="236"/>
      <c r="T175" s="237"/>
      <c r="U175" s="11"/>
      <c r="V175" s="11"/>
      <c r="W175" s="11"/>
      <c r="X175" s="11"/>
      <c r="Y175" s="11"/>
      <c r="Z175" s="11"/>
      <c r="AA175" s="11"/>
      <c r="AB175" s="11"/>
      <c r="AC175" s="11"/>
      <c r="AD175" s="11"/>
      <c r="AE175" s="11"/>
      <c r="AT175" s="238" t="s">
        <v>199</v>
      </c>
      <c r="AU175" s="238" t="s">
        <v>85</v>
      </c>
      <c r="AV175" s="11" t="s">
        <v>85</v>
      </c>
      <c r="AW175" s="11" t="s">
        <v>32</v>
      </c>
      <c r="AX175" s="11" t="s">
        <v>76</v>
      </c>
      <c r="AY175" s="238" t="s">
        <v>195</v>
      </c>
    </row>
    <row r="176" s="10" customFormat="1">
      <c r="A176" s="10"/>
      <c r="B176" s="218"/>
      <c r="C176" s="219"/>
      <c r="D176" s="213" t="s">
        <v>199</v>
      </c>
      <c r="E176" s="220" t="s">
        <v>1</v>
      </c>
      <c r="F176" s="221" t="s">
        <v>1431</v>
      </c>
      <c r="G176" s="219"/>
      <c r="H176" s="220" t="s">
        <v>1</v>
      </c>
      <c r="I176" s="222"/>
      <c r="J176" s="219"/>
      <c r="K176" s="219"/>
      <c r="L176" s="223"/>
      <c r="M176" s="224"/>
      <c r="N176" s="225"/>
      <c r="O176" s="225"/>
      <c r="P176" s="225"/>
      <c r="Q176" s="225"/>
      <c r="R176" s="225"/>
      <c r="S176" s="225"/>
      <c r="T176" s="226"/>
      <c r="U176" s="10"/>
      <c r="V176" s="10"/>
      <c r="W176" s="10"/>
      <c r="X176" s="10"/>
      <c r="Y176" s="10"/>
      <c r="Z176" s="10"/>
      <c r="AA176" s="10"/>
      <c r="AB176" s="10"/>
      <c r="AC176" s="10"/>
      <c r="AD176" s="10"/>
      <c r="AE176" s="10"/>
      <c r="AT176" s="227" t="s">
        <v>199</v>
      </c>
      <c r="AU176" s="227" t="s">
        <v>85</v>
      </c>
      <c r="AV176" s="10" t="s">
        <v>83</v>
      </c>
      <c r="AW176" s="10" t="s">
        <v>32</v>
      </c>
      <c r="AX176" s="10" t="s">
        <v>76</v>
      </c>
      <c r="AY176" s="227" t="s">
        <v>195</v>
      </c>
    </row>
    <row r="177" s="11" customFormat="1">
      <c r="A177" s="11"/>
      <c r="B177" s="228"/>
      <c r="C177" s="229"/>
      <c r="D177" s="213" t="s">
        <v>199</v>
      </c>
      <c r="E177" s="230" t="s">
        <v>1</v>
      </c>
      <c r="F177" s="231" t="s">
        <v>1453</v>
      </c>
      <c r="G177" s="229"/>
      <c r="H177" s="232">
        <v>240</v>
      </c>
      <c r="I177" s="233"/>
      <c r="J177" s="229"/>
      <c r="K177" s="229"/>
      <c r="L177" s="234"/>
      <c r="M177" s="235"/>
      <c r="N177" s="236"/>
      <c r="O177" s="236"/>
      <c r="P177" s="236"/>
      <c r="Q177" s="236"/>
      <c r="R177" s="236"/>
      <c r="S177" s="236"/>
      <c r="T177" s="237"/>
      <c r="U177" s="11"/>
      <c r="V177" s="11"/>
      <c r="W177" s="11"/>
      <c r="X177" s="11"/>
      <c r="Y177" s="11"/>
      <c r="Z177" s="11"/>
      <c r="AA177" s="11"/>
      <c r="AB177" s="11"/>
      <c r="AC177" s="11"/>
      <c r="AD177" s="11"/>
      <c r="AE177" s="11"/>
      <c r="AT177" s="238" t="s">
        <v>199</v>
      </c>
      <c r="AU177" s="238" t="s">
        <v>85</v>
      </c>
      <c r="AV177" s="11" t="s">
        <v>85</v>
      </c>
      <c r="AW177" s="11" t="s">
        <v>32</v>
      </c>
      <c r="AX177" s="11" t="s">
        <v>76</v>
      </c>
      <c r="AY177" s="238" t="s">
        <v>195</v>
      </c>
    </row>
    <row r="178" s="15" customFormat="1">
      <c r="A178" s="15"/>
      <c r="B178" s="287"/>
      <c r="C178" s="288"/>
      <c r="D178" s="213" t="s">
        <v>199</v>
      </c>
      <c r="E178" s="289" t="s">
        <v>1</v>
      </c>
      <c r="F178" s="290" t="s">
        <v>1422</v>
      </c>
      <c r="G178" s="288"/>
      <c r="H178" s="291">
        <v>2160</v>
      </c>
      <c r="I178" s="292"/>
      <c r="J178" s="288"/>
      <c r="K178" s="288"/>
      <c r="L178" s="293"/>
      <c r="M178" s="294"/>
      <c r="N178" s="295"/>
      <c r="O178" s="295"/>
      <c r="P178" s="295"/>
      <c r="Q178" s="295"/>
      <c r="R178" s="295"/>
      <c r="S178" s="295"/>
      <c r="T178" s="296"/>
      <c r="U178" s="15"/>
      <c r="V178" s="15"/>
      <c r="W178" s="15"/>
      <c r="X178" s="15"/>
      <c r="Y178" s="15"/>
      <c r="Z178" s="15"/>
      <c r="AA178" s="15"/>
      <c r="AB178" s="15"/>
      <c r="AC178" s="15"/>
      <c r="AD178" s="15"/>
      <c r="AE178" s="15"/>
      <c r="AT178" s="297" t="s">
        <v>199</v>
      </c>
      <c r="AU178" s="297" t="s">
        <v>85</v>
      </c>
      <c r="AV178" s="15" t="s">
        <v>234</v>
      </c>
      <c r="AW178" s="15" t="s">
        <v>32</v>
      </c>
      <c r="AX178" s="15" t="s">
        <v>83</v>
      </c>
      <c r="AY178" s="297" t="s">
        <v>195</v>
      </c>
    </row>
    <row r="179" s="2" customFormat="1" ht="24.15" customHeight="1">
      <c r="A179" s="39"/>
      <c r="B179" s="40"/>
      <c r="C179" s="200" t="s">
        <v>244</v>
      </c>
      <c r="D179" s="200" t="s">
        <v>191</v>
      </c>
      <c r="E179" s="201" t="s">
        <v>1454</v>
      </c>
      <c r="F179" s="202" t="s">
        <v>1455</v>
      </c>
      <c r="G179" s="203" t="s">
        <v>1456</v>
      </c>
      <c r="H179" s="204">
        <v>90</v>
      </c>
      <c r="I179" s="205"/>
      <c r="J179" s="206">
        <f>ROUND(I179*H179,2)</f>
        <v>0</v>
      </c>
      <c r="K179" s="202" t="s">
        <v>1412</v>
      </c>
      <c r="L179" s="45"/>
      <c r="M179" s="207" t="s">
        <v>1</v>
      </c>
      <c r="N179" s="208" t="s">
        <v>41</v>
      </c>
      <c r="O179" s="92"/>
      <c r="P179" s="209">
        <f>O179*H179</f>
        <v>0</v>
      </c>
      <c r="Q179" s="209">
        <v>0</v>
      </c>
      <c r="R179" s="209">
        <f>Q179*H179</f>
        <v>0</v>
      </c>
      <c r="S179" s="209">
        <v>0</v>
      </c>
      <c r="T179" s="210">
        <f>S179*H179</f>
        <v>0</v>
      </c>
      <c r="U179" s="39"/>
      <c r="V179" s="39"/>
      <c r="W179" s="39"/>
      <c r="X179" s="39"/>
      <c r="Y179" s="39"/>
      <c r="Z179" s="39"/>
      <c r="AA179" s="39"/>
      <c r="AB179" s="39"/>
      <c r="AC179" s="39"/>
      <c r="AD179" s="39"/>
      <c r="AE179" s="39"/>
      <c r="AR179" s="211" t="s">
        <v>234</v>
      </c>
      <c r="AT179" s="211" t="s">
        <v>191</v>
      </c>
      <c r="AU179" s="211" t="s">
        <v>85</v>
      </c>
      <c r="AY179" s="18" t="s">
        <v>195</v>
      </c>
      <c r="BE179" s="212">
        <f>IF(N179="základní",J179,0)</f>
        <v>0</v>
      </c>
      <c r="BF179" s="212">
        <f>IF(N179="snížená",J179,0)</f>
        <v>0</v>
      </c>
      <c r="BG179" s="212">
        <f>IF(N179="zákl. přenesená",J179,0)</f>
        <v>0</v>
      </c>
      <c r="BH179" s="212">
        <f>IF(N179="sníž. přenesená",J179,0)</f>
        <v>0</v>
      </c>
      <c r="BI179" s="212">
        <f>IF(N179="nulová",J179,0)</f>
        <v>0</v>
      </c>
      <c r="BJ179" s="18" t="s">
        <v>83</v>
      </c>
      <c r="BK179" s="212">
        <f>ROUND(I179*H179,2)</f>
        <v>0</v>
      </c>
      <c r="BL179" s="18" t="s">
        <v>234</v>
      </c>
      <c r="BM179" s="211" t="s">
        <v>1457</v>
      </c>
    </row>
    <row r="180" s="10" customFormat="1">
      <c r="A180" s="10"/>
      <c r="B180" s="218"/>
      <c r="C180" s="219"/>
      <c r="D180" s="213" t="s">
        <v>199</v>
      </c>
      <c r="E180" s="220" t="s">
        <v>1</v>
      </c>
      <c r="F180" s="221" t="s">
        <v>1451</v>
      </c>
      <c r="G180" s="219"/>
      <c r="H180" s="220" t="s">
        <v>1</v>
      </c>
      <c r="I180" s="222"/>
      <c r="J180" s="219"/>
      <c r="K180" s="219"/>
      <c r="L180" s="223"/>
      <c r="M180" s="224"/>
      <c r="N180" s="225"/>
      <c r="O180" s="225"/>
      <c r="P180" s="225"/>
      <c r="Q180" s="225"/>
      <c r="R180" s="225"/>
      <c r="S180" s="225"/>
      <c r="T180" s="226"/>
      <c r="U180" s="10"/>
      <c r="V180" s="10"/>
      <c r="W180" s="10"/>
      <c r="X180" s="10"/>
      <c r="Y180" s="10"/>
      <c r="Z180" s="10"/>
      <c r="AA180" s="10"/>
      <c r="AB180" s="10"/>
      <c r="AC180" s="10"/>
      <c r="AD180" s="10"/>
      <c r="AE180" s="10"/>
      <c r="AT180" s="227" t="s">
        <v>199</v>
      </c>
      <c r="AU180" s="227" t="s">
        <v>85</v>
      </c>
      <c r="AV180" s="10" t="s">
        <v>83</v>
      </c>
      <c r="AW180" s="10" t="s">
        <v>32</v>
      </c>
      <c r="AX180" s="10" t="s">
        <v>76</v>
      </c>
      <c r="AY180" s="227" t="s">
        <v>195</v>
      </c>
    </row>
    <row r="181" s="11" customFormat="1">
      <c r="A181" s="11"/>
      <c r="B181" s="228"/>
      <c r="C181" s="229"/>
      <c r="D181" s="213" t="s">
        <v>199</v>
      </c>
      <c r="E181" s="230" t="s">
        <v>1</v>
      </c>
      <c r="F181" s="231" t="s">
        <v>519</v>
      </c>
      <c r="G181" s="229"/>
      <c r="H181" s="232">
        <v>80</v>
      </c>
      <c r="I181" s="233"/>
      <c r="J181" s="229"/>
      <c r="K181" s="229"/>
      <c r="L181" s="234"/>
      <c r="M181" s="235"/>
      <c r="N181" s="236"/>
      <c r="O181" s="236"/>
      <c r="P181" s="236"/>
      <c r="Q181" s="236"/>
      <c r="R181" s="236"/>
      <c r="S181" s="236"/>
      <c r="T181" s="237"/>
      <c r="U181" s="11"/>
      <c r="V181" s="11"/>
      <c r="W181" s="11"/>
      <c r="X181" s="11"/>
      <c r="Y181" s="11"/>
      <c r="Z181" s="11"/>
      <c r="AA181" s="11"/>
      <c r="AB181" s="11"/>
      <c r="AC181" s="11"/>
      <c r="AD181" s="11"/>
      <c r="AE181" s="11"/>
      <c r="AT181" s="238" t="s">
        <v>199</v>
      </c>
      <c r="AU181" s="238" t="s">
        <v>85</v>
      </c>
      <c r="AV181" s="11" t="s">
        <v>85</v>
      </c>
      <c r="AW181" s="11" t="s">
        <v>32</v>
      </c>
      <c r="AX181" s="11" t="s">
        <v>76</v>
      </c>
      <c r="AY181" s="238" t="s">
        <v>195</v>
      </c>
    </row>
    <row r="182" s="10" customFormat="1">
      <c r="A182" s="10"/>
      <c r="B182" s="218"/>
      <c r="C182" s="219"/>
      <c r="D182" s="213" t="s">
        <v>199</v>
      </c>
      <c r="E182" s="220" t="s">
        <v>1</v>
      </c>
      <c r="F182" s="221" t="s">
        <v>1431</v>
      </c>
      <c r="G182" s="219"/>
      <c r="H182" s="220" t="s">
        <v>1</v>
      </c>
      <c r="I182" s="222"/>
      <c r="J182" s="219"/>
      <c r="K182" s="219"/>
      <c r="L182" s="223"/>
      <c r="M182" s="224"/>
      <c r="N182" s="225"/>
      <c r="O182" s="225"/>
      <c r="P182" s="225"/>
      <c r="Q182" s="225"/>
      <c r="R182" s="225"/>
      <c r="S182" s="225"/>
      <c r="T182" s="226"/>
      <c r="U182" s="10"/>
      <c r="V182" s="10"/>
      <c r="W182" s="10"/>
      <c r="X182" s="10"/>
      <c r="Y182" s="10"/>
      <c r="Z182" s="10"/>
      <c r="AA182" s="10"/>
      <c r="AB182" s="10"/>
      <c r="AC182" s="10"/>
      <c r="AD182" s="10"/>
      <c r="AE182" s="10"/>
      <c r="AT182" s="227" t="s">
        <v>199</v>
      </c>
      <c r="AU182" s="227" t="s">
        <v>85</v>
      </c>
      <c r="AV182" s="10" t="s">
        <v>83</v>
      </c>
      <c r="AW182" s="10" t="s">
        <v>32</v>
      </c>
      <c r="AX182" s="10" t="s">
        <v>76</v>
      </c>
      <c r="AY182" s="227" t="s">
        <v>195</v>
      </c>
    </row>
    <row r="183" s="11" customFormat="1">
      <c r="A183" s="11"/>
      <c r="B183" s="228"/>
      <c r="C183" s="229"/>
      <c r="D183" s="213" t="s">
        <v>199</v>
      </c>
      <c r="E183" s="230" t="s">
        <v>1</v>
      </c>
      <c r="F183" s="231" t="s">
        <v>261</v>
      </c>
      <c r="G183" s="229"/>
      <c r="H183" s="232">
        <v>10</v>
      </c>
      <c r="I183" s="233"/>
      <c r="J183" s="229"/>
      <c r="K183" s="229"/>
      <c r="L183" s="234"/>
      <c r="M183" s="235"/>
      <c r="N183" s="236"/>
      <c r="O183" s="236"/>
      <c r="P183" s="236"/>
      <c r="Q183" s="236"/>
      <c r="R183" s="236"/>
      <c r="S183" s="236"/>
      <c r="T183" s="237"/>
      <c r="U183" s="11"/>
      <c r="V183" s="11"/>
      <c r="W183" s="11"/>
      <c r="X183" s="11"/>
      <c r="Y183" s="11"/>
      <c r="Z183" s="11"/>
      <c r="AA183" s="11"/>
      <c r="AB183" s="11"/>
      <c r="AC183" s="11"/>
      <c r="AD183" s="11"/>
      <c r="AE183" s="11"/>
      <c r="AT183" s="238" t="s">
        <v>199</v>
      </c>
      <c r="AU183" s="238" t="s">
        <v>85</v>
      </c>
      <c r="AV183" s="11" t="s">
        <v>85</v>
      </c>
      <c r="AW183" s="11" t="s">
        <v>32</v>
      </c>
      <c r="AX183" s="11" t="s">
        <v>76</v>
      </c>
      <c r="AY183" s="238" t="s">
        <v>195</v>
      </c>
    </row>
    <row r="184" s="15" customFormat="1">
      <c r="A184" s="15"/>
      <c r="B184" s="287"/>
      <c r="C184" s="288"/>
      <c r="D184" s="213" t="s">
        <v>199</v>
      </c>
      <c r="E184" s="289" t="s">
        <v>1</v>
      </c>
      <c r="F184" s="290" t="s">
        <v>1422</v>
      </c>
      <c r="G184" s="288"/>
      <c r="H184" s="291">
        <v>90</v>
      </c>
      <c r="I184" s="292"/>
      <c r="J184" s="288"/>
      <c r="K184" s="288"/>
      <c r="L184" s="293"/>
      <c r="M184" s="294"/>
      <c r="N184" s="295"/>
      <c r="O184" s="295"/>
      <c r="P184" s="295"/>
      <c r="Q184" s="295"/>
      <c r="R184" s="295"/>
      <c r="S184" s="295"/>
      <c r="T184" s="296"/>
      <c r="U184" s="15"/>
      <c r="V184" s="15"/>
      <c r="W184" s="15"/>
      <c r="X184" s="15"/>
      <c r="Y184" s="15"/>
      <c r="Z184" s="15"/>
      <c r="AA184" s="15"/>
      <c r="AB184" s="15"/>
      <c r="AC184" s="15"/>
      <c r="AD184" s="15"/>
      <c r="AE184" s="15"/>
      <c r="AT184" s="297" t="s">
        <v>199</v>
      </c>
      <c r="AU184" s="297" t="s">
        <v>85</v>
      </c>
      <c r="AV184" s="15" t="s">
        <v>234</v>
      </c>
      <c r="AW184" s="15" t="s">
        <v>32</v>
      </c>
      <c r="AX184" s="15" t="s">
        <v>83</v>
      </c>
      <c r="AY184" s="297" t="s">
        <v>195</v>
      </c>
    </row>
    <row r="185" s="2" customFormat="1" ht="16.5" customHeight="1">
      <c r="A185" s="39"/>
      <c r="B185" s="40"/>
      <c r="C185" s="200" t="s">
        <v>248</v>
      </c>
      <c r="D185" s="200" t="s">
        <v>191</v>
      </c>
      <c r="E185" s="201" t="s">
        <v>1458</v>
      </c>
      <c r="F185" s="202" t="s">
        <v>1459</v>
      </c>
      <c r="G185" s="203" t="s">
        <v>513</v>
      </c>
      <c r="H185" s="204">
        <v>124</v>
      </c>
      <c r="I185" s="205"/>
      <c r="J185" s="206">
        <f>ROUND(I185*H185,2)</f>
        <v>0</v>
      </c>
      <c r="K185" s="202" t="s">
        <v>1412</v>
      </c>
      <c r="L185" s="45"/>
      <c r="M185" s="207" t="s">
        <v>1</v>
      </c>
      <c r="N185" s="208" t="s">
        <v>41</v>
      </c>
      <c r="O185" s="92"/>
      <c r="P185" s="209">
        <f>O185*H185</f>
        <v>0</v>
      </c>
      <c r="Q185" s="209">
        <v>0.036900000000000002</v>
      </c>
      <c r="R185" s="209">
        <f>Q185*H185</f>
        <v>4.5756000000000006</v>
      </c>
      <c r="S185" s="209">
        <v>0</v>
      </c>
      <c r="T185" s="210">
        <f>S185*H185</f>
        <v>0</v>
      </c>
      <c r="U185" s="39"/>
      <c r="V185" s="39"/>
      <c r="W185" s="39"/>
      <c r="X185" s="39"/>
      <c r="Y185" s="39"/>
      <c r="Z185" s="39"/>
      <c r="AA185" s="39"/>
      <c r="AB185" s="39"/>
      <c r="AC185" s="39"/>
      <c r="AD185" s="39"/>
      <c r="AE185" s="39"/>
      <c r="AR185" s="211" t="s">
        <v>234</v>
      </c>
      <c r="AT185" s="211" t="s">
        <v>191</v>
      </c>
      <c r="AU185" s="211" t="s">
        <v>85</v>
      </c>
      <c r="AY185" s="18" t="s">
        <v>195</v>
      </c>
      <c r="BE185" s="212">
        <f>IF(N185="základní",J185,0)</f>
        <v>0</v>
      </c>
      <c r="BF185" s="212">
        <f>IF(N185="snížená",J185,0)</f>
        <v>0</v>
      </c>
      <c r="BG185" s="212">
        <f>IF(N185="zákl. přenesená",J185,0)</f>
        <v>0</v>
      </c>
      <c r="BH185" s="212">
        <f>IF(N185="sníž. přenesená",J185,0)</f>
        <v>0</v>
      </c>
      <c r="BI185" s="212">
        <f>IF(N185="nulová",J185,0)</f>
        <v>0</v>
      </c>
      <c r="BJ185" s="18" t="s">
        <v>83</v>
      </c>
      <c r="BK185" s="212">
        <f>ROUND(I185*H185,2)</f>
        <v>0</v>
      </c>
      <c r="BL185" s="18" t="s">
        <v>234</v>
      </c>
      <c r="BM185" s="211" t="s">
        <v>1460</v>
      </c>
    </row>
    <row r="186" s="10" customFormat="1">
      <c r="A186" s="10"/>
      <c r="B186" s="218"/>
      <c r="C186" s="219"/>
      <c r="D186" s="213" t="s">
        <v>199</v>
      </c>
      <c r="E186" s="220" t="s">
        <v>1</v>
      </c>
      <c r="F186" s="221" t="s">
        <v>1461</v>
      </c>
      <c r="G186" s="219"/>
      <c r="H186" s="220" t="s">
        <v>1</v>
      </c>
      <c r="I186" s="222"/>
      <c r="J186" s="219"/>
      <c r="K186" s="219"/>
      <c r="L186" s="223"/>
      <c r="M186" s="224"/>
      <c r="N186" s="225"/>
      <c r="O186" s="225"/>
      <c r="P186" s="225"/>
      <c r="Q186" s="225"/>
      <c r="R186" s="225"/>
      <c r="S186" s="225"/>
      <c r="T186" s="226"/>
      <c r="U186" s="10"/>
      <c r="V186" s="10"/>
      <c r="W186" s="10"/>
      <c r="X186" s="10"/>
      <c r="Y186" s="10"/>
      <c r="Z186" s="10"/>
      <c r="AA186" s="10"/>
      <c r="AB186" s="10"/>
      <c r="AC186" s="10"/>
      <c r="AD186" s="10"/>
      <c r="AE186" s="10"/>
      <c r="AT186" s="227" t="s">
        <v>199</v>
      </c>
      <c r="AU186" s="227" t="s">
        <v>85</v>
      </c>
      <c r="AV186" s="10" t="s">
        <v>83</v>
      </c>
      <c r="AW186" s="10" t="s">
        <v>32</v>
      </c>
      <c r="AX186" s="10" t="s">
        <v>76</v>
      </c>
      <c r="AY186" s="227" t="s">
        <v>195</v>
      </c>
    </row>
    <row r="187" s="11" customFormat="1">
      <c r="A187" s="11"/>
      <c r="B187" s="228"/>
      <c r="C187" s="229"/>
      <c r="D187" s="213" t="s">
        <v>199</v>
      </c>
      <c r="E187" s="230" t="s">
        <v>1</v>
      </c>
      <c r="F187" s="231" t="s">
        <v>1462</v>
      </c>
      <c r="G187" s="229"/>
      <c r="H187" s="232">
        <v>67</v>
      </c>
      <c r="I187" s="233"/>
      <c r="J187" s="229"/>
      <c r="K187" s="229"/>
      <c r="L187" s="234"/>
      <c r="M187" s="235"/>
      <c r="N187" s="236"/>
      <c r="O187" s="236"/>
      <c r="P187" s="236"/>
      <c r="Q187" s="236"/>
      <c r="R187" s="236"/>
      <c r="S187" s="236"/>
      <c r="T187" s="237"/>
      <c r="U187" s="11"/>
      <c r="V187" s="11"/>
      <c r="W187" s="11"/>
      <c r="X187" s="11"/>
      <c r="Y187" s="11"/>
      <c r="Z187" s="11"/>
      <c r="AA187" s="11"/>
      <c r="AB187" s="11"/>
      <c r="AC187" s="11"/>
      <c r="AD187" s="11"/>
      <c r="AE187" s="11"/>
      <c r="AT187" s="238" t="s">
        <v>199</v>
      </c>
      <c r="AU187" s="238" t="s">
        <v>85</v>
      </c>
      <c r="AV187" s="11" t="s">
        <v>85</v>
      </c>
      <c r="AW187" s="11" t="s">
        <v>32</v>
      </c>
      <c r="AX187" s="11" t="s">
        <v>76</v>
      </c>
      <c r="AY187" s="238" t="s">
        <v>195</v>
      </c>
    </row>
    <row r="188" s="10" customFormat="1">
      <c r="A188" s="10"/>
      <c r="B188" s="218"/>
      <c r="C188" s="219"/>
      <c r="D188" s="213" t="s">
        <v>199</v>
      </c>
      <c r="E188" s="220" t="s">
        <v>1</v>
      </c>
      <c r="F188" s="221" t="s">
        <v>1463</v>
      </c>
      <c r="G188" s="219"/>
      <c r="H188" s="220" t="s">
        <v>1</v>
      </c>
      <c r="I188" s="222"/>
      <c r="J188" s="219"/>
      <c r="K188" s="219"/>
      <c r="L188" s="223"/>
      <c r="M188" s="224"/>
      <c r="N188" s="225"/>
      <c r="O188" s="225"/>
      <c r="P188" s="225"/>
      <c r="Q188" s="225"/>
      <c r="R188" s="225"/>
      <c r="S188" s="225"/>
      <c r="T188" s="226"/>
      <c r="U188" s="10"/>
      <c r="V188" s="10"/>
      <c r="W188" s="10"/>
      <c r="X188" s="10"/>
      <c r="Y188" s="10"/>
      <c r="Z188" s="10"/>
      <c r="AA188" s="10"/>
      <c r="AB188" s="10"/>
      <c r="AC188" s="10"/>
      <c r="AD188" s="10"/>
      <c r="AE188" s="10"/>
      <c r="AT188" s="227" t="s">
        <v>199</v>
      </c>
      <c r="AU188" s="227" t="s">
        <v>85</v>
      </c>
      <c r="AV188" s="10" t="s">
        <v>83</v>
      </c>
      <c r="AW188" s="10" t="s">
        <v>32</v>
      </c>
      <c r="AX188" s="10" t="s">
        <v>76</v>
      </c>
      <c r="AY188" s="227" t="s">
        <v>195</v>
      </c>
    </row>
    <row r="189" s="11" customFormat="1">
      <c r="A189" s="11"/>
      <c r="B189" s="228"/>
      <c r="C189" s="229"/>
      <c r="D189" s="213" t="s">
        <v>199</v>
      </c>
      <c r="E189" s="230" t="s">
        <v>1</v>
      </c>
      <c r="F189" s="231" t="s">
        <v>1464</v>
      </c>
      <c r="G189" s="229"/>
      <c r="H189" s="232">
        <v>49.5</v>
      </c>
      <c r="I189" s="233"/>
      <c r="J189" s="229"/>
      <c r="K189" s="229"/>
      <c r="L189" s="234"/>
      <c r="M189" s="235"/>
      <c r="N189" s="236"/>
      <c r="O189" s="236"/>
      <c r="P189" s="236"/>
      <c r="Q189" s="236"/>
      <c r="R189" s="236"/>
      <c r="S189" s="236"/>
      <c r="T189" s="237"/>
      <c r="U189" s="11"/>
      <c r="V189" s="11"/>
      <c r="W189" s="11"/>
      <c r="X189" s="11"/>
      <c r="Y189" s="11"/>
      <c r="Z189" s="11"/>
      <c r="AA189" s="11"/>
      <c r="AB189" s="11"/>
      <c r="AC189" s="11"/>
      <c r="AD189" s="11"/>
      <c r="AE189" s="11"/>
      <c r="AT189" s="238" t="s">
        <v>199</v>
      </c>
      <c r="AU189" s="238" t="s">
        <v>85</v>
      </c>
      <c r="AV189" s="11" t="s">
        <v>85</v>
      </c>
      <c r="AW189" s="11" t="s">
        <v>32</v>
      </c>
      <c r="AX189" s="11" t="s">
        <v>76</v>
      </c>
      <c r="AY189" s="238" t="s">
        <v>195</v>
      </c>
    </row>
    <row r="190" s="11" customFormat="1">
      <c r="A190" s="11"/>
      <c r="B190" s="228"/>
      <c r="C190" s="229"/>
      <c r="D190" s="213" t="s">
        <v>199</v>
      </c>
      <c r="E190" s="230" t="s">
        <v>1</v>
      </c>
      <c r="F190" s="231" t="s">
        <v>1465</v>
      </c>
      <c r="G190" s="229"/>
      <c r="H190" s="232">
        <v>3</v>
      </c>
      <c r="I190" s="233"/>
      <c r="J190" s="229"/>
      <c r="K190" s="229"/>
      <c r="L190" s="234"/>
      <c r="M190" s="235"/>
      <c r="N190" s="236"/>
      <c r="O190" s="236"/>
      <c r="P190" s="236"/>
      <c r="Q190" s="236"/>
      <c r="R190" s="236"/>
      <c r="S190" s="236"/>
      <c r="T190" s="237"/>
      <c r="U190" s="11"/>
      <c r="V190" s="11"/>
      <c r="W190" s="11"/>
      <c r="X190" s="11"/>
      <c r="Y190" s="11"/>
      <c r="Z190" s="11"/>
      <c r="AA190" s="11"/>
      <c r="AB190" s="11"/>
      <c r="AC190" s="11"/>
      <c r="AD190" s="11"/>
      <c r="AE190" s="11"/>
      <c r="AT190" s="238" t="s">
        <v>199</v>
      </c>
      <c r="AU190" s="238" t="s">
        <v>85</v>
      </c>
      <c r="AV190" s="11" t="s">
        <v>85</v>
      </c>
      <c r="AW190" s="11" t="s">
        <v>32</v>
      </c>
      <c r="AX190" s="11" t="s">
        <v>76</v>
      </c>
      <c r="AY190" s="238" t="s">
        <v>195</v>
      </c>
    </row>
    <row r="191" s="10" customFormat="1">
      <c r="A191" s="10"/>
      <c r="B191" s="218"/>
      <c r="C191" s="219"/>
      <c r="D191" s="213" t="s">
        <v>199</v>
      </c>
      <c r="E191" s="220" t="s">
        <v>1</v>
      </c>
      <c r="F191" s="221" t="s">
        <v>1466</v>
      </c>
      <c r="G191" s="219"/>
      <c r="H191" s="220" t="s">
        <v>1</v>
      </c>
      <c r="I191" s="222"/>
      <c r="J191" s="219"/>
      <c r="K191" s="219"/>
      <c r="L191" s="223"/>
      <c r="M191" s="224"/>
      <c r="N191" s="225"/>
      <c r="O191" s="225"/>
      <c r="P191" s="225"/>
      <c r="Q191" s="225"/>
      <c r="R191" s="225"/>
      <c r="S191" s="225"/>
      <c r="T191" s="226"/>
      <c r="U191" s="10"/>
      <c r="V191" s="10"/>
      <c r="W191" s="10"/>
      <c r="X191" s="10"/>
      <c r="Y191" s="10"/>
      <c r="Z191" s="10"/>
      <c r="AA191" s="10"/>
      <c r="AB191" s="10"/>
      <c r="AC191" s="10"/>
      <c r="AD191" s="10"/>
      <c r="AE191" s="10"/>
      <c r="AT191" s="227" t="s">
        <v>199</v>
      </c>
      <c r="AU191" s="227" t="s">
        <v>85</v>
      </c>
      <c r="AV191" s="10" t="s">
        <v>83</v>
      </c>
      <c r="AW191" s="10" t="s">
        <v>32</v>
      </c>
      <c r="AX191" s="10" t="s">
        <v>76</v>
      </c>
      <c r="AY191" s="227" t="s">
        <v>195</v>
      </c>
    </row>
    <row r="192" s="11" customFormat="1">
      <c r="A192" s="11"/>
      <c r="B192" s="228"/>
      <c r="C192" s="229"/>
      <c r="D192" s="213" t="s">
        <v>199</v>
      </c>
      <c r="E192" s="230" t="s">
        <v>1</v>
      </c>
      <c r="F192" s="231" t="s">
        <v>1467</v>
      </c>
      <c r="G192" s="229"/>
      <c r="H192" s="232">
        <v>4.5</v>
      </c>
      <c r="I192" s="233"/>
      <c r="J192" s="229"/>
      <c r="K192" s="229"/>
      <c r="L192" s="234"/>
      <c r="M192" s="235"/>
      <c r="N192" s="236"/>
      <c r="O192" s="236"/>
      <c r="P192" s="236"/>
      <c r="Q192" s="236"/>
      <c r="R192" s="236"/>
      <c r="S192" s="236"/>
      <c r="T192" s="237"/>
      <c r="U192" s="11"/>
      <c r="V192" s="11"/>
      <c r="W192" s="11"/>
      <c r="X192" s="11"/>
      <c r="Y192" s="11"/>
      <c r="Z192" s="11"/>
      <c r="AA192" s="11"/>
      <c r="AB192" s="11"/>
      <c r="AC192" s="11"/>
      <c r="AD192" s="11"/>
      <c r="AE192" s="11"/>
      <c r="AT192" s="238" t="s">
        <v>199</v>
      </c>
      <c r="AU192" s="238" t="s">
        <v>85</v>
      </c>
      <c r="AV192" s="11" t="s">
        <v>85</v>
      </c>
      <c r="AW192" s="11" t="s">
        <v>32</v>
      </c>
      <c r="AX192" s="11" t="s">
        <v>76</v>
      </c>
      <c r="AY192" s="238" t="s">
        <v>195</v>
      </c>
    </row>
    <row r="193" s="15" customFormat="1">
      <c r="A193" s="15"/>
      <c r="B193" s="287"/>
      <c r="C193" s="288"/>
      <c r="D193" s="213" t="s">
        <v>199</v>
      </c>
      <c r="E193" s="289" t="s">
        <v>1</v>
      </c>
      <c r="F193" s="290" t="s">
        <v>1422</v>
      </c>
      <c r="G193" s="288"/>
      <c r="H193" s="291">
        <v>124</v>
      </c>
      <c r="I193" s="292"/>
      <c r="J193" s="288"/>
      <c r="K193" s="288"/>
      <c r="L193" s="293"/>
      <c r="M193" s="294"/>
      <c r="N193" s="295"/>
      <c r="O193" s="295"/>
      <c r="P193" s="295"/>
      <c r="Q193" s="295"/>
      <c r="R193" s="295"/>
      <c r="S193" s="295"/>
      <c r="T193" s="296"/>
      <c r="U193" s="15"/>
      <c r="V193" s="15"/>
      <c r="W193" s="15"/>
      <c r="X193" s="15"/>
      <c r="Y193" s="15"/>
      <c r="Z193" s="15"/>
      <c r="AA193" s="15"/>
      <c r="AB193" s="15"/>
      <c r="AC193" s="15"/>
      <c r="AD193" s="15"/>
      <c r="AE193" s="15"/>
      <c r="AT193" s="297" t="s">
        <v>199</v>
      </c>
      <c r="AU193" s="297" t="s">
        <v>85</v>
      </c>
      <c r="AV193" s="15" t="s">
        <v>234</v>
      </c>
      <c r="AW193" s="15" t="s">
        <v>32</v>
      </c>
      <c r="AX193" s="15" t="s">
        <v>83</v>
      </c>
      <c r="AY193" s="297" t="s">
        <v>195</v>
      </c>
    </row>
    <row r="194" s="2" customFormat="1" ht="24.15" customHeight="1">
      <c r="A194" s="39"/>
      <c r="B194" s="40"/>
      <c r="C194" s="200" t="s">
        <v>253</v>
      </c>
      <c r="D194" s="200" t="s">
        <v>191</v>
      </c>
      <c r="E194" s="201" t="s">
        <v>1468</v>
      </c>
      <c r="F194" s="202" t="s">
        <v>1469</v>
      </c>
      <c r="G194" s="203" t="s">
        <v>513</v>
      </c>
      <c r="H194" s="204">
        <v>10</v>
      </c>
      <c r="I194" s="205"/>
      <c r="J194" s="206">
        <f>ROUND(I194*H194,2)</f>
        <v>0</v>
      </c>
      <c r="K194" s="202" t="s">
        <v>1412</v>
      </c>
      <c r="L194" s="45"/>
      <c r="M194" s="207" t="s">
        <v>1</v>
      </c>
      <c r="N194" s="208" t="s">
        <v>41</v>
      </c>
      <c r="O194" s="92"/>
      <c r="P194" s="209">
        <f>O194*H194</f>
        <v>0</v>
      </c>
      <c r="Q194" s="209">
        <v>0.01269</v>
      </c>
      <c r="R194" s="209">
        <f>Q194*H194</f>
        <v>0.12690000000000001</v>
      </c>
      <c r="S194" s="209">
        <v>0</v>
      </c>
      <c r="T194" s="210">
        <f>S194*H194</f>
        <v>0</v>
      </c>
      <c r="U194" s="39"/>
      <c r="V194" s="39"/>
      <c r="W194" s="39"/>
      <c r="X194" s="39"/>
      <c r="Y194" s="39"/>
      <c r="Z194" s="39"/>
      <c r="AA194" s="39"/>
      <c r="AB194" s="39"/>
      <c r="AC194" s="39"/>
      <c r="AD194" s="39"/>
      <c r="AE194" s="39"/>
      <c r="AR194" s="211" t="s">
        <v>234</v>
      </c>
      <c r="AT194" s="211" t="s">
        <v>191</v>
      </c>
      <c r="AU194" s="211" t="s">
        <v>85</v>
      </c>
      <c r="AY194" s="18" t="s">
        <v>195</v>
      </c>
      <c r="BE194" s="212">
        <f>IF(N194="základní",J194,0)</f>
        <v>0</v>
      </c>
      <c r="BF194" s="212">
        <f>IF(N194="snížená",J194,0)</f>
        <v>0</v>
      </c>
      <c r="BG194" s="212">
        <f>IF(N194="zákl. přenesená",J194,0)</f>
        <v>0</v>
      </c>
      <c r="BH194" s="212">
        <f>IF(N194="sníž. přenesená",J194,0)</f>
        <v>0</v>
      </c>
      <c r="BI194" s="212">
        <f>IF(N194="nulová",J194,0)</f>
        <v>0</v>
      </c>
      <c r="BJ194" s="18" t="s">
        <v>83</v>
      </c>
      <c r="BK194" s="212">
        <f>ROUND(I194*H194,2)</f>
        <v>0</v>
      </c>
      <c r="BL194" s="18" t="s">
        <v>234</v>
      </c>
      <c r="BM194" s="211" t="s">
        <v>1470</v>
      </c>
    </row>
    <row r="195" s="10" customFormat="1">
      <c r="A195" s="10"/>
      <c r="B195" s="218"/>
      <c r="C195" s="219"/>
      <c r="D195" s="213" t="s">
        <v>199</v>
      </c>
      <c r="E195" s="220" t="s">
        <v>1</v>
      </c>
      <c r="F195" s="221" t="s">
        <v>1471</v>
      </c>
      <c r="G195" s="219"/>
      <c r="H195" s="220" t="s">
        <v>1</v>
      </c>
      <c r="I195" s="222"/>
      <c r="J195" s="219"/>
      <c r="K195" s="219"/>
      <c r="L195" s="223"/>
      <c r="M195" s="224"/>
      <c r="N195" s="225"/>
      <c r="O195" s="225"/>
      <c r="P195" s="225"/>
      <c r="Q195" s="225"/>
      <c r="R195" s="225"/>
      <c r="S195" s="225"/>
      <c r="T195" s="226"/>
      <c r="U195" s="10"/>
      <c r="V195" s="10"/>
      <c r="W195" s="10"/>
      <c r="X195" s="10"/>
      <c r="Y195" s="10"/>
      <c r="Z195" s="10"/>
      <c r="AA195" s="10"/>
      <c r="AB195" s="10"/>
      <c r="AC195" s="10"/>
      <c r="AD195" s="10"/>
      <c r="AE195" s="10"/>
      <c r="AT195" s="227" t="s">
        <v>199</v>
      </c>
      <c r="AU195" s="227" t="s">
        <v>85</v>
      </c>
      <c r="AV195" s="10" t="s">
        <v>83</v>
      </c>
      <c r="AW195" s="10" t="s">
        <v>32</v>
      </c>
      <c r="AX195" s="10" t="s">
        <v>76</v>
      </c>
      <c r="AY195" s="227" t="s">
        <v>195</v>
      </c>
    </row>
    <row r="196" s="11" customFormat="1">
      <c r="A196" s="11"/>
      <c r="B196" s="228"/>
      <c r="C196" s="229"/>
      <c r="D196" s="213" t="s">
        <v>199</v>
      </c>
      <c r="E196" s="230" t="s">
        <v>1</v>
      </c>
      <c r="F196" s="231" t="s">
        <v>1472</v>
      </c>
      <c r="G196" s="229"/>
      <c r="H196" s="232">
        <v>10</v>
      </c>
      <c r="I196" s="233"/>
      <c r="J196" s="229"/>
      <c r="K196" s="229"/>
      <c r="L196" s="234"/>
      <c r="M196" s="235"/>
      <c r="N196" s="236"/>
      <c r="O196" s="236"/>
      <c r="P196" s="236"/>
      <c r="Q196" s="236"/>
      <c r="R196" s="236"/>
      <c r="S196" s="236"/>
      <c r="T196" s="237"/>
      <c r="U196" s="11"/>
      <c r="V196" s="11"/>
      <c r="W196" s="11"/>
      <c r="X196" s="11"/>
      <c r="Y196" s="11"/>
      <c r="Z196" s="11"/>
      <c r="AA196" s="11"/>
      <c r="AB196" s="11"/>
      <c r="AC196" s="11"/>
      <c r="AD196" s="11"/>
      <c r="AE196" s="11"/>
      <c r="AT196" s="238" t="s">
        <v>199</v>
      </c>
      <c r="AU196" s="238" t="s">
        <v>85</v>
      </c>
      <c r="AV196" s="11" t="s">
        <v>85</v>
      </c>
      <c r="AW196" s="11" t="s">
        <v>32</v>
      </c>
      <c r="AX196" s="11" t="s">
        <v>83</v>
      </c>
      <c r="AY196" s="238" t="s">
        <v>195</v>
      </c>
    </row>
    <row r="197" s="2" customFormat="1" ht="24.15" customHeight="1">
      <c r="A197" s="39"/>
      <c r="B197" s="40"/>
      <c r="C197" s="200" t="s">
        <v>257</v>
      </c>
      <c r="D197" s="200" t="s">
        <v>191</v>
      </c>
      <c r="E197" s="201" t="s">
        <v>1473</v>
      </c>
      <c r="F197" s="202" t="s">
        <v>1474</v>
      </c>
      <c r="G197" s="203" t="s">
        <v>513</v>
      </c>
      <c r="H197" s="204">
        <v>31.5</v>
      </c>
      <c r="I197" s="205"/>
      <c r="J197" s="206">
        <f>ROUND(I197*H197,2)</f>
        <v>0</v>
      </c>
      <c r="K197" s="202" t="s">
        <v>1412</v>
      </c>
      <c r="L197" s="45"/>
      <c r="M197" s="207" t="s">
        <v>1</v>
      </c>
      <c r="N197" s="208" t="s">
        <v>41</v>
      </c>
      <c r="O197" s="92"/>
      <c r="P197" s="209">
        <f>O197*H197</f>
        <v>0</v>
      </c>
      <c r="Q197" s="209">
        <v>0.036900000000000002</v>
      </c>
      <c r="R197" s="209">
        <f>Q197*H197</f>
        <v>1.16235</v>
      </c>
      <c r="S197" s="209">
        <v>0</v>
      </c>
      <c r="T197" s="210">
        <f>S197*H197</f>
        <v>0</v>
      </c>
      <c r="U197" s="39"/>
      <c r="V197" s="39"/>
      <c r="W197" s="39"/>
      <c r="X197" s="39"/>
      <c r="Y197" s="39"/>
      <c r="Z197" s="39"/>
      <c r="AA197" s="39"/>
      <c r="AB197" s="39"/>
      <c r="AC197" s="39"/>
      <c r="AD197" s="39"/>
      <c r="AE197" s="39"/>
      <c r="AR197" s="211" t="s">
        <v>234</v>
      </c>
      <c r="AT197" s="211" t="s">
        <v>191</v>
      </c>
      <c r="AU197" s="211" t="s">
        <v>85</v>
      </c>
      <c r="AY197" s="18" t="s">
        <v>195</v>
      </c>
      <c r="BE197" s="212">
        <f>IF(N197="základní",J197,0)</f>
        <v>0</v>
      </c>
      <c r="BF197" s="212">
        <f>IF(N197="snížená",J197,0)</f>
        <v>0</v>
      </c>
      <c r="BG197" s="212">
        <f>IF(N197="zákl. přenesená",J197,0)</f>
        <v>0</v>
      </c>
      <c r="BH197" s="212">
        <f>IF(N197="sníž. přenesená",J197,0)</f>
        <v>0</v>
      </c>
      <c r="BI197" s="212">
        <f>IF(N197="nulová",J197,0)</f>
        <v>0</v>
      </c>
      <c r="BJ197" s="18" t="s">
        <v>83</v>
      </c>
      <c r="BK197" s="212">
        <f>ROUND(I197*H197,2)</f>
        <v>0</v>
      </c>
      <c r="BL197" s="18" t="s">
        <v>234</v>
      </c>
      <c r="BM197" s="211" t="s">
        <v>1475</v>
      </c>
    </row>
    <row r="198" s="10" customFormat="1">
      <c r="A198" s="10"/>
      <c r="B198" s="218"/>
      <c r="C198" s="219"/>
      <c r="D198" s="213" t="s">
        <v>199</v>
      </c>
      <c r="E198" s="220" t="s">
        <v>1</v>
      </c>
      <c r="F198" s="221" t="s">
        <v>1476</v>
      </c>
      <c r="G198" s="219"/>
      <c r="H198" s="220" t="s">
        <v>1</v>
      </c>
      <c r="I198" s="222"/>
      <c r="J198" s="219"/>
      <c r="K198" s="219"/>
      <c r="L198" s="223"/>
      <c r="M198" s="224"/>
      <c r="N198" s="225"/>
      <c r="O198" s="225"/>
      <c r="P198" s="225"/>
      <c r="Q198" s="225"/>
      <c r="R198" s="225"/>
      <c r="S198" s="225"/>
      <c r="T198" s="226"/>
      <c r="U198" s="10"/>
      <c r="V198" s="10"/>
      <c r="W198" s="10"/>
      <c r="X198" s="10"/>
      <c r="Y198" s="10"/>
      <c r="Z198" s="10"/>
      <c r="AA198" s="10"/>
      <c r="AB198" s="10"/>
      <c r="AC198" s="10"/>
      <c r="AD198" s="10"/>
      <c r="AE198" s="10"/>
      <c r="AT198" s="227" t="s">
        <v>199</v>
      </c>
      <c r="AU198" s="227" t="s">
        <v>85</v>
      </c>
      <c r="AV198" s="10" t="s">
        <v>83</v>
      </c>
      <c r="AW198" s="10" t="s">
        <v>32</v>
      </c>
      <c r="AX198" s="10" t="s">
        <v>76</v>
      </c>
      <c r="AY198" s="227" t="s">
        <v>195</v>
      </c>
    </row>
    <row r="199" s="10" customFormat="1">
      <c r="A199" s="10"/>
      <c r="B199" s="218"/>
      <c r="C199" s="219"/>
      <c r="D199" s="213" t="s">
        <v>199</v>
      </c>
      <c r="E199" s="220" t="s">
        <v>1</v>
      </c>
      <c r="F199" s="221" t="s">
        <v>1477</v>
      </c>
      <c r="G199" s="219"/>
      <c r="H199" s="220" t="s">
        <v>1</v>
      </c>
      <c r="I199" s="222"/>
      <c r="J199" s="219"/>
      <c r="K199" s="219"/>
      <c r="L199" s="223"/>
      <c r="M199" s="224"/>
      <c r="N199" s="225"/>
      <c r="O199" s="225"/>
      <c r="P199" s="225"/>
      <c r="Q199" s="225"/>
      <c r="R199" s="225"/>
      <c r="S199" s="225"/>
      <c r="T199" s="226"/>
      <c r="U199" s="10"/>
      <c r="V199" s="10"/>
      <c r="W199" s="10"/>
      <c r="X199" s="10"/>
      <c r="Y199" s="10"/>
      <c r="Z199" s="10"/>
      <c r="AA199" s="10"/>
      <c r="AB199" s="10"/>
      <c r="AC199" s="10"/>
      <c r="AD199" s="10"/>
      <c r="AE199" s="10"/>
      <c r="AT199" s="227" t="s">
        <v>199</v>
      </c>
      <c r="AU199" s="227" t="s">
        <v>85</v>
      </c>
      <c r="AV199" s="10" t="s">
        <v>83</v>
      </c>
      <c r="AW199" s="10" t="s">
        <v>32</v>
      </c>
      <c r="AX199" s="10" t="s">
        <v>76</v>
      </c>
      <c r="AY199" s="227" t="s">
        <v>195</v>
      </c>
    </row>
    <row r="200" s="11" customFormat="1">
      <c r="A200" s="11"/>
      <c r="B200" s="228"/>
      <c r="C200" s="229"/>
      <c r="D200" s="213" t="s">
        <v>199</v>
      </c>
      <c r="E200" s="230" t="s">
        <v>1</v>
      </c>
      <c r="F200" s="231" t="s">
        <v>1467</v>
      </c>
      <c r="G200" s="229"/>
      <c r="H200" s="232">
        <v>4.5</v>
      </c>
      <c r="I200" s="233"/>
      <c r="J200" s="229"/>
      <c r="K200" s="229"/>
      <c r="L200" s="234"/>
      <c r="M200" s="235"/>
      <c r="N200" s="236"/>
      <c r="O200" s="236"/>
      <c r="P200" s="236"/>
      <c r="Q200" s="236"/>
      <c r="R200" s="236"/>
      <c r="S200" s="236"/>
      <c r="T200" s="237"/>
      <c r="U200" s="11"/>
      <c r="V200" s="11"/>
      <c r="W200" s="11"/>
      <c r="X200" s="11"/>
      <c r="Y200" s="11"/>
      <c r="Z200" s="11"/>
      <c r="AA200" s="11"/>
      <c r="AB200" s="11"/>
      <c r="AC200" s="11"/>
      <c r="AD200" s="11"/>
      <c r="AE200" s="11"/>
      <c r="AT200" s="238" t="s">
        <v>199</v>
      </c>
      <c r="AU200" s="238" t="s">
        <v>85</v>
      </c>
      <c r="AV200" s="11" t="s">
        <v>85</v>
      </c>
      <c r="AW200" s="11" t="s">
        <v>32</v>
      </c>
      <c r="AX200" s="11" t="s">
        <v>76</v>
      </c>
      <c r="AY200" s="238" t="s">
        <v>195</v>
      </c>
    </row>
    <row r="201" s="11" customFormat="1">
      <c r="A201" s="11"/>
      <c r="B201" s="228"/>
      <c r="C201" s="229"/>
      <c r="D201" s="213" t="s">
        <v>199</v>
      </c>
      <c r="E201" s="230" t="s">
        <v>1</v>
      </c>
      <c r="F201" s="231" t="s">
        <v>1478</v>
      </c>
      <c r="G201" s="229"/>
      <c r="H201" s="232">
        <v>1.5</v>
      </c>
      <c r="I201" s="233"/>
      <c r="J201" s="229"/>
      <c r="K201" s="229"/>
      <c r="L201" s="234"/>
      <c r="M201" s="235"/>
      <c r="N201" s="236"/>
      <c r="O201" s="236"/>
      <c r="P201" s="236"/>
      <c r="Q201" s="236"/>
      <c r="R201" s="236"/>
      <c r="S201" s="236"/>
      <c r="T201" s="237"/>
      <c r="U201" s="11"/>
      <c r="V201" s="11"/>
      <c r="W201" s="11"/>
      <c r="X201" s="11"/>
      <c r="Y201" s="11"/>
      <c r="Z201" s="11"/>
      <c r="AA201" s="11"/>
      <c r="AB201" s="11"/>
      <c r="AC201" s="11"/>
      <c r="AD201" s="11"/>
      <c r="AE201" s="11"/>
      <c r="AT201" s="238" t="s">
        <v>199</v>
      </c>
      <c r="AU201" s="238" t="s">
        <v>85</v>
      </c>
      <c r="AV201" s="11" t="s">
        <v>85</v>
      </c>
      <c r="AW201" s="11" t="s">
        <v>32</v>
      </c>
      <c r="AX201" s="11" t="s">
        <v>76</v>
      </c>
      <c r="AY201" s="238" t="s">
        <v>195</v>
      </c>
    </row>
    <row r="202" s="10" customFormat="1">
      <c r="A202" s="10"/>
      <c r="B202" s="218"/>
      <c r="C202" s="219"/>
      <c r="D202" s="213" t="s">
        <v>199</v>
      </c>
      <c r="E202" s="220" t="s">
        <v>1</v>
      </c>
      <c r="F202" s="221" t="s">
        <v>1479</v>
      </c>
      <c r="G202" s="219"/>
      <c r="H202" s="220" t="s">
        <v>1</v>
      </c>
      <c r="I202" s="222"/>
      <c r="J202" s="219"/>
      <c r="K202" s="219"/>
      <c r="L202" s="223"/>
      <c r="M202" s="224"/>
      <c r="N202" s="225"/>
      <c r="O202" s="225"/>
      <c r="P202" s="225"/>
      <c r="Q202" s="225"/>
      <c r="R202" s="225"/>
      <c r="S202" s="225"/>
      <c r="T202" s="226"/>
      <c r="U202" s="10"/>
      <c r="V202" s="10"/>
      <c r="W202" s="10"/>
      <c r="X202" s="10"/>
      <c r="Y202" s="10"/>
      <c r="Z202" s="10"/>
      <c r="AA202" s="10"/>
      <c r="AB202" s="10"/>
      <c r="AC202" s="10"/>
      <c r="AD202" s="10"/>
      <c r="AE202" s="10"/>
      <c r="AT202" s="227" t="s">
        <v>199</v>
      </c>
      <c r="AU202" s="227" t="s">
        <v>85</v>
      </c>
      <c r="AV202" s="10" t="s">
        <v>83</v>
      </c>
      <c r="AW202" s="10" t="s">
        <v>32</v>
      </c>
      <c r="AX202" s="10" t="s">
        <v>76</v>
      </c>
      <c r="AY202" s="227" t="s">
        <v>195</v>
      </c>
    </row>
    <row r="203" s="11" customFormat="1">
      <c r="A203" s="11"/>
      <c r="B203" s="228"/>
      <c r="C203" s="229"/>
      <c r="D203" s="213" t="s">
        <v>199</v>
      </c>
      <c r="E203" s="230" t="s">
        <v>1</v>
      </c>
      <c r="F203" s="231" t="s">
        <v>1480</v>
      </c>
      <c r="G203" s="229"/>
      <c r="H203" s="232">
        <v>7.5</v>
      </c>
      <c r="I203" s="233"/>
      <c r="J203" s="229"/>
      <c r="K203" s="229"/>
      <c r="L203" s="234"/>
      <c r="M203" s="235"/>
      <c r="N203" s="236"/>
      <c r="O203" s="236"/>
      <c r="P203" s="236"/>
      <c r="Q203" s="236"/>
      <c r="R203" s="236"/>
      <c r="S203" s="236"/>
      <c r="T203" s="237"/>
      <c r="U203" s="11"/>
      <c r="V203" s="11"/>
      <c r="W203" s="11"/>
      <c r="X203" s="11"/>
      <c r="Y203" s="11"/>
      <c r="Z203" s="11"/>
      <c r="AA203" s="11"/>
      <c r="AB203" s="11"/>
      <c r="AC203" s="11"/>
      <c r="AD203" s="11"/>
      <c r="AE203" s="11"/>
      <c r="AT203" s="238" t="s">
        <v>199</v>
      </c>
      <c r="AU203" s="238" t="s">
        <v>85</v>
      </c>
      <c r="AV203" s="11" t="s">
        <v>85</v>
      </c>
      <c r="AW203" s="11" t="s">
        <v>32</v>
      </c>
      <c r="AX203" s="11" t="s">
        <v>76</v>
      </c>
      <c r="AY203" s="238" t="s">
        <v>195</v>
      </c>
    </row>
    <row r="204" s="10" customFormat="1">
      <c r="A204" s="10"/>
      <c r="B204" s="218"/>
      <c r="C204" s="219"/>
      <c r="D204" s="213" t="s">
        <v>199</v>
      </c>
      <c r="E204" s="220" t="s">
        <v>1</v>
      </c>
      <c r="F204" s="221" t="s">
        <v>1481</v>
      </c>
      <c r="G204" s="219"/>
      <c r="H204" s="220" t="s">
        <v>1</v>
      </c>
      <c r="I204" s="222"/>
      <c r="J204" s="219"/>
      <c r="K204" s="219"/>
      <c r="L204" s="223"/>
      <c r="M204" s="224"/>
      <c r="N204" s="225"/>
      <c r="O204" s="225"/>
      <c r="P204" s="225"/>
      <c r="Q204" s="225"/>
      <c r="R204" s="225"/>
      <c r="S204" s="225"/>
      <c r="T204" s="226"/>
      <c r="U204" s="10"/>
      <c r="V204" s="10"/>
      <c r="W204" s="10"/>
      <c r="X204" s="10"/>
      <c r="Y204" s="10"/>
      <c r="Z204" s="10"/>
      <c r="AA204" s="10"/>
      <c r="AB204" s="10"/>
      <c r="AC204" s="10"/>
      <c r="AD204" s="10"/>
      <c r="AE204" s="10"/>
      <c r="AT204" s="227" t="s">
        <v>199</v>
      </c>
      <c r="AU204" s="227" t="s">
        <v>85</v>
      </c>
      <c r="AV204" s="10" t="s">
        <v>83</v>
      </c>
      <c r="AW204" s="10" t="s">
        <v>32</v>
      </c>
      <c r="AX204" s="10" t="s">
        <v>76</v>
      </c>
      <c r="AY204" s="227" t="s">
        <v>195</v>
      </c>
    </row>
    <row r="205" s="11" customFormat="1">
      <c r="A205" s="11"/>
      <c r="B205" s="228"/>
      <c r="C205" s="229"/>
      <c r="D205" s="213" t="s">
        <v>199</v>
      </c>
      <c r="E205" s="230" t="s">
        <v>1</v>
      </c>
      <c r="F205" s="231" t="s">
        <v>1482</v>
      </c>
      <c r="G205" s="229"/>
      <c r="H205" s="232">
        <v>16.5</v>
      </c>
      <c r="I205" s="233"/>
      <c r="J205" s="229"/>
      <c r="K205" s="229"/>
      <c r="L205" s="234"/>
      <c r="M205" s="235"/>
      <c r="N205" s="236"/>
      <c r="O205" s="236"/>
      <c r="P205" s="236"/>
      <c r="Q205" s="236"/>
      <c r="R205" s="236"/>
      <c r="S205" s="236"/>
      <c r="T205" s="237"/>
      <c r="U205" s="11"/>
      <c r="V205" s="11"/>
      <c r="W205" s="11"/>
      <c r="X205" s="11"/>
      <c r="Y205" s="11"/>
      <c r="Z205" s="11"/>
      <c r="AA205" s="11"/>
      <c r="AB205" s="11"/>
      <c r="AC205" s="11"/>
      <c r="AD205" s="11"/>
      <c r="AE205" s="11"/>
      <c r="AT205" s="238" t="s">
        <v>199</v>
      </c>
      <c r="AU205" s="238" t="s">
        <v>85</v>
      </c>
      <c r="AV205" s="11" t="s">
        <v>85</v>
      </c>
      <c r="AW205" s="11" t="s">
        <v>32</v>
      </c>
      <c r="AX205" s="11" t="s">
        <v>76</v>
      </c>
      <c r="AY205" s="238" t="s">
        <v>195</v>
      </c>
    </row>
    <row r="206" s="11" customFormat="1">
      <c r="A206" s="11"/>
      <c r="B206" s="228"/>
      <c r="C206" s="229"/>
      <c r="D206" s="213" t="s">
        <v>199</v>
      </c>
      <c r="E206" s="230" t="s">
        <v>1</v>
      </c>
      <c r="F206" s="231" t="s">
        <v>1478</v>
      </c>
      <c r="G206" s="229"/>
      <c r="H206" s="232">
        <v>1.5</v>
      </c>
      <c r="I206" s="233"/>
      <c r="J206" s="229"/>
      <c r="K206" s="229"/>
      <c r="L206" s="234"/>
      <c r="M206" s="235"/>
      <c r="N206" s="236"/>
      <c r="O206" s="236"/>
      <c r="P206" s="236"/>
      <c r="Q206" s="236"/>
      <c r="R206" s="236"/>
      <c r="S206" s="236"/>
      <c r="T206" s="237"/>
      <c r="U206" s="11"/>
      <c r="V206" s="11"/>
      <c r="W206" s="11"/>
      <c r="X206" s="11"/>
      <c r="Y206" s="11"/>
      <c r="Z206" s="11"/>
      <c r="AA206" s="11"/>
      <c r="AB206" s="11"/>
      <c r="AC206" s="11"/>
      <c r="AD206" s="11"/>
      <c r="AE206" s="11"/>
      <c r="AT206" s="238" t="s">
        <v>199</v>
      </c>
      <c r="AU206" s="238" t="s">
        <v>85</v>
      </c>
      <c r="AV206" s="11" t="s">
        <v>85</v>
      </c>
      <c r="AW206" s="11" t="s">
        <v>32</v>
      </c>
      <c r="AX206" s="11" t="s">
        <v>76</v>
      </c>
      <c r="AY206" s="238" t="s">
        <v>195</v>
      </c>
    </row>
    <row r="207" s="15" customFormat="1">
      <c r="A207" s="15"/>
      <c r="B207" s="287"/>
      <c r="C207" s="288"/>
      <c r="D207" s="213" t="s">
        <v>199</v>
      </c>
      <c r="E207" s="289" t="s">
        <v>1</v>
      </c>
      <c r="F207" s="290" t="s">
        <v>1422</v>
      </c>
      <c r="G207" s="288"/>
      <c r="H207" s="291">
        <v>31.5</v>
      </c>
      <c r="I207" s="292"/>
      <c r="J207" s="288"/>
      <c r="K207" s="288"/>
      <c r="L207" s="293"/>
      <c r="M207" s="294"/>
      <c r="N207" s="295"/>
      <c r="O207" s="295"/>
      <c r="P207" s="295"/>
      <c r="Q207" s="295"/>
      <c r="R207" s="295"/>
      <c r="S207" s="295"/>
      <c r="T207" s="296"/>
      <c r="U207" s="15"/>
      <c r="V207" s="15"/>
      <c r="W207" s="15"/>
      <c r="X207" s="15"/>
      <c r="Y207" s="15"/>
      <c r="Z207" s="15"/>
      <c r="AA207" s="15"/>
      <c r="AB207" s="15"/>
      <c r="AC207" s="15"/>
      <c r="AD207" s="15"/>
      <c r="AE207" s="15"/>
      <c r="AT207" s="297" t="s">
        <v>199</v>
      </c>
      <c r="AU207" s="297" t="s">
        <v>85</v>
      </c>
      <c r="AV207" s="15" t="s">
        <v>234</v>
      </c>
      <c r="AW207" s="15" t="s">
        <v>32</v>
      </c>
      <c r="AX207" s="15" t="s">
        <v>83</v>
      </c>
      <c r="AY207" s="297" t="s">
        <v>195</v>
      </c>
    </row>
    <row r="208" s="2" customFormat="1" ht="24.15" customHeight="1">
      <c r="A208" s="39"/>
      <c r="B208" s="40"/>
      <c r="C208" s="200" t="s">
        <v>547</v>
      </c>
      <c r="D208" s="200" t="s">
        <v>191</v>
      </c>
      <c r="E208" s="201" t="s">
        <v>1483</v>
      </c>
      <c r="F208" s="202" t="s">
        <v>1484</v>
      </c>
      <c r="G208" s="203" t="s">
        <v>1411</v>
      </c>
      <c r="H208" s="204">
        <v>102.012</v>
      </c>
      <c r="I208" s="205"/>
      <c r="J208" s="206">
        <f>ROUND(I208*H208,2)</f>
        <v>0</v>
      </c>
      <c r="K208" s="202" t="s">
        <v>1412</v>
      </c>
      <c r="L208" s="45"/>
      <c r="M208" s="207" t="s">
        <v>1</v>
      </c>
      <c r="N208" s="208" t="s">
        <v>41</v>
      </c>
      <c r="O208" s="92"/>
      <c r="P208" s="209">
        <f>O208*H208</f>
        <v>0</v>
      </c>
      <c r="Q208" s="209">
        <v>0</v>
      </c>
      <c r="R208" s="209">
        <f>Q208*H208</f>
        <v>0</v>
      </c>
      <c r="S208" s="209">
        <v>0</v>
      </c>
      <c r="T208" s="210">
        <f>S208*H208</f>
        <v>0</v>
      </c>
      <c r="U208" s="39"/>
      <c r="V208" s="39"/>
      <c r="W208" s="39"/>
      <c r="X208" s="39"/>
      <c r="Y208" s="39"/>
      <c r="Z208" s="39"/>
      <c r="AA208" s="39"/>
      <c r="AB208" s="39"/>
      <c r="AC208" s="39"/>
      <c r="AD208" s="39"/>
      <c r="AE208" s="39"/>
      <c r="AR208" s="211" t="s">
        <v>234</v>
      </c>
      <c r="AT208" s="211" t="s">
        <v>191</v>
      </c>
      <c r="AU208" s="211" t="s">
        <v>85</v>
      </c>
      <c r="AY208" s="18" t="s">
        <v>195</v>
      </c>
      <c r="BE208" s="212">
        <f>IF(N208="základní",J208,0)</f>
        <v>0</v>
      </c>
      <c r="BF208" s="212">
        <f>IF(N208="snížená",J208,0)</f>
        <v>0</v>
      </c>
      <c r="BG208" s="212">
        <f>IF(N208="zákl. přenesená",J208,0)</f>
        <v>0</v>
      </c>
      <c r="BH208" s="212">
        <f>IF(N208="sníž. přenesená",J208,0)</f>
        <v>0</v>
      </c>
      <c r="BI208" s="212">
        <f>IF(N208="nulová",J208,0)</f>
        <v>0</v>
      </c>
      <c r="BJ208" s="18" t="s">
        <v>83</v>
      </c>
      <c r="BK208" s="212">
        <f>ROUND(I208*H208,2)</f>
        <v>0</v>
      </c>
      <c r="BL208" s="18" t="s">
        <v>234</v>
      </c>
      <c r="BM208" s="211" t="s">
        <v>1485</v>
      </c>
    </row>
    <row r="209" s="10" customFormat="1">
      <c r="A209" s="10"/>
      <c r="B209" s="218"/>
      <c r="C209" s="219"/>
      <c r="D209" s="213" t="s">
        <v>199</v>
      </c>
      <c r="E209" s="220" t="s">
        <v>1</v>
      </c>
      <c r="F209" s="221" t="s">
        <v>1486</v>
      </c>
      <c r="G209" s="219"/>
      <c r="H209" s="220" t="s">
        <v>1</v>
      </c>
      <c r="I209" s="222"/>
      <c r="J209" s="219"/>
      <c r="K209" s="219"/>
      <c r="L209" s="223"/>
      <c r="M209" s="224"/>
      <c r="N209" s="225"/>
      <c r="O209" s="225"/>
      <c r="P209" s="225"/>
      <c r="Q209" s="225"/>
      <c r="R209" s="225"/>
      <c r="S209" s="225"/>
      <c r="T209" s="226"/>
      <c r="U209" s="10"/>
      <c r="V209" s="10"/>
      <c r="W209" s="10"/>
      <c r="X209" s="10"/>
      <c r="Y209" s="10"/>
      <c r="Z209" s="10"/>
      <c r="AA209" s="10"/>
      <c r="AB209" s="10"/>
      <c r="AC209" s="10"/>
      <c r="AD209" s="10"/>
      <c r="AE209" s="10"/>
      <c r="AT209" s="227" t="s">
        <v>199</v>
      </c>
      <c r="AU209" s="227" t="s">
        <v>85</v>
      </c>
      <c r="AV209" s="10" t="s">
        <v>83</v>
      </c>
      <c r="AW209" s="10" t="s">
        <v>32</v>
      </c>
      <c r="AX209" s="10" t="s">
        <v>76</v>
      </c>
      <c r="AY209" s="227" t="s">
        <v>195</v>
      </c>
    </row>
    <row r="210" s="11" customFormat="1">
      <c r="A210" s="11"/>
      <c r="B210" s="228"/>
      <c r="C210" s="229"/>
      <c r="D210" s="213" t="s">
        <v>199</v>
      </c>
      <c r="E210" s="230" t="s">
        <v>1</v>
      </c>
      <c r="F210" s="231" t="s">
        <v>1487</v>
      </c>
      <c r="G210" s="229"/>
      <c r="H210" s="232">
        <v>44.683999999999998</v>
      </c>
      <c r="I210" s="233"/>
      <c r="J210" s="229"/>
      <c r="K210" s="229"/>
      <c r="L210" s="234"/>
      <c r="M210" s="235"/>
      <c r="N210" s="236"/>
      <c r="O210" s="236"/>
      <c r="P210" s="236"/>
      <c r="Q210" s="236"/>
      <c r="R210" s="236"/>
      <c r="S210" s="236"/>
      <c r="T210" s="237"/>
      <c r="U210" s="11"/>
      <c r="V210" s="11"/>
      <c r="W210" s="11"/>
      <c r="X210" s="11"/>
      <c r="Y210" s="11"/>
      <c r="Z210" s="11"/>
      <c r="AA210" s="11"/>
      <c r="AB210" s="11"/>
      <c r="AC210" s="11"/>
      <c r="AD210" s="11"/>
      <c r="AE210" s="11"/>
      <c r="AT210" s="238" t="s">
        <v>199</v>
      </c>
      <c r="AU210" s="238" t="s">
        <v>85</v>
      </c>
      <c r="AV210" s="11" t="s">
        <v>85</v>
      </c>
      <c r="AW210" s="11" t="s">
        <v>32</v>
      </c>
      <c r="AX210" s="11" t="s">
        <v>76</v>
      </c>
      <c r="AY210" s="238" t="s">
        <v>195</v>
      </c>
    </row>
    <row r="211" s="10" customFormat="1">
      <c r="A211" s="10"/>
      <c r="B211" s="218"/>
      <c r="C211" s="219"/>
      <c r="D211" s="213" t="s">
        <v>199</v>
      </c>
      <c r="E211" s="220" t="s">
        <v>1</v>
      </c>
      <c r="F211" s="221" t="s">
        <v>1488</v>
      </c>
      <c r="G211" s="219"/>
      <c r="H211" s="220" t="s">
        <v>1</v>
      </c>
      <c r="I211" s="222"/>
      <c r="J211" s="219"/>
      <c r="K211" s="219"/>
      <c r="L211" s="223"/>
      <c r="M211" s="224"/>
      <c r="N211" s="225"/>
      <c r="O211" s="225"/>
      <c r="P211" s="225"/>
      <c r="Q211" s="225"/>
      <c r="R211" s="225"/>
      <c r="S211" s="225"/>
      <c r="T211" s="226"/>
      <c r="U211" s="10"/>
      <c r="V211" s="10"/>
      <c r="W211" s="10"/>
      <c r="X211" s="10"/>
      <c r="Y211" s="10"/>
      <c r="Z211" s="10"/>
      <c r="AA211" s="10"/>
      <c r="AB211" s="10"/>
      <c r="AC211" s="10"/>
      <c r="AD211" s="10"/>
      <c r="AE211" s="10"/>
      <c r="AT211" s="227" t="s">
        <v>199</v>
      </c>
      <c r="AU211" s="227" t="s">
        <v>85</v>
      </c>
      <c r="AV211" s="10" t="s">
        <v>83</v>
      </c>
      <c r="AW211" s="10" t="s">
        <v>32</v>
      </c>
      <c r="AX211" s="10" t="s">
        <v>76</v>
      </c>
      <c r="AY211" s="227" t="s">
        <v>195</v>
      </c>
    </row>
    <row r="212" s="11" customFormat="1">
      <c r="A212" s="11"/>
      <c r="B212" s="228"/>
      <c r="C212" s="229"/>
      <c r="D212" s="213" t="s">
        <v>199</v>
      </c>
      <c r="E212" s="230" t="s">
        <v>1</v>
      </c>
      <c r="F212" s="231" t="s">
        <v>1489</v>
      </c>
      <c r="G212" s="229"/>
      <c r="H212" s="232">
        <v>10.039999999999999</v>
      </c>
      <c r="I212" s="233"/>
      <c r="J212" s="229"/>
      <c r="K212" s="229"/>
      <c r="L212" s="234"/>
      <c r="M212" s="235"/>
      <c r="N212" s="236"/>
      <c r="O212" s="236"/>
      <c r="P212" s="236"/>
      <c r="Q212" s="236"/>
      <c r="R212" s="236"/>
      <c r="S212" s="236"/>
      <c r="T212" s="237"/>
      <c r="U212" s="11"/>
      <c r="V212" s="11"/>
      <c r="W212" s="11"/>
      <c r="X212" s="11"/>
      <c r="Y212" s="11"/>
      <c r="Z212" s="11"/>
      <c r="AA212" s="11"/>
      <c r="AB212" s="11"/>
      <c r="AC212" s="11"/>
      <c r="AD212" s="11"/>
      <c r="AE212" s="11"/>
      <c r="AT212" s="238" t="s">
        <v>199</v>
      </c>
      <c r="AU212" s="238" t="s">
        <v>85</v>
      </c>
      <c r="AV212" s="11" t="s">
        <v>85</v>
      </c>
      <c r="AW212" s="11" t="s">
        <v>32</v>
      </c>
      <c r="AX212" s="11" t="s">
        <v>76</v>
      </c>
      <c r="AY212" s="238" t="s">
        <v>195</v>
      </c>
    </row>
    <row r="213" s="10" customFormat="1">
      <c r="A213" s="10"/>
      <c r="B213" s="218"/>
      <c r="C213" s="219"/>
      <c r="D213" s="213" t="s">
        <v>199</v>
      </c>
      <c r="E213" s="220" t="s">
        <v>1</v>
      </c>
      <c r="F213" s="221" t="s">
        <v>1490</v>
      </c>
      <c r="G213" s="219"/>
      <c r="H213" s="220" t="s">
        <v>1</v>
      </c>
      <c r="I213" s="222"/>
      <c r="J213" s="219"/>
      <c r="K213" s="219"/>
      <c r="L213" s="223"/>
      <c r="M213" s="224"/>
      <c r="N213" s="225"/>
      <c r="O213" s="225"/>
      <c r="P213" s="225"/>
      <c r="Q213" s="225"/>
      <c r="R213" s="225"/>
      <c r="S213" s="225"/>
      <c r="T213" s="226"/>
      <c r="U213" s="10"/>
      <c r="V213" s="10"/>
      <c r="W213" s="10"/>
      <c r="X213" s="10"/>
      <c r="Y213" s="10"/>
      <c r="Z213" s="10"/>
      <c r="AA213" s="10"/>
      <c r="AB213" s="10"/>
      <c r="AC213" s="10"/>
      <c r="AD213" s="10"/>
      <c r="AE213" s="10"/>
      <c r="AT213" s="227" t="s">
        <v>199</v>
      </c>
      <c r="AU213" s="227" t="s">
        <v>85</v>
      </c>
      <c r="AV213" s="10" t="s">
        <v>83</v>
      </c>
      <c r="AW213" s="10" t="s">
        <v>32</v>
      </c>
      <c r="AX213" s="10" t="s">
        <v>76</v>
      </c>
      <c r="AY213" s="227" t="s">
        <v>195</v>
      </c>
    </row>
    <row r="214" s="11" customFormat="1">
      <c r="A214" s="11"/>
      <c r="B214" s="228"/>
      <c r="C214" s="229"/>
      <c r="D214" s="213" t="s">
        <v>199</v>
      </c>
      <c r="E214" s="230" t="s">
        <v>1</v>
      </c>
      <c r="F214" s="231" t="s">
        <v>1491</v>
      </c>
      <c r="G214" s="229"/>
      <c r="H214" s="232">
        <v>47.287999999999997</v>
      </c>
      <c r="I214" s="233"/>
      <c r="J214" s="229"/>
      <c r="K214" s="229"/>
      <c r="L214" s="234"/>
      <c r="M214" s="235"/>
      <c r="N214" s="236"/>
      <c r="O214" s="236"/>
      <c r="P214" s="236"/>
      <c r="Q214" s="236"/>
      <c r="R214" s="236"/>
      <c r="S214" s="236"/>
      <c r="T214" s="237"/>
      <c r="U214" s="11"/>
      <c r="V214" s="11"/>
      <c r="W214" s="11"/>
      <c r="X214" s="11"/>
      <c r="Y214" s="11"/>
      <c r="Z214" s="11"/>
      <c r="AA214" s="11"/>
      <c r="AB214" s="11"/>
      <c r="AC214" s="11"/>
      <c r="AD214" s="11"/>
      <c r="AE214" s="11"/>
      <c r="AT214" s="238" t="s">
        <v>199</v>
      </c>
      <c r="AU214" s="238" t="s">
        <v>85</v>
      </c>
      <c r="AV214" s="11" t="s">
        <v>85</v>
      </c>
      <c r="AW214" s="11" t="s">
        <v>32</v>
      </c>
      <c r="AX214" s="11" t="s">
        <v>76</v>
      </c>
      <c r="AY214" s="238" t="s">
        <v>195</v>
      </c>
    </row>
    <row r="215" s="15" customFormat="1">
      <c r="A215" s="15"/>
      <c r="B215" s="287"/>
      <c r="C215" s="288"/>
      <c r="D215" s="213" t="s">
        <v>199</v>
      </c>
      <c r="E215" s="289" t="s">
        <v>1</v>
      </c>
      <c r="F215" s="290" t="s">
        <v>1422</v>
      </c>
      <c r="G215" s="288"/>
      <c r="H215" s="291">
        <v>102.012</v>
      </c>
      <c r="I215" s="292"/>
      <c r="J215" s="288"/>
      <c r="K215" s="288"/>
      <c r="L215" s="293"/>
      <c r="M215" s="294"/>
      <c r="N215" s="295"/>
      <c r="O215" s="295"/>
      <c r="P215" s="295"/>
      <c r="Q215" s="295"/>
      <c r="R215" s="295"/>
      <c r="S215" s="295"/>
      <c r="T215" s="296"/>
      <c r="U215" s="15"/>
      <c r="V215" s="15"/>
      <c r="W215" s="15"/>
      <c r="X215" s="15"/>
      <c r="Y215" s="15"/>
      <c r="Z215" s="15"/>
      <c r="AA215" s="15"/>
      <c r="AB215" s="15"/>
      <c r="AC215" s="15"/>
      <c r="AD215" s="15"/>
      <c r="AE215" s="15"/>
      <c r="AT215" s="297" t="s">
        <v>199</v>
      </c>
      <c r="AU215" s="297" t="s">
        <v>85</v>
      </c>
      <c r="AV215" s="15" t="s">
        <v>234</v>
      </c>
      <c r="AW215" s="15" t="s">
        <v>32</v>
      </c>
      <c r="AX215" s="15" t="s">
        <v>83</v>
      </c>
      <c r="AY215" s="297" t="s">
        <v>195</v>
      </c>
    </row>
    <row r="216" s="2" customFormat="1" ht="33" customHeight="1">
      <c r="A216" s="39"/>
      <c r="B216" s="40"/>
      <c r="C216" s="200" t="s">
        <v>265</v>
      </c>
      <c r="D216" s="200" t="s">
        <v>191</v>
      </c>
      <c r="E216" s="201" t="s">
        <v>1492</v>
      </c>
      <c r="F216" s="202" t="s">
        <v>1493</v>
      </c>
      <c r="G216" s="203" t="s">
        <v>1237</v>
      </c>
      <c r="H216" s="204">
        <v>1347.71</v>
      </c>
      <c r="I216" s="205"/>
      <c r="J216" s="206">
        <f>ROUND(I216*H216,2)</f>
        <v>0</v>
      </c>
      <c r="K216" s="202" t="s">
        <v>1412</v>
      </c>
      <c r="L216" s="45"/>
      <c r="M216" s="207" t="s">
        <v>1</v>
      </c>
      <c r="N216" s="208" t="s">
        <v>41</v>
      </c>
      <c r="O216" s="92"/>
      <c r="P216" s="209">
        <f>O216*H216</f>
        <v>0</v>
      </c>
      <c r="Q216" s="209">
        <v>0</v>
      </c>
      <c r="R216" s="209">
        <f>Q216*H216</f>
        <v>0</v>
      </c>
      <c r="S216" s="209">
        <v>0</v>
      </c>
      <c r="T216" s="210">
        <f>S216*H216</f>
        <v>0</v>
      </c>
      <c r="U216" s="39"/>
      <c r="V216" s="39"/>
      <c r="W216" s="39"/>
      <c r="X216" s="39"/>
      <c r="Y216" s="39"/>
      <c r="Z216" s="39"/>
      <c r="AA216" s="39"/>
      <c r="AB216" s="39"/>
      <c r="AC216" s="39"/>
      <c r="AD216" s="39"/>
      <c r="AE216" s="39"/>
      <c r="AR216" s="211" t="s">
        <v>234</v>
      </c>
      <c r="AT216" s="211" t="s">
        <v>191</v>
      </c>
      <c r="AU216" s="211" t="s">
        <v>85</v>
      </c>
      <c r="AY216" s="18" t="s">
        <v>195</v>
      </c>
      <c r="BE216" s="212">
        <f>IF(N216="základní",J216,0)</f>
        <v>0</v>
      </c>
      <c r="BF216" s="212">
        <f>IF(N216="snížená",J216,0)</f>
        <v>0</v>
      </c>
      <c r="BG216" s="212">
        <f>IF(N216="zákl. přenesená",J216,0)</f>
        <v>0</v>
      </c>
      <c r="BH216" s="212">
        <f>IF(N216="sníž. přenesená",J216,0)</f>
        <v>0</v>
      </c>
      <c r="BI216" s="212">
        <f>IF(N216="nulová",J216,0)</f>
        <v>0</v>
      </c>
      <c r="BJ216" s="18" t="s">
        <v>83</v>
      </c>
      <c r="BK216" s="212">
        <f>ROUND(I216*H216,2)</f>
        <v>0</v>
      </c>
      <c r="BL216" s="18" t="s">
        <v>234</v>
      </c>
      <c r="BM216" s="211" t="s">
        <v>1494</v>
      </c>
    </row>
    <row r="217" s="10" customFormat="1">
      <c r="A217" s="10"/>
      <c r="B217" s="218"/>
      <c r="C217" s="219"/>
      <c r="D217" s="213" t="s">
        <v>199</v>
      </c>
      <c r="E217" s="220" t="s">
        <v>1</v>
      </c>
      <c r="F217" s="221" t="s">
        <v>1495</v>
      </c>
      <c r="G217" s="219"/>
      <c r="H217" s="220" t="s">
        <v>1</v>
      </c>
      <c r="I217" s="222"/>
      <c r="J217" s="219"/>
      <c r="K217" s="219"/>
      <c r="L217" s="223"/>
      <c r="M217" s="224"/>
      <c r="N217" s="225"/>
      <c r="O217" s="225"/>
      <c r="P217" s="225"/>
      <c r="Q217" s="225"/>
      <c r="R217" s="225"/>
      <c r="S217" s="225"/>
      <c r="T217" s="226"/>
      <c r="U217" s="10"/>
      <c r="V217" s="10"/>
      <c r="W217" s="10"/>
      <c r="X217" s="10"/>
      <c r="Y217" s="10"/>
      <c r="Z217" s="10"/>
      <c r="AA217" s="10"/>
      <c r="AB217" s="10"/>
      <c r="AC217" s="10"/>
      <c r="AD217" s="10"/>
      <c r="AE217" s="10"/>
      <c r="AT217" s="227" t="s">
        <v>199</v>
      </c>
      <c r="AU217" s="227" t="s">
        <v>85</v>
      </c>
      <c r="AV217" s="10" t="s">
        <v>83</v>
      </c>
      <c r="AW217" s="10" t="s">
        <v>32</v>
      </c>
      <c r="AX217" s="10" t="s">
        <v>76</v>
      </c>
      <c r="AY217" s="227" t="s">
        <v>195</v>
      </c>
    </row>
    <row r="218" s="11" customFormat="1">
      <c r="A218" s="11"/>
      <c r="B218" s="228"/>
      <c r="C218" s="229"/>
      <c r="D218" s="213" t="s">
        <v>199</v>
      </c>
      <c r="E218" s="230" t="s">
        <v>1</v>
      </c>
      <c r="F218" s="231" t="s">
        <v>1496</v>
      </c>
      <c r="G218" s="229"/>
      <c r="H218" s="232">
        <v>1183.1489999999999</v>
      </c>
      <c r="I218" s="233"/>
      <c r="J218" s="229"/>
      <c r="K218" s="229"/>
      <c r="L218" s="234"/>
      <c r="M218" s="235"/>
      <c r="N218" s="236"/>
      <c r="O218" s="236"/>
      <c r="P218" s="236"/>
      <c r="Q218" s="236"/>
      <c r="R218" s="236"/>
      <c r="S218" s="236"/>
      <c r="T218" s="237"/>
      <c r="U218" s="11"/>
      <c r="V218" s="11"/>
      <c r="W218" s="11"/>
      <c r="X218" s="11"/>
      <c r="Y218" s="11"/>
      <c r="Z218" s="11"/>
      <c r="AA218" s="11"/>
      <c r="AB218" s="11"/>
      <c r="AC218" s="11"/>
      <c r="AD218" s="11"/>
      <c r="AE218" s="11"/>
      <c r="AT218" s="238" t="s">
        <v>199</v>
      </c>
      <c r="AU218" s="238" t="s">
        <v>85</v>
      </c>
      <c r="AV218" s="11" t="s">
        <v>85</v>
      </c>
      <c r="AW218" s="11" t="s">
        <v>32</v>
      </c>
      <c r="AX218" s="11" t="s">
        <v>76</v>
      </c>
      <c r="AY218" s="238" t="s">
        <v>195</v>
      </c>
    </row>
    <row r="219" s="11" customFormat="1">
      <c r="A219" s="11"/>
      <c r="B219" s="228"/>
      <c r="C219" s="229"/>
      <c r="D219" s="213" t="s">
        <v>199</v>
      </c>
      <c r="E219" s="230" t="s">
        <v>1</v>
      </c>
      <c r="F219" s="231" t="s">
        <v>1497</v>
      </c>
      <c r="G219" s="229"/>
      <c r="H219" s="232">
        <v>164.56100000000001</v>
      </c>
      <c r="I219" s="233"/>
      <c r="J219" s="229"/>
      <c r="K219" s="229"/>
      <c r="L219" s="234"/>
      <c r="M219" s="235"/>
      <c r="N219" s="236"/>
      <c r="O219" s="236"/>
      <c r="P219" s="236"/>
      <c r="Q219" s="236"/>
      <c r="R219" s="236"/>
      <c r="S219" s="236"/>
      <c r="T219" s="237"/>
      <c r="U219" s="11"/>
      <c r="V219" s="11"/>
      <c r="W219" s="11"/>
      <c r="X219" s="11"/>
      <c r="Y219" s="11"/>
      <c r="Z219" s="11"/>
      <c r="AA219" s="11"/>
      <c r="AB219" s="11"/>
      <c r="AC219" s="11"/>
      <c r="AD219" s="11"/>
      <c r="AE219" s="11"/>
      <c r="AT219" s="238" t="s">
        <v>199</v>
      </c>
      <c r="AU219" s="238" t="s">
        <v>85</v>
      </c>
      <c r="AV219" s="11" t="s">
        <v>85</v>
      </c>
      <c r="AW219" s="11" t="s">
        <v>32</v>
      </c>
      <c r="AX219" s="11" t="s">
        <v>76</v>
      </c>
      <c r="AY219" s="238" t="s">
        <v>195</v>
      </c>
    </row>
    <row r="220" s="16" customFormat="1">
      <c r="A220" s="16"/>
      <c r="B220" s="298"/>
      <c r="C220" s="299"/>
      <c r="D220" s="213" t="s">
        <v>199</v>
      </c>
      <c r="E220" s="300" t="s">
        <v>1</v>
      </c>
      <c r="F220" s="301" t="s">
        <v>1498</v>
      </c>
      <c r="G220" s="299"/>
      <c r="H220" s="302">
        <v>1347.71</v>
      </c>
      <c r="I220" s="303"/>
      <c r="J220" s="299"/>
      <c r="K220" s="299"/>
      <c r="L220" s="304"/>
      <c r="M220" s="305"/>
      <c r="N220" s="306"/>
      <c r="O220" s="306"/>
      <c r="P220" s="306"/>
      <c r="Q220" s="306"/>
      <c r="R220" s="306"/>
      <c r="S220" s="306"/>
      <c r="T220" s="307"/>
      <c r="U220" s="16"/>
      <c r="V220" s="16"/>
      <c r="W220" s="16"/>
      <c r="X220" s="16"/>
      <c r="Y220" s="16"/>
      <c r="Z220" s="16"/>
      <c r="AA220" s="16"/>
      <c r="AB220" s="16"/>
      <c r="AC220" s="16"/>
      <c r="AD220" s="16"/>
      <c r="AE220" s="16"/>
      <c r="AT220" s="308" t="s">
        <v>199</v>
      </c>
      <c r="AU220" s="308" t="s">
        <v>85</v>
      </c>
      <c r="AV220" s="16" t="s">
        <v>229</v>
      </c>
      <c r="AW220" s="16" t="s">
        <v>32</v>
      </c>
      <c r="AX220" s="16" t="s">
        <v>83</v>
      </c>
      <c r="AY220" s="308" t="s">
        <v>195</v>
      </c>
    </row>
    <row r="221" s="2" customFormat="1" ht="33" customHeight="1">
      <c r="A221" s="39"/>
      <c r="B221" s="40"/>
      <c r="C221" s="200" t="s">
        <v>269</v>
      </c>
      <c r="D221" s="200" t="s">
        <v>191</v>
      </c>
      <c r="E221" s="201" t="s">
        <v>1499</v>
      </c>
      <c r="F221" s="202" t="s">
        <v>1500</v>
      </c>
      <c r="G221" s="203" t="s">
        <v>1237</v>
      </c>
      <c r="H221" s="204">
        <v>2278.8150000000001</v>
      </c>
      <c r="I221" s="205"/>
      <c r="J221" s="206">
        <f>ROUND(I221*H221,2)</f>
        <v>0</v>
      </c>
      <c r="K221" s="202" t="s">
        <v>1412</v>
      </c>
      <c r="L221" s="45"/>
      <c r="M221" s="207" t="s">
        <v>1</v>
      </c>
      <c r="N221" s="208" t="s">
        <v>41</v>
      </c>
      <c r="O221" s="92"/>
      <c r="P221" s="209">
        <f>O221*H221</f>
        <v>0</v>
      </c>
      <c r="Q221" s="209">
        <v>0</v>
      </c>
      <c r="R221" s="209">
        <f>Q221*H221</f>
        <v>0</v>
      </c>
      <c r="S221" s="209">
        <v>0</v>
      </c>
      <c r="T221" s="210">
        <f>S221*H221</f>
        <v>0</v>
      </c>
      <c r="U221" s="39"/>
      <c r="V221" s="39"/>
      <c r="W221" s="39"/>
      <c r="X221" s="39"/>
      <c r="Y221" s="39"/>
      <c r="Z221" s="39"/>
      <c r="AA221" s="39"/>
      <c r="AB221" s="39"/>
      <c r="AC221" s="39"/>
      <c r="AD221" s="39"/>
      <c r="AE221" s="39"/>
      <c r="AR221" s="211" t="s">
        <v>234</v>
      </c>
      <c r="AT221" s="211" t="s">
        <v>191</v>
      </c>
      <c r="AU221" s="211" t="s">
        <v>85</v>
      </c>
      <c r="AY221" s="18" t="s">
        <v>195</v>
      </c>
      <c r="BE221" s="212">
        <f>IF(N221="základní",J221,0)</f>
        <v>0</v>
      </c>
      <c r="BF221" s="212">
        <f>IF(N221="snížená",J221,0)</f>
        <v>0</v>
      </c>
      <c r="BG221" s="212">
        <f>IF(N221="zákl. přenesená",J221,0)</f>
        <v>0</v>
      </c>
      <c r="BH221" s="212">
        <f>IF(N221="sníž. přenesená",J221,0)</f>
        <v>0</v>
      </c>
      <c r="BI221" s="212">
        <f>IF(N221="nulová",J221,0)</f>
        <v>0</v>
      </c>
      <c r="BJ221" s="18" t="s">
        <v>83</v>
      </c>
      <c r="BK221" s="212">
        <f>ROUND(I221*H221,2)</f>
        <v>0</v>
      </c>
      <c r="BL221" s="18" t="s">
        <v>234</v>
      </c>
      <c r="BM221" s="211" t="s">
        <v>1501</v>
      </c>
    </row>
    <row r="222" s="10" customFormat="1">
      <c r="A222" s="10"/>
      <c r="B222" s="218"/>
      <c r="C222" s="219"/>
      <c r="D222" s="213" t="s">
        <v>199</v>
      </c>
      <c r="E222" s="220" t="s">
        <v>1</v>
      </c>
      <c r="F222" s="221" t="s">
        <v>1502</v>
      </c>
      <c r="G222" s="219"/>
      <c r="H222" s="220" t="s">
        <v>1</v>
      </c>
      <c r="I222" s="222"/>
      <c r="J222" s="219"/>
      <c r="K222" s="219"/>
      <c r="L222" s="223"/>
      <c r="M222" s="224"/>
      <c r="N222" s="225"/>
      <c r="O222" s="225"/>
      <c r="P222" s="225"/>
      <c r="Q222" s="225"/>
      <c r="R222" s="225"/>
      <c r="S222" s="225"/>
      <c r="T222" s="226"/>
      <c r="U222" s="10"/>
      <c r="V222" s="10"/>
      <c r="W222" s="10"/>
      <c r="X222" s="10"/>
      <c r="Y222" s="10"/>
      <c r="Z222" s="10"/>
      <c r="AA222" s="10"/>
      <c r="AB222" s="10"/>
      <c r="AC222" s="10"/>
      <c r="AD222" s="10"/>
      <c r="AE222" s="10"/>
      <c r="AT222" s="227" t="s">
        <v>199</v>
      </c>
      <c r="AU222" s="227" t="s">
        <v>85</v>
      </c>
      <c r="AV222" s="10" t="s">
        <v>83</v>
      </c>
      <c r="AW222" s="10" t="s">
        <v>32</v>
      </c>
      <c r="AX222" s="10" t="s">
        <v>76</v>
      </c>
      <c r="AY222" s="227" t="s">
        <v>195</v>
      </c>
    </row>
    <row r="223" s="11" customFormat="1">
      <c r="A223" s="11"/>
      <c r="B223" s="228"/>
      <c r="C223" s="229"/>
      <c r="D223" s="213" t="s">
        <v>199</v>
      </c>
      <c r="E223" s="230" t="s">
        <v>1</v>
      </c>
      <c r="F223" s="231" t="s">
        <v>1503</v>
      </c>
      <c r="G223" s="229"/>
      <c r="H223" s="232">
        <v>238.898</v>
      </c>
      <c r="I223" s="233"/>
      <c r="J223" s="229"/>
      <c r="K223" s="229"/>
      <c r="L223" s="234"/>
      <c r="M223" s="235"/>
      <c r="N223" s="236"/>
      <c r="O223" s="236"/>
      <c r="P223" s="236"/>
      <c r="Q223" s="236"/>
      <c r="R223" s="236"/>
      <c r="S223" s="236"/>
      <c r="T223" s="237"/>
      <c r="U223" s="11"/>
      <c r="V223" s="11"/>
      <c r="W223" s="11"/>
      <c r="X223" s="11"/>
      <c r="Y223" s="11"/>
      <c r="Z223" s="11"/>
      <c r="AA223" s="11"/>
      <c r="AB223" s="11"/>
      <c r="AC223" s="11"/>
      <c r="AD223" s="11"/>
      <c r="AE223" s="11"/>
      <c r="AT223" s="238" t="s">
        <v>199</v>
      </c>
      <c r="AU223" s="238" t="s">
        <v>85</v>
      </c>
      <c r="AV223" s="11" t="s">
        <v>85</v>
      </c>
      <c r="AW223" s="11" t="s">
        <v>32</v>
      </c>
      <c r="AX223" s="11" t="s">
        <v>76</v>
      </c>
      <c r="AY223" s="238" t="s">
        <v>195</v>
      </c>
    </row>
    <row r="224" s="11" customFormat="1">
      <c r="A224" s="11"/>
      <c r="B224" s="228"/>
      <c r="C224" s="229"/>
      <c r="D224" s="213" t="s">
        <v>199</v>
      </c>
      <c r="E224" s="230" t="s">
        <v>1</v>
      </c>
      <c r="F224" s="231" t="s">
        <v>1504</v>
      </c>
      <c r="G224" s="229"/>
      <c r="H224" s="232">
        <v>1380.1869999999999</v>
      </c>
      <c r="I224" s="233"/>
      <c r="J224" s="229"/>
      <c r="K224" s="229"/>
      <c r="L224" s="234"/>
      <c r="M224" s="235"/>
      <c r="N224" s="236"/>
      <c r="O224" s="236"/>
      <c r="P224" s="236"/>
      <c r="Q224" s="236"/>
      <c r="R224" s="236"/>
      <c r="S224" s="236"/>
      <c r="T224" s="237"/>
      <c r="U224" s="11"/>
      <c r="V224" s="11"/>
      <c r="W224" s="11"/>
      <c r="X224" s="11"/>
      <c r="Y224" s="11"/>
      <c r="Z224" s="11"/>
      <c r="AA224" s="11"/>
      <c r="AB224" s="11"/>
      <c r="AC224" s="11"/>
      <c r="AD224" s="11"/>
      <c r="AE224" s="11"/>
      <c r="AT224" s="238" t="s">
        <v>199</v>
      </c>
      <c r="AU224" s="238" t="s">
        <v>85</v>
      </c>
      <c r="AV224" s="11" t="s">
        <v>85</v>
      </c>
      <c r="AW224" s="11" t="s">
        <v>32</v>
      </c>
      <c r="AX224" s="11" t="s">
        <v>76</v>
      </c>
      <c r="AY224" s="238" t="s">
        <v>195</v>
      </c>
    </row>
    <row r="225" s="11" customFormat="1">
      <c r="A225" s="11"/>
      <c r="B225" s="228"/>
      <c r="C225" s="229"/>
      <c r="D225" s="213" t="s">
        <v>199</v>
      </c>
      <c r="E225" s="230" t="s">
        <v>1</v>
      </c>
      <c r="F225" s="231" t="s">
        <v>1505</v>
      </c>
      <c r="G225" s="229"/>
      <c r="H225" s="232">
        <v>585.56500000000005</v>
      </c>
      <c r="I225" s="233"/>
      <c r="J225" s="229"/>
      <c r="K225" s="229"/>
      <c r="L225" s="234"/>
      <c r="M225" s="235"/>
      <c r="N225" s="236"/>
      <c r="O225" s="236"/>
      <c r="P225" s="236"/>
      <c r="Q225" s="236"/>
      <c r="R225" s="236"/>
      <c r="S225" s="236"/>
      <c r="T225" s="237"/>
      <c r="U225" s="11"/>
      <c r="V225" s="11"/>
      <c r="W225" s="11"/>
      <c r="X225" s="11"/>
      <c r="Y225" s="11"/>
      <c r="Z225" s="11"/>
      <c r="AA225" s="11"/>
      <c r="AB225" s="11"/>
      <c r="AC225" s="11"/>
      <c r="AD225" s="11"/>
      <c r="AE225" s="11"/>
      <c r="AT225" s="238" t="s">
        <v>199</v>
      </c>
      <c r="AU225" s="238" t="s">
        <v>85</v>
      </c>
      <c r="AV225" s="11" t="s">
        <v>85</v>
      </c>
      <c r="AW225" s="11" t="s">
        <v>32</v>
      </c>
      <c r="AX225" s="11" t="s">
        <v>76</v>
      </c>
      <c r="AY225" s="238" t="s">
        <v>195</v>
      </c>
    </row>
    <row r="226" s="11" customFormat="1">
      <c r="A226" s="11"/>
      <c r="B226" s="228"/>
      <c r="C226" s="229"/>
      <c r="D226" s="213" t="s">
        <v>199</v>
      </c>
      <c r="E226" s="230" t="s">
        <v>1</v>
      </c>
      <c r="F226" s="231" t="s">
        <v>1506</v>
      </c>
      <c r="G226" s="229"/>
      <c r="H226" s="232">
        <v>1466.28</v>
      </c>
      <c r="I226" s="233"/>
      <c r="J226" s="229"/>
      <c r="K226" s="229"/>
      <c r="L226" s="234"/>
      <c r="M226" s="235"/>
      <c r="N226" s="236"/>
      <c r="O226" s="236"/>
      <c r="P226" s="236"/>
      <c r="Q226" s="236"/>
      <c r="R226" s="236"/>
      <c r="S226" s="236"/>
      <c r="T226" s="237"/>
      <c r="U226" s="11"/>
      <c r="V226" s="11"/>
      <c r="W226" s="11"/>
      <c r="X226" s="11"/>
      <c r="Y226" s="11"/>
      <c r="Z226" s="11"/>
      <c r="AA226" s="11"/>
      <c r="AB226" s="11"/>
      <c r="AC226" s="11"/>
      <c r="AD226" s="11"/>
      <c r="AE226" s="11"/>
      <c r="AT226" s="238" t="s">
        <v>199</v>
      </c>
      <c r="AU226" s="238" t="s">
        <v>85</v>
      </c>
      <c r="AV226" s="11" t="s">
        <v>85</v>
      </c>
      <c r="AW226" s="11" t="s">
        <v>32</v>
      </c>
      <c r="AX226" s="11" t="s">
        <v>76</v>
      </c>
      <c r="AY226" s="238" t="s">
        <v>195</v>
      </c>
    </row>
    <row r="227" s="11" customFormat="1">
      <c r="A227" s="11"/>
      <c r="B227" s="228"/>
      <c r="C227" s="229"/>
      <c r="D227" s="213" t="s">
        <v>199</v>
      </c>
      <c r="E227" s="230" t="s">
        <v>1</v>
      </c>
      <c r="F227" s="231" t="s">
        <v>1507</v>
      </c>
      <c r="G227" s="229"/>
      <c r="H227" s="232">
        <v>365.29899999999998</v>
      </c>
      <c r="I227" s="233"/>
      <c r="J227" s="229"/>
      <c r="K227" s="229"/>
      <c r="L227" s="234"/>
      <c r="M227" s="235"/>
      <c r="N227" s="236"/>
      <c r="O227" s="236"/>
      <c r="P227" s="236"/>
      <c r="Q227" s="236"/>
      <c r="R227" s="236"/>
      <c r="S227" s="236"/>
      <c r="T227" s="237"/>
      <c r="U227" s="11"/>
      <c r="V227" s="11"/>
      <c r="W227" s="11"/>
      <c r="X227" s="11"/>
      <c r="Y227" s="11"/>
      <c r="Z227" s="11"/>
      <c r="AA227" s="11"/>
      <c r="AB227" s="11"/>
      <c r="AC227" s="11"/>
      <c r="AD227" s="11"/>
      <c r="AE227" s="11"/>
      <c r="AT227" s="238" t="s">
        <v>199</v>
      </c>
      <c r="AU227" s="238" t="s">
        <v>85</v>
      </c>
      <c r="AV227" s="11" t="s">
        <v>85</v>
      </c>
      <c r="AW227" s="11" t="s">
        <v>32</v>
      </c>
      <c r="AX227" s="11" t="s">
        <v>76</v>
      </c>
      <c r="AY227" s="238" t="s">
        <v>195</v>
      </c>
    </row>
    <row r="228" s="10" customFormat="1">
      <c r="A228" s="10"/>
      <c r="B228" s="218"/>
      <c r="C228" s="219"/>
      <c r="D228" s="213" t="s">
        <v>199</v>
      </c>
      <c r="E228" s="220" t="s">
        <v>1</v>
      </c>
      <c r="F228" s="221" t="s">
        <v>1508</v>
      </c>
      <c r="G228" s="219"/>
      <c r="H228" s="220" t="s">
        <v>1</v>
      </c>
      <c r="I228" s="222"/>
      <c r="J228" s="219"/>
      <c r="K228" s="219"/>
      <c r="L228" s="223"/>
      <c r="M228" s="224"/>
      <c r="N228" s="225"/>
      <c r="O228" s="225"/>
      <c r="P228" s="225"/>
      <c r="Q228" s="225"/>
      <c r="R228" s="225"/>
      <c r="S228" s="225"/>
      <c r="T228" s="226"/>
      <c r="U228" s="10"/>
      <c r="V228" s="10"/>
      <c r="W228" s="10"/>
      <c r="X228" s="10"/>
      <c r="Y228" s="10"/>
      <c r="Z228" s="10"/>
      <c r="AA228" s="10"/>
      <c r="AB228" s="10"/>
      <c r="AC228" s="10"/>
      <c r="AD228" s="10"/>
      <c r="AE228" s="10"/>
      <c r="AT228" s="227" t="s">
        <v>199</v>
      </c>
      <c r="AU228" s="227" t="s">
        <v>85</v>
      </c>
      <c r="AV228" s="10" t="s">
        <v>83</v>
      </c>
      <c r="AW228" s="10" t="s">
        <v>32</v>
      </c>
      <c r="AX228" s="10" t="s">
        <v>76</v>
      </c>
      <c r="AY228" s="227" t="s">
        <v>195</v>
      </c>
    </row>
    <row r="229" s="11" customFormat="1">
      <c r="A229" s="11"/>
      <c r="B229" s="228"/>
      <c r="C229" s="229"/>
      <c r="D229" s="213" t="s">
        <v>199</v>
      </c>
      <c r="E229" s="230" t="s">
        <v>1</v>
      </c>
      <c r="F229" s="231" t="s">
        <v>1509</v>
      </c>
      <c r="G229" s="229"/>
      <c r="H229" s="232">
        <v>101.53</v>
      </c>
      <c r="I229" s="233"/>
      <c r="J229" s="229"/>
      <c r="K229" s="229"/>
      <c r="L229" s="234"/>
      <c r="M229" s="235"/>
      <c r="N229" s="236"/>
      <c r="O229" s="236"/>
      <c r="P229" s="236"/>
      <c r="Q229" s="236"/>
      <c r="R229" s="236"/>
      <c r="S229" s="236"/>
      <c r="T229" s="237"/>
      <c r="U229" s="11"/>
      <c r="V229" s="11"/>
      <c r="W229" s="11"/>
      <c r="X229" s="11"/>
      <c r="Y229" s="11"/>
      <c r="Z229" s="11"/>
      <c r="AA229" s="11"/>
      <c r="AB229" s="11"/>
      <c r="AC229" s="11"/>
      <c r="AD229" s="11"/>
      <c r="AE229" s="11"/>
      <c r="AT229" s="238" t="s">
        <v>199</v>
      </c>
      <c r="AU229" s="238" t="s">
        <v>85</v>
      </c>
      <c r="AV229" s="11" t="s">
        <v>85</v>
      </c>
      <c r="AW229" s="11" t="s">
        <v>32</v>
      </c>
      <c r="AX229" s="11" t="s">
        <v>76</v>
      </c>
      <c r="AY229" s="238" t="s">
        <v>195</v>
      </c>
    </row>
    <row r="230" s="11" customFormat="1">
      <c r="A230" s="11"/>
      <c r="B230" s="228"/>
      <c r="C230" s="229"/>
      <c r="D230" s="213" t="s">
        <v>199</v>
      </c>
      <c r="E230" s="230" t="s">
        <v>1</v>
      </c>
      <c r="F230" s="231" t="s">
        <v>1510</v>
      </c>
      <c r="G230" s="229"/>
      <c r="H230" s="232">
        <v>98.248000000000005</v>
      </c>
      <c r="I230" s="233"/>
      <c r="J230" s="229"/>
      <c r="K230" s="229"/>
      <c r="L230" s="234"/>
      <c r="M230" s="235"/>
      <c r="N230" s="236"/>
      <c r="O230" s="236"/>
      <c r="P230" s="236"/>
      <c r="Q230" s="236"/>
      <c r="R230" s="236"/>
      <c r="S230" s="236"/>
      <c r="T230" s="237"/>
      <c r="U230" s="11"/>
      <c r="V230" s="11"/>
      <c r="W230" s="11"/>
      <c r="X230" s="11"/>
      <c r="Y230" s="11"/>
      <c r="Z230" s="11"/>
      <c r="AA230" s="11"/>
      <c r="AB230" s="11"/>
      <c r="AC230" s="11"/>
      <c r="AD230" s="11"/>
      <c r="AE230" s="11"/>
      <c r="AT230" s="238" t="s">
        <v>199</v>
      </c>
      <c r="AU230" s="238" t="s">
        <v>85</v>
      </c>
      <c r="AV230" s="11" t="s">
        <v>85</v>
      </c>
      <c r="AW230" s="11" t="s">
        <v>32</v>
      </c>
      <c r="AX230" s="11" t="s">
        <v>76</v>
      </c>
      <c r="AY230" s="238" t="s">
        <v>195</v>
      </c>
    </row>
    <row r="231" s="11" customFormat="1">
      <c r="A231" s="11"/>
      <c r="B231" s="228"/>
      <c r="C231" s="229"/>
      <c r="D231" s="213" t="s">
        <v>199</v>
      </c>
      <c r="E231" s="230" t="s">
        <v>1</v>
      </c>
      <c r="F231" s="231" t="s">
        <v>1511</v>
      </c>
      <c r="G231" s="229"/>
      <c r="H231" s="232">
        <v>94.965000000000003</v>
      </c>
      <c r="I231" s="233"/>
      <c r="J231" s="229"/>
      <c r="K231" s="229"/>
      <c r="L231" s="234"/>
      <c r="M231" s="235"/>
      <c r="N231" s="236"/>
      <c r="O231" s="236"/>
      <c r="P231" s="236"/>
      <c r="Q231" s="236"/>
      <c r="R231" s="236"/>
      <c r="S231" s="236"/>
      <c r="T231" s="237"/>
      <c r="U231" s="11"/>
      <c r="V231" s="11"/>
      <c r="W231" s="11"/>
      <c r="X231" s="11"/>
      <c r="Y231" s="11"/>
      <c r="Z231" s="11"/>
      <c r="AA231" s="11"/>
      <c r="AB231" s="11"/>
      <c r="AC231" s="11"/>
      <c r="AD231" s="11"/>
      <c r="AE231" s="11"/>
      <c r="AT231" s="238" t="s">
        <v>199</v>
      </c>
      <c r="AU231" s="238" t="s">
        <v>85</v>
      </c>
      <c r="AV231" s="11" t="s">
        <v>85</v>
      </c>
      <c r="AW231" s="11" t="s">
        <v>32</v>
      </c>
      <c r="AX231" s="11" t="s">
        <v>76</v>
      </c>
      <c r="AY231" s="238" t="s">
        <v>195</v>
      </c>
    </row>
    <row r="232" s="11" customFormat="1">
      <c r="A232" s="11"/>
      <c r="B232" s="228"/>
      <c r="C232" s="229"/>
      <c r="D232" s="213" t="s">
        <v>199</v>
      </c>
      <c r="E232" s="230" t="s">
        <v>1</v>
      </c>
      <c r="F232" s="231" t="s">
        <v>1512</v>
      </c>
      <c r="G232" s="229"/>
      <c r="H232" s="232">
        <v>44.719999999999999</v>
      </c>
      <c r="I232" s="233"/>
      <c r="J232" s="229"/>
      <c r="K232" s="229"/>
      <c r="L232" s="234"/>
      <c r="M232" s="235"/>
      <c r="N232" s="236"/>
      <c r="O232" s="236"/>
      <c r="P232" s="236"/>
      <c r="Q232" s="236"/>
      <c r="R232" s="236"/>
      <c r="S232" s="236"/>
      <c r="T232" s="237"/>
      <c r="U232" s="11"/>
      <c r="V232" s="11"/>
      <c r="W232" s="11"/>
      <c r="X232" s="11"/>
      <c r="Y232" s="11"/>
      <c r="Z232" s="11"/>
      <c r="AA232" s="11"/>
      <c r="AB232" s="11"/>
      <c r="AC232" s="11"/>
      <c r="AD232" s="11"/>
      <c r="AE232" s="11"/>
      <c r="AT232" s="238" t="s">
        <v>199</v>
      </c>
      <c r="AU232" s="238" t="s">
        <v>85</v>
      </c>
      <c r="AV232" s="11" t="s">
        <v>85</v>
      </c>
      <c r="AW232" s="11" t="s">
        <v>32</v>
      </c>
      <c r="AX232" s="11" t="s">
        <v>76</v>
      </c>
      <c r="AY232" s="238" t="s">
        <v>195</v>
      </c>
    </row>
    <row r="233" s="11" customFormat="1">
      <c r="A233" s="11"/>
      <c r="B233" s="228"/>
      <c r="C233" s="229"/>
      <c r="D233" s="213" t="s">
        <v>199</v>
      </c>
      <c r="E233" s="230" t="s">
        <v>1</v>
      </c>
      <c r="F233" s="231" t="s">
        <v>1513</v>
      </c>
      <c r="G233" s="229"/>
      <c r="H233" s="232">
        <v>62.5</v>
      </c>
      <c r="I233" s="233"/>
      <c r="J233" s="229"/>
      <c r="K233" s="229"/>
      <c r="L233" s="234"/>
      <c r="M233" s="235"/>
      <c r="N233" s="236"/>
      <c r="O233" s="236"/>
      <c r="P233" s="236"/>
      <c r="Q233" s="236"/>
      <c r="R233" s="236"/>
      <c r="S233" s="236"/>
      <c r="T233" s="237"/>
      <c r="U233" s="11"/>
      <c r="V233" s="11"/>
      <c r="W233" s="11"/>
      <c r="X233" s="11"/>
      <c r="Y233" s="11"/>
      <c r="Z233" s="11"/>
      <c r="AA233" s="11"/>
      <c r="AB233" s="11"/>
      <c r="AC233" s="11"/>
      <c r="AD233" s="11"/>
      <c r="AE233" s="11"/>
      <c r="AT233" s="238" t="s">
        <v>199</v>
      </c>
      <c r="AU233" s="238" t="s">
        <v>85</v>
      </c>
      <c r="AV233" s="11" t="s">
        <v>85</v>
      </c>
      <c r="AW233" s="11" t="s">
        <v>32</v>
      </c>
      <c r="AX233" s="11" t="s">
        <v>76</v>
      </c>
      <c r="AY233" s="238" t="s">
        <v>195</v>
      </c>
    </row>
    <row r="234" s="11" customFormat="1">
      <c r="A234" s="11"/>
      <c r="B234" s="228"/>
      <c r="C234" s="229"/>
      <c r="D234" s="213" t="s">
        <v>199</v>
      </c>
      <c r="E234" s="230" t="s">
        <v>1</v>
      </c>
      <c r="F234" s="231" t="s">
        <v>1514</v>
      </c>
      <c r="G234" s="229"/>
      <c r="H234" s="232">
        <v>35.923999999999999</v>
      </c>
      <c r="I234" s="233"/>
      <c r="J234" s="229"/>
      <c r="K234" s="229"/>
      <c r="L234" s="234"/>
      <c r="M234" s="235"/>
      <c r="N234" s="236"/>
      <c r="O234" s="236"/>
      <c r="P234" s="236"/>
      <c r="Q234" s="236"/>
      <c r="R234" s="236"/>
      <c r="S234" s="236"/>
      <c r="T234" s="237"/>
      <c r="U234" s="11"/>
      <c r="V234" s="11"/>
      <c r="W234" s="11"/>
      <c r="X234" s="11"/>
      <c r="Y234" s="11"/>
      <c r="Z234" s="11"/>
      <c r="AA234" s="11"/>
      <c r="AB234" s="11"/>
      <c r="AC234" s="11"/>
      <c r="AD234" s="11"/>
      <c r="AE234" s="11"/>
      <c r="AT234" s="238" t="s">
        <v>199</v>
      </c>
      <c r="AU234" s="238" t="s">
        <v>85</v>
      </c>
      <c r="AV234" s="11" t="s">
        <v>85</v>
      </c>
      <c r="AW234" s="11" t="s">
        <v>32</v>
      </c>
      <c r="AX234" s="11" t="s">
        <v>76</v>
      </c>
      <c r="AY234" s="238" t="s">
        <v>195</v>
      </c>
    </row>
    <row r="235" s="11" customFormat="1">
      <c r="A235" s="11"/>
      <c r="B235" s="228"/>
      <c r="C235" s="229"/>
      <c r="D235" s="213" t="s">
        <v>199</v>
      </c>
      <c r="E235" s="230" t="s">
        <v>1</v>
      </c>
      <c r="F235" s="231" t="s">
        <v>1515</v>
      </c>
      <c r="G235" s="229"/>
      <c r="H235" s="232">
        <v>47.753999999999998</v>
      </c>
      <c r="I235" s="233"/>
      <c r="J235" s="229"/>
      <c r="K235" s="229"/>
      <c r="L235" s="234"/>
      <c r="M235" s="235"/>
      <c r="N235" s="236"/>
      <c r="O235" s="236"/>
      <c r="P235" s="236"/>
      <c r="Q235" s="236"/>
      <c r="R235" s="236"/>
      <c r="S235" s="236"/>
      <c r="T235" s="237"/>
      <c r="U235" s="11"/>
      <c r="V235" s="11"/>
      <c r="W235" s="11"/>
      <c r="X235" s="11"/>
      <c r="Y235" s="11"/>
      <c r="Z235" s="11"/>
      <c r="AA235" s="11"/>
      <c r="AB235" s="11"/>
      <c r="AC235" s="11"/>
      <c r="AD235" s="11"/>
      <c r="AE235" s="11"/>
      <c r="AT235" s="238" t="s">
        <v>199</v>
      </c>
      <c r="AU235" s="238" t="s">
        <v>85</v>
      </c>
      <c r="AV235" s="11" t="s">
        <v>85</v>
      </c>
      <c r="AW235" s="11" t="s">
        <v>32</v>
      </c>
      <c r="AX235" s="11" t="s">
        <v>76</v>
      </c>
      <c r="AY235" s="238" t="s">
        <v>195</v>
      </c>
    </row>
    <row r="236" s="10" customFormat="1">
      <c r="A236" s="10"/>
      <c r="B236" s="218"/>
      <c r="C236" s="219"/>
      <c r="D236" s="213" t="s">
        <v>199</v>
      </c>
      <c r="E236" s="220" t="s">
        <v>1</v>
      </c>
      <c r="F236" s="221" t="s">
        <v>1516</v>
      </c>
      <c r="G236" s="219"/>
      <c r="H236" s="220" t="s">
        <v>1</v>
      </c>
      <c r="I236" s="222"/>
      <c r="J236" s="219"/>
      <c r="K236" s="219"/>
      <c r="L236" s="223"/>
      <c r="M236" s="224"/>
      <c r="N236" s="225"/>
      <c r="O236" s="225"/>
      <c r="P236" s="225"/>
      <c r="Q236" s="225"/>
      <c r="R236" s="225"/>
      <c r="S236" s="225"/>
      <c r="T236" s="226"/>
      <c r="U236" s="10"/>
      <c r="V236" s="10"/>
      <c r="W236" s="10"/>
      <c r="X236" s="10"/>
      <c r="Y236" s="10"/>
      <c r="Z236" s="10"/>
      <c r="AA236" s="10"/>
      <c r="AB236" s="10"/>
      <c r="AC236" s="10"/>
      <c r="AD236" s="10"/>
      <c r="AE236" s="10"/>
      <c r="AT236" s="227" t="s">
        <v>199</v>
      </c>
      <c r="AU236" s="227" t="s">
        <v>85</v>
      </c>
      <c r="AV236" s="10" t="s">
        <v>83</v>
      </c>
      <c r="AW236" s="10" t="s">
        <v>32</v>
      </c>
      <c r="AX236" s="10" t="s">
        <v>76</v>
      </c>
      <c r="AY236" s="227" t="s">
        <v>195</v>
      </c>
    </row>
    <row r="237" s="11" customFormat="1">
      <c r="A237" s="11"/>
      <c r="B237" s="228"/>
      <c r="C237" s="229"/>
      <c r="D237" s="213" t="s">
        <v>199</v>
      </c>
      <c r="E237" s="230" t="s">
        <v>1</v>
      </c>
      <c r="F237" s="231" t="s">
        <v>1517</v>
      </c>
      <c r="G237" s="229"/>
      <c r="H237" s="232">
        <v>12.843999999999999</v>
      </c>
      <c r="I237" s="233"/>
      <c r="J237" s="229"/>
      <c r="K237" s="229"/>
      <c r="L237" s="234"/>
      <c r="M237" s="235"/>
      <c r="N237" s="236"/>
      <c r="O237" s="236"/>
      <c r="P237" s="236"/>
      <c r="Q237" s="236"/>
      <c r="R237" s="236"/>
      <c r="S237" s="236"/>
      <c r="T237" s="237"/>
      <c r="U237" s="11"/>
      <c r="V237" s="11"/>
      <c r="W237" s="11"/>
      <c r="X237" s="11"/>
      <c r="Y237" s="11"/>
      <c r="Z237" s="11"/>
      <c r="AA237" s="11"/>
      <c r="AB237" s="11"/>
      <c r="AC237" s="11"/>
      <c r="AD237" s="11"/>
      <c r="AE237" s="11"/>
      <c r="AT237" s="238" t="s">
        <v>199</v>
      </c>
      <c r="AU237" s="238" t="s">
        <v>85</v>
      </c>
      <c r="AV237" s="11" t="s">
        <v>85</v>
      </c>
      <c r="AW237" s="11" t="s">
        <v>32</v>
      </c>
      <c r="AX237" s="11" t="s">
        <v>76</v>
      </c>
      <c r="AY237" s="238" t="s">
        <v>195</v>
      </c>
    </row>
    <row r="238" s="11" customFormat="1">
      <c r="A238" s="11"/>
      <c r="B238" s="228"/>
      <c r="C238" s="229"/>
      <c r="D238" s="213" t="s">
        <v>199</v>
      </c>
      <c r="E238" s="230" t="s">
        <v>1</v>
      </c>
      <c r="F238" s="231" t="s">
        <v>1518</v>
      </c>
      <c r="G238" s="229"/>
      <c r="H238" s="232">
        <v>8.4830000000000005</v>
      </c>
      <c r="I238" s="233"/>
      <c r="J238" s="229"/>
      <c r="K238" s="229"/>
      <c r="L238" s="234"/>
      <c r="M238" s="235"/>
      <c r="N238" s="236"/>
      <c r="O238" s="236"/>
      <c r="P238" s="236"/>
      <c r="Q238" s="236"/>
      <c r="R238" s="236"/>
      <c r="S238" s="236"/>
      <c r="T238" s="237"/>
      <c r="U238" s="11"/>
      <c r="V238" s="11"/>
      <c r="W238" s="11"/>
      <c r="X238" s="11"/>
      <c r="Y238" s="11"/>
      <c r="Z238" s="11"/>
      <c r="AA238" s="11"/>
      <c r="AB238" s="11"/>
      <c r="AC238" s="11"/>
      <c r="AD238" s="11"/>
      <c r="AE238" s="11"/>
      <c r="AT238" s="238" t="s">
        <v>199</v>
      </c>
      <c r="AU238" s="238" t="s">
        <v>85</v>
      </c>
      <c r="AV238" s="11" t="s">
        <v>85</v>
      </c>
      <c r="AW238" s="11" t="s">
        <v>32</v>
      </c>
      <c r="AX238" s="11" t="s">
        <v>76</v>
      </c>
      <c r="AY238" s="238" t="s">
        <v>195</v>
      </c>
    </row>
    <row r="239" s="10" customFormat="1">
      <c r="A239" s="10"/>
      <c r="B239" s="218"/>
      <c r="C239" s="219"/>
      <c r="D239" s="213" t="s">
        <v>199</v>
      </c>
      <c r="E239" s="220" t="s">
        <v>1</v>
      </c>
      <c r="F239" s="221" t="s">
        <v>1519</v>
      </c>
      <c r="G239" s="219"/>
      <c r="H239" s="220" t="s">
        <v>1</v>
      </c>
      <c r="I239" s="222"/>
      <c r="J239" s="219"/>
      <c r="K239" s="219"/>
      <c r="L239" s="223"/>
      <c r="M239" s="224"/>
      <c r="N239" s="225"/>
      <c r="O239" s="225"/>
      <c r="P239" s="225"/>
      <c r="Q239" s="225"/>
      <c r="R239" s="225"/>
      <c r="S239" s="225"/>
      <c r="T239" s="226"/>
      <c r="U239" s="10"/>
      <c r="V239" s="10"/>
      <c r="W239" s="10"/>
      <c r="X239" s="10"/>
      <c r="Y239" s="10"/>
      <c r="Z239" s="10"/>
      <c r="AA239" s="10"/>
      <c r="AB239" s="10"/>
      <c r="AC239" s="10"/>
      <c r="AD239" s="10"/>
      <c r="AE239" s="10"/>
      <c r="AT239" s="227" t="s">
        <v>199</v>
      </c>
      <c r="AU239" s="227" t="s">
        <v>85</v>
      </c>
      <c r="AV239" s="10" t="s">
        <v>83</v>
      </c>
      <c r="AW239" s="10" t="s">
        <v>32</v>
      </c>
      <c r="AX239" s="10" t="s">
        <v>76</v>
      </c>
      <c r="AY239" s="227" t="s">
        <v>195</v>
      </c>
    </row>
    <row r="240" s="11" customFormat="1">
      <c r="A240" s="11"/>
      <c r="B240" s="228"/>
      <c r="C240" s="229"/>
      <c r="D240" s="213" t="s">
        <v>199</v>
      </c>
      <c r="E240" s="230" t="s">
        <v>1</v>
      </c>
      <c r="F240" s="231" t="s">
        <v>1520</v>
      </c>
      <c r="G240" s="229"/>
      <c r="H240" s="232">
        <v>128.52199999999999</v>
      </c>
      <c r="I240" s="233"/>
      <c r="J240" s="229"/>
      <c r="K240" s="229"/>
      <c r="L240" s="234"/>
      <c r="M240" s="235"/>
      <c r="N240" s="236"/>
      <c r="O240" s="236"/>
      <c r="P240" s="236"/>
      <c r="Q240" s="236"/>
      <c r="R240" s="236"/>
      <c r="S240" s="236"/>
      <c r="T240" s="237"/>
      <c r="U240" s="11"/>
      <c r="V240" s="11"/>
      <c r="W240" s="11"/>
      <c r="X240" s="11"/>
      <c r="Y240" s="11"/>
      <c r="Z240" s="11"/>
      <c r="AA240" s="11"/>
      <c r="AB240" s="11"/>
      <c r="AC240" s="11"/>
      <c r="AD240" s="11"/>
      <c r="AE240" s="11"/>
      <c r="AT240" s="238" t="s">
        <v>199</v>
      </c>
      <c r="AU240" s="238" t="s">
        <v>85</v>
      </c>
      <c r="AV240" s="11" t="s">
        <v>85</v>
      </c>
      <c r="AW240" s="11" t="s">
        <v>32</v>
      </c>
      <c r="AX240" s="11" t="s">
        <v>76</v>
      </c>
      <c r="AY240" s="238" t="s">
        <v>195</v>
      </c>
    </row>
    <row r="241" s="11" customFormat="1">
      <c r="A241" s="11"/>
      <c r="B241" s="228"/>
      <c r="C241" s="229"/>
      <c r="D241" s="213" t="s">
        <v>199</v>
      </c>
      <c r="E241" s="230" t="s">
        <v>1</v>
      </c>
      <c r="F241" s="231" t="s">
        <v>1521</v>
      </c>
      <c r="G241" s="229"/>
      <c r="H241" s="232">
        <v>0.91700000000000004</v>
      </c>
      <c r="I241" s="233"/>
      <c r="J241" s="229"/>
      <c r="K241" s="229"/>
      <c r="L241" s="234"/>
      <c r="M241" s="235"/>
      <c r="N241" s="236"/>
      <c r="O241" s="236"/>
      <c r="P241" s="236"/>
      <c r="Q241" s="236"/>
      <c r="R241" s="236"/>
      <c r="S241" s="236"/>
      <c r="T241" s="237"/>
      <c r="U241" s="11"/>
      <c r="V241" s="11"/>
      <c r="W241" s="11"/>
      <c r="X241" s="11"/>
      <c r="Y241" s="11"/>
      <c r="Z241" s="11"/>
      <c r="AA241" s="11"/>
      <c r="AB241" s="11"/>
      <c r="AC241" s="11"/>
      <c r="AD241" s="11"/>
      <c r="AE241" s="11"/>
      <c r="AT241" s="238" t="s">
        <v>199</v>
      </c>
      <c r="AU241" s="238" t="s">
        <v>85</v>
      </c>
      <c r="AV241" s="11" t="s">
        <v>85</v>
      </c>
      <c r="AW241" s="11" t="s">
        <v>32</v>
      </c>
      <c r="AX241" s="11" t="s">
        <v>76</v>
      </c>
      <c r="AY241" s="238" t="s">
        <v>195</v>
      </c>
    </row>
    <row r="242" s="10" customFormat="1">
      <c r="A242" s="10"/>
      <c r="B242" s="218"/>
      <c r="C242" s="219"/>
      <c r="D242" s="213" t="s">
        <v>199</v>
      </c>
      <c r="E242" s="220" t="s">
        <v>1</v>
      </c>
      <c r="F242" s="221" t="s">
        <v>1522</v>
      </c>
      <c r="G242" s="219"/>
      <c r="H242" s="220" t="s">
        <v>1</v>
      </c>
      <c r="I242" s="222"/>
      <c r="J242" s="219"/>
      <c r="K242" s="219"/>
      <c r="L242" s="223"/>
      <c r="M242" s="224"/>
      <c r="N242" s="225"/>
      <c r="O242" s="225"/>
      <c r="P242" s="225"/>
      <c r="Q242" s="225"/>
      <c r="R242" s="225"/>
      <c r="S242" s="225"/>
      <c r="T242" s="226"/>
      <c r="U242" s="10"/>
      <c r="V242" s="10"/>
      <c r="W242" s="10"/>
      <c r="X242" s="10"/>
      <c r="Y242" s="10"/>
      <c r="Z242" s="10"/>
      <c r="AA242" s="10"/>
      <c r="AB242" s="10"/>
      <c r="AC242" s="10"/>
      <c r="AD242" s="10"/>
      <c r="AE242" s="10"/>
      <c r="AT242" s="227" t="s">
        <v>199</v>
      </c>
      <c r="AU242" s="227" t="s">
        <v>85</v>
      </c>
      <c r="AV242" s="10" t="s">
        <v>83</v>
      </c>
      <c r="AW242" s="10" t="s">
        <v>32</v>
      </c>
      <c r="AX242" s="10" t="s">
        <v>76</v>
      </c>
      <c r="AY242" s="227" t="s">
        <v>195</v>
      </c>
    </row>
    <row r="243" s="10" customFormat="1">
      <c r="A243" s="10"/>
      <c r="B243" s="218"/>
      <c r="C243" s="219"/>
      <c r="D243" s="213" t="s">
        <v>199</v>
      </c>
      <c r="E243" s="220" t="s">
        <v>1</v>
      </c>
      <c r="F243" s="221" t="s">
        <v>1419</v>
      </c>
      <c r="G243" s="219"/>
      <c r="H243" s="220" t="s">
        <v>1</v>
      </c>
      <c r="I243" s="222"/>
      <c r="J243" s="219"/>
      <c r="K243" s="219"/>
      <c r="L243" s="223"/>
      <c r="M243" s="224"/>
      <c r="N243" s="225"/>
      <c r="O243" s="225"/>
      <c r="P243" s="225"/>
      <c r="Q243" s="225"/>
      <c r="R243" s="225"/>
      <c r="S243" s="225"/>
      <c r="T243" s="226"/>
      <c r="U243" s="10"/>
      <c r="V243" s="10"/>
      <c r="W243" s="10"/>
      <c r="X243" s="10"/>
      <c r="Y243" s="10"/>
      <c r="Z243" s="10"/>
      <c r="AA243" s="10"/>
      <c r="AB243" s="10"/>
      <c r="AC243" s="10"/>
      <c r="AD243" s="10"/>
      <c r="AE243" s="10"/>
      <c r="AT243" s="227" t="s">
        <v>199</v>
      </c>
      <c r="AU243" s="227" t="s">
        <v>85</v>
      </c>
      <c r="AV243" s="10" t="s">
        <v>83</v>
      </c>
      <c r="AW243" s="10" t="s">
        <v>32</v>
      </c>
      <c r="AX243" s="10" t="s">
        <v>76</v>
      </c>
      <c r="AY243" s="227" t="s">
        <v>195</v>
      </c>
    </row>
    <row r="244" s="11" customFormat="1">
      <c r="A244" s="11"/>
      <c r="B244" s="228"/>
      <c r="C244" s="229"/>
      <c r="D244" s="213" t="s">
        <v>199</v>
      </c>
      <c r="E244" s="230" t="s">
        <v>1</v>
      </c>
      <c r="F244" s="231" t="s">
        <v>1523</v>
      </c>
      <c r="G244" s="229"/>
      <c r="H244" s="232">
        <v>-669.45399999999995</v>
      </c>
      <c r="I244" s="233"/>
      <c r="J244" s="229"/>
      <c r="K244" s="229"/>
      <c r="L244" s="234"/>
      <c r="M244" s="235"/>
      <c r="N244" s="236"/>
      <c r="O244" s="236"/>
      <c r="P244" s="236"/>
      <c r="Q244" s="236"/>
      <c r="R244" s="236"/>
      <c r="S244" s="236"/>
      <c r="T244" s="237"/>
      <c r="U244" s="11"/>
      <c r="V244" s="11"/>
      <c r="W244" s="11"/>
      <c r="X244" s="11"/>
      <c r="Y244" s="11"/>
      <c r="Z244" s="11"/>
      <c r="AA244" s="11"/>
      <c r="AB244" s="11"/>
      <c r="AC244" s="11"/>
      <c r="AD244" s="11"/>
      <c r="AE244" s="11"/>
      <c r="AT244" s="238" t="s">
        <v>199</v>
      </c>
      <c r="AU244" s="238" t="s">
        <v>85</v>
      </c>
      <c r="AV244" s="11" t="s">
        <v>85</v>
      </c>
      <c r="AW244" s="11" t="s">
        <v>32</v>
      </c>
      <c r="AX244" s="11" t="s">
        <v>76</v>
      </c>
      <c r="AY244" s="238" t="s">
        <v>195</v>
      </c>
    </row>
    <row r="245" s="11" customFormat="1">
      <c r="A245" s="11"/>
      <c r="B245" s="228"/>
      <c r="C245" s="229"/>
      <c r="D245" s="213" t="s">
        <v>199</v>
      </c>
      <c r="E245" s="230" t="s">
        <v>1</v>
      </c>
      <c r="F245" s="231" t="s">
        <v>1524</v>
      </c>
      <c r="G245" s="229"/>
      <c r="H245" s="232">
        <v>-53.880000000000003</v>
      </c>
      <c r="I245" s="233"/>
      <c r="J245" s="229"/>
      <c r="K245" s="229"/>
      <c r="L245" s="234"/>
      <c r="M245" s="235"/>
      <c r="N245" s="236"/>
      <c r="O245" s="236"/>
      <c r="P245" s="236"/>
      <c r="Q245" s="236"/>
      <c r="R245" s="236"/>
      <c r="S245" s="236"/>
      <c r="T245" s="237"/>
      <c r="U245" s="11"/>
      <c r="V245" s="11"/>
      <c r="W245" s="11"/>
      <c r="X245" s="11"/>
      <c r="Y245" s="11"/>
      <c r="Z245" s="11"/>
      <c r="AA245" s="11"/>
      <c r="AB245" s="11"/>
      <c r="AC245" s="11"/>
      <c r="AD245" s="11"/>
      <c r="AE245" s="11"/>
      <c r="AT245" s="238" t="s">
        <v>199</v>
      </c>
      <c r="AU245" s="238" t="s">
        <v>85</v>
      </c>
      <c r="AV245" s="11" t="s">
        <v>85</v>
      </c>
      <c r="AW245" s="11" t="s">
        <v>32</v>
      </c>
      <c r="AX245" s="11" t="s">
        <v>76</v>
      </c>
      <c r="AY245" s="238" t="s">
        <v>195</v>
      </c>
    </row>
    <row r="246" s="11" customFormat="1">
      <c r="A246" s="11"/>
      <c r="B246" s="228"/>
      <c r="C246" s="229"/>
      <c r="D246" s="213" t="s">
        <v>199</v>
      </c>
      <c r="E246" s="230" t="s">
        <v>1</v>
      </c>
      <c r="F246" s="231" t="s">
        <v>1525</v>
      </c>
      <c r="G246" s="229"/>
      <c r="H246" s="232">
        <v>-4.468</v>
      </c>
      <c r="I246" s="233"/>
      <c r="J246" s="229"/>
      <c r="K246" s="229"/>
      <c r="L246" s="234"/>
      <c r="M246" s="235"/>
      <c r="N246" s="236"/>
      <c r="O246" s="236"/>
      <c r="P246" s="236"/>
      <c r="Q246" s="236"/>
      <c r="R246" s="236"/>
      <c r="S246" s="236"/>
      <c r="T246" s="237"/>
      <c r="U246" s="11"/>
      <c r="V246" s="11"/>
      <c r="W246" s="11"/>
      <c r="X246" s="11"/>
      <c r="Y246" s="11"/>
      <c r="Z246" s="11"/>
      <c r="AA246" s="11"/>
      <c r="AB246" s="11"/>
      <c r="AC246" s="11"/>
      <c r="AD246" s="11"/>
      <c r="AE246" s="11"/>
      <c r="AT246" s="238" t="s">
        <v>199</v>
      </c>
      <c r="AU246" s="238" t="s">
        <v>85</v>
      </c>
      <c r="AV246" s="11" t="s">
        <v>85</v>
      </c>
      <c r="AW246" s="11" t="s">
        <v>32</v>
      </c>
      <c r="AX246" s="11" t="s">
        <v>76</v>
      </c>
      <c r="AY246" s="238" t="s">
        <v>195</v>
      </c>
    </row>
    <row r="247" s="10" customFormat="1">
      <c r="A247" s="10"/>
      <c r="B247" s="218"/>
      <c r="C247" s="219"/>
      <c r="D247" s="213" t="s">
        <v>199</v>
      </c>
      <c r="E247" s="220" t="s">
        <v>1</v>
      </c>
      <c r="F247" s="221" t="s">
        <v>1526</v>
      </c>
      <c r="G247" s="219"/>
      <c r="H247" s="220" t="s">
        <v>1</v>
      </c>
      <c r="I247" s="222"/>
      <c r="J247" s="219"/>
      <c r="K247" s="219"/>
      <c r="L247" s="223"/>
      <c r="M247" s="224"/>
      <c r="N247" s="225"/>
      <c r="O247" s="225"/>
      <c r="P247" s="225"/>
      <c r="Q247" s="225"/>
      <c r="R247" s="225"/>
      <c r="S247" s="225"/>
      <c r="T247" s="226"/>
      <c r="U247" s="10"/>
      <c r="V247" s="10"/>
      <c r="W247" s="10"/>
      <c r="X247" s="10"/>
      <c r="Y247" s="10"/>
      <c r="Z247" s="10"/>
      <c r="AA247" s="10"/>
      <c r="AB247" s="10"/>
      <c r="AC247" s="10"/>
      <c r="AD247" s="10"/>
      <c r="AE247" s="10"/>
      <c r="AT247" s="227" t="s">
        <v>199</v>
      </c>
      <c r="AU247" s="227" t="s">
        <v>85</v>
      </c>
      <c r="AV247" s="10" t="s">
        <v>83</v>
      </c>
      <c r="AW247" s="10" t="s">
        <v>32</v>
      </c>
      <c r="AX247" s="10" t="s">
        <v>76</v>
      </c>
      <c r="AY247" s="227" t="s">
        <v>195</v>
      </c>
    </row>
    <row r="248" s="11" customFormat="1">
      <c r="A248" s="11"/>
      <c r="B248" s="228"/>
      <c r="C248" s="229"/>
      <c r="D248" s="213" t="s">
        <v>199</v>
      </c>
      <c r="E248" s="230" t="s">
        <v>1</v>
      </c>
      <c r="F248" s="231" t="s">
        <v>1527</v>
      </c>
      <c r="G248" s="229"/>
      <c r="H248" s="232">
        <v>0</v>
      </c>
      <c r="I248" s="233"/>
      <c r="J248" s="229"/>
      <c r="K248" s="229"/>
      <c r="L248" s="234"/>
      <c r="M248" s="235"/>
      <c r="N248" s="236"/>
      <c r="O248" s="236"/>
      <c r="P248" s="236"/>
      <c r="Q248" s="236"/>
      <c r="R248" s="236"/>
      <c r="S248" s="236"/>
      <c r="T248" s="237"/>
      <c r="U248" s="11"/>
      <c r="V248" s="11"/>
      <c r="W248" s="11"/>
      <c r="X248" s="11"/>
      <c r="Y248" s="11"/>
      <c r="Z248" s="11"/>
      <c r="AA248" s="11"/>
      <c r="AB248" s="11"/>
      <c r="AC248" s="11"/>
      <c r="AD248" s="11"/>
      <c r="AE248" s="11"/>
      <c r="AT248" s="238" t="s">
        <v>199</v>
      </c>
      <c r="AU248" s="238" t="s">
        <v>85</v>
      </c>
      <c r="AV248" s="11" t="s">
        <v>85</v>
      </c>
      <c r="AW248" s="11" t="s">
        <v>32</v>
      </c>
      <c r="AX248" s="11" t="s">
        <v>76</v>
      </c>
      <c r="AY248" s="238" t="s">
        <v>195</v>
      </c>
    </row>
    <row r="249" s="11" customFormat="1">
      <c r="A249" s="11"/>
      <c r="B249" s="228"/>
      <c r="C249" s="229"/>
      <c r="D249" s="213" t="s">
        <v>199</v>
      </c>
      <c r="E249" s="230" t="s">
        <v>1</v>
      </c>
      <c r="F249" s="231" t="s">
        <v>1528</v>
      </c>
      <c r="G249" s="229"/>
      <c r="H249" s="232">
        <v>-1.004</v>
      </c>
      <c r="I249" s="233"/>
      <c r="J249" s="229"/>
      <c r="K249" s="229"/>
      <c r="L249" s="234"/>
      <c r="M249" s="235"/>
      <c r="N249" s="236"/>
      <c r="O249" s="236"/>
      <c r="P249" s="236"/>
      <c r="Q249" s="236"/>
      <c r="R249" s="236"/>
      <c r="S249" s="236"/>
      <c r="T249" s="237"/>
      <c r="U249" s="11"/>
      <c r="V249" s="11"/>
      <c r="W249" s="11"/>
      <c r="X249" s="11"/>
      <c r="Y249" s="11"/>
      <c r="Z249" s="11"/>
      <c r="AA249" s="11"/>
      <c r="AB249" s="11"/>
      <c r="AC249" s="11"/>
      <c r="AD249" s="11"/>
      <c r="AE249" s="11"/>
      <c r="AT249" s="238" t="s">
        <v>199</v>
      </c>
      <c r="AU249" s="238" t="s">
        <v>85</v>
      </c>
      <c r="AV249" s="11" t="s">
        <v>85</v>
      </c>
      <c r="AW249" s="11" t="s">
        <v>32</v>
      </c>
      <c r="AX249" s="11" t="s">
        <v>76</v>
      </c>
      <c r="AY249" s="238" t="s">
        <v>195</v>
      </c>
    </row>
    <row r="250" s="16" customFormat="1">
      <c r="A250" s="16"/>
      <c r="B250" s="298"/>
      <c r="C250" s="299"/>
      <c r="D250" s="213" t="s">
        <v>199</v>
      </c>
      <c r="E250" s="300" t="s">
        <v>1</v>
      </c>
      <c r="F250" s="301" t="s">
        <v>1498</v>
      </c>
      <c r="G250" s="299"/>
      <c r="H250" s="302">
        <v>3943.8299999999999</v>
      </c>
      <c r="I250" s="303"/>
      <c r="J250" s="299"/>
      <c r="K250" s="299"/>
      <c r="L250" s="304"/>
      <c r="M250" s="305"/>
      <c r="N250" s="306"/>
      <c r="O250" s="306"/>
      <c r="P250" s="306"/>
      <c r="Q250" s="306"/>
      <c r="R250" s="306"/>
      <c r="S250" s="306"/>
      <c r="T250" s="307"/>
      <c r="U250" s="16"/>
      <c r="V250" s="16"/>
      <c r="W250" s="16"/>
      <c r="X250" s="16"/>
      <c r="Y250" s="16"/>
      <c r="Z250" s="16"/>
      <c r="AA250" s="16"/>
      <c r="AB250" s="16"/>
      <c r="AC250" s="16"/>
      <c r="AD250" s="16"/>
      <c r="AE250" s="16"/>
      <c r="AT250" s="308" t="s">
        <v>199</v>
      </c>
      <c r="AU250" s="308" t="s">
        <v>85</v>
      </c>
      <c r="AV250" s="16" t="s">
        <v>229</v>
      </c>
      <c r="AW250" s="16" t="s">
        <v>32</v>
      </c>
      <c r="AX250" s="16" t="s">
        <v>76</v>
      </c>
      <c r="AY250" s="308" t="s">
        <v>195</v>
      </c>
    </row>
    <row r="251" s="10" customFormat="1">
      <c r="A251" s="10"/>
      <c r="B251" s="218"/>
      <c r="C251" s="219"/>
      <c r="D251" s="213" t="s">
        <v>199</v>
      </c>
      <c r="E251" s="220" t="s">
        <v>1</v>
      </c>
      <c r="F251" s="221" t="s">
        <v>1431</v>
      </c>
      <c r="G251" s="219"/>
      <c r="H251" s="220" t="s">
        <v>1</v>
      </c>
      <c r="I251" s="222"/>
      <c r="J251" s="219"/>
      <c r="K251" s="219"/>
      <c r="L251" s="223"/>
      <c r="M251" s="224"/>
      <c r="N251" s="225"/>
      <c r="O251" s="225"/>
      <c r="P251" s="225"/>
      <c r="Q251" s="225"/>
      <c r="R251" s="225"/>
      <c r="S251" s="225"/>
      <c r="T251" s="226"/>
      <c r="U251" s="10"/>
      <c r="V251" s="10"/>
      <c r="W251" s="10"/>
      <c r="X251" s="10"/>
      <c r="Y251" s="10"/>
      <c r="Z251" s="10"/>
      <c r="AA251" s="10"/>
      <c r="AB251" s="10"/>
      <c r="AC251" s="10"/>
      <c r="AD251" s="10"/>
      <c r="AE251" s="10"/>
      <c r="AT251" s="227" t="s">
        <v>199</v>
      </c>
      <c r="AU251" s="227" t="s">
        <v>85</v>
      </c>
      <c r="AV251" s="10" t="s">
        <v>83</v>
      </c>
      <c r="AW251" s="10" t="s">
        <v>32</v>
      </c>
      <c r="AX251" s="10" t="s">
        <v>76</v>
      </c>
      <c r="AY251" s="227" t="s">
        <v>195</v>
      </c>
    </row>
    <row r="252" s="11" customFormat="1">
      <c r="A252" s="11"/>
      <c r="B252" s="228"/>
      <c r="C252" s="229"/>
      <c r="D252" s="213" t="s">
        <v>199</v>
      </c>
      <c r="E252" s="230" t="s">
        <v>1</v>
      </c>
      <c r="F252" s="231" t="s">
        <v>1529</v>
      </c>
      <c r="G252" s="229"/>
      <c r="H252" s="232">
        <v>243.71299999999999</v>
      </c>
      <c r="I252" s="233"/>
      <c r="J252" s="229"/>
      <c r="K252" s="229"/>
      <c r="L252" s="234"/>
      <c r="M252" s="235"/>
      <c r="N252" s="236"/>
      <c r="O252" s="236"/>
      <c r="P252" s="236"/>
      <c r="Q252" s="236"/>
      <c r="R252" s="236"/>
      <c r="S252" s="236"/>
      <c r="T252" s="237"/>
      <c r="U252" s="11"/>
      <c r="V252" s="11"/>
      <c r="W252" s="11"/>
      <c r="X252" s="11"/>
      <c r="Y252" s="11"/>
      <c r="Z252" s="11"/>
      <c r="AA252" s="11"/>
      <c r="AB252" s="11"/>
      <c r="AC252" s="11"/>
      <c r="AD252" s="11"/>
      <c r="AE252" s="11"/>
      <c r="AT252" s="238" t="s">
        <v>199</v>
      </c>
      <c r="AU252" s="238" t="s">
        <v>85</v>
      </c>
      <c r="AV252" s="11" t="s">
        <v>85</v>
      </c>
      <c r="AW252" s="11" t="s">
        <v>32</v>
      </c>
      <c r="AX252" s="11" t="s">
        <v>76</v>
      </c>
      <c r="AY252" s="238" t="s">
        <v>195</v>
      </c>
    </row>
    <row r="253" s="11" customFormat="1">
      <c r="A253" s="11"/>
      <c r="B253" s="228"/>
      <c r="C253" s="229"/>
      <c r="D253" s="213" t="s">
        <v>199</v>
      </c>
      <c r="E253" s="230" t="s">
        <v>1</v>
      </c>
      <c r="F253" s="231" t="s">
        <v>1530</v>
      </c>
      <c r="G253" s="229"/>
      <c r="H253" s="232">
        <v>30.199999999999999</v>
      </c>
      <c r="I253" s="233"/>
      <c r="J253" s="229"/>
      <c r="K253" s="229"/>
      <c r="L253" s="234"/>
      <c r="M253" s="235"/>
      <c r="N253" s="236"/>
      <c r="O253" s="236"/>
      <c r="P253" s="236"/>
      <c r="Q253" s="236"/>
      <c r="R253" s="236"/>
      <c r="S253" s="236"/>
      <c r="T253" s="237"/>
      <c r="U253" s="11"/>
      <c r="V253" s="11"/>
      <c r="W253" s="11"/>
      <c r="X253" s="11"/>
      <c r="Y253" s="11"/>
      <c r="Z253" s="11"/>
      <c r="AA253" s="11"/>
      <c r="AB253" s="11"/>
      <c r="AC253" s="11"/>
      <c r="AD253" s="11"/>
      <c r="AE253" s="11"/>
      <c r="AT253" s="238" t="s">
        <v>199</v>
      </c>
      <c r="AU253" s="238" t="s">
        <v>85</v>
      </c>
      <c r="AV253" s="11" t="s">
        <v>85</v>
      </c>
      <c r="AW253" s="11" t="s">
        <v>32</v>
      </c>
      <c r="AX253" s="11" t="s">
        <v>76</v>
      </c>
      <c r="AY253" s="238" t="s">
        <v>195</v>
      </c>
    </row>
    <row r="254" s="10" customFormat="1">
      <c r="A254" s="10"/>
      <c r="B254" s="218"/>
      <c r="C254" s="219"/>
      <c r="D254" s="213" t="s">
        <v>199</v>
      </c>
      <c r="E254" s="220" t="s">
        <v>1</v>
      </c>
      <c r="F254" s="221" t="s">
        <v>1519</v>
      </c>
      <c r="G254" s="219"/>
      <c r="H254" s="220" t="s">
        <v>1</v>
      </c>
      <c r="I254" s="222"/>
      <c r="J254" s="219"/>
      <c r="K254" s="219"/>
      <c r="L254" s="223"/>
      <c r="M254" s="224"/>
      <c r="N254" s="225"/>
      <c r="O254" s="225"/>
      <c r="P254" s="225"/>
      <c r="Q254" s="225"/>
      <c r="R254" s="225"/>
      <c r="S254" s="225"/>
      <c r="T254" s="226"/>
      <c r="U254" s="10"/>
      <c r="V254" s="10"/>
      <c r="W254" s="10"/>
      <c r="X254" s="10"/>
      <c r="Y254" s="10"/>
      <c r="Z254" s="10"/>
      <c r="AA254" s="10"/>
      <c r="AB254" s="10"/>
      <c r="AC254" s="10"/>
      <c r="AD254" s="10"/>
      <c r="AE254" s="10"/>
      <c r="AT254" s="227" t="s">
        <v>199</v>
      </c>
      <c r="AU254" s="227" t="s">
        <v>85</v>
      </c>
      <c r="AV254" s="10" t="s">
        <v>83</v>
      </c>
      <c r="AW254" s="10" t="s">
        <v>32</v>
      </c>
      <c r="AX254" s="10" t="s">
        <v>76</v>
      </c>
      <c r="AY254" s="227" t="s">
        <v>195</v>
      </c>
    </row>
    <row r="255" s="11" customFormat="1">
      <c r="A255" s="11"/>
      <c r="B255" s="228"/>
      <c r="C255" s="229"/>
      <c r="D255" s="213" t="s">
        <v>199</v>
      </c>
      <c r="E255" s="230" t="s">
        <v>1</v>
      </c>
      <c r="F255" s="231" t="s">
        <v>1531</v>
      </c>
      <c r="G255" s="229"/>
      <c r="H255" s="232">
        <v>9.0259999999999998</v>
      </c>
      <c r="I255" s="233"/>
      <c r="J255" s="229"/>
      <c r="K255" s="229"/>
      <c r="L255" s="234"/>
      <c r="M255" s="235"/>
      <c r="N255" s="236"/>
      <c r="O255" s="236"/>
      <c r="P255" s="236"/>
      <c r="Q255" s="236"/>
      <c r="R255" s="236"/>
      <c r="S255" s="236"/>
      <c r="T255" s="237"/>
      <c r="U255" s="11"/>
      <c r="V255" s="11"/>
      <c r="W255" s="11"/>
      <c r="X255" s="11"/>
      <c r="Y255" s="11"/>
      <c r="Z255" s="11"/>
      <c r="AA255" s="11"/>
      <c r="AB255" s="11"/>
      <c r="AC255" s="11"/>
      <c r="AD255" s="11"/>
      <c r="AE255" s="11"/>
      <c r="AT255" s="238" t="s">
        <v>199</v>
      </c>
      <c r="AU255" s="238" t="s">
        <v>85</v>
      </c>
      <c r="AV255" s="11" t="s">
        <v>85</v>
      </c>
      <c r="AW255" s="11" t="s">
        <v>32</v>
      </c>
      <c r="AX255" s="11" t="s">
        <v>76</v>
      </c>
      <c r="AY255" s="238" t="s">
        <v>195</v>
      </c>
    </row>
    <row r="256" s="10" customFormat="1">
      <c r="A256" s="10"/>
      <c r="B256" s="218"/>
      <c r="C256" s="219"/>
      <c r="D256" s="213" t="s">
        <v>199</v>
      </c>
      <c r="E256" s="220" t="s">
        <v>1</v>
      </c>
      <c r="F256" s="221" t="s">
        <v>1522</v>
      </c>
      <c r="G256" s="219"/>
      <c r="H256" s="220" t="s">
        <v>1</v>
      </c>
      <c r="I256" s="222"/>
      <c r="J256" s="219"/>
      <c r="K256" s="219"/>
      <c r="L256" s="223"/>
      <c r="M256" s="224"/>
      <c r="N256" s="225"/>
      <c r="O256" s="225"/>
      <c r="P256" s="225"/>
      <c r="Q256" s="225"/>
      <c r="R256" s="225"/>
      <c r="S256" s="225"/>
      <c r="T256" s="226"/>
      <c r="U256" s="10"/>
      <c r="V256" s="10"/>
      <c r="W256" s="10"/>
      <c r="X256" s="10"/>
      <c r="Y256" s="10"/>
      <c r="Z256" s="10"/>
      <c r="AA256" s="10"/>
      <c r="AB256" s="10"/>
      <c r="AC256" s="10"/>
      <c r="AD256" s="10"/>
      <c r="AE256" s="10"/>
      <c r="AT256" s="227" t="s">
        <v>199</v>
      </c>
      <c r="AU256" s="227" t="s">
        <v>85</v>
      </c>
      <c r="AV256" s="10" t="s">
        <v>83</v>
      </c>
      <c r="AW256" s="10" t="s">
        <v>32</v>
      </c>
      <c r="AX256" s="10" t="s">
        <v>76</v>
      </c>
      <c r="AY256" s="227" t="s">
        <v>195</v>
      </c>
    </row>
    <row r="257" s="10" customFormat="1">
      <c r="A257" s="10"/>
      <c r="B257" s="218"/>
      <c r="C257" s="219"/>
      <c r="D257" s="213" t="s">
        <v>199</v>
      </c>
      <c r="E257" s="220" t="s">
        <v>1</v>
      </c>
      <c r="F257" s="221" t="s">
        <v>1532</v>
      </c>
      <c r="G257" s="219"/>
      <c r="H257" s="220" t="s">
        <v>1</v>
      </c>
      <c r="I257" s="222"/>
      <c r="J257" s="219"/>
      <c r="K257" s="219"/>
      <c r="L257" s="223"/>
      <c r="M257" s="224"/>
      <c r="N257" s="225"/>
      <c r="O257" s="225"/>
      <c r="P257" s="225"/>
      <c r="Q257" s="225"/>
      <c r="R257" s="225"/>
      <c r="S257" s="225"/>
      <c r="T257" s="226"/>
      <c r="U257" s="10"/>
      <c r="V257" s="10"/>
      <c r="W257" s="10"/>
      <c r="X257" s="10"/>
      <c r="Y257" s="10"/>
      <c r="Z257" s="10"/>
      <c r="AA257" s="10"/>
      <c r="AB257" s="10"/>
      <c r="AC257" s="10"/>
      <c r="AD257" s="10"/>
      <c r="AE257" s="10"/>
      <c r="AT257" s="227" t="s">
        <v>199</v>
      </c>
      <c r="AU257" s="227" t="s">
        <v>85</v>
      </c>
      <c r="AV257" s="10" t="s">
        <v>83</v>
      </c>
      <c r="AW257" s="10" t="s">
        <v>32</v>
      </c>
      <c r="AX257" s="10" t="s">
        <v>76</v>
      </c>
      <c r="AY257" s="227" t="s">
        <v>195</v>
      </c>
    </row>
    <row r="258" s="11" customFormat="1">
      <c r="A258" s="11"/>
      <c r="B258" s="228"/>
      <c r="C258" s="229"/>
      <c r="D258" s="213" t="s">
        <v>199</v>
      </c>
      <c r="E258" s="230" t="s">
        <v>1</v>
      </c>
      <c r="F258" s="231" t="s">
        <v>1533</v>
      </c>
      <c r="G258" s="229"/>
      <c r="H258" s="232">
        <v>-3.9409999999999998</v>
      </c>
      <c r="I258" s="233"/>
      <c r="J258" s="229"/>
      <c r="K258" s="229"/>
      <c r="L258" s="234"/>
      <c r="M258" s="235"/>
      <c r="N258" s="236"/>
      <c r="O258" s="236"/>
      <c r="P258" s="236"/>
      <c r="Q258" s="236"/>
      <c r="R258" s="236"/>
      <c r="S258" s="236"/>
      <c r="T258" s="237"/>
      <c r="U258" s="11"/>
      <c r="V258" s="11"/>
      <c r="W258" s="11"/>
      <c r="X258" s="11"/>
      <c r="Y258" s="11"/>
      <c r="Z258" s="11"/>
      <c r="AA258" s="11"/>
      <c r="AB258" s="11"/>
      <c r="AC258" s="11"/>
      <c r="AD258" s="11"/>
      <c r="AE258" s="11"/>
      <c r="AT258" s="238" t="s">
        <v>199</v>
      </c>
      <c r="AU258" s="238" t="s">
        <v>85</v>
      </c>
      <c r="AV258" s="11" t="s">
        <v>85</v>
      </c>
      <c r="AW258" s="11" t="s">
        <v>32</v>
      </c>
      <c r="AX258" s="11" t="s">
        <v>76</v>
      </c>
      <c r="AY258" s="238" t="s">
        <v>195</v>
      </c>
    </row>
    <row r="259" s="11" customFormat="1">
      <c r="A259" s="11"/>
      <c r="B259" s="228"/>
      <c r="C259" s="229"/>
      <c r="D259" s="213" t="s">
        <v>199</v>
      </c>
      <c r="E259" s="230" t="s">
        <v>1</v>
      </c>
      <c r="F259" s="231" t="s">
        <v>1534</v>
      </c>
      <c r="G259" s="229"/>
      <c r="H259" s="232">
        <v>0</v>
      </c>
      <c r="I259" s="233"/>
      <c r="J259" s="229"/>
      <c r="K259" s="229"/>
      <c r="L259" s="234"/>
      <c r="M259" s="235"/>
      <c r="N259" s="236"/>
      <c r="O259" s="236"/>
      <c r="P259" s="236"/>
      <c r="Q259" s="236"/>
      <c r="R259" s="236"/>
      <c r="S259" s="236"/>
      <c r="T259" s="237"/>
      <c r="U259" s="11"/>
      <c r="V259" s="11"/>
      <c r="W259" s="11"/>
      <c r="X259" s="11"/>
      <c r="Y259" s="11"/>
      <c r="Z259" s="11"/>
      <c r="AA259" s="11"/>
      <c r="AB259" s="11"/>
      <c r="AC259" s="11"/>
      <c r="AD259" s="11"/>
      <c r="AE259" s="11"/>
      <c r="AT259" s="238" t="s">
        <v>199</v>
      </c>
      <c r="AU259" s="238" t="s">
        <v>85</v>
      </c>
      <c r="AV259" s="11" t="s">
        <v>85</v>
      </c>
      <c r="AW259" s="11" t="s">
        <v>32</v>
      </c>
      <c r="AX259" s="11" t="s">
        <v>76</v>
      </c>
      <c r="AY259" s="238" t="s">
        <v>195</v>
      </c>
    </row>
    <row r="260" s="11" customFormat="1">
      <c r="A260" s="11"/>
      <c r="B260" s="228"/>
      <c r="C260" s="229"/>
      <c r="D260" s="213" t="s">
        <v>199</v>
      </c>
      <c r="E260" s="230" t="s">
        <v>1</v>
      </c>
      <c r="F260" s="231" t="s">
        <v>1535</v>
      </c>
      <c r="G260" s="229"/>
      <c r="H260" s="232">
        <v>-4.7290000000000001</v>
      </c>
      <c r="I260" s="233"/>
      <c r="J260" s="229"/>
      <c r="K260" s="229"/>
      <c r="L260" s="234"/>
      <c r="M260" s="235"/>
      <c r="N260" s="236"/>
      <c r="O260" s="236"/>
      <c r="P260" s="236"/>
      <c r="Q260" s="236"/>
      <c r="R260" s="236"/>
      <c r="S260" s="236"/>
      <c r="T260" s="237"/>
      <c r="U260" s="11"/>
      <c r="V260" s="11"/>
      <c r="W260" s="11"/>
      <c r="X260" s="11"/>
      <c r="Y260" s="11"/>
      <c r="Z260" s="11"/>
      <c r="AA260" s="11"/>
      <c r="AB260" s="11"/>
      <c r="AC260" s="11"/>
      <c r="AD260" s="11"/>
      <c r="AE260" s="11"/>
      <c r="AT260" s="238" t="s">
        <v>199</v>
      </c>
      <c r="AU260" s="238" t="s">
        <v>85</v>
      </c>
      <c r="AV260" s="11" t="s">
        <v>85</v>
      </c>
      <c r="AW260" s="11" t="s">
        <v>32</v>
      </c>
      <c r="AX260" s="11" t="s">
        <v>76</v>
      </c>
      <c r="AY260" s="238" t="s">
        <v>195</v>
      </c>
    </row>
    <row r="261" s="16" customFormat="1">
      <c r="A261" s="16"/>
      <c r="B261" s="298"/>
      <c r="C261" s="299"/>
      <c r="D261" s="213" t="s">
        <v>199</v>
      </c>
      <c r="E261" s="300" t="s">
        <v>1</v>
      </c>
      <c r="F261" s="301" t="s">
        <v>1498</v>
      </c>
      <c r="G261" s="299"/>
      <c r="H261" s="302">
        <v>274.26900000000001</v>
      </c>
      <c r="I261" s="303"/>
      <c r="J261" s="299"/>
      <c r="K261" s="299"/>
      <c r="L261" s="304"/>
      <c r="M261" s="305"/>
      <c r="N261" s="306"/>
      <c r="O261" s="306"/>
      <c r="P261" s="306"/>
      <c r="Q261" s="306"/>
      <c r="R261" s="306"/>
      <c r="S261" s="306"/>
      <c r="T261" s="307"/>
      <c r="U261" s="16"/>
      <c r="V261" s="16"/>
      <c r="W261" s="16"/>
      <c r="X261" s="16"/>
      <c r="Y261" s="16"/>
      <c r="Z261" s="16"/>
      <c r="AA261" s="16"/>
      <c r="AB261" s="16"/>
      <c r="AC261" s="16"/>
      <c r="AD261" s="16"/>
      <c r="AE261" s="16"/>
      <c r="AT261" s="308" t="s">
        <v>199</v>
      </c>
      <c r="AU261" s="308" t="s">
        <v>85</v>
      </c>
      <c r="AV261" s="16" t="s">
        <v>229</v>
      </c>
      <c r="AW261" s="16" t="s">
        <v>32</v>
      </c>
      <c r="AX261" s="16" t="s">
        <v>76</v>
      </c>
      <c r="AY261" s="308" t="s">
        <v>195</v>
      </c>
    </row>
    <row r="262" s="11" customFormat="1">
      <c r="A262" s="11"/>
      <c r="B262" s="228"/>
      <c r="C262" s="229"/>
      <c r="D262" s="213" t="s">
        <v>199</v>
      </c>
      <c r="E262" s="230" t="s">
        <v>1</v>
      </c>
      <c r="F262" s="231" t="s">
        <v>1536</v>
      </c>
      <c r="G262" s="229"/>
      <c r="H262" s="232">
        <v>2169.107</v>
      </c>
      <c r="I262" s="233"/>
      <c r="J262" s="229"/>
      <c r="K262" s="229"/>
      <c r="L262" s="234"/>
      <c r="M262" s="235"/>
      <c r="N262" s="236"/>
      <c r="O262" s="236"/>
      <c r="P262" s="236"/>
      <c r="Q262" s="236"/>
      <c r="R262" s="236"/>
      <c r="S262" s="236"/>
      <c r="T262" s="237"/>
      <c r="U262" s="11"/>
      <c r="V262" s="11"/>
      <c r="W262" s="11"/>
      <c r="X262" s="11"/>
      <c r="Y262" s="11"/>
      <c r="Z262" s="11"/>
      <c r="AA262" s="11"/>
      <c r="AB262" s="11"/>
      <c r="AC262" s="11"/>
      <c r="AD262" s="11"/>
      <c r="AE262" s="11"/>
      <c r="AT262" s="238" t="s">
        <v>199</v>
      </c>
      <c r="AU262" s="238" t="s">
        <v>85</v>
      </c>
      <c r="AV262" s="11" t="s">
        <v>85</v>
      </c>
      <c r="AW262" s="11" t="s">
        <v>32</v>
      </c>
      <c r="AX262" s="11" t="s">
        <v>76</v>
      </c>
      <c r="AY262" s="238" t="s">
        <v>195</v>
      </c>
    </row>
    <row r="263" s="11" customFormat="1">
      <c r="A263" s="11"/>
      <c r="B263" s="228"/>
      <c r="C263" s="229"/>
      <c r="D263" s="213" t="s">
        <v>199</v>
      </c>
      <c r="E263" s="230" t="s">
        <v>1</v>
      </c>
      <c r="F263" s="231" t="s">
        <v>1537</v>
      </c>
      <c r="G263" s="229"/>
      <c r="H263" s="232">
        <v>109.708</v>
      </c>
      <c r="I263" s="233"/>
      <c r="J263" s="229"/>
      <c r="K263" s="229"/>
      <c r="L263" s="234"/>
      <c r="M263" s="235"/>
      <c r="N263" s="236"/>
      <c r="O263" s="236"/>
      <c r="P263" s="236"/>
      <c r="Q263" s="236"/>
      <c r="R263" s="236"/>
      <c r="S263" s="236"/>
      <c r="T263" s="237"/>
      <c r="U263" s="11"/>
      <c r="V263" s="11"/>
      <c r="W263" s="11"/>
      <c r="X263" s="11"/>
      <c r="Y263" s="11"/>
      <c r="Z263" s="11"/>
      <c r="AA263" s="11"/>
      <c r="AB263" s="11"/>
      <c r="AC263" s="11"/>
      <c r="AD263" s="11"/>
      <c r="AE263" s="11"/>
      <c r="AT263" s="238" t="s">
        <v>199</v>
      </c>
      <c r="AU263" s="238" t="s">
        <v>85</v>
      </c>
      <c r="AV263" s="11" t="s">
        <v>85</v>
      </c>
      <c r="AW263" s="11" t="s">
        <v>32</v>
      </c>
      <c r="AX263" s="11" t="s">
        <v>76</v>
      </c>
      <c r="AY263" s="238" t="s">
        <v>195</v>
      </c>
    </row>
    <row r="264" s="16" customFormat="1">
      <c r="A264" s="16"/>
      <c r="B264" s="298"/>
      <c r="C264" s="299"/>
      <c r="D264" s="213" t="s">
        <v>199</v>
      </c>
      <c r="E264" s="300" t="s">
        <v>1</v>
      </c>
      <c r="F264" s="301" t="s">
        <v>1498</v>
      </c>
      <c r="G264" s="299"/>
      <c r="H264" s="302">
        <v>2278.8150000000001</v>
      </c>
      <c r="I264" s="303"/>
      <c r="J264" s="299"/>
      <c r="K264" s="299"/>
      <c r="L264" s="304"/>
      <c r="M264" s="305"/>
      <c r="N264" s="306"/>
      <c r="O264" s="306"/>
      <c r="P264" s="306"/>
      <c r="Q264" s="306"/>
      <c r="R264" s="306"/>
      <c r="S264" s="306"/>
      <c r="T264" s="307"/>
      <c r="U264" s="16"/>
      <c r="V264" s="16"/>
      <c r="W264" s="16"/>
      <c r="X264" s="16"/>
      <c r="Y264" s="16"/>
      <c r="Z264" s="16"/>
      <c r="AA264" s="16"/>
      <c r="AB264" s="16"/>
      <c r="AC264" s="16"/>
      <c r="AD264" s="16"/>
      <c r="AE264" s="16"/>
      <c r="AT264" s="308" t="s">
        <v>199</v>
      </c>
      <c r="AU264" s="308" t="s">
        <v>85</v>
      </c>
      <c r="AV264" s="16" t="s">
        <v>229</v>
      </c>
      <c r="AW264" s="16" t="s">
        <v>32</v>
      </c>
      <c r="AX264" s="16" t="s">
        <v>83</v>
      </c>
      <c r="AY264" s="308" t="s">
        <v>195</v>
      </c>
    </row>
    <row r="265" s="2" customFormat="1" ht="33" customHeight="1">
      <c r="A265" s="39"/>
      <c r="B265" s="40"/>
      <c r="C265" s="200" t="s">
        <v>273</v>
      </c>
      <c r="D265" s="200" t="s">
        <v>191</v>
      </c>
      <c r="E265" s="201" t="s">
        <v>1538</v>
      </c>
      <c r="F265" s="202" t="s">
        <v>1539</v>
      </c>
      <c r="G265" s="203" t="s">
        <v>1237</v>
      </c>
      <c r="H265" s="204">
        <v>197.19200000000001</v>
      </c>
      <c r="I265" s="205"/>
      <c r="J265" s="206">
        <f>ROUND(I265*H265,2)</f>
        <v>0</v>
      </c>
      <c r="K265" s="202" t="s">
        <v>1412</v>
      </c>
      <c r="L265" s="45"/>
      <c r="M265" s="207" t="s">
        <v>1</v>
      </c>
      <c r="N265" s="208" t="s">
        <v>41</v>
      </c>
      <c r="O265" s="92"/>
      <c r="P265" s="209">
        <f>O265*H265</f>
        <v>0</v>
      </c>
      <c r="Q265" s="209">
        <v>0</v>
      </c>
      <c r="R265" s="209">
        <f>Q265*H265</f>
        <v>0</v>
      </c>
      <c r="S265" s="209">
        <v>0</v>
      </c>
      <c r="T265" s="210">
        <f>S265*H265</f>
        <v>0</v>
      </c>
      <c r="U265" s="39"/>
      <c r="V265" s="39"/>
      <c r="W265" s="39"/>
      <c r="X265" s="39"/>
      <c r="Y265" s="39"/>
      <c r="Z265" s="39"/>
      <c r="AA265" s="39"/>
      <c r="AB265" s="39"/>
      <c r="AC265" s="39"/>
      <c r="AD265" s="39"/>
      <c r="AE265" s="39"/>
      <c r="AR265" s="211" t="s">
        <v>234</v>
      </c>
      <c r="AT265" s="211" t="s">
        <v>191</v>
      </c>
      <c r="AU265" s="211" t="s">
        <v>85</v>
      </c>
      <c r="AY265" s="18" t="s">
        <v>195</v>
      </c>
      <c r="BE265" s="212">
        <f>IF(N265="základní",J265,0)</f>
        <v>0</v>
      </c>
      <c r="BF265" s="212">
        <f>IF(N265="snížená",J265,0)</f>
        <v>0</v>
      </c>
      <c r="BG265" s="212">
        <f>IF(N265="zákl. přenesená",J265,0)</f>
        <v>0</v>
      </c>
      <c r="BH265" s="212">
        <f>IF(N265="sníž. přenesená",J265,0)</f>
        <v>0</v>
      </c>
      <c r="BI265" s="212">
        <f>IF(N265="nulová",J265,0)</f>
        <v>0</v>
      </c>
      <c r="BJ265" s="18" t="s">
        <v>83</v>
      </c>
      <c r="BK265" s="212">
        <f>ROUND(I265*H265,2)</f>
        <v>0</v>
      </c>
      <c r="BL265" s="18" t="s">
        <v>234</v>
      </c>
      <c r="BM265" s="211" t="s">
        <v>1540</v>
      </c>
    </row>
    <row r="266" s="10" customFormat="1">
      <c r="A266" s="10"/>
      <c r="B266" s="218"/>
      <c r="C266" s="219"/>
      <c r="D266" s="213" t="s">
        <v>199</v>
      </c>
      <c r="E266" s="220" t="s">
        <v>1</v>
      </c>
      <c r="F266" s="221" t="s">
        <v>1495</v>
      </c>
      <c r="G266" s="219"/>
      <c r="H266" s="220" t="s">
        <v>1</v>
      </c>
      <c r="I266" s="222"/>
      <c r="J266" s="219"/>
      <c r="K266" s="219"/>
      <c r="L266" s="223"/>
      <c r="M266" s="224"/>
      <c r="N266" s="225"/>
      <c r="O266" s="225"/>
      <c r="P266" s="225"/>
      <c r="Q266" s="225"/>
      <c r="R266" s="225"/>
      <c r="S266" s="225"/>
      <c r="T266" s="226"/>
      <c r="U266" s="10"/>
      <c r="V266" s="10"/>
      <c r="W266" s="10"/>
      <c r="X266" s="10"/>
      <c r="Y266" s="10"/>
      <c r="Z266" s="10"/>
      <c r="AA266" s="10"/>
      <c r="AB266" s="10"/>
      <c r="AC266" s="10"/>
      <c r="AD266" s="10"/>
      <c r="AE266" s="10"/>
      <c r="AT266" s="227" t="s">
        <v>199</v>
      </c>
      <c r="AU266" s="227" t="s">
        <v>85</v>
      </c>
      <c r="AV266" s="10" t="s">
        <v>83</v>
      </c>
      <c r="AW266" s="10" t="s">
        <v>32</v>
      </c>
      <c r="AX266" s="10" t="s">
        <v>76</v>
      </c>
      <c r="AY266" s="227" t="s">
        <v>195</v>
      </c>
    </row>
    <row r="267" s="11" customFormat="1">
      <c r="A267" s="11"/>
      <c r="B267" s="228"/>
      <c r="C267" s="229"/>
      <c r="D267" s="213" t="s">
        <v>199</v>
      </c>
      <c r="E267" s="230" t="s">
        <v>1</v>
      </c>
      <c r="F267" s="231" t="s">
        <v>1541</v>
      </c>
      <c r="G267" s="229"/>
      <c r="H267" s="232">
        <v>197.19200000000001</v>
      </c>
      <c r="I267" s="233"/>
      <c r="J267" s="229"/>
      <c r="K267" s="229"/>
      <c r="L267" s="234"/>
      <c r="M267" s="235"/>
      <c r="N267" s="236"/>
      <c r="O267" s="236"/>
      <c r="P267" s="236"/>
      <c r="Q267" s="236"/>
      <c r="R267" s="236"/>
      <c r="S267" s="236"/>
      <c r="T267" s="237"/>
      <c r="U267" s="11"/>
      <c r="V267" s="11"/>
      <c r="W267" s="11"/>
      <c r="X267" s="11"/>
      <c r="Y267" s="11"/>
      <c r="Z267" s="11"/>
      <c r="AA267" s="11"/>
      <c r="AB267" s="11"/>
      <c r="AC267" s="11"/>
      <c r="AD267" s="11"/>
      <c r="AE267" s="11"/>
      <c r="AT267" s="238" t="s">
        <v>199</v>
      </c>
      <c r="AU267" s="238" t="s">
        <v>85</v>
      </c>
      <c r="AV267" s="11" t="s">
        <v>85</v>
      </c>
      <c r="AW267" s="11" t="s">
        <v>32</v>
      </c>
      <c r="AX267" s="11" t="s">
        <v>83</v>
      </c>
      <c r="AY267" s="238" t="s">
        <v>195</v>
      </c>
    </row>
    <row r="268" s="2" customFormat="1" ht="33" customHeight="1">
      <c r="A268" s="39"/>
      <c r="B268" s="40"/>
      <c r="C268" s="200" t="s">
        <v>277</v>
      </c>
      <c r="D268" s="200" t="s">
        <v>191</v>
      </c>
      <c r="E268" s="201" t="s">
        <v>1542</v>
      </c>
      <c r="F268" s="202" t="s">
        <v>1543</v>
      </c>
      <c r="G268" s="203" t="s">
        <v>1237</v>
      </c>
      <c r="H268" s="204">
        <v>394.38299999999998</v>
      </c>
      <c r="I268" s="205"/>
      <c r="J268" s="206">
        <f>ROUND(I268*H268,2)</f>
        <v>0</v>
      </c>
      <c r="K268" s="202" t="s">
        <v>1412</v>
      </c>
      <c r="L268" s="45"/>
      <c r="M268" s="207" t="s">
        <v>1</v>
      </c>
      <c r="N268" s="208" t="s">
        <v>41</v>
      </c>
      <c r="O268" s="92"/>
      <c r="P268" s="209">
        <f>O268*H268</f>
        <v>0</v>
      </c>
      <c r="Q268" s="209">
        <v>0</v>
      </c>
      <c r="R268" s="209">
        <f>Q268*H268</f>
        <v>0</v>
      </c>
      <c r="S268" s="209">
        <v>0</v>
      </c>
      <c r="T268" s="210">
        <f>S268*H268</f>
        <v>0</v>
      </c>
      <c r="U268" s="39"/>
      <c r="V268" s="39"/>
      <c r="W268" s="39"/>
      <c r="X268" s="39"/>
      <c r="Y268" s="39"/>
      <c r="Z268" s="39"/>
      <c r="AA268" s="39"/>
      <c r="AB268" s="39"/>
      <c r="AC268" s="39"/>
      <c r="AD268" s="39"/>
      <c r="AE268" s="39"/>
      <c r="AR268" s="211" t="s">
        <v>234</v>
      </c>
      <c r="AT268" s="211" t="s">
        <v>191</v>
      </c>
      <c r="AU268" s="211" t="s">
        <v>85</v>
      </c>
      <c r="AY268" s="18" t="s">
        <v>195</v>
      </c>
      <c r="BE268" s="212">
        <f>IF(N268="základní",J268,0)</f>
        <v>0</v>
      </c>
      <c r="BF268" s="212">
        <f>IF(N268="snížená",J268,0)</f>
        <v>0</v>
      </c>
      <c r="BG268" s="212">
        <f>IF(N268="zákl. přenesená",J268,0)</f>
        <v>0</v>
      </c>
      <c r="BH268" s="212">
        <f>IF(N268="sníž. přenesená",J268,0)</f>
        <v>0</v>
      </c>
      <c r="BI268" s="212">
        <f>IF(N268="nulová",J268,0)</f>
        <v>0</v>
      </c>
      <c r="BJ268" s="18" t="s">
        <v>83</v>
      </c>
      <c r="BK268" s="212">
        <f>ROUND(I268*H268,2)</f>
        <v>0</v>
      </c>
      <c r="BL268" s="18" t="s">
        <v>234</v>
      </c>
      <c r="BM268" s="211" t="s">
        <v>1544</v>
      </c>
    </row>
    <row r="269" s="10" customFormat="1">
      <c r="A269" s="10"/>
      <c r="B269" s="218"/>
      <c r="C269" s="219"/>
      <c r="D269" s="213" t="s">
        <v>199</v>
      </c>
      <c r="E269" s="220" t="s">
        <v>1</v>
      </c>
      <c r="F269" s="221" t="s">
        <v>1495</v>
      </c>
      <c r="G269" s="219"/>
      <c r="H269" s="220" t="s">
        <v>1</v>
      </c>
      <c r="I269" s="222"/>
      <c r="J269" s="219"/>
      <c r="K269" s="219"/>
      <c r="L269" s="223"/>
      <c r="M269" s="224"/>
      <c r="N269" s="225"/>
      <c r="O269" s="225"/>
      <c r="P269" s="225"/>
      <c r="Q269" s="225"/>
      <c r="R269" s="225"/>
      <c r="S269" s="225"/>
      <c r="T269" s="226"/>
      <c r="U269" s="10"/>
      <c r="V269" s="10"/>
      <c r="W269" s="10"/>
      <c r="X269" s="10"/>
      <c r="Y269" s="10"/>
      <c r="Z269" s="10"/>
      <c r="AA269" s="10"/>
      <c r="AB269" s="10"/>
      <c r="AC269" s="10"/>
      <c r="AD269" s="10"/>
      <c r="AE269" s="10"/>
      <c r="AT269" s="227" t="s">
        <v>199</v>
      </c>
      <c r="AU269" s="227" t="s">
        <v>85</v>
      </c>
      <c r="AV269" s="10" t="s">
        <v>83</v>
      </c>
      <c r="AW269" s="10" t="s">
        <v>32</v>
      </c>
      <c r="AX269" s="10" t="s">
        <v>76</v>
      </c>
      <c r="AY269" s="227" t="s">
        <v>195</v>
      </c>
    </row>
    <row r="270" s="11" customFormat="1">
      <c r="A270" s="11"/>
      <c r="B270" s="228"/>
      <c r="C270" s="229"/>
      <c r="D270" s="213" t="s">
        <v>199</v>
      </c>
      <c r="E270" s="230" t="s">
        <v>1</v>
      </c>
      <c r="F270" s="231" t="s">
        <v>1545</v>
      </c>
      <c r="G270" s="229"/>
      <c r="H270" s="232">
        <v>394.38299999999998</v>
      </c>
      <c r="I270" s="233"/>
      <c r="J270" s="229"/>
      <c r="K270" s="229"/>
      <c r="L270" s="234"/>
      <c r="M270" s="235"/>
      <c r="N270" s="236"/>
      <c r="O270" s="236"/>
      <c r="P270" s="236"/>
      <c r="Q270" s="236"/>
      <c r="R270" s="236"/>
      <c r="S270" s="236"/>
      <c r="T270" s="237"/>
      <c r="U270" s="11"/>
      <c r="V270" s="11"/>
      <c r="W270" s="11"/>
      <c r="X270" s="11"/>
      <c r="Y270" s="11"/>
      <c r="Z270" s="11"/>
      <c r="AA270" s="11"/>
      <c r="AB270" s="11"/>
      <c r="AC270" s="11"/>
      <c r="AD270" s="11"/>
      <c r="AE270" s="11"/>
      <c r="AT270" s="238" t="s">
        <v>199</v>
      </c>
      <c r="AU270" s="238" t="s">
        <v>85</v>
      </c>
      <c r="AV270" s="11" t="s">
        <v>85</v>
      </c>
      <c r="AW270" s="11" t="s">
        <v>32</v>
      </c>
      <c r="AX270" s="11" t="s">
        <v>83</v>
      </c>
      <c r="AY270" s="238" t="s">
        <v>195</v>
      </c>
    </row>
    <row r="271" s="2" customFormat="1" ht="24.15" customHeight="1">
      <c r="A271" s="39"/>
      <c r="B271" s="40"/>
      <c r="C271" s="200" t="s">
        <v>8</v>
      </c>
      <c r="D271" s="200" t="s">
        <v>191</v>
      </c>
      <c r="E271" s="201" t="s">
        <v>1546</v>
      </c>
      <c r="F271" s="202" t="s">
        <v>1547</v>
      </c>
      <c r="G271" s="203" t="s">
        <v>1237</v>
      </c>
      <c r="H271" s="204">
        <v>295.23599999999999</v>
      </c>
      <c r="I271" s="205"/>
      <c r="J271" s="206">
        <f>ROUND(I271*H271,2)</f>
        <v>0</v>
      </c>
      <c r="K271" s="202" t="s">
        <v>1412</v>
      </c>
      <c r="L271" s="45"/>
      <c r="M271" s="207" t="s">
        <v>1</v>
      </c>
      <c r="N271" s="208" t="s">
        <v>41</v>
      </c>
      <c r="O271" s="92"/>
      <c r="P271" s="209">
        <f>O271*H271</f>
        <v>0</v>
      </c>
      <c r="Q271" s="209">
        <v>0</v>
      </c>
      <c r="R271" s="209">
        <f>Q271*H271</f>
        <v>0</v>
      </c>
      <c r="S271" s="209">
        <v>0</v>
      </c>
      <c r="T271" s="210">
        <f>S271*H271</f>
        <v>0</v>
      </c>
      <c r="U271" s="39"/>
      <c r="V271" s="39"/>
      <c r="W271" s="39"/>
      <c r="X271" s="39"/>
      <c r="Y271" s="39"/>
      <c r="Z271" s="39"/>
      <c r="AA271" s="39"/>
      <c r="AB271" s="39"/>
      <c r="AC271" s="39"/>
      <c r="AD271" s="39"/>
      <c r="AE271" s="39"/>
      <c r="AR271" s="211" t="s">
        <v>234</v>
      </c>
      <c r="AT271" s="211" t="s">
        <v>191</v>
      </c>
      <c r="AU271" s="211" t="s">
        <v>85</v>
      </c>
      <c r="AY271" s="18" t="s">
        <v>195</v>
      </c>
      <c r="BE271" s="212">
        <f>IF(N271="základní",J271,0)</f>
        <v>0</v>
      </c>
      <c r="BF271" s="212">
        <f>IF(N271="snížená",J271,0)</f>
        <v>0</v>
      </c>
      <c r="BG271" s="212">
        <f>IF(N271="zákl. přenesená",J271,0)</f>
        <v>0</v>
      </c>
      <c r="BH271" s="212">
        <f>IF(N271="sníž. přenesená",J271,0)</f>
        <v>0</v>
      </c>
      <c r="BI271" s="212">
        <f>IF(N271="nulová",J271,0)</f>
        <v>0</v>
      </c>
      <c r="BJ271" s="18" t="s">
        <v>83</v>
      </c>
      <c r="BK271" s="212">
        <f>ROUND(I271*H271,2)</f>
        <v>0</v>
      </c>
      <c r="BL271" s="18" t="s">
        <v>234</v>
      </c>
      <c r="BM271" s="211" t="s">
        <v>1548</v>
      </c>
    </row>
    <row r="272" s="10" customFormat="1">
      <c r="A272" s="10"/>
      <c r="B272" s="218"/>
      <c r="C272" s="219"/>
      <c r="D272" s="213" t="s">
        <v>199</v>
      </c>
      <c r="E272" s="220" t="s">
        <v>1</v>
      </c>
      <c r="F272" s="221" t="s">
        <v>1419</v>
      </c>
      <c r="G272" s="219"/>
      <c r="H272" s="220" t="s">
        <v>1</v>
      </c>
      <c r="I272" s="222"/>
      <c r="J272" s="219"/>
      <c r="K272" s="219"/>
      <c r="L272" s="223"/>
      <c r="M272" s="224"/>
      <c r="N272" s="225"/>
      <c r="O272" s="225"/>
      <c r="P272" s="225"/>
      <c r="Q272" s="225"/>
      <c r="R272" s="225"/>
      <c r="S272" s="225"/>
      <c r="T272" s="226"/>
      <c r="U272" s="10"/>
      <c r="V272" s="10"/>
      <c r="W272" s="10"/>
      <c r="X272" s="10"/>
      <c r="Y272" s="10"/>
      <c r="Z272" s="10"/>
      <c r="AA272" s="10"/>
      <c r="AB272" s="10"/>
      <c r="AC272" s="10"/>
      <c r="AD272" s="10"/>
      <c r="AE272" s="10"/>
      <c r="AT272" s="227" t="s">
        <v>199</v>
      </c>
      <c r="AU272" s="227" t="s">
        <v>85</v>
      </c>
      <c r="AV272" s="10" t="s">
        <v>83</v>
      </c>
      <c r="AW272" s="10" t="s">
        <v>32</v>
      </c>
      <c r="AX272" s="10" t="s">
        <v>76</v>
      </c>
      <c r="AY272" s="227" t="s">
        <v>195</v>
      </c>
    </row>
    <row r="273" s="11" customFormat="1">
      <c r="A273" s="11"/>
      <c r="B273" s="228"/>
      <c r="C273" s="229"/>
      <c r="D273" s="213" t="s">
        <v>199</v>
      </c>
      <c r="E273" s="230" t="s">
        <v>1</v>
      </c>
      <c r="F273" s="231" t="s">
        <v>1549</v>
      </c>
      <c r="G273" s="229"/>
      <c r="H273" s="232">
        <v>22.463999999999999</v>
      </c>
      <c r="I273" s="233"/>
      <c r="J273" s="229"/>
      <c r="K273" s="229"/>
      <c r="L273" s="234"/>
      <c r="M273" s="235"/>
      <c r="N273" s="236"/>
      <c r="O273" s="236"/>
      <c r="P273" s="236"/>
      <c r="Q273" s="236"/>
      <c r="R273" s="236"/>
      <c r="S273" s="236"/>
      <c r="T273" s="237"/>
      <c r="U273" s="11"/>
      <c r="V273" s="11"/>
      <c r="W273" s="11"/>
      <c r="X273" s="11"/>
      <c r="Y273" s="11"/>
      <c r="Z273" s="11"/>
      <c r="AA273" s="11"/>
      <c r="AB273" s="11"/>
      <c r="AC273" s="11"/>
      <c r="AD273" s="11"/>
      <c r="AE273" s="11"/>
      <c r="AT273" s="238" t="s">
        <v>199</v>
      </c>
      <c r="AU273" s="238" t="s">
        <v>85</v>
      </c>
      <c r="AV273" s="11" t="s">
        <v>85</v>
      </c>
      <c r="AW273" s="11" t="s">
        <v>32</v>
      </c>
      <c r="AX273" s="11" t="s">
        <v>76</v>
      </c>
      <c r="AY273" s="238" t="s">
        <v>195</v>
      </c>
    </row>
    <row r="274" s="11" customFormat="1">
      <c r="A274" s="11"/>
      <c r="B274" s="228"/>
      <c r="C274" s="229"/>
      <c r="D274" s="213" t="s">
        <v>199</v>
      </c>
      <c r="E274" s="230" t="s">
        <v>1</v>
      </c>
      <c r="F274" s="231" t="s">
        <v>1550</v>
      </c>
      <c r="G274" s="229"/>
      <c r="H274" s="232">
        <v>15.48</v>
      </c>
      <c r="I274" s="233"/>
      <c r="J274" s="229"/>
      <c r="K274" s="229"/>
      <c r="L274" s="234"/>
      <c r="M274" s="235"/>
      <c r="N274" s="236"/>
      <c r="O274" s="236"/>
      <c r="P274" s="236"/>
      <c r="Q274" s="236"/>
      <c r="R274" s="236"/>
      <c r="S274" s="236"/>
      <c r="T274" s="237"/>
      <c r="U274" s="11"/>
      <c r="V274" s="11"/>
      <c r="W274" s="11"/>
      <c r="X274" s="11"/>
      <c r="Y274" s="11"/>
      <c r="Z274" s="11"/>
      <c r="AA274" s="11"/>
      <c r="AB274" s="11"/>
      <c r="AC274" s="11"/>
      <c r="AD274" s="11"/>
      <c r="AE274" s="11"/>
      <c r="AT274" s="238" t="s">
        <v>199</v>
      </c>
      <c r="AU274" s="238" t="s">
        <v>85</v>
      </c>
      <c r="AV274" s="11" t="s">
        <v>85</v>
      </c>
      <c r="AW274" s="11" t="s">
        <v>32</v>
      </c>
      <c r="AX274" s="11" t="s">
        <v>76</v>
      </c>
      <c r="AY274" s="238" t="s">
        <v>195</v>
      </c>
    </row>
    <row r="275" s="11" customFormat="1">
      <c r="A275" s="11"/>
      <c r="B275" s="228"/>
      <c r="C275" s="229"/>
      <c r="D275" s="213" t="s">
        <v>199</v>
      </c>
      <c r="E275" s="230" t="s">
        <v>1</v>
      </c>
      <c r="F275" s="231" t="s">
        <v>1551</v>
      </c>
      <c r="G275" s="229"/>
      <c r="H275" s="232">
        <v>133.05600000000001</v>
      </c>
      <c r="I275" s="233"/>
      <c r="J275" s="229"/>
      <c r="K275" s="229"/>
      <c r="L275" s="234"/>
      <c r="M275" s="235"/>
      <c r="N275" s="236"/>
      <c r="O275" s="236"/>
      <c r="P275" s="236"/>
      <c r="Q275" s="236"/>
      <c r="R275" s="236"/>
      <c r="S275" s="236"/>
      <c r="T275" s="237"/>
      <c r="U275" s="11"/>
      <c r="V275" s="11"/>
      <c r="W275" s="11"/>
      <c r="X275" s="11"/>
      <c r="Y275" s="11"/>
      <c r="Z275" s="11"/>
      <c r="AA275" s="11"/>
      <c r="AB275" s="11"/>
      <c r="AC275" s="11"/>
      <c r="AD275" s="11"/>
      <c r="AE275" s="11"/>
      <c r="AT275" s="238" t="s">
        <v>199</v>
      </c>
      <c r="AU275" s="238" t="s">
        <v>85</v>
      </c>
      <c r="AV275" s="11" t="s">
        <v>85</v>
      </c>
      <c r="AW275" s="11" t="s">
        <v>32</v>
      </c>
      <c r="AX275" s="11" t="s">
        <v>76</v>
      </c>
      <c r="AY275" s="238" t="s">
        <v>195</v>
      </c>
    </row>
    <row r="276" s="11" customFormat="1">
      <c r="A276" s="11"/>
      <c r="B276" s="228"/>
      <c r="C276" s="229"/>
      <c r="D276" s="213" t="s">
        <v>199</v>
      </c>
      <c r="E276" s="230" t="s">
        <v>1</v>
      </c>
      <c r="F276" s="231" t="s">
        <v>1552</v>
      </c>
      <c r="G276" s="229"/>
      <c r="H276" s="232">
        <v>102.59999999999999</v>
      </c>
      <c r="I276" s="233"/>
      <c r="J276" s="229"/>
      <c r="K276" s="229"/>
      <c r="L276" s="234"/>
      <c r="M276" s="235"/>
      <c r="N276" s="236"/>
      <c r="O276" s="236"/>
      <c r="P276" s="236"/>
      <c r="Q276" s="236"/>
      <c r="R276" s="236"/>
      <c r="S276" s="236"/>
      <c r="T276" s="237"/>
      <c r="U276" s="11"/>
      <c r="V276" s="11"/>
      <c r="W276" s="11"/>
      <c r="X276" s="11"/>
      <c r="Y276" s="11"/>
      <c r="Z276" s="11"/>
      <c r="AA276" s="11"/>
      <c r="AB276" s="11"/>
      <c r="AC276" s="11"/>
      <c r="AD276" s="11"/>
      <c r="AE276" s="11"/>
      <c r="AT276" s="238" t="s">
        <v>199</v>
      </c>
      <c r="AU276" s="238" t="s">
        <v>85</v>
      </c>
      <c r="AV276" s="11" t="s">
        <v>85</v>
      </c>
      <c r="AW276" s="11" t="s">
        <v>32</v>
      </c>
      <c r="AX276" s="11" t="s">
        <v>76</v>
      </c>
      <c r="AY276" s="238" t="s">
        <v>195</v>
      </c>
    </row>
    <row r="277" s="10" customFormat="1">
      <c r="A277" s="10"/>
      <c r="B277" s="218"/>
      <c r="C277" s="219"/>
      <c r="D277" s="213" t="s">
        <v>199</v>
      </c>
      <c r="E277" s="220" t="s">
        <v>1</v>
      </c>
      <c r="F277" s="221" t="s">
        <v>1516</v>
      </c>
      <c r="G277" s="219"/>
      <c r="H277" s="220" t="s">
        <v>1</v>
      </c>
      <c r="I277" s="222"/>
      <c r="J277" s="219"/>
      <c r="K277" s="219"/>
      <c r="L277" s="223"/>
      <c r="M277" s="224"/>
      <c r="N277" s="225"/>
      <c r="O277" s="225"/>
      <c r="P277" s="225"/>
      <c r="Q277" s="225"/>
      <c r="R277" s="225"/>
      <c r="S277" s="225"/>
      <c r="T277" s="226"/>
      <c r="U277" s="10"/>
      <c r="V277" s="10"/>
      <c r="W277" s="10"/>
      <c r="X277" s="10"/>
      <c r="Y277" s="10"/>
      <c r="Z277" s="10"/>
      <c r="AA277" s="10"/>
      <c r="AB277" s="10"/>
      <c r="AC277" s="10"/>
      <c r="AD277" s="10"/>
      <c r="AE277" s="10"/>
      <c r="AT277" s="227" t="s">
        <v>199</v>
      </c>
      <c r="AU277" s="227" t="s">
        <v>85</v>
      </c>
      <c r="AV277" s="10" t="s">
        <v>83</v>
      </c>
      <c r="AW277" s="10" t="s">
        <v>32</v>
      </c>
      <c r="AX277" s="10" t="s">
        <v>76</v>
      </c>
      <c r="AY277" s="227" t="s">
        <v>195</v>
      </c>
    </row>
    <row r="278" s="11" customFormat="1">
      <c r="A278" s="11"/>
      <c r="B278" s="228"/>
      <c r="C278" s="229"/>
      <c r="D278" s="213" t="s">
        <v>199</v>
      </c>
      <c r="E278" s="230" t="s">
        <v>1</v>
      </c>
      <c r="F278" s="231" t="s">
        <v>1553</v>
      </c>
      <c r="G278" s="229"/>
      <c r="H278" s="232">
        <v>2.7719999999999998</v>
      </c>
      <c r="I278" s="233"/>
      <c r="J278" s="229"/>
      <c r="K278" s="229"/>
      <c r="L278" s="234"/>
      <c r="M278" s="235"/>
      <c r="N278" s="236"/>
      <c r="O278" s="236"/>
      <c r="P278" s="236"/>
      <c r="Q278" s="236"/>
      <c r="R278" s="236"/>
      <c r="S278" s="236"/>
      <c r="T278" s="237"/>
      <c r="U278" s="11"/>
      <c r="V278" s="11"/>
      <c r="W278" s="11"/>
      <c r="X278" s="11"/>
      <c r="Y278" s="11"/>
      <c r="Z278" s="11"/>
      <c r="AA278" s="11"/>
      <c r="AB278" s="11"/>
      <c r="AC278" s="11"/>
      <c r="AD278" s="11"/>
      <c r="AE278" s="11"/>
      <c r="AT278" s="238" t="s">
        <v>199</v>
      </c>
      <c r="AU278" s="238" t="s">
        <v>85</v>
      </c>
      <c r="AV278" s="11" t="s">
        <v>85</v>
      </c>
      <c r="AW278" s="11" t="s">
        <v>32</v>
      </c>
      <c r="AX278" s="11" t="s">
        <v>76</v>
      </c>
      <c r="AY278" s="238" t="s">
        <v>195</v>
      </c>
    </row>
    <row r="279" s="10" customFormat="1">
      <c r="A279" s="10"/>
      <c r="B279" s="218"/>
      <c r="C279" s="219"/>
      <c r="D279" s="213" t="s">
        <v>199</v>
      </c>
      <c r="E279" s="220" t="s">
        <v>1</v>
      </c>
      <c r="F279" s="221" t="s">
        <v>1431</v>
      </c>
      <c r="G279" s="219"/>
      <c r="H279" s="220" t="s">
        <v>1</v>
      </c>
      <c r="I279" s="222"/>
      <c r="J279" s="219"/>
      <c r="K279" s="219"/>
      <c r="L279" s="223"/>
      <c r="M279" s="224"/>
      <c r="N279" s="225"/>
      <c r="O279" s="225"/>
      <c r="P279" s="225"/>
      <c r="Q279" s="225"/>
      <c r="R279" s="225"/>
      <c r="S279" s="225"/>
      <c r="T279" s="226"/>
      <c r="U279" s="10"/>
      <c r="V279" s="10"/>
      <c r="W279" s="10"/>
      <c r="X279" s="10"/>
      <c r="Y279" s="10"/>
      <c r="Z279" s="10"/>
      <c r="AA279" s="10"/>
      <c r="AB279" s="10"/>
      <c r="AC279" s="10"/>
      <c r="AD279" s="10"/>
      <c r="AE279" s="10"/>
      <c r="AT279" s="227" t="s">
        <v>199</v>
      </c>
      <c r="AU279" s="227" t="s">
        <v>85</v>
      </c>
      <c r="AV279" s="10" t="s">
        <v>83</v>
      </c>
      <c r="AW279" s="10" t="s">
        <v>32</v>
      </c>
      <c r="AX279" s="10" t="s">
        <v>76</v>
      </c>
      <c r="AY279" s="227" t="s">
        <v>195</v>
      </c>
    </row>
    <row r="280" s="11" customFormat="1">
      <c r="A280" s="11"/>
      <c r="B280" s="228"/>
      <c r="C280" s="229"/>
      <c r="D280" s="213" t="s">
        <v>199</v>
      </c>
      <c r="E280" s="230" t="s">
        <v>1</v>
      </c>
      <c r="F280" s="231" t="s">
        <v>1554</v>
      </c>
      <c r="G280" s="229"/>
      <c r="H280" s="232">
        <v>8.0640000000000001</v>
      </c>
      <c r="I280" s="233"/>
      <c r="J280" s="229"/>
      <c r="K280" s="229"/>
      <c r="L280" s="234"/>
      <c r="M280" s="235"/>
      <c r="N280" s="236"/>
      <c r="O280" s="236"/>
      <c r="P280" s="236"/>
      <c r="Q280" s="236"/>
      <c r="R280" s="236"/>
      <c r="S280" s="236"/>
      <c r="T280" s="237"/>
      <c r="U280" s="11"/>
      <c r="V280" s="11"/>
      <c r="W280" s="11"/>
      <c r="X280" s="11"/>
      <c r="Y280" s="11"/>
      <c r="Z280" s="11"/>
      <c r="AA280" s="11"/>
      <c r="AB280" s="11"/>
      <c r="AC280" s="11"/>
      <c r="AD280" s="11"/>
      <c r="AE280" s="11"/>
      <c r="AT280" s="238" t="s">
        <v>199</v>
      </c>
      <c r="AU280" s="238" t="s">
        <v>85</v>
      </c>
      <c r="AV280" s="11" t="s">
        <v>85</v>
      </c>
      <c r="AW280" s="11" t="s">
        <v>32</v>
      </c>
      <c r="AX280" s="11" t="s">
        <v>76</v>
      </c>
      <c r="AY280" s="238" t="s">
        <v>195</v>
      </c>
    </row>
    <row r="281" s="11" customFormat="1">
      <c r="A281" s="11"/>
      <c r="B281" s="228"/>
      <c r="C281" s="229"/>
      <c r="D281" s="213" t="s">
        <v>199</v>
      </c>
      <c r="E281" s="230" t="s">
        <v>1</v>
      </c>
      <c r="F281" s="231" t="s">
        <v>1555</v>
      </c>
      <c r="G281" s="229"/>
      <c r="H281" s="232">
        <v>10.800000000000001</v>
      </c>
      <c r="I281" s="233"/>
      <c r="J281" s="229"/>
      <c r="K281" s="229"/>
      <c r="L281" s="234"/>
      <c r="M281" s="235"/>
      <c r="N281" s="236"/>
      <c r="O281" s="236"/>
      <c r="P281" s="236"/>
      <c r="Q281" s="236"/>
      <c r="R281" s="236"/>
      <c r="S281" s="236"/>
      <c r="T281" s="237"/>
      <c r="U281" s="11"/>
      <c r="V281" s="11"/>
      <c r="W281" s="11"/>
      <c r="X281" s="11"/>
      <c r="Y281" s="11"/>
      <c r="Z281" s="11"/>
      <c r="AA281" s="11"/>
      <c r="AB281" s="11"/>
      <c r="AC281" s="11"/>
      <c r="AD281" s="11"/>
      <c r="AE281" s="11"/>
      <c r="AT281" s="238" t="s">
        <v>199</v>
      </c>
      <c r="AU281" s="238" t="s">
        <v>85</v>
      </c>
      <c r="AV281" s="11" t="s">
        <v>85</v>
      </c>
      <c r="AW281" s="11" t="s">
        <v>32</v>
      </c>
      <c r="AX281" s="11" t="s">
        <v>76</v>
      </c>
      <c r="AY281" s="238" t="s">
        <v>195</v>
      </c>
    </row>
    <row r="282" s="15" customFormat="1">
      <c r="A282" s="15"/>
      <c r="B282" s="287"/>
      <c r="C282" s="288"/>
      <c r="D282" s="213" t="s">
        <v>199</v>
      </c>
      <c r="E282" s="289" t="s">
        <v>1</v>
      </c>
      <c r="F282" s="290" t="s">
        <v>1422</v>
      </c>
      <c r="G282" s="288"/>
      <c r="H282" s="291">
        <v>295.23599999999999</v>
      </c>
      <c r="I282" s="292"/>
      <c r="J282" s="288"/>
      <c r="K282" s="288"/>
      <c r="L282" s="293"/>
      <c r="M282" s="294"/>
      <c r="N282" s="295"/>
      <c r="O282" s="295"/>
      <c r="P282" s="295"/>
      <c r="Q282" s="295"/>
      <c r="R282" s="295"/>
      <c r="S282" s="295"/>
      <c r="T282" s="296"/>
      <c r="U282" s="15"/>
      <c r="V282" s="15"/>
      <c r="W282" s="15"/>
      <c r="X282" s="15"/>
      <c r="Y282" s="15"/>
      <c r="Z282" s="15"/>
      <c r="AA282" s="15"/>
      <c r="AB282" s="15"/>
      <c r="AC282" s="15"/>
      <c r="AD282" s="15"/>
      <c r="AE282" s="15"/>
      <c r="AT282" s="297" t="s">
        <v>199</v>
      </c>
      <c r="AU282" s="297" t="s">
        <v>85</v>
      </c>
      <c r="AV282" s="15" t="s">
        <v>234</v>
      </c>
      <c r="AW282" s="15" t="s">
        <v>32</v>
      </c>
      <c r="AX282" s="15" t="s">
        <v>83</v>
      </c>
      <c r="AY282" s="297" t="s">
        <v>195</v>
      </c>
    </row>
    <row r="283" s="2" customFormat="1" ht="21.75" customHeight="1">
      <c r="A283" s="39"/>
      <c r="B283" s="40"/>
      <c r="C283" s="200" t="s">
        <v>284</v>
      </c>
      <c r="D283" s="200" t="s">
        <v>191</v>
      </c>
      <c r="E283" s="201" t="s">
        <v>1556</v>
      </c>
      <c r="F283" s="202" t="s">
        <v>1557</v>
      </c>
      <c r="G283" s="203" t="s">
        <v>1411</v>
      </c>
      <c r="H283" s="204">
        <v>32.804000000000002</v>
      </c>
      <c r="I283" s="205"/>
      <c r="J283" s="206">
        <f>ROUND(I283*H283,2)</f>
        <v>0</v>
      </c>
      <c r="K283" s="202" t="s">
        <v>1412</v>
      </c>
      <c r="L283" s="45"/>
      <c r="M283" s="207" t="s">
        <v>1</v>
      </c>
      <c r="N283" s="208" t="s">
        <v>41</v>
      </c>
      <c r="O283" s="92"/>
      <c r="P283" s="209">
        <f>O283*H283</f>
        <v>0</v>
      </c>
      <c r="Q283" s="209">
        <v>0.00199</v>
      </c>
      <c r="R283" s="209">
        <f>Q283*H283</f>
        <v>0.065279959999999998</v>
      </c>
      <c r="S283" s="209">
        <v>0</v>
      </c>
      <c r="T283" s="210">
        <f>S283*H283</f>
        <v>0</v>
      </c>
      <c r="U283" s="39"/>
      <c r="V283" s="39"/>
      <c r="W283" s="39"/>
      <c r="X283" s="39"/>
      <c r="Y283" s="39"/>
      <c r="Z283" s="39"/>
      <c r="AA283" s="39"/>
      <c r="AB283" s="39"/>
      <c r="AC283" s="39"/>
      <c r="AD283" s="39"/>
      <c r="AE283" s="39"/>
      <c r="AR283" s="211" t="s">
        <v>234</v>
      </c>
      <c r="AT283" s="211" t="s">
        <v>191</v>
      </c>
      <c r="AU283" s="211" t="s">
        <v>85</v>
      </c>
      <c r="AY283" s="18" t="s">
        <v>195</v>
      </c>
      <c r="BE283" s="212">
        <f>IF(N283="základní",J283,0)</f>
        <v>0</v>
      </c>
      <c r="BF283" s="212">
        <f>IF(N283="snížená",J283,0)</f>
        <v>0</v>
      </c>
      <c r="BG283" s="212">
        <f>IF(N283="zákl. přenesená",J283,0)</f>
        <v>0</v>
      </c>
      <c r="BH283" s="212">
        <f>IF(N283="sníž. přenesená",J283,0)</f>
        <v>0</v>
      </c>
      <c r="BI283" s="212">
        <f>IF(N283="nulová",J283,0)</f>
        <v>0</v>
      </c>
      <c r="BJ283" s="18" t="s">
        <v>83</v>
      </c>
      <c r="BK283" s="212">
        <f>ROUND(I283*H283,2)</f>
        <v>0</v>
      </c>
      <c r="BL283" s="18" t="s">
        <v>234</v>
      </c>
      <c r="BM283" s="211" t="s">
        <v>1558</v>
      </c>
    </row>
    <row r="284" s="2" customFormat="1" ht="24.15" customHeight="1">
      <c r="A284" s="39"/>
      <c r="B284" s="40"/>
      <c r="C284" s="200" t="s">
        <v>288</v>
      </c>
      <c r="D284" s="200" t="s">
        <v>191</v>
      </c>
      <c r="E284" s="201" t="s">
        <v>1559</v>
      </c>
      <c r="F284" s="202" t="s">
        <v>1560</v>
      </c>
      <c r="G284" s="203" t="s">
        <v>1411</v>
      </c>
      <c r="H284" s="204">
        <v>7679.9949999999999</v>
      </c>
      <c r="I284" s="205"/>
      <c r="J284" s="206">
        <f>ROUND(I284*H284,2)</f>
        <v>0</v>
      </c>
      <c r="K284" s="202" t="s">
        <v>1412</v>
      </c>
      <c r="L284" s="45"/>
      <c r="M284" s="207" t="s">
        <v>1</v>
      </c>
      <c r="N284" s="208" t="s">
        <v>41</v>
      </c>
      <c r="O284" s="92"/>
      <c r="P284" s="209">
        <f>O284*H284</f>
        <v>0</v>
      </c>
      <c r="Q284" s="209">
        <v>0.0020100000000000001</v>
      </c>
      <c r="R284" s="209">
        <f>Q284*H284</f>
        <v>15.43678995</v>
      </c>
      <c r="S284" s="209">
        <v>0</v>
      </c>
      <c r="T284" s="210">
        <f>S284*H284</f>
        <v>0</v>
      </c>
      <c r="U284" s="39"/>
      <c r="V284" s="39"/>
      <c r="W284" s="39"/>
      <c r="X284" s="39"/>
      <c r="Y284" s="39"/>
      <c r="Z284" s="39"/>
      <c r="AA284" s="39"/>
      <c r="AB284" s="39"/>
      <c r="AC284" s="39"/>
      <c r="AD284" s="39"/>
      <c r="AE284" s="39"/>
      <c r="AR284" s="211" t="s">
        <v>234</v>
      </c>
      <c r="AT284" s="211" t="s">
        <v>191</v>
      </c>
      <c r="AU284" s="211" t="s">
        <v>85</v>
      </c>
      <c r="AY284" s="18" t="s">
        <v>195</v>
      </c>
      <c r="BE284" s="212">
        <f>IF(N284="základní",J284,0)</f>
        <v>0</v>
      </c>
      <c r="BF284" s="212">
        <f>IF(N284="snížená",J284,0)</f>
        <v>0</v>
      </c>
      <c r="BG284" s="212">
        <f>IF(N284="zákl. přenesená",J284,0)</f>
        <v>0</v>
      </c>
      <c r="BH284" s="212">
        <f>IF(N284="sníž. přenesená",J284,0)</f>
        <v>0</v>
      </c>
      <c r="BI284" s="212">
        <f>IF(N284="nulová",J284,0)</f>
        <v>0</v>
      </c>
      <c r="BJ284" s="18" t="s">
        <v>83</v>
      </c>
      <c r="BK284" s="212">
        <f>ROUND(I284*H284,2)</f>
        <v>0</v>
      </c>
      <c r="BL284" s="18" t="s">
        <v>234</v>
      </c>
      <c r="BM284" s="211" t="s">
        <v>1561</v>
      </c>
    </row>
    <row r="285" s="10" customFormat="1">
      <c r="A285" s="10"/>
      <c r="B285" s="218"/>
      <c r="C285" s="219"/>
      <c r="D285" s="213" t="s">
        <v>199</v>
      </c>
      <c r="E285" s="220" t="s">
        <v>1</v>
      </c>
      <c r="F285" s="221" t="s">
        <v>1502</v>
      </c>
      <c r="G285" s="219"/>
      <c r="H285" s="220" t="s">
        <v>1</v>
      </c>
      <c r="I285" s="222"/>
      <c r="J285" s="219"/>
      <c r="K285" s="219"/>
      <c r="L285" s="223"/>
      <c r="M285" s="224"/>
      <c r="N285" s="225"/>
      <c r="O285" s="225"/>
      <c r="P285" s="225"/>
      <c r="Q285" s="225"/>
      <c r="R285" s="225"/>
      <c r="S285" s="225"/>
      <c r="T285" s="226"/>
      <c r="U285" s="10"/>
      <c r="V285" s="10"/>
      <c r="W285" s="10"/>
      <c r="X285" s="10"/>
      <c r="Y285" s="10"/>
      <c r="Z285" s="10"/>
      <c r="AA285" s="10"/>
      <c r="AB285" s="10"/>
      <c r="AC285" s="10"/>
      <c r="AD285" s="10"/>
      <c r="AE285" s="10"/>
      <c r="AT285" s="227" t="s">
        <v>199</v>
      </c>
      <c r="AU285" s="227" t="s">
        <v>85</v>
      </c>
      <c r="AV285" s="10" t="s">
        <v>83</v>
      </c>
      <c r="AW285" s="10" t="s">
        <v>32</v>
      </c>
      <c r="AX285" s="10" t="s">
        <v>76</v>
      </c>
      <c r="AY285" s="227" t="s">
        <v>195</v>
      </c>
    </row>
    <row r="286" s="11" customFormat="1">
      <c r="A286" s="11"/>
      <c r="B286" s="228"/>
      <c r="C286" s="229"/>
      <c r="D286" s="213" t="s">
        <v>199</v>
      </c>
      <c r="E286" s="230" t="s">
        <v>1</v>
      </c>
      <c r="F286" s="231" t="s">
        <v>1562</v>
      </c>
      <c r="G286" s="229"/>
      <c r="H286" s="232">
        <v>277.66699999999997</v>
      </c>
      <c r="I286" s="233"/>
      <c r="J286" s="229"/>
      <c r="K286" s="229"/>
      <c r="L286" s="234"/>
      <c r="M286" s="235"/>
      <c r="N286" s="236"/>
      <c r="O286" s="236"/>
      <c r="P286" s="236"/>
      <c r="Q286" s="236"/>
      <c r="R286" s="236"/>
      <c r="S286" s="236"/>
      <c r="T286" s="237"/>
      <c r="U286" s="11"/>
      <c r="V286" s="11"/>
      <c r="W286" s="11"/>
      <c r="X286" s="11"/>
      <c r="Y286" s="11"/>
      <c r="Z286" s="11"/>
      <c r="AA286" s="11"/>
      <c r="AB286" s="11"/>
      <c r="AC286" s="11"/>
      <c r="AD286" s="11"/>
      <c r="AE286" s="11"/>
      <c r="AT286" s="238" t="s">
        <v>199</v>
      </c>
      <c r="AU286" s="238" t="s">
        <v>85</v>
      </c>
      <c r="AV286" s="11" t="s">
        <v>85</v>
      </c>
      <c r="AW286" s="11" t="s">
        <v>32</v>
      </c>
      <c r="AX286" s="11" t="s">
        <v>76</v>
      </c>
      <c r="AY286" s="238" t="s">
        <v>195</v>
      </c>
    </row>
    <row r="287" s="11" customFormat="1">
      <c r="A287" s="11"/>
      <c r="B287" s="228"/>
      <c r="C287" s="229"/>
      <c r="D287" s="213" t="s">
        <v>199</v>
      </c>
      <c r="E287" s="230" t="s">
        <v>1</v>
      </c>
      <c r="F287" s="231" t="s">
        <v>1563</v>
      </c>
      <c r="G287" s="229"/>
      <c r="H287" s="232">
        <v>2300.3119999999999</v>
      </c>
      <c r="I287" s="233"/>
      <c r="J287" s="229"/>
      <c r="K287" s="229"/>
      <c r="L287" s="234"/>
      <c r="M287" s="235"/>
      <c r="N287" s="236"/>
      <c r="O287" s="236"/>
      <c r="P287" s="236"/>
      <c r="Q287" s="236"/>
      <c r="R287" s="236"/>
      <c r="S287" s="236"/>
      <c r="T287" s="237"/>
      <c r="U287" s="11"/>
      <c r="V287" s="11"/>
      <c r="W287" s="11"/>
      <c r="X287" s="11"/>
      <c r="Y287" s="11"/>
      <c r="Z287" s="11"/>
      <c r="AA287" s="11"/>
      <c r="AB287" s="11"/>
      <c r="AC287" s="11"/>
      <c r="AD287" s="11"/>
      <c r="AE287" s="11"/>
      <c r="AT287" s="238" t="s">
        <v>199</v>
      </c>
      <c r="AU287" s="238" t="s">
        <v>85</v>
      </c>
      <c r="AV287" s="11" t="s">
        <v>85</v>
      </c>
      <c r="AW287" s="11" t="s">
        <v>32</v>
      </c>
      <c r="AX287" s="11" t="s">
        <v>76</v>
      </c>
      <c r="AY287" s="238" t="s">
        <v>195</v>
      </c>
    </row>
    <row r="288" s="11" customFormat="1">
      <c r="A288" s="11"/>
      <c r="B288" s="228"/>
      <c r="C288" s="229"/>
      <c r="D288" s="213" t="s">
        <v>199</v>
      </c>
      <c r="E288" s="230" t="s">
        <v>1</v>
      </c>
      <c r="F288" s="231" t="s">
        <v>1564</v>
      </c>
      <c r="G288" s="229"/>
      <c r="H288" s="232">
        <v>975.94200000000001</v>
      </c>
      <c r="I288" s="233"/>
      <c r="J288" s="229"/>
      <c r="K288" s="229"/>
      <c r="L288" s="234"/>
      <c r="M288" s="235"/>
      <c r="N288" s="236"/>
      <c r="O288" s="236"/>
      <c r="P288" s="236"/>
      <c r="Q288" s="236"/>
      <c r="R288" s="236"/>
      <c r="S288" s="236"/>
      <c r="T288" s="237"/>
      <c r="U288" s="11"/>
      <c r="V288" s="11"/>
      <c r="W288" s="11"/>
      <c r="X288" s="11"/>
      <c r="Y288" s="11"/>
      <c r="Z288" s="11"/>
      <c r="AA288" s="11"/>
      <c r="AB288" s="11"/>
      <c r="AC288" s="11"/>
      <c r="AD288" s="11"/>
      <c r="AE288" s="11"/>
      <c r="AT288" s="238" t="s">
        <v>199</v>
      </c>
      <c r="AU288" s="238" t="s">
        <v>85</v>
      </c>
      <c r="AV288" s="11" t="s">
        <v>85</v>
      </c>
      <c r="AW288" s="11" t="s">
        <v>32</v>
      </c>
      <c r="AX288" s="11" t="s">
        <v>76</v>
      </c>
      <c r="AY288" s="238" t="s">
        <v>195</v>
      </c>
    </row>
    <row r="289" s="11" customFormat="1">
      <c r="A289" s="11"/>
      <c r="B289" s="228"/>
      <c r="C289" s="229"/>
      <c r="D289" s="213" t="s">
        <v>199</v>
      </c>
      <c r="E289" s="230" t="s">
        <v>1</v>
      </c>
      <c r="F289" s="231" t="s">
        <v>1565</v>
      </c>
      <c r="G289" s="229"/>
      <c r="H289" s="232">
        <v>2443.8000000000002</v>
      </c>
      <c r="I289" s="233"/>
      <c r="J289" s="229"/>
      <c r="K289" s="229"/>
      <c r="L289" s="234"/>
      <c r="M289" s="235"/>
      <c r="N289" s="236"/>
      <c r="O289" s="236"/>
      <c r="P289" s="236"/>
      <c r="Q289" s="236"/>
      <c r="R289" s="236"/>
      <c r="S289" s="236"/>
      <c r="T289" s="237"/>
      <c r="U289" s="11"/>
      <c r="V289" s="11"/>
      <c r="W289" s="11"/>
      <c r="X289" s="11"/>
      <c r="Y289" s="11"/>
      <c r="Z289" s="11"/>
      <c r="AA289" s="11"/>
      <c r="AB289" s="11"/>
      <c r="AC289" s="11"/>
      <c r="AD289" s="11"/>
      <c r="AE289" s="11"/>
      <c r="AT289" s="238" t="s">
        <v>199</v>
      </c>
      <c r="AU289" s="238" t="s">
        <v>85</v>
      </c>
      <c r="AV289" s="11" t="s">
        <v>85</v>
      </c>
      <c r="AW289" s="11" t="s">
        <v>32</v>
      </c>
      <c r="AX289" s="11" t="s">
        <v>76</v>
      </c>
      <c r="AY289" s="238" t="s">
        <v>195</v>
      </c>
    </row>
    <row r="290" s="11" customFormat="1">
      <c r="A290" s="11"/>
      <c r="B290" s="228"/>
      <c r="C290" s="229"/>
      <c r="D290" s="213" t="s">
        <v>199</v>
      </c>
      <c r="E290" s="230" t="s">
        <v>1</v>
      </c>
      <c r="F290" s="231" t="s">
        <v>1566</v>
      </c>
      <c r="G290" s="229"/>
      <c r="H290" s="232">
        <v>608.83199999999999</v>
      </c>
      <c r="I290" s="233"/>
      <c r="J290" s="229"/>
      <c r="K290" s="229"/>
      <c r="L290" s="234"/>
      <c r="M290" s="235"/>
      <c r="N290" s="236"/>
      <c r="O290" s="236"/>
      <c r="P290" s="236"/>
      <c r="Q290" s="236"/>
      <c r="R290" s="236"/>
      <c r="S290" s="236"/>
      <c r="T290" s="237"/>
      <c r="U290" s="11"/>
      <c r="V290" s="11"/>
      <c r="W290" s="11"/>
      <c r="X290" s="11"/>
      <c r="Y290" s="11"/>
      <c r="Z290" s="11"/>
      <c r="AA290" s="11"/>
      <c r="AB290" s="11"/>
      <c r="AC290" s="11"/>
      <c r="AD290" s="11"/>
      <c r="AE290" s="11"/>
      <c r="AT290" s="238" t="s">
        <v>199</v>
      </c>
      <c r="AU290" s="238" t="s">
        <v>85</v>
      </c>
      <c r="AV290" s="11" t="s">
        <v>85</v>
      </c>
      <c r="AW290" s="11" t="s">
        <v>32</v>
      </c>
      <c r="AX290" s="11" t="s">
        <v>76</v>
      </c>
      <c r="AY290" s="238" t="s">
        <v>195</v>
      </c>
    </row>
    <row r="291" s="10" customFormat="1">
      <c r="A291" s="10"/>
      <c r="B291" s="218"/>
      <c r="C291" s="219"/>
      <c r="D291" s="213" t="s">
        <v>199</v>
      </c>
      <c r="E291" s="220" t="s">
        <v>1</v>
      </c>
      <c r="F291" s="221" t="s">
        <v>1567</v>
      </c>
      <c r="G291" s="219"/>
      <c r="H291" s="220" t="s">
        <v>1</v>
      </c>
      <c r="I291" s="222"/>
      <c r="J291" s="219"/>
      <c r="K291" s="219"/>
      <c r="L291" s="223"/>
      <c r="M291" s="224"/>
      <c r="N291" s="225"/>
      <c r="O291" s="225"/>
      <c r="P291" s="225"/>
      <c r="Q291" s="225"/>
      <c r="R291" s="225"/>
      <c r="S291" s="225"/>
      <c r="T291" s="226"/>
      <c r="U291" s="10"/>
      <c r="V291" s="10"/>
      <c r="W291" s="10"/>
      <c r="X291" s="10"/>
      <c r="Y291" s="10"/>
      <c r="Z291" s="10"/>
      <c r="AA291" s="10"/>
      <c r="AB291" s="10"/>
      <c r="AC291" s="10"/>
      <c r="AD291" s="10"/>
      <c r="AE291" s="10"/>
      <c r="AT291" s="227" t="s">
        <v>199</v>
      </c>
      <c r="AU291" s="227" t="s">
        <v>85</v>
      </c>
      <c r="AV291" s="10" t="s">
        <v>83</v>
      </c>
      <c r="AW291" s="10" t="s">
        <v>32</v>
      </c>
      <c r="AX291" s="10" t="s">
        <v>76</v>
      </c>
      <c r="AY291" s="227" t="s">
        <v>195</v>
      </c>
    </row>
    <row r="292" s="11" customFormat="1">
      <c r="A292" s="11"/>
      <c r="B292" s="228"/>
      <c r="C292" s="229"/>
      <c r="D292" s="213" t="s">
        <v>199</v>
      </c>
      <c r="E292" s="230" t="s">
        <v>1</v>
      </c>
      <c r="F292" s="231" t="s">
        <v>1568</v>
      </c>
      <c r="G292" s="229"/>
      <c r="H292" s="232">
        <v>81.224000000000004</v>
      </c>
      <c r="I292" s="233"/>
      <c r="J292" s="229"/>
      <c r="K292" s="229"/>
      <c r="L292" s="234"/>
      <c r="M292" s="235"/>
      <c r="N292" s="236"/>
      <c r="O292" s="236"/>
      <c r="P292" s="236"/>
      <c r="Q292" s="236"/>
      <c r="R292" s="236"/>
      <c r="S292" s="236"/>
      <c r="T292" s="237"/>
      <c r="U292" s="11"/>
      <c r="V292" s="11"/>
      <c r="W292" s="11"/>
      <c r="X292" s="11"/>
      <c r="Y292" s="11"/>
      <c r="Z292" s="11"/>
      <c r="AA292" s="11"/>
      <c r="AB292" s="11"/>
      <c r="AC292" s="11"/>
      <c r="AD292" s="11"/>
      <c r="AE292" s="11"/>
      <c r="AT292" s="238" t="s">
        <v>199</v>
      </c>
      <c r="AU292" s="238" t="s">
        <v>85</v>
      </c>
      <c r="AV292" s="11" t="s">
        <v>85</v>
      </c>
      <c r="AW292" s="11" t="s">
        <v>32</v>
      </c>
      <c r="AX292" s="11" t="s">
        <v>76</v>
      </c>
      <c r="AY292" s="238" t="s">
        <v>195</v>
      </c>
    </row>
    <row r="293" s="11" customFormat="1">
      <c r="A293" s="11"/>
      <c r="B293" s="228"/>
      <c r="C293" s="229"/>
      <c r="D293" s="213" t="s">
        <v>199</v>
      </c>
      <c r="E293" s="230" t="s">
        <v>1</v>
      </c>
      <c r="F293" s="231" t="s">
        <v>1569</v>
      </c>
      <c r="G293" s="229"/>
      <c r="H293" s="232">
        <v>78.597999999999999</v>
      </c>
      <c r="I293" s="233"/>
      <c r="J293" s="229"/>
      <c r="K293" s="229"/>
      <c r="L293" s="234"/>
      <c r="M293" s="235"/>
      <c r="N293" s="236"/>
      <c r="O293" s="236"/>
      <c r="P293" s="236"/>
      <c r="Q293" s="236"/>
      <c r="R293" s="236"/>
      <c r="S293" s="236"/>
      <c r="T293" s="237"/>
      <c r="U293" s="11"/>
      <c r="V293" s="11"/>
      <c r="W293" s="11"/>
      <c r="X293" s="11"/>
      <c r="Y293" s="11"/>
      <c r="Z293" s="11"/>
      <c r="AA293" s="11"/>
      <c r="AB293" s="11"/>
      <c r="AC293" s="11"/>
      <c r="AD293" s="11"/>
      <c r="AE293" s="11"/>
      <c r="AT293" s="238" t="s">
        <v>199</v>
      </c>
      <c r="AU293" s="238" t="s">
        <v>85</v>
      </c>
      <c r="AV293" s="11" t="s">
        <v>85</v>
      </c>
      <c r="AW293" s="11" t="s">
        <v>32</v>
      </c>
      <c r="AX293" s="11" t="s">
        <v>76</v>
      </c>
      <c r="AY293" s="238" t="s">
        <v>195</v>
      </c>
    </row>
    <row r="294" s="11" customFormat="1">
      <c r="A294" s="11"/>
      <c r="B294" s="228"/>
      <c r="C294" s="229"/>
      <c r="D294" s="213" t="s">
        <v>199</v>
      </c>
      <c r="E294" s="230" t="s">
        <v>1</v>
      </c>
      <c r="F294" s="231" t="s">
        <v>1570</v>
      </c>
      <c r="G294" s="229"/>
      <c r="H294" s="232">
        <v>75.971999999999994</v>
      </c>
      <c r="I294" s="233"/>
      <c r="J294" s="229"/>
      <c r="K294" s="229"/>
      <c r="L294" s="234"/>
      <c r="M294" s="235"/>
      <c r="N294" s="236"/>
      <c r="O294" s="236"/>
      <c r="P294" s="236"/>
      <c r="Q294" s="236"/>
      <c r="R294" s="236"/>
      <c r="S294" s="236"/>
      <c r="T294" s="237"/>
      <c r="U294" s="11"/>
      <c r="V294" s="11"/>
      <c r="W294" s="11"/>
      <c r="X294" s="11"/>
      <c r="Y294" s="11"/>
      <c r="Z294" s="11"/>
      <c r="AA294" s="11"/>
      <c r="AB294" s="11"/>
      <c r="AC294" s="11"/>
      <c r="AD294" s="11"/>
      <c r="AE294" s="11"/>
      <c r="AT294" s="238" t="s">
        <v>199</v>
      </c>
      <c r="AU294" s="238" t="s">
        <v>85</v>
      </c>
      <c r="AV294" s="11" t="s">
        <v>85</v>
      </c>
      <c r="AW294" s="11" t="s">
        <v>32</v>
      </c>
      <c r="AX294" s="11" t="s">
        <v>76</v>
      </c>
      <c r="AY294" s="238" t="s">
        <v>195</v>
      </c>
    </row>
    <row r="295" s="11" customFormat="1">
      <c r="A295" s="11"/>
      <c r="B295" s="228"/>
      <c r="C295" s="229"/>
      <c r="D295" s="213" t="s">
        <v>199</v>
      </c>
      <c r="E295" s="230" t="s">
        <v>1</v>
      </c>
      <c r="F295" s="231" t="s">
        <v>1571</v>
      </c>
      <c r="G295" s="229"/>
      <c r="H295" s="232">
        <v>35.776000000000003</v>
      </c>
      <c r="I295" s="233"/>
      <c r="J295" s="229"/>
      <c r="K295" s="229"/>
      <c r="L295" s="234"/>
      <c r="M295" s="235"/>
      <c r="N295" s="236"/>
      <c r="O295" s="236"/>
      <c r="P295" s="236"/>
      <c r="Q295" s="236"/>
      <c r="R295" s="236"/>
      <c r="S295" s="236"/>
      <c r="T295" s="237"/>
      <c r="U295" s="11"/>
      <c r="V295" s="11"/>
      <c r="W295" s="11"/>
      <c r="X295" s="11"/>
      <c r="Y295" s="11"/>
      <c r="Z295" s="11"/>
      <c r="AA295" s="11"/>
      <c r="AB295" s="11"/>
      <c r="AC295" s="11"/>
      <c r="AD295" s="11"/>
      <c r="AE295" s="11"/>
      <c r="AT295" s="238" t="s">
        <v>199</v>
      </c>
      <c r="AU295" s="238" t="s">
        <v>85</v>
      </c>
      <c r="AV295" s="11" t="s">
        <v>85</v>
      </c>
      <c r="AW295" s="11" t="s">
        <v>32</v>
      </c>
      <c r="AX295" s="11" t="s">
        <v>76</v>
      </c>
      <c r="AY295" s="238" t="s">
        <v>195</v>
      </c>
    </row>
    <row r="296" s="10" customFormat="1">
      <c r="A296" s="10"/>
      <c r="B296" s="218"/>
      <c r="C296" s="219"/>
      <c r="D296" s="213" t="s">
        <v>199</v>
      </c>
      <c r="E296" s="220" t="s">
        <v>1</v>
      </c>
      <c r="F296" s="221" t="s">
        <v>1572</v>
      </c>
      <c r="G296" s="219"/>
      <c r="H296" s="220" t="s">
        <v>1</v>
      </c>
      <c r="I296" s="222"/>
      <c r="J296" s="219"/>
      <c r="K296" s="219"/>
      <c r="L296" s="223"/>
      <c r="M296" s="224"/>
      <c r="N296" s="225"/>
      <c r="O296" s="225"/>
      <c r="P296" s="225"/>
      <c r="Q296" s="225"/>
      <c r="R296" s="225"/>
      <c r="S296" s="225"/>
      <c r="T296" s="226"/>
      <c r="U296" s="10"/>
      <c r="V296" s="10"/>
      <c r="W296" s="10"/>
      <c r="X296" s="10"/>
      <c r="Y296" s="10"/>
      <c r="Z296" s="10"/>
      <c r="AA296" s="10"/>
      <c r="AB296" s="10"/>
      <c r="AC296" s="10"/>
      <c r="AD296" s="10"/>
      <c r="AE296" s="10"/>
      <c r="AT296" s="227" t="s">
        <v>199</v>
      </c>
      <c r="AU296" s="227" t="s">
        <v>85</v>
      </c>
      <c r="AV296" s="10" t="s">
        <v>83</v>
      </c>
      <c r="AW296" s="10" t="s">
        <v>32</v>
      </c>
      <c r="AX296" s="10" t="s">
        <v>76</v>
      </c>
      <c r="AY296" s="227" t="s">
        <v>195</v>
      </c>
    </row>
    <row r="297" s="11" customFormat="1">
      <c r="A297" s="11"/>
      <c r="B297" s="228"/>
      <c r="C297" s="229"/>
      <c r="D297" s="213" t="s">
        <v>199</v>
      </c>
      <c r="E297" s="230" t="s">
        <v>1</v>
      </c>
      <c r="F297" s="231" t="s">
        <v>1573</v>
      </c>
      <c r="G297" s="229"/>
      <c r="H297" s="232">
        <v>76</v>
      </c>
      <c r="I297" s="233"/>
      <c r="J297" s="229"/>
      <c r="K297" s="229"/>
      <c r="L297" s="234"/>
      <c r="M297" s="235"/>
      <c r="N297" s="236"/>
      <c r="O297" s="236"/>
      <c r="P297" s="236"/>
      <c r="Q297" s="236"/>
      <c r="R297" s="236"/>
      <c r="S297" s="236"/>
      <c r="T297" s="237"/>
      <c r="U297" s="11"/>
      <c r="V297" s="11"/>
      <c r="W297" s="11"/>
      <c r="X297" s="11"/>
      <c r="Y297" s="11"/>
      <c r="Z297" s="11"/>
      <c r="AA297" s="11"/>
      <c r="AB297" s="11"/>
      <c r="AC297" s="11"/>
      <c r="AD297" s="11"/>
      <c r="AE297" s="11"/>
      <c r="AT297" s="238" t="s">
        <v>199</v>
      </c>
      <c r="AU297" s="238" t="s">
        <v>85</v>
      </c>
      <c r="AV297" s="11" t="s">
        <v>85</v>
      </c>
      <c r="AW297" s="11" t="s">
        <v>32</v>
      </c>
      <c r="AX297" s="11" t="s">
        <v>76</v>
      </c>
      <c r="AY297" s="238" t="s">
        <v>195</v>
      </c>
    </row>
    <row r="298" s="10" customFormat="1">
      <c r="A298" s="10"/>
      <c r="B298" s="218"/>
      <c r="C298" s="219"/>
      <c r="D298" s="213" t="s">
        <v>199</v>
      </c>
      <c r="E298" s="220" t="s">
        <v>1</v>
      </c>
      <c r="F298" s="221" t="s">
        <v>1574</v>
      </c>
      <c r="G298" s="219"/>
      <c r="H298" s="220" t="s">
        <v>1</v>
      </c>
      <c r="I298" s="222"/>
      <c r="J298" s="219"/>
      <c r="K298" s="219"/>
      <c r="L298" s="223"/>
      <c r="M298" s="224"/>
      <c r="N298" s="225"/>
      <c r="O298" s="225"/>
      <c r="P298" s="225"/>
      <c r="Q298" s="225"/>
      <c r="R298" s="225"/>
      <c r="S298" s="225"/>
      <c r="T298" s="226"/>
      <c r="U298" s="10"/>
      <c r="V298" s="10"/>
      <c r="W298" s="10"/>
      <c r="X298" s="10"/>
      <c r="Y298" s="10"/>
      <c r="Z298" s="10"/>
      <c r="AA298" s="10"/>
      <c r="AB298" s="10"/>
      <c r="AC298" s="10"/>
      <c r="AD298" s="10"/>
      <c r="AE298" s="10"/>
      <c r="AT298" s="227" t="s">
        <v>199</v>
      </c>
      <c r="AU298" s="227" t="s">
        <v>85</v>
      </c>
      <c r="AV298" s="10" t="s">
        <v>83</v>
      </c>
      <c r="AW298" s="10" t="s">
        <v>32</v>
      </c>
      <c r="AX298" s="10" t="s">
        <v>76</v>
      </c>
      <c r="AY298" s="227" t="s">
        <v>195</v>
      </c>
    </row>
    <row r="299" s="11" customFormat="1">
      <c r="A299" s="11"/>
      <c r="B299" s="228"/>
      <c r="C299" s="229"/>
      <c r="D299" s="213" t="s">
        <v>199</v>
      </c>
      <c r="E299" s="230" t="s">
        <v>1</v>
      </c>
      <c r="F299" s="231" t="s">
        <v>1575</v>
      </c>
      <c r="G299" s="229"/>
      <c r="H299" s="232">
        <v>29.609999999999999</v>
      </c>
      <c r="I299" s="233"/>
      <c r="J299" s="229"/>
      <c r="K299" s="229"/>
      <c r="L299" s="234"/>
      <c r="M299" s="235"/>
      <c r="N299" s="236"/>
      <c r="O299" s="236"/>
      <c r="P299" s="236"/>
      <c r="Q299" s="236"/>
      <c r="R299" s="236"/>
      <c r="S299" s="236"/>
      <c r="T299" s="237"/>
      <c r="U299" s="11"/>
      <c r="V299" s="11"/>
      <c r="W299" s="11"/>
      <c r="X299" s="11"/>
      <c r="Y299" s="11"/>
      <c r="Z299" s="11"/>
      <c r="AA299" s="11"/>
      <c r="AB299" s="11"/>
      <c r="AC299" s="11"/>
      <c r="AD299" s="11"/>
      <c r="AE299" s="11"/>
      <c r="AT299" s="238" t="s">
        <v>199</v>
      </c>
      <c r="AU299" s="238" t="s">
        <v>85</v>
      </c>
      <c r="AV299" s="11" t="s">
        <v>85</v>
      </c>
      <c r="AW299" s="11" t="s">
        <v>32</v>
      </c>
      <c r="AX299" s="11" t="s">
        <v>76</v>
      </c>
      <c r="AY299" s="238" t="s">
        <v>195</v>
      </c>
    </row>
    <row r="300" s="10" customFormat="1">
      <c r="A300" s="10"/>
      <c r="B300" s="218"/>
      <c r="C300" s="219"/>
      <c r="D300" s="213" t="s">
        <v>199</v>
      </c>
      <c r="E300" s="220" t="s">
        <v>1</v>
      </c>
      <c r="F300" s="221" t="s">
        <v>1576</v>
      </c>
      <c r="G300" s="219"/>
      <c r="H300" s="220" t="s">
        <v>1</v>
      </c>
      <c r="I300" s="222"/>
      <c r="J300" s="219"/>
      <c r="K300" s="219"/>
      <c r="L300" s="223"/>
      <c r="M300" s="224"/>
      <c r="N300" s="225"/>
      <c r="O300" s="225"/>
      <c r="P300" s="225"/>
      <c r="Q300" s="225"/>
      <c r="R300" s="225"/>
      <c r="S300" s="225"/>
      <c r="T300" s="226"/>
      <c r="U300" s="10"/>
      <c r="V300" s="10"/>
      <c r="W300" s="10"/>
      <c r="X300" s="10"/>
      <c r="Y300" s="10"/>
      <c r="Z300" s="10"/>
      <c r="AA300" s="10"/>
      <c r="AB300" s="10"/>
      <c r="AC300" s="10"/>
      <c r="AD300" s="10"/>
      <c r="AE300" s="10"/>
      <c r="AT300" s="227" t="s">
        <v>199</v>
      </c>
      <c r="AU300" s="227" t="s">
        <v>85</v>
      </c>
      <c r="AV300" s="10" t="s">
        <v>83</v>
      </c>
      <c r="AW300" s="10" t="s">
        <v>32</v>
      </c>
      <c r="AX300" s="10" t="s">
        <v>76</v>
      </c>
      <c r="AY300" s="227" t="s">
        <v>195</v>
      </c>
    </row>
    <row r="301" s="11" customFormat="1">
      <c r="A301" s="11"/>
      <c r="B301" s="228"/>
      <c r="C301" s="229"/>
      <c r="D301" s="213" t="s">
        <v>199</v>
      </c>
      <c r="E301" s="230" t="s">
        <v>1</v>
      </c>
      <c r="F301" s="231" t="s">
        <v>1577</v>
      </c>
      <c r="G301" s="229"/>
      <c r="H301" s="232">
        <v>34.716000000000001</v>
      </c>
      <c r="I301" s="233"/>
      <c r="J301" s="229"/>
      <c r="K301" s="229"/>
      <c r="L301" s="234"/>
      <c r="M301" s="235"/>
      <c r="N301" s="236"/>
      <c r="O301" s="236"/>
      <c r="P301" s="236"/>
      <c r="Q301" s="236"/>
      <c r="R301" s="236"/>
      <c r="S301" s="236"/>
      <c r="T301" s="237"/>
      <c r="U301" s="11"/>
      <c r="V301" s="11"/>
      <c r="W301" s="11"/>
      <c r="X301" s="11"/>
      <c r="Y301" s="11"/>
      <c r="Z301" s="11"/>
      <c r="AA301" s="11"/>
      <c r="AB301" s="11"/>
      <c r="AC301" s="11"/>
      <c r="AD301" s="11"/>
      <c r="AE301" s="11"/>
      <c r="AT301" s="238" t="s">
        <v>199</v>
      </c>
      <c r="AU301" s="238" t="s">
        <v>85</v>
      </c>
      <c r="AV301" s="11" t="s">
        <v>85</v>
      </c>
      <c r="AW301" s="11" t="s">
        <v>32</v>
      </c>
      <c r="AX301" s="11" t="s">
        <v>76</v>
      </c>
      <c r="AY301" s="238" t="s">
        <v>195</v>
      </c>
    </row>
    <row r="302" s="10" customFormat="1">
      <c r="A302" s="10"/>
      <c r="B302" s="218"/>
      <c r="C302" s="219"/>
      <c r="D302" s="213" t="s">
        <v>199</v>
      </c>
      <c r="E302" s="220" t="s">
        <v>1</v>
      </c>
      <c r="F302" s="221" t="s">
        <v>1431</v>
      </c>
      <c r="G302" s="219"/>
      <c r="H302" s="220" t="s">
        <v>1</v>
      </c>
      <c r="I302" s="222"/>
      <c r="J302" s="219"/>
      <c r="K302" s="219"/>
      <c r="L302" s="223"/>
      <c r="M302" s="224"/>
      <c r="N302" s="225"/>
      <c r="O302" s="225"/>
      <c r="P302" s="225"/>
      <c r="Q302" s="225"/>
      <c r="R302" s="225"/>
      <c r="S302" s="225"/>
      <c r="T302" s="226"/>
      <c r="U302" s="10"/>
      <c r="V302" s="10"/>
      <c r="W302" s="10"/>
      <c r="X302" s="10"/>
      <c r="Y302" s="10"/>
      <c r="Z302" s="10"/>
      <c r="AA302" s="10"/>
      <c r="AB302" s="10"/>
      <c r="AC302" s="10"/>
      <c r="AD302" s="10"/>
      <c r="AE302" s="10"/>
      <c r="AT302" s="227" t="s">
        <v>199</v>
      </c>
      <c r="AU302" s="227" t="s">
        <v>85</v>
      </c>
      <c r="AV302" s="10" t="s">
        <v>83</v>
      </c>
      <c r="AW302" s="10" t="s">
        <v>32</v>
      </c>
      <c r="AX302" s="10" t="s">
        <v>76</v>
      </c>
      <c r="AY302" s="227" t="s">
        <v>195</v>
      </c>
    </row>
    <row r="303" s="11" customFormat="1">
      <c r="A303" s="11"/>
      <c r="B303" s="228"/>
      <c r="C303" s="229"/>
      <c r="D303" s="213" t="s">
        <v>199</v>
      </c>
      <c r="E303" s="230" t="s">
        <v>1</v>
      </c>
      <c r="F303" s="231" t="s">
        <v>1578</v>
      </c>
      <c r="G303" s="229"/>
      <c r="H303" s="232">
        <v>406.18799999999999</v>
      </c>
      <c r="I303" s="233"/>
      <c r="J303" s="229"/>
      <c r="K303" s="229"/>
      <c r="L303" s="234"/>
      <c r="M303" s="235"/>
      <c r="N303" s="236"/>
      <c r="O303" s="236"/>
      <c r="P303" s="236"/>
      <c r="Q303" s="236"/>
      <c r="R303" s="236"/>
      <c r="S303" s="236"/>
      <c r="T303" s="237"/>
      <c r="U303" s="11"/>
      <c r="V303" s="11"/>
      <c r="W303" s="11"/>
      <c r="X303" s="11"/>
      <c r="Y303" s="11"/>
      <c r="Z303" s="11"/>
      <c r="AA303" s="11"/>
      <c r="AB303" s="11"/>
      <c r="AC303" s="11"/>
      <c r="AD303" s="11"/>
      <c r="AE303" s="11"/>
      <c r="AT303" s="238" t="s">
        <v>199</v>
      </c>
      <c r="AU303" s="238" t="s">
        <v>85</v>
      </c>
      <c r="AV303" s="11" t="s">
        <v>85</v>
      </c>
      <c r="AW303" s="11" t="s">
        <v>32</v>
      </c>
      <c r="AX303" s="11" t="s">
        <v>76</v>
      </c>
      <c r="AY303" s="238" t="s">
        <v>195</v>
      </c>
    </row>
    <row r="304" s="10" customFormat="1">
      <c r="A304" s="10"/>
      <c r="B304" s="218"/>
      <c r="C304" s="219"/>
      <c r="D304" s="213" t="s">
        <v>199</v>
      </c>
      <c r="E304" s="220" t="s">
        <v>1</v>
      </c>
      <c r="F304" s="221" t="s">
        <v>1579</v>
      </c>
      <c r="G304" s="219"/>
      <c r="H304" s="220" t="s">
        <v>1</v>
      </c>
      <c r="I304" s="222"/>
      <c r="J304" s="219"/>
      <c r="K304" s="219"/>
      <c r="L304" s="223"/>
      <c r="M304" s="224"/>
      <c r="N304" s="225"/>
      <c r="O304" s="225"/>
      <c r="P304" s="225"/>
      <c r="Q304" s="225"/>
      <c r="R304" s="225"/>
      <c r="S304" s="225"/>
      <c r="T304" s="226"/>
      <c r="U304" s="10"/>
      <c r="V304" s="10"/>
      <c r="W304" s="10"/>
      <c r="X304" s="10"/>
      <c r="Y304" s="10"/>
      <c r="Z304" s="10"/>
      <c r="AA304" s="10"/>
      <c r="AB304" s="10"/>
      <c r="AC304" s="10"/>
      <c r="AD304" s="10"/>
      <c r="AE304" s="10"/>
      <c r="AT304" s="227" t="s">
        <v>199</v>
      </c>
      <c r="AU304" s="227" t="s">
        <v>85</v>
      </c>
      <c r="AV304" s="10" t="s">
        <v>83</v>
      </c>
      <c r="AW304" s="10" t="s">
        <v>32</v>
      </c>
      <c r="AX304" s="10" t="s">
        <v>76</v>
      </c>
      <c r="AY304" s="227" t="s">
        <v>195</v>
      </c>
    </row>
    <row r="305" s="11" customFormat="1">
      <c r="A305" s="11"/>
      <c r="B305" s="228"/>
      <c r="C305" s="229"/>
      <c r="D305" s="213" t="s">
        <v>199</v>
      </c>
      <c r="E305" s="230" t="s">
        <v>1</v>
      </c>
      <c r="F305" s="231" t="s">
        <v>1580</v>
      </c>
      <c r="G305" s="229"/>
      <c r="H305" s="232">
        <v>26.109999999999999</v>
      </c>
      <c r="I305" s="233"/>
      <c r="J305" s="229"/>
      <c r="K305" s="229"/>
      <c r="L305" s="234"/>
      <c r="M305" s="235"/>
      <c r="N305" s="236"/>
      <c r="O305" s="236"/>
      <c r="P305" s="236"/>
      <c r="Q305" s="236"/>
      <c r="R305" s="236"/>
      <c r="S305" s="236"/>
      <c r="T305" s="237"/>
      <c r="U305" s="11"/>
      <c r="V305" s="11"/>
      <c r="W305" s="11"/>
      <c r="X305" s="11"/>
      <c r="Y305" s="11"/>
      <c r="Z305" s="11"/>
      <c r="AA305" s="11"/>
      <c r="AB305" s="11"/>
      <c r="AC305" s="11"/>
      <c r="AD305" s="11"/>
      <c r="AE305" s="11"/>
      <c r="AT305" s="238" t="s">
        <v>199</v>
      </c>
      <c r="AU305" s="238" t="s">
        <v>85</v>
      </c>
      <c r="AV305" s="11" t="s">
        <v>85</v>
      </c>
      <c r="AW305" s="11" t="s">
        <v>32</v>
      </c>
      <c r="AX305" s="11" t="s">
        <v>76</v>
      </c>
      <c r="AY305" s="238" t="s">
        <v>195</v>
      </c>
    </row>
    <row r="306" s="10" customFormat="1">
      <c r="A306" s="10"/>
      <c r="B306" s="218"/>
      <c r="C306" s="219"/>
      <c r="D306" s="213" t="s">
        <v>199</v>
      </c>
      <c r="E306" s="220" t="s">
        <v>1</v>
      </c>
      <c r="F306" s="221" t="s">
        <v>1581</v>
      </c>
      <c r="G306" s="219"/>
      <c r="H306" s="220" t="s">
        <v>1</v>
      </c>
      <c r="I306" s="222"/>
      <c r="J306" s="219"/>
      <c r="K306" s="219"/>
      <c r="L306" s="223"/>
      <c r="M306" s="224"/>
      <c r="N306" s="225"/>
      <c r="O306" s="225"/>
      <c r="P306" s="225"/>
      <c r="Q306" s="225"/>
      <c r="R306" s="225"/>
      <c r="S306" s="225"/>
      <c r="T306" s="226"/>
      <c r="U306" s="10"/>
      <c r="V306" s="10"/>
      <c r="W306" s="10"/>
      <c r="X306" s="10"/>
      <c r="Y306" s="10"/>
      <c r="Z306" s="10"/>
      <c r="AA306" s="10"/>
      <c r="AB306" s="10"/>
      <c r="AC306" s="10"/>
      <c r="AD306" s="10"/>
      <c r="AE306" s="10"/>
      <c r="AT306" s="227" t="s">
        <v>199</v>
      </c>
      <c r="AU306" s="227" t="s">
        <v>85</v>
      </c>
      <c r="AV306" s="10" t="s">
        <v>83</v>
      </c>
      <c r="AW306" s="10" t="s">
        <v>32</v>
      </c>
      <c r="AX306" s="10" t="s">
        <v>76</v>
      </c>
      <c r="AY306" s="227" t="s">
        <v>195</v>
      </c>
    </row>
    <row r="307" s="11" customFormat="1">
      <c r="A307" s="11"/>
      <c r="B307" s="228"/>
      <c r="C307" s="229"/>
      <c r="D307" s="213" t="s">
        <v>199</v>
      </c>
      <c r="E307" s="230" t="s">
        <v>1</v>
      </c>
      <c r="F307" s="231" t="s">
        <v>1582</v>
      </c>
      <c r="G307" s="229"/>
      <c r="H307" s="232">
        <v>214.20400000000001</v>
      </c>
      <c r="I307" s="233"/>
      <c r="J307" s="229"/>
      <c r="K307" s="229"/>
      <c r="L307" s="234"/>
      <c r="M307" s="235"/>
      <c r="N307" s="236"/>
      <c r="O307" s="236"/>
      <c r="P307" s="236"/>
      <c r="Q307" s="236"/>
      <c r="R307" s="236"/>
      <c r="S307" s="236"/>
      <c r="T307" s="237"/>
      <c r="U307" s="11"/>
      <c r="V307" s="11"/>
      <c r="W307" s="11"/>
      <c r="X307" s="11"/>
      <c r="Y307" s="11"/>
      <c r="Z307" s="11"/>
      <c r="AA307" s="11"/>
      <c r="AB307" s="11"/>
      <c r="AC307" s="11"/>
      <c r="AD307" s="11"/>
      <c r="AE307" s="11"/>
      <c r="AT307" s="238" t="s">
        <v>199</v>
      </c>
      <c r="AU307" s="238" t="s">
        <v>85</v>
      </c>
      <c r="AV307" s="11" t="s">
        <v>85</v>
      </c>
      <c r="AW307" s="11" t="s">
        <v>32</v>
      </c>
      <c r="AX307" s="11" t="s">
        <v>76</v>
      </c>
      <c r="AY307" s="238" t="s">
        <v>195</v>
      </c>
    </row>
    <row r="308" s="11" customFormat="1">
      <c r="A308" s="11"/>
      <c r="B308" s="228"/>
      <c r="C308" s="229"/>
      <c r="D308" s="213" t="s">
        <v>199</v>
      </c>
      <c r="E308" s="230" t="s">
        <v>1</v>
      </c>
      <c r="F308" s="231" t="s">
        <v>1583</v>
      </c>
      <c r="G308" s="229"/>
      <c r="H308" s="232">
        <v>15.044000000000001</v>
      </c>
      <c r="I308" s="233"/>
      <c r="J308" s="229"/>
      <c r="K308" s="229"/>
      <c r="L308" s="234"/>
      <c r="M308" s="235"/>
      <c r="N308" s="236"/>
      <c r="O308" s="236"/>
      <c r="P308" s="236"/>
      <c r="Q308" s="236"/>
      <c r="R308" s="236"/>
      <c r="S308" s="236"/>
      <c r="T308" s="237"/>
      <c r="U308" s="11"/>
      <c r="V308" s="11"/>
      <c r="W308" s="11"/>
      <c r="X308" s="11"/>
      <c r="Y308" s="11"/>
      <c r="Z308" s="11"/>
      <c r="AA308" s="11"/>
      <c r="AB308" s="11"/>
      <c r="AC308" s="11"/>
      <c r="AD308" s="11"/>
      <c r="AE308" s="11"/>
      <c r="AT308" s="238" t="s">
        <v>199</v>
      </c>
      <c r="AU308" s="238" t="s">
        <v>85</v>
      </c>
      <c r="AV308" s="11" t="s">
        <v>85</v>
      </c>
      <c r="AW308" s="11" t="s">
        <v>32</v>
      </c>
      <c r="AX308" s="11" t="s">
        <v>76</v>
      </c>
      <c r="AY308" s="238" t="s">
        <v>195</v>
      </c>
    </row>
    <row r="309" s="15" customFormat="1">
      <c r="A309" s="15"/>
      <c r="B309" s="287"/>
      <c r="C309" s="288"/>
      <c r="D309" s="213" t="s">
        <v>199</v>
      </c>
      <c r="E309" s="289" t="s">
        <v>1</v>
      </c>
      <c r="F309" s="290" t="s">
        <v>1422</v>
      </c>
      <c r="G309" s="288"/>
      <c r="H309" s="291">
        <v>7679.9949999999999</v>
      </c>
      <c r="I309" s="292"/>
      <c r="J309" s="288"/>
      <c r="K309" s="288"/>
      <c r="L309" s="293"/>
      <c r="M309" s="294"/>
      <c r="N309" s="295"/>
      <c r="O309" s="295"/>
      <c r="P309" s="295"/>
      <c r="Q309" s="295"/>
      <c r="R309" s="295"/>
      <c r="S309" s="295"/>
      <c r="T309" s="296"/>
      <c r="U309" s="15"/>
      <c r="V309" s="15"/>
      <c r="W309" s="15"/>
      <c r="X309" s="15"/>
      <c r="Y309" s="15"/>
      <c r="Z309" s="15"/>
      <c r="AA309" s="15"/>
      <c r="AB309" s="15"/>
      <c r="AC309" s="15"/>
      <c r="AD309" s="15"/>
      <c r="AE309" s="15"/>
      <c r="AT309" s="297" t="s">
        <v>199</v>
      </c>
      <c r="AU309" s="297" t="s">
        <v>85</v>
      </c>
      <c r="AV309" s="15" t="s">
        <v>234</v>
      </c>
      <c r="AW309" s="15" t="s">
        <v>32</v>
      </c>
      <c r="AX309" s="15" t="s">
        <v>83</v>
      </c>
      <c r="AY309" s="297" t="s">
        <v>195</v>
      </c>
    </row>
    <row r="310" s="2" customFormat="1" ht="24.15" customHeight="1">
      <c r="A310" s="39"/>
      <c r="B310" s="40"/>
      <c r="C310" s="200" t="s">
        <v>292</v>
      </c>
      <c r="D310" s="200" t="s">
        <v>191</v>
      </c>
      <c r="E310" s="201" t="s">
        <v>1584</v>
      </c>
      <c r="F310" s="202" t="s">
        <v>1585</v>
      </c>
      <c r="G310" s="203" t="s">
        <v>1411</v>
      </c>
      <c r="H310" s="204">
        <v>32.804000000000002</v>
      </c>
      <c r="I310" s="205"/>
      <c r="J310" s="206">
        <f>ROUND(I310*H310,2)</f>
        <v>0</v>
      </c>
      <c r="K310" s="202" t="s">
        <v>1412</v>
      </c>
      <c r="L310" s="45"/>
      <c r="M310" s="207" t="s">
        <v>1</v>
      </c>
      <c r="N310" s="208" t="s">
        <v>41</v>
      </c>
      <c r="O310" s="92"/>
      <c r="P310" s="209">
        <f>O310*H310</f>
        <v>0</v>
      </c>
      <c r="Q310" s="209">
        <v>0</v>
      </c>
      <c r="R310" s="209">
        <f>Q310*H310</f>
        <v>0</v>
      </c>
      <c r="S310" s="209">
        <v>0</v>
      </c>
      <c r="T310" s="210">
        <f>S310*H310</f>
        <v>0</v>
      </c>
      <c r="U310" s="39"/>
      <c r="V310" s="39"/>
      <c r="W310" s="39"/>
      <c r="X310" s="39"/>
      <c r="Y310" s="39"/>
      <c r="Z310" s="39"/>
      <c r="AA310" s="39"/>
      <c r="AB310" s="39"/>
      <c r="AC310" s="39"/>
      <c r="AD310" s="39"/>
      <c r="AE310" s="39"/>
      <c r="AR310" s="211" t="s">
        <v>234</v>
      </c>
      <c r="AT310" s="211" t="s">
        <v>191</v>
      </c>
      <c r="AU310" s="211" t="s">
        <v>85</v>
      </c>
      <c r="AY310" s="18" t="s">
        <v>195</v>
      </c>
      <c r="BE310" s="212">
        <f>IF(N310="základní",J310,0)</f>
        <v>0</v>
      </c>
      <c r="BF310" s="212">
        <f>IF(N310="snížená",J310,0)</f>
        <v>0</v>
      </c>
      <c r="BG310" s="212">
        <f>IF(N310="zákl. přenesená",J310,0)</f>
        <v>0</v>
      </c>
      <c r="BH310" s="212">
        <f>IF(N310="sníž. přenesená",J310,0)</f>
        <v>0</v>
      </c>
      <c r="BI310" s="212">
        <f>IF(N310="nulová",J310,0)</f>
        <v>0</v>
      </c>
      <c r="BJ310" s="18" t="s">
        <v>83</v>
      </c>
      <c r="BK310" s="212">
        <f>ROUND(I310*H310,2)</f>
        <v>0</v>
      </c>
      <c r="BL310" s="18" t="s">
        <v>234</v>
      </c>
      <c r="BM310" s="211" t="s">
        <v>1586</v>
      </c>
    </row>
    <row r="311" s="2" customFormat="1" ht="24.15" customHeight="1">
      <c r="A311" s="39"/>
      <c r="B311" s="40"/>
      <c r="C311" s="200" t="s">
        <v>296</v>
      </c>
      <c r="D311" s="200" t="s">
        <v>191</v>
      </c>
      <c r="E311" s="201" t="s">
        <v>1587</v>
      </c>
      <c r="F311" s="202" t="s">
        <v>1588</v>
      </c>
      <c r="G311" s="203" t="s">
        <v>1411</v>
      </c>
      <c r="H311" s="204">
        <v>7679.9949999999999</v>
      </c>
      <c r="I311" s="205"/>
      <c r="J311" s="206">
        <f>ROUND(I311*H311,2)</f>
        <v>0</v>
      </c>
      <c r="K311" s="202" t="s">
        <v>1412</v>
      </c>
      <c r="L311" s="45"/>
      <c r="M311" s="207" t="s">
        <v>1</v>
      </c>
      <c r="N311" s="208" t="s">
        <v>41</v>
      </c>
      <c r="O311" s="92"/>
      <c r="P311" s="209">
        <f>O311*H311</f>
        <v>0</v>
      </c>
      <c r="Q311" s="209">
        <v>0</v>
      </c>
      <c r="R311" s="209">
        <f>Q311*H311</f>
        <v>0</v>
      </c>
      <c r="S311" s="209">
        <v>0</v>
      </c>
      <c r="T311" s="210">
        <f>S311*H311</f>
        <v>0</v>
      </c>
      <c r="U311" s="39"/>
      <c r="V311" s="39"/>
      <c r="W311" s="39"/>
      <c r="X311" s="39"/>
      <c r="Y311" s="39"/>
      <c r="Z311" s="39"/>
      <c r="AA311" s="39"/>
      <c r="AB311" s="39"/>
      <c r="AC311" s="39"/>
      <c r="AD311" s="39"/>
      <c r="AE311" s="39"/>
      <c r="AR311" s="211" t="s">
        <v>234</v>
      </c>
      <c r="AT311" s="211" t="s">
        <v>191</v>
      </c>
      <c r="AU311" s="211" t="s">
        <v>85</v>
      </c>
      <c r="AY311" s="18" t="s">
        <v>195</v>
      </c>
      <c r="BE311" s="212">
        <f>IF(N311="základní",J311,0)</f>
        <v>0</v>
      </c>
      <c r="BF311" s="212">
        <f>IF(N311="snížená",J311,0)</f>
        <v>0</v>
      </c>
      <c r="BG311" s="212">
        <f>IF(N311="zákl. přenesená",J311,0)</f>
        <v>0</v>
      </c>
      <c r="BH311" s="212">
        <f>IF(N311="sníž. přenesená",J311,0)</f>
        <v>0</v>
      </c>
      <c r="BI311" s="212">
        <f>IF(N311="nulová",J311,0)</f>
        <v>0</v>
      </c>
      <c r="BJ311" s="18" t="s">
        <v>83</v>
      </c>
      <c r="BK311" s="212">
        <f>ROUND(I311*H311,2)</f>
        <v>0</v>
      </c>
      <c r="BL311" s="18" t="s">
        <v>234</v>
      </c>
      <c r="BM311" s="211" t="s">
        <v>1589</v>
      </c>
    </row>
    <row r="312" s="2" customFormat="1" ht="37.8" customHeight="1">
      <c r="A312" s="39"/>
      <c r="B312" s="40"/>
      <c r="C312" s="200" t="s">
        <v>551</v>
      </c>
      <c r="D312" s="200" t="s">
        <v>191</v>
      </c>
      <c r="E312" s="201" t="s">
        <v>1590</v>
      </c>
      <c r="F312" s="202" t="s">
        <v>1591</v>
      </c>
      <c r="G312" s="203" t="s">
        <v>1237</v>
      </c>
      <c r="H312" s="204">
        <v>102.012</v>
      </c>
      <c r="I312" s="205"/>
      <c r="J312" s="206">
        <f>ROUND(I312*H312,2)</f>
        <v>0</v>
      </c>
      <c r="K312" s="202" t="s">
        <v>1412</v>
      </c>
      <c r="L312" s="45"/>
      <c r="M312" s="207" t="s">
        <v>1</v>
      </c>
      <c r="N312" s="208" t="s">
        <v>41</v>
      </c>
      <c r="O312" s="92"/>
      <c r="P312" s="209">
        <f>O312*H312</f>
        <v>0</v>
      </c>
      <c r="Q312" s="209">
        <v>0</v>
      </c>
      <c r="R312" s="209">
        <f>Q312*H312</f>
        <v>0</v>
      </c>
      <c r="S312" s="209">
        <v>0</v>
      </c>
      <c r="T312" s="210">
        <f>S312*H312</f>
        <v>0</v>
      </c>
      <c r="U312" s="39"/>
      <c r="V312" s="39"/>
      <c r="W312" s="39"/>
      <c r="X312" s="39"/>
      <c r="Y312" s="39"/>
      <c r="Z312" s="39"/>
      <c r="AA312" s="39"/>
      <c r="AB312" s="39"/>
      <c r="AC312" s="39"/>
      <c r="AD312" s="39"/>
      <c r="AE312" s="39"/>
      <c r="AR312" s="211" t="s">
        <v>234</v>
      </c>
      <c r="AT312" s="211" t="s">
        <v>191</v>
      </c>
      <c r="AU312" s="211" t="s">
        <v>85</v>
      </c>
      <c r="AY312" s="18" t="s">
        <v>195</v>
      </c>
      <c r="BE312" s="212">
        <f>IF(N312="základní",J312,0)</f>
        <v>0</v>
      </c>
      <c r="BF312" s="212">
        <f>IF(N312="snížená",J312,0)</f>
        <v>0</v>
      </c>
      <c r="BG312" s="212">
        <f>IF(N312="zákl. přenesená",J312,0)</f>
        <v>0</v>
      </c>
      <c r="BH312" s="212">
        <f>IF(N312="sníž. přenesená",J312,0)</f>
        <v>0</v>
      </c>
      <c r="BI312" s="212">
        <f>IF(N312="nulová",J312,0)</f>
        <v>0</v>
      </c>
      <c r="BJ312" s="18" t="s">
        <v>83</v>
      </c>
      <c r="BK312" s="212">
        <f>ROUND(I312*H312,2)</f>
        <v>0</v>
      </c>
      <c r="BL312" s="18" t="s">
        <v>234</v>
      </c>
      <c r="BM312" s="211" t="s">
        <v>1592</v>
      </c>
    </row>
    <row r="313" s="2" customFormat="1" ht="37.8" customHeight="1">
      <c r="A313" s="39"/>
      <c r="B313" s="40"/>
      <c r="C313" s="200" t="s">
        <v>300</v>
      </c>
      <c r="D313" s="200" t="s">
        <v>191</v>
      </c>
      <c r="E313" s="201" t="s">
        <v>1593</v>
      </c>
      <c r="F313" s="202" t="s">
        <v>1594</v>
      </c>
      <c r="G313" s="203" t="s">
        <v>1237</v>
      </c>
      <c r="H313" s="204">
        <v>1219.192</v>
      </c>
      <c r="I313" s="205"/>
      <c r="J313" s="206">
        <f>ROUND(I313*H313,2)</f>
        <v>0</v>
      </c>
      <c r="K313" s="202" t="s">
        <v>1412</v>
      </c>
      <c r="L313" s="45"/>
      <c r="M313" s="207" t="s">
        <v>1</v>
      </c>
      <c r="N313" s="208" t="s">
        <v>41</v>
      </c>
      <c r="O313" s="92"/>
      <c r="P313" s="209">
        <f>O313*H313</f>
        <v>0</v>
      </c>
      <c r="Q313" s="209">
        <v>0</v>
      </c>
      <c r="R313" s="209">
        <f>Q313*H313</f>
        <v>0</v>
      </c>
      <c r="S313" s="209">
        <v>0</v>
      </c>
      <c r="T313" s="210">
        <f>S313*H313</f>
        <v>0</v>
      </c>
      <c r="U313" s="39"/>
      <c r="V313" s="39"/>
      <c r="W313" s="39"/>
      <c r="X313" s="39"/>
      <c r="Y313" s="39"/>
      <c r="Z313" s="39"/>
      <c r="AA313" s="39"/>
      <c r="AB313" s="39"/>
      <c r="AC313" s="39"/>
      <c r="AD313" s="39"/>
      <c r="AE313" s="39"/>
      <c r="AR313" s="211" t="s">
        <v>234</v>
      </c>
      <c r="AT313" s="211" t="s">
        <v>191</v>
      </c>
      <c r="AU313" s="211" t="s">
        <v>85</v>
      </c>
      <c r="AY313" s="18" t="s">
        <v>195</v>
      </c>
      <c r="BE313" s="212">
        <f>IF(N313="základní",J313,0)</f>
        <v>0</v>
      </c>
      <c r="BF313" s="212">
        <f>IF(N313="snížená",J313,0)</f>
        <v>0</v>
      </c>
      <c r="BG313" s="212">
        <f>IF(N313="zákl. přenesená",J313,0)</f>
        <v>0</v>
      </c>
      <c r="BH313" s="212">
        <f>IF(N313="sníž. přenesená",J313,0)</f>
        <v>0</v>
      </c>
      <c r="BI313" s="212">
        <f>IF(N313="nulová",J313,0)</f>
        <v>0</v>
      </c>
      <c r="BJ313" s="18" t="s">
        <v>83</v>
      </c>
      <c r="BK313" s="212">
        <f>ROUND(I313*H313,2)</f>
        <v>0</v>
      </c>
      <c r="BL313" s="18" t="s">
        <v>234</v>
      </c>
      <c r="BM313" s="211" t="s">
        <v>1595</v>
      </c>
    </row>
    <row r="314" s="11" customFormat="1">
      <c r="A314" s="11"/>
      <c r="B314" s="228"/>
      <c r="C314" s="229"/>
      <c r="D314" s="213" t="s">
        <v>199</v>
      </c>
      <c r="E314" s="230" t="s">
        <v>1</v>
      </c>
      <c r="F314" s="231" t="s">
        <v>1596</v>
      </c>
      <c r="G314" s="229"/>
      <c r="H314" s="232">
        <v>2806.1109999999999</v>
      </c>
      <c r="I314" s="233"/>
      <c r="J314" s="229"/>
      <c r="K314" s="229"/>
      <c r="L314" s="234"/>
      <c r="M314" s="235"/>
      <c r="N314" s="236"/>
      <c r="O314" s="236"/>
      <c r="P314" s="236"/>
      <c r="Q314" s="236"/>
      <c r="R314" s="236"/>
      <c r="S314" s="236"/>
      <c r="T314" s="237"/>
      <c r="U314" s="11"/>
      <c r="V314" s="11"/>
      <c r="W314" s="11"/>
      <c r="X314" s="11"/>
      <c r="Y314" s="11"/>
      <c r="Z314" s="11"/>
      <c r="AA314" s="11"/>
      <c r="AB314" s="11"/>
      <c r="AC314" s="11"/>
      <c r="AD314" s="11"/>
      <c r="AE314" s="11"/>
      <c r="AT314" s="238" t="s">
        <v>199</v>
      </c>
      <c r="AU314" s="238" t="s">
        <v>85</v>
      </c>
      <c r="AV314" s="11" t="s">
        <v>85</v>
      </c>
      <c r="AW314" s="11" t="s">
        <v>32</v>
      </c>
      <c r="AX314" s="11" t="s">
        <v>76</v>
      </c>
      <c r="AY314" s="238" t="s">
        <v>195</v>
      </c>
    </row>
    <row r="315" s="11" customFormat="1">
      <c r="A315" s="11"/>
      <c r="B315" s="228"/>
      <c r="C315" s="229"/>
      <c r="D315" s="213" t="s">
        <v>199</v>
      </c>
      <c r="E315" s="230" t="s">
        <v>1</v>
      </c>
      <c r="F315" s="231" t="s">
        <v>1597</v>
      </c>
      <c r="G315" s="229"/>
      <c r="H315" s="232">
        <v>-1571.5909999999999</v>
      </c>
      <c r="I315" s="233"/>
      <c r="J315" s="229"/>
      <c r="K315" s="229"/>
      <c r="L315" s="234"/>
      <c r="M315" s="235"/>
      <c r="N315" s="236"/>
      <c r="O315" s="236"/>
      <c r="P315" s="236"/>
      <c r="Q315" s="236"/>
      <c r="R315" s="236"/>
      <c r="S315" s="236"/>
      <c r="T315" s="237"/>
      <c r="U315" s="11"/>
      <c r="V315" s="11"/>
      <c r="W315" s="11"/>
      <c r="X315" s="11"/>
      <c r="Y315" s="11"/>
      <c r="Z315" s="11"/>
      <c r="AA315" s="11"/>
      <c r="AB315" s="11"/>
      <c r="AC315" s="11"/>
      <c r="AD315" s="11"/>
      <c r="AE315" s="11"/>
      <c r="AT315" s="238" t="s">
        <v>199</v>
      </c>
      <c r="AU315" s="238" t="s">
        <v>85</v>
      </c>
      <c r="AV315" s="11" t="s">
        <v>85</v>
      </c>
      <c r="AW315" s="11" t="s">
        <v>32</v>
      </c>
      <c r="AX315" s="11" t="s">
        <v>76</v>
      </c>
      <c r="AY315" s="238" t="s">
        <v>195</v>
      </c>
    </row>
    <row r="316" s="11" customFormat="1">
      <c r="A316" s="11"/>
      <c r="B316" s="228"/>
      <c r="C316" s="229"/>
      <c r="D316" s="213" t="s">
        <v>199</v>
      </c>
      <c r="E316" s="230" t="s">
        <v>1</v>
      </c>
      <c r="F316" s="231" t="s">
        <v>1598</v>
      </c>
      <c r="G316" s="229"/>
      <c r="H316" s="232">
        <v>-624.92399999999998</v>
      </c>
      <c r="I316" s="233"/>
      <c r="J316" s="229"/>
      <c r="K316" s="229"/>
      <c r="L316" s="234"/>
      <c r="M316" s="235"/>
      <c r="N316" s="236"/>
      <c r="O316" s="236"/>
      <c r="P316" s="236"/>
      <c r="Q316" s="236"/>
      <c r="R316" s="236"/>
      <c r="S316" s="236"/>
      <c r="T316" s="237"/>
      <c r="U316" s="11"/>
      <c r="V316" s="11"/>
      <c r="W316" s="11"/>
      <c r="X316" s="11"/>
      <c r="Y316" s="11"/>
      <c r="Z316" s="11"/>
      <c r="AA316" s="11"/>
      <c r="AB316" s="11"/>
      <c r="AC316" s="11"/>
      <c r="AD316" s="11"/>
      <c r="AE316" s="11"/>
      <c r="AT316" s="238" t="s">
        <v>199</v>
      </c>
      <c r="AU316" s="238" t="s">
        <v>85</v>
      </c>
      <c r="AV316" s="11" t="s">
        <v>85</v>
      </c>
      <c r="AW316" s="11" t="s">
        <v>32</v>
      </c>
      <c r="AX316" s="11" t="s">
        <v>76</v>
      </c>
      <c r="AY316" s="238" t="s">
        <v>195</v>
      </c>
    </row>
    <row r="317" s="16" customFormat="1">
      <c r="A317" s="16"/>
      <c r="B317" s="298"/>
      <c r="C317" s="299"/>
      <c r="D317" s="213" t="s">
        <v>199</v>
      </c>
      <c r="E317" s="300" t="s">
        <v>1</v>
      </c>
      <c r="F317" s="301" t="s">
        <v>1498</v>
      </c>
      <c r="G317" s="299"/>
      <c r="H317" s="302">
        <v>609.596</v>
      </c>
      <c r="I317" s="303"/>
      <c r="J317" s="299"/>
      <c r="K317" s="299"/>
      <c r="L317" s="304"/>
      <c r="M317" s="305"/>
      <c r="N317" s="306"/>
      <c r="O317" s="306"/>
      <c r="P317" s="306"/>
      <c r="Q317" s="306"/>
      <c r="R317" s="306"/>
      <c r="S317" s="306"/>
      <c r="T317" s="307"/>
      <c r="U317" s="16"/>
      <c r="V317" s="16"/>
      <c r="W317" s="16"/>
      <c r="X317" s="16"/>
      <c r="Y317" s="16"/>
      <c r="Z317" s="16"/>
      <c r="AA317" s="16"/>
      <c r="AB317" s="16"/>
      <c r="AC317" s="16"/>
      <c r="AD317" s="16"/>
      <c r="AE317" s="16"/>
      <c r="AT317" s="308" t="s">
        <v>199</v>
      </c>
      <c r="AU317" s="308" t="s">
        <v>85</v>
      </c>
      <c r="AV317" s="16" t="s">
        <v>229</v>
      </c>
      <c r="AW317" s="16" t="s">
        <v>32</v>
      </c>
      <c r="AX317" s="16" t="s">
        <v>76</v>
      </c>
      <c r="AY317" s="308" t="s">
        <v>195</v>
      </c>
    </row>
    <row r="318" s="11" customFormat="1">
      <c r="A318" s="11"/>
      <c r="B318" s="228"/>
      <c r="C318" s="229"/>
      <c r="D318" s="213" t="s">
        <v>199</v>
      </c>
      <c r="E318" s="230" t="s">
        <v>1</v>
      </c>
      <c r="F318" s="231" t="s">
        <v>1599</v>
      </c>
      <c r="G318" s="229"/>
      <c r="H318" s="232">
        <v>1219.192</v>
      </c>
      <c r="I318" s="233"/>
      <c r="J318" s="229"/>
      <c r="K318" s="229"/>
      <c r="L318" s="234"/>
      <c r="M318" s="235"/>
      <c r="N318" s="236"/>
      <c r="O318" s="236"/>
      <c r="P318" s="236"/>
      <c r="Q318" s="236"/>
      <c r="R318" s="236"/>
      <c r="S318" s="236"/>
      <c r="T318" s="237"/>
      <c r="U318" s="11"/>
      <c r="V318" s="11"/>
      <c r="W318" s="11"/>
      <c r="X318" s="11"/>
      <c r="Y318" s="11"/>
      <c r="Z318" s="11"/>
      <c r="AA318" s="11"/>
      <c r="AB318" s="11"/>
      <c r="AC318" s="11"/>
      <c r="AD318" s="11"/>
      <c r="AE318" s="11"/>
      <c r="AT318" s="238" t="s">
        <v>199</v>
      </c>
      <c r="AU318" s="238" t="s">
        <v>85</v>
      </c>
      <c r="AV318" s="11" t="s">
        <v>85</v>
      </c>
      <c r="AW318" s="11" t="s">
        <v>32</v>
      </c>
      <c r="AX318" s="11" t="s">
        <v>83</v>
      </c>
      <c r="AY318" s="238" t="s">
        <v>195</v>
      </c>
    </row>
    <row r="319" s="2" customFormat="1" ht="37.8" customHeight="1">
      <c r="A319" s="39"/>
      <c r="B319" s="40"/>
      <c r="C319" s="200" t="s">
        <v>7</v>
      </c>
      <c r="D319" s="200" t="s">
        <v>191</v>
      </c>
      <c r="E319" s="201" t="s">
        <v>1600</v>
      </c>
      <c r="F319" s="202" t="s">
        <v>1601</v>
      </c>
      <c r="G319" s="203" t="s">
        <v>1237</v>
      </c>
      <c r="H319" s="204">
        <v>3016.9290000000001</v>
      </c>
      <c r="I319" s="205"/>
      <c r="J319" s="206">
        <f>ROUND(I319*H319,2)</f>
        <v>0</v>
      </c>
      <c r="K319" s="202" t="s">
        <v>1412</v>
      </c>
      <c r="L319" s="45"/>
      <c r="M319" s="207" t="s">
        <v>1</v>
      </c>
      <c r="N319" s="208" t="s">
        <v>41</v>
      </c>
      <c r="O319" s="92"/>
      <c r="P319" s="209">
        <f>O319*H319</f>
        <v>0</v>
      </c>
      <c r="Q319" s="209">
        <v>0</v>
      </c>
      <c r="R319" s="209">
        <f>Q319*H319</f>
        <v>0</v>
      </c>
      <c r="S319" s="209">
        <v>0</v>
      </c>
      <c r="T319" s="210">
        <f>S319*H319</f>
        <v>0</v>
      </c>
      <c r="U319" s="39"/>
      <c r="V319" s="39"/>
      <c r="W319" s="39"/>
      <c r="X319" s="39"/>
      <c r="Y319" s="39"/>
      <c r="Z319" s="39"/>
      <c r="AA319" s="39"/>
      <c r="AB319" s="39"/>
      <c r="AC319" s="39"/>
      <c r="AD319" s="39"/>
      <c r="AE319" s="39"/>
      <c r="AR319" s="211" t="s">
        <v>234</v>
      </c>
      <c r="AT319" s="211" t="s">
        <v>191</v>
      </c>
      <c r="AU319" s="211" t="s">
        <v>85</v>
      </c>
      <c r="AY319" s="18" t="s">
        <v>195</v>
      </c>
      <c r="BE319" s="212">
        <f>IF(N319="základní",J319,0)</f>
        <v>0</v>
      </c>
      <c r="BF319" s="212">
        <f>IF(N319="snížená",J319,0)</f>
        <v>0</v>
      </c>
      <c r="BG319" s="212">
        <f>IF(N319="zákl. přenesená",J319,0)</f>
        <v>0</v>
      </c>
      <c r="BH319" s="212">
        <f>IF(N319="sníž. přenesená",J319,0)</f>
        <v>0</v>
      </c>
      <c r="BI319" s="212">
        <f>IF(N319="nulová",J319,0)</f>
        <v>0</v>
      </c>
      <c r="BJ319" s="18" t="s">
        <v>83</v>
      </c>
      <c r="BK319" s="212">
        <f>ROUND(I319*H319,2)</f>
        <v>0</v>
      </c>
      <c r="BL319" s="18" t="s">
        <v>234</v>
      </c>
      <c r="BM319" s="211" t="s">
        <v>1602</v>
      </c>
    </row>
    <row r="320" s="11" customFormat="1">
      <c r="A320" s="11"/>
      <c r="B320" s="228"/>
      <c r="C320" s="229"/>
      <c r="D320" s="213" t="s">
        <v>199</v>
      </c>
      <c r="E320" s="230" t="s">
        <v>1</v>
      </c>
      <c r="F320" s="231" t="s">
        <v>1603</v>
      </c>
      <c r="G320" s="229"/>
      <c r="H320" s="232">
        <v>3626.5250000000001</v>
      </c>
      <c r="I320" s="233"/>
      <c r="J320" s="229"/>
      <c r="K320" s="229"/>
      <c r="L320" s="234"/>
      <c r="M320" s="235"/>
      <c r="N320" s="236"/>
      <c r="O320" s="236"/>
      <c r="P320" s="236"/>
      <c r="Q320" s="236"/>
      <c r="R320" s="236"/>
      <c r="S320" s="236"/>
      <c r="T320" s="237"/>
      <c r="U320" s="11"/>
      <c r="V320" s="11"/>
      <c r="W320" s="11"/>
      <c r="X320" s="11"/>
      <c r="Y320" s="11"/>
      <c r="Z320" s="11"/>
      <c r="AA320" s="11"/>
      <c r="AB320" s="11"/>
      <c r="AC320" s="11"/>
      <c r="AD320" s="11"/>
      <c r="AE320" s="11"/>
      <c r="AT320" s="238" t="s">
        <v>199</v>
      </c>
      <c r="AU320" s="238" t="s">
        <v>85</v>
      </c>
      <c r="AV320" s="11" t="s">
        <v>85</v>
      </c>
      <c r="AW320" s="11" t="s">
        <v>32</v>
      </c>
      <c r="AX320" s="11" t="s">
        <v>76</v>
      </c>
      <c r="AY320" s="238" t="s">
        <v>195</v>
      </c>
    </row>
    <row r="321" s="11" customFormat="1">
      <c r="A321" s="11"/>
      <c r="B321" s="228"/>
      <c r="C321" s="229"/>
      <c r="D321" s="213" t="s">
        <v>199</v>
      </c>
      <c r="E321" s="230" t="s">
        <v>1</v>
      </c>
      <c r="F321" s="231" t="s">
        <v>1604</v>
      </c>
      <c r="G321" s="229"/>
      <c r="H321" s="232">
        <v>-609.596</v>
      </c>
      <c r="I321" s="233"/>
      <c r="J321" s="229"/>
      <c r="K321" s="229"/>
      <c r="L321" s="234"/>
      <c r="M321" s="235"/>
      <c r="N321" s="236"/>
      <c r="O321" s="236"/>
      <c r="P321" s="236"/>
      <c r="Q321" s="236"/>
      <c r="R321" s="236"/>
      <c r="S321" s="236"/>
      <c r="T321" s="237"/>
      <c r="U321" s="11"/>
      <c r="V321" s="11"/>
      <c r="W321" s="11"/>
      <c r="X321" s="11"/>
      <c r="Y321" s="11"/>
      <c r="Z321" s="11"/>
      <c r="AA321" s="11"/>
      <c r="AB321" s="11"/>
      <c r="AC321" s="11"/>
      <c r="AD321" s="11"/>
      <c r="AE321" s="11"/>
      <c r="AT321" s="238" t="s">
        <v>199</v>
      </c>
      <c r="AU321" s="238" t="s">
        <v>85</v>
      </c>
      <c r="AV321" s="11" t="s">
        <v>85</v>
      </c>
      <c r="AW321" s="11" t="s">
        <v>32</v>
      </c>
      <c r="AX321" s="11" t="s">
        <v>76</v>
      </c>
      <c r="AY321" s="238" t="s">
        <v>195</v>
      </c>
    </row>
    <row r="322" s="16" customFormat="1">
      <c r="A322" s="16"/>
      <c r="B322" s="298"/>
      <c r="C322" s="299"/>
      <c r="D322" s="213" t="s">
        <v>199</v>
      </c>
      <c r="E322" s="300" t="s">
        <v>1</v>
      </c>
      <c r="F322" s="301" t="s">
        <v>1498</v>
      </c>
      <c r="G322" s="299"/>
      <c r="H322" s="302">
        <v>3016.9290000000001</v>
      </c>
      <c r="I322" s="303"/>
      <c r="J322" s="299"/>
      <c r="K322" s="299"/>
      <c r="L322" s="304"/>
      <c r="M322" s="305"/>
      <c r="N322" s="306"/>
      <c r="O322" s="306"/>
      <c r="P322" s="306"/>
      <c r="Q322" s="306"/>
      <c r="R322" s="306"/>
      <c r="S322" s="306"/>
      <c r="T322" s="307"/>
      <c r="U322" s="16"/>
      <c r="V322" s="16"/>
      <c r="W322" s="16"/>
      <c r="X322" s="16"/>
      <c r="Y322" s="16"/>
      <c r="Z322" s="16"/>
      <c r="AA322" s="16"/>
      <c r="AB322" s="16"/>
      <c r="AC322" s="16"/>
      <c r="AD322" s="16"/>
      <c r="AE322" s="16"/>
      <c r="AT322" s="308" t="s">
        <v>199</v>
      </c>
      <c r="AU322" s="308" t="s">
        <v>85</v>
      </c>
      <c r="AV322" s="16" t="s">
        <v>229</v>
      </c>
      <c r="AW322" s="16" t="s">
        <v>32</v>
      </c>
      <c r="AX322" s="16" t="s">
        <v>76</v>
      </c>
      <c r="AY322" s="308" t="s">
        <v>195</v>
      </c>
    </row>
    <row r="323" s="11" customFormat="1">
      <c r="A323" s="11"/>
      <c r="B323" s="228"/>
      <c r="C323" s="229"/>
      <c r="D323" s="213" t="s">
        <v>199</v>
      </c>
      <c r="E323" s="230" t="s">
        <v>1</v>
      </c>
      <c r="F323" s="231" t="s">
        <v>1605</v>
      </c>
      <c r="G323" s="229"/>
      <c r="H323" s="232">
        <v>3016.9290000000001</v>
      </c>
      <c r="I323" s="233"/>
      <c r="J323" s="229"/>
      <c r="K323" s="229"/>
      <c r="L323" s="234"/>
      <c r="M323" s="235"/>
      <c r="N323" s="236"/>
      <c r="O323" s="236"/>
      <c r="P323" s="236"/>
      <c r="Q323" s="236"/>
      <c r="R323" s="236"/>
      <c r="S323" s="236"/>
      <c r="T323" s="237"/>
      <c r="U323" s="11"/>
      <c r="V323" s="11"/>
      <c r="W323" s="11"/>
      <c r="X323" s="11"/>
      <c r="Y323" s="11"/>
      <c r="Z323" s="11"/>
      <c r="AA323" s="11"/>
      <c r="AB323" s="11"/>
      <c r="AC323" s="11"/>
      <c r="AD323" s="11"/>
      <c r="AE323" s="11"/>
      <c r="AT323" s="238" t="s">
        <v>199</v>
      </c>
      <c r="AU323" s="238" t="s">
        <v>85</v>
      </c>
      <c r="AV323" s="11" t="s">
        <v>85</v>
      </c>
      <c r="AW323" s="11" t="s">
        <v>32</v>
      </c>
      <c r="AX323" s="11" t="s">
        <v>83</v>
      </c>
      <c r="AY323" s="238" t="s">
        <v>195</v>
      </c>
    </row>
    <row r="324" s="2" customFormat="1" ht="37.8" customHeight="1">
      <c r="A324" s="39"/>
      <c r="B324" s="40"/>
      <c r="C324" s="200" t="s">
        <v>307</v>
      </c>
      <c r="D324" s="200" t="s">
        <v>191</v>
      </c>
      <c r="E324" s="201" t="s">
        <v>1606</v>
      </c>
      <c r="F324" s="202" t="s">
        <v>1607</v>
      </c>
      <c r="G324" s="203" t="s">
        <v>1237</v>
      </c>
      <c r="H324" s="204">
        <v>48270.864000000001</v>
      </c>
      <c r="I324" s="205"/>
      <c r="J324" s="206">
        <f>ROUND(I324*H324,2)</f>
        <v>0</v>
      </c>
      <c r="K324" s="202" t="s">
        <v>1412</v>
      </c>
      <c r="L324" s="45"/>
      <c r="M324" s="207" t="s">
        <v>1</v>
      </c>
      <c r="N324" s="208" t="s">
        <v>41</v>
      </c>
      <c r="O324" s="92"/>
      <c r="P324" s="209">
        <f>O324*H324</f>
        <v>0</v>
      </c>
      <c r="Q324" s="209">
        <v>0</v>
      </c>
      <c r="R324" s="209">
        <f>Q324*H324</f>
        <v>0</v>
      </c>
      <c r="S324" s="209">
        <v>0</v>
      </c>
      <c r="T324" s="210">
        <f>S324*H324</f>
        <v>0</v>
      </c>
      <c r="U324" s="39"/>
      <c r="V324" s="39"/>
      <c r="W324" s="39"/>
      <c r="X324" s="39"/>
      <c r="Y324" s="39"/>
      <c r="Z324" s="39"/>
      <c r="AA324" s="39"/>
      <c r="AB324" s="39"/>
      <c r="AC324" s="39"/>
      <c r="AD324" s="39"/>
      <c r="AE324" s="39"/>
      <c r="AR324" s="211" t="s">
        <v>234</v>
      </c>
      <c r="AT324" s="211" t="s">
        <v>191</v>
      </c>
      <c r="AU324" s="211" t="s">
        <v>85</v>
      </c>
      <c r="AY324" s="18" t="s">
        <v>195</v>
      </c>
      <c r="BE324" s="212">
        <f>IF(N324="základní",J324,0)</f>
        <v>0</v>
      </c>
      <c r="BF324" s="212">
        <f>IF(N324="snížená",J324,0)</f>
        <v>0</v>
      </c>
      <c r="BG324" s="212">
        <f>IF(N324="zákl. přenesená",J324,0)</f>
        <v>0</v>
      </c>
      <c r="BH324" s="212">
        <f>IF(N324="sníž. přenesená",J324,0)</f>
        <v>0</v>
      </c>
      <c r="BI324" s="212">
        <f>IF(N324="nulová",J324,0)</f>
        <v>0</v>
      </c>
      <c r="BJ324" s="18" t="s">
        <v>83</v>
      </c>
      <c r="BK324" s="212">
        <f>ROUND(I324*H324,2)</f>
        <v>0</v>
      </c>
      <c r="BL324" s="18" t="s">
        <v>234</v>
      </c>
      <c r="BM324" s="211" t="s">
        <v>1608</v>
      </c>
    </row>
    <row r="325" s="10" customFormat="1">
      <c r="A325" s="10"/>
      <c r="B325" s="218"/>
      <c r="C325" s="219"/>
      <c r="D325" s="213" t="s">
        <v>199</v>
      </c>
      <c r="E325" s="220" t="s">
        <v>1</v>
      </c>
      <c r="F325" s="221" t="s">
        <v>1609</v>
      </c>
      <c r="G325" s="219"/>
      <c r="H325" s="220" t="s">
        <v>1</v>
      </c>
      <c r="I325" s="222"/>
      <c r="J325" s="219"/>
      <c r="K325" s="219"/>
      <c r="L325" s="223"/>
      <c r="M325" s="224"/>
      <c r="N325" s="225"/>
      <c r="O325" s="225"/>
      <c r="P325" s="225"/>
      <c r="Q325" s="225"/>
      <c r="R325" s="225"/>
      <c r="S325" s="225"/>
      <c r="T325" s="226"/>
      <c r="U325" s="10"/>
      <c r="V325" s="10"/>
      <c r="W325" s="10"/>
      <c r="X325" s="10"/>
      <c r="Y325" s="10"/>
      <c r="Z325" s="10"/>
      <c r="AA325" s="10"/>
      <c r="AB325" s="10"/>
      <c r="AC325" s="10"/>
      <c r="AD325" s="10"/>
      <c r="AE325" s="10"/>
      <c r="AT325" s="227" t="s">
        <v>199</v>
      </c>
      <c r="AU325" s="227" t="s">
        <v>85</v>
      </c>
      <c r="AV325" s="10" t="s">
        <v>83</v>
      </c>
      <c r="AW325" s="10" t="s">
        <v>32</v>
      </c>
      <c r="AX325" s="10" t="s">
        <v>76</v>
      </c>
      <c r="AY325" s="227" t="s">
        <v>195</v>
      </c>
    </row>
    <row r="326" s="11" customFormat="1">
      <c r="A326" s="11"/>
      <c r="B326" s="228"/>
      <c r="C326" s="229"/>
      <c r="D326" s="213" t="s">
        <v>199</v>
      </c>
      <c r="E326" s="230" t="s">
        <v>1</v>
      </c>
      <c r="F326" s="231" t="s">
        <v>1605</v>
      </c>
      <c r="G326" s="229"/>
      <c r="H326" s="232">
        <v>3016.9290000000001</v>
      </c>
      <c r="I326" s="233"/>
      <c r="J326" s="229"/>
      <c r="K326" s="229"/>
      <c r="L326" s="234"/>
      <c r="M326" s="235"/>
      <c r="N326" s="236"/>
      <c r="O326" s="236"/>
      <c r="P326" s="236"/>
      <c r="Q326" s="236"/>
      <c r="R326" s="236"/>
      <c r="S326" s="236"/>
      <c r="T326" s="237"/>
      <c r="U326" s="11"/>
      <c r="V326" s="11"/>
      <c r="W326" s="11"/>
      <c r="X326" s="11"/>
      <c r="Y326" s="11"/>
      <c r="Z326" s="11"/>
      <c r="AA326" s="11"/>
      <c r="AB326" s="11"/>
      <c r="AC326" s="11"/>
      <c r="AD326" s="11"/>
      <c r="AE326" s="11"/>
      <c r="AT326" s="238" t="s">
        <v>199</v>
      </c>
      <c r="AU326" s="238" t="s">
        <v>85</v>
      </c>
      <c r="AV326" s="11" t="s">
        <v>85</v>
      </c>
      <c r="AW326" s="11" t="s">
        <v>32</v>
      </c>
      <c r="AX326" s="11" t="s">
        <v>83</v>
      </c>
      <c r="AY326" s="238" t="s">
        <v>195</v>
      </c>
    </row>
    <row r="327" s="11" customFormat="1">
      <c r="A327" s="11"/>
      <c r="B327" s="228"/>
      <c r="C327" s="229"/>
      <c r="D327" s="213" t="s">
        <v>199</v>
      </c>
      <c r="E327" s="229"/>
      <c r="F327" s="231" t="s">
        <v>1610</v>
      </c>
      <c r="G327" s="229"/>
      <c r="H327" s="232">
        <v>48270.864000000001</v>
      </c>
      <c r="I327" s="233"/>
      <c r="J327" s="229"/>
      <c r="K327" s="229"/>
      <c r="L327" s="234"/>
      <c r="M327" s="235"/>
      <c r="N327" s="236"/>
      <c r="O327" s="236"/>
      <c r="P327" s="236"/>
      <c r="Q327" s="236"/>
      <c r="R327" s="236"/>
      <c r="S327" s="236"/>
      <c r="T327" s="237"/>
      <c r="U327" s="11"/>
      <c r="V327" s="11"/>
      <c r="W327" s="11"/>
      <c r="X327" s="11"/>
      <c r="Y327" s="11"/>
      <c r="Z327" s="11"/>
      <c r="AA327" s="11"/>
      <c r="AB327" s="11"/>
      <c r="AC327" s="11"/>
      <c r="AD327" s="11"/>
      <c r="AE327" s="11"/>
      <c r="AT327" s="238" t="s">
        <v>199</v>
      </c>
      <c r="AU327" s="238" t="s">
        <v>85</v>
      </c>
      <c r="AV327" s="11" t="s">
        <v>85</v>
      </c>
      <c r="AW327" s="11" t="s">
        <v>4</v>
      </c>
      <c r="AX327" s="11" t="s">
        <v>83</v>
      </c>
      <c r="AY327" s="238" t="s">
        <v>195</v>
      </c>
    </row>
    <row r="328" s="2" customFormat="1" ht="37.8" customHeight="1">
      <c r="A328" s="39"/>
      <c r="B328" s="40"/>
      <c r="C328" s="200" t="s">
        <v>311</v>
      </c>
      <c r="D328" s="200" t="s">
        <v>191</v>
      </c>
      <c r="E328" s="201" t="s">
        <v>1611</v>
      </c>
      <c r="F328" s="202" t="s">
        <v>1612</v>
      </c>
      <c r="G328" s="203" t="s">
        <v>1237</v>
      </c>
      <c r="H328" s="204">
        <v>591.57500000000005</v>
      </c>
      <c r="I328" s="205"/>
      <c r="J328" s="206">
        <f>ROUND(I328*H328,2)</f>
        <v>0</v>
      </c>
      <c r="K328" s="202" t="s">
        <v>1412</v>
      </c>
      <c r="L328" s="45"/>
      <c r="M328" s="207" t="s">
        <v>1</v>
      </c>
      <c r="N328" s="208" t="s">
        <v>41</v>
      </c>
      <c r="O328" s="92"/>
      <c r="P328" s="209">
        <f>O328*H328</f>
        <v>0</v>
      </c>
      <c r="Q328" s="209">
        <v>0</v>
      </c>
      <c r="R328" s="209">
        <f>Q328*H328</f>
        <v>0</v>
      </c>
      <c r="S328" s="209">
        <v>0</v>
      </c>
      <c r="T328" s="210">
        <f>S328*H328</f>
        <v>0</v>
      </c>
      <c r="U328" s="39"/>
      <c r="V328" s="39"/>
      <c r="W328" s="39"/>
      <c r="X328" s="39"/>
      <c r="Y328" s="39"/>
      <c r="Z328" s="39"/>
      <c r="AA328" s="39"/>
      <c r="AB328" s="39"/>
      <c r="AC328" s="39"/>
      <c r="AD328" s="39"/>
      <c r="AE328" s="39"/>
      <c r="AR328" s="211" t="s">
        <v>234</v>
      </c>
      <c r="AT328" s="211" t="s">
        <v>191</v>
      </c>
      <c r="AU328" s="211" t="s">
        <v>85</v>
      </c>
      <c r="AY328" s="18" t="s">
        <v>195</v>
      </c>
      <c r="BE328" s="212">
        <f>IF(N328="základní",J328,0)</f>
        <v>0</v>
      </c>
      <c r="BF328" s="212">
        <f>IF(N328="snížená",J328,0)</f>
        <v>0</v>
      </c>
      <c r="BG328" s="212">
        <f>IF(N328="zákl. přenesená",J328,0)</f>
        <v>0</v>
      </c>
      <c r="BH328" s="212">
        <f>IF(N328="sníž. přenesená",J328,0)</f>
        <v>0</v>
      </c>
      <c r="BI328" s="212">
        <f>IF(N328="nulová",J328,0)</f>
        <v>0</v>
      </c>
      <c r="BJ328" s="18" t="s">
        <v>83</v>
      </c>
      <c r="BK328" s="212">
        <f>ROUND(I328*H328,2)</f>
        <v>0</v>
      </c>
      <c r="BL328" s="18" t="s">
        <v>234</v>
      </c>
      <c r="BM328" s="211" t="s">
        <v>1613</v>
      </c>
    </row>
    <row r="329" s="11" customFormat="1">
      <c r="A329" s="11"/>
      <c r="B329" s="228"/>
      <c r="C329" s="229"/>
      <c r="D329" s="213" t="s">
        <v>199</v>
      </c>
      <c r="E329" s="230" t="s">
        <v>1</v>
      </c>
      <c r="F329" s="231" t="s">
        <v>1614</v>
      </c>
      <c r="G329" s="229"/>
      <c r="H329" s="232">
        <v>4218.1000000000004</v>
      </c>
      <c r="I329" s="233"/>
      <c r="J329" s="229"/>
      <c r="K329" s="229"/>
      <c r="L329" s="234"/>
      <c r="M329" s="235"/>
      <c r="N329" s="236"/>
      <c r="O329" s="236"/>
      <c r="P329" s="236"/>
      <c r="Q329" s="236"/>
      <c r="R329" s="236"/>
      <c r="S329" s="236"/>
      <c r="T329" s="237"/>
      <c r="U329" s="11"/>
      <c r="V329" s="11"/>
      <c r="W329" s="11"/>
      <c r="X329" s="11"/>
      <c r="Y329" s="11"/>
      <c r="Z329" s="11"/>
      <c r="AA329" s="11"/>
      <c r="AB329" s="11"/>
      <c r="AC329" s="11"/>
      <c r="AD329" s="11"/>
      <c r="AE329" s="11"/>
      <c r="AT329" s="238" t="s">
        <v>199</v>
      </c>
      <c r="AU329" s="238" t="s">
        <v>85</v>
      </c>
      <c r="AV329" s="11" t="s">
        <v>85</v>
      </c>
      <c r="AW329" s="11" t="s">
        <v>32</v>
      </c>
      <c r="AX329" s="11" t="s">
        <v>76</v>
      </c>
      <c r="AY329" s="238" t="s">
        <v>195</v>
      </c>
    </row>
    <row r="330" s="11" customFormat="1">
      <c r="A330" s="11"/>
      <c r="B330" s="228"/>
      <c r="C330" s="229"/>
      <c r="D330" s="213" t="s">
        <v>199</v>
      </c>
      <c r="E330" s="230" t="s">
        <v>1</v>
      </c>
      <c r="F330" s="231" t="s">
        <v>1604</v>
      </c>
      <c r="G330" s="229"/>
      <c r="H330" s="232">
        <v>-609.596</v>
      </c>
      <c r="I330" s="233"/>
      <c r="J330" s="229"/>
      <c r="K330" s="229"/>
      <c r="L330" s="234"/>
      <c r="M330" s="235"/>
      <c r="N330" s="236"/>
      <c r="O330" s="236"/>
      <c r="P330" s="236"/>
      <c r="Q330" s="236"/>
      <c r="R330" s="236"/>
      <c r="S330" s="236"/>
      <c r="T330" s="237"/>
      <c r="U330" s="11"/>
      <c r="V330" s="11"/>
      <c r="W330" s="11"/>
      <c r="X330" s="11"/>
      <c r="Y330" s="11"/>
      <c r="Z330" s="11"/>
      <c r="AA330" s="11"/>
      <c r="AB330" s="11"/>
      <c r="AC330" s="11"/>
      <c r="AD330" s="11"/>
      <c r="AE330" s="11"/>
      <c r="AT330" s="238" t="s">
        <v>199</v>
      </c>
      <c r="AU330" s="238" t="s">
        <v>85</v>
      </c>
      <c r="AV330" s="11" t="s">
        <v>85</v>
      </c>
      <c r="AW330" s="11" t="s">
        <v>32</v>
      </c>
      <c r="AX330" s="11" t="s">
        <v>76</v>
      </c>
      <c r="AY330" s="238" t="s">
        <v>195</v>
      </c>
    </row>
    <row r="331" s="11" customFormat="1">
      <c r="A331" s="11"/>
      <c r="B331" s="228"/>
      <c r="C331" s="229"/>
      <c r="D331" s="213" t="s">
        <v>199</v>
      </c>
      <c r="E331" s="230" t="s">
        <v>1</v>
      </c>
      <c r="F331" s="231" t="s">
        <v>1615</v>
      </c>
      <c r="G331" s="229"/>
      <c r="H331" s="232">
        <v>-3016.9290000000001</v>
      </c>
      <c r="I331" s="233"/>
      <c r="J331" s="229"/>
      <c r="K331" s="229"/>
      <c r="L331" s="234"/>
      <c r="M331" s="235"/>
      <c r="N331" s="236"/>
      <c r="O331" s="236"/>
      <c r="P331" s="236"/>
      <c r="Q331" s="236"/>
      <c r="R331" s="236"/>
      <c r="S331" s="236"/>
      <c r="T331" s="237"/>
      <c r="U331" s="11"/>
      <c r="V331" s="11"/>
      <c r="W331" s="11"/>
      <c r="X331" s="11"/>
      <c r="Y331" s="11"/>
      <c r="Z331" s="11"/>
      <c r="AA331" s="11"/>
      <c r="AB331" s="11"/>
      <c r="AC331" s="11"/>
      <c r="AD331" s="11"/>
      <c r="AE331" s="11"/>
      <c r="AT331" s="238" t="s">
        <v>199</v>
      </c>
      <c r="AU331" s="238" t="s">
        <v>85</v>
      </c>
      <c r="AV331" s="11" t="s">
        <v>85</v>
      </c>
      <c r="AW331" s="11" t="s">
        <v>32</v>
      </c>
      <c r="AX331" s="11" t="s">
        <v>76</v>
      </c>
      <c r="AY331" s="238" t="s">
        <v>195</v>
      </c>
    </row>
    <row r="332" s="16" customFormat="1">
      <c r="A332" s="16"/>
      <c r="B332" s="298"/>
      <c r="C332" s="299"/>
      <c r="D332" s="213" t="s">
        <v>199</v>
      </c>
      <c r="E332" s="300" t="s">
        <v>1</v>
      </c>
      <c r="F332" s="301" t="s">
        <v>1498</v>
      </c>
      <c r="G332" s="299"/>
      <c r="H332" s="302">
        <v>591.57500000000005</v>
      </c>
      <c r="I332" s="303"/>
      <c r="J332" s="299"/>
      <c r="K332" s="299"/>
      <c r="L332" s="304"/>
      <c r="M332" s="305"/>
      <c r="N332" s="306"/>
      <c r="O332" s="306"/>
      <c r="P332" s="306"/>
      <c r="Q332" s="306"/>
      <c r="R332" s="306"/>
      <c r="S332" s="306"/>
      <c r="T332" s="307"/>
      <c r="U332" s="16"/>
      <c r="V332" s="16"/>
      <c r="W332" s="16"/>
      <c r="X332" s="16"/>
      <c r="Y332" s="16"/>
      <c r="Z332" s="16"/>
      <c r="AA332" s="16"/>
      <c r="AB332" s="16"/>
      <c r="AC332" s="16"/>
      <c r="AD332" s="16"/>
      <c r="AE332" s="16"/>
      <c r="AT332" s="308" t="s">
        <v>199</v>
      </c>
      <c r="AU332" s="308" t="s">
        <v>85</v>
      </c>
      <c r="AV332" s="16" t="s">
        <v>229</v>
      </c>
      <c r="AW332" s="16" t="s">
        <v>32</v>
      </c>
      <c r="AX332" s="16" t="s">
        <v>76</v>
      </c>
      <c r="AY332" s="308" t="s">
        <v>195</v>
      </c>
    </row>
    <row r="333" s="11" customFormat="1">
      <c r="A333" s="11"/>
      <c r="B333" s="228"/>
      <c r="C333" s="229"/>
      <c r="D333" s="213" t="s">
        <v>199</v>
      </c>
      <c r="E333" s="230" t="s">
        <v>1</v>
      </c>
      <c r="F333" s="231" t="s">
        <v>1616</v>
      </c>
      <c r="G333" s="229"/>
      <c r="H333" s="232">
        <v>591.57500000000005</v>
      </c>
      <c r="I333" s="233"/>
      <c r="J333" s="229"/>
      <c r="K333" s="229"/>
      <c r="L333" s="234"/>
      <c r="M333" s="235"/>
      <c r="N333" s="236"/>
      <c r="O333" s="236"/>
      <c r="P333" s="236"/>
      <c r="Q333" s="236"/>
      <c r="R333" s="236"/>
      <c r="S333" s="236"/>
      <c r="T333" s="237"/>
      <c r="U333" s="11"/>
      <c r="V333" s="11"/>
      <c r="W333" s="11"/>
      <c r="X333" s="11"/>
      <c r="Y333" s="11"/>
      <c r="Z333" s="11"/>
      <c r="AA333" s="11"/>
      <c r="AB333" s="11"/>
      <c r="AC333" s="11"/>
      <c r="AD333" s="11"/>
      <c r="AE333" s="11"/>
      <c r="AT333" s="238" t="s">
        <v>199</v>
      </c>
      <c r="AU333" s="238" t="s">
        <v>85</v>
      </c>
      <c r="AV333" s="11" t="s">
        <v>85</v>
      </c>
      <c r="AW333" s="11" t="s">
        <v>32</v>
      </c>
      <c r="AX333" s="11" t="s">
        <v>83</v>
      </c>
      <c r="AY333" s="238" t="s">
        <v>195</v>
      </c>
    </row>
    <row r="334" s="2" customFormat="1" ht="37.8" customHeight="1">
      <c r="A334" s="39"/>
      <c r="B334" s="40"/>
      <c r="C334" s="200" t="s">
        <v>315</v>
      </c>
      <c r="D334" s="200" t="s">
        <v>191</v>
      </c>
      <c r="E334" s="201" t="s">
        <v>1617</v>
      </c>
      <c r="F334" s="202" t="s">
        <v>1618</v>
      </c>
      <c r="G334" s="203" t="s">
        <v>1237</v>
      </c>
      <c r="H334" s="204">
        <v>9465.2000000000007</v>
      </c>
      <c r="I334" s="205"/>
      <c r="J334" s="206">
        <f>ROUND(I334*H334,2)</f>
        <v>0</v>
      </c>
      <c r="K334" s="202" t="s">
        <v>1412</v>
      </c>
      <c r="L334" s="45"/>
      <c r="M334" s="207" t="s">
        <v>1</v>
      </c>
      <c r="N334" s="208" t="s">
        <v>41</v>
      </c>
      <c r="O334" s="92"/>
      <c r="P334" s="209">
        <f>O334*H334</f>
        <v>0</v>
      </c>
      <c r="Q334" s="209">
        <v>0</v>
      </c>
      <c r="R334" s="209">
        <f>Q334*H334</f>
        <v>0</v>
      </c>
      <c r="S334" s="209">
        <v>0</v>
      </c>
      <c r="T334" s="210">
        <f>S334*H334</f>
        <v>0</v>
      </c>
      <c r="U334" s="39"/>
      <c r="V334" s="39"/>
      <c r="W334" s="39"/>
      <c r="X334" s="39"/>
      <c r="Y334" s="39"/>
      <c r="Z334" s="39"/>
      <c r="AA334" s="39"/>
      <c r="AB334" s="39"/>
      <c r="AC334" s="39"/>
      <c r="AD334" s="39"/>
      <c r="AE334" s="39"/>
      <c r="AR334" s="211" t="s">
        <v>234</v>
      </c>
      <c r="AT334" s="211" t="s">
        <v>191</v>
      </c>
      <c r="AU334" s="211" t="s">
        <v>85</v>
      </c>
      <c r="AY334" s="18" t="s">
        <v>195</v>
      </c>
      <c r="BE334" s="212">
        <f>IF(N334="základní",J334,0)</f>
        <v>0</v>
      </c>
      <c r="BF334" s="212">
        <f>IF(N334="snížená",J334,0)</f>
        <v>0</v>
      </c>
      <c r="BG334" s="212">
        <f>IF(N334="zákl. přenesená",J334,0)</f>
        <v>0</v>
      </c>
      <c r="BH334" s="212">
        <f>IF(N334="sníž. přenesená",J334,0)</f>
        <v>0</v>
      </c>
      <c r="BI334" s="212">
        <f>IF(N334="nulová",J334,0)</f>
        <v>0</v>
      </c>
      <c r="BJ334" s="18" t="s">
        <v>83</v>
      </c>
      <c r="BK334" s="212">
        <f>ROUND(I334*H334,2)</f>
        <v>0</v>
      </c>
      <c r="BL334" s="18" t="s">
        <v>234</v>
      </c>
      <c r="BM334" s="211" t="s">
        <v>1619</v>
      </c>
    </row>
    <row r="335" s="10" customFormat="1">
      <c r="A335" s="10"/>
      <c r="B335" s="218"/>
      <c r="C335" s="219"/>
      <c r="D335" s="213" t="s">
        <v>199</v>
      </c>
      <c r="E335" s="220" t="s">
        <v>1</v>
      </c>
      <c r="F335" s="221" t="s">
        <v>1609</v>
      </c>
      <c r="G335" s="219"/>
      <c r="H335" s="220" t="s">
        <v>1</v>
      </c>
      <c r="I335" s="222"/>
      <c r="J335" s="219"/>
      <c r="K335" s="219"/>
      <c r="L335" s="223"/>
      <c r="M335" s="224"/>
      <c r="N335" s="225"/>
      <c r="O335" s="225"/>
      <c r="P335" s="225"/>
      <c r="Q335" s="225"/>
      <c r="R335" s="225"/>
      <c r="S335" s="225"/>
      <c r="T335" s="226"/>
      <c r="U335" s="10"/>
      <c r="V335" s="10"/>
      <c r="W335" s="10"/>
      <c r="X335" s="10"/>
      <c r="Y335" s="10"/>
      <c r="Z335" s="10"/>
      <c r="AA335" s="10"/>
      <c r="AB335" s="10"/>
      <c r="AC335" s="10"/>
      <c r="AD335" s="10"/>
      <c r="AE335" s="10"/>
      <c r="AT335" s="227" t="s">
        <v>199</v>
      </c>
      <c r="AU335" s="227" t="s">
        <v>85</v>
      </c>
      <c r="AV335" s="10" t="s">
        <v>83</v>
      </c>
      <c r="AW335" s="10" t="s">
        <v>32</v>
      </c>
      <c r="AX335" s="10" t="s">
        <v>76</v>
      </c>
      <c r="AY335" s="227" t="s">
        <v>195</v>
      </c>
    </row>
    <row r="336" s="11" customFormat="1">
      <c r="A336" s="11"/>
      <c r="B336" s="228"/>
      <c r="C336" s="229"/>
      <c r="D336" s="213" t="s">
        <v>199</v>
      </c>
      <c r="E336" s="230" t="s">
        <v>1</v>
      </c>
      <c r="F336" s="231" t="s">
        <v>1620</v>
      </c>
      <c r="G336" s="229"/>
      <c r="H336" s="232">
        <v>591.57500000000005</v>
      </c>
      <c r="I336" s="233"/>
      <c r="J336" s="229"/>
      <c r="K336" s="229"/>
      <c r="L336" s="234"/>
      <c r="M336" s="235"/>
      <c r="N336" s="236"/>
      <c r="O336" s="236"/>
      <c r="P336" s="236"/>
      <c r="Q336" s="236"/>
      <c r="R336" s="236"/>
      <c r="S336" s="236"/>
      <c r="T336" s="237"/>
      <c r="U336" s="11"/>
      <c r="V336" s="11"/>
      <c r="W336" s="11"/>
      <c r="X336" s="11"/>
      <c r="Y336" s="11"/>
      <c r="Z336" s="11"/>
      <c r="AA336" s="11"/>
      <c r="AB336" s="11"/>
      <c r="AC336" s="11"/>
      <c r="AD336" s="11"/>
      <c r="AE336" s="11"/>
      <c r="AT336" s="238" t="s">
        <v>199</v>
      </c>
      <c r="AU336" s="238" t="s">
        <v>85</v>
      </c>
      <c r="AV336" s="11" t="s">
        <v>85</v>
      </c>
      <c r="AW336" s="11" t="s">
        <v>32</v>
      </c>
      <c r="AX336" s="11" t="s">
        <v>83</v>
      </c>
      <c r="AY336" s="238" t="s">
        <v>195</v>
      </c>
    </row>
    <row r="337" s="11" customFormat="1">
      <c r="A337" s="11"/>
      <c r="B337" s="228"/>
      <c r="C337" s="229"/>
      <c r="D337" s="213" t="s">
        <v>199</v>
      </c>
      <c r="E337" s="229"/>
      <c r="F337" s="231" t="s">
        <v>1621</v>
      </c>
      <c r="G337" s="229"/>
      <c r="H337" s="232">
        <v>9465.2000000000007</v>
      </c>
      <c r="I337" s="233"/>
      <c r="J337" s="229"/>
      <c r="K337" s="229"/>
      <c r="L337" s="234"/>
      <c r="M337" s="235"/>
      <c r="N337" s="236"/>
      <c r="O337" s="236"/>
      <c r="P337" s="236"/>
      <c r="Q337" s="236"/>
      <c r="R337" s="236"/>
      <c r="S337" s="236"/>
      <c r="T337" s="237"/>
      <c r="U337" s="11"/>
      <c r="V337" s="11"/>
      <c r="W337" s="11"/>
      <c r="X337" s="11"/>
      <c r="Y337" s="11"/>
      <c r="Z337" s="11"/>
      <c r="AA337" s="11"/>
      <c r="AB337" s="11"/>
      <c r="AC337" s="11"/>
      <c r="AD337" s="11"/>
      <c r="AE337" s="11"/>
      <c r="AT337" s="238" t="s">
        <v>199</v>
      </c>
      <c r="AU337" s="238" t="s">
        <v>85</v>
      </c>
      <c r="AV337" s="11" t="s">
        <v>85</v>
      </c>
      <c r="AW337" s="11" t="s">
        <v>4</v>
      </c>
      <c r="AX337" s="11" t="s">
        <v>83</v>
      </c>
      <c r="AY337" s="238" t="s">
        <v>195</v>
      </c>
    </row>
    <row r="338" s="2" customFormat="1" ht="24.15" customHeight="1">
      <c r="A338" s="39"/>
      <c r="B338" s="40"/>
      <c r="C338" s="200" t="s">
        <v>319</v>
      </c>
      <c r="D338" s="200" t="s">
        <v>191</v>
      </c>
      <c r="E338" s="201" t="s">
        <v>1622</v>
      </c>
      <c r="F338" s="202" t="s">
        <v>1623</v>
      </c>
      <c r="G338" s="203" t="s">
        <v>1237</v>
      </c>
      <c r="H338" s="204">
        <v>609.596</v>
      </c>
      <c r="I338" s="205"/>
      <c r="J338" s="206">
        <f>ROUND(I338*H338,2)</f>
        <v>0</v>
      </c>
      <c r="K338" s="202" t="s">
        <v>1412</v>
      </c>
      <c r="L338" s="45"/>
      <c r="M338" s="207" t="s">
        <v>1</v>
      </c>
      <c r="N338" s="208" t="s">
        <v>41</v>
      </c>
      <c r="O338" s="92"/>
      <c r="P338" s="209">
        <f>O338*H338</f>
        <v>0</v>
      </c>
      <c r="Q338" s="209">
        <v>0</v>
      </c>
      <c r="R338" s="209">
        <f>Q338*H338</f>
        <v>0</v>
      </c>
      <c r="S338" s="209">
        <v>0</v>
      </c>
      <c r="T338" s="210">
        <f>S338*H338</f>
        <v>0</v>
      </c>
      <c r="U338" s="39"/>
      <c r="V338" s="39"/>
      <c r="W338" s="39"/>
      <c r="X338" s="39"/>
      <c r="Y338" s="39"/>
      <c r="Z338" s="39"/>
      <c r="AA338" s="39"/>
      <c r="AB338" s="39"/>
      <c r="AC338" s="39"/>
      <c r="AD338" s="39"/>
      <c r="AE338" s="39"/>
      <c r="AR338" s="211" t="s">
        <v>234</v>
      </c>
      <c r="AT338" s="211" t="s">
        <v>191</v>
      </c>
      <c r="AU338" s="211" t="s">
        <v>85</v>
      </c>
      <c r="AY338" s="18" t="s">
        <v>195</v>
      </c>
      <c r="BE338" s="212">
        <f>IF(N338="základní",J338,0)</f>
        <v>0</v>
      </c>
      <c r="BF338" s="212">
        <f>IF(N338="snížená",J338,0)</f>
        <v>0</v>
      </c>
      <c r="BG338" s="212">
        <f>IF(N338="zákl. přenesená",J338,0)</f>
        <v>0</v>
      </c>
      <c r="BH338" s="212">
        <f>IF(N338="sníž. přenesená",J338,0)</f>
        <v>0</v>
      </c>
      <c r="BI338" s="212">
        <f>IF(N338="nulová",J338,0)</f>
        <v>0</v>
      </c>
      <c r="BJ338" s="18" t="s">
        <v>83</v>
      </c>
      <c r="BK338" s="212">
        <f>ROUND(I338*H338,2)</f>
        <v>0</v>
      </c>
      <c r="BL338" s="18" t="s">
        <v>234</v>
      </c>
      <c r="BM338" s="211" t="s">
        <v>1624</v>
      </c>
    </row>
    <row r="339" s="11" customFormat="1">
      <c r="A339" s="11"/>
      <c r="B339" s="228"/>
      <c r="C339" s="229"/>
      <c r="D339" s="213" t="s">
        <v>199</v>
      </c>
      <c r="E339" s="230" t="s">
        <v>1</v>
      </c>
      <c r="F339" s="231" t="s">
        <v>1625</v>
      </c>
      <c r="G339" s="229"/>
      <c r="H339" s="232">
        <v>609.596</v>
      </c>
      <c r="I339" s="233"/>
      <c r="J339" s="229"/>
      <c r="K339" s="229"/>
      <c r="L339" s="234"/>
      <c r="M339" s="235"/>
      <c r="N339" s="236"/>
      <c r="O339" s="236"/>
      <c r="P339" s="236"/>
      <c r="Q339" s="236"/>
      <c r="R339" s="236"/>
      <c r="S339" s="236"/>
      <c r="T339" s="237"/>
      <c r="U339" s="11"/>
      <c r="V339" s="11"/>
      <c r="W339" s="11"/>
      <c r="X339" s="11"/>
      <c r="Y339" s="11"/>
      <c r="Z339" s="11"/>
      <c r="AA339" s="11"/>
      <c r="AB339" s="11"/>
      <c r="AC339" s="11"/>
      <c r="AD339" s="11"/>
      <c r="AE339" s="11"/>
      <c r="AT339" s="238" t="s">
        <v>199</v>
      </c>
      <c r="AU339" s="238" t="s">
        <v>85</v>
      </c>
      <c r="AV339" s="11" t="s">
        <v>85</v>
      </c>
      <c r="AW339" s="11" t="s">
        <v>32</v>
      </c>
      <c r="AX339" s="11" t="s">
        <v>83</v>
      </c>
      <c r="AY339" s="238" t="s">
        <v>195</v>
      </c>
    </row>
    <row r="340" s="2" customFormat="1" ht="33" customHeight="1">
      <c r="A340" s="39"/>
      <c r="B340" s="40"/>
      <c r="C340" s="200" t="s">
        <v>323</v>
      </c>
      <c r="D340" s="200" t="s">
        <v>191</v>
      </c>
      <c r="E340" s="201" t="s">
        <v>1626</v>
      </c>
      <c r="F340" s="202" t="s">
        <v>1627</v>
      </c>
      <c r="G340" s="203" t="s">
        <v>1628</v>
      </c>
      <c r="H340" s="204">
        <v>7217.0079999999998</v>
      </c>
      <c r="I340" s="205"/>
      <c r="J340" s="206">
        <f>ROUND(I340*H340,2)</f>
        <v>0</v>
      </c>
      <c r="K340" s="202" t="s">
        <v>1412</v>
      </c>
      <c r="L340" s="45"/>
      <c r="M340" s="207" t="s">
        <v>1</v>
      </c>
      <c r="N340" s="208" t="s">
        <v>41</v>
      </c>
      <c r="O340" s="92"/>
      <c r="P340" s="209">
        <f>O340*H340</f>
        <v>0</v>
      </c>
      <c r="Q340" s="209">
        <v>0</v>
      </c>
      <c r="R340" s="209">
        <f>Q340*H340</f>
        <v>0</v>
      </c>
      <c r="S340" s="209">
        <v>0</v>
      </c>
      <c r="T340" s="210">
        <f>S340*H340</f>
        <v>0</v>
      </c>
      <c r="U340" s="39"/>
      <c r="V340" s="39"/>
      <c r="W340" s="39"/>
      <c r="X340" s="39"/>
      <c r="Y340" s="39"/>
      <c r="Z340" s="39"/>
      <c r="AA340" s="39"/>
      <c r="AB340" s="39"/>
      <c r="AC340" s="39"/>
      <c r="AD340" s="39"/>
      <c r="AE340" s="39"/>
      <c r="AR340" s="211" t="s">
        <v>234</v>
      </c>
      <c r="AT340" s="211" t="s">
        <v>191</v>
      </c>
      <c r="AU340" s="211" t="s">
        <v>85</v>
      </c>
      <c r="AY340" s="18" t="s">
        <v>195</v>
      </c>
      <c r="BE340" s="212">
        <f>IF(N340="základní",J340,0)</f>
        <v>0</v>
      </c>
      <c r="BF340" s="212">
        <f>IF(N340="snížená",J340,0)</f>
        <v>0</v>
      </c>
      <c r="BG340" s="212">
        <f>IF(N340="zákl. přenesená",J340,0)</f>
        <v>0</v>
      </c>
      <c r="BH340" s="212">
        <f>IF(N340="sníž. přenesená",J340,0)</f>
        <v>0</v>
      </c>
      <c r="BI340" s="212">
        <f>IF(N340="nulová",J340,0)</f>
        <v>0</v>
      </c>
      <c r="BJ340" s="18" t="s">
        <v>83</v>
      </c>
      <c r="BK340" s="212">
        <f>ROUND(I340*H340,2)</f>
        <v>0</v>
      </c>
      <c r="BL340" s="18" t="s">
        <v>234</v>
      </c>
      <c r="BM340" s="211" t="s">
        <v>1629</v>
      </c>
    </row>
    <row r="341" s="11" customFormat="1">
      <c r="A341" s="11"/>
      <c r="B341" s="228"/>
      <c r="C341" s="229"/>
      <c r="D341" s="213" t="s">
        <v>199</v>
      </c>
      <c r="E341" s="230" t="s">
        <v>1</v>
      </c>
      <c r="F341" s="231" t="s">
        <v>1630</v>
      </c>
      <c r="G341" s="229"/>
      <c r="H341" s="232">
        <v>3016.9290000000001</v>
      </c>
      <c r="I341" s="233"/>
      <c r="J341" s="229"/>
      <c r="K341" s="229"/>
      <c r="L341" s="234"/>
      <c r="M341" s="235"/>
      <c r="N341" s="236"/>
      <c r="O341" s="236"/>
      <c r="P341" s="236"/>
      <c r="Q341" s="236"/>
      <c r="R341" s="236"/>
      <c r="S341" s="236"/>
      <c r="T341" s="237"/>
      <c r="U341" s="11"/>
      <c r="V341" s="11"/>
      <c r="W341" s="11"/>
      <c r="X341" s="11"/>
      <c r="Y341" s="11"/>
      <c r="Z341" s="11"/>
      <c r="AA341" s="11"/>
      <c r="AB341" s="11"/>
      <c r="AC341" s="11"/>
      <c r="AD341" s="11"/>
      <c r="AE341" s="11"/>
      <c r="AT341" s="238" t="s">
        <v>199</v>
      </c>
      <c r="AU341" s="238" t="s">
        <v>85</v>
      </c>
      <c r="AV341" s="11" t="s">
        <v>85</v>
      </c>
      <c r="AW341" s="11" t="s">
        <v>32</v>
      </c>
      <c r="AX341" s="11" t="s">
        <v>76</v>
      </c>
      <c r="AY341" s="238" t="s">
        <v>195</v>
      </c>
    </row>
    <row r="342" s="11" customFormat="1">
      <c r="A342" s="11"/>
      <c r="B342" s="228"/>
      <c r="C342" s="229"/>
      <c r="D342" s="213" t="s">
        <v>199</v>
      </c>
      <c r="E342" s="230" t="s">
        <v>1</v>
      </c>
      <c r="F342" s="231" t="s">
        <v>1620</v>
      </c>
      <c r="G342" s="229"/>
      <c r="H342" s="232">
        <v>591.57500000000005</v>
      </c>
      <c r="I342" s="233"/>
      <c r="J342" s="229"/>
      <c r="K342" s="229"/>
      <c r="L342" s="234"/>
      <c r="M342" s="235"/>
      <c r="N342" s="236"/>
      <c r="O342" s="236"/>
      <c r="P342" s="236"/>
      <c r="Q342" s="236"/>
      <c r="R342" s="236"/>
      <c r="S342" s="236"/>
      <c r="T342" s="237"/>
      <c r="U342" s="11"/>
      <c r="V342" s="11"/>
      <c r="W342" s="11"/>
      <c r="X342" s="11"/>
      <c r="Y342" s="11"/>
      <c r="Z342" s="11"/>
      <c r="AA342" s="11"/>
      <c r="AB342" s="11"/>
      <c r="AC342" s="11"/>
      <c r="AD342" s="11"/>
      <c r="AE342" s="11"/>
      <c r="AT342" s="238" t="s">
        <v>199</v>
      </c>
      <c r="AU342" s="238" t="s">
        <v>85</v>
      </c>
      <c r="AV342" s="11" t="s">
        <v>85</v>
      </c>
      <c r="AW342" s="11" t="s">
        <v>32</v>
      </c>
      <c r="AX342" s="11" t="s">
        <v>76</v>
      </c>
      <c r="AY342" s="238" t="s">
        <v>195</v>
      </c>
    </row>
    <row r="343" s="16" customFormat="1">
      <c r="A343" s="16"/>
      <c r="B343" s="298"/>
      <c r="C343" s="299"/>
      <c r="D343" s="213" t="s">
        <v>199</v>
      </c>
      <c r="E343" s="300" t="s">
        <v>1</v>
      </c>
      <c r="F343" s="301" t="s">
        <v>1498</v>
      </c>
      <c r="G343" s="299"/>
      <c r="H343" s="302">
        <v>3608.5039999999999</v>
      </c>
      <c r="I343" s="303"/>
      <c r="J343" s="299"/>
      <c r="K343" s="299"/>
      <c r="L343" s="304"/>
      <c r="M343" s="305"/>
      <c r="N343" s="306"/>
      <c r="O343" s="306"/>
      <c r="P343" s="306"/>
      <c r="Q343" s="306"/>
      <c r="R343" s="306"/>
      <c r="S343" s="306"/>
      <c r="T343" s="307"/>
      <c r="U343" s="16"/>
      <c r="V343" s="16"/>
      <c r="W343" s="16"/>
      <c r="X343" s="16"/>
      <c r="Y343" s="16"/>
      <c r="Z343" s="16"/>
      <c r="AA343" s="16"/>
      <c r="AB343" s="16"/>
      <c r="AC343" s="16"/>
      <c r="AD343" s="16"/>
      <c r="AE343" s="16"/>
      <c r="AT343" s="308" t="s">
        <v>199</v>
      </c>
      <c r="AU343" s="308" t="s">
        <v>85</v>
      </c>
      <c r="AV343" s="16" t="s">
        <v>229</v>
      </c>
      <c r="AW343" s="16" t="s">
        <v>32</v>
      </c>
      <c r="AX343" s="16" t="s">
        <v>76</v>
      </c>
      <c r="AY343" s="308" t="s">
        <v>195</v>
      </c>
    </row>
    <row r="344" s="11" customFormat="1">
      <c r="A344" s="11"/>
      <c r="B344" s="228"/>
      <c r="C344" s="229"/>
      <c r="D344" s="213" t="s">
        <v>199</v>
      </c>
      <c r="E344" s="230" t="s">
        <v>1</v>
      </c>
      <c r="F344" s="231" t="s">
        <v>1631</v>
      </c>
      <c r="G344" s="229"/>
      <c r="H344" s="232">
        <v>7217.0079999999998</v>
      </c>
      <c r="I344" s="233"/>
      <c r="J344" s="229"/>
      <c r="K344" s="229"/>
      <c r="L344" s="234"/>
      <c r="M344" s="235"/>
      <c r="N344" s="236"/>
      <c r="O344" s="236"/>
      <c r="P344" s="236"/>
      <c r="Q344" s="236"/>
      <c r="R344" s="236"/>
      <c r="S344" s="236"/>
      <c r="T344" s="237"/>
      <c r="U344" s="11"/>
      <c r="V344" s="11"/>
      <c r="W344" s="11"/>
      <c r="X344" s="11"/>
      <c r="Y344" s="11"/>
      <c r="Z344" s="11"/>
      <c r="AA344" s="11"/>
      <c r="AB344" s="11"/>
      <c r="AC344" s="11"/>
      <c r="AD344" s="11"/>
      <c r="AE344" s="11"/>
      <c r="AT344" s="238" t="s">
        <v>199</v>
      </c>
      <c r="AU344" s="238" t="s">
        <v>85</v>
      </c>
      <c r="AV344" s="11" t="s">
        <v>85</v>
      </c>
      <c r="AW344" s="11" t="s">
        <v>32</v>
      </c>
      <c r="AX344" s="11" t="s">
        <v>83</v>
      </c>
      <c r="AY344" s="238" t="s">
        <v>195</v>
      </c>
    </row>
    <row r="345" s="2" customFormat="1" ht="16.5" customHeight="1">
      <c r="A345" s="39"/>
      <c r="B345" s="40"/>
      <c r="C345" s="200" t="s">
        <v>327</v>
      </c>
      <c r="D345" s="200" t="s">
        <v>191</v>
      </c>
      <c r="E345" s="201" t="s">
        <v>1632</v>
      </c>
      <c r="F345" s="202" t="s">
        <v>1633</v>
      </c>
      <c r="G345" s="203" t="s">
        <v>1237</v>
      </c>
      <c r="H345" s="204">
        <v>4218.1000000000004</v>
      </c>
      <c r="I345" s="205"/>
      <c r="J345" s="206">
        <f>ROUND(I345*H345,2)</f>
        <v>0</v>
      </c>
      <c r="K345" s="202" t="s">
        <v>1412</v>
      </c>
      <c r="L345" s="45"/>
      <c r="M345" s="207" t="s">
        <v>1</v>
      </c>
      <c r="N345" s="208" t="s">
        <v>41</v>
      </c>
      <c r="O345" s="92"/>
      <c r="P345" s="209">
        <f>O345*H345</f>
        <v>0</v>
      </c>
      <c r="Q345" s="209">
        <v>0</v>
      </c>
      <c r="R345" s="209">
        <f>Q345*H345</f>
        <v>0</v>
      </c>
      <c r="S345" s="209">
        <v>0</v>
      </c>
      <c r="T345" s="210">
        <f>S345*H345</f>
        <v>0</v>
      </c>
      <c r="U345" s="39"/>
      <c r="V345" s="39"/>
      <c r="W345" s="39"/>
      <c r="X345" s="39"/>
      <c r="Y345" s="39"/>
      <c r="Z345" s="39"/>
      <c r="AA345" s="39"/>
      <c r="AB345" s="39"/>
      <c r="AC345" s="39"/>
      <c r="AD345" s="39"/>
      <c r="AE345" s="39"/>
      <c r="AR345" s="211" t="s">
        <v>234</v>
      </c>
      <c r="AT345" s="211" t="s">
        <v>191</v>
      </c>
      <c r="AU345" s="211" t="s">
        <v>85</v>
      </c>
      <c r="AY345" s="18" t="s">
        <v>195</v>
      </c>
      <c r="BE345" s="212">
        <f>IF(N345="základní",J345,0)</f>
        <v>0</v>
      </c>
      <c r="BF345" s="212">
        <f>IF(N345="snížená",J345,0)</f>
        <v>0</v>
      </c>
      <c r="BG345" s="212">
        <f>IF(N345="zákl. přenesená",J345,0)</f>
        <v>0</v>
      </c>
      <c r="BH345" s="212">
        <f>IF(N345="sníž. přenesená",J345,0)</f>
        <v>0</v>
      </c>
      <c r="BI345" s="212">
        <f>IF(N345="nulová",J345,0)</f>
        <v>0</v>
      </c>
      <c r="BJ345" s="18" t="s">
        <v>83</v>
      </c>
      <c r="BK345" s="212">
        <f>ROUND(I345*H345,2)</f>
        <v>0</v>
      </c>
      <c r="BL345" s="18" t="s">
        <v>234</v>
      </c>
      <c r="BM345" s="211" t="s">
        <v>1634</v>
      </c>
    </row>
    <row r="346" s="11" customFormat="1">
      <c r="A346" s="11"/>
      <c r="B346" s="228"/>
      <c r="C346" s="229"/>
      <c r="D346" s="213" t="s">
        <v>199</v>
      </c>
      <c r="E346" s="230" t="s">
        <v>1</v>
      </c>
      <c r="F346" s="231" t="s">
        <v>1605</v>
      </c>
      <c r="G346" s="229"/>
      <c r="H346" s="232">
        <v>3016.9290000000001</v>
      </c>
      <c r="I346" s="233"/>
      <c r="J346" s="229"/>
      <c r="K346" s="229"/>
      <c r="L346" s="234"/>
      <c r="M346" s="235"/>
      <c r="N346" s="236"/>
      <c r="O346" s="236"/>
      <c r="P346" s="236"/>
      <c r="Q346" s="236"/>
      <c r="R346" s="236"/>
      <c r="S346" s="236"/>
      <c r="T346" s="237"/>
      <c r="U346" s="11"/>
      <c r="V346" s="11"/>
      <c r="W346" s="11"/>
      <c r="X346" s="11"/>
      <c r="Y346" s="11"/>
      <c r="Z346" s="11"/>
      <c r="AA346" s="11"/>
      <c r="AB346" s="11"/>
      <c r="AC346" s="11"/>
      <c r="AD346" s="11"/>
      <c r="AE346" s="11"/>
      <c r="AT346" s="238" t="s">
        <v>199</v>
      </c>
      <c r="AU346" s="238" t="s">
        <v>85</v>
      </c>
      <c r="AV346" s="11" t="s">
        <v>85</v>
      </c>
      <c r="AW346" s="11" t="s">
        <v>32</v>
      </c>
      <c r="AX346" s="11" t="s">
        <v>76</v>
      </c>
      <c r="AY346" s="238" t="s">
        <v>195</v>
      </c>
    </row>
    <row r="347" s="11" customFormat="1">
      <c r="A347" s="11"/>
      <c r="B347" s="228"/>
      <c r="C347" s="229"/>
      <c r="D347" s="213" t="s">
        <v>199</v>
      </c>
      <c r="E347" s="230" t="s">
        <v>1</v>
      </c>
      <c r="F347" s="231" t="s">
        <v>1620</v>
      </c>
      <c r="G347" s="229"/>
      <c r="H347" s="232">
        <v>591.57500000000005</v>
      </c>
      <c r="I347" s="233"/>
      <c r="J347" s="229"/>
      <c r="K347" s="229"/>
      <c r="L347" s="234"/>
      <c r="M347" s="235"/>
      <c r="N347" s="236"/>
      <c r="O347" s="236"/>
      <c r="P347" s="236"/>
      <c r="Q347" s="236"/>
      <c r="R347" s="236"/>
      <c r="S347" s="236"/>
      <c r="T347" s="237"/>
      <c r="U347" s="11"/>
      <c r="V347" s="11"/>
      <c r="W347" s="11"/>
      <c r="X347" s="11"/>
      <c r="Y347" s="11"/>
      <c r="Z347" s="11"/>
      <c r="AA347" s="11"/>
      <c r="AB347" s="11"/>
      <c r="AC347" s="11"/>
      <c r="AD347" s="11"/>
      <c r="AE347" s="11"/>
      <c r="AT347" s="238" t="s">
        <v>199</v>
      </c>
      <c r="AU347" s="238" t="s">
        <v>85</v>
      </c>
      <c r="AV347" s="11" t="s">
        <v>85</v>
      </c>
      <c r="AW347" s="11" t="s">
        <v>32</v>
      </c>
      <c r="AX347" s="11" t="s">
        <v>76</v>
      </c>
      <c r="AY347" s="238" t="s">
        <v>195</v>
      </c>
    </row>
    <row r="348" s="11" customFormat="1">
      <c r="A348" s="11"/>
      <c r="B348" s="228"/>
      <c r="C348" s="229"/>
      <c r="D348" s="213" t="s">
        <v>199</v>
      </c>
      <c r="E348" s="230" t="s">
        <v>1</v>
      </c>
      <c r="F348" s="231" t="s">
        <v>1625</v>
      </c>
      <c r="G348" s="229"/>
      <c r="H348" s="232">
        <v>609.596</v>
      </c>
      <c r="I348" s="233"/>
      <c r="J348" s="229"/>
      <c r="K348" s="229"/>
      <c r="L348" s="234"/>
      <c r="M348" s="235"/>
      <c r="N348" s="236"/>
      <c r="O348" s="236"/>
      <c r="P348" s="236"/>
      <c r="Q348" s="236"/>
      <c r="R348" s="236"/>
      <c r="S348" s="236"/>
      <c r="T348" s="237"/>
      <c r="U348" s="11"/>
      <c r="V348" s="11"/>
      <c r="W348" s="11"/>
      <c r="X348" s="11"/>
      <c r="Y348" s="11"/>
      <c r="Z348" s="11"/>
      <c r="AA348" s="11"/>
      <c r="AB348" s="11"/>
      <c r="AC348" s="11"/>
      <c r="AD348" s="11"/>
      <c r="AE348" s="11"/>
      <c r="AT348" s="238" t="s">
        <v>199</v>
      </c>
      <c r="AU348" s="238" t="s">
        <v>85</v>
      </c>
      <c r="AV348" s="11" t="s">
        <v>85</v>
      </c>
      <c r="AW348" s="11" t="s">
        <v>32</v>
      </c>
      <c r="AX348" s="11" t="s">
        <v>76</v>
      </c>
      <c r="AY348" s="238" t="s">
        <v>195</v>
      </c>
    </row>
    <row r="349" s="15" customFormat="1">
      <c r="A349" s="15"/>
      <c r="B349" s="287"/>
      <c r="C349" s="288"/>
      <c r="D349" s="213" t="s">
        <v>199</v>
      </c>
      <c r="E349" s="289" t="s">
        <v>1</v>
      </c>
      <c r="F349" s="290" t="s">
        <v>1422</v>
      </c>
      <c r="G349" s="288"/>
      <c r="H349" s="291">
        <v>4218.1000000000004</v>
      </c>
      <c r="I349" s="292"/>
      <c r="J349" s="288"/>
      <c r="K349" s="288"/>
      <c r="L349" s="293"/>
      <c r="M349" s="294"/>
      <c r="N349" s="295"/>
      <c r="O349" s="295"/>
      <c r="P349" s="295"/>
      <c r="Q349" s="295"/>
      <c r="R349" s="295"/>
      <c r="S349" s="295"/>
      <c r="T349" s="296"/>
      <c r="U349" s="15"/>
      <c r="V349" s="15"/>
      <c r="W349" s="15"/>
      <c r="X349" s="15"/>
      <c r="Y349" s="15"/>
      <c r="Z349" s="15"/>
      <c r="AA349" s="15"/>
      <c r="AB349" s="15"/>
      <c r="AC349" s="15"/>
      <c r="AD349" s="15"/>
      <c r="AE349" s="15"/>
      <c r="AT349" s="297" t="s">
        <v>199</v>
      </c>
      <c r="AU349" s="297" t="s">
        <v>85</v>
      </c>
      <c r="AV349" s="15" t="s">
        <v>234</v>
      </c>
      <c r="AW349" s="15" t="s">
        <v>32</v>
      </c>
      <c r="AX349" s="15" t="s">
        <v>83</v>
      </c>
      <c r="AY349" s="297" t="s">
        <v>195</v>
      </c>
    </row>
    <row r="350" s="2" customFormat="1" ht="24.15" customHeight="1">
      <c r="A350" s="39"/>
      <c r="B350" s="40"/>
      <c r="C350" s="200" t="s">
        <v>331</v>
      </c>
      <c r="D350" s="200" t="s">
        <v>191</v>
      </c>
      <c r="E350" s="201" t="s">
        <v>1635</v>
      </c>
      <c r="F350" s="202" t="s">
        <v>1636</v>
      </c>
      <c r="G350" s="203" t="s">
        <v>1237</v>
      </c>
      <c r="H350" s="204">
        <v>2806.1109999999999</v>
      </c>
      <c r="I350" s="205"/>
      <c r="J350" s="206">
        <f>ROUND(I350*H350,2)</f>
        <v>0</v>
      </c>
      <c r="K350" s="202" t="s">
        <v>1412</v>
      </c>
      <c r="L350" s="45"/>
      <c r="M350" s="207" t="s">
        <v>1</v>
      </c>
      <c r="N350" s="208" t="s">
        <v>41</v>
      </c>
      <c r="O350" s="92"/>
      <c r="P350" s="209">
        <f>O350*H350</f>
        <v>0</v>
      </c>
      <c r="Q350" s="209">
        <v>0</v>
      </c>
      <c r="R350" s="209">
        <f>Q350*H350</f>
        <v>0</v>
      </c>
      <c r="S350" s="209">
        <v>0</v>
      </c>
      <c r="T350" s="210">
        <f>S350*H350</f>
        <v>0</v>
      </c>
      <c r="U350" s="39"/>
      <c r="V350" s="39"/>
      <c r="W350" s="39"/>
      <c r="X350" s="39"/>
      <c r="Y350" s="39"/>
      <c r="Z350" s="39"/>
      <c r="AA350" s="39"/>
      <c r="AB350" s="39"/>
      <c r="AC350" s="39"/>
      <c r="AD350" s="39"/>
      <c r="AE350" s="39"/>
      <c r="AR350" s="211" t="s">
        <v>234</v>
      </c>
      <c r="AT350" s="211" t="s">
        <v>191</v>
      </c>
      <c r="AU350" s="211" t="s">
        <v>85</v>
      </c>
      <c r="AY350" s="18" t="s">
        <v>195</v>
      </c>
      <c r="BE350" s="212">
        <f>IF(N350="základní",J350,0)</f>
        <v>0</v>
      </c>
      <c r="BF350" s="212">
        <f>IF(N350="snížená",J350,0)</f>
        <v>0</v>
      </c>
      <c r="BG350" s="212">
        <f>IF(N350="zákl. přenesená",J350,0)</f>
        <v>0</v>
      </c>
      <c r="BH350" s="212">
        <f>IF(N350="sníž. přenesená",J350,0)</f>
        <v>0</v>
      </c>
      <c r="BI350" s="212">
        <f>IF(N350="nulová",J350,0)</f>
        <v>0</v>
      </c>
      <c r="BJ350" s="18" t="s">
        <v>83</v>
      </c>
      <c r="BK350" s="212">
        <f>ROUND(I350*H350,2)</f>
        <v>0</v>
      </c>
      <c r="BL350" s="18" t="s">
        <v>234</v>
      </c>
      <c r="BM350" s="211" t="s">
        <v>1637</v>
      </c>
    </row>
    <row r="351" s="11" customFormat="1">
      <c r="A351" s="11"/>
      <c r="B351" s="228"/>
      <c r="C351" s="229"/>
      <c r="D351" s="213" t="s">
        <v>199</v>
      </c>
      <c r="E351" s="230" t="s">
        <v>1</v>
      </c>
      <c r="F351" s="231" t="s">
        <v>1638</v>
      </c>
      <c r="G351" s="229"/>
      <c r="H351" s="232">
        <v>4218.1000000000004</v>
      </c>
      <c r="I351" s="233"/>
      <c r="J351" s="229"/>
      <c r="K351" s="229"/>
      <c r="L351" s="234"/>
      <c r="M351" s="235"/>
      <c r="N351" s="236"/>
      <c r="O351" s="236"/>
      <c r="P351" s="236"/>
      <c r="Q351" s="236"/>
      <c r="R351" s="236"/>
      <c r="S351" s="236"/>
      <c r="T351" s="237"/>
      <c r="U351" s="11"/>
      <c r="V351" s="11"/>
      <c r="W351" s="11"/>
      <c r="X351" s="11"/>
      <c r="Y351" s="11"/>
      <c r="Z351" s="11"/>
      <c r="AA351" s="11"/>
      <c r="AB351" s="11"/>
      <c r="AC351" s="11"/>
      <c r="AD351" s="11"/>
      <c r="AE351" s="11"/>
      <c r="AT351" s="238" t="s">
        <v>199</v>
      </c>
      <c r="AU351" s="238" t="s">
        <v>85</v>
      </c>
      <c r="AV351" s="11" t="s">
        <v>85</v>
      </c>
      <c r="AW351" s="11" t="s">
        <v>32</v>
      </c>
      <c r="AX351" s="11" t="s">
        <v>76</v>
      </c>
      <c r="AY351" s="238" t="s">
        <v>195</v>
      </c>
    </row>
    <row r="352" s="10" customFormat="1">
      <c r="A352" s="10"/>
      <c r="B352" s="218"/>
      <c r="C352" s="219"/>
      <c r="D352" s="213" t="s">
        <v>199</v>
      </c>
      <c r="E352" s="220" t="s">
        <v>1</v>
      </c>
      <c r="F352" s="221" t="s">
        <v>1639</v>
      </c>
      <c r="G352" s="219"/>
      <c r="H352" s="220" t="s">
        <v>1</v>
      </c>
      <c r="I352" s="222"/>
      <c r="J352" s="219"/>
      <c r="K352" s="219"/>
      <c r="L352" s="223"/>
      <c r="M352" s="224"/>
      <c r="N352" s="225"/>
      <c r="O352" s="225"/>
      <c r="P352" s="225"/>
      <c r="Q352" s="225"/>
      <c r="R352" s="225"/>
      <c r="S352" s="225"/>
      <c r="T352" s="226"/>
      <c r="U352" s="10"/>
      <c r="V352" s="10"/>
      <c r="W352" s="10"/>
      <c r="X352" s="10"/>
      <c r="Y352" s="10"/>
      <c r="Z352" s="10"/>
      <c r="AA352" s="10"/>
      <c r="AB352" s="10"/>
      <c r="AC352" s="10"/>
      <c r="AD352" s="10"/>
      <c r="AE352" s="10"/>
      <c r="AT352" s="227" t="s">
        <v>199</v>
      </c>
      <c r="AU352" s="227" t="s">
        <v>85</v>
      </c>
      <c r="AV352" s="10" t="s">
        <v>83</v>
      </c>
      <c r="AW352" s="10" t="s">
        <v>32</v>
      </c>
      <c r="AX352" s="10" t="s">
        <v>76</v>
      </c>
      <c r="AY352" s="227" t="s">
        <v>195</v>
      </c>
    </row>
    <row r="353" s="11" customFormat="1">
      <c r="A353" s="11"/>
      <c r="B353" s="228"/>
      <c r="C353" s="229"/>
      <c r="D353" s="213" t="s">
        <v>199</v>
      </c>
      <c r="E353" s="230" t="s">
        <v>1</v>
      </c>
      <c r="F353" s="231" t="s">
        <v>1640</v>
      </c>
      <c r="G353" s="229"/>
      <c r="H353" s="232">
        <v>-59.292999999999999</v>
      </c>
      <c r="I353" s="233"/>
      <c r="J353" s="229"/>
      <c r="K353" s="229"/>
      <c r="L353" s="234"/>
      <c r="M353" s="235"/>
      <c r="N353" s="236"/>
      <c r="O353" s="236"/>
      <c r="P353" s="236"/>
      <c r="Q353" s="236"/>
      <c r="R353" s="236"/>
      <c r="S353" s="236"/>
      <c r="T353" s="237"/>
      <c r="U353" s="11"/>
      <c r="V353" s="11"/>
      <c r="W353" s="11"/>
      <c r="X353" s="11"/>
      <c r="Y353" s="11"/>
      <c r="Z353" s="11"/>
      <c r="AA353" s="11"/>
      <c r="AB353" s="11"/>
      <c r="AC353" s="11"/>
      <c r="AD353" s="11"/>
      <c r="AE353" s="11"/>
      <c r="AT353" s="238" t="s">
        <v>199</v>
      </c>
      <c r="AU353" s="238" t="s">
        <v>85</v>
      </c>
      <c r="AV353" s="11" t="s">
        <v>85</v>
      </c>
      <c r="AW353" s="11" t="s">
        <v>32</v>
      </c>
      <c r="AX353" s="11" t="s">
        <v>76</v>
      </c>
      <c r="AY353" s="238" t="s">
        <v>195</v>
      </c>
    </row>
    <row r="354" s="11" customFormat="1">
      <c r="A354" s="11"/>
      <c r="B354" s="228"/>
      <c r="C354" s="229"/>
      <c r="D354" s="213" t="s">
        <v>199</v>
      </c>
      <c r="E354" s="230" t="s">
        <v>1</v>
      </c>
      <c r="F354" s="231" t="s">
        <v>1641</v>
      </c>
      <c r="G354" s="229"/>
      <c r="H354" s="232">
        <v>-0.40899999999999997</v>
      </c>
      <c r="I354" s="233"/>
      <c r="J354" s="229"/>
      <c r="K354" s="229"/>
      <c r="L354" s="234"/>
      <c r="M354" s="235"/>
      <c r="N354" s="236"/>
      <c r="O354" s="236"/>
      <c r="P354" s="236"/>
      <c r="Q354" s="236"/>
      <c r="R354" s="236"/>
      <c r="S354" s="236"/>
      <c r="T354" s="237"/>
      <c r="U354" s="11"/>
      <c r="V354" s="11"/>
      <c r="W354" s="11"/>
      <c r="X354" s="11"/>
      <c r="Y354" s="11"/>
      <c r="Z354" s="11"/>
      <c r="AA354" s="11"/>
      <c r="AB354" s="11"/>
      <c r="AC354" s="11"/>
      <c r="AD354" s="11"/>
      <c r="AE354" s="11"/>
      <c r="AT354" s="238" t="s">
        <v>199</v>
      </c>
      <c r="AU354" s="238" t="s">
        <v>85</v>
      </c>
      <c r="AV354" s="11" t="s">
        <v>85</v>
      </c>
      <c r="AW354" s="11" t="s">
        <v>32</v>
      </c>
      <c r="AX354" s="11" t="s">
        <v>76</v>
      </c>
      <c r="AY354" s="238" t="s">
        <v>195</v>
      </c>
    </row>
    <row r="355" s="11" customFormat="1">
      <c r="A355" s="11"/>
      <c r="B355" s="228"/>
      <c r="C355" s="229"/>
      <c r="D355" s="213" t="s">
        <v>199</v>
      </c>
      <c r="E355" s="230" t="s">
        <v>1</v>
      </c>
      <c r="F355" s="231" t="s">
        <v>1642</v>
      </c>
      <c r="G355" s="229"/>
      <c r="H355" s="232">
        <v>-3.6899999999999999</v>
      </c>
      <c r="I355" s="233"/>
      <c r="J355" s="229"/>
      <c r="K355" s="229"/>
      <c r="L355" s="234"/>
      <c r="M355" s="235"/>
      <c r="N355" s="236"/>
      <c r="O355" s="236"/>
      <c r="P355" s="236"/>
      <c r="Q355" s="236"/>
      <c r="R355" s="236"/>
      <c r="S355" s="236"/>
      <c r="T355" s="237"/>
      <c r="U355" s="11"/>
      <c r="V355" s="11"/>
      <c r="W355" s="11"/>
      <c r="X355" s="11"/>
      <c r="Y355" s="11"/>
      <c r="Z355" s="11"/>
      <c r="AA355" s="11"/>
      <c r="AB355" s="11"/>
      <c r="AC355" s="11"/>
      <c r="AD355" s="11"/>
      <c r="AE355" s="11"/>
      <c r="AT355" s="238" t="s">
        <v>199</v>
      </c>
      <c r="AU355" s="238" t="s">
        <v>85</v>
      </c>
      <c r="AV355" s="11" t="s">
        <v>85</v>
      </c>
      <c r="AW355" s="11" t="s">
        <v>32</v>
      </c>
      <c r="AX355" s="11" t="s">
        <v>76</v>
      </c>
      <c r="AY355" s="238" t="s">
        <v>195</v>
      </c>
    </row>
    <row r="356" s="10" customFormat="1">
      <c r="A356" s="10"/>
      <c r="B356" s="218"/>
      <c r="C356" s="219"/>
      <c r="D356" s="213" t="s">
        <v>199</v>
      </c>
      <c r="E356" s="220" t="s">
        <v>1</v>
      </c>
      <c r="F356" s="221" t="s">
        <v>1643</v>
      </c>
      <c r="G356" s="219"/>
      <c r="H356" s="220" t="s">
        <v>1</v>
      </c>
      <c r="I356" s="222"/>
      <c r="J356" s="219"/>
      <c r="K356" s="219"/>
      <c r="L356" s="223"/>
      <c r="M356" s="224"/>
      <c r="N356" s="225"/>
      <c r="O356" s="225"/>
      <c r="P356" s="225"/>
      <c r="Q356" s="225"/>
      <c r="R356" s="225"/>
      <c r="S356" s="225"/>
      <c r="T356" s="226"/>
      <c r="U356" s="10"/>
      <c r="V356" s="10"/>
      <c r="W356" s="10"/>
      <c r="X356" s="10"/>
      <c r="Y356" s="10"/>
      <c r="Z356" s="10"/>
      <c r="AA356" s="10"/>
      <c r="AB356" s="10"/>
      <c r="AC356" s="10"/>
      <c r="AD356" s="10"/>
      <c r="AE356" s="10"/>
      <c r="AT356" s="227" t="s">
        <v>199</v>
      </c>
      <c r="AU356" s="227" t="s">
        <v>85</v>
      </c>
      <c r="AV356" s="10" t="s">
        <v>83</v>
      </c>
      <c r="AW356" s="10" t="s">
        <v>32</v>
      </c>
      <c r="AX356" s="10" t="s">
        <v>76</v>
      </c>
      <c r="AY356" s="227" t="s">
        <v>195</v>
      </c>
    </row>
    <row r="357" s="10" customFormat="1">
      <c r="A357" s="10"/>
      <c r="B357" s="218"/>
      <c r="C357" s="219"/>
      <c r="D357" s="213" t="s">
        <v>199</v>
      </c>
      <c r="E357" s="220" t="s">
        <v>1</v>
      </c>
      <c r="F357" s="221" t="s">
        <v>1644</v>
      </c>
      <c r="G357" s="219"/>
      <c r="H357" s="220" t="s">
        <v>1</v>
      </c>
      <c r="I357" s="222"/>
      <c r="J357" s="219"/>
      <c r="K357" s="219"/>
      <c r="L357" s="223"/>
      <c r="M357" s="224"/>
      <c r="N357" s="225"/>
      <c r="O357" s="225"/>
      <c r="P357" s="225"/>
      <c r="Q357" s="225"/>
      <c r="R357" s="225"/>
      <c r="S357" s="225"/>
      <c r="T357" s="226"/>
      <c r="U357" s="10"/>
      <c r="V357" s="10"/>
      <c r="W357" s="10"/>
      <c r="X357" s="10"/>
      <c r="Y357" s="10"/>
      <c r="Z357" s="10"/>
      <c r="AA357" s="10"/>
      <c r="AB357" s="10"/>
      <c r="AC357" s="10"/>
      <c r="AD357" s="10"/>
      <c r="AE357" s="10"/>
      <c r="AT357" s="227" t="s">
        <v>199</v>
      </c>
      <c r="AU357" s="227" t="s">
        <v>85</v>
      </c>
      <c r="AV357" s="10" t="s">
        <v>83</v>
      </c>
      <c r="AW357" s="10" t="s">
        <v>32</v>
      </c>
      <c r="AX357" s="10" t="s">
        <v>76</v>
      </c>
      <c r="AY357" s="227" t="s">
        <v>195</v>
      </c>
    </row>
    <row r="358" s="11" customFormat="1">
      <c r="A358" s="11"/>
      <c r="B358" s="228"/>
      <c r="C358" s="229"/>
      <c r="D358" s="213" t="s">
        <v>199</v>
      </c>
      <c r="E358" s="230" t="s">
        <v>1</v>
      </c>
      <c r="F358" s="231" t="s">
        <v>1645</v>
      </c>
      <c r="G358" s="229"/>
      <c r="H358" s="232">
        <v>-37.707000000000001</v>
      </c>
      <c r="I358" s="233"/>
      <c r="J358" s="229"/>
      <c r="K358" s="229"/>
      <c r="L358" s="234"/>
      <c r="M358" s="235"/>
      <c r="N358" s="236"/>
      <c r="O358" s="236"/>
      <c r="P358" s="236"/>
      <c r="Q358" s="236"/>
      <c r="R358" s="236"/>
      <c r="S358" s="236"/>
      <c r="T358" s="237"/>
      <c r="U358" s="11"/>
      <c r="V358" s="11"/>
      <c r="W358" s="11"/>
      <c r="X358" s="11"/>
      <c r="Y358" s="11"/>
      <c r="Z358" s="11"/>
      <c r="AA358" s="11"/>
      <c r="AB358" s="11"/>
      <c r="AC358" s="11"/>
      <c r="AD358" s="11"/>
      <c r="AE358" s="11"/>
      <c r="AT358" s="238" t="s">
        <v>199</v>
      </c>
      <c r="AU358" s="238" t="s">
        <v>85</v>
      </c>
      <c r="AV358" s="11" t="s">
        <v>85</v>
      </c>
      <c r="AW358" s="11" t="s">
        <v>32</v>
      </c>
      <c r="AX358" s="11" t="s">
        <v>76</v>
      </c>
      <c r="AY358" s="238" t="s">
        <v>195</v>
      </c>
    </row>
    <row r="359" s="11" customFormat="1">
      <c r="A359" s="11"/>
      <c r="B359" s="228"/>
      <c r="C359" s="229"/>
      <c r="D359" s="213" t="s">
        <v>199</v>
      </c>
      <c r="E359" s="230" t="s">
        <v>1</v>
      </c>
      <c r="F359" s="231" t="s">
        <v>1646</v>
      </c>
      <c r="G359" s="229"/>
      <c r="H359" s="232">
        <v>-36.488</v>
      </c>
      <c r="I359" s="233"/>
      <c r="J359" s="229"/>
      <c r="K359" s="229"/>
      <c r="L359" s="234"/>
      <c r="M359" s="235"/>
      <c r="N359" s="236"/>
      <c r="O359" s="236"/>
      <c r="P359" s="236"/>
      <c r="Q359" s="236"/>
      <c r="R359" s="236"/>
      <c r="S359" s="236"/>
      <c r="T359" s="237"/>
      <c r="U359" s="11"/>
      <c r="V359" s="11"/>
      <c r="W359" s="11"/>
      <c r="X359" s="11"/>
      <c r="Y359" s="11"/>
      <c r="Z359" s="11"/>
      <c r="AA359" s="11"/>
      <c r="AB359" s="11"/>
      <c r="AC359" s="11"/>
      <c r="AD359" s="11"/>
      <c r="AE359" s="11"/>
      <c r="AT359" s="238" t="s">
        <v>199</v>
      </c>
      <c r="AU359" s="238" t="s">
        <v>85</v>
      </c>
      <c r="AV359" s="11" t="s">
        <v>85</v>
      </c>
      <c r="AW359" s="11" t="s">
        <v>32</v>
      </c>
      <c r="AX359" s="11" t="s">
        <v>76</v>
      </c>
      <c r="AY359" s="238" t="s">
        <v>195</v>
      </c>
    </row>
    <row r="360" s="11" customFormat="1">
      <c r="A360" s="11"/>
      <c r="B360" s="228"/>
      <c r="C360" s="229"/>
      <c r="D360" s="213" t="s">
        <v>199</v>
      </c>
      <c r="E360" s="230" t="s">
        <v>1</v>
      </c>
      <c r="F360" s="231" t="s">
        <v>1647</v>
      </c>
      <c r="G360" s="229"/>
      <c r="H360" s="232">
        <v>-35.268999999999998</v>
      </c>
      <c r="I360" s="233"/>
      <c r="J360" s="229"/>
      <c r="K360" s="229"/>
      <c r="L360" s="234"/>
      <c r="M360" s="235"/>
      <c r="N360" s="236"/>
      <c r="O360" s="236"/>
      <c r="P360" s="236"/>
      <c r="Q360" s="236"/>
      <c r="R360" s="236"/>
      <c r="S360" s="236"/>
      <c r="T360" s="237"/>
      <c r="U360" s="11"/>
      <c r="V360" s="11"/>
      <c r="W360" s="11"/>
      <c r="X360" s="11"/>
      <c r="Y360" s="11"/>
      <c r="Z360" s="11"/>
      <c r="AA360" s="11"/>
      <c r="AB360" s="11"/>
      <c r="AC360" s="11"/>
      <c r="AD360" s="11"/>
      <c r="AE360" s="11"/>
      <c r="AT360" s="238" t="s">
        <v>199</v>
      </c>
      <c r="AU360" s="238" t="s">
        <v>85</v>
      </c>
      <c r="AV360" s="11" t="s">
        <v>85</v>
      </c>
      <c r="AW360" s="11" t="s">
        <v>32</v>
      </c>
      <c r="AX360" s="11" t="s">
        <v>76</v>
      </c>
      <c r="AY360" s="238" t="s">
        <v>195</v>
      </c>
    </row>
    <row r="361" s="11" customFormat="1">
      <c r="A361" s="11"/>
      <c r="B361" s="228"/>
      <c r="C361" s="229"/>
      <c r="D361" s="213" t="s">
        <v>199</v>
      </c>
      <c r="E361" s="230" t="s">
        <v>1</v>
      </c>
      <c r="F361" s="231" t="s">
        <v>1648</v>
      </c>
      <c r="G361" s="229"/>
      <c r="H361" s="232">
        <v>-16.609000000000002</v>
      </c>
      <c r="I361" s="233"/>
      <c r="J361" s="229"/>
      <c r="K361" s="229"/>
      <c r="L361" s="234"/>
      <c r="M361" s="235"/>
      <c r="N361" s="236"/>
      <c r="O361" s="236"/>
      <c r="P361" s="236"/>
      <c r="Q361" s="236"/>
      <c r="R361" s="236"/>
      <c r="S361" s="236"/>
      <c r="T361" s="237"/>
      <c r="U361" s="11"/>
      <c r="V361" s="11"/>
      <c r="W361" s="11"/>
      <c r="X361" s="11"/>
      <c r="Y361" s="11"/>
      <c r="Z361" s="11"/>
      <c r="AA361" s="11"/>
      <c r="AB361" s="11"/>
      <c r="AC361" s="11"/>
      <c r="AD361" s="11"/>
      <c r="AE361" s="11"/>
      <c r="AT361" s="238" t="s">
        <v>199</v>
      </c>
      <c r="AU361" s="238" t="s">
        <v>85</v>
      </c>
      <c r="AV361" s="11" t="s">
        <v>85</v>
      </c>
      <c r="AW361" s="11" t="s">
        <v>32</v>
      </c>
      <c r="AX361" s="11" t="s">
        <v>76</v>
      </c>
      <c r="AY361" s="238" t="s">
        <v>195</v>
      </c>
    </row>
    <row r="362" s="11" customFormat="1">
      <c r="A362" s="11"/>
      <c r="B362" s="228"/>
      <c r="C362" s="229"/>
      <c r="D362" s="213" t="s">
        <v>199</v>
      </c>
      <c r="E362" s="230" t="s">
        <v>1</v>
      </c>
      <c r="F362" s="231" t="s">
        <v>1649</v>
      </c>
      <c r="G362" s="229"/>
      <c r="H362" s="232">
        <v>-8.5340000000000007</v>
      </c>
      <c r="I362" s="233"/>
      <c r="J362" s="229"/>
      <c r="K362" s="229"/>
      <c r="L362" s="234"/>
      <c r="M362" s="235"/>
      <c r="N362" s="236"/>
      <c r="O362" s="236"/>
      <c r="P362" s="236"/>
      <c r="Q362" s="236"/>
      <c r="R362" s="236"/>
      <c r="S362" s="236"/>
      <c r="T362" s="237"/>
      <c r="U362" s="11"/>
      <c r="V362" s="11"/>
      <c r="W362" s="11"/>
      <c r="X362" s="11"/>
      <c r="Y362" s="11"/>
      <c r="Z362" s="11"/>
      <c r="AA362" s="11"/>
      <c r="AB362" s="11"/>
      <c r="AC362" s="11"/>
      <c r="AD362" s="11"/>
      <c r="AE362" s="11"/>
      <c r="AT362" s="238" t="s">
        <v>199</v>
      </c>
      <c r="AU362" s="238" t="s">
        <v>85</v>
      </c>
      <c r="AV362" s="11" t="s">
        <v>85</v>
      </c>
      <c r="AW362" s="11" t="s">
        <v>32</v>
      </c>
      <c r="AX362" s="11" t="s">
        <v>76</v>
      </c>
      <c r="AY362" s="238" t="s">
        <v>195</v>
      </c>
    </row>
    <row r="363" s="11" customFormat="1">
      <c r="A363" s="11"/>
      <c r="B363" s="228"/>
      <c r="C363" s="229"/>
      <c r="D363" s="213" t="s">
        <v>199</v>
      </c>
      <c r="E363" s="230" t="s">
        <v>1</v>
      </c>
      <c r="F363" s="231" t="s">
        <v>1650</v>
      </c>
      <c r="G363" s="229"/>
      <c r="H363" s="232">
        <v>-9.0649999999999995</v>
      </c>
      <c r="I363" s="233"/>
      <c r="J363" s="229"/>
      <c r="K363" s="229"/>
      <c r="L363" s="234"/>
      <c r="M363" s="235"/>
      <c r="N363" s="236"/>
      <c r="O363" s="236"/>
      <c r="P363" s="236"/>
      <c r="Q363" s="236"/>
      <c r="R363" s="236"/>
      <c r="S363" s="236"/>
      <c r="T363" s="237"/>
      <c r="U363" s="11"/>
      <c r="V363" s="11"/>
      <c r="W363" s="11"/>
      <c r="X363" s="11"/>
      <c r="Y363" s="11"/>
      <c r="Z363" s="11"/>
      <c r="AA363" s="11"/>
      <c r="AB363" s="11"/>
      <c r="AC363" s="11"/>
      <c r="AD363" s="11"/>
      <c r="AE363" s="11"/>
      <c r="AT363" s="238" t="s">
        <v>199</v>
      </c>
      <c r="AU363" s="238" t="s">
        <v>85</v>
      </c>
      <c r="AV363" s="11" t="s">
        <v>85</v>
      </c>
      <c r="AW363" s="11" t="s">
        <v>32</v>
      </c>
      <c r="AX363" s="11" t="s">
        <v>76</v>
      </c>
      <c r="AY363" s="238" t="s">
        <v>195</v>
      </c>
    </row>
    <row r="364" s="11" customFormat="1">
      <c r="A364" s="11"/>
      <c r="B364" s="228"/>
      <c r="C364" s="229"/>
      <c r="D364" s="213" t="s">
        <v>199</v>
      </c>
      <c r="E364" s="230" t="s">
        <v>1</v>
      </c>
      <c r="F364" s="231" t="s">
        <v>1651</v>
      </c>
      <c r="G364" s="229"/>
      <c r="H364" s="232">
        <v>-1.5820000000000001</v>
      </c>
      <c r="I364" s="233"/>
      <c r="J364" s="229"/>
      <c r="K364" s="229"/>
      <c r="L364" s="234"/>
      <c r="M364" s="235"/>
      <c r="N364" s="236"/>
      <c r="O364" s="236"/>
      <c r="P364" s="236"/>
      <c r="Q364" s="236"/>
      <c r="R364" s="236"/>
      <c r="S364" s="236"/>
      <c r="T364" s="237"/>
      <c r="U364" s="11"/>
      <c r="V364" s="11"/>
      <c r="W364" s="11"/>
      <c r="X364" s="11"/>
      <c r="Y364" s="11"/>
      <c r="Z364" s="11"/>
      <c r="AA364" s="11"/>
      <c r="AB364" s="11"/>
      <c r="AC364" s="11"/>
      <c r="AD364" s="11"/>
      <c r="AE364" s="11"/>
      <c r="AT364" s="238" t="s">
        <v>199</v>
      </c>
      <c r="AU364" s="238" t="s">
        <v>85</v>
      </c>
      <c r="AV364" s="11" t="s">
        <v>85</v>
      </c>
      <c r="AW364" s="11" t="s">
        <v>32</v>
      </c>
      <c r="AX364" s="11" t="s">
        <v>76</v>
      </c>
      <c r="AY364" s="238" t="s">
        <v>195</v>
      </c>
    </row>
    <row r="365" s="11" customFormat="1">
      <c r="A365" s="11"/>
      <c r="B365" s="228"/>
      <c r="C365" s="229"/>
      <c r="D365" s="213" t="s">
        <v>199</v>
      </c>
      <c r="E365" s="230" t="s">
        <v>1</v>
      </c>
      <c r="F365" s="231" t="s">
        <v>1652</v>
      </c>
      <c r="G365" s="229"/>
      <c r="H365" s="232">
        <v>-1.3520000000000001</v>
      </c>
      <c r="I365" s="233"/>
      <c r="J365" s="229"/>
      <c r="K365" s="229"/>
      <c r="L365" s="234"/>
      <c r="M365" s="235"/>
      <c r="N365" s="236"/>
      <c r="O365" s="236"/>
      <c r="P365" s="236"/>
      <c r="Q365" s="236"/>
      <c r="R365" s="236"/>
      <c r="S365" s="236"/>
      <c r="T365" s="237"/>
      <c r="U365" s="11"/>
      <c r="V365" s="11"/>
      <c r="W365" s="11"/>
      <c r="X365" s="11"/>
      <c r="Y365" s="11"/>
      <c r="Z365" s="11"/>
      <c r="AA365" s="11"/>
      <c r="AB365" s="11"/>
      <c r="AC365" s="11"/>
      <c r="AD365" s="11"/>
      <c r="AE365" s="11"/>
      <c r="AT365" s="238" t="s">
        <v>199</v>
      </c>
      <c r="AU365" s="238" t="s">
        <v>85</v>
      </c>
      <c r="AV365" s="11" t="s">
        <v>85</v>
      </c>
      <c r="AW365" s="11" t="s">
        <v>32</v>
      </c>
      <c r="AX365" s="11" t="s">
        <v>76</v>
      </c>
      <c r="AY365" s="238" t="s">
        <v>195</v>
      </c>
    </row>
    <row r="366" s="11" customFormat="1">
      <c r="A366" s="11"/>
      <c r="B366" s="228"/>
      <c r="C366" s="229"/>
      <c r="D366" s="213" t="s">
        <v>199</v>
      </c>
      <c r="E366" s="230" t="s">
        <v>1</v>
      </c>
      <c r="F366" s="231" t="s">
        <v>1653</v>
      </c>
      <c r="G366" s="229"/>
      <c r="H366" s="232">
        <v>-9.4749999999999996</v>
      </c>
      <c r="I366" s="233"/>
      <c r="J366" s="229"/>
      <c r="K366" s="229"/>
      <c r="L366" s="234"/>
      <c r="M366" s="235"/>
      <c r="N366" s="236"/>
      <c r="O366" s="236"/>
      <c r="P366" s="236"/>
      <c r="Q366" s="236"/>
      <c r="R366" s="236"/>
      <c r="S366" s="236"/>
      <c r="T366" s="237"/>
      <c r="U366" s="11"/>
      <c r="V366" s="11"/>
      <c r="W366" s="11"/>
      <c r="X366" s="11"/>
      <c r="Y366" s="11"/>
      <c r="Z366" s="11"/>
      <c r="AA366" s="11"/>
      <c r="AB366" s="11"/>
      <c r="AC366" s="11"/>
      <c r="AD366" s="11"/>
      <c r="AE366" s="11"/>
      <c r="AT366" s="238" t="s">
        <v>199</v>
      </c>
      <c r="AU366" s="238" t="s">
        <v>85</v>
      </c>
      <c r="AV366" s="11" t="s">
        <v>85</v>
      </c>
      <c r="AW366" s="11" t="s">
        <v>32</v>
      </c>
      <c r="AX366" s="11" t="s">
        <v>76</v>
      </c>
      <c r="AY366" s="238" t="s">
        <v>195</v>
      </c>
    </row>
    <row r="367" s="11" customFormat="1">
      <c r="A367" s="11"/>
      <c r="B367" s="228"/>
      <c r="C367" s="229"/>
      <c r="D367" s="213" t="s">
        <v>199</v>
      </c>
      <c r="E367" s="230" t="s">
        <v>1</v>
      </c>
      <c r="F367" s="231" t="s">
        <v>1654</v>
      </c>
      <c r="G367" s="229"/>
      <c r="H367" s="232">
        <v>-788.91600000000005</v>
      </c>
      <c r="I367" s="233"/>
      <c r="J367" s="229"/>
      <c r="K367" s="229"/>
      <c r="L367" s="234"/>
      <c r="M367" s="235"/>
      <c r="N367" s="236"/>
      <c r="O367" s="236"/>
      <c r="P367" s="236"/>
      <c r="Q367" s="236"/>
      <c r="R367" s="236"/>
      <c r="S367" s="236"/>
      <c r="T367" s="237"/>
      <c r="U367" s="11"/>
      <c r="V367" s="11"/>
      <c r="W367" s="11"/>
      <c r="X367" s="11"/>
      <c r="Y367" s="11"/>
      <c r="Z367" s="11"/>
      <c r="AA367" s="11"/>
      <c r="AB367" s="11"/>
      <c r="AC367" s="11"/>
      <c r="AD367" s="11"/>
      <c r="AE367" s="11"/>
      <c r="AT367" s="238" t="s">
        <v>199</v>
      </c>
      <c r="AU367" s="238" t="s">
        <v>85</v>
      </c>
      <c r="AV367" s="11" t="s">
        <v>85</v>
      </c>
      <c r="AW367" s="11" t="s">
        <v>32</v>
      </c>
      <c r="AX367" s="11" t="s">
        <v>76</v>
      </c>
      <c r="AY367" s="238" t="s">
        <v>195</v>
      </c>
    </row>
    <row r="368" s="11" customFormat="1">
      <c r="A368" s="11"/>
      <c r="B368" s="228"/>
      <c r="C368" s="229"/>
      <c r="D368" s="213" t="s">
        <v>199</v>
      </c>
      <c r="E368" s="230" t="s">
        <v>1</v>
      </c>
      <c r="F368" s="231" t="s">
        <v>1655</v>
      </c>
      <c r="G368" s="229"/>
      <c r="H368" s="232">
        <v>-256.89400000000001</v>
      </c>
      <c r="I368" s="233"/>
      <c r="J368" s="229"/>
      <c r="K368" s="229"/>
      <c r="L368" s="234"/>
      <c r="M368" s="235"/>
      <c r="N368" s="236"/>
      <c r="O368" s="236"/>
      <c r="P368" s="236"/>
      <c r="Q368" s="236"/>
      <c r="R368" s="236"/>
      <c r="S368" s="236"/>
      <c r="T368" s="237"/>
      <c r="U368" s="11"/>
      <c r="V368" s="11"/>
      <c r="W368" s="11"/>
      <c r="X368" s="11"/>
      <c r="Y368" s="11"/>
      <c r="Z368" s="11"/>
      <c r="AA368" s="11"/>
      <c r="AB368" s="11"/>
      <c r="AC368" s="11"/>
      <c r="AD368" s="11"/>
      <c r="AE368" s="11"/>
      <c r="AT368" s="238" t="s">
        <v>199</v>
      </c>
      <c r="AU368" s="238" t="s">
        <v>85</v>
      </c>
      <c r="AV368" s="11" t="s">
        <v>85</v>
      </c>
      <c r="AW368" s="11" t="s">
        <v>32</v>
      </c>
      <c r="AX368" s="11" t="s">
        <v>76</v>
      </c>
      <c r="AY368" s="238" t="s">
        <v>195</v>
      </c>
    </row>
    <row r="369" s="11" customFormat="1">
      <c r="A369" s="11"/>
      <c r="B369" s="228"/>
      <c r="C369" s="229"/>
      <c r="D369" s="213" t="s">
        <v>199</v>
      </c>
      <c r="E369" s="230" t="s">
        <v>1</v>
      </c>
      <c r="F369" s="231" t="s">
        <v>1656</v>
      </c>
      <c r="G369" s="229"/>
      <c r="H369" s="232">
        <v>-14.042</v>
      </c>
      <c r="I369" s="233"/>
      <c r="J369" s="229"/>
      <c r="K369" s="229"/>
      <c r="L369" s="234"/>
      <c r="M369" s="235"/>
      <c r="N369" s="236"/>
      <c r="O369" s="236"/>
      <c r="P369" s="236"/>
      <c r="Q369" s="236"/>
      <c r="R369" s="236"/>
      <c r="S369" s="236"/>
      <c r="T369" s="237"/>
      <c r="U369" s="11"/>
      <c r="V369" s="11"/>
      <c r="W369" s="11"/>
      <c r="X369" s="11"/>
      <c r="Y369" s="11"/>
      <c r="Z369" s="11"/>
      <c r="AA369" s="11"/>
      <c r="AB369" s="11"/>
      <c r="AC369" s="11"/>
      <c r="AD369" s="11"/>
      <c r="AE369" s="11"/>
      <c r="AT369" s="238" t="s">
        <v>199</v>
      </c>
      <c r="AU369" s="238" t="s">
        <v>85</v>
      </c>
      <c r="AV369" s="11" t="s">
        <v>85</v>
      </c>
      <c r="AW369" s="11" t="s">
        <v>32</v>
      </c>
      <c r="AX369" s="11" t="s">
        <v>76</v>
      </c>
      <c r="AY369" s="238" t="s">
        <v>195</v>
      </c>
    </row>
    <row r="370" s="11" customFormat="1">
      <c r="A370" s="11"/>
      <c r="B370" s="228"/>
      <c r="C370" s="229"/>
      <c r="D370" s="213" t="s">
        <v>199</v>
      </c>
      <c r="E370" s="230" t="s">
        <v>1</v>
      </c>
      <c r="F370" s="231" t="s">
        <v>1657</v>
      </c>
      <c r="G370" s="229"/>
      <c r="H370" s="232">
        <v>-132.66399999999999</v>
      </c>
      <c r="I370" s="233"/>
      <c r="J370" s="229"/>
      <c r="K370" s="229"/>
      <c r="L370" s="234"/>
      <c r="M370" s="235"/>
      <c r="N370" s="236"/>
      <c r="O370" s="236"/>
      <c r="P370" s="236"/>
      <c r="Q370" s="236"/>
      <c r="R370" s="236"/>
      <c r="S370" s="236"/>
      <c r="T370" s="237"/>
      <c r="U370" s="11"/>
      <c r="V370" s="11"/>
      <c r="W370" s="11"/>
      <c r="X370" s="11"/>
      <c r="Y370" s="11"/>
      <c r="Z370" s="11"/>
      <c r="AA370" s="11"/>
      <c r="AB370" s="11"/>
      <c r="AC370" s="11"/>
      <c r="AD370" s="11"/>
      <c r="AE370" s="11"/>
      <c r="AT370" s="238" t="s">
        <v>199</v>
      </c>
      <c r="AU370" s="238" t="s">
        <v>85</v>
      </c>
      <c r="AV370" s="11" t="s">
        <v>85</v>
      </c>
      <c r="AW370" s="11" t="s">
        <v>32</v>
      </c>
      <c r="AX370" s="11" t="s">
        <v>76</v>
      </c>
      <c r="AY370" s="238" t="s">
        <v>195</v>
      </c>
    </row>
    <row r="371" s="15" customFormat="1">
      <c r="A371" s="15"/>
      <c r="B371" s="287"/>
      <c r="C371" s="288"/>
      <c r="D371" s="213" t="s">
        <v>199</v>
      </c>
      <c r="E371" s="289" t="s">
        <v>1</v>
      </c>
      <c r="F371" s="290" t="s">
        <v>1422</v>
      </c>
      <c r="G371" s="288"/>
      <c r="H371" s="291">
        <v>2806.1109999999999</v>
      </c>
      <c r="I371" s="292"/>
      <c r="J371" s="288"/>
      <c r="K371" s="288"/>
      <c r="L371" s="293"/>
      <c r="M371" s="294"/>
      <c r="N371" s="295"/>
      <c r="O371" s="295"/>
      <c r="P371" s="295"/>
      <c r="Q371" s="295"/>
      <c r="R371" s="295"/>
      <c r="S371" s="295"/>
      <c r="T371" s="296"/>
      <c r="U371" s="15"/>
      <c r="V371" s="15"/>
      <c r="W371" s="15"/>
      <c r="X371" s="15"/>
      <c r="Y371" s="15"/>
      <c r="Z371" s="15"/>
      <c r="AA371" s="15"/>
      <c r="AB371" s="15"/>
      <c r="AC371" s="15"/>
      <c r="AD371" s="15"/>
      <c r="AE371" s="15"/>
      <c r="AT371" s="297" t="s">
        <v>199</v>
      </c>
      <c r="AU371" s="297" t="s">
        <v>85</v>
      </c>
      <c r="AV371" s="15" t="s">
        <v>234</v>
      </c>
      <c r="AW371" s="15" t="s">
        <v>32</v>
      </c>
      <c r="AX371" s="15" t="s">
        <v>83</v>
      </c>
      <c r="AY371" s="297" t="s">
        <v>195</v>
      </c>
    </row>
    <row r="372" s="10" customFormat="1">
      <c r="A372" s="10"/>
      <c r="B372" s="218"/>
      <c r="C372" s="219"/>
      <c r="D372" s="213" t="s">
        <v>199</v>
      </c>
      <c r="E372" s="220" t="s">
        <v>1</v>
      </c>
      <c r="F372" s="221" t="s">
        <v>1658</v>
      </c>
      <c r="G372" s="219"/>
      <c r="H372" s="220" t="s">
        <v>1</v>
      </c>
      <c r="I372" s="222"/>
      <c r="J372" s="219"/>
      <c r="K372" s="219"/>
      <c r="L372" s="223"/>
      <c r="M372" s="224"/>
      <c r="N372" s="225"/>
      <c r="O372" s="225"/>
      <c r="P372" s="225"/>
      <c r="Q372" s="225"/>
      <c r="R372" s="225"/>
      <c r="S372" s="225"/>
      <c r="T372" s="226"/>
      <c r="U372" s="10"/>
      <c r="V372" s="10"/>
      <c r="W372" s="10"/>
      <c r="X372" s="10"/>
      <c r="Y372" s="10"/>
      <c r="Z372" s="10"/>
      <c r="AA372" s="10"/>
      <c r="AB372" s="10"/>
      <c r="AC372" s="10"/>
      <c r="AD372" s="10"/>
      <c r="AE372" s="10"/>
      <c r="AT372" s="227" t="s">
        <v>199</v>
      </c>
      <c r="AU372" s="227" t="s">
        <v>85</v>
      </c>
      <c r="AV372" s="10" t="s">
        <v>83</v>
      </c>
      <c r="AW372" s="10" t="s">
        <v>32</v>
      </c>
      <c r="AX372" s="10" t="s">
        <v>76</v>
      </c>
      <c r="AY372" s="227" t="s">
        <v>195</v>
      </c>
    </row>
    <row r="373" s="10" customFormat="1">
      <c r="A373" s="10"/>
      <c r="B373" s="218"/>
      <c r="C373" s="219"/>
      <c r="D373" s="213" t="s">
        <v>199</v>
      </c>
      <c r="E373" s="220" t="s">
        <v>1</v>
      </c>
      <c r="F373" s="221" t="s">
        <v>1659</v>
      </c>
      <c r="G373" s="219"/>
      <c r="H373" s="220" t="s">
        <v>1</v>
      </c>
      <c r="I373" s="222"/>
      <c r="J373" s="219"/>
      <c r="K373" s="219"/>
      <c r="L373" s="223"/>
      <c r="M373" s="224"/>
      <c r="N373" s="225"/>
      <c r="O373" s="225"/>
      <c r="P373" s="225"/>
      <c r="Q373" s="225"/>
      <c r="R373" s="225"/>
      <c r="S373" s="225"/>
      <c r="T373" s="226"/>
      <c r="U373" s="10"/>
      <c r="V373" s="10"/>
      <c r="W373" s="10"/>
      <c r="X373" s="10"/>
      <c r="Y373" s="10"/>
      <c r="Z373" s="10"/>
      <c r="AA373" s="10"/>
      <c r="AB373" s="10"/>
      <c r="AC373" s="10"/>
      <c r="AD373" s="10"/>
      <c r="AE373" s="10"/>
      <c r="AT373" s="227" t="s">
        <v>199</v>
      </c>
      <c r="AU373" s="227" t="s">
        <v>85</v>
      </c>
      <c r="AV373" s="10" t="s">
        <v>83</v>
      </c>
      <c r="AW373" s="10" t="s">
        <v>32</v>
      </c>
      <c r="AX373" s="10" t="s">
        <v>76</v>
      </c>
      <c r="AY373" s="227" t="s">
        <v>195</v>
      </c>
    </row>
    <row r="374" s="11" customFormat="1">
      <c r="A374" s="11"/>
      <c r="B374" s="228"/>
      <c r="C374" s="229"/>
      <c r="D374" s="213" t="s">
        <v>199</v>
      </c>
      <c r="E374" s="230" t="s">
        <v>1</v>
      </c>
      <c r="F374" s="231" t="s">
        <v>1660</v>
      </c>
      <c r="G374" s="229"/>
      <c r="H374" s="232">
        <v>149.64599999999999</v>
      </c>
      <c r="I374" s="233"/>
      <c r="J374" s="229"/>
      <c r="K374" s="229"/>
      <c r="L374" s="234"/>
      <c r="M374" s="235"/>
      <c r="N374" s="236"/>
      <c r="O374" s="236"/>
      <c r="P374" s="236"/>
      <c r="Q374" s="236"/>
      <c r="R374" s="236"/>
      <c r="S374" s="236"/>
      <c r="T374" s="237"/>
      <c r="U374" s="11"/>
      <c r="V374" s="11"/>
      <c r="W374" s="11"/>
      <c r="X374" s="11"/>
      <c r="Y374" s="11"/>
      <c r="Z374" s="11"/>
      <c r="AA374" s="11"/>
      <c r="AB374" s="11"/>
      <c r="AC374" s="11"/>
      <c r="AD374" s="11"/>
      <c r="AE374" s="11"/>
      <c r="AT374" s="238" t="s">
        <v>199</v>
      </c>
      <c r="AU374" s="238" t="s">
        <v>85</v>
      </c>
      <c r="AV374" s="11" t="s">
        <v>85</v>
      </c>
      <c r="AW374" s="11" t="s">
        <v>32</v>
      </c>
      <c r="AX374" s="11" t="s">
        <v>76</v>
      </c>
      <c r="AY374" s="238" t="s">
        <v>195</v>
      </c>
    </row>
    <row r="375" s="11" customFormat="1">
      <c r="A375" s="11"/>
      <c r="B375" s="228"/>
      <c r="C375" s="229"/>
      <c r="D375" s="213" t="s">
        <v>199</v>
      </c>
      <c r="E375" s="230" t="s">
        <v>1</v>
      </c>
      <c r="F375" s="231" t="s">
        <v>1661</v>
      </c>
      <c r="G375" s="229"/>
      <c r="H375" s="232">
        <v>3.9340000000000002</v>
      </c>
      <c r="I375" s="233"/>
      <c r="J375" s="229"/>
      <c r="K375" s="229"/>
      <c r="L375" s="234"/>
      <c r="M375" s="235"/>
      <c r="N375" s="236"/>
      <c r="O375" s="236"/>
      <c r="P375" s="236"/>
      <c r="Q375" s="236"/>
      <c r="R375" s="236"/>
      <c r="S375" s="236"/>
      <c r="T375" s="237"/>
      <c r="U375" s="11"/>
      <c r="V375" s="11"/>
      <c r="W375" s="11"/>
      <c r="X375" s="11"/>
      <c r="Y375" s="11"/>
      <c r="Z375" s="11"/>
      <c r="AA375" s="11"/>
      <c r="AB375" s="11"/>
      <c r="AC375" s="11"/>
      <c r="AD375" s="11"/>
      <c r="AE375" s="11"/>
      <c r="AT375" s="238" t="s">
        <v>199</v>
      </c>
      <c r="AU375" s="238" t="s">
        <v>85</v>
      </c>
      <c r="AV375" s="11" t="s">
        <v>85</v>
      </c>
      <c r="AW375" s="11" t="s">
        <v>32</v>
      </c>
      <c r="AX375" s="11" t="s">
        <v>76</v>
      </c>
      <c r="AY375" s="238" t="s">
        <v>195</v>
      </c>
    </row>
    <row r="376" s="11" customFormat="1">
      <c r="A376" s="11"/>
      <c r="B376" s="228"/>
      <c r="C376" s="229"/>
      <c r="D376" s="213" t="s">
        <v>199</v>
      </c>
      <c r="E376" s="230" t="s">
        <v>1</v>
      </c>
      <c r="F376" s="231" t="s">
        <v>1662</v>
      </c>
      <c r="G376" s="229"/>
      <c r="H376" s="232">
        <v>591.50900000000001</v>
      </c>
      <c r="I376" s="233"/>
      <c r="J376" s="229"/>
      <c r="K376" s="229"/>
      <c r="L376" s="234"/>
      <c r="M376" s="235"/>
      <c r="N376" s="236"/>
      <c r="O376" s="236"/>
      <c r="P376" s="236"/>
      <c r="Q376" s="236"/>
      <c r="R376" s="236"/>
      <c r="S376" s="236"/>
      <c r="T376" s="237"/>
      <c r="U376" s="11"/>
      <c r="V376" s="11"/>
      <c r="W376" s="11"/>
      <c r="X376" s="11"/>
      <c r="Y376" s="11"/>
      <c r="Z376" s="11"/>
      <c r="AA376" s="11"/>
      <c r="AB376" s="11"/>
      <c r="AC376" s="11"/>
      <c r="AD376" s="11"/>
      <c r="AE376" s="11"/>
      <c r="AT376" s="238" t="s">
        <v>199</v>
      </c>
      <c r="AU376" s="238" t="s">
        <v>85</v>
      </c>
      <c r="AV376" s="11" t="s">
        <v>85</v>
      </c>
      <c r="AW376" s="11" t="s">
        <v>32</v>
      </c>
      <c r="AX376" s="11" t="s">
        <v>76</v>
      </c>
      <c r="AY376" s="238" t="s">
        <v>195</v>
      </c>
    </row>
    <row r="377" s="11" customFormat="1">
      <c r="A377" s="11"/>
      <c r="B377" s="228"/>
      <c r="C377" s="229"/>
      <c r="D377" s="213" t="s">
        <v>199</v>
      </c>
      <c r="E377" s="230" t="s">
        <v>1</v>
      </c>
      <c r="F377" s="231" t="s">
        <v>1663</v>
      </c>
      <c r="G377" s="229"/>
      <c r="H377" s="232">
        <v>301.65499999999997</v>
      </c>
      <c r="I377" s="233"/>
      <c r="J377" s="229"/>
      <c r="K377" s="229"/>
      <c r="L377" s="234"/>
      <c r="M377" s="235"/>
      <c r="N377" s="236"/>
      <c r="O377" s="236"/>
      <c r="P377" s="236"/>
      <c r="Q377" s="236"/>
      <c r="R377" s="236"/>
      <c r="S377" s="236"/>
      <c r="T377" s="237"/>
      <c r="U377" s="11"/>
      <c r="V377" s="11"/>
      <c r="W377" s="11"/>
      <c r="X377" s="11"/>
      <c r="Y377" s="11"/>
      <c r="Z377" s="11"/>
      <c r="AA377" s="11"/>
      <c r="AB377" s="11"/>
      <c r="AC377" s="11"/>
      <c r="AD377" s="11"/>
      <c r="AE377" s="11"/>
      <c r="AT377" s="238" t="s">
        <v>199</v>
      </c>
      <c r="AU377" s="238" t="s">
        <v>85</v>
      </c>
      <c r="AV377" s="11" t="s">
        <v>85</v>
      </c>
      <c r="AW377" s="11" t="s">
        <v>32</v>
      </c>
      <c r="AX377" s="11" t="s">
        <v>76</v>
      </c>
      <c r="AY377" s="238" t="s">
        <v>195</v>
      </c>
    </row>
    <row r="378" s="11" customFormat="1">
      <c r="A378" s="11"/>
      <c r="B378" s="228"/>
      <c r="C378" s="229"/>
      <c r="D378" s="213" t="s">
        <v>199</v>
      </c>
      <c r="E378" s="230" t="s">
        <v>1</v>
      </c>
      <c r="F378" s="231" t="s">
        <v>1664</v>
      </c>
      <c r="G378" s="229"/>
      <c r="H378" s="232">
        <v>527.86099999999999</v>
      </c>
      <c r="I378" s="233"/>
      <c r="J378" s="229"/>
      <c r="K378" s="229"/>
      <c r="L378" s="234"/>
      <c r="M378" s="235"/>
      <c r="N378" s="236"/>
      <c r="O378" s="236"/>
      <c r="P378" s="236"/>
      <c r="Q378" s="236"/>
      <c r="R378" s="236"/>
      <c r="S378" s="236"/>
      <c r="T378" s="237"/>
      <c r="U378" s="11"/>
      <c r="V378" s="11"/>
      <c r="W378" s="11"/>
      <c r="X378" s="11"/>
      <c r="Y378" s="11"/>
      <c r="Z378" s="11"/>
      <c r="AA378" s="11"/>
      <c r="AB378" s="11"/>
      <c r="AC378" s="11"/>
      <c r="AD378" s="11"/>
      <c r="AE378" s="11"/>
      <c r="AT378" s="238" t="s">
        <v>199</v>
      </c>
      <c r="AU378" s="238" t="s">
        <v>85</v>
      </c>
      <c r="AV378" s="11" t="s">
        <v>85</v>
      </c>
      <c r="AW378" s="11" t="s">
        <v>32</v>
      </c>
      <c r="AX378" s="11" t="s">
        <v>76</v>
      </c>
      <c r="AY378" s="238" t="s">
        <v>195</v>
      </c>
    </row>
    <row r="379" s="11" customFormat="1">
      <c r="A379" s="11"/>
      <c r="B379" s="228"/>
      <c r="C379" s="229"/>
      <c r="D379" s="213" t="s">
        <v>199</v>
      </c>
      <c r="E379" s="230" t="s">
        <v>1</v>
      </c>
      <c r="F379" s="231" t="s">
        <v>1665</v>
      </c>
      <c r="G379" s="229"/>
      <c r="H379" s="232">
        <v>133.80600000000001</v>
      </c>
      <c r="I379" s="233"/>
      <c r="J379" s="229"/>
      <c r="K379" s="229"/>
      <c r="L379" s="234"/>
      <c r="M379" s="235"/>
      <c r="N379" s="236"/>
      <c r="O379" s="236"/>
      <c r="P379" s="236"/>
      <c r="Q379" s="236"/>
      <c r="R379" s="236"/>
      <c r="S379" s="236"/>
      <c r="T379" s="237"/>
      <c r="U379" s="11"/>
      <c r="V379" s="11"/>
      <c r="W379" s="11"/>
      <c r="X379" s="11"/>
      <c r="Y379" s="11"/>
      <c r="Z379" s="11"/>
      <c r="AA379" s="11"/>
      <c r="AB379" s="11"/>
      <c r="AC379" s="11"/>
      <c r="AD379" s="11"/>
      <c r="AE379" s="11"/>
      <c r="AT379" s="238" t="s">
        <v>199</v>
      </c>
      <c r="AU379" s="238" t="s">
        <v>85</v>
      </c>
      <c r="AV379" s="11" t="s">
        <v>85</v>
      </c>
      <c r="AW379" s="11" t="s">
        <v>32</v>
      </c>
      <c r="AX379" s="11" t="s">
        <v>76</v>
      </c>
      <c r="AY379" s="238" t="s">
        <v>195</v>
      </c>
    </row>
    <row r="380" s="11" customFormat="1">
      <c r="A380" s="11"/>
      <c r="B380" s="228"/>
      <c r="C380" s="229"/>
      <c r="D380" s="213" t="s">
        <v>199</v>
      </c>
      <c r="E380" s="230" t="s">
        <v>1</v>
      </c>
      <c r="F380" s="231" t="s">
        <v>1666</v>
      </c>
      <c r="G380" s="229"/>
      <c r="H380" s="232">
        <v>176.80000000000001</v>
      </c>
      <c r="I380" s="233"/>
      <c r="J380" s="229"/>
      <c r="K380" s="229"/>
      <c r="L380" s="234"/>
      <c r="M380" s="235"/>
      <c r="N380" s="236"/>
      <c r="O380" s="236"/>
      <c r="P380" s="236"/>
      <c r="Q380" s="236"/>
      <c r="R380" s="236"/>
      <c r="S380" s="236"/>
      <c r="T380" s="237"/>
      <c r="U380" s="11"/>
      <c r="V380" s="11"/>
      <c r="W380" s="11"/>
      <c r="X380" s="11"/>
      <c r="Y380" s="11"/>
      <c r="Z380" s="11"/>
      <c r="AA380" s="11"/>
      <c r="AB380" s="11"/>
      <c r="AC380" s="11"/>
      <c r="AD380" s="11"/>
      <c r="AE380" s="11"/>
      <c r="AT380" s="238" t="s">
        <v>199</v>
      </c>
      <c r="AU380" s="238" t="s">
        <v>85</v>
      </c>
      <c r="AV380" s="11" t="s">
        <v>85</v>
      </c>
      <c r="AW380" s="11" t="s">
        <v>32</v>
      </c>
      <c r="AX380" s="11" t="s">
        <v>76</v>
      </c>
      <c r="AY380" s="238" t="s">
        <v>195</v>
      </c>
    </row>
    <row r="381" s="11" customFormat="1">
      <c r="A381" s="11"/>
      <c r="B381" s="228"/>
      <c r="C381" s="229"/>
      <c r="D381" s="213" t="s">
        <v>199</v>
      </c>
      <c r="E381" s="230" t="s">
        <v>1</v>
      </c>
      <c r="F381" s="231" t="s">
        <v>1667</v>
      </c>
      <c r="G381" s="229"/>
      <c r="H381" s="232">
        <v>21.344000000000001</v>
      </c>
      <c r="I381" s="233"/>
      <c r="J381" s="229"/>
      <c r="K381" s="229"/>
      <c r="L381" s="234"/>
      <c r="M381" s="235"/>
      <c r="N381" s="236"/>
      <c r="O381" s="236"/>
      <c r="P381" s="236"/>
      <c r="Q381" s="236"/>
      <c r="R381" s="236"/>
      <c r="S381" s="236"/>
      <c r="T381" s="237"/>
      <c r="U381" s="11"/>
      <c r="V381" s="11"/>
      <c r="W381" s="11"/>
      <c r="X381" s="11"/>
      <c r="Y381" s="11"/>
      <c r="Z381" s="11"/>
      <c r="AA381" s="11"/>
      <c r="AB381" s="11"/>
      <c r="AC381" s="11"/>
      <c r="AD381" s="11"/>
      <c r="AE381" s="11"/>
      <c r="AT381" s="238" t="s">
        <v>199</v>
      </c>
      <c r="AU381" s="238" t="s">
        <v>85</v>
      </c>
      <c r="AV381" s="11" t="s">
        <v>85</v>
      </c>
      <c r="AW381" s="11" t="s">
        <v>32</v>
      </c>
      <c r="AX381" s="11" t="s">
        <v>76</v>
      </c>
      <c r="AY381" s="238" t="s">
        <v>195</v>
      </c>
    </row>
    <row r="382" s="11" customFormat="1">
      <c r="A382" s="11"/>
      <c r="B382" s="228"/>
      <c r="C382" s="229"/>
      <c r="D382" s="213" t="s">
        <v>199</v>
      </c>
      <c r="E382" s="230" t="s">
        <v>1</v>
      </c>
      <c r="F382" s="231" t="s">
        <v>1668</v>
      </c>
      <c r="G382" s="229"/>
      <c r="H382" s="232">
        <v>29.738</v>
      </c>
      <c r="I382" s="233"/>
      <c r="J382" s="229"/>
      <c r="K382" s="229"/>
      <c r="L382" s="234"/>
      <c r="M382" s="235"/>
      <c r="N382" s="236"/>
      <c r="O382" s="236"/>
      <c r="P382" s="236"/>
      <c r="Q382" s="236"/>
      <c r="R382" s="236"/>
      <c r="S382" s="236"/>
      <c r="T382" s="237"/>
      <c r="U382" s="11"/>
      <c r="V382" s="11"/>
      <c r="W382" s="11"/>
      <c r="X382" s="11"/>
      <c r="Y382" s="11"/>
      <c r="Z382" s="11"/>
      <c r="AA382" s="11"/>
      <c r="AB382" s="11"/>
      <c r="AC382" s="11"/>
      <c r="AD382" s="11"/>
      <c r="AE382" s="11"/>
      <c r="AT382" s="238" t="s">
        <v>199</v>
      </c>
      <c r="AU382" s="238" t="s">
        <v>85</v>
      </c>
      <c r="AV382" s="11" t="s">
        <v>85</v>
      </c>
      <c r="AW382" s="11" t="s">
        <v>32</v>
      </c>
      <c r="AX382" s="11" t="s">
        <v>76</v>
      </c>
      <c r="AY382" s="238" t="s">
        <v>195</v>
      </c>
    </row>
    <row r="383" s="11" customFormat="1">
      <c r="A383" s="11"/>
      <c r="B383" s="228"/>
      <c r="C383" s="229"/>
      <c r="D383" s="213" t="s">
        <v>199</v>
      </c>
      <c r="E383" s="230" t="s">
        <v>1</v>
      </c>
      <c r="F383" s="231" t="s">
        <v>1669</v>
      </c>
      <c r="G383" s="229"/>
      <c r="H383" s="232">
        <v>42.899999999999999</v>
      </c>
      <c r="I383" s="233"/>
      <c r="J383" s="229"/>
      <c r="K383" s="229"/>
      <c r="L383" s="234"/>
      <c r="M383" s="235"/>
      <c r="N383" s="236"/>
      <c r="O383" s="236"/>
      <c r="P383" s="236"/>
      <c r="Q383" s="236"/>
      <c r="R383" s="236"/>
      <c r="S383" s="236"/>
      <c r="T383" s="237"/>
      <c r="U383" s="11"/>
      <c r="V383" s="11"/>
      <c r="W383" s="11"/>
      <c r="X383" s="11"/>
      <c r="Y383" s="11"/>
      <c r="Z383" s="11"/>
      <c r="AA383" s="11"/>
      <c r="AB383" s="11"/>
      <c r="AC383" s="11"/>
      <c r="AD383" s="11"/>
      <c r="AE383" s="11"/>
      <c r="AT383" s="238" t="s">
        <v>199</v>
      </c>
      <c r="AU383" s="238" t="s">
        <v>85</v>
      </c>
      <c r="AV383" s="11" t="s">
        <v>85</v>
      </c>
      <c r="AW383" s="11" t="s">
        <v>32</v>
      </c>
      <c r="AX383" s="11" t="s">
        <v>76</v>
      </c>
      <c r="AY383" s="238" t="s">
        <v>195</v>
      </c>
    </row>
    <row r="384" s="10" customFormat="1">
      <c r="A384" s="10"/>
      <c r="B384" s="218"/>
      <c r="C384" s="219"/>
      <c r="D384" s="213" t="s">
        <v>199</v>
      </c>
      <c r="E384" s="220" t="s">
        <v>1</v>
      </c>
      <c r="F384" s="221" t="s">
        <v>1444</v>
      </c>
      <c r="G384" s="219"/>
      <c r="H384" s="220" t="s">
        <v>1</v>
      </c>
      <c r="I384" s="222"/>
      <c r="J384" s="219"/>
      <c r="K384" s="219"/>
      <c r="L384" s="223"/>
      <c r="M384" s="224"/>
      <c r="N384" s="225"/>
      <c r="O384" s="225"/>
      <c r="P384" s="225"/>
      <c r="Q384" s="225"/>
      <c r="R384" s="225"/>
      <c r="S384" s="225"/>
      <c r="T384" s="226"/>
      <c r="U384" s="10"/>
      <c r="V384" s="10"/>
      <c r="W384" s="10"/>
      <c r="X384" s="10"/>
      <c r="Y384" s="10"/>
      <c r="Z384" s="10"/>
      <c r="AA384" s="10"/>
      <c r="AB384" s="10"/>
      <c r="AC384" s="10"/>
      <c r="AD384" s="10"/>
      <c r="AE384" s="10"/>
      <c r="AT384" s="227" t="s">
        <v>199</v>
      </c>
      <c r="AU384" s="227" t="s">
        <v>85</v>
      </c>
      <c r="AV384" s="10" t="s">
        <v>83</v>
      </c>
      <c r="AW384" s="10" t="s">
        <v>32</v>
      </c>
      <c r="AX384" s="10" t="s">
        <v>76</v>
      </c>
      <c r="AY384" s="227" t="s">
        <v>195</v>
      </c>
    </row>
    <row r="385" s="11" customFormat="1">
      <c r="A385" s="11"/>
      <c r="B385" s="228"/>
      <c r="C385" s="229"/>
      <c r="D385" s="213" t="s">
        <v>199</v>
      </c>
      <c r="E385" s="230" t="s">
        <v>1</v>
      </c>
      <c r="F385" s="231" t="s">
        <v>1670</v>
      </c>
      <c r="G385" s="229"/>
      <c r="H385" s="232">
        <v>5.0949999999999998</v>
      </c>
      <c r="I385" s="233"/>
      <c r="J385" s="229"/>
      <c r="K385" s="229"/>
      <c r="L385" s="234"/>
      <c r="M385" s="235"/>
      <c r="N385" s="236"/>
      <c r="O385" s="236"/>
      <c r="P385" s="236"/>
      <c r="Q385" s="236"/>
      <c r="R385" s="236"/>
      <c r="S385" s="236"/>
      <c r="T385" s="237"/>
      <c r="U385" s="11"/>
      <c r="V385" s="11"/>
      <c r="W385" s="11"/>
      <c r="X385" s="11"/>
      <c r="Y385" s="11"/>
      <c r="Z385" s="11"/>
      <c r="AA385" s="11"/>
      <c r="AB385" s="11"/>
      <c r="AC385" s="11"/>
      <c r="AD385" s="11"/>
      <c r="AE385" s="11"/>
      <c r="AT385" s="238" t="s">
        <v>199</v>
      </c>
      <c r="AU385" s="238" t="s">
        <v>85</v>
      </c>
      <c r="AV385" s="11" t="s">
        <v>85</v>
      </c>
      <c r="AW385" s="11" t="s">
        <v>32</v>
      </c>
      <c r="AX385" s="11" t="s">
        <v>76</v>
      </c>
      <c r="AY385" s="238" t="s">
        <v>195</v>
      </c>
    </row>
    <row r="386" s="11" customFormat="1">
      <c r="A386" s="11"/>
      <c r="B386" s="228"/>
      <c r="C386" s="229"/>
      <c r="D386" s="213" t="s">
        <v>199</v>
      </c>
      <c r="E386" s="230" t="s">
        <v>1</v>
      </c>
      <c r="F386" s="231" t="s">
        <v>1671</v>
      </c>
      <c r="G386" s="229"/>
      <c r="H386" s="232">
        <v>9.1129999999999995</v>
      </c>
      <c r="I386" s="233"/>
      <c r="J386" s="229"/>
      <c r="K386" s="229"/>
      <c r="L386" s="234"/>
      <c r="M386" s="235"/>
      <c r="N386" s="236"/>
      <c r="O386" s="236"/>
      <c r="P386" s="236"/>
      <c r="Q386" s="236"/>
      <c r="R386" s="236"/>
      <c r="S386" s="236"/>
      <c r="T386" s="237"/>
      <c r="U386" s="11"/>
      <c r="V386" s="11"/>
      <c r="W386" s="11"/>
      <c r="X386" s="11"/>
      <c r="Y386" s="11"/>
      <c r="Z386" s="11"/>
      <c r="AA386" s="11"/>
      <c r="AB386" s="11"/>
      <c r="AC386" s="11"/>
      <c r="AD386" s="11"/>
      <c r="AE386" s="11"/>
      <c r="AT386" s="238" t="s">
        <v>199</v>
      </c>
      <c r="AU386" s="238" t="s">
        <v>85</v>
      </c>
      <c r="AV386" s="11" t="s">
        <v>85</v>
      </c>
      <c r="AW386" s="11" t="s">
        <v>32</v>
      </c>
      <c r="AX386" s="11" t="s">
        <v>76</v>
      </c>
      <c r="AY386" s="238" t="s">
        <v>195</v>
      </c>
    </row>
    <row r="387" s="16" customFormat="1">
      <c r="A387" s="16"/>
      <c r="B387" s="298"/>
      <c r="C387" s="299"/>
      <c r="D387" s="213" t="s">
        <v>199</v>
      </c>
      <c r="E387" s="300" t="s">
        <v>1</v>
      </c>
      <c r="F387" s="301" t="s">
        <v>1498</v>
      </c>
      <c r="G387" s="299"/>
      <c r="H387" s="302">
        <v>1993.4010000000001</v>
      </c>
      <c r="I387" s="303"/>
      <c r="J387" s="299"/>
      <c r="K387" s="299"/>
      <c r="L387" s="304"/>
      <c r="M387" s="305"/>
      <c r="N387" s="306"/>
      <c r="O387" s="306"/>
      <c r="P387" s="306"/>
      <c r="Q387" s="306"/>
      <c r="R387" s="306"/>
      <c r="S387" s="306"/>
      <c r="T387" s="307"/>
      <c r="U387" s="16"/>
      <c r="V387" s="16"/>
      <c r="W387" s="16"/>
      <c r="X387" s="16"/>
      <c r="Y387" s="16"/>
      <c r="Z387" s="16"/>
      <c r="AA387" s="16"/>
      <c r="AB387" s="16"/>
      <c r="AC387" s="16"/>
      <c r="AD387" s="16"/>
      <c r="AE387" s="16"/>
      <c r="AT387" s="308" t="s">
        <v>199</v>
      </c>
      <c r="AU387" s="308" t="s">
        <v>85</v>
      </c>
      <c r="AV387" s="16" t="s">
        <v>229</v>
      </c>
      <c r="AW387" s="16" t="s">
        <v>32</v>
      </c>
      <c r="AX387" s="16" t="s">
        <v>76</v>
      </c>
      <c r="AY387" s="308" t="s">
        <v>195</v>
      </c>
    </row>
    <row r="388" s="10" customFormat="1">
      <c r="A388" s="10"/>
      <c r="B388" s="218"/>
      <c r="C388" s="219"/>
      <c r="D388" s="213" t="s">
        <v>199</v>
      </c>
      <c r="E388" s="220" t="s">
        <v>1</v>
      </c>
      <c r="F388" s="221" t="s">
        <v>1672</v>
      </c>
      <c r="G388" s="219"/>
      <c r="H388" s="220" t="s">
        <v>1</v>
      </c>
      <c r="I388" s="222"/>
      <c r="J388" s="219"/>
      <c r="K388" s="219"/>
      <c r="L388" s="223"/>
      <c r="M388" s="224"/>
      <c r="N388" s="225"/>
      <c r="O388" s="225"/>
      <c r="P388" s="225"/>
      <c r="Q388" s="225"/>
      <c r="R388" s="225"/>
      <c r="S388" s="225"/>
      <c r="T388" s="226"/>
      <c r="U388" s="10"/>
      <c r="V388" s="10"/>
      <c r="W388" s="10"/>
      <c r="X388" s="10"/>
      <c r="Y388" s="10"/>
      <c r="Z388" s="10"/>
      <c r="AA388" s="10"/>
      <c r="AB388" s="10"/>
      <c r="AC388" s="10"/>
      <c r="AD388" s="10"/>
      <c r="AE388" s="10"/>
      <c r="AT388" s="227" t="s">
        <v>199</v>
      </c>
      <c r="AU388" s="227" t="s">
        <v>85</v>
      </c>
      <c r="AV388" s="10" t="s">
        <v>83</v>
      </c>
      <c r="AW388" s="10" t="s">
        <v>32</v>
      </c>
      <c r="AX388" s="10" t="s">
        <v>76</v>
      </c>
      <c r="AY388" s="227" t="s">
        <v>195</v>
      </c>
    </row>
    <row r="389" s="10" customFormat="1">
      <c r="A389" s="10"/>
      <c r="B389" s="218"/>
      <c r="C389" s="219"/>
      <c r="D389" s="213" t="s">
        <v>199</v>
      </c>
      <c r="E389" s="220" t="s">
        <v>1</v>
      </c>
      <c r="F389" s="221" t="s">
        <v>1419</v>
      </c>
      <c r="G389" s="219"/>
      <c r="H389" s="220" t="s">
        <v>1</v>
      </c>
      <c r="I389" s="222"/>
      <c r="J389" s="219"/>
      <c r="K389" s="219"/>
      <c r="L389" s="223"/>
      <c r="M389" s="224"/>
      <c r="N389" s="225"/>
      <c r="O389" s="225"/>
      <c r="P389" s="225"/>
      <c r="Q389" s="225"/>
      <c r="R389" s="225"/>
      <c r="S389" s="225"/>
      <c r="T389" s="226"/>
      <c r="U389" s="10"/>
      <c r="V389" s="10"/>
      <c r="W389" s="10"/>
      <c r="X389" s="10"/>
      <c r="Y389" s="10"/>
      <c r="Z389" s="10"/>
      <c r="AA389" s="10"/>
      <c r="AB389" s="10"/>
      <c r="AC389" s="10"/>
      <c r="AD389" s="10"/>
      <c r="AE389" s="10"/>
      <c r="AT389" s="227" t="s">
        <v>199</v>
      </c>
      <c r="AU389" s="227" t="s">
        <v>85</v>
      </c>
      <c r="AV389" s="10" t="s">
        <v>83</v>
      </c>
      <c r="AW389" s="10" t="s">
        <v>32</v>
      </c>
      <c r="AX389" s="10" t="s">
        <v>76</v>
      </c>
      <c r="AY389" s="227" t="s">
        <v>195</v>
      </c>
    </row>
    <row r="390" s="11" customFormat="1">
      <c r="A390" s="11"/>
      <c r="B390" s="228"/>
      <c r="C390" s="229"/>
      <c r="D390" s="213" t="s">
        <v>199</v>
      </c>
      <c r="E390" s="230" t="s">
        <v>1</v>
      </c>
      <c r="F390" s="231" t="s">
        <v>1673</v>
      </c>
      <c r="G390" s="229"/>
      <c r="H390" s="232">
        <v>564.81100000000004</v>
      </c>
      <c r="I390" s="233"/>
      <c r="J390" s="229"/>
      <c r="K390" s="229"/>
      <c r="L390" s="234"/>
      <c r="M390" s="235"/>
      <c r="N390" s="236"/>
      <c r="O390" s="236"/>
      <c r="P390" s="236"/>
      <c r="Q390" s="236"/>
      <c r="R390" s="236"/>
      <c r="S390" s="236"/>
      <c r="T390" s="237"/>
      <c r="U390" s="11"/>
      <c r="V390" s="11"/>
      <c r="W390" s="11"/>
      <c r="X390" s="11"/>
      <c r="Y390" s="11"/>
      <c r="Z390" s="11"/>
      <c r="AA390" s="11"/>
      <c r="AB390" s="11"/>
      <c r="AC390" s="11"/>
      <c r="AD390" s="11"/>
      <c r="AE390" s="11"/>
      <c r="AT390" s="238" t="s">
        <v>199</v>
      </c>
      <c r="AU390" s="238" t="s">
        <v>85</v>
      </c>
      <c r="AV390" s="11" t="s">
        <v>85</v>
      </c>
      <c r="AW390" s="11" t="s">
        <v>32</v>
      </c>
      <c r="AX390" s="11" t="s">
        <v>76</v>
      </c>
      <c r="AY390" s="238" t="s">
        <v>195</v>
      </c>
    </row>
    <row r="391" s="11" customFormat="1">
      <c r="A391" s="11"/>
      <c r="B391" s="228"/>
      <c r="C391" s="229"/>
      <c r="D391" s="213" t="s">
        <v>199</v>
      </c>
      <c r="E391" s="230" t="s">
        <v>1</v>
      </c>
      <c r="F391" s="231" t="s">
        <v>1674</v>
      </c>
      <c r="G391" s="229"/>
      <c r="H391" s="232">
        <v>49.399999999999999</v>
      </c>
      <c r="I391" s="233"/>
      <c r="J391" s="229"/>
      <c r="K391" s="229"/>
      <c r="L391" s="234"/>
      <c r="M391" s="235"/>
      <c r="N391" s="236"/>
      <c r="O391" s="236"/>
      <c r="P391" s="236"/>
      <c r="Q391" s="236"/>
      <c r="R391" s="236"/>
      <c r="S391" s="236"/>
      <c r="T391" s="237"/>
      <c r="U391" s="11"/>
      <c r="V391" s="11"/>
      <c r="W391" s="11"/>
      <c r="X391" s="11"/>
      <c r="Y391" s="11"/>
      <c r="Z391" s="11"/>
      <c r="AA391" s="11"/>
      <c r="AB391" s="11"/>
      <c r="AC391" s="11"/>
      <c r="AD391" s="11"/>
      <c r="AE391" s="11"/>
      <c r="AT391" s="238" t="s">
        <v>199</v>
      </c>
      <c r="AU391" s="238" t="s">
        <v>85</v>
      </c>
      <c r="AV391" s="11" t="s">
        <v>85</v>
      </c>
      <c r="AW391" s="11" t="s">
        <v>32</v>
      </c>
      <c r="AX391" s="11" t="s">
        <v>76</v>
      </c>
      <c r="AY391" s="238" t="s">
        <v>195</v>
      </c>
    </row>
    <row r="392" s="11" customFormat="1">
      <c r="A392" s="11"/>
      <c r="B392" s="228"/>
      <c r="C392" s="229"/>
      <c r="D392" s="213" t="s">
        <v>199</v>
      </c>
      <c r="E392" s="230" t="s">
        <v>1</v>
      </c>
      <c r="F392" s="231" t="s">
        <v>1675</v>
      </c>
      <c r="G392" s="229"/>
      <c r="H392" s="232">
        <v>3.2400000000000002</v>
      </c>
      <c r="I392" s="233"/>
      <c r="J392" s="229"/>
      <c r="K392" s="229"/>
      <c r="L392" s="234"/>
      <c r="M392" s="235"/>
      <c r="N392" s="236"/>
      <c r="O392" s="236"/>
      <c r="P392" s="236"/>
      <c r="Q392" s="236"/>
      <c r="R392" s="236"/>
      <c r="S392" s="236"/>
      <c r="T392" s="237"/>
      <c r="U392" s="11"/>
      <c r="V392" s="11"/>
      <c r="W392" s="11"/>
      <c r="X392" s="11"/>
      <c r="Y392" s="11"/>
      <c r="Z392" s="11"/>
      <c r="AA392" s="11"/>
      <c r="AB392" s="11"/>
      <c r="AC392" s="11"/>
      <c r="AD392" s="11"/>
      <c r="AE392" s="11"/>
      <c r="AT392" s="238" t="s">
        <v>199</v>
      </c>
      <c r="AU392" s="238" t="s">
        <v>85</v>
      </c>
      <c r="AV392" s="11" t="s">
        <v>85</v>
      </c>
      <c r="AW392" s="11" t="s">
        <v>32</v>
      </c>
      <c r="AX392" s="11" t="s">
        <v>76</v>
      </c>
      <c r="AY392" s="238" t="s">
        <v>195</v>
      </c>
    </row>
    <row r="393" s="11" customFormat="1">
      <c r="A393" s="11"/>
      <c r="B393" s="228"/>
      <c r="C393" s="229"/>
      <c r="D393" s="213" t="s">
        <v>199</v>
      </c>
      <c r="E393" s="230" t="s">
        <v>1</v>
      </c>
      <c r="F393" s="231" t="s">
        <v>1676</v>
      </c>
      <c r="G393" s="229"/>
      <c r="H393" s="232">
        <v>4.3200000000000003</v>
      </c>
      <c r="I393" s="233"/>
      <c r="J393" s="229"/>
      <c r="K393" s="229"/>
      <c r="L393" s="234"/>
      <c r="M393" s="235"/>
      <c r="N393" s="236"/>
      <c r="O393" s="236"/>
      <c r="P393" s="236"/>
      <c r="Q393" s="236"/>
      <c r="R393" s="236"/>
      <c r="S393" s="236"/>
      <c r="T393" s="237"/>
      <c r="U393" s="11"/>
      <c r="V393" s="11"/>
      <c r="W393" s="11"/>
      <c r="X393" s="11"/>
      <c r="Y393" s="11"/>
      <c r="Z393" s="11"/>
      <c r="AA393" s="11"/>
      <c r="AB393" s="11"/>
      <c r="AC393" s="11"/>
      <c r="AD393" s="11"/>
      <c r="AE393" s="11"/>
      <c r="AT393" s="238" t="s">
        <v>199</v>
      </c>
      <c r="AU393" s="238" t="s">
        <v>85</v>
      </c>
      <c r="AV393" s="11" t="s">
        <v>85</v>
      </c>
      <c r="AW393" s="11" t="s">
        <v>32</v>
      </c>
      <c r="AX393" s="11" t="s">
        <v>76</v>
      </c>
      <c r="AY393" s="238" t="s">
        <v>195</v>
      </c>
    </row>
    <row r="394" s="10" customFormat="1">
      <c r="A394" s="10"/>
      <c r="B394" s="218"/>
      <c r="C394" s="219"/>
      <c r="D394" s="213" t="s">
        <v>199</v>
      </c>
      <c r="E394" s="220" t="s">
        <v>1</v>
      </c>
      <c r="F394" s="221" t="s">
        <v>1431</v>
      </c>
      <c r="G394" s="219"/>
      <c r="H394" s="220" t="s">
        <v>1</v>
      </c>
      <c r="I394" s="222"/>
      <c r="J394" s="219"/>
      <c r="K394" s="219"/>
      <c r="L394" s="223"/>
      <c r="M394" s="224"/>
      <c r="N394" s="225"/>
      <c r="O394" s="225"/>
      <c r="P394" s="225"/>
      <c r="Q394" s="225"/>
      <c r="R394" s="225"/>
      <c r="S394" s="225"/>
      <c r="T394" s="226"/>
      <c r="U394" s="10"/>
      <c r="V394" s="10"/>
      <c r="W394" s="10"/>
      <c r="X394" s="10"/>
      <c r="Y394" s="10"/>
      <c r="Z394" s="10"/>
      <c r="AA394" s="10"/>
      <c r="AB394" s="10"/>
      <c r="AC394" s="10"/>
      <c r="AD394" s="10"/>
      <c r="AE394" s="10"/>
      <c r="AT394" s="227" t="s">
        <v>199</v>
      </c>
      <c r="AU394" s="227" t="s">
        <v>85</v>
      </c>
      <c r="AV394" s="10" t="s">
        <v>83</v>
      </c>
      <c r="AW394" s="10" t="s">
        <v>32</v>
      </c>
      <c r="AX394" s="10" t="s">
        <v>76</v>
      </c>
      <c r="AY394" s="227" t="s">
        <v>195</v>
      </c>
    </row>
    <row r="395" s="11" customFormat="1">
      <c r="A395" s="11"/>
      <c r="B395" s="228"/>
      <c r="C395" s="229"/>
      <c r="D395" s="213" t="s">
        <v>199</v>
      </c>
      <c r="E395" s="230" t="s">
        <v>1</v>
      </c>
      <c r="F395" s="231" t="s">
        <v>1677</v>
      </c>
      <c r="G395" s="229"/>
      <c r="H395" s="232">
        <v>1.853</v>
      </c>
      <c r="I395" s="233"/>
      <c r="J395" s="229"/>
      <c r="K395" s="229"/>
      <c r="L395" s="234"/>
      <c r="M395" s="235"/>
      <c r="N395" s="236"/>
      <c r="O395" s="236"/>
      <c r="P395" s="236"/>
      <c r="Q395" s="236"/>
      <c r="R395" s="236"/>
      <c r="S395" s="236"/>
      <c r="T395" s="237"/>
      <c r="U395" s="11"/>
      <c r="V395" s="11"/>
      <c r="W395" s="11"/>
      <c r="X395" s="11"/>
      <c r="Y395" s="11"/>
      <c r="Z395" s="11"/>
      <c r="AA395" s="11"/>
      <c r="AB395" s="11"/>
      <c r="AC395" s="11"/>
      <c r="AD395" s="11"/>
      <c r="AE395" s="11"/>
      <c r="AT395" s="238" t="s">
        <v>199</v>
      </c>
      <c r="AU395" s="238" t="s">
        <v>85</v>
      </c>
      <c r="AV395" s="11" t="s">
        <v>85</v>
      </c>
      <c r="AW395" s="11" t="s">
        <v>32</v>
      </c>
      <c r="AX395" s="11" t="s">
        <v>76</v>
      </c>
      <c r="AY395" s="238" t="s">
        <v>195</v>
      </c>
    </row>
    <row r="396" s="11" customFormat="1">
      <c r="A396" s="11"/>
      <c r="B396" s="228"/>
      <c r="C396" s="229"/>
      <c r="D396" s="213" t="s">
        <v>199</v>
      </c>
      <c r="E396" s="230" t="s">
        <v>1</v>
      </c>
      <c r="F396" s="231" t="s">
        <v>1678</v>
      </c>
      <c r="G396" s="229"/>
      <c r="H396" s="232">
        <v>1.3</v>
      </c>
      <c r="I396" s="233"/>
      <c r="J396" s="229"/>
      <c r="K396" s="229"/>
      <c r="L396" s="234"/>
      <c r="M396" s="235"/>
      <c r="N396" s="236"/>
      <c r="O396" s="236"/>
      <c r="P396" s="236"/>
      <c r="Q396" s="236"/>
      <c r="R396" s="236"/>
      <c r="S396" s="236"/>
      <c r="T396" s="237"/>
      <c r="U396" s="11"/>
      <c r="V396" s="11"/>
      <c r="W396" s="11"/>
      <c r="X396" s="11"/>
      <c r="Y396" s="11"/>
      <c r="Z396" s="11"/>
      <c r="AA396" s="11"/>
      <c r="AB396" s="11"/>
      <c r="AC396" s="11"/>
      <c r="AD396" s="11"/>
      <c r="AE396" s="11"/>
      <c r="AT396" s="238" t="s">
        <v>199</v>
      </c>
      <c r="AU396" s="238" t="s">
        <v>85</v>
      </c>
      <c r="AV396" s="11" t="s">
        <v>85</v>
      </c>
      <c r="AW396" s="11" t="s">
        <v>32</v>
      </c>
      <c r="AX396" s="11" t="s">
        <v>76</v>
      </c>
      <c r="AY396" s="238" t="s">
        <v>195</v>
      </c>
    </row>
    <row r="397" s="16" customFormat="1">
      <c r="A397" s="16"/>
      <c r="B397" s="298"/>
      <c r="C397" s="299"/>
      <c r="D397" s="213" t="s">
        <v>199</v>
      </c>
      <c r="E397" s="300" t="s">
        <v>1</v>
      </c>
      <c r="F397" s="301" t="s">
        <v>1498</v>
      </c>
      <c r="G397" s="299"/>
      <c r="H397" s="302">
        <v>624.92399999999998</v>
      </c>
      <c r="I397" s="303"/>
      <c r="J397" s="299"/>
      <c r="K397" s="299"/>
      <c r="L397" s="304"/>
      <c r="M397" s="305"/>
      <c r="N397" s="306"/>
      <c r="O397" s="306"/>
      <c r="P397" s="306"/>
      <c r="Q397" s="306"/>
      <c r="R397" s="306"/>
      <c r="S397" s="306"/>
      <c r="T397" s="307"/>
      <c r="U397" s="16"/>
      <c r="V397" s="16"/>
      <c r="W397" s="16"/>
      <c r="X397" s="16"/>
      <c r="Y397" s="16"/>
      <c r="Z397" s="16"/>
      <c r="AA397" s="16"/>
      <c r="AB397" s="16"/>
      <c r="AC397" s="16"/>
      <c r="AD397" s="16"/>
      <c r="AE397" s="16"/>
      <c r="AT397" s="308" t="s">
        <v>199</v>
      </c>
      <c r="AU397" s="308" t="s">
        <v>85</v>
      </c>
      <c r="AV397" s="16" t="s">
        <v>229</v>
      </c>
      <c r="AW397" s="16" t="s">
        <v>32</v>
      </c>
      <c r="AX397" s="16" t="s">
        <v>76</v>
      </c>
      <c r="AY397" s="308" t="s">
        <v>195</v>
      </c>
    </row>
    <row r="398" s="11" customFormat="1">
      <c r="A398" s="11"/>
      <c r="B398" s="228"/>
      <c r="C398" s="229"/>
      <c r="D398" s="213" t="s">
        <v>199</v>
      </c>
      <c r="E398" s="230" t="s">
        <v>1</v>
      </c>
      <c r="F398" s="231" t="s">
        <v>1679</v>
      </c>
      <c r="G398" s="229"/>
      <c r="H398" s="232">
        <v>187.786</v>
      </c>
      <c r="I398" s="233"/>
      <c r="J398" s="229"/>
      <c r="K398" s="229"/>
      <c r="L398" s="234"/>
      <c r="M398" s="235"/>
      <c r="N398" s="236"/>
      <c r="O398" s="236"/>
      <c r="P398" s="236"/>
      <c r="Q398" s="236"/>
      <c r="R398" s="236"/>
      <c r="S398" s="236"/>
      <c r="T398" s="237"/>
      <c r="U398" s="11"/>
      <c r="V398" s="11"/>
      <c r="W398" s="11"/>
      <c r="X398" s="11"/>
      <c r="Y398" s="11"/>
      <c r="Z398" s="11"/>
      <c r="AA398" s="11"/>
      <c r="AB398" s="11"/>
      <c r="AC398" s="11"/>
      <c r="AD398" s="11"/>
      <c r="AE398" s="11"/>
      <c r="AT398" s="238" t="s">
        <v>199</v>
      </c>
      <c r="AU398" s="238" t="s">
        <v>85</v>
      </c>
      <c r="AV398" s="11" t="s">
        <v>85</v>
      </c>
      <c r="AW398" s="11" t="s">
        <v>32</v>
      </c>
      <c r="AX398" s="11" t="s">
        <v>76</v>
      </c>
      <c r="AY398" s="238" t="s">
        <v>195</v>
      </c>
    </row>
    <row r="399" s="11" customFormat="1">
      <c r="A399" s="11"/>
      <c r="B399" s="228"/>
      <c r="C399" s="229"/>
      <c r="D399" s="213" t="s">
        <v>199</v>
      </c>
      <c r="E399" s="230" t="s">
        <v>1</v>
      </c>
      <c r="F399" s="231" t="s">
        <v>1680</v>
      </c>
      <c r="G399" s="229"/>
      <c r="H399" s="232">
        <v>421.81</v>
      </c>
      <c r="I399" s="233"/>
      <c r="J399" s="229"/>
      <c r="K399" s="229"/>
      <c r="L399" s="234"/>
      <c r="M399" s="235"/>
      <c r="N399" s="236"/>
      <c r="O399" s="236"/>
      <c r="P399" s="236"/>
      <c r="Q399" s="236"/>
      <c r="R399" s="236"/>
      <c r="S399" s="236"/>
      <c r="T399" s="237"/>
      <c r="U399" s="11"/>
      <c r="V399" s="11"/>
      <c r="W399" s="11"/>
      <c r="X399" s="11"/>
      <c r="Y399" s="11"/>
      <c r="Z399" s="11"/>
      <c r="AA399" s="11"/>
      <c r="AB399" s="11"/>
      <c r="AC399" s="11"/>
      <c r="AD399" s="11"/>
      <c r="AE399" s="11"/>
      <c r="AT399" s="238" t="s">
        <v>199</v>
      </c>
      <c r="AU399" s="238" t="s">
        <v>85</v>
      </c>
      <c r="AV399" s="11" t="s">
        <v>85</v>
      </c>
      <c r="AW399" s="11" t="s">
        <v>32</v>
      </c>
      <c r="AX399" s="11" t="s">
        <v>76</v>
      </c>
      <c r="AY399" s="238" t="s">
        <v>195</v>
      </c>
    </row>
    <row r="400" s="16" customFormat="1">
      <c r="A400" s="16"/>
      <c r="B400" s="298"/>
      <c r="C400" s="299"/>
      <c r="D400" s="213" t="s">
        <v>199</v>
      </c>
      <c r="E400" s="300" t="s">
        <v>1</v>
      </c>
      <c r="F400" s="301" t="s">
        <v>1498</v>
      </c>
      <c r="G400" s="299"/>
      <c r="H400" s="302">
        <v>609.596</v>
      </c>
      <c r="I400" s="303"/>
      <c r="J400" s="299"/>
      <c r="K400" s="299"/>
      <c r="L400" s="304"/>
      <c r="M400" s="305"/>
      <c r="N400" s="306"/>
      <c r="O400" s="306"/>
      <c r="P400" s="306"/>
      <c r="Q400" s="306"/>
      <c r="R400" s="306"/>
      <c r="S400" s="306"/>
      <c r="T400" s="307"/>
      <c r="U400" s="16"/>
      <c r="V400" s="16"/>
      <c r="W400" s="16"/>
      <c r="X400" s="16"/>
      <c r="Y400" s="16"/>
      <c r="Z400" s="16"/>
      <c r="AA400" s="16"/>
      <c r="AB400" s="16"/>
      <c r="AC400" s="16"/>
      <c r="AD400" s="16"/>
      <c r="AE400" s="16"/>
      <c r="AT400" s="308" t="s">
        <v>199</v>
      </c>
      <c r="AU400" s="308" t="s">
        <v>85</v>
      </c>
      <c r="AV400" s="16" t="s">
        <v>229</v>
      </c>
      <c r="AW400" s="16" t="s">
        <v>32</v>
      </c>
      <c r="AX400" s="16" t="s">
        <v>76</v>
      </c>
      <c r="AY400" s="308" t="s">
        <v>195</v>
      </c>
    </row>
    <row r="401" s="2" customFormat="1" ht="24.15" customHeight="1">
      <c r="A401" s="39"/>
      <c r="B401" s="40"/>
      <c r="C401" s="262" t="s">
        <v>340</v>
      </c>
      <c r="D401" s="262" t="s">
        <v>224</v>
      </c>
      <c r="E401" s="263" t="s">
        <v>1681</v>
      </c>
      <c r="F401" s="264" t="s">
        <v>1682</v>
      </c>
      <c r="G401" s="265" t="s">
        <v>1237</v>
      </c>
      <c r="H401" s="266">
        <v>1746.038</v>
      </c>
      <c r="I401" s="267"/>
      <c r="J401" s="268">
        <f>ROUND(I401*H401,2)</f>
        <v>0</v>
      </c>
      <c r="K401" s="264" t="s">
        <v>1</v>
      </c>
      <c r="L401" s="269"/>
      <c r="M401" s="270" t="s">
        <v>1</v>
      </c>
      <c r="N401" s="271" t="s">
        <v>41</v>
      </c>
      <c r="O401" s="92"/>
      <c r="P401" s="209">
        <f>O401*H401</f>
        <v>0</v>
      </c>
      <c r="Q401" s="209">
        <v>0</v>
      </c>
      <c r="R401" s="209">
        <f>Q401*H401</f>
        <v>0</v>
      </c>
      <c r="S401" s="209">
        <v>0</v>
      </c>
      <c r="T401" s="210">
        <f>S401*H401</f>
        <v>0</v>
      </c>
      <c r="U401" s="39"/>
      <c r="V401" s="39"/>
      <c r="W401" s="39"/>
      <c r="X401" s="39"/>
      <c r="Y401" s="39"/>
      <c r="Z401" s="39"/>
      <c r="AA401" s="39"/>
      <c r="AB401" s="39"/>
      <c r="AC401" s="39"/>
      <c r="AD401" s="39"/>
      <c r="AE401" s="39"/>
      <c r="AR401" s="211" t="s">
        <v>253</v>
      </c>
      <c r="AT401" s="211" t="s">
        <v>224</v>
      </c>
      <c r="AU401" s="211" t="s">
        <v>85</v>
      </c>
      <c r="AY401" s="18" t="s">
        <v>195</v>
      </c>
      <c r="BE401" s="212">
        <f>IF(N401="základní",J401,0)</f>
        <v>0</v>
      </c>
      <c r="BF401" s="212">
        <f>IF(N401="snížená",J401,0)</f>
        <v>0</v>
      </c>
      <c r="BG401" s="212">
        <f>IF(N401="zákl. přenesená",J401,0)</f>
        <v>0</v>
      </c>
      <c r="BH401" s="212">
        <f>IF(N401="sníž. přenesená",J401,0)</f>
        <v>0</v>
      </c>
      <c r="BI401" s="212">
        <f>IF(N401="nulová",J401,0)</f>
        <v>0</v>
      </c>
      <c r="BJ401" s="18" t="s">
        <v>83</v>
      </c>
      <c r="BK401" s="212">
        <f>ROUND(I401*H401,2)</f>
        <v>0</v>
      </c>
      <c r="BL401" s="18" t="s">
        <v>234</v>
      </c>
      <c r="BM401" s="211" t="s">
        <v>1683</v>
      </c>
    </row>
    <row r="402" s="10" customFormat="1">
      <c r="A402" s="10"/>
      <c r="B402" s="218"/>
      <c r="C402" s="219"/>
      <c r="D402" s="213" t="s">
        <v>199</v>
      </c>
      <c r="E402" s="220" t="s">
        <v>1</v>
      </c>
      <c r="F402" s="221" t="s">
        <v>1658</v>
      </c>
      <c r="G402" s="219"/>
      <c r="H402" s="220" t="s">
        <v>1</v>
      </c>
      <c r="I402" s="222"/>
      <c r="J402" s="219"/>
      <c r="K402" s="219"/>
      <c r="L402" s="223"/>
      <c r="M402" s="224"/>
      <c r="N402" s="225"/>
      <c r="O402" s="225"/>
      <c r="P402" s="225"/>
      <c r="Q402" s="225"/>
      <c r="R402" s="225"/>
      <c r="S402" s="225"/>
      <c r="T402" s="226"/>
      <c r="U402" s="10"/>
      <c r="V402" s="10"/>
      <c r="W402" s="10"/>
      <c r="X402" s="10"/>
      <c r="Y402" s="10"/>
      <c r="Z402" s="10"/>
      <c r="AA402" s="10"/>
      <c r="AB402" s="10"/>
      <c r="AC402" s="10"/>
      <c r="AD402" s="10"/>
      <c r="AE402" s="10"/>
      <c r="AT402" s="227" t="s">
        <v>199</v>
      </c>
      <c r="AU402" s="227" t="s">
        <v>85</v>
      </c>
      <c r="AV402" s="10" t="s">
        <v>83</v>
      </c>
      <c r="AW402" s="10" t="s">
        <v>32</v>
      </c>
      <c r="AX402" s="10" t="s">
        <v>76</v>
      </c>
      <c r="AY402" s="227" t="s">
        <v>195</v>
      </c>
    </row>
    <row r="403" s="10" customFormat="1">
      <c r="A403" s="10"/>
      <c r="B403" s="218"/>
      <c r="C403" s="219"/>
      <c r="D403" s="213" t="s">
        <v>199</v>
      </c>
      <c r="E403" s="220" t="s">
        <v>1</v>
      </c>
      <c r="F403" s="221" t="s">
        <v>1659</v>
      </c>
      <c r="G403" s="219"/>
      <c r="H403" s="220" t="s">
        <v>1</v>
      </c>
      <c r="I403" s="222"/>
      <c r="J403" s="219"/>
      <c r="K403" s="219"/>
      <c r="L403" s="223"/>
      <c r="M403" s="224"/>
      <c r="N403" s="225"/>
      <c r="O403" s="225"/>
      <c r="P403" s="225"/>
      <c r="Q403" s="225"/>
      <c r="R403" s="225"/>
      <c r="S403" s="225"/>
      <c r="T403" s="226"/>
      <c r="U403" s="10"/>
      <c r="V403" s="10"/>
      <c r="W403" s="10"/>
      <c r="X403" s="10"/>
      <c r="Y403" s="10"/>
      <c r="Z403" s="10"/>
      <c r="AA403" s="10"/>
      <c r="AB403" s="10"/>
      <c r="AC403" s="10"/>
      <c r="AD403" s="10"/>
      <c r="AE403" s="10"/>
      <c r="AT403" s="227" t="s">
        <v>199</v>
      </c>
      <c r="AU403" s="227" t="s">
        <v>85</v>
      </c>
      <c r="AV403" s="10" t="s">
        <v>83</v>
      </c>
      <c r="AW403" s="10" t="s">
        <v>32</v>
      </c>
      <c r="AX403" s="10" t="s">
        <v>76</v>
      </c>
      <c r="AY403" s="227" t="s">
        <v>195</v>
      </c>
    </row>
    <row r="404" s="11" customFormat="1">
      <c r="A404" s="11"/>
      <c r="B404" s="228"/>
      <c r="C404" s="229"/>
      <c r="D404" s="213" t="s">
        <v>199</v>
      </c>
      <c r="E404" s="230" t="s">
        <v>1</v>
      </c>
      <c r="F404" s="231" t="s">
        <v>1660</v>
      </c>
      <c r="G404" s="229"/>
      <c r="H404" s="232">
        <v>149.64599999999999</v>
      </c>
      <c r="I404" s="233"/>
      <c r="J404" s="229"/>
      <c r="K404" s="229"/>
      <c r="L404" s="234"/>
      <c r="M404" s="235"/>
      <c r="N404" s="236"/>
      <c r="O404" s="236"/>
      <c r="P404" s="236"/>
      <c r="Q404" s="236"/>
      <c r="R404" s="236"/>
      <c r="S404" s="236"/>
      <c r="T404" s="237"/>
      <c r="U404" s="11"/>
      <c r="V404" s="11"/>
      <c r="W404" s="11"/>
      <c r="X404" s="11"/>
      <c r="Y404" s="11"/>
      <c r="Z404" s="11"/>
      <c r="AA404" s="11"/>
      <c r="AB404" s="11"/>
      <c r="AC404" s="11"/>
      <c r="AD404" s="11"/>
      <c r="AE404" s="11"/>
      <c r="AT404" s="238" t="s">
        <v>199</v>
      </c>
      <c r="AU404" s="238" t="s">
        <v>85</v>
      </c>
      <c r="AV404" s="11" t="s">
        <v>85</v>
      </c>
      <c r="AW404" s="11" t="s">
        <v>32</v>
      </c>
      <c r="AX404" s="11" t="s">
        <v>76</v>
      </c>
      <c r="AY404" s="238" t="s">
        <v>195</v>
      </c>
    </row>
    <row r="405" s="11" customFormat="1">
      <c r="A405" s="11"/>
      <c r="B405" s="228"/>
      <c r="C405" s="229"/>
      <c r="D405" s="213" t="s">
        <v>199</v>
      </c>
      <c r="E405" s="230" t="s">
        <v>1</v>
      </c>
      <c r="F405" s="231" t="s">
        <v>1661</v>
      </c>
      <c r="G405" s="229"/>
      <c r="H405" s="232">
        <v>3.9340000000000002</v>
      </c>
      <c r="I405" s="233"/>
      <c r="J405" s="229"/>
      <c r="K405" s="229"/>
      <c r="L405" s="234"/>
      <c r="M405" s="235"/>
      <c r="N405" s="236"/>
      <c r="O405" s="236"/>
      <c r="P405" s="236"/>
      <c r="Q405" s="236"/>
      <c r="R405" s="236"/>
      <c r="S405" s="236"/>
      <c r="T405" s="237"/>
      <c r="U405" s="11"/>
      <c r="V405" s="11"/>
      <c r="W405" s="11"/>
      <c r="X405" s="11"/>
      <c r="Y405" s="11"/>
      <c r="Z405" s="11"/>
      <c r="AA405" s="11"/>
      <c r="AB405" s="11"/>
      <c r="AC405" s="11"/>
      <c r="AD405" s="11"/>
      <c r="AE405" s="11"/>
      <c r="AT405" s="238" t="s">
        <v>199</v>
      </c>
      <c r="AU405" s="238" t="s">
        <v>85</v>
      </c>
      <c r="AV405" s="11" t="s">
        <v>85</v>
      </c>
      <c r="AW405" s="11" t="s">
        <v>32</v>
      </c>
      <c r="AX405" s="11" t="s">
        <v>76</v>
      </c>
      <c r="AY405" s="238" t="s">
        <v>195</v>
      </c>
    </row>
    <row r="406" s="11" customFormat="1">
      <c r="A406" s="11"/>
      <c r="B406" s="228"/>
      <c r="C406" s="229"/>
      <c r="D406" s="213" t="s">
        <v>199</v>
      </c>
      <c r="E406" s="230" t="s">
        <v>1</v>
      </c>
      <c r="F406" s="231" t="s">
        <v>1662</v>
      </c>
      <c r="G406" s="229"/>
      <c r="H406" s="232">
        <v>591.50900000000001</v>
      </c>
      <c r="I406" s="233"/>
      <c r="J406" s="229"/>
      <c r="K406" s="229"/>
      <c r="L406" s="234"/>
      <c r="M406" s="235"/>
      <c r="N406" s="236"/>
      <c r="O406" s="236"/>
      <c r="P406" s="236"/>
      <c r="Q406" s="236"/>
      <c r="R406" s="236"/>
      <c r="S406" s="236"/>
      <c r="T406" s="237"/>
      <c r="U406" s="11"/>
      <c r="V406" s="11"/>
      <c r="W406" s="11"/>
      <c r="X406" s="11"/>
      <c r="Y406" s="11"/>
      <c r="Z406" s="11"/>
      <c r="AA406" s="11"/>
      <c r="AB406" s="11"/>
      <c r="AC406" s="11"/>
      <c r="AD406" s="11"/>
      <c r="AE406" s="11"/>
      <c r="AT406" s="238" t="s">
        <v>199</v>
      </c>
      <c r="AU406" s="238" t="s">
        <v>85</v>
      </c>
      <c r="AV406" s="11" t="s">
        <v>85</v>
      </c>
      <c r="AW406" s="11" t="s">
        <v>32</v>
      </c>
      <c r="AX406" s="11" t="s">
        <v>76</v>
      </c>
      <c r="AY406" s="238" t="s">
        <v>195</v>
      </c>
    </row>
    <row r="407" s="11" customFormat="1">
      <c r="A407" s="11"/>
      <c r="B407" s="228"/>
      <c r="C407" s="229"/>
      <c r="D407" s="213" t="s">
        <v>199</v>
      </c>
      <c r="E407" s="230" t="s">
        <v>1</v>
      </c>
      <c r="F407" s="231" t="s">
        <v>1663</v>
      </c>
      <c r="G407" s="229"/>
      <c r="H407" s="232">
        <v>301.65499999999997</v>
      </c>
      <c r="I407" s="233"/>
      <c r="J407" s="229"/>
      <c r="K407" s="229"/>
      <c r="L407" s="234"/>
      <c r="M407" s="235"/>
      <c r="N407" s="236"/>
      <c r="O407" s="236"/>
      <c r="P407" s="236"/>
      <c r="Q407" s="236"/>
      <c r="R407" s="236"/>
      <c r="S407" s="236"/>
      <c r="T407" s="237"/>
      <c r="U407" s="11"/>
      <c r="V407" s="11"/>
      <c r="W407" s="11"/>
      <c r="X407" s="11"/>
      <c r="Y407" s="11"/>
      <c r="Z407" s="11"/>
      <c r="AA407" s="11"/>
      <c r="AB407" s="11"/>
      <c r="AC407" s="11"/>
      <c r="AD407" s="11"/>
      <c r="AE407" s="11"/>
      <c r="AT407" s="238" t="s">
        <v>199</v>
      </c>
      <c r="AU407" s="238" t="s">
        <v>85</v>
      </c>
      <c r="AV407" s="11" t="s">
        <v>85</v>
      </c>
      <c r="AW407" s="11" t="s">
        <v>32</v>
      </c>
      <c r="AX407" s="11" t="s">
        <v>76</v>
      </c>
      <c r="AY407" s="238" t="s">
        <v>195</v>
      </c>
    </row>
    <row r="408" s="11" customFormat="1">
      <c r="A408" s="11"/>
      <c r="B408" s="228"/>
      <c r="C408" s="229"/>
      <c r="D408" s="213" t="s">
        <v>199</v>
      </c>
      <c r="E408" s="230" t="s">
        <v>1</v>
      </c>
      <c r="F408" s="231" t="s">
        <v>1664</v>
      </c>
      <c r="G408" s="229"/>
      <c r="H408" s="232">
        <v>527.86099999999999</v>
      </c>
      <c r="I408" s="233"/>
      <c r="J408" s="229"/>
      <c r="K408" s="229"/>
      <c r="L408" s="234"/>
      <c r="M408" s="235"/>
      <c r="N408" s="236"/>
      <c r="O408" s="236"/>
      <c r="P408" s="236"/>
      <c r="Q408" s="236"/>
      <c r="R408" s="236"/>
      <c r="S408" s="236"/>
      <c r="T408" s="237"/>
      <c r="U408" s="11"/>
      <c r="V408" s="11"/>
      <c r="W408" s="11"/>
      <c r="X408" s="11"/>
      <c r="Y408" s="11"/>
      <c r="Z408" s="11"/>
      <c r="AA408" s="11"/>
      <c r="AB408" s="11"/>
      <c r="AC408" s="11"/>
      <c r="AD408" s="11"/>
      <c r="AE408" s="11"/>
      <c r="AT408" s="238" t="s">
        <v>199</v>
      </c>
      <c r="AU408" s="238" t="s">
        <v>85</v>
      </c>
      <c r="AV408" s="11" t="s">
        <v>85</v>
      </c>
      <c r="AW408" s="11" t="s">
        <v>32</v>
      </c>
      <c r="AX408" s="11" t="s">
        <v>76</v>
      </c>
      <c r="AY408" s="238" t="s">
        <v>195</v>
      </c>
    </row>
    <row r="409" s="11" customFormat="1">
      <c r="A409" s="11"/>
      <c r="B409" s="228"/>
      <c r="C409" s="229"/>
      <c r="D409" s="213" t="s">
        <v>199</v>
      </c>
      <c r="E409" s="230" t="s">
        <v>1</v>
      </c>
      <c r="F409" s="231" t="s">
        <v>1665</v>
      </c>
      <c r="G409" s="229"/>
      <c r="H409" s="232">
        <v>133.80600000000001</v>
      </c>
      <c r="I409" s="233"/>
      <c r="J409" s="229"/>
      <c r="K409" s="229"/>
      <c r="L409" s="234"/>
      <c r="M409" s="235"/>
      <c r="N409" s="236"/>
      <c r="O409" s="236"/>
      <c r="P409" s="236"/>
      <c r="Q409" s="236"/>
      <c r="R409" s="236"/>
      <c r="S409" s="236"/>
      <c r="T409" s="237"/>
      <c r="U409" s="11"/>
      <c r="V409" s="11"/>
      <c r="W409" s="11"/>
      <c r="X409" s="11"/>
      <c r="Y409" s="11"/>
      <c r="Z409" s="11"/>
      <c r="AA409" s="11"/>
      <c r="AB409" s="11"/>
      <c r="AC409" s="11"/>
      <c r="AD409" s="11"/>
      <c r="AE409" s="11"/>
      <c r="AT409" s="238" t="s">
        <v>199</v>
      </c>
      <c r="AU409" s="238" t="s">
        <v>85</v>
      </c>
      <c r="AV409" s="11" t="s">
        <v>85</v>
      </c>
      <c r="AW409" s="11" t="s">
        <v>32</v>
      </c>
      <c r="AX409" s="11" t="s">
        <v>76</v>
      </c>
      <c r="AY409" s="238" t="s">
        <v>195</v>
      </c>
    </row>
    <row r="410" s="11" customFormat="1">
      <c r="A410" s="11"/>
      <c r="B410" s="228"/>
      <c r="C410" s="229"/>
      <c r="D410" s="213" t="s">
        <v>199</v>
      </c>
      <c r="E410" s="230" t="s">
        <v>1</v>
      </c>
      <c r="F410" s="231" t="s">
        <v>1666</v>
      </c>
      <c r="G410" s="229"/>
      <c r="H410" s="232">
        <v>176.80000000000001</v>
      </c>
      <c r="I410" s="233"/>
      <c r="J410" s="229"/>
      <c r="K410" s="229"/>
      <c r="L410" s="234"/>
      <c r="M410" s="235"/>
      <c r="N410" s="236"/>
      <c r="O410" s="236"/>
      <c r="P410" s="236"/>
      <c r="Q410" s="236"/>
      <c r="R410" s="236"/>
      <c r="S410" s="236"/>
      <c r="T410" s="237"/>
      <c r="U410" s="11"/>
      <c r="V410" s="11"/>
      <c r="W410" s="11"/>
      <c r="X410" s="11"/>
      <c r="Y410" s="11"/>
      <c r="Z410" s="11"/>
      <c r="AA410" s="11"/>
      <c r="AB410" s="11"/>
      <c r="AC410" s="11"/>
      <c r="AD410" s="11"/>
      <c r="AE410" s="11"/>
      <c r="AT410" s="238" t="s">
        <v>199</v>
      </c>
      <c r="AU410" s="238" t="s">
        <v>85</v>
      </c>
      <c r="AV410" s="11" t="s">
        <v>85</v>
      </c>
      <c r="AW410" s="11" t="s">
        <v>32</v>
      </c>
      <c r="AX410" s="11" t="s">
        <v>76</v>
      </c>
      <c r="AY410" s="238" t="s">
        <v>195</v>
      </c>
    </row>
    <row r="411" s="11" customFormat="1">
      <c r="A411" s="11"/>
      <c r="B411" s="228"/>
      <c r="C411" s="229"/>
      <c r="D411" s="213" t="s">
        <v>199</v>
      </c>
      <c r="E411" s="230" t="s">
        <v>1</v>
      </c>
      <c r="F411" s="231" t="s">
        <v>1667</v>
      </c>
      <c r="G411" s="229"/>
      <c r="H411" s="232">
        <v>21.344000000000001</v>
      </c>
      <c r="I411" s="233"/>
      <c r="J411" s="229"/>
      <c r="K411" s="229"/>
      <c r="L411" s="234"/>
      <c r="M411" s="235"/>
      <c r="N411" s="236"/>
      <c r="O411" s="236"/>
      <c r="P411" s="236"/>
      <c r="Q411" s="236"/>
      <c r="R411" s="236"/>
      <c r="S411" s="236"/>
      <c r="T411" s="237"/>
      <c r="U411" s="11"/>
      <c r="V411" s="11"/>
      <c r="W411" s="11"/>
      <c r="X411" s="11"/>
      <c r="Y411" s="11"/>
      <c r="Z411" s="11"/>
      <c r="AA411" s="11"/>
      <c r="AB411" s="11"/>
      <c r="AC411" s="11"/>
      <c r="AD411" s="11"/>
      <c r="AE411" s="11"/>
      <c r="AT411" s="238" t="s">
        <v>199</v>
      </c>
      <c r="AU411" s="238" t="s">
        <v>85</v>
      </c>
      <c r="AV411" s="11" t="s">
        <v>85</v>
      </c>
      <c r="AW411" s="11" t="s">
        <v>32</v>
      </c>
      <c r="AX411" s="11" t="s">
        <v>76</v>
      </c>
      <c r="AY411" s="238" t="s">
        <v>195</v>
      </c>
    </row>
    <row r="412" s="11" customFormat="1">
      <c r="A412" s="11"/>
      <c r="B412" s="228"/>
      <c r="C412" s="229"/>
      <c r="D412" s="213" t="s">
        <v>199</v>
      </c>
      <c r="E412" s="230" t="s">
        <v>1</v>
      </c>
      <c r="F412" s="231" t="s">
        <v>1668</v>
      </c>
      <c r="G412" s="229"/>
      <c r="H412" s="232">
        <v>29.738</v>
      </c>
      <c r="I412" s="233"/>
      <c r="J412" s="229"/>
      <c r="K412" s="229"/>
      <c r="L412" s="234"/>
      <c r="M412" s="235"/>
      <c r="N412" s="236"/>
      <c r="O412" s="236"/>
      <c r="P412" s="236"/>
      <c r="Q412" s="236"/>
      <c r="R412" s="236"/>
      <c r="S412" s="236"/>
      <c r="T412" s="237"/>
      <c r="U412" s="11"/>
      <c r="V412" s="11"/>
      <c r="W412" s="11"/>
      <c r="X412" s="11"/>
      <c r="Y412" s="11"/>
      <c r="Z412" s="11"/>
      <c r="AA412" s="11"/>
      <c r="AB412" s="11"/>
      <c r="AC412" s="11"/>
      <c r="AD412" s="11"/>
      <c r="AE412" s="11"/>
      <c r="AT412" s="238" t="s">
        <v>199</v>
      </c>
      <c r="AU412" s="238" t="s">
        <v>85</v>
      </c>
      <c r="AV412" s="11" t="s">
        <v>85</v>
      </c>
      <c r="AW412" s="11" t="s">
        <v>32</v>
      </c>
      <c r="AX412" s="11" t="s">
        <v>76</v>
      </c>
      <c r="AY412" s="238" t="s">
        <v>195</v>
      </c>
    </row>
    <row r="413" s="11" customFormat="1">
      <c r="A413" s="11"/>
      <c r="B413" s="228"/>
      <c r="C413" s="229"/>
      <c r="D413" s="213" t="s">
        <v>199</v>
      </c>
      <c r="E413" s="230" t="s">
        <v>1</v>
      </c>
      <c r="F413" s="231" t="s">
        <v>1669</v>
      </c>
      <c r="G413" s="229"/>
      <c r="H413" s="232">
        <v>42.899999999999999</v>
      </c>
      <c r="I413" s="233"/>
      <c r="J413" s="229"/>
      <c r="K413" s="229"/>
      <c r="L413" s="234"/>
      <c r="M413" s="235"/>
      <c r="N413" s="236"/>
      <c r="O413" s="236"/>
      <c r="P413" s="236"/>
      <c r="Q413" s="236"/>
      <c r="R413" s="236"/>
      <c r="S413" s="236"/>
      <c r="T413" s="237"/>
      <c r="U413" s="11"/>
      <c r="V413" s="11"/>
      <c r="W413" s="11"/>
      <c r="X413" s="11"/>
      <c r="Y413" s="11"/>
      <c r="Z413" s="11"/>
      <c r="AA413" s="11"/>
      <c r="AB413" s="11"/>
      <c r="AC413" s="11"/>
      <c r="AD413" s="11"/>
      <c r="AE413" s="11"/>
      <c r="AT413" s="238" t="s">
        <v>199</v>
      </c>
      <c r="AU413" s="238" t="s">
        <v>85</v>
      </c>
      <c r="AV413" s="11" t="s">
        <v>85</v>
      </c>
      <c r="AW413" s="11" t="s">
        <v>32</v>
      </c>
      <c r="AX413" s="11" t="s">
        <v>76</v>
      </c>
      <c r="AY413" s="238" t="s">
        <v>195</v>
      </c>
    </row>
    <row r="414" s="10" customFormat="1">
      <c r="A414" s="10"/>
      <c r="B414" s="218"/>
      <c r="C414" s="219"/>
      <c r="D414" s="213" t="s">
        <v>199</v>
      </c>
      <c r="E414" s="220" t="s">
        <v>1</v>
      </c>
      <c r="F414" s="221" t="s">
        <v>1444</v>
      </c>
      <c r="G414" s="219"/>
      <c r="H414" s="220" t="s">
        <v>1</v>
      </c>
      <c r="I414" s="222"/>
      <c r="J414" s="219"/>
      <c r="K414" s="219"/>
      <c r="L414" s="223"/>
      <c r="M414" s="224"/>
      <c r="N414" s="225"/>
      <c r="O414" s="225"/>
      <c r="P414" s="225"/>
      <c r="Q414" s="225"/>
      <c r="R414" s="225"/>
      <c r="S414" s="225"/>
      <c r="T414" s="226"/>
      <c r="U414" s="10"/>
      <c r="V414" s="10"/>
      <c r="W414" s="10"/>
      <c r="X414" s="10"/>
      <c r="Y414" s="10"/>
      <c r="Z414" s="10"/>
      <c r="AA414" s="10"/>
      <c r="AB414" s="10"/>
      <c r="AC414" s="10"/>
      <c r="AD414" s="10"/>
      <c r="AE414" s="10"/>
      <c r="AT414" s="227" t="s">
        <v>199</v>
      </c>
      <c r="AU414" s="227" t="s">
        <v>85</v>
      </c>
      <c r="AV414" s="10" t="s">
        <v>83</v>
      </c>
      <c r="AW414" s="10" t="s">
        <v>32</v>
      </c>
      <c r="AX414" s="10" t="s">
        <v>76</v>
      </c>
      <c r="AY414" s="227" t="s">
        <v>195</v>
      </c>
    </row>
    <row r="415" s="11" customFormat="1">
      <c r="A415" s="11"/>
      <c r="B415" s="228"/>
      <c r="C415" s="229"/>
      <c r="D415" s="213" t="s">
        <v>199</v>
      </c>
      <c r="E415" s="230" t="s">
        <v>1</v>
      </c>
      <c r="F415" s="231" t="s">
        <v>1670</v>
      </c>
      <c r="G415" s="229"/>
      <c r="H415" s="232">
        <v>5.0949999999999998</v>
      </c>
      <c r="I415" s="233"/>
      <c r="J415" s="229"/>
      <c r="K415" s="229"/>
      <c r="L415" s="234"/>
      <c r="M415" s="235"/>
      <c r="N415" s="236"/>
      <c r="O415" s="236"/>
      <c r="P415" s="236"/>
      <c r="Q415" s="236"/>
      <c r="R415" s="236"/>
      <c r="S415" s="236"/>
      <c r="T415" s="237"/>
      <c r="U415" s="11"/>
      <c r="V415" s="11"/>
      <c r="W415" s="11"/>
      <c r="X415" s="11"/>
      <c r="Y415" s="11"/>
      <c r="Z415" s="11"/>
      <c r="AA415" s="11"/>
      <c r="AB415" s="11"/>
      <c r="AC415" s="11"/>
      <c r="AD415" s="11"/>
      <c r="AE415" s="11"/>
      <c r="AT415" s="238" t="s">
        <v>199</v>
      </c>
      <c r="AU415" s="238" t="s">
        <v>85</v>
      </c>
      <c r="AV415" s="11" t="s">
        <v>85</v>
      </c>
      <c r="AW415" s="11" t="s">
        <v>32</v>
      </c>
      <c r="AX415" s="11" t="s">
        <v>76</v>
      </c>
      <c r="AY415" s="238" t="s">
        <v>195</v>
      </c>
    </row>
    <row r="416" s="11" customFormat="1">
      <c r="A416" s="11"/>
      <c r="B416" s="228"/>
      <c r="C416" s="229"/>
      <c r="D416" s="213" t="s">
        <v>199</v>
      </c>
      <c r="E416" s="230" t="s">
        <v>1</v>
      </c>
      <c r="F416" s="231" t="s">
        <v>1671</v>
      </c>
      <c r="G416" s="229"/>
      <c r="H416" s="232">
        <v>9.1129999999999995</v>
      </c>
      <c r="I416" s="233"/>
      <c r="J416" s="229"/>
      <c r="K416" s="229"/>
      <c r="L416" s="234"/>
      <c r="M416" s="235"/>
      <c r="N416" s="236"/>
      <c r="O416" s="236"/>
      <c r="P416" s="236"/>
      <c r="Q416" s="236"/>
      <c r="R416" s="236"/>
      <c r="S416" s="236"/>
      <c r="T416" s="237"/>
      <c r="U416" s="11"/>
      <c r="V416" s="11"/>
      <c r="W416" s="11"/>
      <c r="X416" s="11"/>
      <c r="Y416" s="11"/>
      <c r="Z416" s="11"/>
      <c r="AA416" s="11"/>
      <c r="AB416" s="11"/>
      <c r="AC416" s="11"/>
      <c r="AD416" s="11"/>
      <c r="AE416" s="11"/>
      <c r="AT416" s="238" t="s">
        <v>199</v>
      </c>
      <c r="AU416" s="238" t="s">
        <v>85</v>
      </c>
      <c r="AV416" s="11" t="s">
        <v>85</v>
      </c>
      <c r="AW416" s="11" t="s">
        <v>32</v>
      </c>
      <c r="AX416" s="11" t="s">
        <v>76</v>
      </c>
      <c r="AY416" s="238" t="s">
        <v>195</v>
      </c>
    </row>
    <row r="417" s="16" customFormat="1">
      <c r="A417" s="16"/>
      <c r="B417" s="298"/>
      <c r="C417" s="299"/>
      <c r="D417" s="213" t="s">
        <v>199</v>
      </c>
      <c r="E417" s="300" t="s">
        <v>1</v>
      </c>
      <c r="F417" s="301" t="s">
        <v>1498</v>
      </c>
      <c r="G417" s="299"/>
      <c r="H417" s="302">
        <v>1993.4010000000001</v>
      </c>
      <c r="I417" s="303"/>
      <c r="J417" s="299"/>
      <c r="K417" s="299"/>
      <c r="L417" s="304"/>
      <c r="M417" s="305"/>
      <c r="N417" s="306"/>
      <c r="O417" s="306"/>
      <c r="P417" s="306"/>
      <c r="Q417" s="306"/>
      <c r="R417" s="306"/>
      <c r="S417" s="306"/>
      <c r="T417" s="307"/>
      <c r="U417" s="16"/>
      <c r="V417" s="16"/>
      <c r="W417" s="16"/>
      <c r="X417" s="16"/>
      <c r="Y417" s="16"/>
      <c r="Z417" s="16"/>
      <c r="AA417" s="16"/>
      <c r="AB417" s="16"/>
      <c r="AC417" s="16"/>
      <c r="AD417" s="16"/>
      <c r="AE417" s="16"/>
      <c r="AT417" s="308" t="s">
        <v>199</v>
      </c>
      <c r="AU417" s="308" t="s">
        <v>85</v>
      </c>
      <c r="AV417" s="16" t="s">
        <v>229</v>
      </c>
      <c r="AW417" s="16" t="s">
        <v>32</v>
      </c>
      <c r="AX417" s="16" t="s">
        <v>76</v>
      </c>
      <c r="AY417" s="308" t="s">
        <v>195</v>
      </c>
    </row>
    <row r="418" s="11" customFormat="1">
      <c r="A418" s="11"/>
      <c r="B418" s="228"/>
      <c r="C418" s="229"/>
      <c r="D418" s="213" t="s">
        <v>199</v>
      </c>
      <c r="E418" s="230" t="s">
        <v>1</v>
      </c>
      <c r="F418" s="231" t="s">
        <v>1684</v>
      </c>
      <c r="G418" s="229"/>
      <c r="H418" s="232">
        <v>1993.4010000000001</v>
      </c>
      <c r="I418" s="233"/>
      <c r="J418" s="229"/>
      <c r="K418" s="229"/>
      <c r="L418" s="234"/>
      <c r="M418" s="235"/>
      <c r="N418" s="236"/>
      <c r="O418" s="236"/>
      <c r="P418" s="236"/>
      <c r="Q418" s="236"/>
      <c r="R418" s="236"/>
      <c r="S418" s="236"/>
      <c r="T418" s="237"/>
      <c r="U418" s="11"/>
      <c r="V418" s="11"/>
      <c r="W418" s="11"/>
      <c r="X418" s="11"/>
      <c r="Y418" s="11"/>
      <c r="Z418" s="11"/>
      <c r="AA418" s="11"/>
      <c r="AB418" s="11"/>
      <c r="AC418" s="11"/>
      <c r="AD418" s="11"/>
      <c r="AE418" s="11"/>
      <c r="AT418" s="238" t="s">
        <v>199</v>
      </c>
      <c r="AU418" s="238" t="s">
        <v>85</v>
      </c>
      <c r="AV418" s="11" t="s">
        <v>85</v>
      </c>
      <c r="AW418" s="11" t="s">
        <v>32</v>
      </c>
      <c r="AX418" s="11" t="s">
        <v>76</v>
      </c>
      <c r="AY418" s="238" t="s">
        <v>195</v>
      </c>
    </row>
    <row r="419" s="11" customFormat="1">
      <c r="A419" s="11"/>
      <c r="B419" s="228"/>
      <c r="C419" s="229"/>
      <c r="D419" s="213" t="s">
        <v>199</v>
      </c>
      <c r="E419" s="230" t="s">
        <v>1</v>
      </c>
      <c r="F419" s="231" t="s">
        <v>1685</v>
      </c>
      <c r="G419" s="229"/>
      <c r="H419" s="232">
        <v>-421.81</v>
      </c>
      <c r="I419" s="233"/>
      <c r="J419" s="229"/>
      <c r="K419" s="229"/>
      <c r="L419" s="234"/>
      <c r="M419" s="235"/>
      <c r="N419" s="236"/>
      <c r="O419" s="236"/>
      <c r="P419" s="236"/>
      <c r="Q419" s="236"/>
      <c r="R419" s="236"/>
      <c r="S419" s="236"/>
      <c r="T419" s="237"/>
      <c r="U419" s="11"/>
      <c r="V419" s="11"/>
      <c r="W419" s="11"/>
      <c r="X419" s="11"/>
      <c r="Y419" s="11"/>
      <c r="Z419" s="11"/>
      <c r="AA419" s="11"/>
      <c r="AB419" s="11"/>
      <c r="AC419" s="11"/>
      <c r="AD419" s="11"/>
      <c r="AE419" s="11"/>
      <c r="AT419" s="238" t="s">
        <v>199</v>
      </c>
      <c r="AU419" s="238" t="s">
        <v>85</v>
      </c>
      <c r="AV419" s="11" t="s">
        <v>85</v>
      </c>
      <c r="AW419" s="11" t="s">
        <v>32</v>
      </c>
      <c r="AX419" s="11" t="s">
        <v>76</v>
      </c>
      <c r="AY419" s="238" t="s">
        <v>195</v>
      </c>
    </row>
    <row r="420" s="16" customFormat="1">
      <c r="A420" s="16"/>
      <c r="B420" s="298"/>
      <c r="C420" s="299"/>
      <c r="D420" s="213" t="s">
        <v>199</v>
      </c>
      <c r="E420" s="300" t="s">
        <v>1</v>
      </c>
      <c r="F420" s="301" t="s">
        <v>1498</v>
      </c>
      <c r="G420" s="299"/>
      <c r="H420" s="302">
        <v>1571.5909999999999</v>
      </c>
      <c r="I420" s="303"/>
      <c r="J420" s="299"/>
      <c r="K420" s="299"/>
      <c r="L420" s="304"/>
      <c r="M420" s="305"/>
      <c r="N420" s="306"/>
      <c r="O420" s="306"/>
      <c r="P420" s="306"/>
      <c r="Q420" s="306"/>
      <c r="R420" s="306"/>
      <c r="S420" s="306"/>
      <c r="T420" s="307"/>
      <c r="U420" s="16"/>
      <c r="V420" s="16"/>
      <c r="W420" s="16"/>
      <c r="X420" s="16"/>
      <c r="Y420" s="16"/>
      <c r="Z420" s="16"/>
      <c r="AA420" s="16"/>
      <c r="AB420" s="16"/>
      <c r="AC420" s="16"/>
      <c r="AD420" s="16"/>
      <c r="AE420" s="16"/>
      <c r="AT420" s="308" t="s">
        <v>199</v>
      </c>
      <c r="AU420" s="308" t="s">
        <v>85</v>
      </c>
      <c r="AV420" s="16" t="s">
        <v>229</v>
      </c>
      <c r="AW420" s="16" t="s">
        <v>32</v>
      </c>
      <c r="AX420" s="16" t="s">
        <v>76</v>
      </c>
      <c r="AY420" s="308" t="s">
        <v>195</v>
      </c>
    </row>
    <row r="421" s="11" customFormat="1">
      <c r="A421" s="11"/>
      <c r="B421" s="228"/>
      <c r="C421" s="229"/>
      <c r="D421" s="213" t="s">
        <v>199</v>
      </c>
      <c r="E421" s="230" t="s">
        <v>1</v>
      </c>
      <c r="F421" s="231" t="s">
        <v>1686</v>
      </c>
      <c r="G421" s="229"/>
      <c r="H421" s="232">
        <v>1746.038</v>
      </c>
      <c r="I421" s="233"/>
      <c r="J421" s="229"/>
      <c r="K421" s="229"/>
      <c r="L421" s="234"/>
      <c r="M421" s="235"/>
      <c r="N421" s="236"/>
      <c r="O421" s="236"/>
      <c r="P421" s="236"/>
      <c r="Q421" s="236"/>
      <c r="R421" s="236"/>
      <c r="S421" s="236"/>
      <c r="T421" s="237"/>
      <c r="U421" s="11"/>
      <c r="V421" s="11"/>
      <c r="W421" s="11"/>
      <c r="X421" s="11"/>
      <c r="Y421" s="11"/>
      <c r="Z421" s="11"/>
      <c r="AA421" s="11"/>
      <c r="AB421" s="11"/>
      <c r="AC421" s="11"/>
      <c r="AD421" s="11"/>
      <c r="AE421" s="11"/>
      <c r="AT421" s="238" t="s">
        <v>199</v>
      </c>
      <c r="AU421" s="238" t="s">
        <v>85</v>
      </c>
      <c r="AV421" s="11" t="s">
        <v>85</v>
      </c>
      <c r="AW421" s="11" t="s">
        <v>32</v>
      </c>
      <c r="AX421" s="11" t="s">
        <v>83</v>
      </c>
      <c r="AY421" s="238" t="s">
        <v>195</v>
      </c>
    </row>
    <row r="422" s="2" customFormat="1" ht="16.5" customHeight="1">
      <c r="A422" s="39"/>
      <c r="B422" s="40"/>
      <c r="C422" s="262" t="s">
        <v>335</v>
      </c>
      <c r="D422" s="262" t="s">
        <v>224</v>
      </c>
      <c r="E422" s="263" t="s">
        <v>1687</v>
      </c>
      <c r="F422" s="264" t="s">
        <v>1688</v>
      </c>
      <c r="G422" s="265" t="s">
        <v>1628</v>
      </c>
      <c r="H422" s="266">
        <v>1159.4649999999999</v>
      </c>
      <c r="I422" s="267"/>
      <c r="J422" s="268">
        <f>ROUND(I422*H422,2)</f>
        <v>0</v>
      </c>
      <c r="K422" s="264" t="s">
        <v>1689</v>
      </c>
      <c r="L422" s="269"/>
      <c r="M422" s="270" t="s">
        <v>1</v>
      </c>
      <c r="N422" s="271" t="s">
        <v>41</v>
      </c>
      <c r="O422" s="92"/>
      <c r="P422" s="209">
        <f>O422*H422</f>
        <v>0</v>
      </c>
      <c r="Q422" s="209">
        <v>0</v>
      </c>
      <c r="R422" s="209">
        <f>Q422*H422</f>
        <v>0</v>
      </c>
      <c r="S422" s="209">
        <v>0</v>
      </c>
      <c r="T422" s="210">
        <f>S422*H422</f>
        <v>0</v>
      </c>
      <c r="U422" s="39"/>
      <c r="V422" s="39"/>
      <c r="W422" s="39"/>
      <c r="X422" s="39"/>
      <c r="Y422" s="39"/>
      <c r="Z422" s="39"/>
      <c r="AA422" s="39"/>
      <c r="AB422" s="39"/>
      <c r="AC422" s="39"/>
      <c r="AD422" s="39"/>
      <c r="AE422" s="39"/>
      <c r="AR422" s="211" t="s">
        <v>253</v>
      </c>
      <c r="AT422" s="211" t="s">
        <v>224</v>
      </c>
      <c r="AU422" s="211" t="s">
        <v>85</v>
      </c>
      <c r="AY422" s="18" t="s">
        <v>195</v>
      </c>
      <c r="BE422" s="212">
        <f>IF(N422="základní",J422,0)</f>
        <v>0</v>
      </c>
      <c r="BF422" s="212">
        <f>IF(N422="snížená",J422,0)</f>
        <v>0</v>
      </c>
      <c r="BG422" s="212">
        <f>IF(N422="zákl. přenesená",J422,0)</f>
        <v>0</v>
      </c>
      <c r="BH422" s="212">
        <f>IF(N422="sníž. přenesená",J422,0)</f>
        <v>0</v>
      </c>
      <c r="BI422" s="212">
        <f>IF(N422="nulová",J422,0)</f>
        <v>0</v>
      </c>
      <c r="BJ422" s="18" t="s">
        <v>83</v>
      </c>
      <c r="BK422" s="212">
        <f>ROUND(I422*H422,2)</f>
        <v>0</v>
      </c>
      <c r="BL422" s="18" t="s">
        <v>234</v>
      </c>
      <c r="BM422" s="211" t="s">
        <v>1690</v>
      </c>
    </row>
    <row r="423" s="10" customFormat="1">
      <c r="A423" s="10"/>
      <c r="B423" s="218"/>
      <c r="C423" s="219"/>
      <c r="D423" s="213" t="s">
        <v>199</v>
      </c>
      <c r="E423" s="220" t="s">
        <v>1</v>
      </c>
      <c r="F423" s="221" t="s">
        <v>1691</v>
      </c>
      <c r="G423" s="219"/>
      <c r="H423" s="220" t="s">
        <v>1</v>
      </c>
      <c r="I423" s="222"/>
      <c r="J423" s="219"/>
      <c r="K423" s="219"/>
      <c r="L423" s="223"/>
      <c r="M423" s="224"/>
      <c r="N423" s="225"/>
      <c r="O423" s="225"/>
      <c r="P423" s="225"/>
      <c r="Q423" s="225"/>
      <c r="R423" s="225"/>
      <c r="S423" s="225"/>
      <c r="T423" s="226"/>
      <c r="U423" s="10"/>
      <c r="V423" s="10"/>
      <c r="W423" s="10"/>
      <c r="X423" s="10"/>
      <c r="Y423" s="10"/>
      <c r="Z423" s="10"/>
      <c r="AA423" s="10"/>
      <c r="AB423" s="10"/>
      <c r="AC423" s="10"/>
      <c r="AD423" s="10"/>
      <c r="AE423" s="10"/>
      <c r="AT423" s="227" t="s">
        <v>199</v>
      </c>
      <c r="AU423" s="227" t="s">
        <v>85</v>
      </c>
      <c r="AV423" s="10" t="s">
        <v>83</v>
      </c>
      <c r="AW423" s="10" t="s">
        <v>32</v>
      </c>
      <c r="AX423" s="10" t="s">
        <v>76</v>
      </c>
      <c r="AY423" s="227" t="s">
        <v>195</v>
      </c>
    </row>
    <row r="424" s="10" customFormat="1">
      <c r="A424" s="10"/>
      <c r="B424" s="218"/>
      <c r="C424" s="219"/>
      <c r="D424" s="213" t="s">
        <v>199</v>
      </c>
      <c r="E424" s="220" t="s">
        <v>1</v>
      </c>
      <c r="F424" s="221" t="s">
        <v>1419</v>
      </c>
      <c r="G424" s="219"/>
      <c r="H424" s="220" t="s">
        <v>1</v>
      </c>
      <c r="I424" s="222"/>
      <c r="J424" s="219"/>
      <c r="K424" s="219"/>
      <c r="L424" s="223"/>
      <c r="M424" s="224"/>
      <c r="N424" s="225"/>
      <c r="O424" s="225"/>
      <c r="P424" s="225"/>
      <c r="Q424" s="225"/>
      <c r="R424" s="225"/>
      <c r="S424" s="225"/>
      <c r="T424" s="226"/>
      <c r="U424" s="10"/>
      <c r="V424" s="10"/>
      <c r="W424" s="10"/>
      <c r="X424" s="10"/>
      <c r="Y424" s="10"/>
      <c r="Z424" s="10"/>
      <c r="AA424" s="10"/>
      <c r="AB424" s="10"/>
      <c r="AC424" s="10"/>
      <c r="AD424" s="10"/>
      <c r="AE424" s="10"/>
      <c r="AT424" s="227" t="s">
        <v>199</v>
      </c>
      <c r="AU424" s="227" t="s">
        <v>85</v>
      </c>
      <c r="AV424" s="10" t="s">
        <v>83</v>
      </c>
      <c r="AW424" s="10" t="s">
        <v>32</v>
      </c>
      <c r="AX424" s="10" t="s">
        <v>76</v>
      </c>
      <c r="AY424" s="227" t="s">
        <v>195</v>
      </c>
    </row>
    <row r="425" s="11" customFormat="1">
      <c r="A425" s="11"/>
      <c r="B425" s="228"/>
      <c r="C425" s="229"/>
      <c r="D425" s="213" t="s">
        <v>199</v>
      </c>
      <c r="E425" s="230" t="s">
        <v>1</v>
      </c>
      <c r="F425" s="231" t="s">
        <v>1673</v>
      </c>
      <c r="G425" s="229"/>
      <c r="H425" s="232">
        <v>564.81100000000004</v>
      </c>
      <c r="I425" s="233"/>
      <c r="J425" s="229"/>
      <c r="K425" s="229"/>
      <c r="L425" s="234"/>
      <c r="M425" s="235"/>
      <c r="N425" s="236"/>
      <c r="O425" s="236"/>
      <c r="P425" s="236"/>
      <c r="Q425" s="236"/>
      <c r="R425" s="236"/>
      <c r="S425" s="236"/>
      <c r="T425" s="237"/>
      <c r="U425" s="11"/>
      <c r="V425" s="11"/>
      <c r="W425" s="11"/>
      <c r="X425" s="11"/>
      <c r="Y425" s="11"/>
      <c r="Z425" s="11"/>
      <c r="AA425" s="11"/>
      <c r="AB425" s="11"/>
      <c r="AC425" s="11"/>
      <c r="AD425" s="11"/>
      <c r="AE425" s="11"/>
      <c r="AT425" s="238" t="s">
        <v>199</v>
      </c>
      <c r="AU425" s="238" t="s">
        <v>85</v>
      </c>
      <c r="AV425" s="11" t="s">
        <v>85</v>
      </c>
      <c r="AW425" s="11" t="s">
        <v>32</v>
      </c>
      <c r="AX425" s="11" t="s">
        <v>76</v>
      </c>
      <c r="AY425" s="238" t="s">
        <v>195</v>
      </c>
    </row>
    <row r="426" s="11" customFormat="1">
      <c r="A426" s="11"/>
      <c r="B426" s="228"/>
      <c r="C426" s="229"/>
      <c r="D426" s="213" t="s">
        <v>199</v>
      </c>
      <c r="E426" s="230" t="s">
        <v>1</v>
      </c>
      <c r="F426" s="231" t="s">
        <v>1674</v>
      </c>
      <c r="G426" s="229"/>
      <c r="H426" s="232">
        <v>49.399999999999999</v>
      </c>
      <c r="I426" s="233"/>
      <c r="J426" s="229"/>
      <c r="K426" s="229"/>
      <c r="L426" s="234"/>
      <c r="M426" s="235"/>
      <c r="N426" s="236"/>
      <c r="O426" s="236"/>
      <c r="P426" s="236"/>
      <c r="Q426" s="236"/>
      <c r="R426" s="236"/>
      <c r="S426" s="236"/>
      <c r="T426" s="237"/>
      <c r="U426" s="11"/>
      <c r="V426" s="11"/>
      <c r="W426" s="11"/>
      <c r="X426" s="11"/>
      <c r="Y426" s="11"/>
      <c r="Z426" s="11"/>
      <c r="AA426" s="11"/>
      <c r="AB426" s="11"/>
      <c r="AC426" s="11"/>
      <c r="AD426" s="11"/>
      <c r="AE426" s="11"/>
      <c r="AT426" s="238" t="s">
        <v>199</v>
      </c>
      <c r="AU426" s="238" t="s">
        <v>85</v>
      </c>
      <c r="AV426" s="11" t="s">
        <v>85</v>
      </c>
      <c r="AW426" s="11" t="s">
        <v>32</v>
      </c>
      <c r="AX426" s="11" t="s">
        <v>76</v>
      </c>
      <c r="AY426" s="238" t="s">
        <v>195</v>
      </c>
    </row>
    <row r="427" s="11" customFormat="1">
      <c r="A427" s="11"/>
      <c r="B427" s="228"/>
      <c r="C427" s="229"/>
      <c r="D427" s="213" t="s">
        <v>199</v>
      </c>
      <c r="E427" s="230" t="s">
        <v>1</v>
      </c>
      <c r="F427" s="231" t="s">
        <v>1675</v>
      </c>
      <c r="G427" s="229"/>
      <c r="H427" s="232">
        <v>3.2400000000000002</v>
      </c>
      <c r="I427" s="233"/>
      <c r="J427" s="229"/>
      <c r="K427" s="229"/>
      <c r="L427" s="234"/>
      <c r="M427" s="235"/>
      <c r="N427" s="236"/>
      <c r="O427" s="236"/>
      <c r="P427" s="236"/>
      <c r="Q427" s="236"/>
      <c r="R427" s="236"/>
      <c r="S427" s="236"/>
      <c r="T427" s="237"/>
      <c r="U427" s="11"/>
      <c r="V427" s="11"/>
      <c r="W427" s="11"/>
      <c r="X427" s="11"/>
      <c r="Y427" s="11"/>
      <c r="Z427" s="11"/>
      <c r="AA427" s="11"/>
      <c r="AB427" s="11"/>
      <c r="AC427" s="11"/>
      <c r="AD427" s="11"/>
      <c r="AE427" s="11"/>
      <c r="AT427" s="238" t="s">
        <v>199</v>
      </c>
      <c r="AU427" s="238" t="s">
        <v>85</v>
      </c>
      <c r="AV427" s="11" t="s">
        <v>85</v>
      </c>
      <c r="AW427" s="11" t="s">
        <v>32</v>
      </c>
      <c r="AX427" s="11" t="s">
        <v>76</v>
      </c>
      <c r="AY427" s="238" t="s">
        <v>195</v>
      </c>
    </row>
    <row r="428" s="11" customFormat="1">
      <c r="A428" s="11"/>
      <c r="B428" s="228"/>
      <c r="C428" s="229"/>
      <c r="D428" s="213" t="s">
        <v>199</v>
      </c>
      <c r="E428" s="230" t="s">
        <v>1</v>
      </c>
      <c r="F428" s="231" t="s">
        <v>1676</v>
      </c>
      <c r="G428" s="229"/>
      <c r="H428" s="232">
        <v>4.3200000000000003</v>
      </c>
      <c r="I428" s="233"/>
      <c r="J428" s="229"/>
      <c r="K428" s="229"/>
      <c r="L428" s="234"/>
      <c r="M428" s="235"/>
      <c r="N428" s="236"/>
      <c r="O428" s="236"/>
      <c r="P428" s="236"/>
      <c r="Q428" s="236"/>
      <c r="R428" s="236"/>
      <c r="S428" s="236"/>
      <c r="T428" s="237"/>
      <c r="U428" s="11"/>
      <c r="V428" s="11"/>
      <c r="W428" s="11"/>
      <c r="X428" s="11"/>
      <c r="Y428" s="11"/>
      <c r="Z428" s="11"/>
      <c r="AA428" s="11"/>
      <c r="AB428" s="11"/>
      <c r="AC428" s="11"/>
      <c r="AD428" s="11"/>
      <c r="AE428" s="11"/>
      <c r="AT428" s="238" t="s">
        <v>199</v>
      </c>
      <c r="AU428" s="238" t="s">
        <v>85</v>
      </c>
      <c r="AV428" s="11" t="s">
        <v>85</v>
      </c>
      <c r="AW428" s="11" t="s">
        <v>32</v>
      </c>
      <c r="AX428" s="11" t="s">
        <v>76</v>
      </c>
      <c r="AY428" s="238" t="s">
        <v>195</v>
      </c>
    </row>
    <row r="429" s="10" customFormat="1">
      <c r="A429" s="10"/>
      <c r="B429" s="218"/>
      <c r="C429" s="219"/>
      <c r="D429" s="213" t="s">
        <v>199</v>
      </c>
      <c r="E429" s="220" t="s">
        <v>1</v>
      </c>
      <c r="F429" s="221" t="s">
        <v>1431</v>
      </c>
      <c r="G429" s="219"/>
      <c r="H429" s="220" t="s">
        <v>1</v>
      </c>
      <c r="I429" s="222"/>
      <c r="J429" s="219"/>
      <c r="K429" s="219"/>
      <c r="L429" s="223"/>
      <c r="M429" s="224"/>
      <c r="N429" s="225"/>
      <c r="O429" s="225"/>
      <c r="P429" s="225"/>
      <c r="Q429" s="225"/>
      <c r="R429" s="225"/>
      <c r="S429" s="225"/>
      <c r="T429" s="226"/>
      <c r="U429" s="10"/>
      <c r="V429" s="10"/>
      <c r="W429" s="10"/>
      <c r="X429" s="10"/>
      <c r="Y429" s="10"/>
      <c r="Z429" s="10"/>
      <c r="AA429" s="10"/>
      <c r="AB429" s="10"/>
      <c r="AC429" s="10"/>
      <c r="AD429" s="10"/>
      <c r="AE429" s="10"/>
      <c r="AT429" s="227" t="s">
        <v>199</v>
      </c>
      <c r="AU429" s="227" t="s">
        <v>85</v>
      </c>
      <c r="AV429" s="10" t="s">
        <v>83</v>
      </c>
      <c r="AW429" s="10" t="s">
        <v>32</v>
      </c>
      <c r="AX429" s="10" t="s">
        <v>76</v>
      </c>
      <c r="AY429" s="227" t="s">
        <v>195</v>
      </c>
    </row>
    <row r="430" s="11" customFormat="1">
      <c r="A430" s="11"/>
      <c r="B430" s="228"/>
      <c r="C430" s="229"/>
      <c r="D430" s="213" t="s">
        <v>199</v>
      </c>
      <c r="E430" s="230" t="s">
        <v>1</v>
      </c>
      <c r="F430" s="231" t="s">
        <v>1677</v>
      </c>
      <c r="G430" s="229"/>
      <c r="H430" s="232">
        <v>1.853</v>
      </c>
      <c r="I430" s="233"/>
      <c r="J430" s="229"/>
      <c r="K430" s="229"/>
      <c r="L430" s="234"/>
      <c r="M430" s="235"/>
      <c r="N430" s="236"/>
      <c r="O430" s="236"/>
      <c r="P430" s="236"/>
      <c r="Q430" s="236"/>
      <c r="R430" s="236"/>
      <c r="S430" s="236"/>
      <c r="T430" s="237"/>
      <c r="U430" s="11"/>
      <c r="V430" s="11"/>
      <c r="W430" s="11"/>
      <c r="X430" s="11"/>
      <c r="Y430" s="11"/>
      <c r="Z430" s="11"/>
      <c r="AA430" s="11"/>
      <c r="AB430" s="11"/>
      <c r="AC430" s="11"/>
      <c r="AD430" s="11"/>
      <c r="AE430" s="11"/>
      <c r="AT430" s="238" t="s">
        <v>199</v>
      </c>
      <c r="AU430" s="238" t="s">
        <v>85</v>
      </c>
      <c r="AV430" s="11" t="s">
        <v>85</v>
      </c>
      <c r="AW430" s="11" t="s">
        <v>32</v>
      </c>
      <c r="AX430" s="11" t="s">
        <v>76</v>
      </c>
      <c r="AY430" s="238" t="s">
        <v>195</v>
      </c>
    </row>
    <row r="431" s="11" customFormat="1">
      <c r="A431" s="11"/>
      <c r="B431" s="228"/>
      <c r="C431" s="229"/>
      <c r="D431" s="213" t="s">
        <v>199</v>
      </c>
      <c r="E431" s="230" t="s">
        <v>1</v>
      </c>
      <c r="F431" s="231" t="s">
        <v>1678</v>
      </c>
      <c r="G431" s="229"/>
      <c r="H431" s="232">
        <v>1.3</v>
      </c>
      <c r="I431" s="233"/>
      <c r="J431" s="229"/>
      <c r="K431" s="229"/>
      <c r="L431" s="234"/>
      <c r="M431" s="235"/>
      <c r="N431" s="236"/>
      <c r="O431" s="236"/>
      <c r="P431" s="236"/>
      <c r="Q431" s="236"/>
      <c r="R431" s="236"/>
      <c r="S431" s="236"/>
      <c r="T431" s="237"/>
      <c r="U431" s="11"/>
      <c r="V431" s="11"/>
      <c r="W431" s="11"/>
      <c r="X431" s="11"/>
      <c r="Y431" s="11"/>
      <c r="Z431" s="11"/>
      <c r="AA431" s="11"/>
      <c r="AB431" s="11"/>
      <c r="AC431" s="11"/>
      <c r="AD431" s="11"/>
      <c r="AE431" s="11"/>
      <c r="AT431" s="238" t="s">
        <v>199</v>
      </c>
      <c r="AU431" s="238" t="s">
        <v>85</v>
      </c>
      <c r="AV431" s="11" t="s">
        <v>85</v>
      </c>
      <c r="AW431" s="11" t="s">
        <v>32</v>
      </c>
      <c r="AX431" s="11" t="s">
        <v>76</v>
      </c>
      <c r="AY431" s="238" t="s">
        <v>195</v>
      </c>
    </row>
    <row r="432" s="16" customFormat="1">
      <c r="A432" s="16"/>
      <c r="B432" s="298"/>
      <c r="C432" s="299"/>
      <c r="D432" s="213" t="s">
        <v>199</v>
      </c>
      <c r="E432" s="300" t="s">
        <v>1</v>
      </c>
      <c r="F432" s="301" t="s">
        <v>1498</v>
      </c>
      <c r="G432" s="299"/>
      <c r="H432" s="302">
        <v>624.92399999999998</v>
      </c>
      <c r="I432" s="303"/>
      <c r="J432" s="299"/>
      <c r="K432" s="299"/>
      <c r="L432" s="304"/>
      <c r="M432" s="305"/>
      <c r="N432" s="306"/>
      <c r="O432" s="306"/>
      <c r="P432" s="306"/>
      <c r="Q432" s="306"/>
      <c r="R432" s="306"/>
      <c r="S432" s="306"/>
      <c r="T432" s="307"/>
      <c r="U432" s="16"/>
      <c r="V432" s="16"/>
      <c r="W432" s="16"/>
      <c r="X432" s="16"/>
      <c r="Y432" s="16"/>
      <c r="Z432" s="16"/>
      <c r="AA432" s="16"/>
      <c r="AB432" s="16"/>
      <c r="AC432" s="16"/>
      <c r="AD432" s="16"/>
      <c r="AE432" s="16"/>
      <c r="AT432" s="308" t="s">
        <v>199</v>
      </c>
      <c r="AU432" s="308" t="s">
        <v>85</v>
      </c>
      <c r="AV432" s="16" t="s">
        <v>229</v>
      </c>
      <c r="AW432" s="16" t="s">
        <v>32</v>
      </c>
      <c r="AX432" s="16" t="s">
        <v>76</v>
      </c>
      <c r="AY432" s="308" t="s">
        <v>195</v>
      </c>
    </row>
    <row r="433" s="11" customFormat="1">
      <c r="A433" s="11"/>
      <c r="B433" s="228"/>
      <c r="C433" s="229"/>
      <c r="D433" s="213" t="s">
        <v>199</v>
      </c>
      <c r="E433" s="230" t="s">
        <v>1</v>
      </c>
      <c r="F433" s="231" t="s">
        <v>1692</v>
      </c>
      <c r="G433" s="229"/>
      <c r="H433" s="232">
        <v>1159.4649999999999</v>
      </c>
      <c r="I433" s="233"/>
      <c r="J433" s="229"/>
      <c r="K433" s="229"/>
      <c r="L433" s="234"/>
      <c r="M433" s="235"/>
      <c r="N433" s="236"/>
      <c r="O433" s="236"/>
      <c r="P433" s="236"/>
      <c r="Q433" s="236"/>
      <c r="R433" s="236"/>
      <c r="S433" s="236"/>
      <c r="T433" s="237"/>
      <c r="U433" s="11"/>
      <c r="V433" s="11"/>
      <c r="W433" s="11"/>
      <c r="X433" s="11"/>
      <c r="Y433" s="11"/>
      <c r="Z433" s="11"/>
      <c r="AA433" s="11"/>
      <c r="AB433" s="11"/>
      <c r="AC433" s="11"/>
      <c r="AD433" s="11"/>
      <c r="AE433" s="11"/>
      <c r="AT433" s="238" t="s">
        <v>199</v>
      </c>
      <c r="AU433" s="238" t="s">
        <v>85</v>
      </c>
      <c r="AV433" s="11" t="s">
        <v>85</v>
      </c>
      <c r="AW433" s="11" t="s">
        <v>32</v>
      </c>
      <c r="AX433" s="11" t="s">
        <v>83</v>
      </c>
      <c r="AY433" s="238" t="s">
        <v>195</v>
      </c>
    </row>
    <row r="434" s="2" customFormat="1" ht="24.15" customHeight="1">
      <c r="A434" s="39"/>
      <c r="B434" s="40"/>
      <c r="C434" s="200" t="s">
        <v>345</v>
      </c>
      <c r="D434" s="200" t="s">
        <v>191</v>
      </c>
      <c r="E434" s="201" t="s">
        <v>1693</v>
      </c>
      <c r="F434" s="202" t="s">
        <v>1694</v>
      </c>
      <c r="G434" s="203" t="s">
        <v>1237</v>
      </c>
      <c r="H434" s="204">
        <v>788.91600000000005</v>
      </c>
      <c r="I434" s="205"/>
      <c r="J434" s="206">
        <f>ROUND(I434*H434,2)</f>
        <v>0</v>
      </c>
      <c r="K434" s="202" t="s">
        <v>1412</v>
      </c>
      <c r="L434" s="45"/>
      <c r="M434" s="207" t="s">
        <v>1</v>
      </c>
      <c r="N434" s="208" t="s">
        <v>41</v>
      </c>
      <c r="O434" s="92"/>
      <c r="P434" s="209">
        <f>O434*H434</f>
        <v>0</v>
      </c>
      <c r="Q434" s="209">
        <v>0</v>
      </c>
      <c r="R434" s="209">
        <f>Q434*H434</f>
        <v>0</v>
      </c>
      <c r="S434" s="209">
        <v>0</v>
      </c>
      <c r="T434" s="210">
        <f>S434*H434</f>
        <v>0</v>
      </c>
      <c r="U434" s="39"/>
      <c r="V434" s="39"/>
      <c r="W434" s="39"/>
      <c r="X434" s="39"/>
      <c r="Y434" s="39"/>
      <c r="Z434" s="39"/>
      <c r="AA434" s="39"/>
      <c r="AB434" s="39"/>
      <c r="AC434" s="39"/>
      <c r="AD434" s="39"/>
      <c r="AE434" s="39"/>
      <c r="AR434" s="211" t="s">
        <v>234</v>
      </c>
      <c r="AT434" s="211" t="s">
        <v>191</v>
      </c>
      <c r="AU434" s="211" t="s">
        <v>85</v>
      </c>
      <c r="AY434" s="18" t="s">
        <v>195</v>
      </c>
      <c r="BE434" s="212">
        <f>IF(N434="základní",J434,0)</f>
        <v>0</v>
      </c>
      <c r="BF434" s="212">
        <f>IF(N434="snížená",J434,0)</f>
        <v>0</v>
      </c>
      <c r="BG434" s="212">
        <f>IF(N434="zákl. přenesená",J434,0)</f>
        <v>0</v>
      </c>
      <c r="BH434" s="212">
        <f>IF(N434="sníž. přenesená",J434,0)</f>
        <v>0</v>
      </c>
      <c r="BI434" s="212">
        <f>IF(N434="nulová",J434,0)</f>
        <v>0</v>
      </c>
      <c r="BJ434" s="18" t="s">
        <v>83</v>
      </c>
      <c r="BK434" s="212">
        <f>ROUND(I434*H434,2)</f>
        <v>0</v>
      </c>
      <c r="BL434" s="18" t="s">
        <v>234</v>
      </c>
      <c r="BM434" s="211" t="s">
        <v>1695</v>
      </c>
    </row>
    <row r="435" s="10" customFormat="1">
      <c r="A435" s="10"/>
      <c r="B435" s="218"/>
      <c r="C435" s="219"/>
      <c r="D435" s="213" t="s">
        <v>199</v>
      </c>
      <c r="E435" s="220" t="s">
        <v>1</v>
      </c>
      <c r="F435" s="221" t="s">
        <v>1696</v>
      </c>
      <c r="G435" s="219"/>
      <c r="H435" s="220" t="s">
        <v>1</v>
      </c>
      <c r="I435" s="222"/>
      <c r="J435" s="219"/>
      <c r="K435" s="219"/>
      <c r="L435" s="223"/>
      <c r="M435" s="224"/>
      <c r="N435" s="225"/>
      <c r="O435" s="225"/>
      <c r="P435" s="225"/>
      <c r="Q435" s="225"/>
      <c r="R435" s="225"/>
      <c r="S435" s="225"/>
      <c r="T435" s="226"/>
      <c r="U435" s="10"/>
      <c r="V435" s="10"/>
      <c r="W435" s="10"/>
      <c r="X435" s="10"/>
      <c r="Y435" s="10"/>
      <c r="Z435" s="10"/>
      <c r="AA435" s="10"/>
      <c r="AB435" s="10"/>
      <c r="AC435" s="10"/>
      <c r="AD435" s="10"/>
      <c r="AE435" s="10"/>
      <c r="AT435" s="227" t="s">
        <v>199</v>
      </c>
      <c r="AU435" s="227" t="s">
        <v>85</v>
      </c>
      <c r="AV435" s="10" t="s">
        <v>83</v>
      </c>
      <c r="AW435" s="10" t="s">
        <v>32</v>
      </c>
      <c r="AX435" s="10" t="s">
        <v>76</v>
      </c>
      <c r="AY435" s="227" t="s">
        <v>195</v>
      </c>
    </row>
    <row r="436" s="11" customFormat="1">
      <c r="A436" s="11"/>
      <c r="B436" s="228"/>
      <c r="C436" s="229"/>
      <c r="D436" s="213" t="s">
        <v>199</v>
      </c>
      <c r="E436" s="230" t="s">
        <v>1</v>
      </c>
      <c r="F436" s="231" t="s">
        <v>1697</v>
      </c>
      <c r="G436" s="229"/>
      <c r="H436" s="232">
        <v>797.61699999999996</v>
      </c>
      <c r="I436" s="233"/>
      <c r="J436" s="229"/>
      <c r="K436" s="229"/>
      <c r="L436" s="234"/>
      <c r="M436" s="235"/>
      <c r="N436" s="236"/>
      <c r="O436" s="236"/>
      <c r="P436" s="236"/>
      <c r="Q436" s="236"/>
      <c r="R436" s="236"/>
      <c r="S436" s="236"/>
      <c r="T436" s="237"/>
      <c r="U436" s="11"/>
      <c r="V436" s="11"/>
      <c r="W436" s="11"/>
      <c r="X436" s="11"/>
      <c r="Y436" s="11"/>
      <c r="Z436" s="11"/>
      <c r="AA436" s="11"/>
      <c r="AB436" s="11"/>
      <c r="AC436" s="11"/>
      <c r="AD436" s="11"/>
      <c r="AE436" s="11"/>
      <c r="AT436" s="238" t="s">
        <v>199</v>
      </c>
      <c r="AU436" s="238" t="s">
        <v>85</v>
      </c>
      <c r="AV436" s="11" t="s">
        <v>85</v>
      </c>
      <c r="AW436" s="11" t="s">
        <v>32</v>
      </c>
      <c r="AX436" s="11" t="s">
        <v>76</v>
      </c>
      <c r="AY436" s="238" t="s">
        <v>195</v>
      </c>
    </row>
    <row r="437" s="11" customFormat="1">
      <c r="A437" s="11"/>
      <c r="B437" s="228"/>
      <c r="C437" s="229"/>
      <c r="D437" s="213" t="s">
        <v>199</v>
      </c>
      <c r="E437" s="230" t="s">
        <v>1</v>
      </c>
      <c r="F437" s="231" t="s">
        <v>1698</v>
      </c>
      <c r="G437" s="229"/>
      <c r="H437" s="232">
        <v>5.0460000000000003</v>
      </c>
      <c r="I437" s="233"/>
      <c r="J437" s="229"/>
      <c r="K437" s="229"/>
      <c r="L437" s="234"/>
      <c r="M437" s="235"/>
      <c r="N437" s="236"/>
      <c r="O437" s="236"/>
      <c r="P437" s="236"/>
      <c r="Q437" s="236"/>
      <c r="R437" s="236"/>
      <c r="S437" s="236"/>
      <c r="T437" s="237"/>
      <c r="U437" s="11"/>
      <c r="V437" s="11"/>
      <c r="W437" s="11"/>
      <c r="X437" s="11"/>
      <c r="Y437" s="11"/>
      <c r="Z437" s="11"/>
      <c r="AA437" s="11"/>
      <c r="AB437" s="11"/>
      <c r="AC437" s="11"/>
      <c r="AD437" s="11"/>
      <c r="AE437" s="11"/>
      <c r="AT437" s="238" t="s">
        <v>199</v>
      </c>
      <c r="AU437" s="238" t="s">
        <v>85</v>
      </c>
      <c r="AV437" s="11" t="s">
        <v>85</v>
      </c>
      <c r="AW437" s="11" t="s">
        <v>32</v>
      </c>
      <c r="AX437" s="11" t="s">
        <v>76</v>
      </c>
      <c r="AY437" s="238" t="s">
        <v>195</v>
      </c>
    </row>
    <row r="438" s="11" customFormat="1">
      <c r="A438" s="11"/>
      <c r="B438" s="228"/>
      <c r="C438" s="229"/>
      <c r="D438" s="213" t="s">
        <v>199</v>
      </c>
      <c r="E438" s="230" t="s">
        <v>1</v>
      </c>
      <c r="F438" s="231" t="s">
        <v>1699</v>
      </c>
      <c r="G438" s="229"/>
      <c r="H438" s="232">
        <v>49.645000000000003</v>
      </c>
      <c r="I438" s="233"/>
      <c r="J438" s="229"/>
      <c r="K438" s="229"/>
      <c r="L438" s="234"/>
      <c r="M438" s="235"/>
      <c r="N438" s="236"/>
      <c r="O438" s="236"/>
      <c r="P438" s="236"/>
      <c r="Q438" s="236"/>
      <c r="R438" s="236"/>
      <c r="S438" s="236"/>
      <c r="T438" s="237"/>
      <c r="U438" s="11"/>
      <c r="V438" s="11"/>
      <c r="W438" s="11"/>
      <c r="X438" s="11"/>
      <c r="Y438" s="11"/>
      <c r="Z438" s="11"/>
      <c r="AA438" s="11"/>
      <c r="AB438" s="11"/>
      <c r="AC438" s="11"/>
      <c r="AD438" s="11"/>
      <c r="AE438" s="11"/>
      <c r="AT438" s="238" t="s">
        <v>199</v>
      </c>
      <c r="AU438" s="238" t="s">
        <v>85</v>
      </c>
      <c r="AV438" s="11" t="s">
        <v>85</v>
      </c>
      <c r="AW438" s="11" t="s">
        <v>32</v>
      </c>
      <c r="AX438" s="11" t="s">
        <v>76</v>
      </c>
      <c r="AY438" s="238" t="s">
        <v>195</v>
      </c>
    </row>
    <row r="439" s="10" customFormat="1">
      <c r="A439" s="10"/>
      <c r="B439" s="218"/>
      <c r="C439" s="219"/>
      <c r="D439" s="213" t="s">
        <v>199</v>
      </c>
      <c r="E439" s="220" t="s">
        <v>1</v>
      </c>
      <c r="F439" s="221" t="s">
        <v>1700</v>
      </c>
      <c r="G439" s="219"/>
      <c r="H439" s="220" t="s">
        <v>1</v>
      </c>
      <c r="I439" s="222"/>
      <c r="J439" s="219"/>
      <c r="K439" s="219"/>
      <c r="L439" s="223"/>
      <c r="M439" s="224"/>
      <c r="N439" s="225"/>
      <c r="O439" s="225"/>
      <c r="P439" s="225"/>
      <c r="Q439" s="225"/>
      <c r="R439" s="225"/>
      <c r="S439" s="225"/>
      <c r="T439" s="226"/>
      <c r="U439" s="10"/>
      <c r="V439" s="10"/>
      <c r="W439" s="10"/>
      <c r="X439" s="10"/>
      <c r="Y439" s="10"/>
      <c r="Z439" s="10"/>
      <c r="AA439" s="10"/>
      <c r="AB439" s="10"/>
      <c r="AC439" s="10"/>
      <c r="AD439" s="10"/>
      <c r="AE439" s="10"/>
      <c r="AT439" s="227" t="s">
        <v>199</v>
      </c>
      <c r="AU439" s="227" t="s">
        <v>85</v>
      </c>
      <c r="AV439" s="10" t="s">
        <v>83</v>
      </c>
      <c r="AW439" s="10" t="s">
        <v>32</v>
      </c>
      <c r="AX439" s="10" t="s">
        <v>76</v>
      </c>
      <c r="AY439" s="227" t="s">
        <v>195</v>
      </c>
    </row>
    <row r="440" s="11" customFormat="1">
      <c r="A440" s="11"/>
      <c r="B440" s="228"/>
      <c r="C440" s="229"/>
      <c r="D440" s="213" t="s">
        <v>199</v>
      </c>
      <c r="E440" s="230" t="s">
        <v>1</v>
      </c>
      <c r="F440" s="231" t="s">
        <v>1640</v>
      </c>
      <c r="G440" s="229"/>
      <c r="H440" s="232">
        <v>-59.292999999999999</v>
      </c>
      <c r="I440" s="233"/>
      <c r="J440" s="229"/>
      <c r="K440" s="229"/>
      <c r="L440" s="234"/>
      <c r="M440" s="235"/>
      <c r="N440" s="236"/>
      <c r="O440" s="236"/>
      <c r="P440" s="236"/>
      <c r="Q440" s="236"/>
      <c r="R440" s="236"/>
      <c r="S440" s="236"/>
      <c r="T440" s="237"/>
      <c r="U440" s="11"/>
      <c r="V440" s="11"/>
      <c r="W440" s="11"/>
      <c r="X440" s="11"/>
      <c r="Y440" s="11"/>
      <c r="Z440" s="11"/>
      <c r="AA440" s="11"/>
      <c r="AB440" s="11"/>
      <c r="AC440" s="11"/>
      <c r="AD440" s="11"/>
      <c r="AE440" s="11"/>
      <c r="AT440" s="238" t="s">
        <v>199</v>
      </c>
      <c r="AU440" s="238" t="s">
        <v>85</v>
      </c>
      <c r="AV440" s="11" t="s">
        <v>85</v>
      </c>
      <c r="AW440" s="11" t="s">
        <v>32</v>
      </c>
      <c r="AX440" s="11" t="s">
        <v>76</v>
      </c>
      <c r="AY440" s="238" t="s">
        <v>195</v>
      </c>
    </row>
    <row r="441" s="11" customFormat="1">
      <c r="A441" s="11"/>
      <c r="B441" s="228"/>
      <c r="C441" s="229"/>
      <c r="D441" s="213" t="s">
        <v>199</v>
      </c>
      <c r="E441" s="230" t="s">
        <v>1</v>
      </c>
      <c r="F441" s="231" t="s">
        <v>1641</v>
      </c>
      <c r="G441" s="229"/>
      <c r="H441" s="232">
        <v>-0.40899999999999997</v>
      </c>
      <c r="I441" s="233"/>
      <c r="J441" s="229"/>
      <c r="K441" s="229"/>
      <c r="L441" s="234"/>
      <c r="M441" s="235"/>
      <c r="N441" s="236"/>
      <c r="O441" s="236"/>
      <c r="P441" s="236"/>
      <c r="Q441" s="236"/>
      <c r="R441" s="236"/>
      <c r="S441" s="236"/>
      <c r="T441" s="237"/>
      <c r="U441" s="11"/>
      <c r="V441" s="11"/>
      <c r="W441" s="11"/>
      <c r="X441" s="11"/>
      <c r="Y441" s="11"/>
      <c r="Z441" s="11"/>
      <c r="AA441" s="11"/>
      <c r="AB441" s="11"/>
      <c r="AC441" s="11"/>
      <c r="AD441" s="11"/>
      <c r="AE441" s="11"/>
      <c r="AT441" s="238" t="s">
        <v>199</v>
      </c>
      <c r="AU441" s="238" t="s">
        <v>85</v>
      </c>
      <c r="AV441" s="11" t="s">
        <v>85</v>
      </c>
      <c r="AW441" s="11" t="s">
        <v>32</v>
      </c>
      <c r="AX441" s="11" t="s">
        <v>76</v>
      </c>
      <c r="AY441" s="238" t="s">
        <v>195</v>
      </c>
    </row>
    <row r="442" s="11" customFormat="1">
      <c r="A442" s="11"/>
      <c r="B442" s="228"/>
      <c r="C442" s="229"/>
      <c r="D442" s="213" t="s">
        <v>199</v>
      </c>
      <c r="E442" s="230" t="s">
        <v>1</v>
      </c>
      <c r="F442" s="231" t="s">
        <v>1642</v>
      </c>
      <c r="G442" s="229"/>
      <c r="H442" s="232">
        <v>-3.6899999999999999</v>
      </c>
      <c r="I442" s="233"/>
      <c r="J442" s="229"/>
      <c r="K442" s="229"/>
      <c r="L442" s="234"/>
      <c r="M442" s="235"/>
      <c r="N442" s="236"/>
      <c r="O442" s="236"/>
      <c r="P442" s="236"/>
      <c r="Q442" s="236"/>
      <c r="R442" s="236"/>
      <c r="S442" s="236"/>
      <c r="T442" s="237"/>
      <c r="U442" s="11"/>
      <c r="V442" s="11"/>
      <c r="W442" s="11"/>
      <c r="X442" s="11"/>
      <c r="Y442" s="11"/>
      <c r="Z442" s="11"/>
      <c r="AA442" s="11"/>
      <c r="AB442" s="11"/>
      <c r="AC442" s="11"/>
      <c r="AD442" s="11"/>
      <c r="AE442" s="11"/>
      <c r="AT442" s="238" t="s">
        <v>199</v>
      </c>
      <c r="AU442" s="238" t="s">
        <v>85</v>
      </c>
      <c r="AV442" s="11" t="s">
        <v>85</v>
      </c>
      <c r="AW442" s="11" t="s">
        <v>32</v>
      </c>
      <c r="AX442" s="11" t="s">
        <v>76</v>
      </c>
      <c r="AY442" s="238" t="s">
        <v>195</v>
      </c>
    </row>
    <row r="443" s="15" customFormat="1">
      <c r="A443" s="15"/>
      <c r="B443" s="287"/>
      <c r="C443" s="288"/>
      <c r="D443" s="213" t="s">
        <v>199</v>
      </c>
      <c r="E443" s="289" t="s">
        <v>1</v>
      </c>
      <c r="F443" s="290" t="s">
        <v>1422</v>
      </c>
      <c r="G443" s="288"/>
      <c r="H443" s="291">
        <v>788.91600000000005</v>
      </c>
      <c r="I443" s="292"/>
      <c r="J443" s="288"/>
      <c r="K443" s="288"/>
      <c r="L443" s="293"/>
      <c r="M443" s="294"/>
      <c r="N443" s="295"/>
      <c r="O443" s="295"/>
      <c r="P443" s="295"/>
      <c r="Q443" s="295"/>
      <c r="R443" s="295"/>
      <c r="S443" s="295"/>
      <c r="T443" s="296"/>
      <c r="U443" s="15"/>
      <c r="V443" s="15"/>
      <c r="W443" s="15"/>
      <c r="X443" s="15"/>
      <c r="Y443" s="15"/>
      <c r="Z443" s="15"/>
      <c r="AA443" s="15"/>
      <c r="AB443" s="15"/>
      <c r="AC443" s="15"/>
      <c r="AD443" s="15"/>
      <c r="AE443" s="15"/>
      <c r="AT443" s="297" t="s">
        <v>199</v>
      </c>
      <c r="AU443" s="297" t="s">
        <v>85</v>
      </c>
      <c r="AV443" s="15" t="s">
        <v>234</v>
      </c>
      <c r="AW443" s="15" t="s">
        <v>32</v>
      </c>
      <c r="AX443" s="15" t="s">
        <v>83</v>
      </c>
      <c r="AY443" s="297" t="s">
        <v>195</v>
      </c>
    </row>
    <row r="444" s="2" customFormat="1" ht="16.5" customHeight="1">
      <c r="A444" s="39"/>
      <c r="B444" s="40"/>
      <c r="C444" s="262" t="s">
        <v>349</v>
      </c>
      <c r="D444" s="262" t="s">
        <v>224</v>
      </c>
      <c r="E444" s="263" t="s">
        <v>1701</v>
      </c>
      <c r="F444" s="264" t="s">
        <v>1702</v>
      </c>
      <c r="G444" s="265" t="s">
        <v>1628</v>
      </c>
      <c r="H444" s="266">
        <v>1463.731</v>
      </c>
      <c r="I444" s="267"/>
      <c r="J444" s="268">
        <f>ROUND(I444*H444,2)</f>
        <v>0</v>
      </c>
      <c r="K444" s="264" t="s">
        <v>1412</v>
      </c>
      <c r="L444" s="269"/>
      <c r="M444" s="270" t="s">
        <v>1</v>
      </c>
      <c r="N444" s="271" t="s">
        <v>41</v>
      </c>
      <c r="O444" s="92"/>
      <c r="P444" s="209">
        <f>O444*H444</f>
        <v>0</v>
      </c>
      <c r="Q444" s="209">
        <v>0</v>
      </c>
      <c r="R444" s="209">
        <f>Q444*H444</f>
        <v>0</v>
      </c>
      <c r="S444" s="209">
        <v>0</v>
      </c>
      <c r="T444" s="210">
        <f>S444*H444</f>
        <v>0</v>
      </c>
      <c r="U444" s="39"/>
      <c r="V444" s="39"/>
      <c r="W444" s="39"/>
      <c r="X444" s="39"/>
      <c r="Y444" s="39"/>
      <c r="Z444" s="39"/>
      <c r="AA444" s="39"/>
      <c r="AB444" s="39"/>
      <c r="AC444" s="39"/>
      <c r="AD444" s="39"/>
      <c r="AE444" s="39"/>
      <c r="AR444" s="211" t="s">
        <v>253</v>
      </c>
      <c r="AT444" s="211" t="s">
        <v>224</v>
      </c>
      <c r="AU444" s="211" t="s">
        <v>85</v>
      </c>
      <c r="AY444" s="18" t="s">
        <v>195</v>
      </c>
      <c r="BE444" s="212">
        <f>IF(N444="základní",J444,0)</f>
        <v>0</v>
      </c>
      <c r="BF444" s="212">
        <f>IF(N444="snížená",J444,0)</f>
        <v>0</v>
      </c>
      <c r="BG444" s="212">
        <f>IF(N444="zákl. přenesená",J444,0)</f>
        <v>0</v>
      </c>
      <c r="BH444" s="212">
        <f>IF(N444="sníž. přenesená",J444,0)</f>
        <v>0</v>
      </c>
      <c r="BI444" s="212">
        <f>IF(N444="nulová",J444,0)</f>
        <v>0</v>
      </c>
      <c r="BJ444" s="18" t="s">
        <v>83</v>
      </c>
      <c r="BK444" s="212">
        <f>ROUND(I444*H444,2)</f>
        <v>0</v>
      </c>
      <c r="BL444" s="18" t="s">
        <v>234</v>
      </c>
      <c r="BM444" s="211" t="s">
        <v>1703</v>
      </c>
    </row>
    <row r="445" s="11" customFormat="1">
      <c r="A445" s="11"/>
      <c r="B445" s="228"/>
      <c r="C445" s="229"/>
      <c r="D445" s="213" t="s">
        <v>199</v>
      </c>
      <c r="E445" s="230" t="s">
        <v>1</v>
      </c>
      <c r="F445" s="231" t="s">
        <v>1704</v>
      </c>
      <c r="G445" s="229"/>
      <c r="H445" s="232">
        <v>1463.731</v>
      </c>
      <c r="I445" s="233"/>
      <c r="J445" s="229"/>
      <c r="K445" s="229"/>
      <c r="L445" s="234"/>
      <c r="M445" s="235"/>
      <c r="N445" s="236"/>
      <c r="O445" s="236"/>
      <c r="P445" s="236"/>
      <c r="Q445" s="236"/>
      <c r="R445" s="236"/>
      <c r="S445" s="236"/>
      <c r="T445" s="237"/>
      <c r="U445" s="11"/>
      <c r="V445" s="11"/>
      <c r="W445" s="11"/>
      <c r="X445" s="11"/>
      <c r="Y445" s="11"/>
      <c r="Z445" s="11"/>
      <c r="AA445" s="11"/>
      <c r="AB445" s="11"/>
      <c r="AC445" s="11"/>
      <c r="AD445" s="11"/>
      <c r="AE445" s="11"/>
      <c r="AT445" s="238" t="s">
        <v>199</v>
      </c>
      <c r="AU445" s="238" t="s">
        <v>85</v>
      </c>
      <c r="AV445" s="11" t="s">
        <v>85</v>
      </c>
      <c r="AW445" s="11" t="s">
        <v>32</v>
      </c>
      <c r="AX445" s="11" t="s">
        <v>83</v>
      </c>
      <c r="AY445" s="238" t="s">
        <v>195</v>
      </c>
    </row>
    <row r="446" s="2" customFormat="1" ht="24.15" customHeight="1">
      <c r="A446" s="39"/>
      <c r="B446" s="40"/>
      <c r="C446" s="200" t="s">
        <v>353</v>
      </c>
      <c r="D446" s="200" t="s">
        <v>191</v>
      </c>
      <c r="E446" s="201" t="s">
        <v>1705</v>
      </c>
      <c r="F446" s="202" t="s">
        <v>1706</v>
      </c>
      <c r="G446" s="203" t="s">
        <v>1411</v>
      </c>
      <c r="H446" s="204">
        <v>102.012</v>
      </c>
      <c r="I446" s="205"/>
      <c r="J446" s="206">
        <f>ROUND(I446*H446,2)</f>
        <v>0</v>
      </c>
      <c r="K446" s="202" t="s">
        <v>1412</v>
      </c>
      <c r="L446" s="45"/>
      <c r="M446" s="207" t="s">
        <v>1</v>
      </c>
      <c r="N446" s="208" t="s">
        <v>41</v>
      </c>
      <c r="O446" s="92"/>
      <c r="P446" s="209">
        <f>O446*H446</f>
        <v>0</v>
      </c>
      <c r="Q446" s="209">
        <v>0</v>
      </c>
      <c r="R446" s="209">
        <f>Q446*H446</f>
        <v>0</v>
      </c>
      <c r="S446" s="209">
        <v>0</v>
      </c>
      <c r="T446" s="210">
        <f>S446*H446</f>
        <v>0</v>
      </c>
      <c r="U446" s="39"/>
      <c r="V446" s="39"/>
      <c r="W446" s="39"/>
      <c r="X446" s="39"/>
      <c r="Y446" s="39"/>
      <c r="Z446" s="39"/>
      <c r="AA446" s="39"/>
      <c r="AB446" s="39"/>
      <c r="AC446" s="39"/>
      <c r="AD446" s="39"/>
      <c r="AE446" s="39"/>
      <c r="AR446" s="211" t="s">
        <v>234</v>
      </c>
      <c r="AT446" s="211" t="s">
        <v>191</v>
      </c>
      <c r="AU446" s="211" t="s">
        <v>85</v>
      </c>
      <c r="AY446" s="18" t="s">
        <v>195</v>
      </c>
      <c r="BE446" s="212">
        <f>IF(N446="základní",J446,0)</f>
        <v>0</v>
      </c>
      <c r="BF446" s="212">
        <f>IF(N446="snížená",J446,0)</f>
        <v>0</v>
      </c>
      <c r="BG446" s="212">
        <f>IF(N446="zákl. přenesená",J446,0)</f>
        <v>0</v>
      </c>
      <c r="BH446" s="212">
        <f>IF(N446="sníž. přenesená",J446,0)</f>
        <v>0</v>
      </c>
      <c r="BI446" s="212">
        <f>IF(N446="nulová",J446,0)</f>
        <v>0</v>
      </c>
      <c r="BJ446" s="18" t="s">
        <v>83</v>
      </c>
      <c r="BK446" s="212">
        <f>ROUND(I446*H446,2)</f>
        <v>0</v>
      </c>
      <c r="BL446" s="18" t="s">
        <v>234</v>
      </c>
      <c r="BM446" s="211" t="s">
        <v>1707</v>
      </c>
    </row>
    <row r="447" s="10" customFormat="1">
      <c r="A447" s="10"/>
      <c r="B447" s="218"/>
      <c r="C447" s="219"/>
      <c r="D447" s="213" t="s">
        <v>199</v>
      </c>
      <c r="E447" s="220" t="s">
        <v>1</v>
      </c>
      <c r="F447" s="221" t="s">
        <v>1486</v>
      </c>
      <c r="G447" s="219"/>
      <c r="H447" s="220" t="s">
        <v>1</v>
      </c>
      <c r="I447" s="222"/>
      <c r="J447" s="219"/>
      <c r="K447" s="219"/>
      <c r="L447" s="223"/>
      <c r="M447" s="224"/>
      <c r="N447" s="225"/>
      <c r="O447" s="225"/>
      <c r="P447" s="225"/>
      <c r="Q447" s="225"/>
      <c r="R447" s="225"/>
      <c r="S447" s="225"/>
      <c r="T447" s="226"/>
      <c r="U447" s="10"/>
      <c r="V447" s="10"/>
      <c r="W447" s="10"/>
      <c r="X447" s="10"/>
      <c r="Y447" s="10"/>
      <c r="Z447" s="10"/>
      <c r="AA447" s="10"/>
      <c r="AB447" s="10"/>
      <c r="AC447" s="10"/>
      <c r="AD447" s="10"/>
      <c r="AE447" s="10"/>
      <c r="AT447" s="227" t="s">
        <v>199</v>
      </c>
      <c r="AU447" s="227" t="s">
        <v>85</v>
      </c>
      <c r="AV447" s="10" t="s">
        <v>83</v>
      </c>
      <c r="AW447" s="10" t="s">
        <v>32</v>
      </c>
      <c r="AX447" s="10" t="s">
        <v>76</v>
      </c>
      <c r="AY447" s="227" t="s">
        <v>195</v>
      </c>
    </row>
    <row r="448" s="11" customFormat="1">
      <c r="A448" s="11"/>
      <c r="B448" s="228"/>
      <c r="C448" s="229"/>
      <c r="D448" s="213" t="s">
        <v>199</v>
      </c>
      <c r="E448" s="230" t="s">
        <v>1</v>
      </c>
      <c r="F448" s="231" t="s">
        <v>1487</v>
      </c>
      <c r="G448" s="229"/>
      <c r="H448" s="232">
        <v>44.683999999999998</v>
      </c>
      <c r="I448" s="233"/>
      <c r="J448" s="229"/>
      <c r="K448" s="229"/>
      <c r="L448" s="234"/>
      <c r="M448" s="235"/>
      <c r="N448" s="236"/>
      <c r="O448" s="236"/>
      <c r="P448" s="236"/>
      <c r="Q448" s="236"/>
      <c r="R448" s="236"/>
      <c r="S448" s="236"/>
      <c r="T448" s="237"/>
      <c r="U448" s="11"/>
      <c r="V448" s="11"/>
      <c r="W448" s="11"/>
      <c r="X448" s="11"/>
      <c r="Y448" s="11"/>
      <c r="Z448" s="11"/>
      <c r="AA448" s="11"/>
      <c r="AB448" s="11"/>
      <c r="AC448" s="11"/>
      <c r="AD448" s="11"/>
      <c r="AE448" s="11"/>
      <c r="AT448" s="238" t="s">
        <v>199</v>
      </c>
      <c r="AU448" s="238" t="s">
        <v>85</v>
      </c>
      <c r="AV448" s="11" t="s">
        <v>85</v>
      </c>
      <c r="AW448" s="11" t="s">
        <v>32</v>
      </c>
      <c r="AX448" s="11" t="s">
        <v>76</v>
      </c>
      <c r="AY448" s="238" t="s">
        <v>195</v>
      </c>
    </row>
    <row r="449" s="10" customFormat="1">
      <c r="A449" s="10"/>
      <c r="B449" s="218"/>
      <c r="C449" s="219"/>
      <c r="D449" s="213" t="s">
        <v>199</v>
      </c>
      <c r="E449" s="220" t="s">
        <v>1</v>
      </c>
      <c r="F449" s="221" t="s">
        <v>1488</v>
      </c>
      <c r="G449" s="219"/>
      <c r="H449" s="220" t="s">
        <v>1</v>
      </c>
      <c r="I449" s="222"/>
      <c r="J449" s="219"/>
      <c r="K449" s="219"/>
      <c r="L449" s="223"/>
      <c r="M449" s="224"/>
      <c r="N449" s="225"/>
      <c r="O449" s="225"/>
      <c r="P449" s="225"/>
      <c r="Q449" s="225"/>
      <c r="R449" s="225"/>
      <c r="S449" s="225"/>
      <c r="T449" s="226"/>
      <c r="U449" s="10"/>
      <c r="V449" s="10"/>
      <c r="W449" s="10"/>
      <c r="X449" s="10"/>
      <c r="Y449" s="10"/>
      <c r="Z449" s="10"/>
      <c r="AA449" s="10"/>
      <c r="AB449" s="10"/>
      <c r="AC449" s="10"/>
      <c r="AD449" s="10"/>
      <c r="AE449" s="10"/>
      <c r="AT449" s="227" t="s">
        <v>199</v>
      </c>
      <c r="AU449" s="227" t="s">
        <v>85</v>
      </c>
      <c r="AV449" s="10" t="s">
        <v>83</v>
      </c>
      <c r="AW449" s="10" t="s">
        <v>32</v>
      </c>
      <c r="AX449" s="10" t="s">
        <v>76</v>
      </c>
      <c r="AY449" s="227" t="s">
        <v>195</v>
      </c>
    </row>
    <row r="450" s="11" customFormat="1">
      <c r="A450" s="11"/>
      <c r="B450" s="228"/>
      <c r="C450" s="229"/>
      <c r="D450" s="213" t="s">
        <v>199</v>
      </c>
      <c r="E450" s="230" t="s">
        <v>1</v>
      </c>
      <c r="F450" s="231" t="s">
        <v>1489</v>
      </c>
      <c r="G450" s="229"/>
      <c r="H450" s="232">
        <v>10.039999999999999</v>
      </c>
      <c r="I450" s="233"/>
      <c r="J450" s="229"/>
      <c r="K450" s="229"/>
      <c r="L450" s="234"/>
      <c r="M450" s="235"/>
      <c r="N450" s="236"/>
      <c r="O450" s="236"/>
      <c r="P450" s="236"/>
      <c r="Q450" s="236"/>
      <c r="R450" s="236"/>
      <c r="S450" s="236"/>
      <c r="T450" s="237"/>
      <c r="U450" s="11"/>
      <c r="V450" s="11"/>
      <c r="W450" s="11"/>
      <c r="X450" s="11"/>
      <c r="Y450" s="11"/>
      <c r="Z450" s="11"/>
      <c r="AA450" s="11"/>
      <c r="AB450" s="11"/>
      <c r="AC450" s="11"/>
      <c r="AD450" s="11"/>
      <c r="AE450" s="11"/>
      <c r="AT450" s="238" t="s">
        <v>199</v>
      </c>
      <c r="AU450" s="238" t="s">
        <v>85</v>
      </c>
      <c r="AV450" s="11" t="s">
        <v>85</v>
      </c>
      <c r="AW450" s="11" t="s">
        <v>32</v>
      </c>
      <c r="AX450" s="11" t="s">
        <v>76</v>
      </c>
      <c r="AY450" s="238" t="s">
        <v>195</v>
      </c>
    </row>
    <row r="451" s="10" customFormat="1">
      <c r="A451" s="10"/>
      <c r="B451" s="218"/>
      <c r="C451" s="219"/>
      <c r="D451" s="213" t="s">
        <v>199</v>
      </c>
      <c r="E451" s="220" t="s">
        <v>1</v>
      </c>
      <c r="F451" s="221" t="s">
        <v>1490</v>
      </c>
      <c r="G451" s="219"/>
      <c r="H451" s="220" t="s">
        <v>1</v>
      </c>
      <c r="I451" s="222"/>
      <c r="J451" s="219"/>
      <c r="K451" s="219"/>
      <c r="L451" s="223"/>
      <c r="M451" s="224"/>
      <c r="N451" s="225"/>
      <c r="O451" s="225"/>
      <c r="P451" s="225"/>
      <c r="Q451" s="225"/>
      <c r="R451" s="225"/>
      <c r="S451" s="225"/>
      <c r="T451" s="226"/>
      <c r="U451" s="10"/>
      <c r="V451" s="10"/>
      <c r="W451" s="10"/>
      <c r="X451" s="10"/>
      <c r="Y451" s="10"/>
      <c r="Z451" s="10"/>
      <c r="AA451" s="10"/>
      <c r="AB451" s="10"/>
      <c r="AC451" s="10"/>
      <c r="AD451" s="10"/>
      <c r="AE451" s="10"/>
      <c r="AT451" s="227" t="s">
        <v>199</v>
      </c>
      <c r="AU451" s="227" t="s">
        <v>85</v>
      </c>
      <c r="AV451" s="10" t="s">
        <v>83</v>
      </c>
      <c r="AW451" s="10" t="s">
        <v>32</v>
      </c>
      <c r="AX451" s="10" t="s">
        <v>76</v>
      </c>
      <c r="AY451" s="227" t="s">
        <v>195</v>
      </c>
    </row>
    <row r="452" s="11" customFormat="1">
      <c r="A452" s="11"/>
      <c r="B452" s="228"/>
      <c r="C452" s="229"/>
      <c r="D452" s="213" t="s">
        <v>199</v>
      </c>
      <c r="E452" s="230" t="s">
        <v>1</v>
      </c>
      <c r="F452" s="231" t="s">
        <v>1491</v>
      </c>
      <c r="G452" s="229"/>
      <c r="H452" s="232">
        <v>47.287999999999997</v>
      </c>
      <c r="I452" s="233"/>
      <c r="J452" s="229"/>
      <c r="K452" s="229"/>
      <c r="L452" s="234"/>
      <c r="M452" s="235"/>
      <c r="N452" s="236"/>
      <c r="O452" s="236"/>
      <c r="P452" s="236"/>
      <c r="Q452" s="236"/>
      <c r="R452" s="236"/>
      <c r="S452" s="236"/>
      <c r="T452" s="237"/>
      <c r="U452" s="11"/>
      <c r="V452" s="11"/>
      <c r="W452" s="11"/>
      <c r="X452" s="11"/>
      <c r="Y452" s="11"/>
      <c r="Z452" s="11"/>
      <c r="AA452" s="11"/>
      <c r="AB452" s="11"/>
      <c r="AC452" s="11"/>
      <c r="AD452" s="11"/>
      <c r="AE452" s="11"/>
      <c r="AT452" s="238" t="s">
        <v>199</v>
      </c>
      <c r="AU452" s="238" t="s">
        <v>85</v>
      </c>
      <c r="AV452" s="11" t="s">
        <v>85</v>
      </c>
      <c r="AW452" s="11" t="s">
        <v>32</v>
      </c>
      <c r="AX452" s="11" t="s">
        <v>76</v>
      </c>
      <c r="AY452" s="238" t="s">
        <v>195</v>
      </c>
    </row>
    <row r="453" s="15" customFormat="1">
      <c r="A453" s="15"/>
      <c r="B453" s="287"/>
      <c r="C453" s="288"/>
      <c r="D453" s="213" t="s">
        <v>199</v>
      </c>
      <c r="E453" s="289" t="s">
        <v>1</v>
      </c>
      <c r="F453" s="290" t="s">
        <v>1422</v>
      </c>
      <c r="G453" s="288"/>
      <c r="H453" s="291">
        <v>102.012</v>
      </c>
      <c r="I453" s="292"/>
      <c r="J453" s="288"/>
      <c r="K453" s="288"/>
      <c r="L453" s="293"/>
      <c r="M453" s="294"/>
      <c r="N453" s="295"/>
      <c r="O453" s="295"/>
      <c r="P453" s="295"/>
      <c r="Q453" s="295"/>
      <c r="R453" s="295"/>
      <c r="S453" s="295"/>
      <c r="T453" s="296"/>
      <c r="U453" s="15"/>
      <c r="V453" s="15"/>
      <c r="W453" s="15"/>
      <c r="X453" s="15"/>
      <c r="Y453" s="15"/>
      <c r="Z453" s="15"/>
      <c r="AA453" s="15"/>
      <c r="AB453" s="15"/>
      <c r="AC453" s="15"/>
      <c r="AD453" s="15"/>
      <c r="AE453" s="15"/>
      <c r="AT453" s="297" t="s">
        <v>199</v>
      </c>
      <c r="AU453" s="297" t="s">
        <v>85</v>
      </c>
      <c r="AV453" s="15" t="s">
        <v>234</v>
      </c>
      <c r="AW453" s="15" t="s">
        <v>32</v>
      </c>
      <c r="AX453" s="15" t="s">
        <v>83</v>
      </c>
      <c r="AY453" s="297" t="s">
        <v>195</v>
      </c>
    </row>
    <row r="454" s="2" customFormat="1" ht="24.15" customHeight="1">
      <c r="A454" s="39"/>
      <c r="B454" s="40"/>
      <c r="C454" s="200" t="s">
        <v>357</v>
      </c>
      <c r="D454" s="200" t="s">
        <v>191</v>
      </c>
      <c r="E454" s="201" t="s">
        <v>1708</v>
      </c>
      <c r="F454" s="202" t="s">
        <v>1709</v>
      </c>
      <c r="G454" s="203" t="s">
        <v>1411</v>
      </c>
      <c r="H454" s="204">
        <v>102.012</v>
      </c>
      <c r="I454" s="205"/>
      <c r="J454" s="206">
        <f>ROUND(I454*H454,2)</f>
        <v>0</v>
      </c>
      <c r="K454" s="202" t="s">
        <v>1412</v>
      </c>
      <c r="L454" s="45"/>
      <c r="M454" s="207" t="s">
        <v>1</v>
      </c>
      <c r="N454" s="208" t="s">
        <v>41</v>
      </c>
      <c r="O454" s="92"/>
      <c r="P454" s="209">
        <f>O454*H454</f>
        <v>0</v>
      </c>
      <c r="Q454" s="209">
        <v>0</v>
      </c>
      <c r="R454" s="209">
        <f>Q454*H454</f>
        <v>0</v>
      </c>
      <c r="S454" s="209">
        <v>0</v>
      </c>
      <c r="T454" s="210">
        <f>S454*H454</f>
        <v>0</v>
      </c>
      <c r="U454" s="39"/>
      <c r="V454" s="39"/>
      <c r="W454" s="39"/>
      <c r="X454" s="39"/>
      <c r="Y454" s="39"/>
      <c r="Z454" s="39"/>
      <c r="AA454" s="39"/>
      <c r="AB454" s="39"/>
      <c r="AC454" s="39"/>
      <c r="AD454" s="39"/>
      <c r="AE454" s="39"/>
      <c r="AR454" s="211" t="s">
        <v>234</v>
      </c>
      <c r="AT454" s="211" t="s">
        <v>191</v>
      </c>
      <c r="AU454" s="211" t="s">
        <v>85</v>
      </c>
      <c r="AY454" s="18" t="s">
        <v>195</v>
      </c>
      <c r="BE454" s="212">
        <f>IF(N454="základní",J454,0)</f>
        <v>0</v>
      </c>
      <c r="BF454" s="212">
        <f>IF(N454="snížená",J454,0)</f>
        <v>0</v>
      </c>
      <c r="BG454" s="212">
        <f>IF(N454="zákl. přenesená",J454,0)</f>
        <v>0</v>
      </c>
      <c r="BH454" s="212">
        <f>IF(N454="sníž. přenesená",J454,0)</f>
        <v>0</v>
      </c>
      <c r="BI454" s="212">
        <f>IF(N454="nulová",J454,0)</f>
        <v>0</v>
      </c>
      <c r="BJ454" s="18" t="s">
        <v>83</v>
      </c>
      <c r="BK454" s="212">
        <f>ROUND(I454*H454,2)</f>
        <v>0</v>
      </c>
      <c r="BL454" s="18" t="s">
        <v>234</v>
      </c>
      <c r="BM454" s="211" t="s">
        <v>1710</v>
      </c>
    </row>
    <row r="455" s="10" customFormat="1">
      <c r="A455" s="10"/>
      <c r="B455" s="218"/>
      <c r="C455" s="219"/>
      <c r="D455" s="213" t="s">
        <v>199</v>
      </c>
      <c r="E455" s="220" t="s">
        <v>1</v>
      </c>
      <c r="F455" s="221" t="s">
        <v>1486</v>
      </c>
      <c r="G455" s="219"/>
      <c r="H455" s="220" t="s">
        <v>1</v>
      </c>
      <c r="I455" s="222"/>
      <c r="J455" s="219"/>
      <c r="K455" s="219"/>
      <c r="L455" s="223"/>
      <c r="M455" s="224"/>
      <c r="N455" s="225"/>
      <c r="O455" s="225"/>
      <c r="P455" s="225"/>
      <c r="Q455" s="225"/>
      <c r="R455" s="225"/>
      <c r="S455" s="225"/>
      <c r="T455" s="226"/>
      <c r="U455" s="10"/>
      <c r="V455" s="10"/>
      <c r="W455" s="10"/>
      <c r="X455" s="10"/>
      <c r="Y455" s="10"/>
      <c r="Z455" s="10"/>
      <c r="AA455" s="10"/>
      <c r="AB455" s="10"/>
      <c r="AC455" s="10"/>
      <c r="AD455" s="10"/>
      <c r="AE455" s="10"/>
      <c r="AT455" s="227" t="s">
        <v>199</v>
      </c>
      <c r="AU455" s="227" t="s">
        <v>85</v>
      </c>
      <c r="AV455" s="10" t="s">
        <v>83</v>
      </c>
      <c r="AW455" s="10" t="s">
        <v>32</v>
      </c>
      <c r="AX455" s="10" t="s">
        <v>76</v>
      </c>
      <c r="AY455" s="227" t="s">
        <v>195</v>
      </c>
    </row>
    <row r="456" s="11" customFormat="1">
      <c r="A456" s="11"/>
      <c r="B456" s="228"/>
      <c r="C456" s="229"/>
      <c r="D456" s="213" t="s">
        <v>199</v>
      </c>
      <c r="E456" s="230" t="s">
        <v>1</v>
      </c>
      <c r="F456" s="231" t="s">
        <v>1487</v>
      </c>
      <c r="G456" s="229"/>
      <c r="H456" s="232">
        <v>44.683999999999998</v>
      </c>
      <c r="I456" s="233"/>
      <c r="J456" s="229"/>
      <c r="K456" s="229"/>
      <c r="L456" s="234"/>
      <c r="M456" s="235"/>
      <c r="N456" s="236"/>
      <c r="O456" s="236"/>
      <c r="P456" s="236"/>
      <c r="Q456" s="236"/>
      <c r="R456" s="236"/>
      <c r="S456" s="236"/>
      <c r="T456" s="237"/>
      <c r="U456" s="11"/>
      <c r="V456" s="11"/>
      <c r="W456" s="11"/>
      <c r="X456" s="11"/>
      <c r="Y456" s="11"/>
      <c r="Z456" s="11"/>
      <c r="AA456" s="11"/>
      <c r="AB456" s="11"/>
      <c r="AC456" s="11"/>
      <c r="AD456" s="11"/>
      <c r="AE456" s="11"/>
      <c r="AT456" s="238" t="s">
        <v>199</v>
      </c>
      <c r="AU456" s="238" t="s">
        <v>85</v>
      </c>
      <c r="AV456" s="11" t="s">
        <v>85</v>
      </c>
      <c r="AW456" s="11" t="s">
        <v>32</v>
      </c>
      <c r="AX456" s="11" t="s">
        <v>76</v>
      </c>
      <c r="AY456" s="238" t="s">
        <v>195</v>
      </c>
    </row>
    <row r="457" s="10" customFormat="1">
      <c r="A457" s="10"/>
      <c r="B457" s="218"/>
      <c r="C457" s="219"/>
      <c r="D457" s="213" t="s">
        <v>199</v>
      </c>
      <c r="E457" s="220" t="s">
        <v>1</v>
      </c>
      <c r="F457" s="221" t="s">
        <v>1488</v>
      </c>
      <c r="G457" s="219"/>
      <c r="H457" s="220" t="s">
        <v>1</v>
      </c>
      <c r="I457" s="222"/>
      <c r="J457" s="219"/>
      <c r="K457" s="219"/>
      <c r="L457" s="223"/>
      <c r="M457" s="224"/>
      <c r="N457" s="225"/>
      <c r="O457" s="225"/>
      <c r="P457" s="225"/>
      <c r="Q457" s="225"/>
      <c r="R457" s="225"/>
      <c r="S457" s="225"/>
      <c r="T457" s="226"/>
      <c r="U457" s="10"/>
      <c r="V457" s="10"/>
      <c r="W457" s="10"/>
      <c r="X457" s="10"/>
      <c r="Y457" s="10"/>
      <c r="Z457" s="10"/>
      <c r="AA457" s="10"/>
      <c r="AB457" s="10"/>
      <c r="AC457" s="10"/>
      <c r="AD457" s="10"/>
      <c r="AE457" s="10"/>
      <c r="AT457" s="227" t="s">
        <v>199</v>
      </c>
      <c r="AU457" s="227" t="s">
        <v>85</v>
      </c>
      <c r="AV457" s="10" t="s">
        <v>83</v>
      </c>
      <c r="AW457" s="10" t="s">
        <v>32</v>
      </c>
      <c r="AX457" s="10" t="s">
        <v>76</v>
      </c>
      <c r="AY457" s="227" t="s">
        <v>195</v>
      </c>
    </row>
    <row r="458" s="11" customFormat="1">
      <c r="A458" s="11"/>
      <c r="B458" s="228"/>
      <c r="C458" s="229"/>
      <c r="D458" s="213" t="s">
        <v>199</v>
      </c>
      <c r="E458" s="230" t="s">
        <v>1</v>
      </c>
      <c r="F458" s="231" t="s">
        <v>1489</v>
      </c>
      <c r="G458" s="229"/>
      <c r="H458" s="232">
        <v>10.039999999999999</v>
      </c>
      <c r="I458" s="233"/>
      <c r="J458" s="229"/>
      <c r="K458" s="229"/>
      <c r="L458" s="234"/>
      <c r="M458" s="235"/>
      <c r="N458" s="236"/>
      <c r="O458" s="236"/>
      <c r="P458" s="236"/>
      <c r="Q458" s="236"/>
      <c r="R458" s="236"/>
      <c r="S458" s="236"/>
      <c r="T458" s="237"/>
      <c r="U458" s="11"/>
      <c r="V458" s="11"/>
      <c r="W458" s="11"/>
      <c r="X458" s="11"/>
      <c r="Y458" s="11"/>
      <c r="Z458" s="11"/>
      <c r="AA458" s="11"/>
      <c r="AB458" s="11"/>
      <c r="AC458" s="11"/>
      <c r="AD458" s="11"/>
      <c r="AE458" s="11"/>
      <c r="AT458" s="238" t="s">
        <v>199</v>
      </c>
      <c r="AU458" s="238" t="s">
        <v>85</v>
      </c>
      <c r="AV458" s="11" t="s">
        <v>85</v>
      </c>
      <c r="AW458" s="11" t="s">
        <v>32</v>
      </c>
      <c r="AX458" s="11" t="s">
        <v>76</v>
      </c>
      <c r="AY458" s="238" t="s">
        <v>195</v>
      </c>
    </row>
    <row r="459" s="10" customFormat="1">
      <c r="A459" s="10"/>
      <c r="B459" s="218"/>
      <c r="C459" s="219"/>
      <c r="D459" s="213" t="s">
        <v>199</v>
      </c>
      <c r="E459" s="220" t="s">
        <v>1</v>
      </c>
      <c r="F459" s="221" t="s">
        <v>1490</v>
      </c>
      <c r="G459" s="219"/>
      <c r="H459" s="220" t="s">
        <v>1</v>
      </c>
      <c r="I459" s="222"/>
      <c r="J459" s="219"/>
      <c r="K459" s="219"/>
      <c r="L459" s="223"/>
      <c r="M459" s="224"/>
      <c r="N459" s="225"/>
      <c r="O459" s="225"/>
      <c r="P459" s="225"/>
      <c r="Q459" s="225"/>
      <c r="R459" s="225"/>
      <c r="S459" s="225"/>
      <c r="T459" s="226"/>
      <c r="U459" s="10"/>
      <c r="V459" s="10"/>
      <c r="W459" s="10"/>
      <c r="X459" s="10"/>
      <c r="Y459" s="10"/>
      <c r="Z459" s="10"/>
      <c r="AA459" s="10"/>
      <c r="AB459" s="10"/>
      <c r="AC459" s="10"/>
      <c r="AD459" s="10"/>
      <c r="AE459" s="10"/>
      <c r="AT459" s="227" t="s">
        <v>199</v>
      </c>
      <c r="AU459" s="227" t="s">
        <v>85</v>
      </c>
      <c r="AV459" s="10" t="s">
        <v>83</v>
      </c>
      <c r="AW459" s="10" t="s">
        <v>32</v>
      </c>
      <c r="AX459" s="10" t="s">
        <v>76</v>
      </c>
      <c r="AY459" s="227" t="s">
        <v>195</v>
      </c>
    </row>
    <row r="460" s="11" customFormat="1">
      <c r="A460" s="11"/>
      <c r="B460" s="228"/>
      <c r="C460" s="229"/>
      <c r="D460" s="213" t="s">
        <v>199</v>
      </c>
      <c r="E460" s="230" t="s">
        <v>1</v>
      </c>
      <c r="F460" s="231" t="s">
        <v>1491</v>
      </c>
      <c r="G460" s="229"/>
      <c r="H460" s="232">
        <v>47.287999999999997</v>
      </c>
      <c r="I460" s="233"/>
      <c r="J460" s="229"/>
      <c r="K460" s="229"/>
      <c r="L460" s="234"/>
      <c r="M460" s="235"/>
      <c r="N460" s="236"/>
      <c r="O460" s="236"/>
      <c r="P460" s="236"/>
      <c r="Q460" s="236"/>
      <c r="R460" s="236"/>
      <c r="S460" s="236"/>
      <c r="T460" s="237"/>
      <c r="U460" s="11"/>
      <c r="V460" s="11"/>
      <c r="W460" s="11"/>
      <c r="X460" s="11"/>
      <c r="Y460" s="11"/>
      <c r="Z460" s="11"/>
      <c r="AA460" s="11"/>
      <c r="AB460" s="11"/>
      <c r="AC460" s="11"/>
      <c r="AD460" s="11"/>
      <c r="AE460" s="11"/>
      <c r="AT460" s="238" t="s">
        <v>199</v>
      </c>
      <c r="AU460" s="238" t="s">
        <v>85</v>
      </c>
      <c r="AV460" s="11" t="s">
        <v>85</v>
      </c>
      <c r="AW460" s="11" t="s">
        <v>32</v>
      </c>
      <c r="AX460" s="11" t="s">
        <v>76</v>
      </c>
      <c r="AY460" s="238" t="s">
        <v>195</v>
      </c>
    </row>
    <row r="461" s="15" customFormat="1">
      <c r="A461" s="15"/>
      <c r="B461" s="287"/>
      <c r="C461" s="288"/>
      <c r="D461" s="213" t="s">
        <v>199</v>
      </c>
      <c r="E461" s="289" t="s">
        <v>1</v>
      </c>
      <c r="F461" s="290" t="s">
        <v>1422</v>
      </c>
      <c r="G461" s="288"/>
      <c r="H461" s="291">
        <v>102.012</v>
      </c>
      <c r="I461" s="292"/>
      <c r="J461" s="288"/>
      <c r="K461" s="288"/>
      <c r="L461" s="293"/>
      <c r="M461" s="294"/>
      <c r="N461" s="295"/>
      <c r="O461" s="295"/>
      <c r="P461" s="295"/>
      <c r="Q461" s="295"/>
      <c r="R461" s="295"/>
      <c r="S461" s="295"/>
      <c r="T461" s="296"/>
      <c r="U461" s="15"/>
      <c r="V461" s="15"/>
      <c r="W461" s="15"/>
      <c r="X461" s="15"/>
      <c r="Y461" s="15"/>
      <c r="Z461" s="15"/>
      <c r="AA461" s="15"/>
      <c r="AB461" s="15"/>
      <c r="AC461" s="15"/>
      <c r="AD461" s="15"/>
      <c r="AE461" s="15"/>
      <c r="AT461" s="297" t="s">
        <v>199</v>
      </c>
      <c r="AU461" s="297" t="s">
        <v>85</v>
      </c>
      <c r="AV461" s="15" t="s">
        <v>234</v>
      </c>
      <c r="AW461" s="15" t="s">
        <v>32</v>
      </c>
      <c r="AX461" s="15" t="s">
        <v>83</v>
      </c>
      <c r="AY461" s="297" t="s">
        <v>195</v>
      </c>
    </row>
    <row r="462" s="2" customFormat="1" ht="16.5" customHeight="1">
      <c r="A462" s="39"/>
      <c r="B462" s="40"/>
      <c r="C462" s="262" t="s">
        <v>361</v>
      </c>
      <c r="D462" s="262" t="s">
        <v>224</v>
      </c>
      <c r="E462" s="263" t="s">
        <v>1711</v>
      </c>
      <c r="F462" s="264" t="s">
        <v>1712</v>
      </c>
      <c r="G462" s="265" t="s">
        <v>1713</v>
      </c>
      <c r="H462" s="266">
        <v>4.2229999999999999</v>
      </c>
      <c r="I462" s="267"/>
      <c r="J462" s="268">
        <f>ROUND(I462*H462,2)</f>
        <v>0</v>
      </c>
      <c r="K462" s="264" t="s">
        <v>1412</v>
      </c>
      <c r="L462" s="269"/>
      <c r="M462" s="270" t="s">
        <v>1</v>
      </c>
      <c r="N462" s="271" t="s">
        <v>41</v>
      </c>
      <c r="O462" s="92"/>
      <c r="P462" s="209">
        <f>O462*H462</f>
        <v>0</v>
      </c>
      <c r="Q462" s="209">
        <v>0.001</v>
      </c>
      <c r="R462" s="209">
        <f>Q462*H462</f>
        <v>0.0042230000000000002</v>
      </c>
      <c r="S462" s="209">
        <v>0</v>
      </c>
      <c r="T462" s="210">
        <f>S462*H462</f>
        <v>0</v>
      </c>
      <c r="U462" s="39"/>
      <c r="V462" s="39"/>
      <c r="W462" s="39"/>
      <c r="X462" s="39"/>
      <c r="Y462" s="39"/>
      <c r="Z462" s="39"/>
      <c r="AA462" s="39"/>
      <c r="AB462" s="39"/>
      <c r="AC462" s="39"/>
      <c r="AD462" s="39"/>
      <c r="AE462" s="39"/>
      <c r="AR462" s="211" t="s">
        <v>253</v>
      </c>
      <c r="AT462" s="211" t="s">
        <v>224</v>
      </c>
      <c r="AU462" s="211" t="s">
        <v>85</v>
      </c>
      <c r="AY462" s="18" t="s">
        <v>195</v>
      </c>
      <c r="BE462" s="212">
        <f>IF(N462="základní",J462,0)</f>
        <v>0</v>
      </c>
      <c r="BF462" s="212">
        <f>IF(N462="snížená",J462,0)</f>
        <v>0</v>
      </c>
      <c r="BG462" s="212">
        <f>IF(N462="zákl. přenesená",J462,0)</f>
        <v>0</v>
      </c>
      <c r="BH462" s="212">
        <f>IF(N462="sníž. přenesená",J462,0)</f>
        <v>0</v>
      </c>
      <c r="BI462" s="212">
        <f>IF(N462="nulová",J462,0)</f>
        <v>0</v>
      </c>
      <c r="BJ462" s="18" t="s">
        <v>83</v>
      </c>
      <c r="BK462" s="212">
        <f>ROUND(I462*H462,2)</f>
        <v>0</v>
      </c>
      <c r="BL462" s="18" t="s">
        <v>234</v>
      </c>
      <c r="BM462" s="211" t="s">
        <v>1714</v>
      </c>
    </row>
    <row r="463" s="11" customFormat="1">
      <c r="A463" s="11"/>
      <c r="B463" s="228"/>
      <c r="C463" s="229"/>
      <c r="D463" s="213" t="s">
        <v>199</v>
      </c>
      <c r="E463" s="230" t="s">
        <v>1</v>
      </c>
      <c r="F463" s="231" t="s">
        <v>1715</v>
      </c>
      <c r="G463" s="229"/>
      <c r="H463" s="232">
        <v>4.2229999999999999</v>
      </c>
      <c r="I463" s="233"/>
      <c r="J463" s="229"/>
      <c r="K463" s="229"/>
      <c r="L463" s="234"/>
      <c r="M463" s="235"/>
      <c r="N463" s="236"/>
      <c r="O463" s="236"/>
      <c r="P463" s="236"/>
      <c r="Q463" s="236"/>
      <c r="R463" s="236"/>
      <c r="S463" s="236"/>
      <c r="T463" s="237"/>
      <c r="U463" s="11"/>
      <c r="V463" s="11"/>
      <c r="W463" s="11"/>
      <c r="X463" s="11"/>
      <c r="Y463" s="11"/>
      <c r="Z463" s="11"/>
      <c r="AA463" s="11"/>
      <c r="AB463" s="11"/>
      <c r="AC463" s="11"/>
      <c r="AD463" s="11"/>
      <c r="AE463" s="11"/>
      <c r="AT463" s="238" t="s">
        <v>199</v>
      </c>
      <c r="AU463" s="238" t="s">
        <v>85</v>
      </c>
      <c r="AV463" s="11" t="s">
        <v>85</v>
      </c>
      <c r="AW463" s="11" t="s">
        <v>32</v>
      </c>
      <c r="AX463" s="11" t="s">
        <v>83</v>
      </c>
      <c r="AY463" s="238" t="s">
        <v>195</v>
      </c>
    </row>
    <row r="464" s="2" customFormat="1" ht="24.15" customHeight="1">
      <c r="A464" s="39"/>
      <c r="B464" s="40"/>
      <c r="C464" s="200" t="s">
        <v>365</v>
      </c>
      <c r="D464" s="200" t="s">
        <v>191</v>
      </c>
      <c r="E464" s="201" t="s">
        <v>1716</v>
      </c>
      <c r="F464" s="202" t="s">
        <v>1717</v>
      </c>
      <c r="G464" s="203" t="s">
        <v>1411</v>
      </c>
      <c r="H464" s="204">
        <v>115.67</v>
      </c>
      <c r="I464" s="205"/>
      <c r="J464" s="206">
        <f>ROUND(I464*H464,2)</f>
        <v>0</v>
      </c>
      <c r="K464" s="202" t="s">
        <v>1412</v>
      </c>
      <c r="L464" s="45"/>
      <c r="M464" s="207" t="s">
        <v>1</v>
      </c>
      <c r="N464" s="208" t="s">
        <v>41</v>
      </c>
      <c r="O464" s="92"/>
      <c r="P464" s="209">
        <f>O464*H464</f>
        <v>0</v>
      </c>
      <c r="Q464" s="209">
        <v>0</v>
      </c>
      <c r="R464" s="209">
        <f>Q464*H464</f>
        <v>0</v>
      </c>
      <c r="S464" s="209">
        <v>0</v>
      </c>
      <c r="T464" s="210">
        <f>S464*H464</f>
        <v>0</v>
      </c>
      <c r="U464" s="39"/>
      <c r="V464" s="39"/>
      <c r="W464" s="39"/>
      <c r="X464" s="39"/>
      <c r="Y464" s="39"/>
      <c r="Z464" s="39"/>
      <c r="AA464" s="39"/>
      <c r="AB464" s="39"/>
      <c r="AC464" s="39"/>
      <c r="AD464" s="39"/>
      <c r="AE464" s="39"/>
      <c r="AR464" s="211" t="s">
        <v>234</v>
      </c>
      <c r="AT464" s="211" t="s">
        <v>191</v>
      </c>
      <c r="AU464" s="211" t="s">
        <v>85</v>
      </c>
      <c r="AY464" s="18" t="s">
        <v>195</v>
      </c>
      <c r="BE464" s="212">
        <f>IF(N464="základní",J464,0)</f>
        <v>0</v>
      </c>
      <c r="BF464" s="212">
        <f>IF(N464="snížená",J464,0)</f>
        <v>0</v>
      </c>
      <c r="BG464" s="212">
        <f>IF(N464="zákl. přenesená",J464,0)</f>
        <v>0</v>
      </c>
      <c r="BH464" s="212">
        <f>IF(N464="sníž. přenesená",J464,0)</f>
        <v>0</v>
      </c>
      <c r="BI464" s="212">
        <f>IF(N464="nulová",J464,0)</f>
        <v>0</v>
      </c>
      <c r="BJ464" s="18" t="s">
        <v>83</v>
      </c>
      <c r="BK464" s="212">
        <f>ROUND(I464*H464,2)</f>
        <v>0</v>
      </c>
      <c r="BL464" s="18" t="s">
        <v>234</v>
      </c>
      <c r="BM464" s="211" t="s">
        <v>1718</v>
      </c>
    </row>
    <row r="465" s="10" customFormat="1">
      <c r="A465" s="10"/>
      <c r="B465" s="218"/>
      <c r="C465" s="219"/>
      <c r="D465" s="213" t="s">
        <v>199</v>
      </c>
      <c r="E465" s="220" t="s">
        <v>1</v>
      </c>
      <c r="F465" s="221" t="s">
        <v>1719</v>
      </c>
      <c r="G465" s="219"/>
      <c r="H465" s="220" t="s">
        <v>1</v>
      </c>
      <c r="I465" s="222"/>
      <c r="J465" s="219"/>
      <c r="K465" s="219"/>
      <c r="L465" s="223"/>
      <c r="M465" s="224"/>
      <c r="N465" s="225"/>
      <c r="O465" s="225"/>
      <c r="P465" s="225"/>
      <c r="Q465" s="225"/>
      <c r="R465" s="225"/>
      <c r="S465" s="225"/>
      <c r="T465" s="226"/>
      <c r="U465" s="10"/>
      <c r="V465" s="10"/>
      <c r="W465" s="10"/>
      <c r="X465" s="10"/>
      <c r="Y465" s="10"/>
      <c r="Z465" s="10"/>
      <c r="AA465" s="10"/>
      <c r="AB465" s="10"/>
      <c r="AC465" s="10"/>
      <c r="AD465" s="10"/>
      <c r="AE465" s="10"/>
      <c r="AT465" s="227" t="s">
        <v>199</v>
      </c>
      <c r="AU465" s="227" t="s">
        <v>85</v>
      </c>
      <c r="AV465" s="10" t="s">
        <v>83</v>
      </c>
      <c r="AW465" s="10" t="s">
        <v>32</v>
      </c>
      <c r="AX465" s="10" t="s">
        <v>76</v>
      </c>
      <c r="AY465" s="227" t="s">
        <v>195</v>
      </c>
    </row>
    <row r="466" s="10" customFormat="1">
      <c r="A466" s="10"/>
      <c r="B466" s="218"/>
      <c r="C466" s="219"/>
      <c r="D466" s="213" t="s">
        <v>199</v>
      </c>
      <c r="E466" s="220" t="s">
        <v>1</v>
      </c>
      <c r="F466" s="221" t="s">
        <v>1419</v>
      </c>
      <c r="G466" s="219"/>
      <c r="H466" s="220" t="s">
        <v>1</v>
      </c>
      <c r="I466" s="222"/>
      <c r="J466" s="219"/>
      <c r="K466" s="219"/>
      <c r="L466" s="223"/>
      <c r="M466" s="224"/>
      <c r="N466" s="225"/>
      <c r="O466" s="225"/>
      <c r="P466" s="225"/>
      <c r="Q466" s="225"/>
      <c r="R466" s="225"/>
      <c r="S466" s="225"/>
      <c r="T466" s="226"/>
      <c r="U466" s="10"/>
      <c r="V466" s="10"/>
      <c r="W466" s="10"/>
      <c r="X466" s="10"/>
      <c r="Y466" s="10"/>
      <c r="Z466" s="10"/>
      <c r="AA466" s="10"/>
      <c r="AB466" s="10"/>
      <c r="AC466" s="10"/>
      <c r="AD466" s="10"/>
      <c r="AE466" s="10"/>
      <c r="AT466" s="227" t="s">
        <v>199</v>
      </c>
      <c r="AU466" s="227" t="s">
        <v>85</v>
      </c>
      <c r="AV466" s="10" t="s">
        <v>83</v>
      </c>
      <c r="AW466" s="10" t="s">
        <v>32</v>
      </c>
      <c r="AX466" s="10" t="s">
        <v>76</v>
      </c>
      <c r="AY466" s="227" t="s">
        <v>195</v>
      </c>
    </row>
    <row r="467" s="11" customFormat="1">
      <c r="A467" s="11"/>
      <c r="B467" s="228"/>
      <c r="C467" s="229"/>
      <c r="D467" s="213" t="s">
        <v>199</v>
      </c>
      <c r="E467" s="230" t="s">
        <v>1</v>
      </c>
      <c r="F467" s="231" t="s">
        <v>1720</v>
      </c>
      <c r="G467" s="229"/>
      <c r="H467" s="232">
        <v>31.684000000000001</v>
      </c>
      <c r="I467" s="233"/>
      <c r="J467" s="229"/>
      <c r="K467" s="229"/>
      <c r="L467" s="234"/>
      <c r="M467" s="235"/>
      <c r="N467" s="236"/>
      <c r="O467" s="236"/>
      <c r="P467" s="236"/>
      <c r="Q467" s="236"/>
      <c r="R467" s="236"/>
      <c r="S467" s="236"/>
      <c r="T467" s="237"/>
      <c r="U467" s="11"/>
      <c r="V467" s="11"/>
      <c r="W467" s="11"/>
      <c r="X467" s="11"/>
      <c r="Y467" s="11"/>
      <c r="Z467" s="11"/>
      <c r="AA467" s="11"/>
      <c r="AB467" s="11"/>
      <c r="AC467" s="11"/>
      <c r="AD467" s="11"/>
      <c r="AE467" s="11"/>
      <c r="AT467" s="238" t="s">
        <v>199</v>
      </c>
      <c r="AU467" s="238" t="s">
        <v>85</v>
      </c>
      <c r="AV467" s="11" t="s">
        <v>85</v>
      </c>
      <c r="AW467" s="11" t="s">
        <v>32</v>
      </c>
      <c r="AX467" s="11" t="s">
        <v>76</v>
      </c>
      <c r="AY467" s="238" t="s">
        <v>195</v>
      </c>
    </row>
    <row r="468" s="10" customFormat="1">
      <c r="A468" s="10"/>
      <c r="B468" s="218"/>
      <c r="C468" s="219"/>
      <c r="D468" s="213" t="s">
        <v>199</v>
      </c>
      <c r="E468" s="220" t="s">
        <v>1</v>
      </c>
      <c r="F468" s="221" t="s">
        <v>1516</v>
      </c>
      <c r="G468" s="219"/>
      <c r="H468" s="220" t="s">
        <v>1</v>
      </c>
      <c r="I468" s="222"/>
      <c r="J468" s="219"/>
      <c r="K468" s="219"/>
      <c r="L468" s="223"/>
      <c r="M468" s="224"/>
      <c r="N468" s="225"/>
      <c r="O468" s="225"/>
      <c r="P468" s="225"/>
      <c r="Q468" s="225"/>
      <c r="R468" s="225"/>
      <c r="S468" s="225"/>
      <c r="T468" s="226"/>
      <c r="U468" s="10"/>
      <c r="V468" s="10"/>
      <c r="W468" s="10"/>
      <c r="X468" s="10"/>
      <c r="Y468" s="10"/>
      <c r="Z468" s="10"/>
      <c r="AA468" s="10"/>
      <c r="AB468" s="10"/>
      <c r="AC468" s="10"/>
      <c r="AD468" s="10"/>
      <c r="AE468" s="10"/>
      <c r="AT468" s="227" t="s">
        <v>199</v>
      </c>
      <c r="AU468" s="227" t="s">
        <v>85</v>
      </c>
      <c r="AV468" s="10" t="s">
        <v>83</v>
      </c>
      <c r="AW468" s="10" t="s">
        <v>32</v>
      </c>
      <c r="AX468" s="10" t="s">
        <v>76</v>
      </c>
      <c r="AY468" s="227" t="s">
        <v>195</v>
      </c>
    </row>
    <row r="469" s="11" customFormat="1">
      <c r="A469" s="11"/>
      <c r="B469" s="228"/>
      <c r="C469" s="229"/>
      <c r="D469" s="213" t="s">
        <v>199</v>
      </c>
      <c r="E469" s="230" t="s">
        <v>1</v>
      </c>
      <c r="F469" s="231" t="s">
        <v>1721</v>
      </c>
      <c r="G469" s="229"/>
      <c r="H469" s="232">
        <v>1.3999999999999999</v>
      </c>
      <c r="I469" s="233"/>
      <c r="J469" s="229"/>
      <c r="K469" s="229"/>
      <c r="L469" s="234"/>
      <c r="M469" s="235"/>
      <c r="N469" s="236"/>
      <c r="O469" s="236"/>
      <c r="P469" s="236"/>
      <c r="Q469" s="236"/>
      <c r="R469" s="236"/>
      <c r="S469" s="236"/>
      <c r="T469" s="237"/>
      <c r="U469" s="11"/>
      <c r="V469" s="11"/>
      <c r="W469" s="11"/>
      <c r="X469" s="11"/>
      <c r="Y469" s="11"/>
      <c r="Z469" s="11"/>
      <c r="AA469" s="11"/>
      <c r="AB469" s="11"/>
      <c r="AC469" s="11"/>
      <c r="AD469" s="11"/>
      <c r="AE469" s="11"/>
      <c r="AT469" s="238" t="s">
        <v>199</v>
      </c>
      <c r="AU469" s="238" t="s">
        <v>85</v>
      </c>
      <c r="AV469" s="11" t="s">
        <v>85</v>
      </c>
      <c r="AW469" s="11" t="s">
        <v>32</v>
      </c>
      <c r="AX469" s="11" t="s">
        <v>76</v>
      </c>
      <c r="AY469" s="238" t="s">
        <v>195</v>
      </c>
    </row>
    <row r="470" s="10" customFormat="1">
      <c r="A470" s="10"/>
      <c r="B470" s="218"/>
      <c r="C470" s="219"/>
      <c r="D470" s="213" t="s">
        <v>199</v>
      </c>
      <c r="E470" s="220" t="s">
        <v>1</v>
      </c>
      <c r="F470" s="221" t="s">
        <v>1431</v>
      </c>
      <c r="G470" s="219"/>
      <c r="H470" s="220" t="s">
        <v>1</v>
      </c>
      <c r="I470" s="222"/>
      <c r="J470" s="219"/>
      <c r="K470" s="219"/>
      <c r="L470" s="223"/>
      <c r="M470" s="224"/>
      <c r="N470" s="225"/>
      <c r="O470" s="225"/>
      <c r="P470" s="225"/>
      <c r="Q470" s="225"/>
      <c r="R470" s="225"/>
      <c r="S470" s="225"/>
      <c r="T470" s="226"/>
      <c r="U470" s="10"/>
      <c r="V470" s="10"/>
      <c r="W470" s="10"/>
      <c r="X470" s="10"/>
      <c r="Y470" s="10"/>
      <c r="Z470" s="10"/>
      <c r="AA470" s="10"/>
      <c r="AB470" s="10"/>
      <c r="AC470" s="10"/>
      <c r="AD470" s="10"/>
      <c r="AE470" s="10"/>
      <c r="AT470" s="227" t="s">
        <v>199</v>
      </c>
      <c r="AU470" s="227" t="s">
        <v>85</v>
      </c>
      <c r="AV470" s="10" t="s">
        <v>83</v>
      </c>
      <c r="AW470" s="10" t="s">
        <v>32</v>
      </c>
      <c r="AX470" s="10" t="s">
        <v>76</v>
      </c>
      <c r="AY470" s="227" t="s">
        <v>195</v>
      </c>
    </row>
    <row r="471" s="11" customFormat="1">
      <c r="A471" s="11"/>
      <c r="B471" s="228"/>
      <c r="C471" s="229"/>
      <c r="D471" s="213" t="s">
        <v>199</v>
      </c>
      <c r="E471" s="230" t="s">
        <v>1</v>
      </c>
      <c r="F471" s="231" t="s">
        <v>1722</v>
      </c>
      <c r="G471" s="229"/>
      <c r="H471" s="232">
        <v>34.287999999999997</v>
      </c>
      <c r="I471" s="233"/>
      <c r="J471" s="229"/>
      <c r="K471" s="229"/>
      <c r="L471" s="234"/>
      <c r="M471" s="235"/>
      <c r="N471" s="236"/>
      <c r="O471" s="236"/>
      <c r="P471" s="236"/>
      <c r="Q471" s="236"/>
      <c r="R471" s="236"/>
      <c r="S471" s="236"/>
      <c r="T471" s="237"/>
      <c r="U471" s="11"/>
      <c r="V471" s="11"/>
      <c r="W471" s="11"/>
      <c r="X471" s="11"/>
      <c r="Y471" s="11"/>
      <c r="Z471" s="11"/>
      <c r="AA471" s="11"/>
      <c r="AB471" s="11"/>
      <c r="AC471" s="11"/>
      <c r="AD471" s="11"/>
      <c r="AE471" s="11"/>
      <c r="AT471" s="238" t="s">
        <v>199</v>
      </c>
      <c r="AU471" s="238" t="s">
        <v>85</v>
      </c>
      <c r="AV471" s="11" t="s">
        <v>85</v>
      </c>
      <c r="AW471" s="11" t="s">
        <v>32</v>
      </c>
      <c r="AX471" s="11" t="s">
        <v>76</v>
      </c>
      <c r="AY471" s="238" t="s">
        <v>195</v>
      </c>
    </row>
    <row r="472" s="10" customFormat="1">
      <c r="A472" s="10"/>
      <c r="B472" s="218"/>
      <c r="C472" s="219"/>
      <c r="D472" s="213" t="s">
        <v>199</v>
      </c>
      <c r="E472" s="220" t="s">
        <v>1</v>
      </c>
      <c r="F472" s="221" t="s">
        <v>1723</v>
      </c>
      <c r="G472" s="219"/>
      <c r="H472" s="220" t="s">
        <v>1</v>
      </c>
      <c r="I472" s="222"/>
      <c r="J472" s="219"/>
      <c r="K472" s="219"/>
      <c r="L472" s="223"/>
      <c r="M472" s="224"/>
      <c r="N472" s="225"/>
      <c r="O472" s="225"/>
      <c r="P472" s="225"/>
      <c r="Q472" s="225"/>
      <c r="R472" s="225"/>
      <c r="S472" s="225"/>
      <c r="T472" s="226"/>
      <c r="U472" s="10"/>
      <c r="V472" s="10"/>
      <c r="W472" s="10"/>
      <c r="X472" s="10"/>
      <c r="Y472" s="10"/>
      <c r="Z472" s="10"/>
      <c r="AA472" s="10"/>
      <c r="AB472" s="10"/>
      <c r="AC472" s="10"/>
      <c r="AD472" s="10"/>
      <c r="AE472" s="10"/>
      <c r="AT472" s="227" t="s">
        <v>199</v>
      </c>
      <c r="AU472" s="227" t="s">
        <v>85</v>
      </c>
      <c r="AV472" s="10" t="s">
        <v>83</v>
      </c>
      <c r="AW472" s="10" t="s">
        <v>32</v>
      </c>
      <c r="AX472" s="10" t="s">
        <v>76</v>
      </c>
      <c r="AY472" s="227" t="s">
        <v>195</v>
      </c>
    </row>
    <row r="473" s="10" customFormat="1">
      <c r="A473" s="10"/>
      <c r="B473" s="218"/>
      <c r="C473" s="219"/>
      <c r="D473" s="213" t="s">
        <v>199</v>
      </c>
      <c r="E473" s="220" t="s">
        <v>1</v>
      </c>
      <c r="F473" s="221" t="s">
        <v>1516</v>
      </c>
      <c r="G473" s="219"/>
      <c r="H473" s="220" t="s">
        <v>1</v>
      </c>
      <c r="I473" s="222"/>
      <c r="J473" s="219"/>
      <c r="K473" s="219"/>
      <c r="L473" s="223"/>
      <c r="M473" s="224"/>
      <c r="N473" s="225"/>
      <c r="O473" s="225"/>
      <c r="P473" s="225"/>
      <c r="Q473" s="225"/>
      <c r="R473" s="225"/>
      <c r="S473" s="225"/>
      <c r="T473" s="226"/>
      <c r="U473" s="10"/>
      <c r="V473" s="10"/>
      <c r="W473" s="10"/>
      <c r="X473" s="10"/>
      <c r="Y473" s="10"/>
      <c r="Z473" s="10"/>
      <c r="AA473" s="10"/>
      <c r="AB473" s="10"/>
      <c r="AC473" s="10"/>
      <c r="AD473" s="10"/>
      <c r="AE473" s="10"/>
      <c r="AT473" s="227" t="s">
        <v>199</v>
      </c>
      <c r="AU473" s="227" t="s">
        <v>85</v>
      </c>
      <c r="AV473" s="10" t="s">
        <v>83</v>
      </c>
      <c r="AW473" s="10" t="s">
        <v>32</v>
      </c>
      <c r="AX473" s="10" t="s">
        <v>76</v>
      </c>
      <c r="AY473" s="227" t="s">
        <v>195</v>
      </c>
    </row>
    <row r="474" s="11" customFormat="1">
      <c r="A474" s="11"/>
      <c r="B474" s="228"/>
      <c r="C474" s="229"/>
      <c r="D474" s="213" t="s">
        <v>199</v>
      </c>
      <c r="E474" s="230" t="s">
        <v>1</v>
      </c>
      <c r="F474" s="231" t="s">
        <v>1724</v>
      </c>
      <c r="G474" s="229"/>
      <c r="H474" s="232">
        <v>3.4540000000000002</v>
      </c>
      <c r="I474" s="233"/>
      <c r="J474" s="229"/>
      <c r="K474" s="229"/>
      <c r="L474" s="234"/>
      <c r="M474" s="235"/>
      <c r="N474" s="236"/>
      <c r="O474" s="236"/>
      <c r="P474" s="236"/>
      <c r="Q474" s="236"/>
      <c r="R474" s="236"/>
      <c r="S474" s="236"/>
      <c r="T474" s="237"/>
      <c r="U474" s="11"/>
      <c r="V474" s="11"/>
      <c r="W474" s="11"/>
      <c r="X474" s="11"/>
      <c r="Y474" s="11"/>
      <c r="Z474" s="11"/>
      <c r="AA474" s="11"/>
      <c r="AB474" s="11"/>
      <c r="AC474" s="11"/>
      <c r="AD474" s="11"/>
      <c r="AE474" s="11"/>
      <c r="AT474" s="238" t="s">
        <v>199</v>
      </c>
      <c r="AU474" s="238" t="s">
        <v>85</v>
      </c>
      <c r="AV474" s="11" t="s">
        <v>85</v>
      </c>
      <c r="AW474" s="11" t="s">
        <v>32</v>
      </c>
      <c r="AX474" s="11" t="s">
        <v>76</v>
      </c>
      <c r="AY474" s="238" t="s">
        <v>195</v>
      </c>
    </row>
    <row r="475" s="10" customFormat="1">
      <c r="A475" s="10"/>
      <c r="B475" s="218"/>
      <c r="C475" s="219"/>
      <c r="D475" s="213" t="s">
        <v>199</v>
      </c>
      <c r="E475" s="220" t="s">
        <v>1</v>
      </c>
      <c r="F475" s="221" t="s">
        <v>1431</v>
      </c>
      <c r="G475" s="219"/>
      <c r="H475" s="220" t="s">
        <v>1</v>
      </c>
      <c r="I475" s="222"/>
      <c r="J475" s="219"/>
      <c r="K475" s="219"/>
      <c r="L475" s="223"/>
      <c r="M475" s="224"/>
      <c r="N475" s="225"/>
      <c r="O475" s="225"/>
      <c r="P475" s="225"/>
      <c r="Q475" s="225"/>
      <c r="R475" s="225"/>
      <c r="S475" s="225"/>
      <c r="T475" s="226"/>
      <c r="U475" s="10"/>
      <c r="V475" s="10"/>
      <c r="W475" s="10"/>
      <c r="X475" s="10"/>
      <c r="Y475" s="10"/>
      <c r="Z475" s="10"/>
      <c r="AA475" s="10"/>
      <c r="AB475" s="10"/>
      <c r="AC475" s="10"/>
      <c r="AD475" s="10"/>
      <c r="AE475" s="10"/>
      <c r="AT475" s="227" t="s">
        <v>199</v>
      </c>
      <c r="AU475" s="227" t="s">
        <v>85</v>
      </c>
      <c r="AV475" s="10" t="s">
        <v>83</v>
      </c>
      <c r="AW475" s="10" t="s">
        <v>32</v>
      </c>
      <c r="AX475" s="10" t="s">
        <v>76</v>
      </c>
      <c r="AY475" s="227" t="s">
        <v>195</v>
      </c>
    </row>
    <row r="476" s="11" customFormat="1">
      <c r="A476" s="11"/>
      <c r="B476" s="228"/>
      <c r="C476" s="229"/>
      <c r="D476" s="213" t="s">
        <v>199</v>
      </c>
      <c r="E476" s="230" t="s">
        <v>1</v>
      </c>
      <c r="F476" s="231" t="s">
        <v>1725</v>
      </c>
      <c r="G476" s="229"/>
      <c r="H476" s="232">
        <v>44.844000000000001</v>
      </c>
      <c r="I476" s="233"/>
      <c r="J476" s="229"/>
      <c r="K476" s="229"/>
      <c r="L476" s="234"/>
      <c r="M476" s="235"/>
      <c r="N476" s="236"/>
      <c r="O476" s="236"/>
      <c r="P476" s="236"/>
      <c r="Q476" s="236"/>
      <c r="R476" s="236"/>
      <c r="S476" s="236"/>
      <c r="T476" s="237"/>
      <c r="U476" s="11"/>
      <c r="V476" s="11"/>
      <c r="W476" s="11"/>
      <c r="X476" s="11"/>
      <c r="Y476" s="11"/>
      <c r="Z476" s="11"/>
      <c r="AA476" s="11"/>
      <c r="AB476" s="11"/>
      <c r="AC476" s="11"/>
      <c r="AD476" s="11"/>
      <c r="AE476" s="11"/>
      <c r="AT476" s="238" t="s">
        <v>199</v>
      </c>
      <c r="AU476" s="238" t="s">
        <v>85</v>
      </c>
      <c r="AV476" s="11" t="s">
        <v>85</v>
      </c>
      <c r="AW476" s="11" t="s">
        <v>32</v>
      </c>
      <c r="AX476" s="11" t="s">
        <v>76</v>
      </c>
      <c r="AY476" s="238" t="s">
        <v>195</v>
      </c>
    </row>
    <row r="477" s="15" customFormat="1">
      <c r="A477" s="15"/>
      <c r="B477" s="287"/>
      <c r="C477" s="288"/>
      <c r="D477" s="213" t="s">
        <v>199</v>
      </c>
      <c r="E477" s="289" t="s">
        <v>1</v>
      </c>
      <c r="F477" s="290" t="s">
        <v>1422</v>
      </c>
      <c r="G477" s="288"/>
      <c r="H477" s="291">
        <v>115.67</v>
      </c>
      <c r="I477" s="292"/>
      <c r="J477" s="288"/>
      <c r="K477" s="288"/>
      <c r="L477" s="293"/>
      <c r="M477" s="294"/>
      <c r="N477" s="295"/>
      <c r="O477" s="295"/>
      <c r="P477" s="295"/>
      <c r="Q477" s="295"/>
      <c r="R477" s="295"/>
      <c r="S477" s="295"/>
      <c r="T477" s="296"/>
      <c r="U477" s="15"/>
      <c r="V477" s="15"/>
      <c r="W477" s="15"/>
      <c r="X477" s="15"/>
      <c r="Y477" s="15"/>
      <c r="Z477" s="15"/>
      <c r="AA477" s="15"/>
      <c r="AB477" s="15"/>
      <c r="AC477" s="15"/>
      <c r="AD477" s="15"/>
      <c r="AE477" s="15"/>
      <c r="AT477" s="297" t="s">
        <v>199</v>
      </c>
      <c r="AU477" s="297" t="s">
        <v>85</v>
      </c>
      <c r="AV477" s="15" t="s">
        <v>234</v>
      </c>
      <c r="AW477" s="15" t="s">
        <v>32</v>
      </c>
      <c r="AX477" s="15" t="s">
        <v>83</v>
      </c>
      <c r="AY477" s="297" t="s">
        <v>195</v>
      </c>
    </row>
    <row r="478" s="13" customFormat="1" ht="22.8" customHeight="1">
      <c r="A478" s="13"/>
      <c r="B478" s="248"/>
      <c r="C478" s="249"/>
      <c r="D478" s="250" t="s">
        <v>75</v>
      </c>
      <c r="E478" s="285" t="s">
        <v>85</v>
      </c>
      <c r="F478" s="285" t="s">
        <v>1726</v>
      </c>
      <c r="G478" s="249"/>
      <c r="H478" s="249"/>
      <c r="I478" s="252"/>
      <c r="J478" s="286">
        <f>BK478</f>
        <v>0</v>
      </c>
      <c r="K478" s="249"/>
      <c r="L478" s="254"/>
      <c r="M478" s="255"/>
      <c r="N478" s="256"/>
      <c r="O478" s="256"/>
      <c r="P478" s="257">
        <f>SUM(P479:P500)</f>
        <v>0</v>
      </c>
      <c r="Q478" s="256"/>
      <c r="R478" s="257">
        <f>SUM(R479:R500)</f>
        <v>255.94053509999995</v>
      </c>
      <c r="S478" s="256"/>
      <c r="T478" s="258">
        <f>SUM(T479:T500)</f>
        <v>0</v>
      </c>
      <c r="U478" s="13"/>
      <c r="V478" s="13"/>
      <c r="W478" s="13"/>
      <c r="X478" s="13"/>
      <c r="Y478" s="13"/>
      <c r="Z478" s="13"/>
      <c r="AA478" s="13"/>
      <c r="AB478" s="13"/>
      <c r="AC478" s="13"/>
      <c r="AD478" s="13"/>
      <c r="AE478" s="13"/>
      <c r="AR478" s="259" t="s">
        <v>83</v>
      </c>
      <c r="AT478" s="260" t="s">
        <v>75</v>
      </c>
      <c r="AU478" s="260" t="s">
        <v>83</v>
      </c>
      <c r="AY478" s="259" t="s">
        <v>195</v>
      </c>
      <c r="BK478" s="261">
        <f>SUM(BK479:BK500)</f>
        <v>0</v>
      </c>
    </row>
    <row r="479" s="2" customFormat="1" ht="21.75" customHeight="1">
      <c r="A479" s="39"/>
      <c r="B479" s="40"/>
      <c r="C479" s="200" t="s">
        <v>369</v>
      </c>
      <c r="D479" s="200" t="s">
        <v>191</v>
      </c>
      <c r="E479" s="201" t="s">
        <v>1727</v>
      </c>
      <c r="F479" s="202" t="s">
        <v>1728</v>
      </c>
      <c r="G479" s="203" t="s">
        <v>1237</v>
      </c>
      <c r="H479" s="204">
        <v>132.66399999999999</v>
      </c>
      <c r="I479" s="205"/>
      <c r="J479" s="206">
        <f>ROUND(I479*H479,2)</f>
        <v>0</v>
      </c>
      <c r="K479" s="202" t="s">
        <v>1689</v>
      </c>
      <c r="L479" s="45"/>
      <c r="M479" s="207" t="s">
        <v>1</v>
      </c>
      <c r="N479" s="208" t="s">
        <v>41</v>
      </c>
      <c r="O479" s="92"/>
      <c r="P479" s="209">
        <f>O479*H479</f>
        <v>0</v>
      </c>
      <c r="Q479" s="209">
        <v>1.9199999999999999</v>
      </c>
      <c r="R479" s="209">
        <f>Q479*H479</f>
        <v>254.71487999999997</v>
      </c>
      <c r="S479" s="209">
        <v>0</v>
      </c>
      <c r="T479" s="210">
        <f>S479*H479</f>
        <v>0</v>
      </c>
      <c r="U479" s="39"/>
      <c r="V479" s="39"/>
      <c r="W479" s="39"/>
      <c r="X479" s="39"/>
      <c r="Y479" s="39"/>
      <c r="Z479" s="39"/>
      <c r="AA479" s="39"/>
      <c r="AB479" s="39"/>
      <c r="AC479" s="39"/>
      <c r="AD479" s="39"/>
      <c r="AE479" s="39"/>
      <c r="AR479" s="211" t="s">
        <v>234</v>
      </c>
      <c r="AT479" s="211" t="s">
        <v>191</v>
      </c>
      <c r="AU479" s="211" t="s">
        <v>85</v>
      </c>
      <c r="AY479" s="18" t="s">
        <v>195</v>
      </c>
      <c r="BE479" s="212">
        <f>IF(N479="základní",J479,0)</f>
        <v>0</v>
      </c>
      <c r="BF479" s="212">
        <f>IF(N479="snížená",J479,0)</f>
        <v>0</v>
      </c>
      <c r="BG479" s="212">
        <f>IF(N479="zákl. přenesená",J479,0)</f>
        <v>0</v>
      </c>
      <c r="BH479" s="212">
        <f>IF(N479="sníž. přenesená",J479,0)</f>
        <v>0</v>
      </c>
      <c r="BI479" s="212">
        <f>IF(N479="nulová",J479,0)</f>
        <v>0</v>
      </c>
      <c r="BJ479" s="18" t="s">
        <v>83</v>
      </c>
      <c r="BK479" s="212">
        <f>ROUND(I479*H479,2)</f>
        <v>0</v>
      </c>
      <c r="BL479" s="18" t="s">
        <v>234</v>
      </c>
      <c r="BM479" s="211" t="s">
        <v>1729</v>
      </c>
    </row>
    <row r="480" s="10" customFormat="1">
      <c r="A480" s="10"/>
      <c r="B480" s="218"/>
      <c r="C480" s="219"/>
      <c r="D480" s="213" t="s">
        <v>199</v>
      </c>
      <c r="E480" s="220" t="s">
        <v>1</v>
      </c>
      <c r="F480" s="221" t="s">
        <v>1730</v>
      </c>
      <c r="G480" s="219"/>
      <c r="H480" s="220" t="s">
        <v>1</v>
      </c>
      <c r="I480" s="222"/>
      <c r="J480" s="219"/>
      <c r="K480" s="219"/>
      <c r="L480" s="223"/>
      <c r="M480" s="224"/>
      <c r="N480" s="225"/>
      <c r="O480" s="225"/>
      <c r="P480" s="225"/>
      <c r="Q480" s="225"/>
      <c r="R480" s="225"/>
      <c r="S480" s="225"/>
      <c r="T480" s="226"/>
      <c r="U480" s="10"/>
      <c r="V480" s="10"/>
      <c r="W480" s="10"/>
      <c r="X480" s="10"/>
      <c r="Y480" s="10"/>
      <c r="Z480" s="10"/>
      <c r="AA480" s="10"/>
      <c r="AB480" s="10"/>
      <c r="AC480" s="10"/>
      <c r="AD480" s="10"/>
      <c r="AE480" s="10"/>
      <c r="AT480" s="227" t="s">
        <v>199</v>
      </c>
      <c r="AU480" s="227" t="s">
        <v>85</v>
      </c>
      <c r="AV480" s="10" t="s">
        <v>83</v>
      </c>
      <c r="AW480" s="10" t="s">
        <v>32</v>
      </c>
      <c r="AX480" s="10" t="s">
        <v>76</v>
      </c>
      <c r="AY480" s="227" t="s">
        <v>195</v>
      </c>
    </row>
    <row r="481" s="11" customFormat="1">
      <c r="A481" s="11"/>
      <c r="B481" s="228"/>
      <c r="C481" s="229"/>
      <c r="D481" s="213" t="s">
        <v>199</v>
      </c>
      <c r="E481" s="230" t="s">
        <v>1</v>
      </c>
      <c r="F481" s="231" t="s">
        <v>1520</v>
      </c>
      <c r="G481" s="229"/>
      <c r="H481" s="232">
        <v>128.52199999999999</v>
      </c>
      <c r="I481" s="233"/>
      <c r="J481" s="229"/>
      <c r="K481" s="229"/>
      <c r="L481" s="234"/>
      <c r="M481" s="235"/>
      <c r="N481" s="236"/>
      <c r="O481" s="236"/>
      <c r="P481" s="236"/>
      <c r="Q481" s="236"/>
      <c r="R481" s="236"/>
      <c r="S481" s="236"/>
      <c r="T481" s="237"/>
      <c r="U481" s="11"/>
      <c r="V481" s="11"/>
      <c r="W481" s="11"/>
      <c r="X481" s="11"/>
      <c r="Y481" s="11"/>
      <c r="Z481" s="11"/>
      <c r="AA481" s="11"/>
      <c r="AB481" s="11"/>
      <c r="AC481" s="11"/>
      <c r="AD481" s="11"/>
      <c r="AE481" s="11"/>
      <c r="AT481" s="238" t="s">
        <v>199</v>
      </c>
      <c r="AU481" s="238" t="s">
        <v>85</v>
      </c>
      <c r="AV481" s="11" t="s">
        <v>85</v>
      </c>
      <c r="AW481" s="11" t="s">
        <v>32</v>
      </c>
      <c r="AX481" s="11" t="s">
        <v>76</v>
      </c>
      <c r="AY481" s="238" t="s">
        <v>195</v>
      </c>
    </row>
    <row r="482" s="11" customFormat="1">
      <c r="A482" s="11"/>
      <c r="B482" s="228"/>
      <c r="C482" s="229"/>
      <c r="D482" s="213" t="s">
        <v>199</v>
      </c>
      <c r="E482" s="230" t="s">
        <v>1</v>
      </c>
      <c r="F482" s="231" t="s">
        <v>1521</v>
      </c>
      <c r="G482" s="229"/>
      <c r="H482" s="232">
        <v>0.91700000000000004</v>
      </c>
      <c r="I482" s="233"/>
      <c r="J482" s="229"/>
      <c r="K482" s="229"/>
      <c r="L482" s="234"/>
      <c r="M482" s="235"/>
      <c r="N482" s="236"/>
      <c r="O482" s="236"/>
      <c r="P482" s="236"/>
      <c r="Q482" s="236"/>
      <c r="R482" s="236"/>
      <c r="S482" s="236"/>
      <c r="T482" s="237"/>
      <c r="U482" s="11"/>
      <c r="V482" s="11"/>
      <c r="W482" s="11"/>
      <c r="X482" s="11"/>
      <c r="Y482" s="11"/>
      <c r="Z482" s="11"/>
      <c r="AA482" s="11"/>
      <c r="AB482" s="11"/>
      <c r="AC482" s="11"/>
      <c r="AD482" s="11"/>
      <c r="AE482" s="11"/>
      <c r="AT482" s="238" t="s">
        <v>199</v>
      </c>
      <c r="AU482" s="238" t="s">
        <v>85</v>
      </c>
      <c r="AV482" s="11" t="s">
        <v>85</v>
      </c>
      <c r="AW482" s="11" t="s">
        <v>32</v>
      </c>
      <c r="AX482" s="11" t="s">
        <v>76</v>
      </c>
      <c r="AY482" s="238" t="s">
        <v>195</v>
      </c>
    </row>
    <row r="483" s="11" customFormat="1">
      <c r="A483" s="11"/>
      <c r="B483" s="228"/>
      <c r="C483" s="229"/>
      <c r="D483" s="213" t="s">
        <v>199</v>
      </c>
      <c r="E483" s="230" t="s">
        <v>1</v>
      </c>
      <c r="F483" s="231" t="s">
        <v>1531</v>
      </c>
      <c r="G483" s="229"/>
      <c r="H483" s="232">
        <v>9.0259999999999998</v>
      </c>
      <c r="I483" s="233"/>
      <c r="J483" s="229"/>
      <c r="K483" s="229"/>
      <c r="L483" s="234"/>
      <c r="M483" s="235"/>
      <c r="N483" s="236"/>
      <c r="O483" s="236"/>
      <c r="P483" s="236"/>
      <c r="Q483" s="236"/>
      <c r="R483" s="236"/>
      <c r="S483" s="236"/>
      <c r="T483" s="237"/>
      <c r="U483" s="11"/>
      <c r="V483" s="11"/>
      <c r="W483" s="11"/>
      <c r="X483" s="11"/>
      <c r="Y483" s="11"/>
      <c r="Z483" s="11"/>
      <c r="AA483" s="11"/>
      <c r="AB483" s="11"/>
      <c r="AC483" s="11"/>
      <c r="AD483" s="11"/>
      <c r="AE483" s="11"/>
      <c r="AT483" s="238" t="s">
        <v>199</v>
      </c>
      <c r="AU483" s="238" t="s">
        <v>85</v>
      </c>
      <c r="AV483" s="11" t="s">
        <v>85</v>
      </c>
      <c r="AW483" s="11" t="s">
        <v>32</v>
      </c>
      <c r="AX483" s="11" t="s">
        <v>76</v>
      </c>
      <c r="AY483" s="238" t="s">
        <v>195</v>
      </c>
    </row>
    <row r="484" s="10" customFormat="1">
      <c r="A484" s="10"/>
      <c r="B484" s="218"/>
      <c r="C484" s="219"/>
      <c r="D484" s="213" t="s">
        <v>199</v>
      </c>
      <c r="E484" s="220" t="s">
        <v>1</v>
      </c>
      <c r="F484" s="221" t="s">
        <v>1731</v>
      </c>
      <c r="G484" s="219"/>
      <c r="H484" s="220" t="s">
        <v>1</v>
      </c>
      <c r="I484" s="222"/>
      <c r="J484" s="219"/>
      <c r="K484" s="219"/>
      <c r="L484" s="223"/>
      <c r="M484" s="224"/>
      <c r="N484" s="225"/>
      <c r="O484" s="225"/>
      <c r="P484" s="225"/>
      <c r="Q484" s="225"/>
      <c r="R484" s="225"/>
      <c r="S484" s="225"/>
      <c r="T484" s="226"/>
      <c r="U484" s="10"/>
      <c r="V484" s="10"/>
      <c r="W484" s="10"/>
      <c r="X484" s="10"/>
      <c r="Y484" s="10"/>
      <c r="Z484" s="10"/>
      <c r="AA484" s="10"/>
      <c r="AB484" s="10"/>
      <c r="AC484" s="10"/>
      <c r="AD484" s="10"/>
      <c r="AE484" s="10"/>
      <c r="AT484" s="227" t="s">
        <v>199</v>
      </c>
      <c r="AU484" s="227" t="s">
        <v>85</v>
      </c>
      <c r="AV484" s="10" t="s">
        <v>83</v>
      </c>
      <c r="AW484" s="10" t="s">
        <v>32</v>
      </c>
      <c r="AX484" s="10" t="s">
        <v>76</v>
      </c>
      <c r="AY484" s="227" t="s">
        <v>195</v>
      </c>
    </row>
    <row r="485" s="11" customFormat="1">
      <c r="A485" s="11"/>
      <c r="B485" s="228"/>
      <c r="C485" s="229"/>
      <c r="D485" s="213" t="s">
        <v>199</v>
      </c>
      <c r="E485" s="230" t="s">
        <v>1</v>
      </c>
      <c r="F485" s="231" t="s">
        <v>1732</v>
      </c>
      <c r="G485" s="229"/>
      <c r="H485" s="232">
        <v>-5.3810000000000002</v>
      </c>
      <c r="I485" s="233"/>
      <c r="J485" s="229"/>
      <c r="K485" s="229"/>
      <c r="L485" s="234"/>
      <c r="M485" s="235"/>
      <c r="N485" s="236"/>
      <c r="O485" s="236"/>
      <c r="P485" s="236"/>
      <c r="Q485" s="236"/>
      <c r="R485" s="236"/>
      <c r="S485" s="236"/>
      <c r="T485" s="237"/>
      <c r="U485" s="11"/>
      <c r="V485" s="11"/>
      <c r="W485" s="11"/>
      <c r="X485" s="11"/>
      <c r="Y485" s="11"/>
      <c r="Z485" s="11"/>
      <c r="AA485" s="11"/>
      <c r="AB485" s="11"/>
      <c r="AC485" s="11"/>
      <c r="AD485" s="11"/>
      <c r="AE485" s="11"/>
      <c r="AT485" s="238" t="s">
        <v>199</v>
      </c>
      <c r="AU485" s="238" t="s">
        <v>85</v>
      </c>
      <c r="AV485" s="11" t="s">
        <v>85</v>
      </c>
      <c r="AW485" s="11" t="s">
        <v>32</v>
      </c>
      <c r="AX485" s="11" t="s">
        <v>76</v>
      </c>
      <c r="AY485" s="238" t="s">
        <v>195</v>
      </c>
    </row>
    <row r="486" s="11" customFormat="1">
      <c r="A486" s="11"/>
      <c r="B486" s="228"/>
      <c r="C486" s="229"/>
      <c r="D486" s="213" t="s">
        <v>199</v>
      </c>
      <c r="E486" s="230" t="s">
        <v>1</v>
      </c>
      <c r="F486" s="231" t="s">
        <v>1733</v>
      </c>
      <c r="G486" s="229"/>
      <c r="H486" s="232">
        <v>-0.042000000000000003</v>
      </c>
      <c r="I486" s="233"/>
      <c r="J486" s="229"/>
      <c r="K486" s="229"/>
      <c r="L486" s="234"/>
      <c r="M486" s="235"/>
      <c r="N486" s="236"/>
      <c r="O486" s="236"/>
      <c r="P486" s="236"/>
      <c r="Q486" s="236"/>
      <c r="R486" s="236"/>
      <c r="S486" s="236"/>
      <c r="T486" s="237"/>
      <c r="U486" s="11"/>
      <c r="V486" s="11"/>
      <c r="W486" s="11"/>
      <c r="X486" s="11"/>
      <c r="Y486" s="11"/>
      <c r="Z486" s="11"/>
      <c r="AA486" s="11"/>
      <c r="AB486" s="11"/>
      <c r="AC486" s="11"/>
      <c r="AD486" s="11"/>
      <c r="AE486" s="11"/>
      <c r="AT486" s="238" t="s">
        <v>199</v>
      </c>
      <c r="AU486" s="238" t="s">
        <v>85</v>
      </c>
      <c r="AV486" s="11" t="s">
        <v>85</v>
      </c>
      <c r="AW486" s="11" t="s">
        <v>32</v>
      </c>
      <c r="AX486" s="11" t="s">
        <v>76</v>
      </c>
      <c r="AY486" s="238" t="s">
        <v>195</v>
      </c>
    </row>
    <row r="487" s="11" customFormat="1">
      <c r="A487" s="11"/>
      <c r="B487" s="228"/>
      <c r="C487" s="229"/>
      <c r="D487" s="213" t="s">
        <v>199</v>
      </c>
      <c r="E487" s="230" t="s">
        <v>1</v>
      </c>
      <c r="F487" s="231" t="s">
        <v>1734</v>
      </c>
      <c r="G487" s="229"/>
      <c r="H487" s="232">
        <v>-0.378</v>
      </c>
      <c r="I487" s="233"/>
      <c r="J487" s="229"/>
      <c r="K487" s="229"/>
      <c r="L487" s="234"/>
      <c r="M487" s="235"/>
      <c r="N487" s="236"/>
      <c r="O487" s="236"/>
      <c r="P487" s="236"/>
      <c r="Q487" s="236"/>
      <c r="R487" s="236"/>
      <c r="S487" s="236"/>
      <c r="T487" s="237"/>
      <c r="U487" s="11"/>
      <c r="V487" s="11"/>
      <c r="W487" s="11"/>
      <c r="X487" s="11"/>
      <c r="Y487" s="11"/>
      <c r="Z487" s="11"/>
      <c r="AA487" s="11"/>
      <c r="AB487" s="11"/>
      <c r="AC487" s="11"/>
      <c r="AD487" s="11"/>
      <c r="AE487" s="11"/>
      <c r="AT487" s="238" t="s">
        <v>199</v>
      </c>
      <c r="AU487" s="238" t="s">
        <v>85</v>
      </c>
      <c r="AV487" s="11" t="s">
        <v>85</v>
      </c>
      <c r="AW487" s="11" t="s">
        <v>32</v>
      </c>
      <c r="AX487" s="11" t="s">
        <v>76</v>
      </c>
      <c r="AY487" s="238" t="s">
        <v>195</v>
      </c>
    </row>
    <row r="488" s="15" customFormat="1">
      <c r="A488" s="15"/>
      <c r="B488" s="287"/>
      <c r="C488" s="288"/>
      <c r="D488" s="213" t="s">
        <v>199</v>
      </c>
      <c r="E488" s="289" t="s">
        <v>1</v>
      </c>
      <c r="F488" s="290" t="s">
        <v>1422</v>
      </c>
      <c r="G488" s="288"/>
      <c r="H488" s="291">
        <v>132.66399999999999</v>
      </c>
      <c r="I488" s="292"/>
      <c r="J488" s="288"/>
      <c r="K488" s="288"/>
      <c r="L488" s="293"/>
      <c r="M488" s="294"/>
      <c r="N488" s="295"/>
      <c r="O488" s="295"/>
      <c r="P488" s="295"/>
      <c r="Q488" s="295"/>
      <c r="R488" s="295"/>
      <c r="S488" s="295"/>
      <c r="T488" s="296"/>
      <c r="U488" s="15"/>
      <c r="V488" s="15"/>
      <c r="W488" s="15"/>
      <c r="X488" s="15"/>
      <c r="Y488" s="15"/>
      <c r="Z488" s="15"/>
      <c r="AA488" s="15"/>
      <c r="AB488" s="15"/>
      <c r="AC488" s="15"/>
      <c r="AD488" s="15"/>
      <c r="AE488" s="15"/>
      <c r="AT488" s="297" t="s">
        <v>199</v>
      </c>
      <c r="AU488" s="297" t="s">
        <v>85</v>
      </c>
      <c r="AV488" s="15" t="s">
        <v>234</v>
      </c>
      <c r="AW488" s="15" t="s">
        <v>32</v>
      </c>
      <c r="AX488" s="15" t="s">
        <v>83</v>
      </c>
      <c r="AY488" s="297" t="s">
        <v>195</v>
      </c>
    </row>
    <row r="489" s="2" customFormat="1" ht="24.15" customHeight="1">
      <c r="A489" s="39"/>
      <c r="B489" s="40"/>
      <c r="C489" s="200" t="s">
        <v>373</v>
      </c>
      <c r="D489" s="200" t="s">
        <v>191</v>
      </c>
      <c r="E489" s="201" t="s">
        <v>1735</v>
      </c>
      <c r="F489" s="202" t="s">
        <v>1736</v>
      </c>
      <c r="G489" s="203" t="s">
        <v>513</v>
      </c>
      <c r="H489" s="204">
        <v>1154.5799999999999</v>
      </c>
      <c r="I489" s="205"/>
      <c r="J489" s="206">
        <f>ROUND(I489*H489,2)</f>
        <v>0</v>
      </c>
      <c r="K489" s="202" t="s">
        <v>1412</v>
      </c>
      <c r="L489" s="45"/>
      <c r="M489" s="207" t="s">
        <v>1</v>
      </c>
      <c r="N489" s="208" t="s">
        <v>41</v>
      </c>
      <c r="O489" s="92"/>
      <c r="P489" s="209">
        <f>O489*H489</f>
        <v>0</v>
      </c>
      <c r="Q489" s="209">
        <v>0.00033</v>
      </c>
      <c r="R489" s="209">
        <f>Q489*H489</f>
        <v>0.3810114</v>
      </c>
      <c r="S489" s="209">
        <v>0</v>
      </c>
      <c r="T489" s="210">
        <f>S489*H489</f>
        <v>0</v>
      </c>
      <c r="U489" s="39"/>
      <c r="V489" s="39"/>
      <c r="W489" s="39"/>
      <c r="X489" s="39"/>
      <c r="Y489" s="39"/>
      <c r="Z489" s="39"/>
      <c r="AA489" s="39"/>
      <c r="AB489" s="39"/>
      <c r="AC489" s="39"/>
      <c r="AD489" s="39"/>
      <c r="AE489" s="39"/>
      <c r="AR489" s="211" t="s">
        <v>234</v>
      </c>
      <c r="AT489" s="211" t="s">
        <v>191</v>
      </c>
      <c r="AU489" s="211" t="s">
        <v>85</v>
      </c>
      <c r="AY489" s="18" t="s">
        <v>195</v>
      </c>
      <c r="BE489" s="212">
        <f>IF(N489="základní",J489,0)</f>
        <v>0</v>
      </c>
      <c r="BF489" s="212">
        <f>IF(N489="snížená",J489,0)</f>
        <v>0</v>
      </c>
      <c r="BG489" s="212">
        <f>IF(N489="zákl. přenesená",J489,0)</f>
        <v>0</v>
      </c>
      <c r="BH489" s="212">
        <f>IF(N489="sníž. přenesená",J489,0)</f>
        <v>0</v>
      </c>
      <c r="BI489" s="212">
        <f>IF(N489="nulová",J489,0)</f>
        <v>0</v>
      </c>
      <c r="BJ489" s="18" t="s">
        <v>83</v>
      </c>
      <c r="BK489" s="212">
        <f>ROUND(I489*H489,2)</f>
        <v>0</v>
      </c>
      <c r="BL489" s="18" t="s">
        <v>234</v>
      </c>
      <c r="BM489" s="211" t="s">
        <v>1737</v>
      </c>
    </row>
    <row r="490" s="11" customFormat="1">
      <c r="A490" s="11"/>
      <c r="B490" s="228"/>
      <c r="C490" s="229"/>
      <c r="D490" s="213" t="s">
        <v>199</v>
      </c>
      <c r="E490" s="230" t="s">
        <v>1</v>
      </c>
      <c r="F490" s="231" t="s">
        <v>1738</v>
      </c>
      <c r="G490" s="229"/>
      <c r="H490" s="232">
        <v>1071.02</v>
      </c>
      <c r="I490" s="233"/>
      <c r="J490" s="229"/>
      <c r="K490" s="229"/>
      <c r="L490" s="234"/>
      <c r="M490" s="235"/>
      <c r="N490" s="236"/>
      <c r="O490" s="236"/>
      <c r="P490" s="236"/>
      <c r="Q490" s="236"/>
      <c r="R490" s="236"/>
      <c r="S490" s="236"/>
      <c r="T490" s="237"/>
      <c r="U490" s="11"/>
      <c r="V490" s="11"/>
      <c r="W490" s="11"/>
      <c r="X490" s="11"/>
      <c r="Y490" s="11"/>
      <c r="Z490" s="11"/>
      <c r="AA490" s="11"/>
      <c r="AB490" s="11"/>
      <c r="AC490" s="11"/>
      <c r="AD490" s="11"/>
      <c r="AE490" s="11"/>
      <c r="AT490" s="238" t="s">
        <v>199</v>
      </c>
      <c r="AU490" s="238" t="s">
        <v>85</v>
      </c>
      <c r="AV490" s="11" t="s">
        <v>85</v>
      </c>
      <c r="AW490" s="11" t="s">
        <v>32</v>
      </c>
      <c r="AX490" s="11" t="s">
        <v>76</v>
      </c>
      <c r="AY490" s="238" t="s">
        <v>195</v>
      </c>
    </row>
    <row r="491" s="11" customFormat="1">
      <c r="A491" s="11"/>
      <c r="B491" s="228"/>
      <c r="C491" s="229"/>
      <c r="D491" s="213" t="s">
        <v>199</v>
      </c>
      <c r="E491" s="230" t="s">
        <v>1</v>
      </c>
      <c r="F491" s="231" t="s">
        <v>1739</v>
      </c>
      <c r="G491" s="229"/>
      <c r="H491" s="232">
        <v>8.3399999999999999</v>
      </c>
      <c r="I491" s="233"/>
      <c r="J491" s="229"/>
      <c r="K491" s="229"/>
      <c r="L491" s="234"/>
      <c r="M491" s="235"/>
      <c r="N491" s="236"/>
      <c r="O491" s="236"/>
      <c r="P491" s="236"/>
      <c r="Q491" s="236"/>
      <c r="R491" s="236"/>
      <c r="S491" s="236"/>
      <c r="T491" s="237"/>
      <c r="U491" s="11"/>
      <c r="V491" s="11"/>
      <c r="W491" s="11"/>
      <c r="X491" s="11"/>
      <c r="Y491" s="11"/>
      <c r="Z491" s="11"/>
      <c r="AA491" s="11"/>
      <c r="AB491" s="11"/>
      <c r="AC491" s="11"/>
      <c r="AD491" s="11"/>
      <c r="AE491" s="11"/>
      <c r="AT491" s="238" t="s">
        <v>199</v>
      </c>
      <c r="AU491" s="238" t="s">
        <v>85</v>
      </c>
      <c r="AV491" s="11" t="s">
        <v>85</v>
      </c>
      <c r="AW491" s="11" t="s">
        <v>32</v>
      </c>
      <c r="AX491" s="11" t="s">
        <v>76</v>
      </c>
      <c r="AY491" s="238" t="s">
        <v>195</v>
      </c>
    </row>
    <row r="492" s="11" customFormat="1">
      <c r="A492" s="11"/>
      <c r="B492" s="228"/>
      <c r="C492" s="229"/>
      <c r="D492" s="213" t="s">
        <v>199</v>
      </c>
      <c r="E492" s="230" t="s">
        <v>1</v>
      </c>
      <c r="F492" s="231" t="s">
        <v>1740</v>
      </c>
      <c r="G492" s="229"/>
      <c r="H492" s="232">
        <v>75.219999999999999</v>
      </c>
      <c r="I492" s="233"/>
      <c r="J492" s="229"/>
      <c r="K492" s="229"/>
      <c r="L492" s="234"/>
      <c r="M492" s="235"/>
      <c r="N492" s="236"/>
      <c r="O492" s="236"/>
      <c r="P492" s="236"/>
      <c r="Q492" s="236"/>
      <c r="R492" s="236"/>
      <c r="S492" s="236"/>
      <c r="T492" s="237"/>
      <c r="U492" s="11"/>
      <c r="V492" s="11"/>
      <c r="W492" s="11"/>
      <c r="X492" s="11"/>
      <c r="Y492" s="11"/>
      <c r="Z492" s="11"/>
      <c r="AA492" s="11"/>
      <c r="AB492" s="11"/>
      <c r="AC492" s="11"/>
      <c r="AD492" s="11"/>
      <c r="AE492" s="11"/>
      <c r="AT492" s="238" t="s">
        <v>199</v>
      </c>
      <c r="AU492" s="238" t="s">
        <v>85</v>
      </c>
      <c r="AV492" s="11" t="s">
        <v>85</v>
      </c>
      <c r="AW492" s="11" t="s">
        <v>32</v>
      </c>
      <c r="AX492" s="11" t="s">
        <v>76</v>
      </c>
      <c r="AY492" s="238" t="s">
        <v>195</v>
      </c>
    </row>
    <row r="493" s="15" customFormat="1">
      <c r="A493" s="15"/>
      <c r="B493" s="287"/>
      <c r="C493" s="288"/>
      <c r="D493" s="213" t="s">
        <v>199</v>
      </c>
      <c r="E493" s="289" t="s">
        <v>1</v>
      </c>
      <c r="F493" s="290" t="s">
        <v>1422</v>
      </c>
      <c r="G493" s="288"/>
      <c r="H493" s="291">
        <v>1154.5799999999999</v>
      </c>
      <c r="I493" s="292"/>
      <c r="J493" s="288"/>
      <c r="K493" s="288"/>
      <c r="L493" s="293"/>
      <c r="M493" s="294"/>
      <c r="N493" s="295"/>
      <c r="O493" s="295"/>
      <c r="P493" s="295"/>
      <c r="Q493" s="295"/>
      <c r="R493" s="295"/>
      <c r="S493" s="295"/>
      <c r="T493" s="296"/>
      <c r="U493" s="15"/>
      <c r="V493" s="15"/>
      <c r="W493" s="15"/>
      <c r="X493" s="15"/>
      <c r="Y493" s="15"/>
      <c r="Z493" s="15"/>
      <c r="AA493" s="15"/>
      <c r="AB493" s="15"/>
      <c r="AC493" s="15"/>
      <c r="AD493" s="15"/>
      <c r="AE493" s="15"/>
      <c r="AT493" s="297" t="s">
        <v>199</v>
      </c>
      <c r="AU493" s="297" t="s">
        <v>85</v>
      </c>
      <c r="AV493" s="15" t="s">
        <v>234</v>
      </c>
      <c r="AW493" s="15" t="s">
        <v>32</v>
      </c>
      <c r="AX493" s="15" t="s">
        <v>83</v>
      </c>
      <c r="AY493" s="297" t="s">
        <v>195</v>
      </c>
    </row>
    <row r="494" s="2" customFormat="1" ht="24.15" customHeight="1">
      <c r="A494" s="39"/>
      <c r="B494" s="40"/>
      <c r="C494" s="200" t="s">
        <v>380</v>
      </c>
      <c r="D494" s="200" t="s">
        <v>191</v>
      </c>
      <c r="E494" s="201" t="s">
        <v>1741</v>
      </c>
      <c r="F494" s="202" t="s">
        <v>1742</v>
      </c>
      <c r="G494" s="203" t="s">
        <v>1411</v>
      </c>
      <c r="H494" s="204">
        <v>1384.662</v>
      </c>
      <c r="I494" s="205"/>
      <c r="J494" s="206">
        <f>ROUND(I494*H494,2)</f>
        <v>0</v>
      </c>
      <c r="K494" s="202" t="s">
        <v>1412</v>
      </c>
      <c r="L494" s="45"/>
      <c r="M494" s="207" t="s">
        <v>1</v>
      </c>
      <c r="N494" s="208" t="s">
        <v>41</v>
      </c>
      <c r="O494" s="92"/>
      <c r="P494" s="209">
        <f>O494*H494</f>
        <v>0</v>
      </c>
      <c r="Q494" s="209">
        <v>0.00010000000000000001</v>
      </c>
      <c r="R494" s="209">
        <f>Q494*H494</f>
        <v>0.13846620000000001</v>
      </c>
      <c r="S494" s="209">
        <v>0</v>
      </c>
      <c r="T494" s="210">
        <f>S494*H494</f>
        <v>0</v>
      </c>
      <c r="U494" s="39"/>
      <c r="V494" s="39"/>
      <c r="W494" s="39"/>
      <c r="X494" s="39"/>
      <c r="Y494" s="39"/>
      <c r="Z494" s="39"/>
      <c r="AA494" s="39"/>
      <c r="AB494" s="39"/>
      <c r="AC494" s="39"/>
      <c r="AD494" s="39"/>
      <c r="AE494" s="39"/>
      <c r="AR494" s="211" t="s">
        <v>234</v>
      </c>
      <c r="AT494" s="211" t="s">
        <v>191</v>
      </c>
      <c r="AU494" s="211" t="s">
        <v>85</v>
      </c>
      <c r="AY494" s="18" t="s">
        <v>195</v>
      </c>
      <c r="BE494" s="212">
        <f>IF(N494="základní",J494,0)</f>
        <v>0</v>
      </c>
      <c r="BF494" s="212">
        <f>IF(N494="snížená",J494,0)</f>
        <v>0</v>
      </c>
      <c r="BG494" s="212">
        <f>IF(N494="zákl. přenesená",J494,0)</f>
        <v>0</v>
      </c>
      <c r="BH494" s="212">
        <f>IF(N494="sníž. přenesená",J494,0)</f>
        <v>0</v>
      </c>
      <c r="BI494" s="212">
        <f>IF(N494="nulová",J494,0)</f>
        <v>0</v>
      </c>
      <c r="BJ494" s="18" t="s">
        <v>83</v>
      </c>
      <c r="BK494" s="212">
        <f>ROUND(I494*H494,2)</f>
        <v>0</v>
      </c>
      <c r="BL494" s="18" t="s">
        <v>234</v>
      </c>
      <c r="BM494" s="211" t="s">
        <v>1743</v>
      </c>
    </row>
    <row r="495" s="11" customFormat="1">
      <c r="A495" s="11"/>
      <c r="B495" s="228"/>
      <c r="C495" s="229"/>
      <c r="D495" s="213" t="s">
        <v>199</v>
      </c>
      <c r="E495" s="230" t="s">
        <v>1</v>
      </c>
      <c r="F495" s="231" t="s">
        <v>1744</v>
      </c>
      <c r="G495" s="229"/>
      <c r="H495" s="232">
        <v>1285.2239999999999</v>
      </c>
      <c r="I495" s="233"/>
      <c r="J495" s="229"/>
      <c r="K495" s="229"/>
      <c r="L495" s="234"/>
      <c r="M495" s="235"/>
      <c r="N495" s="236"/>
      <c r="O495" s="236"/>
      <c r="P495" s="236"/>
      <c r="Q495" s="236"/>
      <c r="R495" s="236"/>
      <c r="S495" s="236"/>
      <c r="T495" s="237"/>
      <c r="U495" s="11"/>
      <c r="V495" s="11"/>
      <c r="W495" s="11"/>
      <c r="X495" s="11"/>
      <c r="Y495" s="11"/>
      <c r="Z495" s="11"/>
      <c r="AA495" s="11"/>
      <c r="AB495" s="11"/>
      <c r="AC495" s="11"/>
      <c r="AD495" s="11"/>
      <c r="AE495" s="11"/>
      <c r="AT495" s="238" t="s">
        <v>199</v>
      </c>
      <c r="AU495" s="238" t="s">
        <v>85</v>
      </c>
      <c r="AV495" s="11" t="s">
        <v>85</v>
      </c>
      <c r="AW495" s="11" t="s">
        <v>32</v>
      </c>
      <c r="AX495" s="11" t="s">
        <v>76</v>
      </c>
      <c r="AY495" s="238" t="s">
        <v>195</v>
      </c>
    </row>
    <row r="496" s="11" customFormat="1">
      <c r="A496" s="11"/>
      <c r="B496" s="228"/>
      <c r="C496" s="229"/>
      <c r="D496" s="213" t="s">
        <v>199</v>
      </c>
      <c r="E496" s="230" t="s">
        <v>1</v>
      </c>
      <c r="F496" s="231" t="s">
        <v>1745</v>
      </c>
      <c r="G496" s="229"/>
      <c r="H496" s="232">
        <v>9.1739999999999995</v>
      </c>
      <c r="I496" s="233"/>
      <c r="J496" s="229"/>
      <c r="K496" s="229"/>
      <c r="L496" s="234"/>
      <c r="M496" s="235"/>
      <c r="N496" s="236"/>
      <c r="O496" s="236"/>
      <c r="P496" s="236"/>
      <c r="Q496" s="236"/>
      <c r="R496" s="236"/>
      <c r="S496" s="236"/>
      <c r="T496" s="237"/>
      <c r="U496" s="11"/>
      <c r="V496" s="11"/>
      <c r="W496" s="11"/>
      <c r="X496" s="11"/>
      <c r="Y496" s="11"/>
      <c r="Z496" s="11"/>
      <c r="AA496" s="11"/>
      <c r="AB496" s="11"/>
      <c r="AC496" s="11"/>
      <c r="AD496" s="11"/>
      <c r="AE496" s="11"/>
      <c r="AT496" s="238" t="s">
        <v>199</v>
      </c>
      <c r="AU496" s="238" t="s">
        <v>85</v>
      </c>
      <c r="AV496" s="11" t="s">
        <v>85</v>
      </c>
      <c r="AW496" s="11" t="s">
        <v>32</v>
      </c>
      <c r="AX496" s="11" t="s">
        <v>76</v>
      </c>
      <c r="AY496" s="238" t="s">
        <v>195</v>
      </c>
    </row>
    <row r="497" s="11" customFormat="1">
      <c r="A497" s="11"/>
      <c r="B497" s="228"/>
      <c r="C497" s="229"/>
      <c r="D497" s="213" t="s">
        <v>199</v>
      </c>
      <c r="E497" s="230" t="s">
        <v>1</v>
      </c>
      <c r="F497" s="231" t="s">
        <v>1746</v>
      </c>
      <c r="G497" s="229"/>
      <c r="H497" s="232">
        <v>90.263999999999996</v>
      </c>
      <c r="I497" s="233"/>
      <c r="J497" s="229"/>
      <c r="K497" s="229"/>
      <c r="L497" s="234"/>
      <c r="M497" s="235"/>
      <c r="N497" s="236"/>
      <c r="O497" s="236"/>
      <c r="P497" s="236"/>
      <c r="Q497" s="236"/>
      <c r="R497" s="236"/>
      <c r="S497" s="236"/>
      <c r="T497" s="237"/>
      <c r="U497" s="11"/>
      <c r="V497" s="11"/>
      <c r="W497" s="11"/>
      <c r="X497" s="11"/>
      <c r="Y497" s="11"/>
      <c r="Z497" s="11"/>
      <c r="AA497" s="11"/>
      <c r="AB497" s="11"/>
      <c r="AC497" s="11"/>
      <c r="AD497" s="11"/>
      <c r="AE497" s="11"/>
      <c r="AT497" s="238" t="s">
        <v>199</v>
      </c>
      <c r="AU497" s="238" t="s">
        <v>85</v>
      </c>
      <c r="AV497" s="11" t="s">
        <v>85</v>
      </c>
      <c r="AW497" s="11" t="s">
        <v>32</v>
      </c>
      <c r="AX497" s="11" t="s">
        <v>76</v>
      </c>
      <c r="AY497" s="238" t="s">
        <v>195</v>
      </c>
    </row>
    <row r="498" s="15" customFormat="1">
      <c r="A498" s="15"/>
      <c r="B498" s="287"/>
      <c r="C498" s="288"/>
      <c r="D498" s="213" t="s">
        <v>199</v>
      </c>
      <c r="E498" s="289" t="s">
        <v>1</v>
      </c>
      <c r="F498" s="290" t="s">
        <v>1422</v>
      </c>
      <c r="G498" s="288"/>
      <c r="H498" s="291">
        <v>1384.662</v>
      </c>
      <c r="I498" s="292"/>
      <c r="J498" s="288"/>
      <c r="K498" s="288"/>
      <c r="L498" s="293"/>
      <c r="M498" s="294"/>
      <c r="N498" s="295"/>
      <c r="O498" s="295"/>
      <c r="P498" s="295"/>
      <c r="Q498" s="295"/>
      <c r="R498" s="295"/>
      <c r="S498" s="295"/>
      <c r="T498" s="296"/>
      <c r="U498" s="15"/>
      <c r="V498" s="15"/>
      <c r="W498" s="15"/>
      <c r="X498" s="15"/>
      <c r="Y498" s="15"/>
      <c r="Z498" s="15"/>
      <c r="AA498" s="15"/>
      <c r="AB498" s="15"/>
      <c r="AC498" s="15"/>
      <c r="AD498" s="15"/>
      <c r="AE498" s="15"/>
      <c r="AT498" s="297" t="s">
        <v>199</v>
      </c>
      <c r="AU498" s="297" t="s">
        <v>85</v>
      </c>
      <c r="AV498" s="15" t="s">
        <v>234</v>
      </c>
      <c r="AW498" s="15" t="s">
        <v>32</v>
      </c>
      <c r="AX498" s="15" t="s">
        <v>83</v>
      </c>
      <c r="AY498" s="297" t="s">
        <v>195</v>
      </c>
    </row>
    <row r="499" s="2" customFormat="1" ht="24.15" customHeight="1">
      <c r="A499" s="39"/>
      <c r="B499" s="40"/>
      <c r="C499" s="262" t="s">
        <v>385</v>
      </c>
      <c r="D499" s="262" t="s">
        <v>224</v>
      </c>
      <c r="E499" s="263" t="s">
        <v>1747</v>
      </c>
      <c r="F499" s="264" t="s">
        <v>1748</v>
      </c>
      <c r="G499" s="265" t="s">
        <v>1411</v>
      </c>
      <c r="H499" s="266">
        <v>1412.355</v>
      </c>
      <c r="I499" s="267"/>
      <c r="J499" s="268">
        <f>ROUND(I499*H499,2)</f>
        <v>0</v>
      </c>
      <c r="K499" s="264" t="s">
        <v>1412</v>
      </c>
      <c r="L499" s="269"/>
      <c r="M499" s="270" t="s">
        <v>1</v>
      </c>
      <c r="N499" s="271" t="s">
        <v>41</v>
      </c>
      <c r="O499" s="92"/>
      <c r="P499" s="209">
        <f>O499*H499</f>
        <v>0</v>
      </c>
      <c r="Q499" s="209">
        <v>0.00050000000000000001</v>
      </c>
      <c r="R499" s="209">
        <f>Q499*H499</f>
        <v>0.70617750000000001</v>
      </c>
      <c r="S499" s="209">
        <v>0</v>
      </c>
      <c r="T499" s="210">
        <f>S499*H499</f>
        <v>0</v>
      </c>
      <c r="U499" s="39"/>
      <c r="V499" s="39"/>
      <c r="W499" s="39"/>
      <c r="X499" s="39"/>
      <c r="Y499" s="39"/>
      <c r="Z499" s="39"/>
      <c r="AA499" s="39"/>
      <c r="AB499" s="39"/>
      <c r="AC499" s="39"/>
      <c r="AD499" s="39"/>
      <c r="AE499" s="39"/>
      <c r="AR499" s="211" t="s">
        <v>253</v>
      </c>
      <c r="AT499" s="211" t="s">
        <v>224</v>
      </c>
      <c r="AU499" s="211" t="s">
        <v>85</v>
      </c>
      <c r="AY499" s="18" t="s">
        <v>195</v>
      </c>
      <c r="BE499" s="212">
        <f>IF(N499="základní",J499,0)</f>
        <v>0</v>
      </c>
      <c r="BF499" s="212">
        <f>IF(N499="snížená",J499,0)</f>
        <v>0</v>
      </c>
      <c r="BG499" s="212">
        <f>IF(N499="zákl. přenesená",J499,0)</f>
        <v>0</v>
      </c>
      <c r="BH499" s="212">
        <f>IF(N499="sníž. přenesená",J499,0)</f>
        <v>0</v>
      </c>
      <c r="BI499" s="212">
        <f>IF(N499="nulová",J499,0)</f>
        <v>0</v>
      </c>
      <c r="BJ499" s="18" t="s">
        <v>83</v>
      </c>
      <c r="BK499" s="212">
        <f>ROUND(I499*H499,2)</f>
        <v>0</v>
      </c>
      <c r="BL499" s="18" t="s">
        <v>234</v>
      </c>
      <c r="BM499" s="211" t="s">
        <v>1749</v>
      </c>
    </row>
    <row r="500" s="11" customFormat="1">
      <c r="A500" s="11"/>
      <c r="B500" s="228"/>
      <c r="C500" s="229"/>
      <c r="D500" s="213" t="s">
        <v>199</v>
      </c>
      <c r="E500" s="229"/>
      <c r="F500" s="231" t="s">
        <v>1750</v>
      </c>
      <c r="G500" s="229"/>
      <c r="H500" s="232">
        <v>1412.355</v>
      </c>
      <c r="I500" s="233"/>
      <c r="J500" s="229"/>
      <c r="K500" s="229"/>
      <c r="L500" s="234"/>
      <c r="M500" s="235"/>
      <c r="N500" s="236"/>
      <c r="O500" s="236"/>
      <c r="P500" s="236"/>
      <c r="Q500" s="236"/>
      <c r="R500" s="236"/>
      <c r="S500" s="236"/>
      <c r="T500" s="237"/>
      <c r="U500" s="11"/>
      <c r="V500" s="11"/>
      <c r="W500" s="11"/>
      <c r="X500" s="11"/>
      <c r="Y500" s="11"/>
      <c r="Z500" s="11"/>
      <c r="AA500" s="11"/>
      <c r="AB500" s="11"/>
      <c r="AC500" s="11"/>
      <c r="AD500" s="11"/>
      <c r="AE500" s="11"/>
      <c r="AT500" s="238" t="s">
        <v>199</v>
      </c>
      <c r="AU500" s="238" t="s">
        <v>85</v>
      </c>
      <c r="AV500" s="11" t="s">
        <v>85</v>
      </c>
      <c r="AW500" s="11" t="s">
        <v>4</v>
      </c>
      <c r="AX500" s="11" t="s">
        <v>83</v>
      </c>
      <c r="AY500" s="238" t="s">
        <v>195</v>
      </c>
    </row>
    <row r="501" s="13" customFormat="1" ht="22.8" customHeight="1">
      <c r="A501" s="13"/>
      <c r="B501" s="248"/>
      <c r="C501" s="249"/>
      <c r="D501" s="250" t="s">
        <v>75</v>
      </c>
      <c r="E501" s="285" t="s">
        <v>229</v>
      </c>
      <c r="F501" s="285" t="s">
        <v>1751</v>
      </c>
      <c r="G501" s="249"/>
      <c r="H501" s="249"/>
      <c r="I501" s="252"/>
      <c r="J501" s="286">
        <f>BK501</f>
        <v>0</v>
      </c>
      <c r="K501" s="249"/>
      <c r="L501" s="254"/>
      <c r="M501" s="255"/>
      <c r="N501" s="256"/>
      <c r="O501" s="256"/>
      <c r="P501" s="257">
        <f>SUM(P502:P511)</f>
        <v>0</v>
      </c>
      <c r="Q501" s="256"/>
      <c r="R501" s="257">
        <f>SUM(R502:R511)</f>
        <v>0</v>
      </c>
      <c r="S501" s="256"/>
      <c r="T501" s="258">
        <f>SUM(T502:T511)</f>
        <v>0</v>
      </c>
      <c r="U501" s="13"/>
      <c r="V501" s="13"/>
      <c r="W501" s="13"/>
      <c r="X501" s="13"/>
      <c r="Y501" s="13"/>
      <c r="Z501" s="13"/>
      <c r="AA501" s="13"/>
      <c r="AB501" s="13"/>
      <c r="AC501" s="13"/>
      <c r="AD501" s="13"/>
      <c r="AE501" s="13"/>
      <c r="AR501" s="259" t="s">
        <v>83</v>
      </c>
      <c r="AT501" s="260" t="s">
        <v>75</v>
      </c>
      <c r="AU501" s="260" t="s">
        <v>83</v>
      </c>
      <c r="AY501" s="259" t="s">
        <v>195</v>
      </c>
      <c r="BK501" s="261">
        <f>SUM(BK502:BK511)</f>
        <v>0</v>
      </c>
    </row>
    <row r="502" s="2" customFormat="1" ht="16.5" customHeight="1">
      <c r="A502" s="39"/>
      <c r="B502" s="40"/>
      <c r="C502" s="200" t="s">
        <v>389</v>
      </c>
      <c r="D502" s="200" t="s">
        <v>191</v>
      </c>
      <c r="E502" s="201" t="s">
        <v>1752</v>
      </c>
      <c r="F502" s="202" t="s">
        <v>1753</v>
      </c>
      <c r="G502" s="203" t="s">
        <v>513</v>
      </c>
      <c r="H502" s="204">
        <v>1292.0699999999999</v>
      </c>
      <c r="I502" s="205"/>
      <c r="J502" s="206">
        <f>ROUND(I502*H502,2)</f>
        <v>0</v>
      </c>
      <c r="K502" s="202" t="s">
        <v>1689</v>
      </c>
      <c r="L502" s="45"/>
      <c r="M502" s="207" t="s">
        <v>1</v>
      </c>
      <c r="N502" s="208" t="s">
        <v>41</v>
      </c>
      <c r="O502" s="92"/>
      <c r="P502" s="209">
        <f>O502*H502</f>
        <v>0</v>
      </c>
      <c r="Q502" s="209">
        <v>0</v>
      </c>
      <c r="R502" s="209">
        <f>Q502*H502</f>
        <v>0</v>
      </c>
      <c r="S502" s="209">
        <v>0</v>
      </c>
      <c r="T502" s="210">
        <f>S502*H502</f>
        <v>0</v>
      </c>
      <c r="U502" s="39"/>
      <c r="V502" s="39"/>
      <c r="W502" s="39"/>
      <c r="X502" s="39"/>
      <c r="Y502" s="39"/>
      <c r="Z502" s="39"/>
      <c r="AA502" s="39"/>
      <c r="AB502" s="39"/>
      <c r="AC502" s="39"/>
      <c r="AD502" s="39"/>
      <c r="AE502" s="39"/>
      <c r="AR502" s="211" t="s">
        <v>234</v>
      </c>
      <c r="AT502" s="211" t="s">
        <v>191</v>
      </c>
      <c r="AU502" s="211" t="s">
        <v>85</v>
      </c>
      <c r="AY502" s="18" t="s">
        <v>195</v>
      </c>
      <c r="BE502" s="212">
        <f>IF(N502="základní",J502,0)</f>
        <v>0</v>
      </c>
      <c r="BF502" s="212">
        <f>IF(N502="snížená",J502,0)</f>
        <v>0</v>
      </c>
      <c r="BG502" s="212">
        <f>IF(N502="zákl. přenesená",J502,0)</f>
        <v>0</v>
      </c>
      <c r="BH502" s="212">
        <f>IF(N502="sníž. přenesená",J502,0)</f>
        <v>0</v>
      </c>
      <c r="BI502" s="212">
        <f>IF(N502="nulová",J502,0)</f>
        <v>0</v>
      </c>
      <c r="BJ502" s="18" t="s">
        <v>83</v>
      </c>
      <c r="BK502" s="212">
        <f>ROUND(I502*H502,2)</f>
        <v>0</v>
      </c>
      <c r="BL502" s="18" t="s">
        <v>234</v>
      </c>
      <c r="BM502" s="211" t="s">
        <v>1754</v>
      </c>
    </row>
    <row r="503" s="11" customFormat="1">
      <c r="A503" s="11"/>
      <c r="B503" s="228"/>
      <c r="C503" s="229"/>
      <c r="D503" s="213" t="s">
        <v>199</v>
      </c>
      <c r="E503" s="230" t="s">
        <v>1</v>
      </c>
      <c r="F503" s="231" t="s">
        <v>1755</v>
      </c>
      <c r="G503" s="229"/>
      <c r="H503" s="232">
        <v>1208.51</v>
      </c>
      <c r="I503" s="233"/>
      <c r="J503" s="229"/>
      <c r="K503" s="229"/>
      <c r="L503" s="234"/>
      <c r="M503" s="235"/>
      <c r="N503" s="236"/>
      <c r="O503" s="236"/>
      <c r="P503" s="236"/>
      <c r="Q503" s="236"/>
      <c r="R503" s="236"/>
      <c r="S503" s="236"/>
      <c r="T503" s="237"/>
      <c r="U503" s="11"/>
      <c r="V503" s="11"/>
      <c r="W503" s="11"/>
      <c r="X503" s="11"/>
      <c r="Y503" s="11"/>
      <c r="Z503" s="11"/>
      <c r="AA503" s="11"/>
      <c r="AB503" s="11"/>
      <c r="AC503" s="11"/>
      <c r="AD503" s="11"/>
      <c r="AE503" s="11"/>
      <c r="AT503" s="238" t="s">
        <v>199</v>
      </c>
      <c r="AU503" s="238" t="s">
        <v>85</v>
      </c>
      <c r="AV503" s="11" t="s">
        <v>85</v>
      </c>
      <c r="AW503" s="11" t="s">
        <v>32</v>
      </c>
      <c r="AX503" s="11" t="s">
        <v>76</v>
      </c>
      <c r="AY503" s="238" t="s">
        <v>195</v>
      </c>
    </row>
    <row r="504" s="11" customFormat="1">
      <c r="A504" s="11"/>
      <c r="B504" s="228"/>
      <c r="C504" s="229"/>
      <c r="D504" s="213" t="s">
        <v>199</v>
      </c>
      <c r="E504" s="230" t="s">
        <v>1</v>
      </c>
      <c r="F504" s="231" t="s">
        <v>1739</v>
      </c>
      <c r="G504" s="229"/>
      <c r="H504" s="232">
        <v>8.3399999999999999</v>
      </c>
      <c r="I504" s="233"/>
      <c r="J504" s="229"/>
      <c r="K504" s="229"/>
      <c r="L504" s="234"/>
      <c r="M504" s="235"/>
      <c r="N504" s="236"/>
      <c r="O504" s="236"/>
      <c r="P504" s="236"/>
      <c r="Q504" s="236"/>
      <c r="R504" s="236"/>
      <c r="S504" s="236"/>
      <c r="T504" s="237"/>
      <c r="U504" s="11"/>
      <c r="V504" s="11"/>
      <c r="W504" s="11"/>
      <c r="X504" s="11"/>
      <c r="Y504" s="11"/>
      <c r="Z504" s="11"/>
      <c r="AA504" s="11"/>
      <c r="AB504" s="11"/>
      <c r="AC504" s="11"/>
      <c r="AD504" s="11"/>
      <c r="AE504" s="11"/>
      <c r="AT504" s="238" t="s">
        <v>199</v>
      </c>
      <c r="AU504" s="238" t="s">
        <v>85</v>
      </c>
      <c r="AV504" s="11" t="s">
        <v>85</v>
      </c>
      <c r="AW504" s="11" t="s">
        <v>32</v>
      </c>
      <c r="AX504" s="11" t="s">
        <v>76</v>
      </c>
      <c r="AY504" s="238" t="s">
        <v>195</v>
      </c>
    </row>
    <row r="505" s="11" customFormat="1">
      <c r="A505" s="11"/>
      <c r="B505" s="228"/>
      <c r="C505" s="229"/>
      <c r="D505" s="213" t="s">
        <v>199</v>
      </c>
      <c r="E505" s="230" t="s">
        <v>1</v>
      </c>
      <c r="F505" s="231" t="s">
        <v>1740</v>
      </c>
      <c r="G505" s="229"/>
      <c r="H505" s="232">
        <v>75.219999999999999</v>
      </c>
      <c r="I505" s="233"/>
      <c r="J505" s="229"/>
      <c r="K505" s="229"/>
      <c r="L505" s="234"/>
      <c r="M505" s="235"/>
      <c r="N505" s="236"/>
      <c r="O505" s="236"/>
      <c r="P505" s="236"/>
      <c r="Q505" s="236"/>
      <c r="R505" s="236"/>
      <c r="S505" s="236"/>
      <c r="T505" s="237"/>
      <c r="U505" s="11"/>
      <c r="V505" s="11"/>
      <c r="W505" s="11"/>
      <c r="X505" s="11"/>
      <c r="Y505" s="11"/>
      <c r="Z505" s="11"/>
      <c r="AA505" s="11"/>
      <c r="AB505" s="11"/>
      <c r="AC505" s="11"/>
      <c r="AD505" s="11"/>
      <c r="AE505" s="11"/>
      <c r="AT505" s="238" t="s">
        <v>199</v>
      </c>
      <c r="AU505" s="238" t="s">
        <v>85</v>
      </c>
      <c r="AV505" s="11" t="s">
        <v>85</v>
      </c>
      <c r="AW505" s="11" t="s">
        <v>32</v>
      </c>
      <c r="AX505" s="11" t="s">
        <v>76</v>
      </c>
      <c r="AY505" s="238" t="s">
        <v>195</v>
      </c>
    </row>
    <row r="506" s="15" customFormat="1">
      <c r="A506" s="15"/>
      <c r="B506" s="287"/>
      <c r="C506" s="288"/>
      <c r="D506" s="213" t="s">
        <v>199</v>
      </c>
      <c r="E506" s="289" t="s">
        <v>1</v>
      </c>
      <c r="F506" s="290" t="s">
        <v>1422</v>
      </c>
      <c r="G506" s="288"/>
      <c r="H506" s="291">
        <v>1292.0699999999999</v>
      </c>
      <c r="I506" s="292"/>
      <c r="J506" s="288"/>
      <c r="K506" s="288"/>
      <c r="L506" s="293"/>
      <c r="M506" s="294"/>
      <c r="N506" s="295"/>
      <c r="O506" s="295"/>
      <c r="P506" s="295"/>
      <c r="Q506" s="295"/>
      <c r="R506" s="295"/>
      <c r="S506" s="295"/>
      <c r="T506" s="296"/>
      <c r="U506" s="15"/>
      <c r="V506" s="15"/>
      <c r="W506" s="15"/>
      <c r="X506" s="15"/>
      <c r="Y506" s="15"/>
      <c r="Z506" s="15"/>
      <c r="AA506" s="15"/>
      <c r="AB506" s="15"/>
      <c r="AC506" s="15"/>
      <c r="AD506" s="15"/>
      <c r="AE506" s="15"/>
      <c r="AT506" s="297" t="s">
        <v>199</v>
      </c>
      <c r="AU506" s="297" t="s">
        <v>85</v>
      </c>
      <c r="AV506" s="15" t="s">
        <v>234</v>
      </c>
      <c r="AW506" s="15" t="s">
        <v>32</v>
      </c>
      <c r="AX506" s="15" t="s">
        <v>83</v>
      </c>
      <c r="AY506" s="297" t="s">
        <v>195</v>
      </c>
    </row>
    <row r="507" s="2" customFormat="1" ht="21.75" customHeight="1">
      <c r="A507" s="39"/>
      <c r="B507" s="40"/>
      <c r="C507" s="200" t="s">
        <v>392</v>
      </c>
      <c r="D507" s="200" t="s">
        <v>191</v>
      </c>
      <c r="E507" s="201" t="s">
        <v>1756</v>
      </c>
      <c r="F507" s="202" t="s">
        <v>1757</v>
      </c>
      <c r="G507" s="203" t="s">
        <v>513</v>
      </c>
      <c r="H507" s="204">
        <v>1292.0699999999999</v>
      </c>
      <c r="I507" s="205"/>
      <c r="J507" s="206">
        <f>ROUND(I507*H507,2)</f>
        <v>0</v>
      </c>
      <c r="K507" s="202" t="s">
        <v>1689</v>
      </c>
      <c r="L507" s="45"/>
      <c r="M507" s="207" t="s">
        <v>1</v>
      </c>
      <c r="N507" s="208" t="s">
        <v>41</v>
      </c>
      <c r="O507" s="92"/>
      <c r="P507" s="209">
        <f>O507*H507</f>
        <v>0</v>
      </c>
      <c r="Q507" s="209">
        <v>0</v>
      </c>
      <c r="R507" s="209">
        <f>Q507*H507</f>
        <v>0</v>
      </c>
      <c r="S507" s="209">
        <v>0</v>
      </c>
      <c r="T507" s="210">
        <f>S507*H507</f>
        <v>0</v>
      </c>
      <c r="U507" s="39"/>
      <c r="V507" s="39"/>
      <c r="W507" s="39"/>
      <c r="X507" s="39"/>
      <c r="Y507" s="39"/>
      <c r="Z507" s="39"/>
      <c r="AA507" s="39"/>
      <c r="AB507" s="39"/>
      <c r="AC507" s="39"/>
      <c r="AD507" s="39"/>
      <c r="AE507" s="39"/>
      <c r="AR507" s="211" t="s">
        <v>234</v>
      </c>
      <c r="AT507" s="211" t="s">
        <v>191</v>
      </c>
      <c r="AU507" s="211" t="s">
        <v>85</v>
      </c>
      <c r="AY507" s="18" t="s">
        <v>195</v>
      </c>
      <c r="BE507" s="212">
        <f>IF(N507="základní",J507,0)</f>
        <v>0</v>
      </c>
      <c r="BF507" s="212">
        <f>IF(N507="snížená",J507,0)</f>
        <v>0</v>
      </c>
      <c r="BG507" s="212">
        <f>IF(N507="zákl. přenesená",J507,0)</f>
        <v>0</v>
      </c>
      <c r="BH507" s="212">
        <f>IF(N507="sníž. přenesená",J507,0)</f>
        <v>0</v>
      </c>
      <c r="BI507" s="212">
        <f>IF(N507="nulová",J507,0)</f>
        <v>0</v>
      </c>
      <c r="BJ507" s="18" t="s">
        <v>83</v>
      </c>
      <c r="BK507" s="212">
        <f>ROUND(I507*H507,2)</f>
        <v>0</v>
      </c>
      <c r="BL507" s="18" t="s">
        <v>234</v>
      </c>
      <c r="BM507" s="211" t="s">
        <v>1758</v>
      </c>
    </row>
    <row r="508" s="11" customFormat="1">
      <c r="A508" s="11"/>
      <c r="B508" s="228"/>
      <c r="C508" s="229"/>
      <c r="D508" s="213" t="s">
        <v>199</v>
      </c>
      <c r="E508" s="230" t="s">
        <v>1</v>
      </c>
      <c r="F508" s="231" t="s">
        <v>1755</v>
      </c>
      <c r="G508" s="229"/>
      <c r="H508" s="232">
        <v>1208.51</v>
      </c>
      <c r="I508" s="233"/>
      <c r="J508" s="229"/>
      <c r="K508" s="229"/>
      <c r="L508" s="234"/>
      <c r="M508" s="235"/>
      <c r="N508" s="236"/>
      <c r="O508" s="236"/>
      <c r="P508" s="236"/>
      <c r="Q508" s="236"/>
      <c r="R508" s="236"/>
      <c r="S508" s="236"/>
      <c r="T508" s="237"/>
      <c r="U508" s="11"/>
      <c r="V508" s="11"/>
      <c r="W508" s="11"/>
      <c r="X508" s="11"/>
      <c r="Y508" s="11"/>
      <c r="Z508" s="11"/>
      <c r="AA508" s="11"/>
      <c r="AB508" s="11"/>
      <c r="AC508" s="11"/>
      <c r="AD508" s="11"/>
      <c r="AE508" s="11"/>
      <c r="AT508" s="238" t="s">
        <v>199</v>
      </c>
      <c r="AU508" s="238" t="s">
        <v>85</v>
      </c>
      <c r="AV508" s="11" t="s">
        <v>85</v>
      </c>
      <c r="AW508" s="11" t="s">
        <v>32</v>
      </c>
      <c r="AX508" s="11" t="s">
        <v>76</v>
      </c>
      <c r="AY508" s="238" t="s">
        <v>195</v>
      </c>
    </row>
    <row r="509" s="11" customFormat="1">
      <c r="A509" s="11"/>
      <c r="B509" s="228"/>
      <c r="C509" s="229"/>
      <c r="D509" s="213" t="s">
        <v>199</v>
      </c>
      <c r="E509" s="230" t="s">
        <v>1</v>
      </c>
      <c r="F509" s="231" t="s">
        <v>1739</v>
      </c>
      <c r="G509" s="229"/>
      <c r="H509" s="232">
        <v>8.3399999999999999</v>
      </c>
      <c r="I509" s="233"/>
      <c r="J509" s="229"/>
      <c r="K509" s="229"/>
      <c r="L509" s="234"/>
      <c r="M509" s="235"/>
      <c r="N509" s="236"/>
      <c r="O509" s="236"/>
      <c r="P509" s="236"/>
      <c r="Q509" s="236"/>
      <c r="R509" s="236"/>
      <c r="S509" s="236"/>
      <c r="T509" s="237"/>
      <c r="U509" s="11"/>
      <c r="V509" s="11"/>
      <c r="W509" s="11"/>
      <c r="X509" s="11"/>
      <c r="Y509" s="11"/>
      <c r="Z509" s="11"/>
      <c r="AA509" s="11"/>
      <c r="AB509" s="11"/>
      <c r="AC509" s="11"/>
      <c r="AD509" s="11"/>
      <c r="AE509" s="11"/>
      <c r="AT509" s="238" t="s">
        <v>199</v>
      </c>
      <c r="AU509" s="238" t="s">
        <v>85</v>
      </c>
      <c r="AV509" s="11" t="s">
        <v>85</v>
      </c>
      <c r="AW509" s="11" t="s">
        <v>32</v>
      </c>
      <c r="AX509" s="11" t="s">
        <v>76</v>
      </c>
      <c r="AY509" s="238" t="s">
        <v>195</v>
      </c>
    </row>
    <row r="510" s="11" customFormat="1">
      <c r="A510" s="11"/>
      <c r="B510" s="228"/>
      <c r="C510" s="229"/>
      <c r="D510" s="213" t="s">
        <v>199</v>
      </c>
      <c r="E510" s="230" t="s">
        <v>1</v>
      </c>
      <c r="F510" s="231" t="s">
        <v>1740</v>
      </c>
      <c r="G510" s="229"/>
      <c r="H510" s="232">
        <v>75.219999999999999</v>
      </c>
      <c r="I510" s="233"/>
      <c r="J510" s="229"/>
      <c r="K510" s="229"/>
      <c r="L510" s="234"/>
      <c r="M510" s="235"/>
      <c r="N510" s="236"/>
      <c r="O510" s="236"/>
      <c r="P510" s="236"/>
      <c r="Q510" s="236"/>
      <c r="R510" s="236"/>
      <c r="S510" s="236"/>
      <c r="T510" s="237"/>
      <c r="U510" s="11"/>
      <c r="V510" s="11"/>
      <c r="W510" s="11"/>
      <c r="X510" s="11"/>
      <c r="Y510" s="11"/>
      <c r="Z510" s="11"/>
      <c r="AA510" s="11"/>
      <c r="AB510" s="11"/>
      <c r="AC510" s="11"/>
      <c r="AD510" s="11"/>
      <c r="AE510" s="11"/>
      <c r="AT510" s="238" t="s">
        <v>199</v>
      </c>
      <c r="AU510" s="238" t="s">
        <v>85</v>
      </c>
      <c r="AV510" s="11" t="s">
        <v>85</v>
      </c>
      <c r="AW510" s="11" t="s">
        <v>32</v>
      </c>
      <c r="AX510" s="11" t="s">
        <v>76</v>
      </c>
      <c r="AY510" s="238" t="s">
        <v>195</v>
      </c>
    </row>
    <row r="511" s="15" customFormat="1">
      <c r="A511" s="15"/>
      <c r="B511" s="287"/>
      <c r="C511" s="288"/>
      <c r="D511" s="213" t="s">
        <v>199</v>
      </c>
      <c r="E511" s="289" t="s">
        <v>1</v>
      </c>
      <c r="F511" s="290" t="s">
        <v>1422</v>
      </c>
      <c r="G511" s="288"/>
      <c r="H511" s="291">
        <v>1292.0699999999999</v>
      </c>
      <c r="I511" s="292"/>
      <c r="J511" s="288"/>
      <c r="K511" s="288"/>
      <c r="L511" s="293"/>
      <c r="M511" s="294"/>
      <c r="N511" s="295"/>
      <c r="O511" s="295"/>
      <c r="P511" s="295"/>
      <c r="Q511" s="295"/>
      <c r="R511" s="295"/>
      <c r="S511" s="295"/>
      <c r="T511" s="296"/>
      <c r="U511" s="15"/>
      <c r="V511" s="15"/>
      <c r="W511" s="15"/>
      <c r="X511" s="15"/>
      <c r="Y511" s="15"/>
      <c r="Z511" s="15"/>
      <c r="AA511" s="15"/>
      <c r="AB511" s="15"/>
      <c r="AC511" s="15"/>
      <c r="AD511" s="15"/>
      <c r="AE511" s="15"/>
      <c r="AT511" s="297" t="s">
        <v>199</v>
      </c>
      <c r="AU511" s="297" t="s">
        <v>85</v>
      </c>
      <c r="AV511" s="15" t="s">
        <v>234</v>
      </c>
      <c r="AW511" s="15" t="s">
        <v>32</v>
      </c>
      <c r="AX511" s="15" t="s">
        <v>83</v>
      </c>
      <c r="AY511" s="297" t="s">
        <v>195</v>
      </c>
    </row>
    <row r="512" s="13" customFormat="1" ht="22.8" customHeight="1">
      <c r="A512" s="13"/>
      <c r="B512" s="248"/>
      <c r="C512" s="249"/>
      <c r="D512" s="250" t="s">
        <v>75</v>
      </c>
      <c r="E512" s="285" t="s">
        <v>234</v>
      </c>
      <c r="F512" s="285" t="s">
        <v>1759</v>
      </c>
      <c r="G512" s="249"/>
      <c r="H512" s="249"/>
      <c r="I512" s="252"/>
      <c r="J512" s="286">
        <f>BK512</f>
        <v>0</v>
      </c>
      <c r="K512" s="249"/>
      <c r="L512" s="254"/>
      <c r="M512" s="255"/>
      <c r="N512" s="256"/>
      <c r="O512" s="256"/>
      <c r="P512" s="257">
        <f>SUM(P513:P536)</f>
        <v>0</v>
      </c>
      <c r="Q512" s="256"/>
      <c r="R512" s="257">
        <f>SUM(R513:R536)</f>
        <v>31.369827999999998</v>
      </c>
      <c r="S512" s="256"/>
      <c r="T512" s="258">
        <f>SUM(T513:T536)</f>
        <v>0</v>
      </c>
      <c r="U512" s="13"/>
      <c r="V512" s="13"/>
      <c r="W512" s="13"/>
      <c r="X512" s="13"/>
      <c r="Y512" s="13"/>
      <c r="Z512" s="13"/>
      <c r="AA512" s="13"/>
      <c r="AB512" s="13"/>
      <c r="AC512" s="13"/>
      <c r="AD512" s="13"/>
      <c r="AE512" s="13"/>
      <c r="AR512" s="259" t="s">
        <v>83</v>
      </c>
      <c r="AT512" s="260" t="s">
        <v>75</v>
      </c>
      <c r="AU512" s="260" t="s">
        <v>83</v>
      </c>
      <c r="AY512" s="259" t="s">
        <v>195</v>
      </c>
      <c r="BK512" s="261">
        <f>SUM(BK513:BK536)</f>
        <v>0</v>
      </c>
    </row>
    <row r="513" s="2" customFormat="1" ht="16.5" customHeight="1">
      <c r="A513" s="39"/>
      <c r="B513" s="40"/>
      <c r="C513" s="200" t="s">
        <v>397</v>
      </c>
      <c r="D513" s="200" t="s">
        <v>191</v>
      </c>
      <c r="E513" s="201" t="s">
        <v>1760</v>
      </c>
      <c r="F513" s="202" t="s">
        <v>1761</v>
      </c>
      <c r="G513" s="203" t="s">
        <v>1237</v>
      </c>
      <c r="H513" s="204">
        <v>256.89400000000001</v>
      </c>
      <c r="I513" s="205"/>
      <c r="J513" s="206">
        <f>ROUND(I513*H513,2)</f>
        <v>0</v>
      </c>
      <c r="K513" s="202" t="s">
        <v>1412</v>
      </c>
      <c r="L513" s="45"/>
      <c r="M513" s="207" t="s">
        <v>1</v>
      </c>
      <c r="N513" s="208" t="s">
        <v>41</v>
      </c>
      <c r="O513" s="92"/>
      <c r="P513" s="209">
        <f>O513*H513</f>
        <v>0</v>
      </c>
      <c r="Q513" s="209">
        <v>0</v>
      </c>
      <c r="R513" s="209">
        <f>Q513*H513</f>
        <v>0</v>
      </c>
      <c r="S513" s="209">
        <v>0</v>
      </c>
      <c r="T513" s="210">
        <f>S513*H513</f>
        <v>0</v>
      </c>
      <c r="U513" s="39"/>
      <c r="V513" s="39"/>
      <c r="W513" s="39"/>
      <c r="X513" s="39"/>
      <c r="Y513" s="39"/>
      <c r="Z513" s="39"/>
      <c r="AA513" s="39"/>
      <c r="AB513" s="39"/>
      <c r="AC513" s="39"/>
      <c r="AD513" s="39"/>
      <c r="AE513" s="39"/>
      <c r="AR513" s="211" t="s">
        <v>234</v>
      </c>
      <c r="AT513" s="211" t="s">
        <v>191</v>
      </c>
      <c r="AU513" s="211" t="s">
        <v>85</v>
      </c>
      <c r="AY513" s="18" t="s">
        <v>195</v>
      </c>
      <c r="BE513" s="212">
        <f>IF(N513="základní",J513,0)</f>
        <v>0</v>
      </c>
      <c r="BF513" s="212">
        <f>IF(N513="snížená",J513,0)</f>
        <v>0</v>
      </c>
      <c r="BG513" s="212">
        <f>IF(N513="zákl. přenesená",J513,0)</f>
        <v>0</v>
      </c>
      <c r="BH513" s="212">
        <f>IF(N513="sníž. přenesená",J513,0)</f>
        <v>0</v>
      </c>
      <c r="BI513" s="212">
        <f>IF(N513="nulová",J513,0)</f>
        <v>0</v>
      </c>
      <c r="BJ513" s="18" t="s">
        <v>83</v>
      </c>
      <c r="BK513" s="212">
        <f>ROUND(I513*H513,2)</f>
        <v>0</v>
      </c>
      <c r="BL513" s="18" t="s">
        <v>234</v>
      </c>
      <c r="BM513" s="211" t="s">
        <v>1762</v>
      </c>
    </row>
    <row r="514" s="10" customFormat="1">
      <c r="A514" s="10"/>
      <c r="B514" s="218"/>
      <c r="C514" s="219"/>
      <c r="D514" s="213" t="s">
        <v>199</v>
      </c>
      <c r="E514" s="220" t="s">
        <v>1</v>
      </c>
      <c r="F514" s="221" t="s">
        <v>1763</v>
      </c>
      <c r="G514" s="219"/>
      <c r="H514" s="220" t="s">
        <v>1</v>
      </c>
      <c r="I514" s="222"/>
      <c r="J514" s="219"/>
      <c r="K514" s="219"/>
      <c r="L514" s="223"/>
      <c r="M514" s="224"/>
      <c r="N514" s="225"/>
      <c r="O514" s="225"/>
      <c r="P514" s="225"/>
      <c r="Q514" s="225"/>
      <c r="R514" s="225"/>
      <c r="S514" s="225"/>
      <c r="T514" s="226"/>
      <c r="U514" s="10"/>
      <c r="V514" s="10"/>
      <c r="W514" s="10"/>
      <c r="X514" s="10"/>
      <c r="Y514" s="10"/>
      <c r="Z514" s="10"/>
      <c r="AA514" s="10"/>
      <c r="AB514" s="10"/>
      <c r="AC514" s="10"/>
      <c r="AD514" s="10"/>
      <c r="AE514" s="10"/>
      <c r="AT514" s="227" t="s">
        <v>199</v>
      </c>
      <c r="AU514" s="227" t="s">
        <v>85</v>
      </c>
      <c r="AV514" s="10" t="s">
        <v>83</v>
      </c>
      <c r="AW514" s="10" t="s">
        <v>32</v>
      </c>
      <c r="AX514" s="10" t="s">
        <v>76</v>
      </c>
      <c r="AY514" s="227" t="s">
        <v>195</v>
      </c>
    </row>
    <row r="515" s="10" customFormat="1">
      <c r="A515" s="10"/>
      <c r="B515" s="218"/>
      <c r="C515" s="219"/>
      <c r="D515" s="213" t="s">
        <v>199</v>
      </c>
      <c r="E515" s="220" t="s">
        <v>1</v>
      </c>
      <c r="F515" s="221" t="s">
        <v>1502</v>
      </c>
      <c r="G515" s="219"/>
      <c r="H515" s="220" t="s">
        <v>1</v>
      </c>
      <c r="I515" s="222"/>
      <c r="J515" s="219"/>
      <c r="K515" s="219"/>
      <c r="L515" s="223"/>
      <c r="M515" s="224"/>
      <c r="N515" s="225"/>
      <c r="O515" s="225"/>
      <c r="P515" s="225"/>
      <c r="Q515" s="225"/>
      <c r="R515" s="225"/>
      <c r="S515" s="225"/>
      <c r="T515" s="226"/>
      <c r="U515" s="10"/>
      <c r="V515" s="10"/>
      <c r="W515" s="10"/>
      <c r="X515" s="10"/>
      <c r="Y515" s="10"/>
      <c r="Z515" s="10"/>
      <c r="AA515" s="10"/>
      <c r="AB515" s="10"/>
      <c r="AC515" s="10"/>
      <c r="AD515" s="10"/>
      <c r="AE515" s="10"/>
      <c r="AT515" s="227" t="s">
        <v>199</v>
      </c>
      <c r="AU515" s="227" t="s">
        <v>85</v>
      </c>
      <c r="AV515" s="10" t="s">
        <v>83</v>
      </c>
      <c r="AW515" s="10" t="s">
        <v>32</v>
      </c>
      <c r="AX515" s="10" t="s">
        <v>76</v>
      </c>
      <c r="AY515" s="227" t="s">
        <v>195</v>
      </c>
    </row>
    <row r="516" s="11" customFormat="1">
      <c r="A516" s="11"/>
      <c r="B516" s="228"/>
      <c r="C516" s="229"/>
      <c r="D516" s="213" t="s">
        <v>199</v>
      </c>
      <c r="E516" s="230" t="s">
        <v>1</v>
      </c>
      <c r="F516" s="231" t="s">
        <v>1764</v>
      </c>
      <c r="G516" s="229"/>
      <c r="H516" s="232">
        <v>217.53200000000001</v>
      </c>
      <c r="I516" s="233"/>
      <c r="J516" s="229"/>
      <c r="K516" s="229"/>
      <c r="L516" s="234"/>
      <c r="M516" s="235"/>
      <c r="N516" s="236"/>
      <c r="O516" s="236"/>
      <c r="P516" s="236"/>
      <c r="Q516" s="236"/>
      <c r="R516" s="236"/>
      <c r="S516" s="236"/>
      <c r="T516" s="237"/>
      <c r="U516" s="11"/>
      <c r="V516" s="11"/>
      <c r="W516" s="11"/>
      <c r="X516" s="11"/>
      <c r="Y516" s="11"/>
      <c r="Z516" s="11"/>
      <c r="AA516" s="11"/>
      <c r="AB516" s="11"/>
      <c r="AC516" s="11"/>
      <c r="AD516" s="11"/>
      <c r="AE516" s="11"/>
      <c r="AT516" s="238" t="s">
        <v>199</v>
      </c>
      <c r="AU516" s="238" t="s">
        <v>85</v>
      </c>
      <c r="AV516" s="11" t="s">
        <v>85</v>
      </c>
      <c r="AW516" s="11" t="s">
        <v>32</v>
      </c>
      <c r="AX516" s="11" t="s">
        <v>76</v>
      </c>
      <c r="AY516" s="238" t="s">
        <v>195</v>
      </c>
    </row>
    <row r="517" s="11" customFormat="1">
      <c r="A517" s="11"/>
      <c r="B517" s="228"/>
      <c r="C517" s="229"/>
      <c r="D517" s="213" t="s">
        <v>199</v>
      </c>
      <c r="E517" s="230" t="s">
        <v>1</v>
      </c>
      <c r="F517" s="231" t="s">
        <v>1765</v>
      </c>
      <c r="G517" s="229"/>
      <c r="H517" s="232">
        <v>19.5</v>
      </c>
      <c r="I517" s="233"/>
      <c r="J517" s="229"/>
      <c r="K517" s="229"/>
      <c r="L517" s="234"/>
      <c r="M517" s="235"/>
      <c r="N517" s="236"/>
      <c r="O517" s="236"/>
      <c r="P517" s="236"/>
      <c r="Q517" s="236"/>
      <c r="R517" s="236"/>
      <c r="S517" s="236"/>
      <c r="T517" s="237"/>
      <c r="U517" s="11"/>
      <c r="V517" s="11"/>
      <c r="W517" s="11"/>
      <c r="X517" s="11"/>
      <c r="Y517" s="11"/>
      <c r="Z517" s="11"/>
      <c r="AA517" s="11"/>
      <c r="AB517" s="11"/>
      <c r="AC517" s="11"/>
      <c r="AD517" s="11"/>
      <c r="AE517" s="11"/>
      <c r="AT517" s="238" t="s">
        <v>199</v>
      </c>
      <c r="AU517" s="238" t="s">
        <v>85</v>
      </c>
      <c r="AV517" s="11" t="s">
        <v>85</v>
      </c>
      <c r="AW517" s="11" t="s">
        <v>32</v>
      </c>
      <c r="AX517" s="11" t="s">
        <v>76</v>
      </c>
      <c r="AY517" s="238" t="s">
        <v>195</v>
      </c>
    </row>
    <row r="518" s="11" customFormat="1">
      <c r="A518" s="11"/>
      <c r="B518" s="228"/>
      <c r="C518" s="229"/>
      <c r="D518" s="213" t="s">
        <v>199</v>
      </c>
      <c r="E518" s="230" t="s">
        <v>1</v>
      </c>
      <c r="F518" s="231" t="s">
        <v>1766</v>
      </c>
      <c r="G518" s="229"/>
      <c r="H518" s="232">
        <v>1.2150000000000001</v>
      </c>
      <c r="I518" s="233"/>
      <c r="J518" s="229"/>
      <c r="K518" s="229"/>
      <c r="L518" s="234"/>
      <c r="M518" s="235"/>
      <c r="N518" s="236"/>
      <c r="O518" s="236"/>
      <c r="P518" s="236"/>
      <c r="Q518" s="236"/>
      <c r="R518" s="236"/>
      <c r="S518" s="236"/>
      <c r="T518" s="237"/>
      <c r="U518" s="11"/>
      <c r="V518" s="11"/>
      <c r="W518" s="11"/>
      <c r="X518" s="11"/>
      <c r="Y518" s="11"/>
      <c r="Z518" s="11"/>
      <c r="AA518" s="11"/>
      <c r="AB518" s="11"/>
      <c r="AC518" s="11"/>
      <c r="AD518" s="11"/>
      <c r="AE518" s="11"/>
      <c r="AT518" s="238" t="s">
        <v>199</v>
      </c>
      <c r="AU518" s="238" t="s">
        <v>85</v>
      </c>
      <c r="AV518" s="11" t="s">
        <v>85</v>
      </c>
      <c r="AW518" s="11" t="s">
        <v>32</v>
      </c>
      <c r="AX518" s="11" t="s">
        <v>76</v>
      </c>
      <c r="AY518" s="238" t="s">
        <v>195</v>
      </c>
    </row>
    <row r="519" s="11" customFormat="1">
      <c r="A519" s="11"/>
      <c r="B519" s="228"/>
      <c r="C519" s="229"/>
      <c r="D519" s="213" t="s">
        <v>199</v>
      </c>
      <c r="E519" s="230" t="s">
        <v>1</v>
      </c>
      <c r="F519" s="231" t="s">
        <v>1767</v>
      </c>
      <c r="G519" s="229"/>
      <c r="H519" s="232">
        <v>1.6200000000000001</v>
      </c>
      <c r="I519" s="233"/>
      <c r="J519" s="229"/>
      <c r="K519" s="229"/>
      <c r="L519" s="234"/>
      <c r="M519" s="235"/>
      <c r="N519" s="236"/>
      <c r="O519" s="236"/>
      <c r="P519" s="236"/>
      <c r="Q519" s="236"/>
      <c r="R519" s="236"/>
      <c r="S519" s="236"/>
      <c r="T519" s="237"/>
      <c r="U519" s="11"/>
      <c r="V519" s="11"/>
      <c r="W519" s="11"/>
      <c r="X519" s="11"/>
      <c r="Y519" s="11"/>
      <c r="Z519" s="11"/>
      <c r="AA519" s="11"/>
      <c r="AB519" s="11"/>
      <c r="AC519" s="11"/>
      <c r="AD519" s="11"/>
      <c r="AE519" s="11"/>
      <c r="AT519" s="238" t="s">
        <v>199</v>
      </c>
      <c r="AU519" s="238" t="s">
        <v>85</v>
      </c>
      <c r="AV519" s="11" t="s">
        <v>85</v>
      </c>
      <c r="AW519" s="11" t="s">
        <v>32</v>
      </c>
      <c r="AX519" s="11" t="s">
        <v>76</v>
      </c>
      <c r="AY519" s="238" t="s">
        <v>195</v>
      </c>
    </row>
    <row r="520" s="10" customFormat="1">
      <c r="A520" s="10"/>
      <c r="B520" s="218"/>
      <c r="C520" s="219"/>
      <c r="D520" s="213" t="s">
        <v>199</v>
      </c>
      <c r="E520" s="220" t="s">
        <v>1</v>
      </c>
      <c r="F520" s="221" t="s">
        <v>1516</v>
      </c>
      <c r="G520" s="219"/>
      <c r="H520" s="220" t="s">
        <v>1</v>
      </c>
      <c r="I520" s="222"/>
      <c r="J520" s="219"/>
      <c r="K520" s="219"/>
      <c r="L520" s="223"/>
      <c r="M520" s="224"/>
      <c r="N520" s="225"/>
      <c r="O520" s="225"/>
      <c r="P520" s="225"/>
      <c r="Q520" s="225"/>
      <c r="R520" s="225"/>
      <c r="S520" s="225"/>
      <c r="T520" s="226"/>
      <c r="U520" s="10"/>
      <c r="V520" s="10"/>
      <c r="W520" s="10"/>
      <c r="X520" s="10"/>
      <c r="Y520" s="10"/>
      <c r="Z520" s="10"/>
      <c r="AA520" s="10"/>
      <c r="AB520" s="10"/>
      <c r="AC520" s="10"/>
      <c r="AD520" s="10"/>
      <c r="AE520" s="10"/>
      <c r="AT520" s="227" t="s">
        <v>199</v>
      </c>
      <c r="AU520" s="227" t="s">
        <v>85</v>
      </c>
      <c r="AV520" s="10" t="s">
        <v>83</v>
      </c>
      <c r="AW520" s="10" t="s">
        <v>32</v>
      </c>
      <c r="AX520" s="10" t="s">
        <v>76</v>
      </c>
      <c r="AY520" s="227" t="s">
        <v>195</v>
      </c>
    </row>
    <row r="521" s="11" customFormat="1">
      <c r="A521" s="11"/>
      <c r="B521" s="228"/>
      <c r="C521" s="229"/>
      <c r="D521" s="213" t="s">
        <v>199</v>
      </c>
      <c r="E521" s="230" t="s">
        <v>1</v>
      </c>
      <c r="F521" s="231" t="s">
        <v>1768</v>
      </c>
      <c r="G521" s="229"/>
      <c r="H521" s="232">
        <v>1.3759999999999999</v>
      </c>
      <c r="I521" s="233"/>
      <c r="J521" s="229"/>
      <c r="K521" s="229"/>
      <c r="L521" s="234"/>
      <c r="M521" s="235"/>
      <c r="N521" s="236"/>
      <c r="O521" s="236"/>
      <c r="P521" s="236"/>
      <c r="Q521" s="236"/>
      <c r="R521" s="236"/>
      <c r="S521" s="236"/>
      <c r="T521" s="237"/>
      <c r="U521" s="11"/>
      <c r="V521" s="11"/>
      <c r="W521" s="11"/>
      <c r="X521" s="11"/>
      <c r="Y521" s="11"/>
      <c r="Z521" s="11"/>
      <c r="AA521" s="11"/>
      <c r="AB521" s="11"/>
      <c r="AC521" s="11"/>
      <c r="AD521" s="11"/>
      <c r="AE521" s="11"/>
      <c r="AT521" s="238" t="s">
        <v>199</v>
      </c>
      <c r="AU521" s="238" t="s">
        <v>85</v>
      </c>
      <c r="AV521" s="11" t="s">
        <v>85</v>
      </c>
      <c r="AW521" s="11" t="s">
        <v>32</v>
      </c>
      <c r="AX521" s="11" t="s">
        <v>76</v>
      </c>
      <c r="AY521" s="238" t="s">
        <v>195</v>
      </c>
    </row>
    <row r="522" s="11" customFormat="1">
      <c r="A522" s="11"/>
      <c r="B522" s="228"/>
      <c r="C522" s="229"/>
      <c r="D522" s="213" t="s">
        <v>199</v>
      </c>
      <c r="E522" s="230" t="s">
        <v>1</v>
      </c>
      <c r="F522" s="231" t="s">
        <v>1769</v>
      </c>
      <c r="G522" s="229"/>
      <c r="H522" s="232">
        <v>0.64800000000000002</v>
      </c>
      <c r="I522" s="233"/>
      <c r="J522" s="229"/>
      <c r="K522" s="229"/>
      <c r="L522" s="234"/>
      <c r="M522" s="235"/>
      <c r="N522" s="236"/>
      <c r="O522" s="236"/>
      <c r="P522" s="236"/>
      <c r="Q522" s="236"/>
      <c r="R522" s="236"/>
      <c r="S522" s="236"/>
      <c r="T522" s="237"/>
      <c r="U522" s="11"/>
      <c r="V522" s="11"/>
      <c r="W522" s="11"/>
      <c r="X522" s="11"/>
      <c r="Y522" s="11"/>
      <c r="Z522" s="11"/>
      <c r="AA522" s="11"/>
      <c r="AB522" s="11"/>
      <c r="AC522" s="11"/>
      <c r="AD522" s="11"/>
      <c r="AE522" s="11"/>
      <c r="AT522" s="238" t="s">
        <v>199</v>
      </c>
      <c r="AU522" s="238" t="s">
        <v>85</v>
      </c>
      <c r="AV522" s="11" t="s">
        <v>85</v>
      </c>
      <c r="AW522" s="11" t="s">
        <v>32</v>
      </c>
      <c r="AX522" s="11" t="s">
        <v>76</v>
      </c>
      <c r="AY522" s="238" t="s">
        <v>195</v>
      </c>
    </row>
    <row r="523" s="10" customFormat="1">
      <c r="A523" s="10"/>
      <c r="B523" s="218"/>
      <c r="C523" s="219"/>
      <c r="D523" s="213" t="s">
        <v>199</v>
      </c>
      <c r="E523" s="220" t="s">
        <v>1</v>
      </c>
      <c r="F523" s="221" t="s">
        <v>1431</v>
      </c>
      <c r="G523" s="219"/>
      <c r="H523" s="220" t="s">
        <v>1</v>
      </c>
      <c r="I523" s="222"/>
      <c r="J523" s="219"/>
      <c r="K523" s="219"/>
      <c r="L523" s="223"/>
      <c r="M523" s="224"/>
      <c r="N523" s="225"/>
      <c r="O523" s="225"/>
      <c r="P523" s="225"/>
      <c r="Q523" s="225"/>
      <c r="R523" s="225"/>
      <c r="S523" s="225"/>
      <c r="T523" s="226"/>
      <c r="U523" s="10"/>
      <c r="V523" s="10"/>
      <c r="W523" s="10"/>
      <c r="X523" s="10"/>
      <c r="Y523" s="10"/>
      <c r="Z523" s="10"/>
      <c r="AA523" s="10"/>
      <c r="AB523" s="10"/>
      <c r="AC523" s="10"/>
      <c r="AD523" s="10"/>
      <c r="AE523" s="10"/>
      <c r="AT523" s="227" t="s">
        <v>199</v>
      </c>
      <c r="AU523" s="227" t="s">
        <v>85</v>
      </c>
      <c r="AV523" s="10" t="s">
        <v>83</v>
      </c>
      <c r="AW523" s="10" t="s">
        <v>32</v>
      </c>
      <c r="AX523" s="10" t="s">
        <v>76</v>
      </c>
      <c r="AY523" s="227" t="s">
        <v>195</v>
      </c>
    </row>
    <row r="524" s="11" customFormat="1">
      <c r="A524" s="11"/>
      <c r="B524" s="228"/>
      <c r="C524" s="229"/>
      <c r="D524" s="213" t="s">
        <v>199</v>
      </c>
      <c r="E524" s="230" t="s">
        <v>1</v>
      </c>
      <c r="F524" s="231" t="s">
        <v>1770</v>
      </c>
      <c r="G524" s="229"/>
      <c r="H524" s="232">
        <v>13.539999999999999</v>
      </c>
      <c r="I524" s="233"/>
      <c r="J524" s="229"/>
      <c r="K524" s="229"/>
      <c r="L524" s="234"/>
      <c r="M524" s="235"/>
      <c r="N524" s="236"/>
      <c r="O524" s="236"/>
      <c r="P524" s="236"/>
      <c r="Q524" s="236"/>
      <c r="R524" s="236"/>
      <c r="S524" s="236"/>
      <c r="T524" s="237"/>
      <c r="U524" s="11"/>
      <c r="V524" s="11"/>
      <c r="W524" s="11"/>
      <c r="X524" s="11"/>
      <c r="Y524" s="11"/>
      <c r="Z524" s="11"/>
      <c r="AA524" s="11"/>
      <c r="AB524" s="11"/>
      <c r="AC524" s="11"/>
      <c r="AD524" s="11"/>
      <c r="AE524" s="11"/>
      <c r="AT524" s="238" t="s">
        <v>199</v>
      </c>
      <c r="AU524" s="238" t="s">
        <v>85</v>
      </c>
      <c r="AV524" s="11" t="s">
        <v>85</v>
      </c>
      <c r="AW524" s="11" t="s">
        <v>32</v>
      </c>
      <c r="AX524" s="11" t="s">
        <v>76</v>
      </c>
      <c r="AY524" s="238" t="s">
        <v>195</v>
      </c>
    </row>
    <row r="525" s="11" customFormat="1">
      <c r="A525" s="11"/>
      <c r="B525" s="228"/>
      <c r="C525" s="229"/>
      <c r="D525" s="213" t="s">
        <v>199</v>
      </c>
      <c r="E525" s="230" t="s">
        <v>1</v>
      </c>
      <c r="F525" s="231" t="s">
        <v>1771</v>
      </c>
      <c r="G525" s="229"/>
      <c r="H525" s="232">
        <v>1.4630000000000001</v>
      </c>
      <c r="I525" s="233"/>
      <c r="J525" s="229"/>
      <c r="K525" s="229"/>
      <c r="L525" s="234"/>
      <c r="M525" s="235"/>
      <c r="N525" s="236"/>
      <c r="O525" s="236"/>
      <c r="P525" s="236"/>
      <c r="Q525" s="236"/>
      <c r="R525" s="236"/>
      <c r="S525" s="236"/>
      <c r="T525" s="237"/>
      <c r="U525" s="11"/>
      <c r="V525" s="11"/>
      <c r="W525" s="11"/>
      <c r="X525" s="11"/>
      <c r="Y525" s="11"/>
      <c r="Z525" s="11"/>
      <c r="AA525" s="11"/>
      <c r="AB525" s="11"/>
      <c r="AC525" s="11"/>
      <c r="AD525" s="11"/>
      <c r="AE525" s="11"/>
      <c r="AT525" s="238" t="s">
        <v>199</v>
      </c>
      <c r="AU525" s="238" t="s">
        <v>85</v>
      </c>
      <c r="AV525" s="11" t="s">
        <v>85</v>
      </c>
      <c r="AW525" s="11" t="s">
        <v>32</v>
      </c>
      <c r="AX525" s="11" t="s">
        <v>76</v>
      </c>
      <c r="AY525" s="238" t="s">
        <v>195</v>
      </c>
    </row>
    <row r="526" s="15" customFormat="1">
      <c r="A526" s="15"/>
      <c r="B526" s="287"/>
      <c r="C526" s="288"/>
      <c r="D526" s="213" t="s">
        <v>199</v>
      </c>
      <c r="E526" s="289" t="s">
        <v>1</v>
      </c>
      <c r="F526" s="290" t="s">
        <v>1422</v>
      </c>
      <c r="G526" s="288"/>
      <c r="H526" s="291">
        <v>256.89400000000001</v>
      </c>
      <c r="I526" s="292"/>
      <c r="J526" s="288"/>
      <c r="K526" s="288"/>
      <c r="L526" s="293"/>
      <c r="M526" s="294"/>
      <c r="N526" s="295"/>
      <c r="O526" s="295"/>
      <c r="P526" s="295"/>
      <c r="Q526" s="295"/>
      <c r="R526" s="295"/>
      <c r="S526" s="295"/>
      <c r="T526" s="296"/>
      <c r="U526" s="15"/>
      <c r="V526" s="15"/>
      <c r="W526" s="15"/>
      <c r="X526" s="15"/>
      <c r="Y526" s="15"/>
      <c r="Z526" s="15"/>
      <c r="AA526" s="15"/>
      <c r="AB526" s="15"/>
      <c r="AC526" s="15"/>
      <c r="AD526" s="15"/>
      <c r="AE526" s="15"/>
      <c r="AT526" s="297" t="s">
        <v>199</v>
      </c>
      <c r="AU526" s="297" t="s">
        <v>85</v>
      </c>
      <c r="AV526" s="15" t="s">
        <v>234</v>
      </c>
      <c r="AW526" s="15" t="s">
        <v>32</v>
      </c>
      <c r="AX526" s="15" t="s">
        <v>83</v>
      </c>
      <c r="AY526" s="297" t="s">
        <v>195</v>
      </c>
    </row>
    <row r="527" s="2" customFormat="1" ht="24.15" customHeight="1">
      <c r="A527" s="39"/>
      <c r="B527" s="40"/>
      <c r="C527" s="200" t="s">
        <v>401</v>
      </c>
      <c r="D527" s="200" t="s">
        <v>191</v>
      </c>
      <c r="E527" s="201" t="s">
        <v>1772</v>
      </c>
      <c r="F527" s="202" t="s">
        <v>1773</v>
      </c>
      <c r="G527" s="203" t="s">
        <v>1237</v>
      </c>
      <c r="H527" s="204">
        <v>14.042</v>
      </c>
      <c r="I527" s="205"/>
      <c r="J527" s="206">
        <f>ROUND(I527*H527,2)</f>
        <v>0</v>
      </c>
      <c r="K527" s="202" t="s">
        <v>1689</v>
      </c>
      <c r="L527" s="45"/>
      <c r="M527" s="207" t="s">
        <v>1</v>
      </c>
      <c r="N527" s="208" t="s">
        <v>41</v>
      </c>
      <c r="O527" s="92"/>
      <c r="P527" s="209">
        <f>O527*H527</f>
        <v>0</v>
      </c>
      <c r="Q527" s="209">
        <v>2.234</v>
      </c>
      <c r="R527" s="209">
        <f>Q527*H527</f>
        <v>31.369827999999998</v>
      </c>
      <c r="S527" s="209">
        <v>0</v>
      </c>
      <c r="T527" s="210">
        <f>S527*H527</f>
        <v>0</v>
      </c>
      <c r="U527" s="39"/>
      <c r="V527" s="39"/>
      <c r="W527" s="39"/>
      <c r="X527" s="39"/>
      <c r="Y527" s="39"/>
      <c r="Z527" s="39"/>
      <c r="AA527" s="39"/>
      <c r="AB527" s="39"/>
      <c r="AC527" s="39"/>
      <c r="AD527" s="39"/>
      <c r="AE527" s="39"/>
      <c r="AR527" s="211" t="s">
        <v>234</v>
      </c>
      <c r="AT527" s="211" t="s">
        <v>191</v>
      </c>
      <c r="AU527" s="211" t="s">
        <v>85</v>
      </c>
      <c r="AY527" s="18" t="s">
        <v>195</v>
      </c>
      <c r="BE527" s="212">
        <f>IF(N527="základní",J527,0)</f>
        <v>0</v>
      </c>
      <c r="BF527" s="212">
        <f>IF(N527="snížená",J527,0)</f>
        <v>0</v>
      </c>
      <c r="BG527" s="212">
        <f>IF(N527="zákl. přenesená",J527,0)</f>
        <v>0</v>
      </c>
      <c r="BH527" s="212">
        <f>IF(N527="sníž. přenesená",J527,0)</f>
        <v>0</v>
      </c>
      <c r="BI527" s="212">
        <f>IF(N527="nulová",J527,0)</f>
        <v>0</v>
      </c>
      <c r="BJ527" s="18" t="s">
        <v>83</v>
      </c>
      <c r="BK527" s="212">
        <f>ROUND(I527*H527,2)</f>
        <v>0</v>
      </c>
      <c r="BL527" s="18" t="s">
        <v>234</v>
      </c>
      <c r="BM527" s="211" t="s">
        <v>1774</v>
      </c>
    </row>
    <row r="528" s="10" customFormat="1">
      <c r="A528" s="10"/>
      <c r="B528" s="218"/>
      <c r="C528" s="219"/>
      <c r="D528" s="213" t="s">
        <v>199</v>
      </c>
      <c r="E528" s="220" t="s">
        <v>1</v>
      </c>
      <c r="F528" s="221" t="s">
        <v>1419</v>
      </c>
      <c r="G528" s="219"/>
      <c r="H528" s="220" t="s">
        <v>1</v>
      </c>
      <c r="I528" s="222"/>
      <c r="J528" s="219"/>
      <c r="K528" s="219"/>
      <c r="L528" s="223"/>
      <c r="M528" s="224"/>
      <c r="N528" s="225"/>
      <c r="O528" s="225"/>
      <c r="P528" s="225"/>
      <c r="Q528" s="225"/>
      <c r="R528" s="225"/>
      <c r="S528" s="225"/>
      <c r="T528" s="226"/>
      <c r="U528" s="10"/>
      <c r="V528" s="10"/>
      <c r="W528" s="10"/>
      <c r="X528" s="10"/>
      <c r="Y528" s="10"/>
      <c r="Z528" s="10"/>
      <c r="AA528" s="10"/>
      <c r="AB528" s="10"/>
      <c r="AC528" s="10"/>
      <c r="AD528" s="10"/>
      <c r="AE528" s="10"/>
      <c r="AT528" s="227" t="s">
        <v>199</v>
      </c>
      <c r="AU528" s="227" t="s">
        <v>85</v>
      </c>
      <c r="AV528" s="10" t="s">
        <v>83</v>
      </c>
      <c r="AW528" s="10" t="s">
        <v>32</v>
      </c>
      <c r="AX528" s="10" t="s">
        <v>76</v>
      </c>
      <c r="AY528" s="227" t="s">
        <v>195</v>
      </c>
    </row>
    <row r="529" s="11" customFormat="1">
      <c r="A529" s="11"/>
      <c r="B529" s="228"/>
      <c r="C529" s="229"/>
      <c r="D529" s="213" t="s">
        <v>199</v>
      </c>
      <c r="E529" s="230" t="s">
        <v>1</v>
      </c>
      <c r="F529" s="231" t="s">
        <v>1775</v>
      </c>
      <c r="G529" s="229"/>
      <c r="H529" s="232">
        <v>11.560000000000001</v>
      </c>
      <c r="I529" s="233"/>
      <c r="J529" s="229"/>
      <c r="K529" s="229"/>
      <c r="L529" s="234"/>
      <c r="M529" s="235"/>
      <c r="N529" s="236"/>
      <c r="O529" s="236"/>
      <c r="P529" s="236"/>
      <c r="Q529" s="236"/>
      <c r="R529" s="236"/>
      <c r="S529" s="236"/>
      <c r="T529" s="237"/>
      <c r="U529" s="11"/>
      <c r="V529" s="11"/>
      <c r="W529" s="11"/>
      <c r="X529" s="11"/>
      <c r="Y529" s="11"/>
      <c r="Z529" s="11"/>
      <c r="AA529" s="11"/>
      <c r="AB529" s="11"/>
      <c r="AC529" s="11"/>
      <c r="AD529" s="11"/>
      <c r="AE529" s="11"/>
      <c r="AT529" s="238" t="s">
        <v>199</v>
      </c>
      <c r="AU529" s="238" t="s">
        <v>85</v>
      </c>
      <c r="AV529" s="11" t="s">
        <v>85</v>
      </c>
      <c r="AW529" s="11" t="s">
        <v>32</v>
      </c>
      <c r="AX529" s="11" t="s">
        <v>76</v>
      </c>
      <c r="AY529" s="238" t="s">
        <v>195</v>
      </c>
    </row>
    <row r="530" s="11" customFormat="1">
      <c r="A530" s="11"/>
      <c r="B530" s="228"/>
      <c r="C530" s="229"/>
      <c r="D530" s="213" t="s">
        <v>199</v>
      </c>
      <c r="E530" s="230" t="s">
        <v>1</v>
      </c>
      <c r="F530" s="231" t="s">
        <v>1776</v>
      </c>
      <c r="G530" s="229"/>
      <c r="H530" s="232">
        <v>0.57799999999999996</v>
      </c>
      <c r="I530" s="233"/>
      <c r="J530" s="229"/>
      <c r="K530" s="229"/>
      <c r="L530" s="234"/>
      <c r="M530" s="235"/>
      <c r="N530" s="236"/>
      <c r="O530" s="236"/>
      <c r="P530" s="236"/>
      <c r="Q530" s="236"/>
      <c r="R530" s="236"/>
      <c r="S530" s="236"/>
      <c r="T530" s="237"/>
      <c r="U530" s="11"/>
      <c r="V530" s="11"/>
      <c r="W530" s="11"/>
      <c r="X530" s="11"/>
      <c r="Y530" s="11"/>
      <c r="Z530" s="11"/>
      <c r="AA530" s="11"/>
      <c r="AB530" s="11"/>
      <c r="AC530" s="11"/>
      <c r="AD530" s="11"/>
      <c r="AE530" s="11"/>
      <c r="AT530" s="238" t="s">
        <v>199</v>
      </c>
      <c r="AU530" s="238" t="s">
        <v>85</v>
      </c>
      <c r="AV530" s="11" t="s">
        <v>85</v>
      </c>
      <c r="AW530" s="11" t="s">
        <v>32</v>
      </c>
      <c r="AX530" s="11" t="s">
        <v>76</v>
      </c>
      <c r="AY530" s="238" t="s">
        <v>195</v>
      </c>
    </row>
    <row r="531" s="11" customFormat="1">
      <c r="A531" s="11"/>
      <c r="B531" s="228"/>
      <c r="C531" s="229"/>
      <c r="D531" s="213" t="s">
        <v>199</v>
      </c>
      <c r="E531" s="230" t="s">
        <v>1</v>
      </c>
      <c r="F531" s="231" t="s">
        <v>1777</v>
      </c>
      <c r="G531" s="229"/>
      <c r="H531" s="232">
        <v>0.748</v>
      </c>
      <c r="I531" s="233"/>
      <c r="J531" s="229"/>
      <c r="K531" s="229"/>
      <c r="L531" s="234"/>
      <c r="M531" s="235"/>
      <c r="N531" s="236"/>
      <c r="O531" s="236"/>
      <c r="P531" s="236"/>
      <c r="Q531" s="236"/>
      <c r="R531" s="236"/>
      <c r="S531" s="236"/>
      <c r="T531" s="237"/>
      <c r="U531" s="11"/>
      <c r="V531" s="11"/>
      <c r="W531" s="11"/>
      <c r="X531" s="11"/>
      <c r="Y531" s="11"/>
      <c r="Z531" s="11"/>
      <c r="AA531" s="11"/>
      <c r="AB531" s="11"/>
      <c r="AC531" s="11"/>
      <c r="AD531" s="11"/>
      <c r="AE531" s="11"/>
      <c r="AT531" s="238" t="s">
        <v>199</v>
      </c>
      <c r="AU531" s="238" t="s">
        <v>85</v>
      </c>
      <c r="AV531" s="11" t="s">
        <v>85</v>
      </c>
      <c r="AW531" s="11" t="s">
        <v>32</v>
      </c>
      <c r="AX531" s="11" t="s">
        <v>76</v>
      </c>
      <c r="AY531" s="238" t="s">
        <v>195</v>
      </c>
    </row>
    <row r="532" s="10" customFormat="1">
      <c r="A532" s="10"/>
      <c r="B532" s="218"/>
      <c r="C532" s="219"/>
      <c r="D532" s="213" t="s">
        <v>199</v>
      </c>
      <c r="E532" s="220" t="s">
        <v>1</v>
      </c>
      <c r="F532" s="221" t="s">
        <v>1516</v>
      </c>
      <c r="G532" s="219"/>
      <c r="H532" s="220" t="s">
        <v>1</v>
      </c>
      <c r="I532" s="222"/>
      <c r="J532" s="219"/>
      <c r="K532" s="219"/>
      <c r="L532" s="223"/>
      <c r="M532" s="224"/>
      <c r="N532" s="225"/>
      <c r="O532" s="225"/>
      <c r="P532" s="225"/>
      <c r="Q532" s="225"/>
      <c r="R532" s="225"/>
      <c r="S532" s="225"/>
      <c r="T532" s="226"/>
      <c r="U532" s="10"/>
      <c r="V532" s="10"/>
      <c r="W532" s="10"/>
      <c r="X532" s="10"/>
      <c r="Y532" s="10"/>
      <c r="Z532" s="10"/>
      <c r="AA532" s="10"/>
      <c r="AB532" s="10"/>
      <c r="AC532" s="10"/>
      <c r="AD532" s="10"/>
      <c r="AE532" s="10"/>
      <c r="AT532" s="227" t="s">
        <v>199</v>
      </c>
      <c r="AU532" s="227" t="s">
        <v>85</v>
      </c>
      <c r="AV532" s="10" t="s">
        <v>83</v>
      </c>
      <c r="AW532" s="10" t="s">
        <v>32</v>
      </c>
      <c r="AX532" s="10" t="s">
        <v>76</v>
      </c>
      <c r="AY532" s="227" t="s">
        <v>195</v>
      </c>
    </row>
    <row r="533" s="11" customFormat="1">
      <c r="A533" s="11"/>
      <c r="B533" s="228"/>
      <c r="C533" s="229"/>
      <c r="D533" s="213" t="s">
        <v>199</v>
      </c>
      <c r="E533" s="230" t="s">
        <v>1</v>
      </c>
      <c r="F533" s="231" t="s">
        <v>1778</v>
      </c>
      <c r="G533" s="229"/>
      <c r="H533" s="232">
        <v>0.28899999999999998</v>
      </c>
      <c r="I533" s="233"/>
      <c r="J533" s="229"/>
      <c r="K533" s="229"/>
      <c r="L533" s="234"/>
      <c r="M533" s="235"/>
      <c r="N533" s="236"/>
      <c r="O533" s="236"/>
      <c r="P533" s="236"/>
      <c r="Q533" s="236"/>
      <c r="R533" s="236"/>
      <c r="S533" s="236"/>
      <c r="T533" s="237"/>
      <c r="U533" s="11"/>
      <c r="V533" s="11"/>
      <c r="W533" s="11"/>
      <c r="X533" s="11"/>
      <c r="Y533" s="11"/>
      <c r="Z533" s="11"/>
      <c r="AA533" s="11"/>
      <c r="AB533" s="11"/>
      <c r="AC533" s="11"/>
      <c r="AD533" s="11"/>
      <c r="AE533" s="11"/>
      <c r="AT533" s="238" t="s">
        <v>199</v>
      </c>
      <c r="AU533" s="238" t="s">
        <v>85</v>
      </c>
      <c r="AV533" s="11" t="s">
        <v>85</v>
      </c>
      <c r="AW533" s="11" t="s">
        <v>32</v>
      </c>
      <c r="AX533" s="11" t="s">
        <v>76</v>
      </c>
      <c r="AY533" s="238" t="s">
        <v>195</v>
      </c>
    </row>
    <row r="534" s="10" customFormat="1">
      <c r="A534" s="10"/>
      <c r="B534" s="218"/>
      <c r="C534" s="219"/>
      <c r="D534" s="213" t="s">
        <v>199</v>
      </c>
      <c r="E534" s="220" t="s">
        <v>1</v>
      </c>
      <c r="F534" s="221" t="s">
        <v>1431</v>
      </c>
      <c r="G534" s="219"/>
      <c r="H534" s="220" t="s">
        <v>1</v>
      </c>
      <c r="I534" s="222"/>
      <c r="J534" s="219"/>
      <c r="K534" s="219"/>
      <c r="L534" s="223"/>
      <c r="M534" s="224"/>
      <c r="N534" s="225"/>
      <c r="O534" s="225"/>
      <c r="P534" s="225"/>
      <c r="Q534" s="225"/>
      <c r="R534" s="225"/>
      <c r="S534" s="225"/>
      <c r="T534" s="226"/>
      <c r="U534" s="10"/>
      <c r="V534" s="10"/>
      <c r="W534" s="10"/>
      <c r="X534" s="10"/>
      <c r="Y534" s="10"/>
      <c r="Z534" s="10"/>
      <c r="AA534" s="10"/>
      <c r="AB534" s="10"/>
      <c r="AC534" s="10"/>
      <c r="AD534" s="10"/>
      <c r="AE534" s="10"/>
      <c r="AT534" s="227" t="s">
        <v>199</v>
      </c>
      <c r="AU534" s="227" t="s">
        <v>85</v>
      </c>
      <c r="AV534" s="10" t="s">
        <v>83</v>
      </c>
      <c r="AW534" s="10" t="s">
        <v>32</v>
      </c>
      <c r="AX534" s="10" t="s">
        <v>76</v>
      </c>
      <c r="AY534" s="227" t="s">
        <v>195</v>
      </c>
    </row>
    <row r="535" s="11" customFormat="1">
      <c r="A535" s="11"/>
      <c r="B535" s="228"/>
      <c r="C535" s="229"/>
      <c r="D535" s="213" t="s">
        <v>199</v>
      </c>
      <c r="E535" s="230" t="s">
        <v>1</v>
      </c>
      <c r="F535" s="231" t="s">
        <v>1779</v>
      </c>
      <c r="G535" s="229"/>
      <c r="H535" s="232">
        <v>0.86699999999999999</v>
      </c>
      <c r="I535" s="233"/>
      <c r="J535" s="229"/>
      <c r="K535" s="229"/>
      <c r="L535" s="234"/>
      <c r="M535" s="235"/>
      <c r="N535" s="236"/>
      <c r="O535" s="236"/>
      <c r="P535" s="236"/>
      <c r="Q535" s="236"/>
      <c r="R535" s="236"/>
      <c r="S535" s="236"/>
      <c r="T535" s="237"/>
      <c r="U535" s="11"/>
      <c r="V535" s="11"/>
      <c r="W535" s="11"/>
      <c r="X535" s="11"/>
      <c r="Y535" s="11"/>
      <c r="Z535" s="11"/>
      <c r="AA535" s="11"/>
      <c r="AB535" s="11"/>
      <c r="AC535" s="11"/>
      <c r="AD535" s="11"/>
      <c r="AE535" s="11"/>
      <c r="AT535" s="238" t="s">
        <v>199</v>
      </c>
      <c r="AU535" s="238" t="s">
        <v>85</v>
      </c>
      <c r="AV535" s="11" t="s">
        <v>85</v>
      </c>
      <c r="AW535" s="11" t="s">
        <v>32</v>
      </c>
      <c r="AX535" s="11" t="s">
        <v>76</v>
      </c>
      <c r="AY535" s="238" t="s">
        <v>195</v>
      </c>
    </row>
    <row r="536" s="15" customFormat="1">
      <c r="A536" s="15"/>
      <c r="B536" s="287"/>
      <c r="C536" s="288"/>
      <c r="D536" s="213" t="s">
        <v>199</v>
      </c>
      <c r="E536" s="289" t="s">
        <v>1</v>
      </c>
      <c r="F536" s="290" t="s">
        <v>1422</v>
      </c>
      <c r="G536" s="288"/>
      <c r="H536" s="291">
        <v>14.042</v>
      </c>
      <c r="I536" s="292"/>
      <c r="J536" s="288"/>
      <c r="K536" s="288"/>
      <c r="L536" s="293"/>
      <c r="M536" s="294"/>
      <c r="N536" s="295"/>
      <c r="O536" s="295"/>
      <c r="P536" s="295"/>
      <c r="Q536" s="295"/>
      <c r="R536" s="295"/>
      <c r="S536" s="295"/>
      <c r="T536" s="296"/>
      <c r="U536" s="15"/>
      <c r="V536" s="15"/>
      <c r="W536" s="15"/>
      <c r="X536" s="15"/>
      <c r="Y536" s="15"/>
      <c r="Z536" s="15"/>
      <c r="AA536" s="15"/>
      <c r="AB536" s="15"/>
      <c r="AC536" s="15"/>
      <c r="AD536" s="15"/>
      <c r="AE536" s="15"/>
      <c r="AT536" s="297" t="s">
        <v>199</v>
      </c>
      <c r="AU536" s="297" t="s">
        <v>85</v>
      </c>
      <c r="AV536" s="15" t="s">
        <v>234</v>
      </c>
      <c r="AW536" s="15" t="s">
        <v>32</v>
      </c>
      <c r="AX536" s="15" t="s">
        <v>83</v>
      </c>
      <c r="AY536" s="297" t="s">
        <v>195</v>
      </c>
    </row>
    <row r="537" s="13" customFormat="1" ht="22.8" customHeight="1">
      <c r="A537" s="13"/>
      <c r="B537" s="248"/>
      <c r="C537" s="249"/>
      <c r="D537" s="250" t="s">
        <v>75</v>
      </c>
      <c r="E537" s="285" t="s">
        <v>239</v>
      </c>
      <c r="F537" s="285" t="s">
        <v>1780</v>
      </c>
      <c r="G537" s="249"/>
      <c r="H537" s="249"/>
      <c r="I537" s="252"/>
      <c r="J537" s="286">
        <f>BK537</f>
        <v>0</v>
      </c>
      <c r="K537" s="249"/>
      <c r="L537" s="254"/>
      <c r="M537" s="255"/>
      <c r="N537" s="256"/>
      <c r="O537" s="256"/>
      <c r="P537" s="257">
        <f>SUM(P538:P608)</f>
        <v>0</v>
      </c>
      <c r="Q537" s="256"/>
      <c r="R537" s="257">
        <f>SUM(R538:R608)</f>
        <v>0</v>
      </c>
      <c r="S537" s="256"/>
      <c r="T537" s="258">
        <f>SUM(T538:T608)</f>
        <v>0</v>
      </c>
      <c r="U537" s="13"/>
      <c r="V537" s="13"/>
      <c r="W537" s="13"/>
      <c r="X537" s="13"/>
      <c r="Y537" s="13"/>
      <c r="Z537" s="13"/>
      <c r="AA537" s="13"/>
      <c r="AB537" s="13"/>
      <c r="AC537" s="13"/>
      <c r="AD537" s="13"/>
      <c r="AE537" s="13"/>
      <c r="AR537" s="259" t="s">
        <v>83</v>
      </c>
      <c r="AT537" s="260" t="s">
        <v>75</v>
      </c>
      <c r="AU537" s="260" t="s">
        <v>83</v>
      </c>
      <c r="AY537" s="259" t="s">
        <v>195</v>
      </c>
      <c r="BK537" s="261">
        <f>SUM(BK538:BK608)</f>
        <v>0</v>
      </c>
    </row>
    <row r="538" s="2" customFormat="1" ht="24.15" customHeight="1">
      <c r="A538" s="39"/>
      <c r="B538" s="40"/>
      <c r="C538" s="200" t="s">
        <v>404</v>
      </c>
      <c r="D538" s="200" t="s">
        <v>191</v>
      </c>
      <c r="E538" s="201" t="s">
        <v>1781</v>
      </c>
      <c r="F538" s="202" t="s">
        <v>1782</v>
      </c>
      <c r="G538" s="203" t="s">
        <v>1411</v>
      </c>
      <c r="H538" s="204">
        <v>1350.04</v>
      </c>
      <c r="I538" s="205"/>
      <c r="J538" s="206">
        <f>ROUND(I538*H538,2)</f>
        <v>0</v>
      </c>
      <c r="K538" s="202" t="s">
        <v>1412</v>
      </c>
      <c r="L538" s="45"/>
      <c r="M538" s="207" t="s">
        <v>1</v>
      </c>
      <c r="N538" s="208" t="s">
        <v>41</v>
      </c>
      <c r="O538" s="92"/>
      <c r="P538" s="209">
        <f>O538*H538</f>
        <v>0</v>
      </c>
      <c r="Q538" s="209">
        <v>0</v>
      </c>
      <c r="R538" s="209">
        <f>Q538*H538</f>
        <v>0</v>
      </c>
      <c r="S538" s="209">
        <v>0</v>
      </c>
      <c r="T538" s="210">
        <f>S538*H538</f>
        <v>0</v>
      </c>
      <c r="U538" s="39"/>
      <c r="V538" s="39"/>
      <c r="W538" s="39"/>
      <c r="X538" s="39"/>
      <c r="Y538" s="39"/>
      <c r="Z538" s="39"/>
      <c r="AA538" s="39"/>
      <c r="AB538" s="39"/>
      <c r="AC538" s="39"/>
      <c r="AD538" s="39"/>
      <c r="AE538" s="39"/>
      <c r="AR538" s="211" t="s">
        <v>234</v>
      </c>
      <c r="AT538" s="211" t="s">
        <v>191</v>
      </c>
      <c r="AU538" s="211" t="s">
        <v>85</v>
      </c>
      <c r="AY538" s="18" t="s">
        <v>195</v>
      </c>
      <c r="BE538" s="212">
        <f>IF(N538="základní",J538,0)</f>
        <v>0</v>
      </c>
      <c r="BF538" s="212">
        <f>IF(N538="snížená",J538,0)</f>
        <v>0</v>
      </c>
      <c r="BG538" s="212">
        <f>IF(N538="zákl. přenesená",J538,0)</f>
        <v>0</v>
      </c>
      <c r="BH538" s="212">
        <f>IF(N538="sníž. přenesená",J538,0)</f>
        <v>0</v>
      </c>
      <c r="BI538" s="212">
        <f>IF(N538="nulová",J538,0)</f>
        <v>0</v>
      </c>
      <c r="BJ538" s="18" t="s">
        <v>83</v>
      </c>
      <c r="BK538" s="212">
        <f>ROUND(I538*H538,2)</f>
        <v>0</v>
      </c>
      <c r="BL538" s="18" t="s">
        <v>234</v>
      </c>
      <c r="BM538" s="211" t="s">
        <v>1783</v>
      </c>
    </row>
    <row r="539" s="10" customFormat="1">
      <c r="A539" s="10"/>
      <c r="B539" s="218"/>
      <c r="C539" s="219"/>
      <c r="D539" s="213" t="s">
        <v>199</v>
      </c>
      <c r="E539" s="220" t="s">
        <v>1</v>
      </c>
      <c r="F539" s="221" t="s">
        <v>1784</v>
      </c>
      <c r="G539" s="219"/>
      <c r="H539" s="220" t="s">
        <v>1</v>
      </c>
      <c r="I539" s="222"/>
      <c r="J539" s="219"/>
      <c r="K539" s="219"/>
      <c r="L539" s="223"/>
      <c r="M539" s="224"/>
      <c r="N539" s="225"/>
      <c r="O539" s="225"/>
      <c r="P539" s="225"/>
      <c r="Q539" s="225"/>
      <c r="R539" s="225"/>
      <c r="S539" s="225"/>
      <c r="T539" s="226"/>
      <c r="U539" s="10"/>
      <c r="V539" s="10"/>
      <c r="W539" s="10"/>
      <c r="X539" s="10"/>
      <c r="Y539" s="10"/>
      <c r="Z539" s="10"/>
      <c r="AA539" s="10"/>
      <c r="AB539" s="10"/>
      <c r="AC539" s="10"/>
      <c r="AD539" s="10"/>
      <c r="AE539" s="10"/>
      <c r="AT539" s="227" t="s">
        <v>199</v>
      </c>
      <c r="AU539" s="227" t="s">
        <v>85</v>
      </c>
      <c r="AV539" s="10" t="s">
        <v>83</v>
      </c>
      <c r="AW539" s="10" t="s">
        <v>32</v>
      </c>
      <c r="AX539" s="10" t="s">
        <v>76</v>
      </c>
      <c r="AY539" s="227" t="s">
        <v>195</v>
      </c>
    </row>
    <row r="540" s="10" customFormat="1">
      <c r="A540" s="10"/>
      <c r="B540" s="218"/>
      <c r="C540" s="219"/>
      <c r="D540" s="213" t="s">
        <v>199</v>
      </c>
      <c r="E540" s="220" t="s">
        <v>1</v>
      </c>
      <c r="F540" s="221" t="s">
        <v>1419</v>
      </c>
      <c r="G540" s="219"/>
      <c r="H540" s="220" t="s">
        <v>1</v>
      </c>
      <c r="I540" s="222"/>
      <c r="J540" s="219"/>
      <c r="K540" s="219"/>
      <c r="L540" s="223"/>
      <c r="M540" s="224"/>
      <c r="N540" s="225"/>
      <c r="O540" s="225"/>
      <c r="P540" s="225"/>
      <c r="Q540" s="225"/>
      <c r="R540" s="225"/>
      <c r="S540" s="225"/>
      <c r="T540" s="226"/>
      <c r="U540" s="10"/>
      <c r="V540" s="10"/>
      <c r="W540" s="10"/>
      <c r="X540" s="10"/>
      <c r="Y540" s="10"/>
      <c r="Z540" s="10"/>
      <c r="AA540" s="10"/>
      <c r="AB540" s="10"/>
      <c r="AC540" s="10"/>
      <c r="AD540" s="10"/>
      <c r="AE540" s="10"/>
      <c r="AT540" s="227" t="s">
        <v>199</v>
      </c>
      <c r="AU540" s="227" t="s">
        <v>85</v>
      </c>
      <c r="AV540" s="10" t="s">
        <v>83</v>
      </c>
      <c r="AW540" s="10" t="s">
        <v>32</v>
      </c>
      <c r="AX540" s="10" t="s">
        <v>76</v>
      </c>
      <c r="AY540" s="227" t="s">
        <v>195</v>
      </c>
    </row>
    <row r="541" s="11" customFormat="1">
      <c r="A541" s="11"/>
      <c r="B541" s="228"/>
      <c r="C541" s="229"/>
      <c r="D541" s="213" t="s">
        <v>199</v>
      </c>
      <c r="E541" s="230" t="s">
        <v>1</v>
      </c>
      <c r="F541" s="231" t="s">
        <v>1427</v>
      </c>
      <c r="G541" s="229"/>
      <c r="H541" s="232">
        <v>1216.008</v>
      </c>
      <c r="I541" s="233"/>
      <c r="J541" s="229"/>
      <c r="K541" s="229"/>
      <c r="L541" s="234"/>
      <c r="M541" s="235"/>
      <c r="N541" s="236"/>
      <c r="O541" s="236"/>
      <c r="P541" s="236"/>
      <c r="Q541" s="236"/>
      <c r="R541" s="236"/>
      <c r="S541" s="236"/>
      <c r="T541" s="237"/>
      <c r="U541" s="11"/>
      <c r="V541" s="11"/>
      <c r="W541" s="11"/>
      <c r="X541" s="11"/>
      <c r="Y541" s="11"/>
      <c r="Z541" s="11"/>
      <c r="AA541" s="11"/>
      <c r="AB541" s="11"/>
      <c r="AC541" s="11"/>
      <c r="AD541" s="11"/>
      <c r="AE541" s="11"/>
      <c r="AT541" s="238" t="s">
        <v>199</v>
      </c>
      <c r="AU541" s="238" t="s">
        <v>85</v>
      </c>
      <c r="AV541" s="11" t="s">
        <v>85</v>
      </c>
      <c r="AW541" s="11" t="s">
        <v>32</v>
      </c>
      <c r="AX541" s="11" t="s">
        <v>76</v>
      </c>
      <c r="AY541" s="238" t="s">
        <v>195</v>
      </c>
    </row>
    <row r="542" s="11" customFormat="1">
      <c r="A542" s="11"/>
      <c r="B542" s="228"/>
      <c r="C542" s="229"/>
      <c r="D542" s="213" t="s">
        <v>199</v>
      </c>
      <c r="E542" s="230" t="s">
        <v>1</v>
      </c>
      <c r="F542" s="231" t="s">
        <v>1428</v>
      </c>
      <c r="G542" s="229"/>
      <c r="H542" s="232">
        <v>104</v>
      </c>
      <c r="I542" s="233"/>
      <c r="J542" s="229"/>
      <c r="K542" s="229"/>
      <c r="L542" s="234"/>
      <c r="M542" s="235"/>
      <c r="N542" s="236"/>
      <c r="O542" s="236"/>
      <c r="P542" s="236"/>
      <c r="Q542" s="236"/>
      <c r="R542" s="236"/>
      <c r="S542" s="236"/>
      <c r="T542" s="237"/>
      <c r="U542" s="11"/>
      <c r="V542" s="11"/>
      <c r="W542" s="11"/>
      <c r="X542" s="11"/>
      <c r="Y542" s="11"/>
      <c r="Z542" s="11"/>
      <c r="AA542" s="11"/>
      <c r="AB542" s="11"/>
      <c r="AC542" s="11"/>
      <c r="AD542" s="11"/>
      <c r="AE542" s="11"/>
      <c r="AT542" s="238" t="s">
        <v>199</v>
      </c>
      <c r="AU542" s="238" t="s">
        <v>85</v>
      </c>
      <c r="AV542" s="11" t="s">
        <v>85</v>
      </c>
      <c r="AW542" s="11" t="s">
        <v>32</v>
      </c>
      <c r="AX542" s="11" t="s">
        <v>76</v>
      </c>
      <c r="AY542" s="238" t="s">
        <v>195</v>
      </c>
    </row>
    <row r="543" s="11" customFormat="1">
      <c r="A543" s="11"/>
      <c r="B543" s="228"/>
      <c r="C543" s="229"/>
      <c r="D543" s="213" t="s">
        <v>199</v>
      </c>
      <c r="E543" s="230" t="s">
        <v>1</v>
      </c>
      <c r="F543" s="231" t="s">
        <v>1429</v>
      </c>
      <c r="G543" s="229"/>
      <c r="H543" s="232">
        <v>8.0999999999999996</v>
      </c>
      <c r="I543" s="233"/>
      <c r="J543" s="229"/>
      <c r="K543" s="229"/>
      <c r="L543" s="234"/>
      <c r="M543" s="235"/>
      <c r="N543" s="236"/>
      <c r="O543" s="236"/>
      <c r="P543" s="236"/>
      <c r="Q543" s="236"/>
      <c r="R543" s="236"/>
      <c r="S543" s="236"/>
      <c r="T543" s="237"/>
      <c r="U543" s="11"/>
      <c r="V543" s="11"/>
      <c r="W543" s="11"/>
      <c r="X543" s="11"/>
      <c r="Y543" s="11"/>
      <c r="Z543" s="11"/>
      <c r="AA543" s="11"/>
      <c r="AB543" s="11"/>
      <c r="AC543" s="11"/>
      <c r="AD543" s="11"/>
      <c r="AE543" s="11"/>
      <c r="AT543" s="238" t="s">
        <v>199</v>
      </c>
      <c r="AU543" s="238" t="s">
        <v>85</v>
      </c>
      <c r="AV543" s="11" t="s">
        <v>85</v>
      </c>
      <c r="AW543" s="11" t="s">
        <v>32</v>
      </c>
      <c r="AX543" s="11" t="s">
        <v>76</v>
      </c>
      <c r="AY543" s="238" t="s">
        <v>195</v>
      </c>
    </row>
    <row r="544" s="11" customFormat="1">
      <c r="A544" s="11"/>
      <c r="B544" s="228"/>
      <c r="C544" s="229"/>
      <c r="D544" s="213" t="s">
        <v>199</v>
      </c>
      <c r="E544" s="230" t="s">
        <v>1</v>
      </c>
      <c r="F544" s="231" t="s">
        <v>1430</v>
      </c>
      <c r="G544" s="229"/>
      <c r="H544" s="232">
        <v>10.800000000000001</v>
      </c>
      <c r="I544" s="233"/>
      <c r="J544" s="229"/>
      <c r="K544" s="229"/>
      <c r="L544" s="234"/>
      <c r="M544" s="235"/>
      <c r="N544" s="236"/>
      <c r="O544" s="236"/>
      <c r="P544" s="236"/>
      <c r="Q544" s="236"/>
      <c r="R544" s="236"/>
      <c r="S544" s="236"/>
      <c r="T544" s="237"/>
      <c r="U544" s="11"/>
      <c r="V544" s="11"/>
      <c r="W544" s="11"/>
      <c r="X544" s="11"/>
      <c r="Y544" s="11"/>
      <c r="Z544" s="11"/>
      <c r="AA544" s="11"/>
      <c r="AB544" s="11"/>
      <c r="AC544" s="11"/>
      <c r="AD544" s="11"/>
      <c r="AE544" s="11"/>
      <c r="AT544" s="238" t="s">
        <v>199</v>
      </c>
      <c r="AU544" s="238" t="s">
        <v>85</v>
      </c>
      <c r="AV544" s="11" t="s">
        <v>85</v>
      </c>
      <c r="AW544" s="11" t="s">
        <v>32</v>
      </c>
      <c r="AX544" s="11" t="s">
        <v>76</v>
      </c>
      <c r="AY544" s="238" t="s">
        <v>195</v>
      </c>
    </row>
    <row r="545" s="10" customFormat="1">
      <c r="A545" s="10"/>
      <c r="B545" s="218"/>
      <c r="C545" s="219"/>
      <c r="D545" s="213" t="s">
        <v>199</v>
      </c>
      <c r="E545" s="220" t="s">
        <v>1</v>
      </c>
      <c r="F545" s="221" t="s">
        <v>1431</v>
      </c>
      <c r="G545" s="219"/>
      <c r="H545" s="220" t="s">
        <v>1</v>
      </c>
      <c r="I545" s="222"/>
      <c r="J545" s="219"/>
      <c r="K545" s="219"/>
      <c r="L545" s="223"/>
      <c r="M545" s="224"/>
      <c r="N545" s="225"/>
      <c r="O545" s="225"/>
      <c r="P545" s="225"/>
      <c r="Q545" s="225"/>
      <c r="R545" s="225"/>
      <c r="S545" s="225"/>
      <c r="T545" s="226"/>
      <c r="U545" s="10"/>
      <c r="V545" s="10"/>
      <c r="W545" s="10"/>
      <c r="X545" s="10"/>
      <c r="Y545" s="10"/>
      <c r="Z545" s="10"/>
      <c r="AA545" s="10"/>
      <c r="AB545" s="10"/>
      <c r="AC545" s="10"/>
      <c r="AD545" s="10"/>
      <c r="AE545" s="10"/>
      <c r="AT545" s="227" t="s">
        <v>199</v>
      </c>
      <c r="AU545" s="227" t="s">
        <v>85</v>
      </c>
      <c r="AV545" s="10" t="s">
        <v>83</v>
      </c>
      <c r="AW545" s="10" t="s">
        <v>32</v>
      </c>
      <c r="AX545" s="10" t="s">
        <v>76</v>
      </c>
      <c r="AY545" s="227" t="s">
        <v>195</v>
      </c>
    </row>
    <row r="546" s="11" customFormat="1">
      <c r="A546" s="11"/>
      <c r="B546" s="228"/>
      <c r="C546" s="229"/>
      <c r="D546" s="213" t="s">
        <v>199</v>
      </c>
      <c r="E546" s="230" t="s">
        <v>1</v>
      </c>
      <c r="F546" s="231" t="s">
        <v>1432</v>
      </c>
      <c r="G546" s="229"/>
      <c r="H546" s="232">
        <v>4.6319999999999997</v>
      </c>
      <c r="I546" s="233"/>
      <c r="J546" s="229"/>
      <c r="K546" s="229"/>
      <c r="L546" s="234"/>
      <c r="M546" s="235"/>
      <c r="N546" s="236"/>
      <c r="O546" s="236"/>
      <c r="P546" s="236"/>
      <c r="Q546" s="236"/>
      <c r="R546" s="236"/>
      <c r="S546" s="236"/>
      <c r="T546" s="237"/>
      <c r="U546" s="11"/>
      <c r="V546" s="11"/>
      <c r="W546" s="11"/>
      <c r="X546" s="11"/>
      <c r="Y546" s="11"/>
      <c r="Z546" s="11"/>
      <c r="AA546" s="11"/>
      <c r="AB546" s="11"/>
      <c r="AC546" s="11"/>
      <c r="AD546" s="11"/>
      <c r="AE546" s="11"/>
      <c r="AT546" s="238" t="s">
        <v>199</v>
      </c>
      <c r="AU546" s="238" t="s">
        <v>85</v>
      </c>
      <c r="AV546" s="11" t="s">
        <v>85</v>
      </c>
      <c r="AW546" s="11" t="s">
        <v>32</v>
      </c>
      <c r="AX546" s="11" t="s">
        <v>76</v>
      </c>
      <c r="AY546" s="238" t="s">
        <v>195</v>
      </c>
    </row>
    <row r="547" s="11" customFormat="1">
      <c r="A547" s="11"/>
      <c r="B547" s="228"/>
      <c r="C547" s="229"/>
      <c r="D547" s="213" t="s">
        <v>199</v>
      </c>
      <c r="E547" s="230" t="s">
        <v>1</v>
      </c>
      <c r="F547" s="231" t="s">
        <v>1433</v>
      </c>
      <c r="G547" s="229"/>
      <c r="H547" s="232">
        <v>6.5</v>
      </c>
      <c r="I547" s="233"/>
      <c r="J547" s="229"/>
      <c r="K547" s="229"/>
      <c r="L547" s="234"/>
      <c r="M547" s="235"/>
      <c r="N547" s="236"/>
      <c r="O547" s="236"/>
      <c r="P547" s="236"/>
      <c r="Q547" s="236"/>
      <c r="R547" s="236"/>
      <c r="S547" s="236"/>
      <c r="T547" s="237"/>
      <c r="U547" s="11"/>
      <c r="V547" s="11"/>
      <c r="W547" s="11"/>
      <c r="X547" s="11"/>
      <c r="Y547" s="11"/>
      <c r="Z547" s="11"/>
      <c r="AA547" s="11"/>
      <c r="AB547" s="11"/>
      <c r="AC547" s="11"/>
      <c r="AD547" s="11"/>
      <c r="AE547" s="11"/>
      <c r="AT547" s="238" t="s">
        <v>199</v>
      </c>
      <c r="AU547" s="238" t="s">
        <v>85</v>
      </c>
      <c r="AV547" s="11" t="s">
        <v>85</v>
      </c>
      <c r="AW547" s="11" t="s">
        <v>32</v>
      </c>
      <c r="AX547" s="11" t="s">
        <v>76</v>
      </c>
      <c r="AY547" s="238" t="s">
        <v>195</v>
      </c>
    </row>
    <row r="548" s="15" customFormat="1">
      <c r="A548" s="15"/>
      <c r="B548" s="287"/>
      <c r="C548" s="288"/>
      <c r="D548" s="213" t="s">
        <v>199</v>
      </c>
      <c r="E548" s="289" t="s">
        <v>1</v>
      </c>
      <c r="F548" s="290" t="s">
        <v>1422</v>
      </c>
      <c r="G548" s="288"/>
      <c r="H548" s="291">
        <v>1350.04</v>
      </c>
      <c r="I548" s="292"/>
      <c r="J548" s="288"/>
      <c r="K548" s="288"/>
      <c r="L548" s="293"/>
      <c r="M548" s="294"/>
      <c r="N548" s="295"/>
      <c r="O548" s="295"/>
      <c r="P548" s="295"/>
      <c r="Q548" s="295"/>
      <c r="R548" s="295"/>
      <c r="S548" s="295"/>
      <c r="T548" s="296"/>
      <c r="U548" s="15"/>
      <c r="V548" s="15"/>
      <c r="W548" s="15"/>
      <c r="X548" s="15"/>
      <c r="Y548" s="15"/>
      <c r="Z548" s="15"/>
      <c r="AA548" s="15"/>
      <c r="AB548" s="15"/>
      <c r="AC548" s="15"/>
      <c r="AD548" s="15"/>
      <c r="AE548" s="15"/>
      <c r="AT548" s="297" t="s">
        <v>199</v>
      </c>
      <c r="AU548" s="297" t="s">
        <v>85</v>
      </c>
      <c r="AV548" s="15" t="s">
        <v>234</v>
      </c>
      <c r="AW548" s="15" t="s">
        <v>32</v>
      </c>
      <c r="AX548" s="15" t="s">
        <v>83</v>
      </c>
      <c r="AY548" s="297" t="s">
        <v>195</v>
      </c>
    </row>
    <row r="549" s="2" customFormat="1" ht="24.15" customHeight="1">
      <c r="A549" s="39"/>
      <c r="B549" s="40"/>
      <c r="C549" s="200" t="s">
        <v>407</v>
      </c>
      <c r="D549" s="200" t="s">
        <v>191</v>
      </c>
      <c r="E549" s="201" t="s">
        <v>1785</v>
      </c>
      <c r="F549" s="202" t="s">
        <v>1786</v>
      </c>
      <c r="G549" s="203" t="s">
        <v>1411</v>
      </c>
      <c r="H549" s="204">
        <v>215.52000000000001</v>
      </c>
      <c r="I549" s="205"/>
      <c r="J549" s="206">
        <f>ROUND(I549*H549,2)</f>
        <v>0</v>
      </c>
      <c r="K549" s="202" t="s">
        <v>1412</v>
      </c>
      <c r="L549" s="45"/>
      <c r="M549" s="207" t="s">
        <v>1</v>
      </c>
      <c r="N549" s="208" t="s">
        <v>41</v>
      </c>
      <c r="O549" s="92"/>
      <c r="P549" s="209">
        <f>O549*H549</f>
        <v>0</v>
      </c>
      <c r="Q549" s="209">
        <v>0</v>
      </c>
      <c r="R549" s="209">
        <f>Q549*H549</f>
        <v>0</v>
      </c>
      <c r="S549" s="209">
        <v>0</v>
      </c>
      <c r="T549" s="210">
        <f>S549*H549</f>
        <v>0</v>
      </c>
      <c r="U549" s="39"/>
      <c r="V549" s="39"/>
      <c r="W549" s="39"/>
      <c r="X549" s="39"/>
      <c r="Y549" s="39"/>
      <c r="Z549" s="39"/>
      <c r="AA549" s="39"/>
      <c r="AB549" s="39"/>
      <c r="AC549" s="39"/>
      <c r="AD549" s="39"/>
      <c r="AE549" s="39"/>
      <c r="AR549" s="211" t="s">
        <v>234</v>
      </c>
      <c r="AT549" s="211" t="s">
        <v>191</v>
      </c>
      <c r="AU549" s="211" t="s">
        <v>85</v>
      </c>
      <c r="AY549" s="18" t="s">
        <v>195</v>
      </c>
      <c r="BE549" s="212">
        <f>IF(N549="základní",J549,0)</f>
        <v>0</v>
      </c>
      <c r="BF549" s="212">
        <f>IF(N549="snížená",J549,0)</f>
        <v>0</v>
      </c>
      <c r="BG549" s="212">
        <f>IF(N549="zákl. přenesená",J549,0)</f>
        <v>0</v>
      </c>
      <c r="BH549" s="212">
        <f>IF(N549="sníž. přenesená",J549,0)</f>
        <v>0</v>
      </c>
      <c r="BI549" s="212">
        <f>IF(N549="nulová",J549,0)</f>
        <v>0</v>
      </c>
      <c r="BJ549" s="18" t="s">
        <v>83</v>
      </c>
      <c r="BK549" s="212">
        <f>ROUND(I549*H549,2)</f>
        <v>0</v>
      </c>
      <c r="BL549" s="18" t="s">
        <v>234</v>
      </c>
      <c r="BM549" s="211" t="s">
        <v>1787</v>
      </c>
    </row>
    <row r="550" s="10" customFormat="1">
      <c r="A550" s="10"/>
      <c r="B550" s="218"/>
      <c r="C550" s="219"/>
      <c r="D550" s="213" t="s">
        <v>199</v>
      </c>
      <c r="E550" s="220" t="s">
        <v>1</v>
      </c>
      <c r="F550" s="221" t="s">
        <v>1788</v>
      </c>
      <c r="G550" s="219"/>
      <c r="H550" s="220" t="s">
        <v>1</v>
      </c>
      <c r="I550" s="222"/>
      <c r="J550" s="219"/>
      <c r="K550" s="219"/>
      <c r="L550" s="223"/>
      <c r="M550" s="224"/>
      <c r="N550" s="225"/>
      <c r="O550" s="225"/>
      <c r="P550" s="225"/>
      <c r="Q550" s="225"/>
      <c r="R550" s="225"/>
      <c r="S550" s="225"/>
      <c r="T550" s="226"/>
      <c r="U550" s="10"/>
      <c r="V550" s="10"/>
      <c r="W550" s="10"/>
      <c r="X550" s="10"/>
      <c r="Y550" s="10"/>
      <c r="Z550" s="10"/>
      <c r="AA550" s="10"/>
      <c r="AB550" s="10"/>
      <c r="AC550" s="10"/>
      <c r="AD550" s="10"/>
      <c r="AE550" s="10"/>
      <c r="AT550" s="227" t="s">
        <v>199</v>
      </c>
      <c r="AU550" s="227" t="s">
        <v>85</v>
      </c>
      <c r="AV550" s="10" t="s">
        <v>83</v>
      </c>
      <c r="AW550" s="10" t="s">
        <v>32</v>
      </c>
      <c r="AX550" s="10" t="s">
        <v>76</v>
      </c>
      <c r="AY550" s="227" t="s">
        <v>195</v>
      </c>
    </row>
    <row r="551" s="10" customFormat="1">
      <c r="A551" s="10"/>
      <c r="B551" s="218"/>
      <c r="C551" s="219"/>
      <c r="D551" s="213" t="s">
        <v>199</v>
      </c>
      <c r="E551" s="220" t="s">
        <v>1</v>
      </c>
      <c r="F551" s="221" t="s">
        <v>1419</v>
      </c>
      <c r="G551" s="219"/>
      <c r="H551" s="220" t="s">
        <v>1</v>
      </c>
      <c r="I551" s="222"/>
      <c r="J551" s="219"/>
      <c r="K551" s="219"/>
      <c r="L551" s="223"/>
      <c r="M551" s="224"/>
      <c r="N551" s="225"/>
      <c r="O551" s="225"/>
      <c r="P551" s="225"/>
      <c r="Q551" s="225"/>
      <c r="R551" s="225"/>
      <c r="S551" s="225"/>
      <c r="T551" s="226"/>
      <c r="U551" s="10"/>
      <c r="V551" s="10"/>
      <c r="W551" s="10"/>
      <c r="X551" s="10"/>
      <c r="Y551" s="10"/>
      <c r="Z551" s="10"/>
      <c r="AA551" s="10"/>
      <c r="AB551" s="10"/>
      <c r="AC551" s="10"/>
      <c r="AD551" s="10"/>
      <c r="AE551" s="10"/>
      <c r="AT551" s="227" t="s">
        <v>199</v>
      </c>
      <c r="AU551" s="227" t="s">
        <v>85</v>
      </c>
      <c r="AV551" s="10" t="s">
        <v>83</v>
      </c>
      <c r="AW551" s="10" t="s">
        <v>32</v>
      </c>
      <c r="AX551" s="10" t="s">
        <v>76</v>
      </c>
      <c r="AY551" s="227" t="s">
        <v>195</v>
      </c>
    </row>
    <row r="552" s="11" customFormat="1">
      <c r="A552" s="11"/>
      <c r="B552" s="228"/>
      <c r="C552" s="229"/>
      <c r="D552" s="213" t="s">
        <v>199</v>
      </c>
      <c r="E552" s="230" t="s">
        <v>1</v>
      </c>
      <c r="F552" s="231" t="s">
        <v>1420</v>
      </c>
      <c r="G552" s="229"/>
      <c r="H552" s="232">
        <v>196.02000000000001</v>
      </c>
      <c r="I552" s="233"/>
      <c r="J552" s="229"/>
      <c r="K552" s="229"/>
      <c r="L552" s="234"/>
      <c r="M552" s="235"/>
      <c r="N552" s="236"/>
      <c r="O552" s="236"/>
      <c r="P552" s="236"/>
      <c r="Q552" s="236"/>
      <c r="R552" s="236"/>
      <c r="S552" s="236"/>
      <c r="T552" s="237"/>
      <c r="U552" s="11"/>
      <c r="V552" s="11"/>
      <c r="W552" s="11"/>
      <c r="X552" s="11"/>
      <c r="Y552" s="11"/>
      <c r="Z552" s="11"/>
      <c r="AA552" s="11"/>
      <c r="AB552" s="11"/>
      <c r="AC552" s="11"/>
      <c r="AD552" s="11"/>
      <c r="AE552" s="11"/>
      <c r="AT552" s="238" t="s">
        <v>199</v>
      </c>
      <c r="AU552" s="238" t="s">
        <v>85</v>
      </c>
      <c r="AV552" s="11" t="s">
        <v>85</v>
      </c>
      <c r="AW552" s="11" t="s">
        <v>32</v>
      </c>
      <c r="AX552" s="11" t="s">
        <v>76</v>
      </c>
      <c r="AY552" s="238" t="s">
        <v>195</v>
      </c>
    </row>
    <row r="553" s="11" customFormat="1">
      <c r="A553" s="11"/>
      <c r="B553" s="228"/>
      <c r="C553" s="229"/>
      <c r="D553" s="213" t="s">
        <v>199</v>
      </c>
      <c r="E553" s="230" t="s">
        <v>1</v>
      </c>
      <c r="F553" s="231" t="s">
        <v>1421</v>
      </c>
      <c r="G553" s="229"/>
      <c r="H553" s="232">
        <v>19.5</v>
      </c>
      <c r="I553" s="233"/>
      <c r="J553" s="229"/>
      <c r="K553" s="229"/>
      <c r="L553" s="234"/>
      <c r="M553" s="235"/>
      <c r="N553" s="236"/>
      <c r="O553" s="236"/>
      <c r="P553" s="236"/>
      <c r="Q553" s="236"/>
      <c r="R553" s="236"/>
      <c r="S553" s="236"/>
      <c r="T553" s="237"/>
      <c r="U553" s="11"/>
      <c r="V553" s="11"/>
      <c r="W553" s="11"/>
      <c r="X553" s="11"/>
      <c r="Y553" s="11"/>
      <c r="Z553" s="11"/>
      <c r="AA553" s="11"/>
      <c r="AB553" s="11"/>
      <c r="AC553" s="11"/>
      <c r="AD553" s="11"/>
      <c r="AE553" s="11"/>
      <c r="AT553" s="238" t="s">
        <v>199</v>
      </c>
      <c r="AU553" s="238" t="s">
        <v>85</v>
      </c>
      <c r="AV553" s="11" t="s">
        <v>85</v>
      </c>
      <c r="AW553" s="11" t="s">
        <v>32</v>
      </c>
      <c r="AX553" s="11" t="s">
        <v>76</v>
      </c>
      <c r="AY553" s="238" t="s">
        <v>195</v>
      </c>
    </row>
    <row r="554" s="15" customFormat="1">
      <c r="A554" s="15"/>
      <c r="B554" s="287"/>
      <c r="C554" s="288"/>
      <c r="D554" s="213" t="s">
        <v>199</v>
      </c>
      <c r="E554" s="289" t="s">
        <v>1</v>
      </c>
      <c r="F554" s="290" t="s">
        <v>1422</v>
      </c>
      <c r="G554" s="288"/>
      <c r="H554" s="291">
        <v>215.52000000000001</v>
      </c>
      <c r="I554" s="292"/>
      <c r="J554" s="288"/>
      <c r="K554" s="288"/>
      <c r="L554" s="293"/>
      <c r="M554" s="294"/>
      <c r="N554" s="295"/>
      <c r="O554" s="295"/>
      <c r="P554" s="295"/>
      <c r="Q554" s="295"/>
      <c r="R554" s="295"/>
      <c r="S554" s="295"/>
      <c r="T554" s="296"/>
      <c r="U554" s="15"/>
      <c r="V554" s="15"/>
      <c r="W554" s="15"/>
      <c r="X554" s="15"/>
      <c r="Y554" s="15"/>
      <c r="Z554" s="15"/>
      <c r="AA554" s="15"/>
      <c r="AB554" s="15"/>
      <c r="AC554" s="15"/>
      <c r="AD554" s="15"/>
      <c r="AE554" s="15"/>
      <c r="AT554" s="297" t="s">
        <v>199</v>
      </c>
      <c r="AU554" s="297" t="s">
        <v>85</v>
      </c>
      <c r="AV554" s="15" t="s">
        <v>234</v>
      </c>
      <c r="AW554" s="15" t="s">
        <v>32</v>
      </c>
      <c r="AX554" s="15" t="s">
        <v>83</v>
      </c>
      <c r="AY554" s="297" t="s">
        <v>195</v>
      </c>
    </row>
    <row r="555" s="2" customFormat="1" ht="16.5" customHeight="1">
      <c r="A555" s="39"/>
      <c r="B555" s="40"/>
      <c r="C555" s="200" t="s">
        <v>410</v>
      </c>
      <c r="D555" s="200" t="s">
        <v>191</v>
      </c>
      <c r="E555" s="201" t="s">
        <v>1789</v>
      </c>
      <c r="F555" s="202" t="s">
        <v>1790</v>
      </c>
      <c r="G555" s="203" t="s">
        <v>1411</v>
      </c>
      <c r="H555" s="204">
        <v>1350.04</v>
      </c>
      <c r="I555" s="205"/>
      <c r="J555" s="206">
        <f>ROUND(I555*H555,2)</f>
        <v>0</v>
      </c>
      <c r="K555" s="202" t="s">
        <v>1412</v>
      </c>
      <c r="L555" s="45"/>
      <c r="M555" s="207" t="s">
        <v>1</v>
      </c>
      <c r="N555" s="208" t="s">
        <v>41</v>
      </c>
      <c r="O555" s="92"/>
      <c r="P555" s="209">
        <f>O555*H555</f>
        <v>0</v>
      </c>
      <c r="Q555" s="209">
        <v>0</v>
      </c>
      <c r="R555" s="209">
        <f>Q555*H555</f>
        <v>0</v>
      </c>
      <c r="S555" s="209">
        <v>0</v>
      </c>
      <c r="T555" s="210">
        <f>S555*H555</f>
        <v>0</v>
      </c>
      <c r="U555" s="39"/>
      <c r="V555" s="39"/>
      <c r="W555" s="39"/>
      <c r="X555" s="39"/>
      <c r="Y555" s="39"/>
      <c r="Z555" s="39"/>
      <c r="AA555" s="39"/>
      <c r="AB555" s="39"/>
      <c r="AC555" s="39"/>
      <c r="AD555" s="39"/>
      <c r="AE555" s="39"/>
      <c r="AR555" s="211" t="s">
        <v>234</v>
      </c>
      <c r="AT555" s="211" t="s">
        <v>191</v>
      </c>
      <c r="AU555" s="211" t="s">
        <v>85</v>
      </c>
      <c r="AY555" s="18" t="s">
        <v>195</v>
      </c>
      <c r="BE555" s="212">
        <f>IF(N555="základní",J555,0)</f>
        <v>0</v>
      </c>
      <c r="BF555" s="212">
        <f>IF(N555="snížená",J555,0)</f>
        <v>0</v>
      </c>
      <c r="BG555" s="212">
        <f>IF(N555="zákl. přenesená",J555,0)</f>
        <v>0</v>
      </c>
      <c r="BH555" s="212">
        <f>IF(N555="sníž. přenesená",J555,0)</f>
        <v>0</v>
      </c>
      <c r="BI555" s="212">
        <f>IF(N555="nulová",J555,0)</f>
        <v>0</v>
      </c>
      <c r="BJ555" s="18" t="s">
        <v>83</v>
      </c>
      <c r="BK555" s="212">
        <f>ROUND(I555*H555,2)</f>
        <v>0</v>
      </c>
      <c r="BL555" s="18" t="s">
        <v>234</v>
      </c>
      <c r="BM555" s="211" t="s">
        <v>1791</v>
      </c>
    </row>
    <row r="556" s="10" customFormat="1">
      <c r="A556" s="10"/>
      <c r="B556" s="218"/>
      <c r="C556" s="219"/>
      <c r="D556" s="213" t="s">
        <v>199</v>
      </c>
      <c r="E556" s="220" t="s">
        <v>1</v>
      </c>
      <c r="F556" s="221" t="s">
        <v>1792</v>
      </c>
      <c r="G556" s="219"/>
      <c r="H556" s="220" t="s">
        <v>1</v>
      </c>
      <c r="I556" s="222"/>
      <c r="J556" s="219"/>
      <c r="K556" s="219"/>
      <c r="L556" s="223"/>
      <c r="M556" s="224"/>
      <c r="N556" s="225"/>
      <c r="O556" s="225"/>
      <c r="P556" s="225"/>
      <c r="Q556" s="225"/>
      <c r="R556" s="225"/>
      <c r="S556" s="225"/>
      <c r="T556" s="226"/>
      <c r="U556" s="10"/>
      <c r="V556" s="10"/>
      <c r="W556" s="10"/>
      <c r="X556" s="10"/>
      <c r="Y556" s="10"/>
      <c r="Z556" s="10"/>
      <c r="AA556" s="10"/>
      <c r="AB556" s="10"/>
      <c r="AC556" s="10"/>
      <c r="AD556" s="10"/>
      <c r="AE556" s="10"/>
      <c r="AT556" s="227" t="s">
        <v>199</v>
      </c>
      <c r="AU556" s="227" t="s">
        <v>85</v>
      </c>
      <c r="AV556" s="10" t="s">
        <v>83</v>
      </c>
      <c r="AW556" s="10" t="s">
        <v>32</v>
      </c>
      <c r="AX556" s="10" t="s">
        <v>76</v>
      </c>
      <c r="AY556" s="227" t="s">
        <v>195</v>
      </c>
    </row>
    <row r="557" s="10" customFormat="1">
      <c r="A557" s="10"/>
      <c r="B557" s="218"/>
      <c r="C557" s="219"/>
      <c r="D557" s="213" t="s">
        <v>199</v>
      </c>
      <c r="E557" s="220" t="s">
        <v>1</v>
      </c>
      <c r="F557" s="221" t="s">
        <v>1419</v>
      </c>
      <c r="G557" s="219"/>
      <c r="H557" s="220" t="s">
        <v>1</v>
      </c>
      <c r="I557" s="222"/>
      <c r="J557" s="219"/>
      <c r="K557" s="219"/>
      <c r="L557" s="223"/>
      <c r="M557" s="224"/>
      <c r="N557" s="225"/>
      <c r="O557" s="225"/>
      <c r="P557" s="225"/>
      <c r="Q557" s="225"/>
      <c r="R557" s="225"/>
      <c r="S557" s="225"/>
      <c r="T557" s="226"/>
      <c r="U557" s="10"/>
      <c r="V557" s="10"/>
      <c r="W557" s="10"/>
      <c r="X557" s="10"/>
      <c r="Y557" s="10"/>
      <c r="Z557" s="10"/>
      <c r="AA557" s="10"/>
      <c r="AB557" s="10"/>
      <c r="AC557" s="10"/>
      <c r="AD557" s="10"/>
      <c r="AE557" s="10"/>
      <c r="AT557" s="227" t="s">
        <v>199</v>
      </c>
      <c r="AU557" s="227" t="s">
        <v>85</v>
      </c>
      <c r="AV557" s="10" t="s">
        <v>83</v>
      </c>
      <c r="AW557" s="10" t="s">
        <v>32</v>
      </c>
      <c r="AX557" s="10" t="s">
        <v>76</v>
      </c>
      <c r="AY557" s="227" t="s">
        <v>195</v>
      </c>
    </row>
    <row r="558" s="11" customFormat="1">
      <c r="A558" s="11"/>
      <c r="B558" s="228"/>
      <c r="C558" s="229"/>
      <c r="D558" s="213" t="s">
        <v>199</v>
      </c>
      <c r="E558" s="230" t="s">
        <v>1</v>
      </c>
      <c r="F558" s="231" t="s">
        <v>1427</v>
      </c>
      <c r="G558" s="229"/>
      <c r="H558" s="232">
        <v>1216.008</v>
      </c>
      <c r="I558" s="233"/>
      <c r="J558" s="229"/>
      <c r="K558" s="229"/>
      <c r="L558" s="234"/>
      <c r="M558" s="235"/>
      <c r="N558" s="236"/>
      <c r="O558" s="236"/>
      <c r="P558" s="236"/>
      <c r="Q558" s="236"/>
      <c r="R558" s="236"/>
      <c r="S558" s="236"/>
      <c r="T558" s="237"/>
      <c r="U558" s="11"/>
      <c r="V558" s="11"/>
      <c r="W558" s="11"/>
      <c r="X558" s="11"/>
      <c r="Y558" s="11"/>
      <c r="Z558" s="11"/>
      <c r="AA558" s="11"/>
      <c r="AB558" s="11"/>
      <c r="AC558" s="11"/>
      <c r="AD558" s="11"/>
      <c r="AE558" s="11"/>
      <c r="AT558" s="238" t="s">
        <v>199</v>
      </c>
      <c r="AU558" s="238" t="s">
        <v>85</v>
      </c>
      <c r="AV558" s="11" t="s">
        <v>85</v>
      </c>
      <c r="AW558" s="11" t="s">
        <v>32</v>
      </c>
      <c r="AX558" s="11" t="s">
        <v>76</v>
      </c>
      <c r="AY558" s="238" t="s">
        <v>195</v>
      </c>
    </row>
    <row r="559" s="11" customFormat="1">
      <c r="A559" s="11"/>
      <c r="B559" s="228"/>
      <c r="C559" s="229"/>
      <c r="D559" s="213" t="s">
        <v>199</v>
      </c>
      <c r="E559" s="230" t="s">
        <v>1</v>
      </c>
      <c r="F559" s="231" t="s">
        <v>1428</v>
      </c>
      <c r="G559" s="229"/>
      <c r="H559" s="232">
        <v>104</v>
      </c>
      <c r="I559" s="233"/>
      <c r="J559" s="229"/>
      <c r="K559" s="229"/>
      <c r="L559" s="234"/>
      <c r="M559" s="235"/>
      <c r="N559" s="236"/>
      <c r="O559" s="236"/>
      <c r="P559" s="236"/>
      <c r="Q559" s="236"/>
      <c r="R559" s="236"/>
      <c r="S559" s="236"/>
      <c r="T559" s="237"/>
      <c r="U559" s="11"/>
      <c r="V559" s="11"/>
      <c r="W559" s="11"/>
      <c r="X559" s="11"/>
      <c r="Y559" s="11"/>
      <c r="Z559" s="11"/>
      <c r="AA559" s="11"/>
      <c r="AB559" s="11"/>
      <c r="AC559" s="11"/>
      <c r="AD559" s="11"/>
      <c r="AE559" s="11"/>
      <c r="AT559" s="238" t="s">
        <v>199</v>
      </c>
      <c r="AU559" s="238" t="s">
        <v>85</v>
      </c>
      <c r="AV559" s="11" t="s">
        <v>85</v>
      </c>
      <c r="AW559" s="11" t="s">
        <v>32</v>
      </c>
      <c r="AX559" s="11" t="s">
        <v>76</v>
      </c>
      <c r="AY559" s="238" t="s">
        <v>195</v>
      </c>
    </row>
    <row r="560" s="11" customFormat="1">
      <c r="A560" s="11"/>
      <c r="B560" s="228"/>
      <c r="C560" s="229"/>
      <c r="D560" s="213" t="s">
        <v>199</v>
      </c>
      <c r="E560" s="230" t="s">
        <v>1</v>
      </c>
      <c r="F560" s="231" t="s">
        <v>1429</v>
      </c>
      <c r="G560" s="229"/>
      <c r="H560" s="232">
        <v>8.0999999999999996</v>
      </c>
      <c r="I560" s="233"/>
      <c r="J560" s="229"/>
      <c r="K560" s="229"/>
      <c r="L560" s="234"/>
      <c r="M560" s="235"/>
      <c r="N560" s="236"/>
      <c r="O560" s="236"/>
      <c r="P560" s="236"/>
      <c r="Q560" s="236"/>
      <c r="R560" s="236"/>
      <c r="S560" s="236"/>
      <c r="T560" s="237"/>
      <c r="U560" s="11"/>
      <c r="V560" s="11"/>
      <c r="W560" s="11"/>
      <c r="X560" s="11"/>
      <c r="Y560" s="11"/>
      <c r="Z560" s="11"/>
      <c r="AA560" s="11"/>
      <c r="AB560" s="11"/>
      <c r="AC560" s="11"/>
      <c r="AD560" s="11"/>
      <c r="AE560" s="11"/>
      <c r="AT560" s="238" t="s">
        <v>199</v>
      </c>
      <c r="AU560" s="238" t="s">
        <v>85</v>
      </c>
      <c r="AV560" s="11" t="s">
        <v>85</v>
      </c>
      <c r="AW560" s="11" t="s">
        <v>32</v>
      </c>
      <c r="AX560" s="11" t="s">
        <v>76</v>
      </c>
      <c r="AY560" s="238" t="s">
        <v>195</v>
      </c>
    </row>
    <row r="561" s="11" customFormat="1">
      <c r="A561" s="11"/>
      <c r="B561" s="228"/>
      <c r="C561" s="229"/>
      <c r="D561" s="213" t="s">
        <v>199</v>
      </c>
      <c r="E561" s="230" t="s">
        <v>1</v>
      </c>
      <c r="F561" s="231" t="s">
        <v>1430</v>
      </c>
      <c r="G561" s="229"/>
      <c r="H561" s="232">
        <v>10.800000000000001</v>
      </c>
      <c r="I561" s="233"/>
      <c r="J561" s="229"/>
      <c r="K561" s="229"/>
      <c r="L561" s="234"/>
      <c r="M561" s="235"/>
      <c r="N561" s="236"/>
      <c r="O561" s="236"/>
      <c r="P561" s="236"/>
      <c r="Q561" s="236"/>
      <c r="R561" s="236"/>
      <c r="S561" s="236"/>
      <c r="T561" s="237"/>
      <c r="U561" s="11"/>
      <c r="V561" s="11"/>
      <c r="W561" s="11"/>
      <c r="X561" s="11"/>
      <c r="Y561" s="11"/>
      <c r="Z561" s="11"/>
      <c r="AA561" s="11"/>
      <c r="AB561" s="11"/>
      <c r="AC561" s="11"/>
      <c r="AD561" s="11"/>
      <c r="AE561" s="11"/>
      <c r="AT561" s="238" t="s">
        <v>199</v>
      </c>
      <c r="AU561" s="238" t="s">
        <v>85</v>
      </c>
      <c r="AV561" s="11" t="s">
        <v>85</v>
      </c>
      <c r="AW561" s="11" t="s">
        <v>32</v>
      </c>
      <c r="AX561" s="11" t="s">
        <v>76</v>
      </c>
      <c r="AY561" s="238" t="s">
        <v>195</v>
      </c>
    </row>
    <row r="562" s="10" customFormat="1">
      <c r="A562" s="10"/>
      <c r="B562" s="218"/>
      <c r="C562" s="219"/>
      <c r="D562" s="213" t="s">
        <v>199</v>
      </c>
      <c r="E562" s="220" t="s">
        <v>1</v>
      </c>
      <c r="F562" s="221" t="s">
        <v>1431</v>
      </c>
      <c r="G562" s="219"/>
      <c r="H562" s="220" t="s">
        <v>1</v>
      </c>
      <c r="I562" s="222"/>
      <c r="J562" s="219"/>
      <c r="K562" s="219"/>
      <c r="L562" s="223"/>
      <c r="M562" s="224"/>
      <c r="N562" s="225"/>
      <c r="O562" s="225"/>
      <c r="P562" s="225"/>
      <c r="Q562" s="225"/>
      <c r="R562" s="225"/>
      <c r="S562" s="225"/>
      <c r="T562" s="226"/>
      <c r="U562" s="10"/>
      <c r="V562" s="10"/>
      <c r="W562" s="10"/>
      <c r="X562" s="10"/>
      <c r="Y562" s="10"/>
      <c r="Z562" s="10"/>
      <c r="AA562" s="10"/>
      <c r="AB562" s="10"/>
      <c r="AC562" s="10"/>
      <c r="AD562" s="10"/>
      <c r="AE562" s="10"/>
      <c r="AT562" s="227" t="s">
        <v>199</v>
      </c>
      <c r="AU562" s="227" t="s">
        <v>85</v>
      </c>
      <c r="AV562" s="10" t="s">
        <v>83</v>
      </c>
      <c r="AW562" s="10" t="s">
        <v>32</v>
      </c>
      <c r="AX562" s="10" t="s">
        <v>76</v>
      </c>
      <c r="AY562" s="227" t="s">
        <v>195</v>
      </c>
    </row>
    <row r="563" s="11" customFormat="1">
      <c r="A563" s="11"/>
      <c r="B563" s="228"/>
      <c r="C563" s="229"/>
      <c r="D563" s="213" t="s">
        <v>199</v>
      </c>
      <c r="E563" s="230" t="s">
        <v>1</v>
      </c>
      <c r="F563" s="231" t="s">
        <v>1432</v>
      </c>
      <c r="G563" s="229"/>
      <c r="H563" s="232">
        <v>4.6319999999999997</v>
      </c>
      <c r="I563" s="233"/>
      <c r="J563" s="229"/>
      <c r="K563" s="229"/>
      <c r="L563" s="234"/>
      <c r="M563" s="235"/>
      <c r="N563" s="236"/>
      <c r="O563" s="236"/>
      <c r="P563" s="236"/>
      <c r="Q563" s="236"/>
      <c r="R563" s="236"/>
      <c r="S563" s="236"/>
      <c r="T563" s="237"/>
      <c r="U563" s="11"/>
      <c r="V563" s="11"/>
      <c r="W563" s="11"/>
      <c r="X563" s="11"/>
      <c r="Y563" s="11"/>
      <c r="Z563" s="11"/>
      <c r="AA563" s="11"/>
      <c r="AB563" s="11"/>
      <c r="AC563" s="11"/>
      <c r="AD563" s="11"/>
      <c r="AE563" s="11"/>
      <c r="AT563" s="238" t="s">
        <v>199</v>
      </c>
      <c r="AU563" s="238" t="s">
        <v>85</v>
      </c>
      <c r="AV563" s="11" t="s">
        <v>85</v>
      </c>
      <c r="AW563" s="11" t="s">
        <v>32</v>
      </c>
      <c r="AX563" s="11" t="s">
        <v>76</v>
      </c>
      <c r="AY563" s="238" t="s">
        <v>195</v>
      </c>
    </row>
    <row r="564" s="11" customFormat="1">
      <c r="A564" s="11"/>
      <c r="B564" s="228"/>
      <c r="C564" s="229"/>
      <c r="D564" s="213" t="s">
        <v>199</v>
      </c>
      <c r="E564" s="230" t="s">
        <v>1</v>
      </c>
      <c r="F564" s="231" t="s">
        <v>1433</v>
      </c>
      <c r="G564" s="229"/>
      <c r="H564" s="232">
        <v>6.5</v>
      </c>
      <c r="I564" s="233"/>
      <c r="J564" s="229"/>
      <c r="K564" s="229"/>
      <c r="L564" s="234"/>
      <c r="M564" s="235"/>
      <c r="N564" s="236"/>
      <c r="O564" s="236"/>
      <c r="P564" s="236"/>
      <c r="Q564" s="236"/>
      <c r="R564" s="236"/>
      <c r="S564" s="236"/>
      <c r="T564" s="237"/>
      <c r="U564" s="11"/>
      <c r="V564" s="11"/>
      <c r="W564" s="11"/>
      <c r="X564" s="11"/>
      <c r="Y564" s="11"/>
      <c r="Z564" s="11"/>
      <c r="AA564" s="11"/>
      <c r="AB564" s="11"/>
      <c r="AC564" s="11"/>
      <c r="AD564" s="11"/>
      <c r="AE564" s="11"/>
      <c r="AT564" s="238" t="s">
        <v>199</v>
      </c>
      <c r="AU564" s="238" t="s">
        <v>85</v>
      </c>
      <c r="AV564" s="11" t="s">
        <v>85</v>
      </c>
      <c r="AW564" s="11" t="s">
        <v>32</v>
      </c>
      <c r="AX564" s="11" t="s">
        <v>76</v>
      </c>
      <c r="AY564" s="238" t="s">
        <v>195</v>
      </c>
    </row>
    <row r="565" s="15" customFormat="1">
      <c r="A565" s="15"/>
      <c r="B565" s="287"/>
      <c r="C565" s="288"/>
      <c r="D565" s="213" t="s">
        <v>199</v>
      </c>
      <c r="E565" s="289" t="s">
        <v>1</v>
      </c>
      <c r="F565" s="290" t="s">
        <v>1422</v>
      </c>
      <c r="G565" s="288"/>
      <c r="H565" s="291">
        <v>1350.04</v>
      </c>
      <c r="I565" s="292"/>
      <c r="J565" s="288"/>
      <c r="K565" s="288"/>
      <c r="L565" s="293"/>
      <c r="M565" s="294"/>
      <c r="N565" s="295"/>
      <c r="O565" s="295"/>
      <c r="P565" s="295"/>
      <c r="Q565" s="295"/>
      <c r="R565" s="295"/>
      <c r="S565" s="295"/>
      <c r="T565" s="296"/>
      <c r="U565" s="15"/>
      <c r="V565" s="15"/>
      <c r="W565" s="15"/>
      <c r="X565" s="15"/>
      <c r="Y565" s="15"/>
      <c r="Z565" s="15"/>
      <c r="AA565" s="15"/>
      <c r="AB565" s="15"/>
      <c r="AC565" s="15"/>
      <c r="AD565" s="15"/>
      <c r="AE565" s="15"/>
      <c r="AT565" s="297" t="s">
        <v>199</v>
      </c>
      <c r="AU565" s="297" t="s">
        <v>85</v>
      </c>
      <c r="AV565" s="15" t="s">
        <v>234</v>
      </c>
      <c r="AW565" s="15" t="s">
        <v>32</v>
      </c>
      <c r="AX565" s="15" t="s">
        <v>83</v>
      </c>
      <c r="AY565" s="297" t="s">
        <v>195</v>
      </c>
    </row>
    <row r="566" s="2" customFormat="1" ht="24.15" customHeight="1">
      <c r="A566" s="39"/>
      <c r="B566" s="40"/>
      <c r="C566" s="200" t="s">
        <v>413</v>
      </c>
      <c r="D566" s="200" t="s">
        <v>191</v>
      </c>
      <c r="E566" s="201" t="s">
        <v>1793</v>
      </c>
      <c r="F566" s="202" t="s">
        <v>1794</v>
      </c>
      <c r="G566" s="203" t="s">
        <v>1411</v>
      </c>
      <c r="H566" s="204">
        <v>2514.4400000000001</v>
      </c>
      <c r="I566" s="205"/>
      <c r="J566" s="206">
        <f>ROUND(I566*H566,2)</f>
        <v>0</v>
      </c>
      <c r="K566" s="202" t="s">
        <v>1412</v>
      </c>
      <c r="L566" s="45"/>
      <c r="M566" s="207" t="s">
        <v>1</v>
      </c>
      <c r="N566" s="208" t="s">
        <v>41</v>
      </c>
      <c r="O566" s="92"/>
      <c r="P566" s="209">
        <f>O566*H566</f>
        <v>0</v>
      </c>
      <c r="Q566" s="209">
        <v>0</v>
      </c>
      <c r="R566" s="209">
        <f>Q566*H566</f>
        <v>0</v>
      </c>
      <c r="S566" s="209">
        <v>0</v>
      </c>
      <c r="T566" s="210">
        <f>S566*H566</f>
        <v>0</v>
      </c>
      <c r="U566" s="39"/>
      <c r="V566" s="39"/>
      <c r="W566" s="39"/>
      <c r="X566" s="39"/>
      <c r="Y566" s="39"/>
      <c r="Z566" s="39"/>
      <c r="AA566" s="39"/>
      <c r="AB566" s="39"/>
      <c r="AC566" s="39"/>
      <c r="AD566" s="39"/>
      <c r="AE566" s="39"/>
      <c r="AR566" s="211" t="s">
        <v>234</v>
      </c>
      <c r="AT566" s="211" t="s">
        <v>191</v>
      </c>
      <c r="AU566" s="211" t="s">
        <v>85</v>
      </c>
      <c r="AY566" s="18" t="s">
        <v>195</v>
      </c>
      <c r="BE566" s="212">
        <f>IF(N566="základní",J566,0)</f>
        <v>0</v>
      </c>
      <c r="BF566" s="212">
        <f>IF(N566="snížená",J566,0)</f>
        <v>0</v>
      </c>
      <c r="BG566" s="212">
        <f>IF(N566="zákl. přenesená",J566,0)</f>
        <v>0</v>
      </c>
      <c r="BH566" s="212">
        <f>IF(N566="sníž. přenesená",J566,0)</f>
        <v>0</v>
      </c>
      <c r="BI566" s="212">
        <f>IF(N566="nulová",J566,0)</f>
        <v>0</v>
      </c>
      <c r="BJ566" s="18" t="s">
        <v>83</v>
      </c>
      <c r="BK566" s="212">
        <f>ROUND(I566*H566,2)</f>
        <v>0</v>
      </c>
      <c r="BL566" s="18" t="s">
        <v>234</v>
      </c>
      <c r="BM566" s="211" t="s">
        <v>1795</v>
      </c>
    </row>
    <row r="567" s="10" customFormat="1">
      <c r="A567" s="10"/>
      <c r="B567" s="218"/>
      <c r="C567" s="219"/>
      <c r="D567" s="213" t="s">
        <v>199</v>
      </c>
      <c r="E567" s="220" t="s">
        <v>1</v>
      </c>
      <c r="F567" s="221" t="s">
        <v>1796</v>
      </c>
      <c r="G567" s="219"/>
      <c r="H567" s="220" t="s">
        <v>1</v>
      </c>
      <c r="I567" s="222"/>
      <c r="J567" s="219"/>
      <c r="K567" s="219"/>
      <c r="L567" s="223"/>
      <c r="M567" s="224"/>
      <c r="N567" s="225"/>
      <c r="O567" s="225"/>
      <c r="P567" s="225"/>
      <c r="Q567" s="225"/>
      <c r="R567" s="225"/>
      <c r="S567" s="225"/>
      <c r="T567" s="226"/>
      <c r="U567" s="10"/>
      <c r="V567" s="10"/>
      <c r="W567" s="10"/>
      <c r="X567" s="10"/>
      <c r="Y567" s="10"/>
      <c r="Z567" s="10"/>
      <c r="AA567" s="10"/>
      <c r="AB567" s="10"/>
      <c r="AC567" s="10"/>
      <c r="AD567" s="10"/>
      <c r="AE567" s="10"/>
      <c r="AT567" s="227" t="s">
        <v>199</v>
      </c>
      <c r="AU567" s="227" t="s">
        <v>85</v>
      </c>
      <c r="AV567" s="10" t="s">
        <v>83</v>
      </c>
      <c r="AW567" s="10" t="s">
        <v>32</v>
      </c>
      <c r="AX567" s="10" t="s">
        <v>76</v>
      </c>
      <c r="AY567" s="227" t="s">
        <v>195</v>
      </c>
    </row>
    <row r="568" s="10" customFormat="1">
      <c r="A568" s="10"/>
      <c r="B568" s="218"/>
      <c r="C568" s="219"/>
      <c r="D568" s="213" t="s">
        <v>199</v>
      </c>
      <c r="E568" s="220" t="s">
        <v>1</v>
      </c>
      <c r="F568" s="221" t="s">
        <v>1419</v>
      </c>
      <c r="G568" s="219"/>
      <c r="H568" s="220" t="s">
        <v>1</v>
      </c>
      <c r="I568" s="222"/>
      <c r="J568" s="219"/>
      <c r="K568" s="219"/>
      <c r="L568" s="223"/>
      <c r="M568" s="224"/>
      <c r="N568" s="225"/>
      <c r="O568" s="225"/>
      <c r="P568" s="225"/>
      <c r="Q568" s="225"/>
      <c r="R568" s="225"/>
      <c r="S568" s="225"/>
      <c r="T568" s="226"/>
      <c r="U568" s="10"/>
      <c r="V568" s="10"/>
      <c r="W568" s="10"/>
      <c r="X568" s="10"/>
      <c r="Y568" s="10"/>
      <c r="Z568" s="10"/>
      <c r="AA568" s="10"/>
      <c r="AB568" s="10"/>
      <c r="AC568" s="10"/>
      <c r="AD568" s="10"/>
      <c r="AE568" s="10"/>
      <c r="AT568" s="227" t="s">
        <v>199</v>
      </c>
      <c r="AU568" s="227" t="s">
        <v>85</v>
      </c>
      <c r="AV568" s="10" t="s">
        <v>83</v>
      </c>
      <c r="AW568" s="10" t="s">
        <v>32</v>
      </c>
      <c r="AX568" s="10" t="s">
        <v>76</v>
      </c>
      <c r="AY568" s="227" t="s">
        <v>195</v>
      </c>
    </row>
    <row r="569" s="11" customFormat="1">
      <c r="A569" s="11"/>
      <c r="B569" s="228"/>
      <c r="C569" s="229"/>
      <c r="D569" s="213" t="s">
        <v>199</v>
      </c>
      <c r="E569" s="230" t="s">
        <v>1</v>
      </c>
      <c r="F569" s="231" t="s">
        <v>1427</v>
      </c>
      <c r="G569" s="229"/>
      <c r="H569" s="232">
        <v>1216.008</v>
      </c>
      <c r="I569" s="233"/>
      <c r="J569" s="229"/>
      <c r="K569" s="229"/>
      <c r="L569" s="234"/>
      <c r="M569" s="235"/>
      <c r="N569" s="236"/>
      <c r="O569" s="236"/>
      <c r="P569" s="236"/>
      <c r="Q569" s="236"/>
      <c r="R569" s="236"/>
      <c r="S569" s="236"/>
      <c r="T569" s="237"/>
      <c r="U569" s="11"/>
      <c r="V569" s="11"/>
      <c r="W569" s="11"/>
      <c r="X569" s="11"/>
      <c r="Y569" s="11"/>
      <c r="Z569" s="11"/>
      <c r="AA569" s="11"/>
      <c r="AB569" s="11"/>
      <c r="AC569" s="11"/>
      <c r="AD569" s="11"/>
      <c r="AE569" s="11"/>
      <c r="AT569" s="238" t="s">
        <v>199</v>
      </c>
      <c r="AU569" s="238" t="s">
        <v>85</v>
      </c>
      <c r="AV569" s="11" t="s">
        <v>85</v>
      </c>
      <c r="AW569" s="11" t="s">
        <v>32</v>
      </c>
      <c r="AX569" s="11" t="s">
        <v>76</v>
      </c>
      <c r="AY569" s="238" t="s">
        <v>195</v>
      </c>
    </row>
    <row r="570" s="11" customFormat="1">
      <c r="A570" s="11"/>
      <c r="B570" s="228"/>
      <c r="C570" s="229"/>
      <c r="D570" s="213" t="s">
        <v>199</v>
      </c>
      <c r="E570" s="230" t="s">
        <v>1</v>
      </c>
      <c r="F570" s="231" t="s">
        <v>1438</v>
      </c>
      <c r="G570" s="229"/>
      <c r="H570" s="232">
        <v>104</v>
      </c>
      <c r="I570" s="233"/>
      <c r="J570" s="229"/>
      <c r="K570" s="229"/>
      <c r="L570" s="234"/>
      <c r="M570" s="235"/>
      <c r="N570" s="236"/>
      <c r="O570" s="236"/>
      <c r="P570" s="236"/>
      <c r="Q570" s="236"/>
      <c r="R570" s="236"/>
      <c r="S570" s="236"/>
      <c r="T570" s="237"/>
      <c r="U570" s="11"/>
      <c r="V570" s="11"/>
      <c r="W570" s="11"/>
      <c r="X570" s="11"/>
      <c r="Y570" s="11"/>
      <c r="Z570" s="11"/>
      <c r="AA570" s="11"/>
      <c r="AB570" s="11"/>
      <c r="AC570" s="11"/>
      <c r="AD570" s="11"/>
      <c r="AE570" s="11"/>
      <c r="AT570" s="238" t="s">
        <v>199</v>
      </c>
      <c r="AU570" s="238" t="s">
        <v>85</v>
      </c>
      <c r="AV570" s="11" t="s">
        <v>85</v>
      </c>
      <c r="AW570" s="11" t="s">
        <v>32</v>
      </c>
      <c r="AX570" s="11" t="s">
        <v>76</v>
      </c>
      <c r="AY570" s="238" t="s">
        <v>195</v>
      </c>
    </row>
    <row r="571" s="11" customFormat="1">
      <c r="A571" s="11"/>
      <c r="B571" s="228"/>
      <c r="C571" s="229"/>
      <c r="D571" s="213" t="s">
        <v>199</v>
      </c>
      <c r="E571" s="230" t="s">
        <v>1</v>
      </c>
      <c r="F571" s="231" t="s">
        <v>1429</v>
      </c>
      <c r="G571" s="229"/>
      <c r="H571" s="232">
        <v>8.0999999999999996</v>
      </c>
      <c r="I571" s="233"/>
      <c r="J571" s="229"/>
      <c r="K571" s="229"/>
      <c r="L571" s="234"/>
      <c r="M571" s="235"/>
      <c r="N571" s="236"/>
      <c r="O571" s="236"/>
      <c r="P571" s="236"/>
      <c r="Q571" s="236"/>
      <c r="R571" s="236"/>
      <c r="S571" s="236"/>
      <c r="T571" s="237"/>
      <c r="U571" s="11"/>
      <c r="V571" s="11"/>
      <c r="W571" s="11"/>
      <c r="X571" s="11"/>
      <c r="Y571" s="11"/>
      <c r="Z571" s="11"/>
      <c r="AA571" s="11"/>
      <c r="AB571" s="11"/>
      <c r="AC571" s="11"/>
      <c r="AD571" s="11"/>
      <c r="AE571" s="11"/>
      <c r="AT571" s="238" t="s">
        <v>199</v>
      </c>
      <c r="AU571" s="238" t="s">
        <v>85</v>
      </c>
      <c r="AV571" s="11" t="s">
        <v>85</v>
      </c>
      <c r="AW571" s="11" t="s">
        <v>32</v>
      </c>
      <c r="AX571" s="11" t="s">
        <v>76</v>
      </c>
      <c r="AY571" s="238" t="s">
        <v>195</v>
      </c>
    </row>
    <row r="572" s="11" customFormat="1">
      <c r="A572" s="11"/>
      <c r="B572" s="228"/>
      <c r="C572" s="229"/>
      <c r="D572" s="213" t="s">
        <v>199</v>
      </c>
      <c r="E572" s="230" t="s">
        <v>1</v>
      </c>
      <c r="F572" s="231" t="s">
        <v>1430</v>
      </c>
      <c r="G572" s="229"/>
      <c r="H572" s="232">
        <v>10.800000000000001</v>
      </c>
      <c r="I572" s="233"/>
      <c r="J572" s="229"/>
      <c r="K572" s="229"/>
      <c r="L572" s="234"/>
      <c r="M572" s="235"/>
      <c r="N572" s="236"/>
      <c r="O572" s="236"/>
      <c r="P572" s="236"/>
      <c r="Q572" s="236"/>
      <c r="R572" s="236"/>
      <c r="S572" s="236"/>
      <c r="T572" s="237"/>
      <c r="U572" s="11"/>
      <c r="V572" s="11"/>
      <c r="W572" s="11"/>
      <c r="X572" s="11"/>
      <c r="Y572" s="11"/>
      <c r="Z572" s="11"/>
      <c r="AA572" s="11"/>
      <c r="AB572" s="11"/>
      <c r="AC572" s="11"/>
      <c r="AD572" s="11"/>
      <c r="AE572" s="11"/>
      <c r="AT572" s="238" t="s">
        <v>199</v>
      </c>
      <c r="AU572" s="238" t="s">
        <v>85</v>
      </c>
      <c r="AV572" s="11" t="s">
        <v>85</v>
      </c>
      <c r="AW572" s="11" t="s">
        <v>32</v>
      </c>
      <c r="AX572" s="11" t="s">
        <v>76</v>
      </c>
      <c r="AY572" s="238" t="s">
        <v>195</v>
      </c>
    </row>
    <row r="573" s="10" customFormat="1">
      <c r="A573" s="10"/>
      <c r="B573" s="218"/>
      <c r="C573" s="219"/>
      <c r="D573" s="213" t="s">
        <v>199</v>
      </c>
      <c r="E573" s="220" t="s">
        <v>1</v>
      </c>
      <c r="F573" s="221" t="s">
        <v>1431</v>
      </c>
      <c r="G573" s="219"/>
      <c r="H573" s="220" t="s">
        <v>1</v>
      </c>
      <c r="I573" s="222"/>
      <c r="J573" s="219"/>
      <c r="K573" s="219"/>
      <c r="L573" s="223"/>
      <c r="M573" s="224"/>
      <c r="N573" s="225"/>
      <c r="O573" s="225"/>
      <c r="P573" s="225"/>
      <c r="Q573" s="225"/>
      <c r="R573" s="225"/>
      <c r="S573" s="225"/>
      <c r="T573" s="226"/>
      <c r="U573" s="10"/>
      <c r="V573" s="10"/>
      <c r="W573" s="10"/>
      <c r="X573" s="10"/>
      <c r="Y573" s="10"/>
      <c r="Z573" s="10"/>
      <c r="AA573" s="10"/>
      <c r="AB573" s="10"/>
      <c r="AC573" s="10"/>
      <c r="AD573" s="10"/>
      <c r="AE573" s="10"/>
      <c r="AT573" s="227" t="s">
        <v>199</v>
      </c>
      <c r="AU573" s="227" t="s">
        <v>85</v>
      </c>
      <c r="AV573" s="10" t="s">
        <v>83</v>
      </c>
      <c r="AW573" s="10" t="s">
        <v>32</v>
      </c>
      <c r="AX573" s="10" t="s">
        <v>76</v>
      </c>
      <c r="AY573" s="227" t="s">
        <v>195</v>
      </c>
    </row>
    <row r="574" s="11" customFormat="1">
      <c r="A574" s="11"/>
      <c r="B574" s="228"/>
      <c r="C574" s="229"/>
      <c r="D574" s="213" t="s">
        <v>199</v>
      </c>
      <c r="E574" s="230" t="s">
        <v>1</v>
      </c>
      <c r="F574" s="231" t="s">
        <v>1432</v>
      </c>
      <c r="G574" s="229"/>
      <c r="H574" s="232">
        <v>4.6319999999999997</v>
      </c>
      <c r="I574" s="233"/>
      <c r="J574" s="229"/>
      <c r="K574" s="229"/>
      <c r="L574" s="234"/>
      <c r="M574" s="235"/>
      <c r="N574" s="236"/>
      <c r="O574" s="236"/>
      <c r="P574" s="236"/>
      <c r="Q574" s="236"/>
      <c r="R574" s="236"/>
      <c r="S574" s="236"/>
      <c r="T574" s="237"/>
      <c r="U574" s="11"/>
      <c r="V574" s="11"/>
      <c r="W574" s="11"/>
      <c r="X574" s="11"/>
      <c r="Y574" s="11"/>
      <c r="Z574" s="11"/>
      <c r="AA574" s="11"/>
      <c r="AB574" s="11"/>
      <c r="AC574" s="11"/>
      <c r="AD574" s="11"/>
      <c r="AE574" s="11"/>
      <c r="AT574" s="238" t="s">
        <v>199</v>
      </c>
      <c r="AU574" s="238" t="s">
        <v>85</v>
      </c>
      <c r="AV574" s="11" t="s">
        <v>85</v>
      </c>
      <c r="AW574" s="11" t="s">
        <v>32</v>
      </c>
      <c r="AX574" s="11" t="s">
        <v>76</v>
      </c>
      <c r="AY574" s="238" t="s">
        <v>195</v>
      </c>
    </row>
    <row r="575" s="11" customFormat="1">
      <c r="A575" s="11"/>
      <c r="B575" s="228"/>
      <c r="C575" s="229"/>
      <c r="D575" s="213" t="s">
        <v>199</v>
      </c>
      <c r="E575" s="230" t="s">
        <v>1</v>
      </c>
      <c r="F575" s="231" t="s">
        <v>1433</v>
      </c>
      <c r="G575" s="229"/>
      <c r="H575" s="232">
        <v>6.5</v>
      </c>
      <c r="I575" s="233"/>
      <c r="J575" s="229"/>
      <c r="K575" s="229"/>
      <c r="L575" s="234"/>
      <c r="M575" s="235"/>
      <c r="N575" s="236"/>
      <c r="O575" s="236"/>
      <c r="P575" s="236"/>
      <c r="Q575" s="236"/>
      <c r="R575" s="236"/>
      <c r="S575" s="236"/>
      <c r="T575" s="237"/>
      <c r="U575" s="11"/>
      <c r="V575" s="11"/>
      <c r="W575" s="11"/>
      <c r="X575" s="11"/>
      <c r="Y575" s="11"/>
      <c r="Z575" s="11"/>
      <c r="AA575" s="11"/>
      <c r="AB575" s="11"/>
      <c r="AC575" s="11"/>
      <c r="AD575" s="11"/>
      <c r="AE575" s="11"/>
      <c r="AT575" s="238" t="s">
        <v>199</v>
      </c>
      <c r="AU575" s="238" t="s">
        <v>85</v>
      </c>
      <c r="AV575" s="11" t="s">
        <v>85</v>
      </c>
      <c r="AW575" s="11" t="s">
        <v>32</v>
      </c>
      <c r="AX575" s="11" t="s">
        <v>76</v>
      </c>
      <c r="AY575" s="238" t="s">
        <v>195</v>
      </c>
    </row>
    <row r="576" s="16" customFormat="1">
      <c r="A576" s="16"/>
      <c r="B576" s="298"/>
      <c r="C576" s="299"/>
      <c r="D576" s="213" t="s">
        <v>199</v>
      </c>
      <c r="E576" s="300" t="s">
        <v>1</v>
      </c>
      <c r="F576" s="301" t="s">
        <v>1498</v>
      </c>
      <c r="G576" s="299"/>
      <c r="H576" s="302">
        <v>1350.04</v>
      </c>
      <c r="I576" s="303"/>
      <c r="J576" s="299"/>
      <c r="K576" s="299"/>
      <c r="L576" s="304"/>
      <c r="M576" s="305"/>
      <c r="N576" s="306"/>
      <c r="O576" s="306"/>
      <c r="P576" s="306"/>
      <c r="Q576" s="306"/>
      <c r="R576" s="306"/>
      <c r="S576" s="306"/>
      <c r="T576" s="307"/>
      <c r="U576" s="16"/>
      <c r="V576" s="16"/>
      <c r="W576" s="16"/>
      <c r="X576" s="16"/>
      <c r="Y576" s="16"/>
      <c r="Z576" s="16"/>
      <c r="AA576" s="16"/>
      <c r="AB576" s="16"/>
      <c r="AC576" s="16"/>
      <c r="AD576" s="16"/>
      <c r="AE576" s="16"/>
      <c r="AT576" s="308" t="s">
        <v>199</v>
      </c>
      <c r="AU576" s="308" t="s">
        <v>85</v>
      </c>
      <c r="AV576" s="16" t="s">
        <v>229</v>
      </c>
      <c r="AW576" s="16" t="s">
        <v>32</v>
      </c>
      <c r="AX576" s="16" t="s">
        <v>76</v>
      </c>
      <c r="AY576" s="308" t="s">
        <v>195</v>
      </c>
    </row>
    <row r="577" s="10" customFormat="1">
      <c r="A577" s="10"/>
      <c r="B577" s="218"/>
      <c r="C577" s="219"/>
      <c r="D577" s="213" t="s">
        <v>199</v>
      </c>
      <c r="E577" s="220" t="s">
        <v>1</v>
      </c>
      <c r="F577" s="221" t="s">
        <v>1439</v>
      </c>
      <c r="G577" s="219"/>
      <c r="H577" s="220" t="s">
        <v>1</v>
      </c>
      <c r="I577" s="222"/>
      <c r="J577" s="219"/>
      <c r="K577" s="219"/>
      <c r="L577" s="223"/>
      <c r="M577" s="224"/>
      <c r="N577" s="225"/>
      <c r="O577" s="225"/>
      <c r="P577" s="225"/>
      <c r="Q577" s="225"/>
      <c r="R577" s="225"/>
      <c r="S577" s="225"/>
      <c r="T577" s="226"/>
      <c r="U577" s="10"/>
      <c r="V577" s="10"/>
      <c r="W577" s="10"/>
      <c r="X577" s="10"/>
      <c r="Y577" s="10"/>
      <c r="Z577" s="10"/>
      <c r="AA577" s="10"/>
      <c r="AB577" s="10"/>
      <c r="AC577" s="10"/>
      <c r="AD577" s="10"/>
      <c r="AE577" s="10"/>
      <c r="AT577" s="227" t="s">
        <v>199</v>
      </c>
      <c r="AU577" s="227" t="s">
        <v>85</v>
      </c>
      <c r="AV577" s="10" t="s">
        <v>83</v>
      </c>
      <c r="AW577" s="10" t="s">
        <v>32</v>
      </c>
      <c r="AX577" s="10" t="s">
        <v>76</v>
      </c>
      <c r="AY577" s="227" t="s">
        <v>195</v>
      </c>
    </row>
    <row r="578" s="10" customFormat="1">
      <c r="A578" s="10"/>
      <c r="B578" s="218"/>
      <c r="C578" s="219"/>
      <c r="D578" s="213" t="s">
        <v>199</v>
      </c>
      <c r="E578" s="220" t="s">
        <v>1</v>
      </c>
      <c r="F578" s="221" t="s">
        <v>1419</v>
      </c>
      <c r="G578" s="219"/>
      <c r="H578" s="220" t="s">
        <v>1</v>
      </c>
      <c r="I578" s="222"/>
      <c r="J578" s="219"/>
      <c r="K578" s="219"/>
      <c r="L578" s="223"/>
      <c r="M578" s="224"/>
      <c r="N578" s="225"/>
      <c r="O578" s="225"/>
      <c r="P578" s="225"/>
      <c r="Q578" s="225"/>
      <c r="R578" s="225"/>
      <c r="S578" s="225"/>
      <c r="T578" s="226"/>
      <c r="U578" s="10"/>
      <c r="V578" s="10"/>
      <c r="W578" s="10"/>
      <c r="X578" s="10"/>
      <c r="Y578" s="10"/>
      <c r="Z578" s="10"/>
      <c r="AA578" s="10"/>
      <c r="AB578" s="10"/>
      <c r="AC578" s="10"/>
      <c r="AD578" s="10"/>
      <c r="AE578" s="10"/>
      <c r="AT578" s="227" t="s">
        <v>199</v>
      </c>
      <c r="AU578" s="227" t="s">
        <v>85</v>
      </c>
      <c r="AV578" s="10" t="s">
        <v>83</v>
      </c>
      <c r="AW578" s="10" t="s">
        <v>32</v>
      </c>
      <c r="AX578" s="10" t="s">
        <v>76</v>
      </c>
      <c r="AY578" s="227" t="s">
        <v>195</v>
      </c>
    </row>
    <row r="579" s="11" customFormat="1">
      <c r="A579" s="11"/>
      <c r="B579" s="228"/>
      <c r="C579" s="229"/>
      <c r="D579" s="213" t="s">
        <v>199</v>
      </c>
      <c r="E579" s="230" t="s">
        <v>1</v>
      </c>
      <c r="F579" s="231" t="s">
        <v>1440</v>
      </c>
      <c r="G579" s="229"/>
      <c r="H579" s="232">
        <v>1013.34</v>
      </c>
      <c r="I579" s="233"/>
      <c r="J579" s="229"/>
      <c r="K579" s="229"/>
      <c r="L579" s="234"/>
      <c r="M579" s="235"/>
      <c r="N579" s="236"/>
      <c r="O579" s="236"/>
      <c r="P579" s="236"/>
      <c r="Q579" s="236"/>
      <c r="R579" s="236"/>
      <c r="S579" s="236"/>
      <c r="T579" s="237"/>
      <c r="U579" s="11"/>
      <c r="V579" s="11"/>
      <c r="W579" s="11"/>
      <c r="X579" s="11"/>
      <c r="Y579" s="11"/>
      <c r="Z579" s="11"/>
      <c r="AA579" s="11"/>
      <c r="AB579" s="11"/>
      <c r="AC579" s="11"/>
      <c r="AD579" s="11"/>
      <c r="AE579" s="11"/>
      <c r="AT579" s="238" t="s">
        <v>199</v>
      </c>
      <c r="AU579" s="238" t="s">
        <v>85</v>
      </c>
      <c r="AV579" s="11" t="s">
        <v>85</v>
      </c>
      <c r="AW579" s="11" t="s">
        <v>32</v>
      </c>
      <c r="AX579" s="11" t="s">
        <v>76</v>
      </c>
      <c r="AY579" s="238" t="s">
        <v>195</v>
      </c>
    </row>
    <row r="580" s="11" customFormat="1">
      <c r="A580" s="11"/>
      <c r="B580" s="228"/>
      <c r="C580" s="229"/>
      <c r="D580" s="213" t="s">
        <v>199</v>
      </c>
      <c r="E580" s="230" t="s">
        <v>1</v>
      </c>
      <c r="F580" s="231" t="s">
        <v>1441</v>
      </c>
      <c r="G580" s="229"/>
      <c r="H580" s="232">
        <v>121.59999999999999</v>
      </c>
      <c r="I580" s="233"/>
      <c r="J580" s="229"/>
      <c r="K580" s="229"/>
      <c r="L580" s="234"/>
      <c r="M580" s="235"/>
      <c r="N580" s="236"/>
      <c r="O580" s="236"/>
      <c r="P580" s="236"/>
      <c r="Q580" s="236"/>
      <c r="R580" s="236"/>
      <c r="S580" s="236"/>
      <c r="T580" s="237"/>
      <c r="U580" s="11"/>
      <c r="V580" s="11"/>
      <c r="W580" s="11"/>
      <c r="X580" s="11"/>
      <c r="Y580" s="11"/>
      <c r="Z580" s="11"/>
      <c r="AA580" s="11"/>
      <c r="AB580" s="11"/>
      <c r="AC580" s="11"/>
      <c r="AD580" s="11"/>
      <c r="AE580" s="11"/>
      <c r="AT580" s="238" t="s">
        <v>199</v>
      </c>
      <c r="AU580" s="238" t="s">
        <v>85</v>
      </c>
      <c r="AV580" s="11" t="s">
        <v>85</v>
      </c>
      <c r="AW580" s="11" t="s">
        <v>32</v>
      </c>
      <c r="AX580" s="11" t="s">
        <v>76</v>
      </c>
      <c r="AY580" s="238" t="s">
        <v>195</v>
      </c>
    </row>
    <row r="581" s="11" customFormat="1">
      <c r="A581" s="11"/>
      <c r="B581" s="228"/>
      <c r="C581" s="229"/>
      <c r="D581" s="213" t="s">
        <v>199</v>
      </c>
      <c r="E581" s="230" t="s">
        <v>1</v>
      </c>
      <c r="F581" s="231" t="s">
        <v>1442</v>
      </c>
      <c r="G581" s="229"/>
      <c r="H581" s="232">
        <v>8.4000000000000004</v>
      </c>
      <c r="I581" s="233"/>
      <c r="J581" s="229"/>
      <c r="K581" s="229"/>
      <c r="L581" s="234"/>
      <c r="M581" s="235"/>
      <c r="N581" s="236"/>
      <c r="O581" s="236"/>
      <c r="P581" s="236"/>
      <c r="Q581" s="236"/>
      <c r="R581" s="236"/>
      <c r="S581" s="236"/>
      <c r="T581" s="237"/>
      <c r="U581" s="11"/>
      <c r="V581" s="11"/>
      <c r="W581" s="11"/>
      <c r="X581" s="11"/>
      <c r="Y581" s="11"/>
      <c r="Z581" s="11"/>
      <c r="AA581" s="11"/>
      <c r="AB581" s="11"/>
      <c r="AC581" s="11"/>
      <c r="AD581" s="11"/>
      <c r="AE581" s="11"/>
      <c r="AT581" s="238" t="s">
        <v>199</v>
      </c>
      <c r="AU581" s="238" t="s">
        <v>85</v>
      </c>
      <c r="AV581" s="11" t="s">
        <v>85</v>
      </c>
      <c r="AW581" s="11" t="s">
        <v>32</v>
      </c>
      <c r="AX581" s="11" t="s">
        <v>76</v>
      </c>
      <c r="AY581" s="238" t="s">
        <v>195</v>
      </c>
    </row>
    <row r="582" s="11" customFormat="1">
      <c r="A582" s="11"/>
      <c r="B582" s="228"/>
      <c r="C582" s="229"/>
      <c r="D582" s="213" t="s">
        <v>199</v>
      </c>
      <c r="E582" s="230" t="s">
        <v>1</v>
      </c>
      <c r="F582" s="231" t="s">
        <v>1443</v>
      </c>
      <c r="G582" s="229"/>
      <c r="H582" s="232">
        <v>9.5999999999999996</v>
      </c>
      <c r="I582" s="233"/>
      <c r="J582" s="229"/>
      <c r="K582" s="229"/>
      <c r="L582" s="234"/>
      <c r="M582" s="235"/>
      <c r="N582" s="236"/>
      <c r="O582" s="236"/>
      <c r="P582" s="236"/>
      <c r="Q582" s="236"/>
      <c r="R582" s="236"/>
      <c r="S582" s="236"/>
      <c r="T582" s="237"/>
      <c r="U582" s="11"/>
      <c r="V582" s="11"/>
      <c r="W582" s="11"/>
      <c r="X582" s="11"/>
      <c r="Y582" s="11"/>
      <c r="Z582" s="11"/>
      <c r="AA582" s="11"/>
      <c r="AB582" s="11"/>
      <c r="AC582" s="11"/>
      <c r="AD582" s="11"/>
      <c r="AE582" s="11"/>
      <c r="AT582" s="238" t="s">
        <v>199</v>
      </c>
      <c r="AU582" s="238" t="s">
        <v>85</v>
      </c>
      <c r="AV582" s="11" t="s">
        <v>85</v>
      </c>
      <c r="AW582" s="11" t="s">
        <v>32</v>
      </c>
      <c r="AX582" s="11" t="s">
        <v>76</v>
      </c>
      <c r="AY582" s="238" t="s">
        <v>195</v>
      </c>
    </row>
    <row r="583" s="10" customFormat="1">
      <c r="A583" s="10"/>
      <c r="B583" s="218"/>
      <c r="C583" s="219"/>
      <c r="D583" s="213" t="s">
        <v>199</v>
      </c>
      <c r="E583" s="220" t="s">
        <v>1</v>
      </c>
      <c r="F583" s="221" t="s">
        <v>1444</v>
      </c>
      <c r="G583" s="219"/>
      <c r="H583" s="220" t="s">
        <v>1</v>
      </c>
      <c r="I583" s="222"/>
      <c r="J583" s="219"/>
      <c r="K583" s="219"/>
      <c r="L583" s="223"/>
      <c r="M583" s="224"/>
      <c r="N583" s="225"/>
      <c r="O583" s="225"/>
      <c r="P583" s="225"/>
      <c r="Q583" s="225"/>
      <c r="R583" s="225"/>
      <c r="S583" s="225"/>
      <c r="T583" s="226"/>
      <c r="U583" s="10"/>
      <c r="V583" s="10"/>
      <c r="W583" s="10"/>
      <c r="X583" s="10"/>
      <c r="Y583" s="10"/>
      <c r="Z583" s="10"/>
      <c r="AA583" s="10"/>
      <c r="AB583" s="10"/>
      <c r="AC583" s="10"/>
      <c r="AD583" s="10"/>
      <c r="AE583" s="10"/>
      <c r="AT583" s="227" t="s">
        <v>199</v>
      </c>
      <c r="AU583" s="227" t="s">
        <v>85</v>
      </c>
      <c r="AV583" s="10" t="s">
        <v>83</v>
      </c>
      <c r="AW583" s="10" t="s">
        <v>32</v>
      </c>
      <c r="AX583" s="10" t="s">
        <v>76</v>
      </c>
      <c r="AY583" s="227" t="s">
        <v>195</v>
      </c>
    </row>
    <row r="584" s="11" customFormat="1">
      <c r="A584" s="11"/>
      <c r="B584" s="228"/>
      <c r="C584" s="229"/>
      <c r="D584" s="213" t="s">
        <v>199</v>
      </c>
      <c r="E584" s="230" t="s">
        <v>1</v>
      </c>
      <c r="F584" s="231" t="s">
        <v>1445</v>
      </c>
      <c r="G584" s="229"/>
      <c r="H584" s="232">
        <v>3.8599999999999999</v>
      </c>
      <c r="I584" s="233"/>
      <c r="J584" s="229"/>
      <c r="K584" s="229"/>
      <c r="L584" s="234"/>
      <c r="M584" s="235"/>
      <c r="N584" s="236"/>
      <c r="O584" s="236"/>
      <c r="P584" s="236"/>
      <c r="Q584" s="236"/>
      <c r="R584" s="236"/>
      <c r="S584" s="236"/>
      <c r="T584" s="237"/>
      <c r="U584" s="11"/>
      <c r="V584" s="11"/>
      <c r="W584" s="11"/>
      <c r="X584" s="11"/>
      <c r="Y584" s="11"/>
      <c r="Z584" s="11"/>
      <c r="AA584" s="11"/>
      <c r="AB584" s="11"/>
      <c r="AC584" s="11"/>
      <c r="AD584" s="11"/>
      <c r="AE584" s="11"/>
      <c r="AT584" s="238" t="s">
        <v>199</v>
      </c>
      <c r="AU584" s="238" t="s">
        <v>85</v>
      </c>
      <c r="AV584" s="11" t="s">
        <v>85</v>
      </c>
      <c r="AW584" s="11" t="s">
        <v>32</v>
      </c>
      <c r="AX584" s="11" t="s">
        <v>76</v>
      </c>
      <c r="AY584" s="238" t="s">
        <v>195</v>
      </c>
    </row>
    <row r="585" s="11" customFormat="1">
      <c r="A585" s="11"/>
      <c r="B585" s="228"/>
      <c r="C585" s="229"/>
      <c r="D585" s="213" t="s">
        <v>199</v>
      </c>
      <c r="E585" s="230" t="s">
        <v>1</v>
      </c>
      <c r="F585" s="231" t="s">
        <v>1446</v>
      </c>
      <c r="G585" s="229"/>
      <c r="H585" s="232">
        <v>7.5999999999999996</v>
      </c>
      <c r="I585" s="233"/>
      <c r="J585" s="229"/>
      <c r="K585" s="229"/>
      <c r="L585" s="234"/>
      <c r="M585" s="235"/>
      <c r="N585" s="236"/>
      <c r="O585" s="236"/>
      <c r="P585" s="236"/>
      <c r="Q585" s="236"/>
      <c r="R585" s="236"/>
      <c r="S585" s="236"/>
      <c r="T585" s="237"/>
      <c r="U585" s="11"/>
      <c r="V585" s="11"/>
      <c r="W585" s="11"/>
      <c r="X585" s="11"/>
      <c r="Y585" s="11"/>
      <c r="Z585" s="11"/>
      <c r="AA585" s="11"/>
      <c r="AB585" s="11"/>
      <c r="AC585" s="11"/>
      <c r="AD585" s="11"/>
      <c r="AE585" s="11"/>
      <c r="AT585" s="238" t="s">
        <v>199</v>
      </c>
      <c r="AU585" s="238" t="s">
        <v>85</v>
      </c>
      <c r="AV585" s="11" t="s">
        <v>85</v>
      </c>
      <c r="AW585" s="11" t="s">
        <v>32</v>
      </c>
      <c r="AX585" s="11" t="s">
        <v>76</v>
      </c>
      <c r="AY585" s="238" t="s">
        <v>195</v>
      </c>
    </row>
    <row r="586" s="16" customFormat="1">
      <c r="A586" s="16"/>
      <c r="B586" s="298"/>
      <c r="C586" s="299"/>
      <c r="D586" s="213" t="s">
        <v>199</v>
      </c>
      <c r="E586" s="300" t="s">
        <v>1</v>
      </c>
      <c r="F586" s="301" t="s">
        <v>1498</v>
      </c>
      <c r="G586" s="299"/>
      <c r="H586" s="302">
        <v>1164.4000000000001</v>
      </c>
      <c r="I586" s="303"/>
      <c r="J586" s="299"/>
      <c r="K586" s="299"/>
      <c r="L586" s="304"/>
      <c r="M586" s="305"/>
      <c r="N586" s="306"/>
      <c r="O586" s="306"/>
      <c r="P586" s="306"/>
      <c r="Q586" s="306"/>
      <c r="R586" s="306"/>
      <c r="S586" s="306"/>
      <c r="T586" s="307"/>
      <c r="U586" s="16"/>
      <c r="V586" s="16"/>
      <c r="W586" s="16"/>
      <c r="X586" s="16"/>
      <c r="Y586" s="16"/>
      <c r="Z586" s="16"/>
      <c r="AA586" s="16"/>
      <c r="AB586" s="16"/>
      <c r="AC586" s="16"/>
      <c r="AD586" s="16"/>
      <c r="AE586" s="16"/>
      <c r="AT586" s="308" t="s">
        <v>199</v>
      </c>
      <c r="AU586" s="308" t="s">
        <v>85</v>
      </c>
      <c r="AV586" s="16" t="s">
        <v>229</v>
      </c>
      <c r="AW586" s="16" t="s">
        <v>32</v>
      </c>
      <c r="AX586" s="16" t="s">
        <v>76</v>
      </c>
      <c r="AY586" s="308" t="s">
        <v>195</v>
      </c>
    </row>
    <row r="587" s="15" customFormat="1">
      <c r="A587" s="15"/>
      <c r="B587" s="287"/>
      <c r="C587" s="288"/>
      <c r="D587" s="213" t="s">
        <v>199</v>
      </c>
      <c r="E587" s="289" t="s">
        <v>1</v>
      </c>
      <c r="F587" s="290" t="s">
        <v>1422</v>
      </c>
      <c r="G587" s="288"/>
      <c r="H587" s="291">
        <v>2514.4400000000001</v>
      </c>
      <c r="I587" s="292"/>
      <c r="J587" s="288"/>
      <c r="K587" s="288"/>
      <c r="L587" s="293"/>
      <c r="M587" s="294"/>
      <c r="N587" s="295"/>
      <c r="O587" s="295"/>
      <c r="P587" s="295"/>
      <c r="Q587" s="295"/>
      <c r="R587" s="295"/>
      <c r="S587" s="295"/>
      <c r="T587" s="296"/>
      <c r="U587" s="15"/>
      <c r="V587" s="15"/>
      <c r="W587" s="15"/>
      <c r="X587" s="15"/>
      <c r="Y587" s="15"/>
      <c r="Z587" s="15"/>
      <c r="AA587" s="15"/>
      <c r="AB587" s="15"/>
      <c r="AC587" s="15"/>
      <c r="AD587" s="15"/>
      <c r="AE587" s="15"/>
      <c r="AT587" s="297" t="s">
        <v>199</v>
      </c>
      <c r="AU587" s="297" t="s">
        <v>85</v>
      </c>
      <c r="AV587" s="15" t="s">
        <v>234</v>
      </c>
      <c r="AW587" s="15" t="s">
        <v>32</v>
      </c>
      <c r="AX587" s="15" t="s">
        <v>83</v>
      </c>
      <c r="AY587" s="297" t="s">
        <v>195</v>
      </c>
    </row>
    <row r="588" s="2" customFormat="1" ht="33" customHeight="1">
      <c r="A588" s="39"/>
      <c r="B588" s="40"/>
      <c r="C588" s="200" t="s">
        <v>416</v>
      </c>
      <c r="D588" s="200" t="s">
        <v>191</v>
      </c>
      <c r="E588" s="201" t="s">
        <v>1797</v>
      </c>
      <c r="F588" s="202" t="s">
        <v>1798</v>
      </c>
      <c r="G588" s="203" t="s">
        <v>1411</v>
      </c>
      <c r="H588" s="204">
        <v>5028.8800000000001</v>
      </c>
      <c r="I588" s="205"/>
      <c r="J588" s="206">
        <f>ROUND(I588*H588,2)</f>
        <v>0</v>
      </c>
      <c r="K588" s="202" t="s">
        <v>1412</v>
      </c>
      <c r="L588" s="45"/>
      <c r="M588" s="207" t="s">
        <v>1</v>
      </c>
      <c r="N588" s="208" t="s">
        <v>41</v>
      </c>
      <c r="O588" s="92"/>
      <c r="P588" s="209">
        <f>O588*H588</f>
        <v>0</v>
      </c>
      <c r="Q588" s="209">
        <v>0</v>
      </c>
      <c r="R588" s="209">
        <f>Q588*H588</f>
        <v>0</v>
      </c>
      <c r="S588" s="209">
        <v>0</v>
      </c>
      <c r="T588" s="210">
        <f>S588*H588</f>
        <v>0</v>
      </c>
      <c r="U588" s="39"/>
      <c r="V588" s="39"/>
      <c r="W588" s="39"/>
      <c r="X588" s="39"/>
      <c r="Y588" s="39"/>
      <c r="Z588" s="39"/>
      <c r="AA588" s="39"/>
      <c r="AB588" s="39"/>
      <c r="AC588" s="39"/>
      <c r="AD588" s="39"/>
      <c r="AE588" s="39"/>
      <c r="AR588" s="211" t="s">
        <v>234</v>
      </c>
      <c r="AT588" s="211" t="s">
        <v>191</v>
      </c>
      <c r="AU588" s="211" t="s">
        <v>85</v>
      </c>
      <c r="AY588" s="18" t="s">
        <v>195</v>
      </c>
      <c r="BE588" s="212">
        <f>IF(N588="základní",J588,0)</f>
        <v>0</v>
      </c>
      <c r="BF588" s="212">
        <f>IF(N588="snížená",J588,0)</f>
        <v>0</v>
      </c>
      <c r="BG588" s="212">
        <f>IF(N588="zákl. přenesená",J588,0)</f>
        <v>0</v>
      </c>
      <c r="BH588" s="212">
        <f>IF(N588="sníž. přenesená",J588,0)</f>
        <v>0</v>
      </c>
      <c r="BI588" s="212">
        <f>IF(N588="nulová",J588,0)</f>
        <v>0</v>
      </c>
      <c r="BJ588" s="18" t="s">
        <v>83</v>
      </c>
      <c r="BK588" s="212">
        <f>ROUND(I588*H588,2)</f>
        <v>0</v>
      </c>
      <c r="BL588" s="18" t="s">
        <v>234</v>
      </c>
      <c r="BM588" s="211" t="s">
        <v>1799</v>
      </c>
    </row>
    <row r="589" s="10" customFormat="1">
      <c r="A589" s="10"/>
      <c r="B589" s="218"/>
      <c r="C589" s="219"/>
      <c r="D589" s="213" t="s">
        <v>199</v>
      </c>
      <c r="E589" s="220" t="s">
        <v>1</v>
      </c>
      <c r="F589" s="221" t="s">
        <v>1796</v>
      </c>
      <c r="G589" s="219"/>
      <c r="H589" s="220" t="s">
        <v>1</v>
      </c>
      <c r="I589" s="222"/>
      <c r="J589" s="219"/>
      <c r="K589" s="219"/>
      <c r="L589" s="223"/>
      <c r="M589" s="224"/>
      <c r="N589" s="225"/>
      <c r="O589" s="225"/>
      <c r="P589" s="225"/>
      <c r="Q589" s="225"/>
      <c r="R589" s="225"/>
      <c r="S589" s="225"/>
      <c r="T589" s="226"/>
      <c r="U589" s="10"/>
      <c r="V589" s="10"/>
      <c r="W589" s="10"/>
      <c r="X589" s="10"/>
      <c r="Y589" s="10"/>
      <c r="Z589" s="10"/>
      <c r="AA589" s="10"/>
      <c r="AB589" s="10"/>
      <c r="AC589" s="10"/>
      <c r="AD589" s="10"/>
      <c r="AE589" s="10"/>
      <c r="AT589" s="227" t="s">
        <v>199</v>
      </c>
      <c r="AU589" s="227" t="s">
        <v>85</v>
      </c>
      <c r="AV589" s="10" t="s">
        <v>83</v>
      </c>
      <c r="AW589" s="10" t="s">
        <v>32</v>
      </c>
      <c r="AX589" s="10" t="s">
        <v>76</v>
      </c>
      <c r="AY589" s="227" t="s">
        <v>195</v>
      </c>
    </row>
    <row r="590" s="10" customFormat="1">
      <c r="A590" s="10"/>
      <c r="B590" s="218"/>
      <c r="C590" s="219"/>
      <c r="D590" s="213" t="s">
        <v>199</v>
      </c>
      <c r="E590" s="220" t="s">
        <v>1</v>
      </c>
      <c r="F590" s="221" t="s">
        <v>1419</v>
      </c>
      <c r="G590" s="219"/>
      <c r="H590" s="220" t="s">
        <v>1</v>
      </c>
      <c r="I590" s="222"/>
      <c r="J590" s="219"/>
      <c r="K590" s="219"/>
      <c r="L590" s="223"/>
      <c r="M590" s="224"/>
      <c r="N590" s="225"/>
      <c r="O590" s="225"/>
      <c r="P590" s="225"/>
      <c r="Q590" s="225"/>
      <c r="R590" s="225"/>
      <c r="S590" s="225"/>
      <c r="T590" s="226"/>
      <c r="U590" s="10"/>
      <c r="V590" s="10"/>
      <c r="W590" s="10"/>
      <c r="X590" s="10"/>
      <c r="Y590" s="10"/>
      <c r="Z590" s="10"/>
      <c r="AA590" s="10"/>
      <c r="AB590" s="10"/>
      <c r="AC590" s="10"/>
      <c r="AD590" s="10"/>
      <c r="AE590" s="10"/>
      <c r="AT590" s="227" t="s">
        <v>199</v>
      </c>
      <c r="AU590" s="227" t="s">
        <v>85</v>
      </c>
      <c r="AV590" s="10" t="s">
        <v>83</v>
      </c>
      <c r="AW590" s="10" t="s">
        <v>32</v>
      </c>
      <c r="AX590" s="10" t="s">
        <v>76</v>
      </c>
      <c r="AY590" s="227" t="s">
        <v>195</v>
      </c>
    </row>
    <row r="591" s="11" customFormat="1">
      <c r="A591" s="11"/>
      <c r="B591" s="228"/>
      <c r="C591" s="229"/>
      <c r="D591" s="213" t="s">
        <v>199</v>
      </c>
      <c r="E591" s="230" t="s">
        <v>1</v>
      </c>
      <c r="F591" s="231" t="s">
        <v>1427</v>
      </c>
      <c r="G591" s="229"/>
      <c r="H591" s="232">
        <v>1216.008</v>
      </c>
      <c r="I591" s="233"/>
      <c r="J591" s="229"/>
      <c r="K591" s="229"/>
      <c r="L591" s="234"/>
      <c r="M591" s="235"/>
      <c r="N591" s="236"/>
      <c r="O591" s="236"/>
      <c r="P591" s="236"/>
      <c r="Q591" s="236"/>
      <c r="R591" s="236"/>
      <c r="S591" s="236"/>
      <c r="T591" s="237"/>
      <c r="U591" s="11"/>
      <c r="V591" s="11"/>
      <c r="W591" s="11"/>
      <c r="X591" s="11"/>
      <c r="Y591" s="11"/>
      <c r="Z591" s="11"/>
      <c r="AA591" s="11"/>
      <c r="AB591" s="11"/>
      <c r="AC591" s="11"/>
      <c r="AD591" s="11"/>
      <c r="AE591" s="11"/>
      <c r="AT591" s="238" t="s">
        <v>199</v>
      </c>
      <c r="AU591" s="238" t="s">
        <v>85</v>
      </c>
      <c r="AV591" s="11" t="s">
        <v>85</v>
      </c>
      <c r="AW591" s="11" t="s">
        <v>32</v>
      </c>
      <c r="AX591" s="11" t="s">
        <v>76</v>
      </c>
      <c r="AY591" s="238" t="s">
        <v>195</v>
      </c>
    </row>
    <row r="592" s="11" customFormat="1">
      <c r="A592" s="11"/>
      <c r="B592" s="228"/>
      <c r="C592" s="229"/>
      <c r="D592" s="213" t="s">
        <v>199</v>
      </c>
      <c r="E592" s="230" t="s">
        <v>1</v>
      </c>
      <c r="F592" s="231" t="s">
        <v>1438</v>
      </c>
      <c r="G592" s="229"/>
      <c r="H592" s="232">
        <v>104</v>
      </c>
      <c r="I592" s="233"/>
      <c r="J592" s="229"/>
      <c r="K592" s="229"/>
      <c r="L592" s="234"/>
      <c r="M592" s="235"/>
      <c r="N592" s="236"/>
      <c r="O592" s="236"/>
      <c r="P592" s="236"/>
      <c r="Q592" s="236"/>
      <c r="R592" s="236"/>
      <c r="S592" s="236"/>
      <c r="T592" s="237"/>
      <c r="U592" s="11"/>
      <c r="V592" s="11"/>
      <c r="W592" s="11"/>
      <c r="X592" s="11"/>
      <c r="Y592" s="11"/>
      <c r="Z592" s="11"/>
      <c r="AA592" s="11"/>
      <c r="AB592" s="11"/>
      <c r="AC592" s="11"/>
      <c r="AD592" s="11"/>
      <c r="AE592" s="11"/>
      <c r="AT592" s="238" t="s">
        <v>199</v>
      </c>
      <c r="AU592" s="238" t="s">
        <v>85</v>
      </c>
      <c r="AV592" s="11" t="s">
        <v>85</v>
      </c>
      <c r="AW592" s="11" t="s">
        <v>32</v>
      </c>
      <c r="AX592" s="11" t="s">
        <v>76</v>
      </c>
      <c r="AY592" s="238" t="s">
        <v>195</v>
      </c>
    </row>
    <row r="593" s="11" customFormat="1">
      <c r="A593" s="11"/>
      <c r="B593" s="228"/>
      <c r="C593" s="229"/>
      <c r="D593" s="213" t="s">
        <v>199</v>
      </c>
      <c r="E593" s="230" t="s">
        <v>1</v>
      </c>
      <c r="F593" s="231" t="s">
        <v>1429</v>
      </c>
      <c r="G593" s="229"/>
      <c r="H593" s="232">
        <v>8.0999999999999996</v>
      </c>
      <c r="I593" s="233"/>
      <c r="J593" s="229"/>
      <c r="K593" s="229"/>
      <c r="L593" s="234"/>
      <c r="M593" s="235"/>
      <c r="N593" s="236"/>
      <c r="O593" s="236"/>
      <c r="P593" s="236"/>
      <c r="Q593" s="236"/>
      <c r="R593" s="236"/>
      <c r="S593" s="236"/>
      <c r="T593" s="237"/>
      <c r="U593" s="11"/>
      <c r="V593" s="11"/>
      <c r="W593" s="11"/>
      <c r="X593" s="11"/>
      <c r="Y593" s="11"/>
      <c r="Z593" s="11"/>
      <c r="AA593" s="11"/>
      <c r="AB593" s="11"/>
      <c r="AC593" s="11"/>
      <c r="AD593" s="11"/>
      <c r="AE593" s="11"/>
      <c r="AT593" s="238" t="s">
        <v>199</v>
      </c>
      <c r="AU593" s="238" t="s">
        <v>85</v>
      </c>
      <c r="AV593" s="11" t="s">
        <v>85</v>
      </c>
      <c r="AW593" s="11" t="s">
        <v>32</v>
      </c>
      <c r="AX593" s="11" t="s">
        <v>76</v>
      </c>
      <c r="AY593" s="238" t="s">
        <v>195</v>
      </c>
    </row>
    <row r="594" s="11" customFormat="1">
      <c r="A594" s="11"/>
      <c r="B594" s="228"/>
      <c r="C594" s="229"/>
      <c r="D594" s="213" t="s">
        <v>199</v>
      </c>
      <c r="E594" s="230" t="s">
        <v>1</v>
      </c>
      <c r="F594" s="231" t="s">
        <v>1430</v>
      </c>
      <c r="G594" s="229"/>
      <c r="H594" s="232">
        <v>10.800000000000001</v>
      </c>
      <c r="I594" s="233"/>
      <c r="J594" s="229"/>
      <c r="K594" s="229"/>
      <c r="L594" s="234"/>
      <c r="M594" s="235"/>
      <c r="N594" s="236"/>
      <c r="O594" s="236"/>
      <c r="P594" s="236"/>
      <c r="Q594" s="236"/>
      <c r="R594" s="236"/>
      <c r="S594" s="236"/>
      <c r="T594" s="237"/>
      <c r="U594" s="11"/>
      <c r="V594" s="11"/>
      <c r="W594" s="11"/>
      <c r="X594" s="11"/>
      <c r="Y594" s="11"/>
      <c r="Z594" s="11"/>
      <c r="AA594" s="11"/>
      <c r="AB594" s="11"/>
      <c r="AC594" s="11"/>
      <c r="AD594" s="11"/>
      <c r="AE594" s="11"/>
      <c r="AT594" s="238" t="s">
        <v>199</v>
      </c>
      <c r="AU594" s="238" t="s">
        <v>85</v>
      </c>
      <c r="AV594" s="11" t="s">
        <v>85</v>
      </c>
      <c r="AW594" s="11" t="s">
        <v>32</v>
      </c>
      <c r="AX594" s="11" t="s">
        <v>76</v>
      </c>
      <c r="AY594" s="238" t="s">
        <v>195</v>
      </c>
    </row>
    <row r="595" s="10" customFormat="1">
      <c r="A595" s="10"/>
      <c r="B595" s="218"/>
      <c r="C595" s="219"/>
      <c r="D595" s="213" t="s">
        <v>199</v>
      </c>
      <c r="E595" s="220" t="s">
        <v>1</v>
      </c>
      <c r="F595" s="221" t="s">
        <v>1431</v>
      </c>
      <c r="G595" s="219"/>
      <c r="H595" s="220" t="s">
        <v>1</v>
      </c>
      <c r="I595" s="222"/>
      <c r="J595" s="219"/>
      <c r="K595" s="219"/>
      <c r="L595" s="223"/>
      <c r="M595" s="224"/>
      <c r="N595" s="225"/>
      <c r="O595" s="225"/>
      <c r="P595" s="225"/>
      <c r="Q595" s="225"/>
      <c r="R595" s="225"/>
      <c r="S595" s="225"/>
      <c r="T595" s="226"/>
      <c r="U595" s="10"/>
      <c r="V595" s="10"/>
      <c r="W595" s="10"/>
      <c r="X595" s="10"/>
      <c r="Y595" s="10"/>
      <c r="Z595" s="10"/>
      <c r="AA595" s="10"/>
      <c r="AB595" s="10"/>
      <c r="AC595" s="10"/>
      <c r="AD595" s="10"/>
      <c r="AE595" s="10"/>
      <c r="AT595" s="227" t="s">
        <v>199</v>
      </c>
      <c r="AU595" s="227" t="s">
        <v>85</v>
      </c>
      <c r="AV595" s="10" t="s">
        <v>83</v>
      </c>
      <c r="AW595" s="10" t="s">
        <v>32</v>
      </c>
      <c r="AX595" s="10" t="s">
        <v>76</v>
      </c>
      <c r="AY595" s="227" t="s">
        <v>195</v>
      </c>
    </row>
    <row r="596" s="11" customFormat="1">
      <c r="A596" s="11"/>
      <c r="B596" s="228"/>
      <c r="C596" s="229"/>
      <c r="D596" s="213" t="s">
        <v>199</v>
      </c>
      <c r="E596" s="230" t="s">
        <v>1</v>
      </c>
      <c r="F596" s="231" t="s">
        <v>1432</v>
      </c>
      <c r="G596" s="229"/>
      <c r="H596" s="232">
        <v>4.6319999999999997</v>
      </c>
      <c r="I596" s="233"/>
      <c r="J596" s="229"/>
      <c r="K596" s="229"/>
      <c r="L596" s="234"/>
      <c r="M596" s="235"/>
      <c r="N596" s="236"/>
      <c r="O596" s="236"/>
      <c r="P596" s="236"/>
      <c r="Q596" s="236"/>
      <c r="R596" s="236"/>
      <c r="S596" s="236"/>
      <c r="T596" s="237"/>
      <c r="U596" s="11"/>
      <c r="V596" s="11"/>
      <c r="W596" s="11"/>
      <c r="X596" s="11"/>
      <c r="Y596" s="11"/>
      <c r="Z596" s="11"/>
      <c r="AA596" s="11"/>
      <c r="AB596" s="11"/>
      <c r="AC596" s="11"/>
      <c r="AD596" s="11"/>
      <c r="AE596" s="11"/>
      <c r="AT596" s="238" t="s">
        <v>199</v>
      </c>
      <c r="AU596" s="238" t="s">
        <v>85</v>
      </c>
      <c r="AV596" s="11" t="s">
        <v>85</v>
      </c>
      <c r="AW596" s="11" t="s">
        <v>32</v>
      </c>
      <c r="AX596" s="11" t="s">
        <v>76</v>
      </c>
      <c r="AY596" s="238" t="s">
        <v>195</v>
      </c>
    </row>
    <row r="597" s="11" customFormat="1">
      <c r="A597" s="11"/>
      <c r="B597" s="228"/>
      <c r="C597" s="229"/>
      <c r="D597" s="213" t="s">
        <v>199</v>
      </c>
      <c r="E597" s="230" t="s">
        <v>1</v>
      </c>
      <c r="F597" s="231" t="s">
        <v>1433</v>
      </c>
      <c r="G597" s="229"/>
      <c r="H597" s="232">
        <v>6.5</v>
      </c>
      <c r="I597" s="233"/>
      <c r="J597" s="229"/>
      <c r="K597" s="229"/>
      <c r="L597" s="234"/>
      <c r="M597" s="235"/>
      <c r="N597" s="236"/>
      <c r="O597" s="236"/>
      <c r="P597" s="236"/>
      <c r="Q597" s="236"/>
      <c r="R597" s="236"/>
      <c r="S597" s="236"/>
      <c r="T597" s="237"/>
      <c r="U597" s="11"/>
      <c r="V597" s="11"/>
      <c r="W597" s="11"/>
      <c r="X597" s="11"/>
      <c r="Y597" s="11"/>
      <c r="Z597" s="11"/>
      <c r="AA597" s="11"/>
      <c r="AB597" s="11"/>
      <c r="AC597" s="11"/>
      <c r="AD597" s="11"/>
      <c r="AE597" s="11"/>
      <c r="AT597" s="238" t="s">
        <v>199</v>
      </c>
      <c r="AU597" s="238" t="s">
        <v>85</v>
      </c>
      <c r="AV597" s="11" t="s">
        <v>85</v>
      </c>
      <c r="AW597" s="11" t="s">
        <v>32</v>
      </c>
      <c r="AX597" s="11" t="s">
        <v>76</v>
      </c>
      <c r="AY597" s="238" t="s">
        <v>195</v>
      </c>
    </row>
    <row r="598" s="10" customFormat="1">
      <c r="A598" s="10"/>
      <c r="B598" s="218"/>
      <c r="C598" s="219"/>
      <c r="D598" s="213" t="s">
        <v>199</v>
      </c>
      <c r="E598" s="220" t="s">
        <v>1</v>
      </c>
      <c r="F598" s="221" t="s">
        <v>1439</v>
      </c>
      <c r="G598" s="219"/>
      <c r="H598" s="220" t="s">
        <v>1</v>
      </c>
      <c r="I598" s="222"/>
      <c r="J598" s="219"/>
      <c r="K598" s="219"/>
      <c r="L598" s="223"/>
      <c r="M598" s="224"/>
      <c r="N598" s="225"/>
      <c r="O598" s="225"/>
      <c r="P598" s="225"/>
      <c r="Q598" s="225"/>
      <c r="R598" s="225"/>
      <c r="S598" s="225"/>
      <c r="T598" s="226"/>
      <c r="U598" s="10"/>
      <c r="V598" s="10"/>
      <c r="W598" s="10"/>
      <c r="X598" s="10"/>
      <c r="Y598" s="10"/>
      <c r="Z598" s="10"/>
      <c r="AA598" s="10"/>
      <c r="AB598" s="10"/>
      <c r="AC598" s="10"/>
      <c r="AD598" s="10"/>
      <c r="AE598" s="10"/>
      <c r="AT598" s="227" t="s">
        <v>199</v>
      </c>
      <c r="AU598" s="227" t="s">
        <v>85</v>
      </c>
      <c r="AV598" s="10" t="s">
        <v>83</v>
      </c>
      <c r="AW598" s="10" t="s">
        <v>32</v>
      </c>
      <c r="AX598" s="10" t="s">
        <v>76</v>
      </c>
      <c r="AY598" s="227" t="s">
        <v>195</v>
      </c>
    </row>
    <row r="599" s="10" customFormat="1">
      <c r="A599" s="10"/>
      <c r="B599" s="218"/>
      <c r="C599" s="219"/>
      <c r="D599" s="213" t="s">
        <v>199</v>
      </c>
      <c r="E599" s="220" t="s">
        <v>1</v>
      </c>
      <c r="F599" s="221" t="s">
        <v>1419</v>
      </c>
      <c r="G599" s="219"/>
      <c r="H599" s="220" t="s">
        <v>1</v>
      </c>
      <c r="I599" s="222"/>
      <c r="J599" s="219"/>
      <c r="K599" s="219"/>
      <c r="L599" s="223"/>
      <c r="M599" s="224"/>
      <c r="N599" s="225"/>
      <c r="O599" s="225"/>
      <c r="P599" s="225"/>
      <c r="Q599" s="225"/>
      <c r="R599" s="225"/>
      <c r="S599" s="225"/>
      <c r="T599" s="226"/>
      <c r="U599" s="10"/>
      <c r="V599" s="10"/>
      <c r="W599" s="10"/>
      <c r="X599" s="10"/>
      <c r="Y599" s="10"/>
      <c r="Z599" s="10"/>
      <c r="AA599" s="10"/>
      <c r="AB599" s="10"/>
      <c r="AC599" s="10"/>
      <c r="AD599" s="10"/>
      <c r="AE599" s="10"/>
      <c r="AT599" s="227" t="s">
        <v>199</v>
      </c>
      <c r="AU599" s="227" t="s">
        <v>85</v>
      </c>
      <c r="AV599" s="10" t="s">
        <v>83</v>
      </c>
      <c r="AW599" s="10" t="s">
        <v>32</v>
      </c>
      <c r="AX599" s="10" t="s">
        <v>76</v>
      </c>
      <c r="AY599" s="227" t="s">
        <v>195</v>
      </c>
    </row>
    <row r="600" s="11" customFormat="1">
      <c r="A600" s="11"/>
      <c r="B600" s="228"/>
      <c r="C600" s="229"/>
      <c r="D600" s="213" t="s">
        <v>199</v>
      </c>
      <c r="E600" s="230" t="s">
        <v>1</v>
      </c>
      <c r="F600" s="231" t="s">
        <v>1440</v>
      </c>
      <c r="G600" s="229"/>
      <c r="H600" s="232">
        <v>1013.34</v>
      </c>
      <c r="I600" s="233"/>
      <c r="J600" s="229"/>
      <c r="K600" s="229"/>
      <c r="L600" s="234"/>
      <c r="M600" s="235"/>
      <c r="N600" s="236"/>
      <c r="O600" s="236"/>
      <c r="P600" s="236"/>
      <c r="Q600" s="236"/>
      <c r="R600" s="236"/>
      <c r="S600" s="236"/>
      <c r="T600" s="237"/>
      <c r="U600" s="11"/>
      <c r="V600" s="11"/>
      <c r="W600" s="11"/>
      <c r="X600" s="11"/>
      <c r="Y600" s="11"/>
      <c r="Z600" s="11"/>
      <c r="AA600" s="11"/>
      <c r="AB600" s="11"/>
      <c r="AC600" s="11"/>
      <c r="AD600" s="11"/>
      <c r="AE600" s="11"/>
      <c r="AT600" s="238" t="s">
        <v>199</v>
      </c>
      <c r="AU600" s="238" t="s">
        <v>85</v>
      </c>
      <c r="AV600" s="11" t="s">
        <v>85</v>
      </c>
      <c r="AW600" s="11" t="s">
        <v>32</v>
      </c>
      <c r="AX600" s="11" t="s">
        <v>76</v>
      </c>
      <c r="AY600" s="238" t="s">
        <v>195</v>
      </c>
    </row>
    <row r="601" s="11" customFormat="1">
      <c r="A601" s="11"/>
      <c r="B601" s="228"/>
      <c r="C601" s="229"/>
      <c r="D601" s="213" t="s">
        <v>199</v>
      </c>
      <c r="E601" s="230" t="s">
        <v>1</v>
      </c>
      <c r="F601" s="231" t="s">
        <v>1441</v>
      </c>
      <c r="G601" s="229"/>
      <c r="H601" s="232">
        <v>121.59999999999999</v>
      </c>
      <c r="I601" s="233"/>
      <c r="J601" s="229"/>
      <c r="K601" s="229"/>
      <c r="L601" s="234"/>
      <c r="M601" s="235"/>
      <c r="N601" s="236"/>
      <c r="O601" s="236"/>
      <c r="P601" s="236"/>
      <c r="Q601" s="236"/>
      <c r="R601" s="236"/>
      <c r="S601" s="236"/>
      <c r="T601" s="237"/>
      <c r="U601" s="11"/>
      <c r="V601" s="11"/>
      <c r="W601" s="11"/>
      <c r="X601" s="11"/>
      <c r="Y601" s="11"/>
      <c r="Z601" s="11"/>
      <c r="AA601" s="11"/>
      <c r="AB601" s="11"/>
      <c r="AC601" s="11"/>
      <c r="AD601" s="11"/>
      <c r="AE601" s="11"/>
      <c r="AT601" s="238" t="s">
        <v>199</v>
      </c>
      <c r="AU601" s="238" t="s">
        <v>85</v>
      </c>
      <c r="AV601" s="11" t="s">
        <v>85</v>
      </c>
      <c r="AW601" s="11" t="s">
        <v>32</v>
      </c>
      <c r="AX601" s="11" t="s">
        <v>76</v>
      </c>
      <c r="AY601" s="238" t="s">
        <v>195</v>
      </c>
    </row>
    <row r="602" s="11" customFormat="1">
      <c r="A602" s="11"/>
      <c r="B602" s="228"/>
      <c r="C602" s="229"/>
      <c r="D602" s="213" t="s">
        <v>199</v>
      </c>
      <c r="E602" s="230" t="s">
        <v>1</v>
      </c>
      <c r="F602" s="231" t="s">
        <v>1442</v>
      </c>
      <c r="G602" s="229"/>
      <c r="H602" s="232">
        <v>8.4000000000000004</v>
      </c>
      <c r="I602" s="233"/>
      <c r="J602" s="229"/>
      <c r="K602" s="229"/>
      <c r="L602" s="234"/>
      <c r="M602" s="235"/>
      <c r="N602" s="236"/>
      <c r="O602" s="236"/>
      <c r="P602" s="236"/>
      <c r="Q602" s="236"/>
      <c r="R602" s="236"/>
      <c r="S602" s="236"/>
      <c r="T602" s="237"/>
      <c r="U602" s="11"/>
      <c r="V602" s="11"/>
      <c r="W602" s="11"/>
      <c r="X602" s="11"/>
      <c r="Y602" s="11"/>
      <c r="Z602" s="11"/>
      <c r="AA602" s="11"/>
      <c r="AB602" s="11"/>
      <c r="AC602" s="11"/>
      <c r="AD602" s="11"/>
      <c r="AE602" s="11"/>
      <c r="AT602" s="238" t="s">
        <v>199</v>
      </c>
      <c r="AU602" s="238" t="s">
        <v>85</v>
      </c>
      <c r="AV602" s="11" t="s">
        <v>85</v>
      </c>
      <c r="AW602" s="11" t="s">
        <v>32</v>
      </c>
      <c r="AX602" s="11" t="s">
        <v>76</v>
      </c>
      <c r="AY602" s="238" t="s">
        <v>195</v>
      </c>
    </row>
    <row r="603" s="11" customFormat="1">
      <c r="A603" s="11"/>
      <c r="B603" s="228"/>
      <c r="C603" s="229"/>
      <c r="D603" s="213" t="s">
        <v>199</v>
      </c>
      <c r="E603" s="230" t="s">
        <v>1</v>
      </c>
      <c r="F603" s="231" t="s">
        <v>1443</v>
      </c>
      <c r="G603" s="229"/>
      <c r="H603" s="232">
        <v>9.5999999999999996</v>
      </c>
      <c r="I603" s="233"/>
      <c r="J603" s="229"/>
      <c r="K603" s="229"/>
      <c r="L603" s="234"/>
      <c r="M603" s="235"/>
      <c r="N603" s="236"/>
      <c r="O603" s="236"/>
      <c r="P603" s="236"/>
      <c r="Q603" s="236"/>
      <c r="R603" s="236"/>
      <c r="S603" s="236"/>
      <c r="T603" s="237"/>
      <c r="U603" s="11"/>
      <c r="V603" s="11"/>
      <c r="W603" s="11"/>
      <c r="X603" s="11"/>
      <c r="Y603" s="11"/>
      <c r="Z603" s="11"/>
      <c r="AA603" s="11"/>
      <c r="AB603" s="11"/>
      <c r="AC603" s="11"/>
      <c r="AD603" s="11"/>
      <c r="AE603" s="11"/>
      <c r="AT603" s="238" t="s">
        <v>199</v>
      </c>
      <c r="AU603" s="238" t="s">
        <v>85</v>
      </c>
      <c r="AV603" s="11" t="s">
        <v>85</v>
      </c>
      <c r="AW603" s="11" t="s">
        <v>32</v>
      </c>
      <c r="AX603" s="11" t="s">
        <v>76</v>
      </c>
      <c r="AY603" s="238" t="s">
        <v>195</v>
      </c>
    </row>
    <row r="604" s="10" customFormat="1">
      <c r="A604" s="10"/>
      <c r="B604" s="218"/>
      <c r="C604" s="219"/>
      <c r="D604" s="213" t="s">
        <v>199</v>
      </c>
      <c r="E604" s="220" t="s">
        <v>1</v>
      </c>
      <c r="F604" s="221" t="s">
        <v>1444</v>
      </c>
      <c r="G604" s="219"/>
      <c r="H604" s="220" t="s">
        <v>1</v>
      </c>
      <c r="I604" s="222"/>
      <c r="J604" s="219"/>
      <c r="K604" s="219"/>
      <c r="L604" s="223"/>
      <c r="M604" s="224"/>
      <c r="N604" s="225"/>
      <c r="O604" s="225"/>
      <c r="P604" s="225"/>
      <c r="Q604" s="225"/>
      <c r="R604" s="225"/>
      <c r="S604" s="225"/>
      <c r="T604" s="226"/>
      <c r="U604" s="10"/>
      <c r="V604" s="10"/>
      <c r="W604" s="10"/>
      <c r="X604" s="10"/>
      <c r="Y604" s="10"/>
      <c r="Z604" s="10"/>
      <c r="AA604" s="10"/>
      <c r="AB604" s="10"/>
      <c r="AC604" s="10"/>
      <c r="AD604" s="10"/>
      <c r="AE604" s="10"/>
      <c r="AT604" s="227" t="s">
        <v>199</v>
      </c>
      <c r="AU604" s="227" t="s">
        <v>85</v>
      </c>
      <c r="AV604" s="10" t="s">
        <v>83</v>
      </c>
      <c r="AW604" s="10" t="s">
        <v>32</v>
      </c>
      <c r="AX604" s="10" t="s">
        <v>76</v>
      </c>
      <c r="AY604" s="227" t="s">
        <v>195</v>
      </c>
    </row>
    <row r="605" s="11" customFormat="1">
      <c r="A605" s="11"/>
      <c r="B605" s="228"/>
      <c r="C605" s="229"/>
      <c r="D605" s="213" t="s">
        <v>199</v>
      </c>
      <c r="E605" s="230" t="s">
        <v>1</v>
      </c>
      <c r="F605" s="231" t="s">
        <v>1445</v>
      </c>
      <c r="G605" s="229"/>
      <c r="H605" s="232">
        <v>3.8599999999999999</v>
      </c>
      <c r="I605" s="233"/>
      <c r="J605" s="229"/>
      <c r="K605" s="229"/>
      <c r="L605" s="234"/>
      <c r="M605" s="235"/>
      <c r="N605" s="236"/>
      <c r="O605" s="236"/>
      <c r="P605" s="236"/>
      <c r="Q605" s="236"/>
      <c r="R605" s="236"/>
      <c r="S605" s="236"/>
      <c r="T605" s="237"/>
      <c r="U605" s="11"/>
      <c r="V605" s="11"/>
      <c r="W605" s="11"/>
      <c r="X605" s="11"/>
      <c r="Y605" s="11"/>
      <c r="Z605" s="11"/>
      <c r="AA605" s="11"/>
      <c r="AB605" s="11"/>
      <c r="AC605" s="11"/>
      <c r="AD605" s="11"/>
      <c r="AE605" s="11"/>
      <c r="AT605" s="238" t="s">
        <v>199</v>
      </c>
      <c r="AU605" s="238" t="s">
        <v>85</v>
      </c>
      <c r="AV605" s="11" t="s">
        <v>85</v>
      </c>
      <c r="AW605" s="11" t="s">
        <v>32</v>
      </c>
      <c r="AX605" s="11" t="s">
        <v>76</v>
      </c>
      <c r="AY605" s="238" t="s">
        <v>195</v>
      </c>
    </row>
    <row r="606" s="11" customFormat="1">
      <c r="A606" s="11"/>
      <c r="B606" s="228"/>
      <c r="C606" s="229"/>
      <c r="D606" s="213" t="s">
        <v>199</v>
      </c>
      <c r="E606" s="230" t="s">
        <v>1</v>
      </c>
      <c r="F606" s="231" t="s">
        <v>1446</v>
      </c>
      <c r="G606" s="229"/>
      <c r="H606" s="232">
        <v>7.5999999999999996</v>
      </c>
      <c r="I606" s="233"/>
      <c r="J606" s="229"/>
      <c r="K606" s="229"/>
      <c r="L606" s="234"/>
      <c r="M606" s="235"/>
      <c r="N606" s="236"/>
      <c r="O606" s="236"/>
      <c r="P606" s="236"/>
      <c r="Q606" s="236"/>
      <c r="R606" s="236"/>
      <c r="S606" s="236"/>
      <c r="T606" s="237"/>
      <c r="U606" s="11"/>
      <c r="V606" s="11"/>
      <c r="W606" s="11"/>
      <c r="X606" s="11"/>
      <c r="Y606" s="11"/>
      <c r="Z606" s="11"/>
      <c r="AA606" s="11"/>
      <c r="AB606" s="11"/>
      <c r="AC606" s="11"/>
      <c r="AD606" s="11"/>
      <c r="AE606" s="11"/>
      <c r="AT606" s="238" t="s">
        <v>199</v>
      </c>
      <c r="AU606" s="238" t="s">
        <v>85</v>
      </c>
      <c r="AV606" s="11" t="s">
        <v>85</v>
      </c>
      <c r="AW606" s="11" t="s">
        <v>32</v>
      </c>
      <c r="AX606" s="11" t="s">
        <v>76</v>
      </c>
      <c r="AY606" s="238" t="s">
        <v>195</v>
      </c>
    </row>
    <row r="607" s="16" customFormat="1">
      <c r="A607" s="16"/>
      <c r="B607" s="298"/>
      <c r="C607" s="299"/>
      <c r="D607" s="213" t="s">
        <v>199</v>
      </c>
      <c r="E607" s="300" t="s">
        <v>1</v>
      </c>
      <c r="F607" s="301" t="s">
        <v>1498</v>
      </c>
      <c r="G607" s="299"/>
      <c r="H607" s="302">
        <v>2514.4400000000001</v>
      </c>
      <c r="I607" s="303"/>
      <c r="J607" s="299"/>
      <c r="K607" s="299"/>
      <c r="L607" s="304"/>
      <c r="M607" s="305"/>
      <c r="N607" s="306"/>
      <c r="O607" s="306"/>
      <c r="P607" s="306"/>
      <c r="Q607" s="306"/>
      <c r="R607" s="306"/>
      <c r="S607" s="306"/>
      <c r="T607" s="307"/>
      <c r="U607" s="16"/>
      <c r="V607" s="16"/>
      <c r="W607" s="16"/>
      <c r="X607" s="16"/>
      <c r="Y607" s="16"/>
      <c r="Z607" s="16"/>
      <c r="AA607" s="16"/>
      <c r="AB607" s="16"/>
      <c r="AC607" s="16"/>
      <c r="AD607" s="16"/>
      <c r="AE607" s="16"/>
      <c r="AT607" s="308" t="s">
        <v>199</v>
      </c>
      <c r="AU607" s="308" t="s">
        <v>85</v>
      </c>
      <c r="AV607" s="16" t="s">
        <v>229</v>
      </c>
      <c r="AW607" s="16" t="s">
        <v>32</v>
      </c>
      <c r="AX607" s="16" t="s">
        <v>76</v>
      </c>
      <c r="AY607" s="308" t="s">
        <v>195</v>
      </c>
    </row>
    <row r="608" s="11" customFormat="1">
      <c r="A608" s="11"/>
      <c r="B608" s="228"/>
      <c r="C608" s="229"/>
      <c r="D608" s="213" t="s">
        <v>199</v>
      </c>
      <c r="E608" s="230" t="s">
        <v>1</v>
      </c>
      <c r="F608" s="231" t="s">
        <v>1800</v>
      </c>
      <c r="G608" s="229"/>
      <c r="H608" s="232">
        <v>5028.8800000000001</v>
      </c>
      <c r="I608" s="233"/>
      <c r="J608" s="229"/>
      <c r="K608" s="229"/>
      <c r="L608" s="234"/>
      <c r="M608" s="235"/>
      <c r="N608" s="236"/>
      <c r="O608" s="236"/>
      <c r="P608" s="236"/>
      <c r="Q608" s="236"/>
      <c r="R608" s="236"/>
      <c r="S608" s="236"/>
      <c r="T608" s="237"/>
      <c r="U608" s="11"/>
      <c r="V608" s="11"/>
      <c r="W608" s="11"/>
      <c r="X608" s="11"/>
      <c r="Y608" s="11"/>
      <c r="Z608" s="11"/>
      <c r="AA608" s="11"/>
      <c r="AB608" s="11"/>
      <c r="AC608" s="11"/>
      <c r="AD608" s="11"/>
      <c r="AE608" s="11"/>
      <c r="AT608" s="238" t="s">
        <v>199</v>
      </c>
      <c r="AU608" s="238" t="s">
        <v>85</v>
      </c>
      <c r="AV608" s="11" t="s">
        <v>85</v>
      </c>
      <c r="AW608" s="11" t="s">
        <v>32</v>
      </c>
      <c r="AX608" s="11" t="s">
        <v>83</v>
      </c>
      <c r="AY608" s="238" t="s">
        <v>195</v>
      </c>
    </row>
    <row r="609" s="13" customFormat="1" ht="22.8" customHeight="1">
      <c r="A609" s="13"/>
      <c r="B609" s="248"/>
      <c r="C609" s="249"/>
      <c r="D609" s="250" t="s">
        <v>75</v>
      </c>
      <c r="E609" s="285" t="s">
        <v>253</v>
      </c>
      <c r="F609" s="285" t="s">
        <v>1801</v>
      </c>
      <c r="G609" s="249"/>
      <c r="H609" s="249"/>
      <c r="I609" s="252"/>
      <c r="J609" s="286">
        <f>BK609</f>
        <v>0</v>
      </c>
      <c r="K609" s="249"/>
      <c r="L609" s="254"/>
      <c r="M609" s="255"/>
      <c r="N609" s="256"/>
      <c r="O609" s="256"/>
      <c r="P609" s="257">
        <f>SUM(P610:P733)</f>
        <v>0</v>
      </c>
      <c r="Q609" s="256"/>
      <c r="R609" s="257">
        <f>SUM(R610:R733)</f>
        <v>55.494647440000001</v>
      </c>
      <c r="S609" s="256"/>
      <c r="T609" s="258">
        <f>SUM(T610:T733)</f>
        <v>0</v>
      </c>
      <c r="U609" s="13"/>
      <c r="V609" s="13"/>
      <c r="W609" s="13"/>
      <c r="X609" s="13"/>
      <c r="Y609" s="13"/>
      <c r="Z609" s="13"/>
      <c r="AA609" s="13"/>
      <c r="AB609" s="13"/>
      <c r="AC609" s="13"/>
      <c r="AD609" s="13"/>
      <c r="AE609" s="13"/>
      <c r="AR609" s="259" t="s">
        <v>83</v>
      </c>
      <c r="AT609" s="260" t="s">
        <v>75</v>
      </c>
      <c r="AU609" s="260" t="s">
        <v>83</v>
      </c>
      <c r="AY609" s="259" t="s">
        <v>195</v>
      </c>
      <c r="BK609" s="261">
        <f>SUM(BK610:BK733)</f>
        <v>0</v>
      </c>
    </row>
    <row r="610" s="2" customFormat="1" ht="24.15" customHeight="1">
      <c r="A610" s="39"/>
      <c r="B610" s="40"/>
      <c r="C610" s="200" t="s">
        <v>419</v>
      </c>
      <c r="D610" s="200" t="s">
        <v>191</v>
      </c>
      <c r="E610" s="201" t="s">
        <v>1802</v>
      </c>
      <c r="F610" s="202" t="s">
        <v>1803</v>
      </c>
      <c r="G610" s="203" t="s">
        <v>1804</v>
      </c>
      <c r="H610" s="204">
        <v>2</v>
      </c>
      <c r="I610" s="205"/>
      <c r="J610" s="206">
        <f>ROUND(I610*H610,2)</f>
        <v>0</v>
      </c>
      <c r="K610" s="202" t="s">
        <v>1412</v>
      </c>
      <c r="L610" s="45"/>
      <c r="M610" s="207" t="s">
        <v>1</v>
      </c>
      <c r="N610" s="208" t="s">
        <v>41</v>
      </c>
      <c r="O610" s="92"/>
      <c r="P610" s="209">
        <f>O610*H610</f>
        <v>0</v>
      </c>
      <c r="Q610" s="209">
        <v>0</v>
      </c>
      <c r="R610" s="209">
        <f>Q610*H610</f>
        <v>0</v>
      </c>
      <c r="S610" s="209">
        <v>0</v>
      </c>
      <c r="T610" s="210">
        <f>S610*H610</f>
        <v>0</v>
      </c>
      <c r="U610" s="39"/>
      <c r="V610" s="39"/>
      <c r="W610" s="39"/>
      <c r="X610" s="39"/>
      <c r="Y610" s="39"/>
      <c r="Z610" s="39"/>
      <c r="AA610" s="39"/>
      <c r="AB610" s="39"/>
      <c r="AC610" s="39"/>
      <c r="AD610" s="39"/>
      <c r="AE610" s="39"/>
      <c r="AR610" s="211" t="s">
        <v>234</v>
      </c>
      <c r="AT610" s="211" t="s">
        <v>191</v>
      </c>
      <c r="AU610" s="211" t="s">
        <v>85</v>
      </c>
      <c r="AY610" s="18" t="s">
        <v>195</v>
      </c>
      <c r="BE610" s="212">
        <f>IF(N610="základní",J610,0)</f>
        <v>0</v>
      </c>
      <c r="BF610" s="212">
        <f>IF(N610="snížená",J610,0)</f>
        <v>0</v>
      </c>
      <c r="BG610" s="212">
        <f>IF(N610="zákl. přenesená",J610,0)</f>
        <v>0</v>
      </c>
      <c r="BH610" s="212">
        <f>IF(N610="sníž. přenesená",J610,0)</f>
        <v>0</v>
      </c>
      <c r="BI610" s="212">
        <f>IF(N610="nulová",J610,0)</f>
        <v>0</v>
      </c>
      <c r="BJ610" s="18" t="s">
        <v>83</v>
      </c>
      <c r="BK610" s="212">
        <f>ROUND(I610*H610,2)</f>
        <v>0</v>
      </c>
      <c r="BL610" s="18" t="s">
        <v>234</v>
      </c>
      <c r="BM610" s="211" t="s">
        <v>1805</v>
      </c>
    </row>
    <row r="611" s="10" customFormat="1">
      <c r="A611" s="10"/>
      <c r="B611" s="218"/>
      <c r="C611" s="219"/>
      <c r="D611" s="213" t="s">
        <v>199</v>
      </c>
      <c r="E611" s="220" t="s">
        <v>1</v>
      </c>
      <c r="F611" s="221" t="s">
        <v>1806</v>
      </c>
      <c r="G611" s="219"/>
      <c r="H611" s="220" t="s">
        <v>1</v>
      </c>
      <c r="I611" s="222"/>
      <c r="J611" s="219"/>
      <c r="K611" s="219"/>
      <c r="L611" s="223"/>
      <c r="M611" s="224"/>
      <c r="N611" s="225"/>
      <c r="O611" s="225"/>
      <c r="P611" s="225"/>
      <c r="Q611" s="225"/>
      <c r="R611" s="225"/>
      <c r="S611" s="225"/>
      <c r="T611" s="226"/>
      <c r="U611" s="10"/>
      <c r="V611" s="10"/>
      <c r="W611" s="10"/>
      <c r="X611" s="10"/>
      <c r="Y611" s="10"/>
      <c r="Z611" s="10"/>
      <c r="AA611" s="10"/>
      <c r="AB611" s="10"/>
      <c r="AC611" s="10"/>
      <c r="AD611" s="10"/>
      <c r="AE611" s="10"/>
      <c r="AT611" s="227" t="s">
        <v>199</v>
      </c>
      <c r="AU611" s="227" t="s">
        <v>85</v>
      </c>
      <c r="AV611" s="10" t="s">
        <v>83</v>
      </c>
      <c r="AW611" s="10" t="s">
        <v>32</v>
      </c>
      <c r="AX611" s="10" t="s">
        <v>76</v>
      </c>
      <c r="AY611" s="227" t="s">
        <v>195</v>
      </c>
    </row>
    <row r="612" s="11" customFormat="1">
      <c r="A612" s="11"/>
      <c r="B612" s="228"/>
      <c r="C612" s="229"/>
      <c r="D612" s="213" t="s">
        <v>199</v>
      </c>
      <c r="E612" s="230" t="s">
        <v>1</v>
      </c>
      <c r="F612" s="231" t="s">
        <v>1807</v>
      </c>
      <c r="G612" s="229"/>
      <c r="H612" s="232">
        <v>2</v>
      </c>
      <c r="I612" s="233"/>
      <c r="J612" s="229"/>
      <c r="K612" s="229"/>
      <c r="L612" s="234"/>
      <c r="M612" s="235"/>
      <c r="N612" s="236"/>
      <c r="O612" s="236"/>
      <c r="P612" s="236"/>
      <c r="Q612" s="236"/>
      <c r="R612" s="236"/>
      <c r="S612" s="236"/>
      <c r="T612" s="237"/>
      <c r="U612" s="11"/>
      <c r="V612" s="11"/>
      <c r="W612" s="11"/>
      <c r="X612" s="11"/>
      <c r="Y612" s="11"/>
      <c r="Z612" s="11"/>
      <c r="AA612" s="11"/>
      <c r="AB612" s="11"/>
      <c r="AC612" s="11"/>
      <c r="AD612" s="11"/>
      <c r="AE612" s="11"/>
      <c r="AT612" s="238" t="s">
        <v>199</v>
      </c>
      <c r="AU612" s="238" t="s">
        <v>85</v>
      </c>
      <c r="AV612" s="11" t="s">
        <v>85</v>
      </c>
      <c r="AW612" s="11" t="s">
        <v>32</v>
      </c>
      <c r="AX612" s="11" t="s">
        <v>83</v>
      </c>
      <c r="AY612" s="238" t="s">
        <v>195</v>
      </c>
    </row>
    <row r="613" s="2" customFormat="1" ht="21.75" customHeight="1">
      <c r="A613" s="39"/>
      <c r="B613" s="40"/>
      <c r="C613" s="262" t="s">
        <v>422</v>
      </c>
      <c r="D613" s="262" t="s">
        <v>224</v>
      </c>
      <c r="E613" s="263" t="s">
        <v>1808</v>
      </c>
      <c r="F613" s="264" t="s">
        <v>1809</v>
      </c>
      <c r="G613" s="265" t="s">
        <v>1804</v>
      </c>
      <c r="H613" s="266">
        <v>2.02</v>
      </c>
      <c r="I613" s="267"/>
      <c r="J613" s="268">
        <f>ROUND(I613*H613,2)</f>
        <v>0</v>
      </c>
      <c r="K613" s="264" t="s">
        <v>1</v>
      </c>
      <c r="L613" s="269"/>
      <c r="M613" s="270" t="s">
        <v>1</v>
      </c>
      <c r="N613" s="271" t="s">
        <v>41</v>
      </c>
      <c r="O613" s="92"/>
      <c r="P613" s="209">
        <f>O613*H613</f>
        <v>0</v>
      </c>
      <c r="Q613" s="209">
        <v>0.0063</v>
      </c>
      <c r="R613" s="209">
        <f>Q613*H613</f>
        <v>0.012726</v>
      </c>
      <c r="S613" s="209">
        <v>0</v>
      </c>
      <c r="T613" s="210">
        <f>S613*H613</f>
        <v>0</v>
      </c>
      <c r="U613" s="39"/>
      <c r="V613" s="39"/>
      <c r="W613" s="39"/>
      <c r="X613" s="39"/>
      <c r="Y613" s="39"/>
      <c r="Z613" s="39"/>
      <c r="AA613" s="39"/>
      <c r="AB613" s="39"/>
      <c r="AC613" s="39"/>
      <c r="AD613" s="39"/>
      <c r="AE613" s="39"/>
      <c r="AR613" s="211" t="s">
        <v>253</v>
      </c>
      <c r="AT613" s="211" t="s">
        <v>224</v>
      </c>
      <c r="AU613" s="211" t="s">
        <v>85</v>
      </c>
      <c r="AY613" s="18" t="s">
        <v>195</v>
      </c>
      <c r="BE613" s="212">
        <f>IF(N613="základní",J613,0)</f>
        <v>0</v>
      </c>
      <c r="BF613" s="212">
        <f>IF(N613="snížená",J613,0)</f>
        <v>0</v>
      </c>
      <c r="BG613" s="212">
        <f>IF(N613="zákl. přenesená",J613,0)</f>
        <v>0</v>
      </c>
      <c r="BH613" s="212">
        <f>IF(N613="sníž. přenesená",J613,0)</f>
        <v>0</v>
      </c>
      <c r="BI613" s="212">
        <f>IF(N613="nulová",J613,0)</f>
        <v>0</v>
      </c>
      <c r="BJ613" s="18" t="s">
        <v>83</v>
      </c>
      <c r="BK613" s="212">
        <f>ROUND(I613*H613,2)</f>
        <v>0</v>
      </c>
      <c r="BL613" s="18" t="s">
        <v>234</v>
      </c>
      <c r="BM613" s="211" t="s">
        <v>1810</v>
      </c>
    </row>
    <row r="614" s="10" customFormat="1">
      <c r="A614" s="10"/>
      <c r="B614" s="218"/>
      <c r="C614" s="219"/>
      <c r="D614" s="213" t="s">
        <v>199</v>
      </c>
      <c r="E614" s="220" t="s">
        <v>1</v>
      </c>
      <c r="F614" s="221" t="s">
        <v>1806</v>
      </c>
      <c r="G614" s="219"/>
      <c r="H614" s="220" t="s">
        <v>1</v>
      </c>
      <c r="I614" s="222"/>
      <c r="J614" s="219"/>
      <c r="K614" s="219"/>
      <c r="L614" s="223"/>
      <c r="M614" s="224"/>
      <c r="N614" s="225"/>
      <c r="O614" s="225"/>
      <c r="P614" s="225"/>
      <c r="Q614" s="225"/>
      <c r="R614" s="225"/>
      <c r="S614" s="225"/>
      <c r="T614" s="226"/>
      <c r="U614" s="10"/>
      <c r="V614" s="10"/>
      <c r="W614" s="10"/>
      <c r="X614" s="10"/>
      <c r="Y614" s="10"/>
      <c r="Z614" s="10"/>
      <c r="AA614" s="10"/>
      <c r="AB614" s="10"/>
      <c r="AC614" s="10"/>
      <c r="AD614" s="10"/>
      <c r="AE614" s="10"/>
      <c r="AT614" s="227" t="s">
        <v>199</v>
      </c>
      <c r="AU614" s="227" t="s">
        <v>85</v>
      </c>
      <c r="AV614" s="10" t="s">
        <v>83</v>
      </c>
      <c r="AW614" s="10" t="s">
        <v>32</v>
      </c>
      <c r="AX614" s="10" t="s">
        <v>76</v>
      </c>
      <c r="AY614" s="227" t="s">
        <v>195</v>
      </c>
    </row>
    <row r="615" s="11" customFormat="1">
      <c r="A615" s="11"/>
      <c r="B615" s="228"/>
      <c r="C615" s="229"/>
      <c r="D615" s="213" t="s">
        <v>199</v>
      </c>
      <c r="E615" s="230" t="s">
        <v>1</v>
      </c>
      <c r="F615" s="231" t="s">
        <v>1811</v>
      </c>
      <c r="G615" s="229"/>
      <c r="H615" s="232">
        <v>2</v>
      </c>
      <c r="I615" s="233"/>
      <c r="J615" s="229"/>
      <c r="K615" s="229"/>
      <c r="L615" s="234"/>
      <c r="M615" s="235"/>
      <c r="N615" s="236"/>
      <c r="O615" s="236"/>
      <c r="P615" s="236"/>
      <c r="Q615" s="236"/>
      <c r="R615" s="236"/>
      <c r="S615" s="236"/>
      <c r="T615" s="237"/>
      <c r="U615" s="11"/>
      <c r="V615" s="11"/>
      <c r="W615" s="11"/>
      <c r="X615" s="11"/>
      <c r="Y615" s="11"/>
      <c r="Z615" s="11"/>
      <c r="AA615" s="11"/>
      <c r="AB615" s="11"/>
      <c r="AC615" s="11"/>
      <c r="AD615" s="11"/>
      <c r="AE615" s="11"/>
      <c r="AT615" s="238" t="s">
        <v>199</v>
      </c>
      <c r="AU615" s="238" t="s">
        <v>85</v>
      </c>
      <c r="AV615" s="11" t="s">
        <v>85</v>
      </c>
      <c r="AW615" s="11" t="s">
        <v>32</v>
      </c>
      <c r="AX615" s="11" t="s">
        <v>76</v>
      </c>
      <c r="AY615" s="238" t="s">
        <v>195</v>
      </c>
    </row>
    <row r="616" s="11" customFormat="1">
      <c r="A616" s="11"/>
      <c r="B616" s="228"/>
      <c r="C616" s="229"/>
      <c r="D616" s="213" t="s">
        <v>199</v>
      </c>
      <c r="E616" s="230" t="s">
        <v>1</v>
      </c>
      <c r="F616" s="231" t="s">
        <v>1812</v>
      </c>
      <c r="G616" s="229"/>
      <c r="H616" s="232">
        <v>2.02</v>
      </c>
      <c r="I616" s="233"/>
      <c r="J616" s="229"/>
      <c r="K616" s="229"/>
      <c r="L616" s="234"/>
      <c r="M616" s="235"/>
      <c r="N616" s="236"/>
      <c r="O616" s="236"/>
      <c r="P616" s="236"/>
      <c r="Q616" s="236"/>
      <c r="R616" s="236"/>
      <c r="S616" s="236"/>
      <c r="T616" s="237"/>
      <c r="U616" s="11"/>
      <c r="V616" s="11"/>
      <c r="W616" s="11"/>
      <c r="X616" s="11"/>
      <c r="Y616" s="11"/>
      <c r="Z616" s="11"/>
      <c r="AA616" s="11"/>
      <c r="AB616" s="11"/>
      <c r="AC616" s="11"/>
      <c r="AD616" s="11"/>
      <c r="AE616" s="11"/>
      <c r="AT616" s="238" t="s">
        <v>199</v>
      </c>
      <c r="AU616" s="238" t="s">
        <v>85</v>
      </c>
      <c r="AV616" s="11" t="s">
        <v>85</v>
      </c>
      <c r="AW616" s="11" t="s">
        <v>32</v>
      </c>
      <c r="AX616" s="11" t="s">
        <v>83</v>
      </c>
      <c r="AY616" s="238" t="s">
        <v>195</v>
      </c>
    </row>
    <row r="617" s="2" customFormat="1" ht="24.15" customHeight="1">
      <c r="A617" s="39"/>
      <c r="B617" s="40"/>
      <c r="C617" s="200" t="s">
        <v>426</v>
      </c>
      <c r="D617" s="200" t="s">
        <v>191</v>
      </c>
      <c r="E617" s="201" t="s">
        <v>1813</v>
      </c>
      <c r="F617" s="202" t="s">
        <v>1814</v>
      </c>
      <c r="G617" s="203" t="s">
        <v>513</v>
      </c>
      <c r="H617" s="204">
        <v>2.25</v>
      </c>
      <c r="I617" s="205"/>
      <c r="J617" s="206">
        <f>ROUND(I617*H617,2)</f>
        <v>0</v>
      </c>
      <c r="K617" s="202" t="s">
        <v>1412</v>
      </c>
      <c r="L617" s="45"/>
      <c r="M617" s="207" t="s">
        <v>1</v>
      </c>
      <c r="N617" s="208" t="s">
        <v>41</v>
      </c>
      <c r="O617" s="92"/>
      <c r="P617" s="209">
        <f>O617*H617</f>
        <v>0</v>
      </c>
      <c r="Q617" s="209">
        <v>0</v>
      </c>
      <c r="R617" s="209">
        <f>Q617*H617</f>
        <v>0</v>
      </c>
      <c r="S617" s="209">
        <v>0</v>
      </c>
      <c r="T617" s="210">
        <f>S617*H617</f>
        <v>0</v>
      </c>
      <c r="U617" s="39"/>
      <c r="V617" s="39"/>
      <c r="W617" s="39"/>
      <c r="X617" s="39"/>
      <c r="Y617" s="39"/>
      <c r="Z617" s="39"/>
      <c r="AA617" s="39"/>
      <c r="AB617" s="39"/>
      <c r="AC617" s="39"/>
      <c r="AD617" s="39"/>
      <c r="AE617" s="39"/>
      <c r="AR617" s="211" t="s">
        <v>234</v>
      </c>
      <c r="AT617" s="211" t="s">
        <v>191</v>
      </c>
      <c r="AU617" s="211" t="s">
        <v>85</v>
      </c>
      <c r="AY617" s="18" t="s">
        <v>195</v>
      </c>
      <c r="BE617" s="212">
        <f>IF(N617="základní",J617,0)</f>
        <v>0</v>
      </c>
      <c r="BF617" s="212">
        <f>IF(N617="snížená",J617,0)</f>
        <v>0</v>
      </c>
      <c r="BG617" s="212">
        <f>IF(N617="zákl. přenesená",J617,0)</f>
        <v>0</v>
      </c>
      <c r="BH617" s="212">
        <f>IF(N617="sníž. přenesená",J617,0)</f>
        <v>0</v>
      </c>
      <c r="BI617" s="212">
        <f>IF(N617="nulová",J617,0)</f>
        <v>0</v>
      </c>
      <c r="BJ617" s="18" t="s">
        <v>83</v>
      </c>
      <c r="BK617" s="212">
        <f>ROUND(I617*H617,2)</f>
        <v>0</v>
      </c>
      <c r="BL617" s="18" t="s">
        <v>234</v>
      </c>
      <c r="BM617" s="211" t="s">
        <v>1815</v>
      </c>
    </row>
    <row r="618" s="10" customFormat="1">
      <c r="A618" s="10"/>
      <c r="B618" s="218"/>
      <c r="C618" s="219"/>
      <c r="D618" s="213" t="s">
        <v>199</v>
      </c>
      <c r="E618" s="220" t="s">
        <v>1</v>
      </c>
      <c r="F618" s="221" t="s">
        <v>1816</v>
      </c>
      <c r="G618" s="219"/>
      <c r="H618" s="220" t="s">
        <v>1</v>
      </c>
      <c r="I618" s="222"/>
      <c r="J618" s="219"/>
      <c r="K618" s="219"/>
      <c r="L618" s="223"/>
      <c r="M618" s="224"/>
      <c r="N618" s="225"/>
      <c r="O618" s="225"/>
      <c r="P618" s="225"/>
      <c r="Q618" s="225"/>
      <c r="R618" s="225"/>
      <c r="S618" s="225"/>
      <c r="T618" s="226"/>
      <c r="U618" s="10"/>
      <c r="V618" s="10"/>
      <c r="W618" s="10"/>
      <c r="X618" s="10"/>
      <c r="Y618" s="10"/>
      <c r="Z618" s="10"/>
      <c r="AA618" s="10"/>
      <c r="AB618" s="10"/>
      <c r="AC618" s="10"/>
      <c r="AD618" s="10"/>
      <c r="AE618" s="10"/>
      <c r="AT618" s="227" t="s">
        <v>199</v>
      </c>
      <c r="AU618" s="227" t="s">
        <v>85</v>
      </c>
      <c r="AV618" s="10" t="s">
        <v>83</v>
      </c>
      <c r="AW618" s="10" t="s">
        <v>32</v>
      </c>
      <c r="AX618" s="10" t="s">
        <v>76</v>
      </c>
      <c r="AY618" s="227" t="s">
        <v>195</v>
      </c>
    </row>
    <row r="619" s="11" customFormat="1">
      <c r="A619" s="11"/>
      <c r="B619" s="228"/>
      <c r="C619" s="229"/>
      <c r="D619" s="213" t="s">
        <v>199</v>
      </c>
      <c r="E619" s="230" t="s">
        <v>1</v>
      </c>
      <c r="F619" s="231" t="s">
        <v>1817</v>
      </c>
      <c r="G619" s="229"/>
      <c r="H619" s="232">
        <v>1.1000000000000001</v>
      </c>
      <c r="I619" s="233"/>
      <c r="J619" s="229"/>
      <c r="K619" s="229"/>
      <c r="L619" s="234"/>
      <c r="M619" s="235"/>
      <c r="N619" s="236"/>
      <c r="O619" s="236"/>
      <c r="P619" s="236"/>
      <c r="Q619" s="236"/>
      <c r="R619" s="236"/>
      <c r="S619" s="236"/>
      <c r="T619" s="237"/>
      <c r="U619" s="11"/>
      <c r="V619" s="11"/>
      <c r="W619" s="11"/>
      <c r="X619" s="11"/>
      <c r="Y619" s="11"/>
      <c r="Z619" s="11"/>
      <c r="AA619" s="11"/>
      <c r="AB619" s="11"/>
      <c r="AC619" s="11"/>
      <c r="AD619" s="11"/>
      <c r="AE619" s="11"/>
      <c r="AT619" s="238" t="s">
        <v>199</v>
      </c>
      <c r="AU619" s="238" t="s">
        <v>85</v>
      </c>
      <c r="AV619" s="11" t="s">
        <v>85</v>
      </c>
      <c r="AW619" s="11" t="s">
        <v>32</v>
      </c>
      <c r="AX619" s="11" t="s">
        <v>76</v>
      </c>
      <c r="AY619" s="238" t="s">
        <v>195</v>
      </c>
    </row>
    <row r="620" s="11" customFormat="1">
      <c r="A620" s="11"/>
      <c r="B620" s="228"/>
      <c r="C620" s="229"/>
      <c r="D620" s="213" t="s">
        <v>199</v>
      </c>
      <c r="E620" s="230" t="s">
        <v>1</v>
      </c>
      <c r="F620" s="231" t="s">
        <v>1818</v>
      </c>
      <c r="G620" s="229"/>
      <c r="H620" s="232">
        <v>1.1499999999999999</v>
      </c>
      <c r="I620" s="233"/>
      <c r="J620" s="229"/>
      <c r="K620" s="229"/>
      <c r="L620" s="234"/>
      <c r="M620" s="235"/>
      <c r="N620" s="236"/>
      <c r="O620" s="236"/>
      <c r="P620" s="236"/>
      <c r="Q620" s="236"/>
      <c r="R620" s="236"/>
      <c r="S620" s="236"/>
      <c r="T620" s="237"/>
      <c r="U620" s="11"/>
      <c r="V620" s="11"/>
      <c r="W620" s="11"/>
      <c r="X620" s="11"/>
      <c r="Y620" s="11"/>
      <c r="Z620" s="11"/>
      <c r="AA620" s="11"/>
      <c r="AB620" s="11"/>
      <c r="AC620" s="11"/>
      <c r="AD620" s="11"/>
      <c r="AE620" s="11"/>
      <c r="AT620" s="238" t="s">
        <v>199</v>
      </c>
      <c r="AU620" s="238" t="s">
        <v>85</v>
      </c>
      <c r="AV620" s="11" t="s">
        <v>85</v>
      </c>
      <c r="AW620" s="11" t="s">
        <v>32</v>
      </c>
      <c r="AX620" s="11" t="s">
        <v>76</v>
      </c>
      <c r="AY620" s="238" t="s">
        <v>195</v>
      </c>
    </row>
    <row r="621" s="15" customFormat="1">
      <c r="A621" s="15"/>
      <c r="B621" s="287"/>
      <c r="C621" s="288"/>
      <c r="D621" s="213" t="s">
        <v>199</v>
      </c>
      <c r="E621" s="289" t="s">
        <v>1</v>
      </c>
      <c r="F621" s="290" t="s">
        <v>1422</v>
      </c>
      <c r="G621" s="288"/>
      <c r="H621" s="291">
        <v>2.25</v>
      </c>
      <c r="I621" s="292"/>
      <c r="J621" s="288"/>
      <c r="K621" s="288"/>
      <c r="L621" s="293"/>
      <c r="M621" s="294"/>
      <c r="N621" s="295"/>
      <c r="O621" s="295"/>
      <c r="P621" s="295"/>
      <c r="Q621" s="295"/>
      <c r="R621" s="295"/>
      <c r="S621" s="295"/>
      <c r="T621" s="296"/>
      <c r="U621" s="15"/>
      <c r="V621" s="15"/>
      <c r="W621" s="15"/>
      <c r="X621" s="15"/>
      <c r="Y621" s="15"/>
      <c r="Z621" s="15"/>
      <c r="AA621" s="15"/>
      <c r="AB621" s="15"/>
      <c r="AC621" s="15"/>
      <c r="AD621" s="15"/>
      <c r="AE621" s="15"/>
      <c r="AT621" s="297" t="s">
        <v>199</v>
      </c>
      <c r="AU621" s="297" t="s">
        <v>85</v>
      </c>
      <c r="AV621" s="15" t="s">
        <v>234</v>
      </c>
      <c r="AW621" s="15" t="s">
        <v>32</v>
      </c>
      <c r="AX621" s="15" t="s">
        <v>83</v>
      </c>
      <c r="AY621" s="297" t="s">
        <v>195</v>
      </c>
    </row>
    <row r="622" s="2" customFormat="1" ht="24.15" customHeight="1">
      <c r="A622" s="39"/>
      <c r="B622" s="40"/>
      <c r="C622" s="262" t="s">
        <v>429</v>
      </c>
      <c r="D622" s="262" t="s">
        <v>224</v>
      </c>
      <c r="E622" s="263" t="s">
        <v>1819</v>
      </c>
      <c r="F622" s="264" t="s">
        <v>1820</v>
      </c>
      <c r="G622" s="265" t="s">
        <v>513</v>
      </c>
      <c r="H622" s="266">
        <v>2.2730000000000001</v>
      </c>
      <c r="I622" s="267"/>
      <c r="J622" s="268">
        <f>ROUND(I622*H622,2)</f>
        <v>0</v>
      </c>
      <c r="K622" s="264" t="s">
        <v>1412</v>
      </c>
      <c r="L622" s="269"/>
      <c r="M622" s="270" t="s">
        <v>1</v>
      </c>
      <c r="N622" s="271" t="s">
        <v>41</v>
      </c>
      <c r="O622" s="92"/>
      <c r="P622" s="209">
        <f>O622*H622</f>
        <v>0</v>
      </c>
      <c r="Q622" s="209">
        <v>0.035999999999999997</v>
      </c>
      <c r="R622" s="209">
        <f>Q622*H622</f>
        <v>0.081827999999999998</v>
      </c>
      <c r="S622" s="209">
        <v>0</v>
      </c>
      <c r="T622" s="210">
        <f>S622*H622</f>
        <v>0</v>
      </c>
      <c r="U622" s="39"/>
      <c r="V622" s="39"/>
      <c r="W622" s="39"/>
      <c r="X622" s="39"/>
      <c r="Y622" s="39"/>
      <c r="Z622" s="39"/>
      <c r="AA622" s="39"/>
      <c r="AB622" s="39"/>
      <c r="AC622" s="39"/>
      <c r="AD622" s="39"/>
      <c r="AE622" s="39"/>
      <c r="AR622" s="211" t="s">
        <v>253</v>
      </c>
      <c r="AT622" s="211" t="s">
        <v>224</v>
      </c>
      <c r="AU622" s="211" t="s">
        <v>85</v>
      </c>
      <c r="AY622" s="18" t="s">
        <v>195</v>
      </c>
      <c r="BE622" s="212">
        <f>IF(N622="základní",J622,0)</f>
        <v>0</v>
      </c>
      <c r="BF622" s="212">
        <f>IF(N622="snížená",J622,0)</f>
        <v>0</v>
      </c>
      <c r="BG622" s="212">
        <f>IF(N622="zákl. přenesená",J622,0)</f>
        <v>0</v>
      </c>
      <c r="BH622" s="212">
        <f>IF(N622="sníž. přenesená",J622,0)</f>
        <v>0</v>
      </c>
      <c r="BI622" s="212">
        <f>IF(N622="nulová",J622,0)</f>
        <v>0</v>
      </c>
      <c r="BJ622" s="18" t="s">
        <v>83</v>
      </c>
      <c r="BK622" s="212">
        <f>ROUND(I622*H622,2)</f>
        <v>0</v>
      </c>
      <c r="BL622" s="18" t="s">
        <v>234</v>
      </c>
      <c r="BM622" s="211" t="s">
        <v>1821</v>
      </c>
    </row>
    <row r="623" s="10" customFormat="1">
      <c r="A623" s="10"/>
      <c r="B623" s="218"/>
      <c r="C623" s="219"/>
      <c r="D623" s="213" t="s">
        <v>199</v>
      </c>
      <c r="E623" s="220" t="s">
        <v>1</v>
      </c>
      <c r="F623" s="221" t="s">
        <v>1816</v>
      </c>
      <c r="G623" s="219"/>
      <c r="H623" s="220" t="s">
        <v>1</v>
      </c>
      <c r="I623" s="222"/>
      <c r="J623" s="219"/>
      <c r="K623" s="219"/>
      <c r="L623" s="223"/>
      <c r="M623" s="224"/>
      <c r="N623" s="225"/>
      <c r="O623" s="225"/>
      <c r="P623" s="225"/>
      <c r="Q623" s="225"/>
      <c r="R623" s="225"/>
      <c r="S623" s="225"/>
      <c r="T623" s="226"/>
      <c r="U623" s="10"/>
      <c r="V623" s="10"/>
      <c r="W623" s="10"/>
      <c r="X623" s="10"/>
      <c r="Y623" s="10"/>
      <c r="Z623" s="10"/>
      <c r="AA623" s="10"/>
      <c r="AB623" s="10"/>
      <c r="AC623" s="10"/>
      <c r="AD623" s="10"/>
      <c r="AE623" s="10"/>
      <c r="AT623" s="227" t="s">
        <v>199</v>
      </c>
      <c r="AU623" s="227" t="s">
        <v>85</v>
      </c>
      <c r="AV623" s="10" t="s">
        <v>83</v>
      </c>
      <c r="AW623" s="10" t="s">
        <v>32</v>
      </c>
      <c r="AX623" s="10" t="s">
        <v>76</v>
      </c>
      <c r="AY623" s="227" t="s">
        <v>195</v>
      </c>
    </row>
    <row r="624" s="11" customFormat="1">
      <c r="A624" s="11"/>
      <c r="B624" s="228"/>
      <c r="C624" s="229"/>
      <c r="D624" s="213" t="s">
        <v>199</v>
      </c>
      <c r="E624" s="230" t="s">
        <v>1</v>
      </c>
      <c r="F624" s="231" t="s">
        <v>1817</v>
      </c>
      <c r="G624" s="229"/>
      <c r="H624" s="232">
        <v>1.1000000000000001</v>
      </c>
      <c r="I624" s="233"/>
      <c r="J624" s="229"/>
      <c r="K624" s="229"/>
      <c r="L624" s="234"/>
      <c r="M624" s="235"/>
      <c r="N624" s="236"/>
      <c r="O624" s="236"/>
      <c r="P624" s="236"/>
      <c r="Q624" s="236"/>
      <c r="R624" s="236"/>
      <c r="S624" s="236"/>
      <c r="T624" s="237"/>
      <c r="U624" s="11"/>
      <c r="V624" s="11"/>
      <c r="W624" s="11"/>
      <c r="X624" s="11"/>
      <c r="Y624" s="11"/>
      <c r="Z624" s="11"/>
      <c r="AA624" s="11"/>
      <c r="AB624" s="11"/>
      <c r="AC624" s="11"/>
      <c r="AD624" s="11"/>
      <c r="AE624" s="11"/>
      <c r="AT624" s="238" t="s">
        <v>199</v>
      </c>
      <c r="AU624" s="238" t="s">
        <v>85</v>
      </c>
      <c r="AV624" s="11" t="s">
        <v>85</v>
      </c>
      <c r="AW624" s="11" t="s">
        <v>32</v>
      </c>
      <c r="AX624" s="11" t="s">
        <v>76</v>
      </c>
      <c r="AY624" s="238" t="s">
        <v>195</v>
      </c>
    </row>
    <row r="625" s="11" customFormat="1">
      <c r="A625" s="11"/>
      <c r="B625" s="228"/>
      <c r="C625" s="229"/>
      <c r="D625" s="213" t="s">
        <v>199</v>
      </c>
      <c r="E625" s="230" t="s">
        <v>1</v>
      </c>
      <c r="F625" s="231" t="s">
        <v>1818</v>
      </c>
      <c r="G625" s="229"/>
      <c r="H625" s="232">
        <v>1.1499999999999999</v>
      </c>
      <c r="I625" s="233"/>
      <c r="J625" s="229"/>
      <c r="K625" s="229"/>
      <c r="L625" s="234"/>
      <c r="M625" s="235"/>
      <c r="N625" s="236"/>
      <c r="O625" s="236"/>
      <c r="P625" s="236"/>
      <c r="Q625" s="236"/>
      <c r="R625" s="236"/>
      <c r="S625" s="236"/>
      <c r="T625" s="237"/>
      <c r="U625" s="11"/>
      <c r="V625" s="11"/>
      <c r="W625" s="11"/>
      <c r="X625" s="11"/>
      <c r="Y625" s="11"/>
      <c r="Z625" s="11"/>
      <c r="AA625" s="11"/>
      <c r="AB625" s="11"/>
      <c r="AC625" s="11"/>
      <c r="AD625" s="11"/>
      <c r="AE625" s="11"/>
      <c r="AT625" s="238" t="s">
        <v>199</v>
      </c>
      <c r="AU625" s="238" t="s">
        <v>85</v>
      </c>
      <c r="AV625" s="11" t="s">
        <v>85</v>
      </c>
      <c r="AW625" s="11" t="s">
        <v>32</v>
      </c>
      <c r="AX625" s="11" t="s">
        <v>76</v>
      </c>
      <c r="AY625" s="238" t="s">
        <v>195</v>
      </c>
    </row>
    <row r="626" s="16" customFormat="1">
      <c r="A626" s="16"/>
      <c r="B626" s="298"/>
      <c r="C626" s="299"/>
      <c r="D626" s="213" t="s">
        <v>199</v>
      </c>
      <c r="E626" s="300" t="s">
        <v>1</v>
      </c>
      <c r="F626" s="301" t="s">
        <v>1498</v>
      </c>
      <c r="G626" s="299"/>
      <c r="H626" s="302">
        <v>2.25</v>
      </c>
      <c r="I626" s="303"/>
      <c r="J626" s="299"/>
      <c r="K626" s="299"/>
      <c r="L626" s="304"/>
      <c r="M626" s="305"/>
      <c r="N626" s="306"/>
      <c r="O626" s="306"/>
      <c r="P626" s="306"/>
      <c r="Q626" s="306"/>
      <c r="R626" s="306"/>
      <c r="S626" s="306"/>
      <c r="T626" s="307"/>
      <c r="U626" s="16"/>
      <c r="V626" s="16"/>
      <c r="W626" s="16"/>
      <c r="X626" s="16"/>
      <c r="Y626" s="16"/>
      <c r="Z626" s="16"/>
      <c r="AA626" s="16"/>
      <c r="AB626" s="16"/>
      <c r="AC626" s="16"/>
      <c r="AD626" s="16"/>
      <c r="AE626" s="16"/>
      <c r="AT626" s="308" t="s">
        <v>199</v>
      </c>
      <c r="AU626" s="308" t="s">
        <v>85</v>
      </c>
      <c r="AV626" s="16" t="s">
        <v>229</v>
      </c>
      <c r="AW626" s="16" t="s">
        <v>32</v>
      </c>
      <c r="AX626" s="16" t="s">
        <v>76</v>
      </c>
      <c r="AY626" s="308" t="s">
        <v>195</v>
      </c>
    </row>
    <row r="627" s="11" customFormat="1">
      <c r="A627" s="11"/>
      <c r="B627" s="228"/>
      <c r="C627" s="229"/>
      <c r="D627" s="213" t="s">
        <v>199</v>
      </c>
      <c r="E627" s="230" t="s">
        <v>1</v>
      </c>
      <c r="F627" s="231" t="s">
        <v>1822</v>
      </c>
      <c r="G627" s="229"/>
      <c r="H627" s="232">
        <v>2.2730000000000001</v>
      </c>
      <c r="I627" s="233"/>
      <c r="J627" s="229"/>
      <c r="K627" s="229"/>
      <c r="L627" s="234"/>
      <c r="M627" s="235"/>
      <c r="N627" s="236"/>
      <c r="O627" s="236"/>
      <c r="P627" s="236"/>
      <c r="Q627" s="236"/>
      <c r="R627" s="236"/>
      <c r="S627" s="236"/>
      <c r="T627" s="237"/>
      <c r="U627" s="11"/>
      <c r="V627" s="11"/>
      <c r="W627" s="11"/>
      <c r="X627" s="11"/>
      <c r="Y627" s="11"/>
      <c r="Z627" s="11"/>
      <c r="AA627" s="11"/>
      <c r="AB627" s="11"/>
      <c r="AC627" s="11"/>
      <c r="AD627" s="11"/>
      <c r="AE627" s="11"/>
      <c r="AT627" s="238" t="s">
        <v>199</v>
      </c>
      <c r="AU627" s="238" t="s">
        <v>85</v>
      </c>
      <c r="AV627" s="11" t="s">
        <v>85</v>
      </c>
      <c r="AW627" s="11" t="s">
        <v>32</v>
      </c>
      <c r="AX627" s="11" t="s">
        <v>83</v>
      </c>
      <c r="AY627" s="238" t="s">
        <v>195</v>
      </c>
    </row>
    <row r="628" s="2" customFormat="1" ht="24.15" customHeight="1">
      <c r="A628" s="39"/>
      <c r="B628" s="40"/>
      <c r="C628" s="200" t="s">
        <v>432</v>
      </c>
      <c r="D628" s="200" t="s">
        <v>191</v>
      </c>
      <c r="E628" s="201" t="s">
        <v>1823</v>
      </c>
      <c r="F628" s="202" t="s">
        <v>1824</v>
      </c>
      <c r="G628" s="203" t="s">
        <v>513</v>
      </c>
      <c r="H628" s="204">
        <v>0.5</v>
      </c>
      <c r="I628" s="205"/>
      <c r="J628" s="206">
        <f>ROUND(I628*H628,2)</f>
        <v>0</v>
      </c>
      <c r="K628" s="202" t="s">
        <v>1412</v>
      </c>
      <c r="L628" s="45"/>
      <c r="M628" s="207" t="s">
        <v>1</v>
      </c>
      <c r="N628" s="208" t="s">
        <v>41</v>
      </c>
      <c r="O628" s="92"/>
      <c r="P628" s="209">
        <f>O628*H628</f>
        <v>0</v>
      </c>
      <c r="Q628" s="209">
        <v>0.0044000000000000003</v>
      </c>
      <c r="R628" s="209">
        <f>Q628*H628</f>
        <v>0.0022000000000000001</v>
      </c>
      <c r="S628" s="209">
        <v>0</v>
      </c>
      <c r="T628" s="210">
        <f>S628*H628</f>
        <v>0</v>
      </c>
      <c r="U628" s="39"/>
      <c r="V628" s="39"/>
      <c r="W628" s="39"/>
      <c r="X628" s="39"/>
      <c r="Y628" s="39"/>
      <c r="Z628" s="39"/>
      <c r="AA628" s="39"/>
      <c r="AB628" s="39"/>
      <c r="AC628" s="39"/>
      <c r="AD628" s="39"/>
      <c r="AE628" s="39"/>
      <c r="AR628" s="211" t="s">
        <v>234</v>
      </c>
      <c r="AT628" s="211" t="s">
        <v>191</v>
      </c>
      <c r="AU628" s="211" t="s">
        <v>85</v>
      </c>
      <c r="AY628" s="18" t="s">
        <v>195</v>
      </c>
      <c r="BE628" s="212">
        <f>IF(N628="základní",J628,0)</f>
        <v>0</v>
      </c>
      <c r="BF628" s="212">
        <f>IF(N628="snížená",J628,0)</f>
        <v>0</v>
      </c>
      <c r="BG628" s="212">
        <f>IF(N628="zákl. přenesená",J628,0)</f>
        <v>0</v>
      </c>
      <c r="BH628" s="212">
        <f>IF(N628="sníž. přenesená",J628,0)</f>
        <v>0</v>
      </c>
      <c r="BI628" s="212">
        <f>IF(N628="nulová",J628,0)</f>
        <v>0</v>
      </c>
      <c r="BJ628" s="18" t="s">
        <v>83</v>
      </c>
      <c r="BK628" s="212">
        <f>ROUND(I628*H628,2)</f>
        <v>0</v>
      </c>
      <c r="BL628" s="18" t="s">
        <v>234</v>
      </c>
      <c r="BM628" s="211" t="s">
        <v>1825</v>
      </c>
    </row>
    <row r="629" s="10" customFormat="1">
      <c r="A629" s="10"/>
      <c r="B629" s="218"/>
      <c r="C629" s="219"/>
      <c r="D629" s="213" t="s">
        <v>199</v>
      </c>
      <c r="E629" s="220" t="s">
        <v>1</v>
      </c>
      <c r="F629" s="221" t="s">
        <v>1826</v>
      </c>
      <c r="G629" s="219"/>
      <c r="H629" s="220" t="s">
        <v>1</v>
      </c>
      <c r="I629" s="222"/>
      <c r="J629" s="219"/>
      <c r="K629" s="219"/>
      <c r="L629" s="223"/>
      <c r="M629" s="224"/>
      <c r="N629" s="225"/>
      <c r="O629" s="225"/>
      <c r="P629" s="225"/>
      <c r="Q629" s="225"/>
      <c r="R629" s="225"/>
      <c r="S629" s="225"/>
      <c r="T629" s="226"/>
      <c r="U629" s="10"/>
      <c r="V629" s="10"/>
      <c r="W629" s="10"/>
      <c r="X629" s="10"/>
      <c r="Y629" s="10"/>
      <c r="Z629" s="10"/>
      <c r="AA629" s="10"/>
      <c r="AB629" s="10"/>
      <c r="AC629" s="10"/>
      <c r="AD629" s="10"/>
      <c r="AE629" s="10"/>
      <c r="AT629" s="227" t="s">
        <v>199</v>
      </c>
      <c r="AU629" s="227" t="s">
        <v>85</v>
      </c>
      <c r="AV629" s="10" t="s">
        <v>83</v>
      </c>
      <c r="AW629" s="10" t="s">
        <v>32</v>
      </c>
      <c r="AX629" s="10" t="s">
        <v>76</v>
      </c>
      <c r="AY629" s="227" t="s">
        <v>195</v>
      </c>
    </row>
    <row r="630" s="11" customFormat="1">
      <c r="A630" s="11"/>
      <c r="B630" s="228"/>
      <c r="C630" s="229"/>
      <c r="D630" s="213" t="s">
        <v>199</v>
      </c>
      <c r="E630" s="230" t="s">
        <v>1</v>
      </c>
      <c r="F630" s="231" t="s">
        <v>1827</v>
      </c>
      <c r="G630" s="229"/>
      <c r="H630" s="232">
        <v>0.5</v>
      </c>
      <c r="I630" s="233"/>
      <c r="J630" s="229"/>
      <c r="K630" s="229"/>
      <c r="L630" s="234"/>
      <c r="M630" s="235"/>
      <c r="N630" s="236"/>
      <c r="O630" s="236"/>
      <c r="P630" s="236"/>
      <c r="Q630" s="236"/>
      <c r="R630" s="236"/>
      <c r="S630" s="236"/>
      <c r="T630" s="237"/>
      <c r="U630" s="11"/>
      <c r="V630" s="11"/>
      <c r="W630" s="11"/>
      <c r="X630" s="11"/>
      <c r="Y630" s="11"/>
      <c r="Z630" s="11"/>
      <c r="AA630" s="11"/>
      <c r="AB630" s="11"/>
      <c r="AC630" s="11"/>
      <c r="AD630" s="11"/>
      <c r="AE630" s="11"/>
      <c r="AT630" s="238" t="s">
        <v>199</v>
      </c>
      <c r="AU630" s="238" t="s">
        <v>85</v>
      </c>
      <c r="AV630" s="11" t="s">
        <v>85</v>
      </c>
      <c r="AW630" s="11" t="s">
        <v>32</v>
      </c>
      <c r="AX630" s="11" t="s">
        <v>83</v>
      </c>
      <c r="AY630" s="238" t="s">
        <v>195</v>
      </c>
    </row>
    <row r="631" s="2" customFormat="1" ht="16.5" customHeight="1">
      <c r="A631" s="39"/>
      <c r="B631" s="40"/>
      <c r="C631" s="262" t="s">
        <v>435</v>
      </c>
      <c r="D631" s="262" t="s">
        <v>224</v>
      </c>
      <c r="E631" s="263" t="s">
        <v>1828</v>
      </c>
      <c r="F631" s="264" t="s">
        <v>1829</v>
      </c>
      <c r="G631" s="265" t="s">
        <v>513</v>
      </c>
      <c r="H631" s="266">
        <v>0.51500000000000001</v>
      </c>
      <c r="I631" s="267"/>
      <c r="J631" s="268">
        <f>ROUND(I631*H631,2)</f>
        <v>0</v>
      </c>
      <c r="K631" s="264" t="s">
        <v>1412</v>
      </c>
      <c r="L631" s="269"/>
      <c r="M631" s="270" t="s">
        <v>1</v>
      </c>
      <c r="N631" s="271" t="s">
        <v>41</v>
      </c>
      <c r="O631" s="92"/>
      <c r="P631" s="209">
        <f>O631*H631</f>
        <v>0</v>
      </c>
      <c r="Q631" s="209">
        <v>0.0042599999999999999</v>
      </c>
      <c r="R631" s="209">
        <f>Q631*H631</f>
        <v>0.0021938999999999999</v>
      </c>
      <c r="S631" s="209">
        <v>0</v>
      </c>
      <c r="T631" s="210">
        <f>S631*H631</f>
        <v>0</v>
      </c>
      <c r="U631" s="39"/>
      <c r="V631" s="39"/>
      <c r="W631" s="39"/>
      <c r="X631" s="39"/>
      <c r="Y631" s="39"/>
      <c r="Z631" s="39"/>
      <c r="AA631" s="39"/>
      <c r="AB631" s="39"/>
      <c r="AC631" s="39"/>
      <c r="AD631" s="39"/>
      <c r="AE631" s="39"/>
      <c r="AR631" s="211" t="s">
        <v>253</v>
      </c>
      <c r="AT631" s="211" t="s">
        <v>224</v>
      </c>
      <c r="AU631" s="211" t="s">
        <v>85</v>
      </c>
      <c r="AY631" s="18" t="s">
        <v>195</v>
      </c>
      <c r="BE631" s="212">
        <f>IF(N631="základní",J631,0)</f>
        <v>0</v>
      </c>
      <c r="BF631" s="212">
        <f>IF(N631="snížená",J631,0)</f>
        <v>0</v>
      </c>
      <c r="BG631" s="212">
        <f>IF(N631="zákl. přenesená",J631,0)</f>
        <v>0</v>
      </c>
      <c r="BH631" s="212">
        <f>IF(N631="sníž. přenesená",J631,0)</f>
        <v>0</v>
      </c>
      <c r="BI631" s="212">
        <f>IF(N631="nulová",J631,0)</f>
        <v>0</v>
      </c>
      <c r="BJ631" s="18" t="s">
        <v>83</v>
      </c>
      <c r="BK631" s="212">
        <f>ROUND(I631*H631,2)</f>
        <v>0</v>
      </c>
      <c r="BL631" s="18" t="s">
        <v>234</v>
      </c>
      <c r="BM631" s="211" t="s">
        <v>1830</v>
      </c>
    </row>
    <row r="632" s="10" customFormat="1">
      <c r="A632" s="10"/>
      <c r="B632" s="218"/>
      <c r="C632" s="219"/>
      <c r="D632" s="213" t="s">
        <v>199</v>
      </c>
      <c r="E632" s="220" t="s">
        <v>1</v>
      </c>
      <c r="F632" s="221" t="s">
        <v>1826</v>
      </c>
      <c r="G632" s="219"/>
      <c r="H632" s="220" t="s">
        <v>1</v>
      </c>
      <c r="I632" s="222"/>
      <c r="J632" s="219"/>
      <c r="K632" s="219"/>
      <c r="L632" s="223"/>
      <c r="M632" s="224"/>
      <c r="N632" s="225"/>
      <c r="O632" s="225"/>
      <c r="P632" s="225"/>
      <c r="Q632" s="225"/>
      <c r="R632" s="225"/>
      <c r="S632" s="225"/>
      <c r="T632" s="226"/>
      <c r="U632" s="10"/>
      <c r="V632" s="10"/>
      <c r="W632" s="10"/>
      <c r="X632" s="10"/>
      <c r="Y632" s="10"/>
      <c r="Z632" s="10"/>
      <c r="AA632" s="10"/>
      <c r="AB632" s="10"/>
      <c r="AC632" s="10"/>
      <c r="AD632" s="10"/>
      <c r="AE632" s="10"/>
      <c r="AT632" s="227" t="s">
        <v>199</v>
      </c>
      <c r="AU632" s="227" t="s">
        <v>85</v>
      </c>
      <c r="AV632" s="10" t="s">
        <v>83</v>
      </c>
      <c r="AW632" s="10" t="s">
        <v>32</v>
      </c>
      <c r="AX632" s="10" t="s">
        <v>76</v>
      </c>
      <c r="AY632" s="227" t="s">
        <v>195</v>
      </c>
    </row>
    <row r="633" s="11" customFormat="1">
      <c r="A633" s="11"/>
      <c r="B633" s="228"/>
      <c r="C633" s="229"/>
      <c r="D633" s="213" t="s">
        <v>199</v>
      </c>
      <c r="E633" s="230" t="s">
        <v>1</v>
      </c>
      <c r="F633" s="231" t="s">
        <v>1827</v>
      </c>
      <c r="G633" s="229"/>
      <c r="H633" s="232">
        <v>0.5</v>
      </c>
      <c r="I633" s="233"/>
      <c r="J633" s="229"/>
      <c r="K633" s="229"/>
      <c r="L633" s="234"/>
      <c r="M633" s="235"/>
      <c r="N633" s="236"/>
      <c r="O633" s="236"/>
      <c r="P633" s="236"/>
      <c r="Q633" s="236"/>
      <c r="R633" s="236"/>
      <c r="S633" s="236"/>
      <c r="T633" s="237"/>
      <c r="U633" s="11"/>
      <c r="V633" s="11"/>
      <c r="W633" s="11"/>
      <c r="X633" s="11"/>
      <c r="Y633" s="11"/>
      <c r="Z633" s="11"/>
      <c r="AA633" s="11"/>
      <c r="AB633" s="11"/>
      <c r="AC633" s="11"/>
      <c r="AD633" s="11"/>
      <c r="AE633" s="11"/>
      <c r="AT633" s="238" t="s">
        <v>199</v>
      </c>
      <c r="AU633" s="238" t="s">
        <v>85</v>
      </c>
      <c r="AV633" s="11" t="s">
        <v>85</v>
      </c>
      <c r="AW633" s="11" t="s">
        <v>32</v>
      </c>
      <c r="AX633" s="11" t="s">
        <v>76</v>
      </c>
      <c r="AY633" s="238" t="s">
        <v>195</v>
      </c>
    </row>
    <row r="634" s="11" customFormat="1">
      <c r="A634" s="11"/>
      <c r="B634" s="228"/>
      <c r="C634" s="229"/>
      <c r="D634" s="213" t="s">
        <v>199</v>
      </c>
      <c r="E634" s="230" t="s">
        <v>1</v>
      </c>
      <c r="F634" s="231" t="s">
        <v>1831</v>
      </c>
      <c r="G634" s="229"/>
      <c r="H634" s="232">
        <v>0.51500000000000001</v>
      </c>
      <c r="I634" s="233"/>
      <c r="J634" s="229"/>
      <c r="K634" s="229"/>
      <c r="L634" s="234"/>
      <c r="M634" s="235"/>
      <c r="N634" s="236"/>
      <c r="O634" s="236"/>
      <c r="P634" s="236"/>
      <c r="Q634" s="236"/>
      <c r="R634" s="236"/>
      <c r="S634" s="236"/>
      <c r="T634" s="237"/>
      <c r="U634" s="11"/>
      <c r="V634" s="11"/>
      <c r="W634" s="11"/>
      <c r="X634" s="11"/>
      <c r="Y634" s="11"/>
      <c r="Z634" s="11"/>
      <c r="AA634" s="11"/>
      <c r="AB634" s="11"/>
      <c r="AC634" s="11"/>
      <c r="AD634" s="11"/>
      <c r="AE634" s="11"/>
      <c r="AT634" s="238" t="s">
        <v>199</v>
      </c>
      <c r="AU634" s="238" t="s">
        <v>85</v>
      </c>
      <c r="AV634" s="11" t="s">
        <v>85</v>
      </c>
      <c r="AW634" s="11" t="s">
        <v>32</v>
      </c>
      <c r="AX634" s="11" t="s">
        <v>83</v>
      </c>
      <c r="AY634" s="238" t="s">
        <v>195</v>
      </c>
    </row>
    <row r="635" s="2" customFormat="1" ht="33" customHeight="1">
      <c r="A635" s="39"/>
      <c r="B635" s="40"/>
      <c r="C635" s="200" t="s">
        <v>438</v>
      </c>
      <c r="D635" s="200" t="s">
        <v>191</v>
      </c>
      <c r="E635" s="201" t="s">
        <v>1832</v>
      </c>
      <c r="F635" s="202" t="s">
        <v>1833</v>
      </c>
      <c r="G635" s="203" t="s">
        <v>513</v>
      </c>
      <c r="H635" s="204">
        <v>1292.0699999999999</v>
      </c>
      <c r="I635" s="205"/>
      <c r="J635" s="206">
        <f>ROUND(I635*H635,2)</f>
        <v>0</v>
      </c>
      <c r="K635" s="202" t="s">
        <v>1412</v>
      </c>
      <c r="L635" s="45"/>
      <c r="M635" s="207" t="s">
        <v>1</v>
      </c>
      <c r="N635" s="208" t="s">
        <v>41</v>
      </c>
      <c r="O635" s="92"/>
      <c r="P635" s="209">
        <f>O635*H635</f>
        <v>0</v>
      </c>
      <c r="Q635" s="209">
        <v>2.0000000000000002E-05</v>
      </c>
      <c r="R635" s="209">
        <f>Q635*H635</f>
        <v>0.0258414</v>
      </c>
      <c r="S635" s="209">
        <v>0</v>
      </c>
      <c r="T635" s="210">
        <f>S635*H635</f>
        <v>0</v>
      </c>
      <c r="U635" s="39"/>
      <c r="V635" s="39"/>
      <c r="W635" s="39"/>
      <c r="X635" s="39"/>
      <c r="Y635" s="39"/>
      <c r="Z635" s="39"/>
      <c r="AA635" s="39"/>
      <c r="AB635" s="39"/>
      <c r="AC635" s="39"/>
      <c r="AD635" s="39"/>
      <c r="AE635" s="39"/>
      <c r="AR635" s="211" t="s">
        <v>234</v>
      </c>
      <c r="AT635" s="211" t="s">
        <v>191</v>
      </c>
      <c r="AU635" s="211" t="s">
        <v>85</v>
      </c>
      <c r="AY635" s="18" t="s">
        <v>195</v>
      </c>
      <c r="BE635" s="212">
        <f>IF(N635="základní",J635,0)</f>
        <v>0</v>
      </c>
      <c r="BF635" s="212">
        <f>IF(N635="snížená",J635,0)</f>
        <v>0</v>
      </c>
      <c r="BG635" s="212">
        <f>IF(N635="zákl. přenesená",J635,0)</f>
        <v>0</v>
      </c>
      <c r="BH635" s="212">
        <f>IF(N635="sníž. přenesená",J635,0)</f>
        <v>0</v>
      </c>
      <c r="BI635" s="212">
        <f>IF(N635="nulová",J635,0)</f>
        <v>0</v>
      </c>
      <c r="BJ635" s="18" t="s">
        <v>83</v>
      </c>
      <c r="BK635" s="212">
        <f>ROUND(I635*H635,2)</f>
        <v>0</v>
      </c>
      <c r="BL635" s="18" t="s">
        <v>234</v>
      </c>
      <c r="BM635" s="211" t="s">
        <v>1834</v>
      </c>
    </row>
    <row r="636" s="11" customFormat="1">
      <c r="A636" s="11"/>
      <c r="B636" s="228"/>
      <c r="C636" s="229"/>
      <c r="D636" s="213" t="s">
        <v>199</v>
      </c>
      <c r="E636" s="230" t="s">
        <v>1</v>
      </c>
      <c r="F636" s="231" t="s">
        <v>1755</v>
      </c>
      <c r="G636" s="229"/>
      <c r="H636" s="232">
        <v>1208.51</v>
      </c>
      <c r="I636" s="233"/>
      <c r="J636" s="229"/>
      <c r="K636" s="229"/>
      <c r="L636" s="234"/>
      <c r="M636" s="235"/>
      <c r="N636" s="236"/>
      <c r="O636" s="236"/>
      <c r="P636" s="236"/>
      <c r="Q636" s="236"/>
      <c r="R636" s="236"/>
      <c r="S636" s="236"/>
      <c r="T636" s="237"/>
      <c r="U636" s="11"/>
      <c r="V636" s="11"/>
      <c r="W636" s="11"/>
      <c r="X636" s="11"/>
      <c r="Y636" s="11"/>
      <c r="Z636" s="11"/>
      <c r="AA636" s="11"/>
      <c r="AB636" s="11"/>
      <c r="AC636" s="11"/>
      <c r="AD636" s="11"/>
      <c r="AE636" s="11"/>
      <c r="AT636" s="238" t="s">
        <v>199</v>
      </c>
      <c r="AU636" s="238" t="s">
        <v>85</v>
      </c>
      <c r="AV636" s="11" t="s">
        <v>85</v>
      </c>
      <c r="AW636" s="11" t="s">
        <v>32</v>
      </c>
      <c r="AX636" s="11" t="s">
        <v>76</v>
      </c>
      <c r="AY636" s="238" t="s">
        <v>195</v>
      </c>
    </row>
    <row r="637" s="11" customFormat="1">
      <c r="A637" s="11"/>
      <c r="B637" s="228"/>
      <c r="C637" s="229"/>
      <c r="D637" s="213" t="s">
        <v>199</v>
      </c>
      <c r="E637" s="230" t="s">
        <v>1</v>
      </c>
      <c r="F637" s="231" t="s">
        <v>1740</v>
      </c>
      <c r="G637" s="229"/>
      <c r="H637" s="232">
        <v>75.219999999999999</v>
      </c>
      <c r="I637" s="233"/>
      <c r="J637" s="229"/>
      <c r="K637" s="229"/>
      <c r="L637" s="234"/>
      <c r="M637" s="235"/>
      <c r="N637" s="236"/>
      <c r="O637" s="236"/>
      <c r="P637" s="236"/>
      <c r="Q637" s="236"/>
      <c r="R637" s="236"/>
      <c r="S637" s="236"/>
      <c r="T637" s="237"/>
      <c r="U637" s="11"/>
      <c r="V637" s="11"/>
      <c r="W637" s="11"/>
      <c r="X637" s="11"/>
      <c r="Y637" s="11"/>
      <c r="Z637" s="11"/>
      <c r="AA637" s="11"/>
      <c r="AB637" s="11"/>
      <c r="AC637" s="11"/>
      <c r="AD637" s="11"/>
      <c r="AE637" s="11"/>
      <c r="AT637" s="238" t="s">
        <v>199</v>
      </c>
      <c r="AU637" s="238" t="s">
        <v>85</v>
      </c>
      <c r="AV637" s="11" t="s">
        <v>85</v>
      </c>
      <c r="AW637" s="11" t="s">
        <v>32</v>
      </c>
      <c r="AX637" s="11" t="s">
        <v>76</v>
      </c>
      <c r="AY637" s="238" t="s">
        <v>195</v>
      </c>
    </row>
    <row r="638" s="11" customFormat="1">
      <c r="A638" s="11"/>
      <c r="B638" s="228"/>
      <c r="C638" s="229"/>
      <c r="D638" s="213" t="s">
        <v>199</v>
      </c>
      <c r="E638" s="230" t="s">
        <v>1</v>
      </c>
      <c r="F638" s="231" t="s">
        <v>1835</v>
      </c>
      <c r="G638" s="229"/>
      <c r="H638" s="232">
        <v>8.3399999999999999</v>
      </c>
      <c r="I638" s="233"/>
      <c r="J638" s="229"/>
      <c r="K638" s="229"/>
      <c r="L638" s="234"/>
      <c r="M638" s="235"/>
      <c r="N638" s="236"/>
      <c r="O638" s="236"/>
      <c r="P638" s="236"/>
      <c r="Q638" s="236"/>
      <c r="R638" s="236"/>
      <c r="S638" s="236"/>
      <c r="T638" s="237"/>
      <c r="U638" s="11"/>
      <c r="V638" s="11"/>
      <c r="W638" s="11"/>
      <c r="X638" s="11"/>
      <c r="Y638" s="11"/>
      <c r="Z638" s="11"/>
      <c r="AA638" s="11"/>
      <c r="AB638" s="11"/>
      <c r="AC638" s="11"/>
      <c r="AD638" s="11"/>
      <c r="AE638" s="11"/>
      <c r="AT638" s="238" t="s">
        <v>199</v>
      </c>
      <c r="AU638" s="238" t="s">
        <v>85</v>
      </c>
      <c r="AV638" s="11" t="s">
        <v>85</v>
      </c>
      <c r="AW638" s="11" t="s">
        <v>32</v>
      </c>
      <c r="AX638" s="11" t="s">
        <v>76</v>
      </c>
      <c r="AY638" s="238" t="s">
        <v>195</v>
      </c>
    </row>
    <row r="639" s="15" customFormat="1">
      <c r="A639" s="15"/>
      <c r="B639" s="287"/>
      <c r="C639" s="288"/>
      <c r="D639" s="213" t="s">
        <v>199</v>
      </c>
      <c r="E639" s="289" t="s">
        <v>1</v>
      </c>
      <c r="F639" s="290" t="s">
        <v>1422</v>
      </c>
      <c r="G639" s="288"/>
      <c r="H639" s="291">
        <v>1292.0699999999999</v>
      </c>
      <c r="I639" s="292"/>
      <c r="J639" s="288"/>
      <c r="K639" s="288"/>
      <c r="L639" s="293"/>
      <c r="M639" s="294"/>
      <c r="N639" s="295"/>
      <c r="O639" s="295"/>
      <c r="P639" s="295"/>
      <c r="Q639" s="295"/>
      <c r="R639" s="295"/>
      <c r="S639" s="295"/>
      <c r="T639" s="296"/>
      <c r="U639" s="15"/>
      <c r="V639" s="15"/>
      <c r="W639" s="15"/>
      <c r="X639" s="15"/>
      <c r="Y639" s="15"/>
      <c r="Z639" s="15"/>
      <c r="AA639" s="15"/>
      <c r="AB639" s="15"/>
      <c r="AC639" s="15"/>
      <c r="AD639" s="15"/>
      <c r="AE639" s="15"/>
      <c r="AT639" s="297" t="s">
        <v>199</v>
      </c>
      <c r="AU639" s="297" t="s">
        <v>85</v>
      </c>
      <c r="AV639" s="15" t="s">
        <v>234</v>
      </c>
      <c r="AW639" s="15" t="s">
        <v>32</v>
      </c>
      <c r="AX639" s="15" t="s">
        <v>83</v>
      </c>
      <c r="AY639" s="297" t="s">
        <v>195</v>
      </c>
    </row>
    <row r="640" s="2" customFormat="1" ht="21.75" customHeight="1">
      <c r="A640" s="39"/>
      <c r="B640" s="40"/>
      <c r="C640" s="262" t="s">
        <v>441</v>
      </c>
      <c r="D640" s="262" t="s">
        <v>224</v>
      </c>
      <c r="E640" s="263" t="s">
        <v>1836</v>
      </c>
      <c r="F640" s="264" t="s">
        <v>1837</v>
      </c>
      <c r="G640" s="265" t="s">
        <v>513</v>
      </c>
      <c r="H640" s="266">
        <v>1330.8320000000001</v>
      </c>
      <c r="I640" s="267"/>
      <c r="J640" s="268">
        <f>ROUND(I640*H640,2)</f>
        <v>0</v>
      </c>
      <c r="K640" s="264" t="s">
        <v>1412</v>
      </c>
      <c r="L640" s="269"/>
      <c r="M640" s="270" t="s">
        <v>1</v>
      </c>
      <c r="N640" s="271" t="s">
        <v>41</v>
      </c>
      <c r="O640" s="92"/>
      <c r="P640" s="209">
        <f>O640*H640</f>
        <v>0</v>
      </c>
      <c r="Q640" s="209">
        <v>0.01052</v>
      </c>
      <c r="R640" s="209">
        <f>Q640*H640</f>
        <v>14.000352640000001</v>
      </c>
      <c r="S640" s="209">
        <v>0</v>
      </c>
      <c r="T640" s="210">
        <f>S640*H640</f>
        <v>0</v>
      </c>
      <c r="U640" s="39"/>
      <c r="V640" s="39"/>
      <c r="W640" s="39"/>
      <c r="X640" s="39"/>
      <c r="Y640" s="39"/>
      <c r="Z640" s="39"/>
      <c r="AA640" s="39"/>
      <c r="AB640" s="39"/>
      <c r="AC640" s="39"/>
      <c r="AD640" s="39"/>
      <c r="AE640" s="39"/>
      <c r="AR640" s="211" t="s">
        <v>253</v>
      </c>
      <c r="AT640" s="211" t="s">
        <v>224</v>
      </c>
      <c r="AU640" s="211" t="s">
        <v>85</v>
      </c>
      <c r="AY640" s="18" t="s">
        <v>195</v>
      </c>
      <c r="BE640" s="212">
        <f>IF(N640="základní",J640,0)</f>
        <v>0</v>
      </c>
      <c r="BF640" s="212">
        <f>IF(N640="snížená",J640,0)</f>
        <v>0</v>
      </c>
      <c r="BG640" s="212">
        <f>IF(N640="zákl. přenesená",J640,0)</f>
        <v>0</v>
      </c>
      <c r="BH640" s="212">
        <f>IF(N640="sníž. přenesená",J640,0)</f>
        <v>0</v>
      </c>
      <c r="BI640" s="212">
        <f>IF(N640="nulová",J640,0)</f>
        <v>0</v>
      </c>
      <c r="BJ640" s="18" t="s">
        <v>83</v>
      </c>
      <c r="BK640" s="212">
        <f>ROUND(I640*H640,2)</f>
        <v>0</v>
      </c>
      <c r="BL640" s="18" t="s">
        <v>234</v>
      </c>
      <c r="BM640" s="211" t="s">
        <v>1838</v>
      </c>
    </row>
    <row r="641" s="11" customFormat="1">
      <c r="A641" s="11"/>
      <c r="B641" s="228"/>
      <c r="C641" s="229"/>
      <c r="D641" s="213" t="s">
        <v>199</v>
      </c>
      <c r="E641" s="230" t="s">
        <v>1</v>
      </c>
      <c r="F641" s="231" t="s">
        <v>1755</v>
      </c>
      <c r="G641" s="229"/>
      <c r="H641" s="232">
        <v>1208.51</v>
      </c>
      <c r="I641" s="233"/>
      <c r="J641" s="229"/>
      <c r="K641" s="229"/>
      <c r="L641" s="234"/>
      <c r="M641" s="235"/>
      <c r="N641" s="236"/>
      <c r="O641" s="236"/>
      <c r="P641" s="236"/>
      <c r="Q641" s="236"/>
      <c r="R641" s="236"/>
      <c r="S641" s="236"/>
      <c r="T641" s="237"/>
      <c r="U641" s="11"/>
      <c r="V641" s="11"/>
      <c r="W641" s="11"/>
      <c r="X641" s="11"/>
      <c r="Y641" s="11"/>
      <c r="Z641" s="11"/>
      <c r="AA641" s="11"/>
      <c r="AB641" s="11"/>
      <c r="AC641" s="11"/>
      <c r="AD641" s="11"/>
      <c r="AE641" s="11"/>
      <c r="AT641" s="238" t="s">
        <v>199</v>
      </c>
      <c r="AU641" s="238" t="s">
        <v>85</v>
      </c>
      <c r="AV641" s="11" t="s">
        <v>85</v>
      </c>
      <c r="AW641" s="11" t="s">
        <v>32</v>
      </c>
      <c r="AX641" s="11" t="s">
        <v>76</v>
      </c>
      <c r="AY641" s="238" t="s">
        <v>195</v>
      </c>
    </row>
    <row r="642" s="11" customFormat="1">
      <c r="A642" s="11"/>
      <c r="B642" s="228"/>
      <c r="C642" s="229"/>
      <c r="D642" s="213" t="s">
        <v>199</v>
      </c>
      <c r="E642" s="230" t="s">
        <v>1</v>
      </c>
      <c r="F642" s="231" t="s">
        <v>1740</v>
      </c>
      <c r="G642" s="229"/>
      <c r="H642" s="232">
        <v>75.219999999999999</v>
      </c>
      <c r="I642" s="233"/>
      <c r="J642" s="229"/>
      <c r="K642" s="229"/>
      <c r="L642" s="234"/>
      <c r="M642" s="235"/>
      <c r="N642" s="236"/>
      <c r="O642" s="236"/>
      <c r="P642" s="236"/>
      <c r="Q642" s="236"/>
      <c r="R642" s="236"/>
      <c r="S642" s="236"/>
      <c r="T642" s="237"/>
      <c r="U642" s="11"/>
      <c r="V642" s="11"/>
      <c r="W642" s="11"/>
      <c r="X642" s="11"/>
      <c r="Y642" s="11"/>
      <c r="Z642" s="11"/>
      <c r="AA642" s="11"/>
      <c r="AB642" s="11"/>
      <c r="AC642" s="11"/>
      <c r="AD642" s="11"/>
      <c r="AE642" s="11"/>
      <c r="AT642" s="238" t="s">
        <v>199</v>
      </c>
      <c r="AU642" s="238" t="s">
        <v>85</v>
      </c>
      <c r="AV642" s="11" t="s">
        <v>85</v>
      </c>
      <c r="AW642" s="11" t="s">
        <v>32</v>
      </c>
      <c r="AX642" s="11" t="s">
        <v>76</v>
      </c>
      <c r="AY642" s="238" t="s">
        <v>195</v>
      </c>
    </row>
    <row r="643" s="11" customFormat="1">
      <c r="A643" s="11"/>
      <c r="B643" s="228"/>
      <c r="C643" s="229"/>
      <c r="D643" s="213" t="s">
        <v>199</v>
      </c>
      <c r="E643" s="230" t="s">
        <v>1</v>
      </c>
      <c r="F643" s="231" t="s">
        <v>1835</v>
      </c>
      <c r="G643" s="229"/>
      <c r="H643" s="232">
        <v>8.3399999999999999</v>
      </c>
      <c r="I643" s="233"/>
      <c r="J643" s="229"/>
      <c r="K643" s="229"/>
      <c r="L643" s="234"/>
      <c r="M643" s="235"/>
      <c r="N643" s="236"/>
      <c r="O643" s="236"/>
      <c r="P643" s="236"/>
      <c r="Q643" s="236"/>
      <c r="R643" s="236"/>
      <c r="S643" s="236"/>
      <c r="T643" s="237"/>
      <c r="U643" s="11"/>
      <c r="V643" s="11"/>
      <c r="W643" s="11"/>
      <c r="X643" s="11"/>
      <c r="Y643" s="11"/>
      <c r="Z643" s="11"/>
      <c r="AA643" s="11"/>
      <c r="AB643" s="11"/>
      <c r="AC643" s="11"/>
      <c r="AD643" s="11"/>
      <c r="AE643" s="11"/>
      <c r="AT643" s="238" t="s">
        <v>199</v>
      </c>
      <c r="AU643" s="238" t="s">
        <v>85</v>
      </c>
      <c r="AV643" s="11" t="s">
        <v>85</v>
      </c>
      <c r="AW643" s="11" t="s">
        <v>32</v>
      </c>
      <c r="AX643" s="11" t="s">
        <v>76</v>
      </c>
      <c r="AY643" s="238" t="s">
        <v>195</v>
      </c>
    </row>
    <row r="644" s="16" customFormat="1">
      <c r="A644" s="16"/>
      <c r="B644" s="298"/>
      <c r="C644" s="299"/>
      <c r="D644" s="213" t="s">
        <v>199</v>
      </c>
      <c r="E644" s="300" t="s">
        <v>1</v>
      </c>
      <c r="F644" s="301" t="s">
        <v>1498</v>
      </c>
      <c r="G644" s="299"/>
      <c r="H644" s="302">
        <v>1292.0699999999999</v>
      </c>
      <c r="I644" s="303"/>
      <c r="J644" s="299"/>
      <c r="K644" s="299"/>
      <c r="L644" s="304"/>
      <c r="M644" s="305"/>
      <c r="N644" s="306"/>
      <c r="O644" s="306"/>
      <c r="P644" s="306"/>
      <c r="Q644" s="306"/>
      <c r="R644" s="306"/>
      <c r="S644" s="306"/>
      <c r="T644" s="307"/>
      <c r="U644" s="16"/>
      <c r="V644" s="16"/>
      <c r="W644" s="16"/>
      <c r="X644" s="16"/>
      <c r="Y644" s="16"/>
      <c r="Z644" s="16"/>
      <c r="AA644" s="16"/>
      <c r="AB644" s="16"/>
      <c r="AC644" s="16"/>
      <c r="AD644" s="16"/>
      <c r="AE644" s="16"/>
      <c r="AT644" s="308" t="s">
        <v>199</v>
      </c>
      <c r="AU644" s="308" t="s">
        <v>85</v>
      </c>
      <c r="AV644" s="16" t="s">
        <v>229</v>
      </c>
      <c r="AW644" s="16" t="s">
        <v>32</v>
      </c>
      <c r="AX644" s="16" t="s">
        <v>76</v>
      </c>
      <c r="AY644" s="308" t="s">
        <v>195</v>
      </c>
    </row>
    <row r="645" s="11" customFormat="1">
      <c r="A645" s="11"/>
      <c r="B645" s="228"/>
      <c r="C645" s="229"/>
      <c r="D645" s="213" t="s">
        <v>199</v>
      </c>
      <c r="E645" s="230" t="s">
        <v>1</v>
      </c>
      <c r="F645" s="231" t="s">
        <v>1839</v>
      </c>
      <c r="G645" s="229"/>
      <c r="H645" s="232">
        <v>1330.8320000000001</v>
      </c>
      <c r="I645" s="233"/>
      <c r="J645" s="229"/>
      <c r="K645" s="229"/>
      <c r="L645" s="234"/>
      <c r="M645" s="235"/>
      <c r="N645" s="236"/>
      <c r="O645" s="236"/>
      <c r="P645" s="236"/>
      <c r="Q645" s="236"/>
      <c r="R645" s="236"/>
      <c r="S645" s="236"/>
      <c r="T645" s="237"/>
      <c r="U645" s="11"/>
      <c r="V645" s="11"/>
      <c r="W645" s="11"/>
      <c r="X645" s="11"/>
      <c r="Y645" s="11"/>
      <c r="Z645" s="11"/>
      <c r="AA645" s="11"/>
      <c r="AB645" s="11"/>
      <c r="AC645" s="11"/>
      <c r="AD645" s="11"/>
      <c r="AE645" s="11"/>
      <c r="AT645" s="238" t="s">
        <v>199</v>
      </c>
      <c r="AU645" s="238" t="s">
        <v>85</v>
      </c>
      <c r="AV645" s="11" t="s">
        <v>85</v>
      </c>
      <c r="AW645" s="11" t="s">
        <v>32</v>
      </c>
      <c r="AX645" s="11" t="s">
        <v>83</v>
      </c>
      <c r="AY645" s="238" t="s">
        <v>195</v>
      </c>
    </row>
    <row r="646" s="2" customFormat="1" ht="33" customHeight="1">
      <c r="A646" s="39"/>
      <c r="B646" s="40"/>
      <c r="C646" s="200" t="s">
        <v>444</v>
      </c>
      <c r="D646" s="200" t="s">
        <v>191</v>
      </c>
      <c r="E646" s="201" t="s">
        <v>1840</v>
      </c>
      <c r="F646" s="202" t="s">
        <v>1841</v>
      </c>
      <c r="G646" s="203" t="s">
        <v>1804</v>
      </c>
      <c r="H646" s="204">
        <v>1</v>
      </c>
      <c r="I646" s="205"/>
      <c r="J646" s="206">
        <f>ROUND(I646*H646,2)</f>
        <v>0</v>
      </c>
      <c r="K646" s="202" t="s">
        <v>1412</v>
      </c>
      <c r="L646" s="45"/>
      <c r="M646" s="207" t="s">
        <v>1</v>
      </c>
      <c r="N646" s="208" t="s">
        <v>41</v>
      </c>
      <c r="O646" s="92"/>
      <c r="P646" s="209">
        <f>O646*H646</f>
        <v>0</v>
      </c>
      <c r="Q646" s="209">
        <v>1.0000000000000001E-05</v>
      </c>
      <c r="R646" s="209">
        <f>Q646*H646</f>
        <v>1.0000000000000001E-05</v>
      </c>
      <c r="S646" s="209">
        <v>0</v>
      </c>
      <c r="T646" s="210">
        <f>S646*H646</f>
        <v>0</v>
      </c>
      <c r="U646" s="39"/>
      <c r="V646" s="39"/>
      <c r="W646" s="39"/>
      <c r="X646" s="39"/>
      <c r="Y646" s="39"/>
      <c r="Z646" s="39"/>
      <c r="AA646" s="39"/>
      <c r="AB646" s="39"/>
      <c r="AC646" s="39"/>
      <c r="AD646" s="39"/>
      <c r="AE646" s="39"/>
      <c r="AR646" s="211" t="s">
        <v>234</v>
      </c>
      <c r="AT646" s="211" t="s">
        <v>191</v>
      </c>
      <c r="AU646" s="211" t="s">
        <v>85</v>
      </c>
      <c r="AY646" s="18" t="s">
        <v>195</v>
      </c>
      <c r="BE646" s="212">
        <f>IF(N646="základní",J646,0)</f>
        <v>0</v>
      </c>
      <c r="BF646" s="212">
        <f>IF(N646="snížená",J646,0)</f>
        <v>0</v>
      </c>
      <c r="BG646" s="212">
        <f>IF(N646="zákl. přenesená",J646,0)</f>
        <v>0</v>
      </c>
      <c r="BH646" s="212">
        <f>IF(N646="sníž. přenesená",J646,0)</f>
        <v>0</v>
      </c>
      <c r="BI646" s="212">
        <f>IF(N646="nulová",J646,0)</f>
        <v>0</v>
      </c>
      <c r="BJ646" s="18" t="s">
        <v>83</v>
      </c>
      <c r="BK646" s="212">
        <f>ROUND(I646*H646,2)</f>
        <v>0</v>
      </c>
      <c r="BL646" s="18" t="s">
        <v>234</v>
      </c>
      <c r="BM646" s="211" t="s">
        <v>1842</v>
      </c>
    </row>
    <row r="647" s="10" customFormat="1">
      <c r="A647" s="10"/>
      <c r="B647" s="218"/>
      <c r="C647" s="219"/>
      <c r="D647" s="213" t="s">
        <v>199</v>
      </c>
      <c r="E647" s="220" t="s">
        <v>1</v>
      </c>
      <c r="F647" s="221" t="s">
        <v>1843</v>
      </c>
      <c r="G647" s="219"/>
      <c r="H647" s="220" t="s">
        <v>1</v>
      </c>
      <c r="I647" s="222"/>
      <c r="J647" s="219"/>
      <c r="K647" s="219"/>
      <c r="L647" s="223"/>
      <c r="M647" s="224"/>
      <c r="N647" s="225"/>
      <c r="O647" s="225"/>
      <c r="P647" s="225"/>
      <c r="Q647" s="225"/>
      <c r="R647" s="225"/>
      <c r="S647" s="225"/>
      <c r="T647" s="226"/>
      <c r="U647" s="10"/>
      <c r="V647" s="10"/>
      <c r="W647" s="10"/>
      <c r="X647" s="10"/>
      <c r="Y647" s="10"/>
      <c r="Z647" s="10"/>
      <c r="AA647" s="10"/>
      <c r="AB647" s="10"/>
      <c r="AC647" s="10"/>
      <c r="AD647" s="10"/>
      <c r="AE647" s="10"/>
      <c r="AT647" s="227" t="s">
        <v>199</v>
      </c>
      <c r="AU647" s="227" t="s">
        <v>85</v>
      </c>
      <c r="AV647" s="10" t="s">
        <v>83</v>
      </c>
      <c r="AW647" s="10" t="s">
        <v>32</v>
      </c>
      <c r="AX647" s="10" t="s">
        <v>76</v>
      </c>
      <c r="AY647" s="227" t="s">
        <v>195</v>
      </c>
    </row>
    <row r="648" s="11" customFormat="1">
      <c r="A648" s="11"/>
      <c r="B648" s="228"/>
      <c r="C648" s="229"/>
      <c r="D648" s="213" t="s">
        <v>199</v>
      </c>
      <c r="E648" s="230" t="s">
        <v>1</v>
      </c>
      <c r="F648" s="231" t="s">
        <v>1844</v>
      </c>
      <c r="G648" s="229"/>
      <c r="H648" s="232">
        <v>1</v>
      </c>
      <c r="I648" s="233"/>
      <c r="J648" s="229"/>
      <c r="K648" s="229"/>
      <c r="L648" s="234"/>
      <c r="M648" s="235"/>
      <c r="N648" s="236"/>
      <c r="O648" s="236"/>
      <c r="P648" s="236"/>
      <c r="Q648" s="236"/>
      <c r="R648" s="236"/>
      <c r="S648" s="236"/>
      <c r="T648" s="237"/>
      <c r="U648" s="11"/>
      <c r="V648" s="11"/>
      <c r="W648" s="11"/>
      <c r="X648" s="11"/>
      <c r="Y648" s="11"/>
      <c r="Z648" s="11"/>
      <c r="AA648" s="11"/>
      <c r="AB648" s="11"/>
      <c r="AC648" s="11"/>
      <c r="AD648" s="11"/>
      <c r="AE648" s="11"/>
      <c r="AT648" s="238" t="s">
        <v>199</v>
      </c>
      <c r="AU648" s="238" t="s">
        <v>85</v>
      </c>
      <c r="AV648" s="11" t="s">
        <v>85</v>
      </c>
      <c r="AW648" s="11" t="s">
        <v>32</v>
      </c>
      <c r="AX648" s="11" t="s">
        <v>83</v>
      </c>
      <c r="AY648" s="238" t="s">
        <v>195</v>
      </c>
    </row>
    <row r="649" s="2" customFormat="1" ht="16.5" customHeight="1">
      <c r="A649" s="39"/>
      <c r="B649" s="40"/>
      <c r="C649" s="262" t="s">
        <v>447</v>
      </c>
      <c r="D649" s="262" t="s">
        <v>224</v>
      </c>
      <c r="E649" s="263" t="s">
        <v>1845</v>
      </c>
      <c r="F649" s="264" t="s">
        <v>1846</v>
      </c>
      <c r="G649" s="265" t="s">
        <v>1804</v>
      </c>
      <c r="H649" s="266">
        <v>1.01</v>
      </c>
      <c r="I649" s="267"/>
      <c r="J649" s="268">
        <f>ROUND(I649*H649,2)</f>
        <v>0</v>
      </c>
      <c r="K649" s="264" t="s">
        <v>1412</v>
      </c>
      <c r="L649" s="269"/>
      <c r="M649" s="270" t="s">
        <v>1</v>
      </c>
      <c r="N649" s="271" t="s">
        <v>41</v>
      </c>
      <c r="O649" s="92"/>
      <c r="P649" s="209">
        <f>O649*H649</f>
        <v>0</v>
      </c>
      <c r="Q649" s="209">
        <v>0.00167</v>
      </c>
      <c r="R649" s="209">
        <f>Q649*H649</f>
        <v>0.0016867</v>
      </c>
      <c r="S649" s="209">
        <v>0</v>
      </c>
      <c r="T649" s="210">
        <f>S649*H649</f>
        <v>0</v>
      </c>
      <c r="U649" s="39"/>
      <c r="V649" s="39"/>
      <c r="W649" s="39"/>
      <c r="X649" s="39"/>
      <c r="Y649" s="39"/>
      <c r="Z649" s="39"/>
      <c r="AA649" s="39"/>
      <c r="AB649" s="39"/>
      <c r="AC649" s="39"/>
      <c r="AD649" s="39"/>
      <c r="AE649" s="39"/>
      <c r="AR649" s="211" t="s">
        <v>253</v>
      </c>
      <c r="AT649" s="211" t="s">
        <v>224</v>
      </c>
      <c r="AU649" s="211" t="s">
        <v>85</v>
      </c>
      <c r="AY649" s="18" t="s">
        <v>195</v>
      </c>
      <c r="BE649" s="212">
        <f>IF(N649="základní",J649,0)</f>
        <v>0</v>
      </c>
      <c r="BF649" s="212">
        <f>IF(N649="snížená",J649,0)</f>
        <v>0</v>
      </c>
      <c r="BG649" s="212">
        <f>IF(N649="zákl. přenesená",J649,0)</f>
        <v>0</v>
      </c>
      <c r="BH649" s="212">
        <f>IF(N649="sníž. přenesená",J649,0)</f>
        <v>0</v>
      </c>
      <c r="BI649" s="212">
        <f>IF(N649="nulová",J649,0)</f>
        <v>0</v>
      </c>
      <c r="BJ649" s="18" t="s">
        <v>83</v>
      </c>
      <c r="BK649" s="212">
        <f>ROUND(I649*H649,2)</f>
        <v>0</v>
      </c>
      <c r="BL649" s="18" t="s">
        <v>234</v>
      </c>
      <c r="BM649" s="211" t="s">
        <v>1847</v>
      </c>
    </row>
    <row r="650" s="10" customFormat="1">
      <c r="A650" s="10"/>
      <c r="B650" s="218"/>
      <c r="C650" s="219"/>
      <c r="D650" s="213" t="s">
        <v>199</v>
      </c>
      <c r="E650" s="220" t="s">
        <v>1</v>
      </c>
      <c r="F650" s="221" t="s">
        <v>1843</v>
      </c>
      <c r="G650" s="219"/>
      <c r="H650" s="220" t="s">
        <v>1</v>
      </c>
      <c r="I650" s="222"/>
      <c r="J650" s="219"/>
      <c r="K650" s="219"/>
      <c r="L650" s="223"/>
      <c r="M650" s="224"/>
      <c r="N650" s="225"/>
      <c r="O650" s="225"/>
      <c r="P650" s="225"/>
      <c r="Q650" s="225"/>
      <c r="R650" s="225"/>
      <c r="S650" s="225"/>
      <c r="T650" s="226"/>
      <c r="U650" s="10"/>
      <c r="V650" s="10"/>
      <c r="W650" s="10"/>
      <c r="X650" s="10"/>
      <c r="Y650" s="10"/>
      <c r="Z650" s="10"/>
      <c r="AA650" s="10"/>
      <c r="AB650" s="10"/>
      <c r="AC650" s="10"/>
      <c r="AD650" s="10"/>
      <c r="AE650" s="10"/>
      <c r="AT650" s="227" t="s">
        <v>199</v>
      </c>
      <c r="AU650" s="227" t="s">
        <v>85</v>
      </c>
      <c r="AV650" s="10" t="s">
        <v>83</v>
      </c>
      <c r="AW650" s="10" t="s">
        <v>32</v>
      </c>
      <c r="AX650" s="10" t="s">
        <v>76</v>
      </c>
      <c r="AY650" s="227" t="s">
        <v>195</v>
      </c>
    </row>
    <row r="651" s="11" customFormat="1">
      <c r="A651" s="11"/>
      <c r="B651" s="228"/>
      <c r="C651" s="229"/>
      <c r="D651" s="213" t="s">
        <v>199</v>
      </c>
      <c r="E651" s="230" t="s">
        <v>1</v>
      </c>
      <c r="F651" s="231" t="s">
        <v>1844</v>
      </c>
      <c r="G651" s="229"/>
      <c r="H651" s="232">
        <v>1</v>
      </c>
      <c r="I651" s="233"/>
      <c r="J651" s="229"/>
      <c r="K651" s="229"/>
      <c r="L651" s="234"/>
      <c r="M651" s="235"/>
      <c r="N651" s="236"/>
      <c r="O651" s="236"/>
      <c r="P651" s="236"/>
      <c r="Q651" s="236"/>
      <c r="R651" s="236"/>
      <c r="S651" s="236"/>
      <c r="T651" s="237"/>
      <c r="U651" s="11"/>
      <c r="V651" s="11"/>
      <c r="W651" s="11"/>
      <c r="X651" s="11"/>
      <c r="Y651" s="11"/>
      <c r="Z651" s="11"/>
      <c r="AA651" s="11"/>
      <c r="AB651" s="11"/>
      <c r="AC651" s="11"/>
      <c r="AD651" s="11"/>
      <c r="AE651" s="11"/>
      <c r="AT651" s="238" t="s">
        <v>199</v>
      </c>
      <c r="AU651" s="238" t="s">
        <v>85</v>
      </c>
      <c r="AV651" s="11" t="s">
        <v>85</v>
      </c>
      <c r="AW651" s="11" t="s">
        <v>32</v>
      </c>
      <c r="AX651" s="11" t="s">
        <v>76</v>
      </c>
      <c r="AY651" s="238" t="s">
        <v>195</v>
      </c>
    </row>
    <row r="652" s="11" customFormat="1">
      <c r="A652" s="11"/>
      <c r="B652" s="228"/>
      <c r="C652" s="229"/>
      <c r="D652" s="213" t="s">
        <v>199</v>
      </c>
      <c r="E652" s="230" t="s">
        <v>1</v>
      </c>
      <c r="F652" s="231" t="s">
        <v>1848</v>
      </c>
      <c r="G652" s="229"/>
      <c r="H652" s="232">
        <v>1.01</v>
      </c>
      <c r="I652" s="233"/>
      <c r="J652" s="229"/>
      <c r="K652" s="229"/>
      <c r="L652" s="234"/>
      <c r="M652" s="235"/>
      <c r="N652" s="236"/>
      <c r="O652" s="236"/>
      <c r="P652" s="236"/>
      <c r="Q652" s="236"/>
      <c r="R652" s="236"/>
      <c r="S652" s="236"/>
      <c r="T652" s="237"/>
      <c r="U652" s="11"/>
      <c r="V652" s="11"/>
      <c r="W652" s="11"/>
      <c r="X652" s="11"/>
      <c r="Y652" s="11"/>
      <c r="Z652" s="11"/>
      <c r="AA652" s="11"/>
      <c r="AB652" s="11"/>
      <c r="AC652" s="11"/>
      <c r="AD652" s="11"/>
      <c r="AE652" s="11"/>
      <c r="AT652" s="238" t="s">
        <v>199</v>
      </c>
      <c r="AU652" s="238" t="s">
        <v>85</v>
      </c>
      <c r="AV652" s="11" t="s">
        <v>85</v>
      </c>
      <c r="AW652" s="11" t="s">
        <v>32</v>
      </c>
      <c r="AX652" s="11" t="s">
        <v>83</v>
      </c>
      <c r="AY652" s="238" t="s">
        <v>195</v>
      </c>
    </row>
    <row r="653" s="2" customFormat="1" ht="33" customHeight="1">
      <c r="A653" s="39"/>
      <c r="B653" s="40"/>
      <c r="C653" s="200" t="s">
        <v>450</v>
      </c>
      <c r="D653" s="200" t="s">
        <v>191</v>
      </c>
      <c r="E653" s="201" t="s">
        <v>1849</v>
      </c>
      <c r="F653" s="202" t="s">
        <v>1850</v>
      </c>
      <c r="G653" s="203" t="s">
        <v>1804</v>
      </c>
      <c r="H653" s="204">
        <v>3</v>
      </c>
      <c r="I653" s="205"/>
      <c r="J653" s="206">
        <f>ROUND(I653*H653,2)</f>
        <v>0</v>
      </c>
      <c r="K653" s="202" t="s">
        <v>1412</v>
      </c>
      <c r="L653" s="45"/>
      <c r="M653" s="207" t="s">
        <v>1</v>
      </c>
      <c r="N653" s="208" t="s">
        <v>41</v>
      </c>
      <c r="O653" s="92"/>
      <c r="P653" s="209">
        <f>O653*H653</f>
        <v>0</v>
      </c>
      <c r="Q653" s="209">
        <v>2.0000000000000002E-05</v>
      </c>
      <c r="R653" s="209">
        <f>Q653*H653</f>
        <v>6.0000000000000008E-05</v>
      </c>
      <c r="S653" s="209">
        <v>0</v>
      </c>
      <c r="T653" s="210">
        <f>S653*H653</f>
        <v>0</v>
      </c>
      <c r="U653" s="39"/>
      <c r="V653" s="39"/>
      <c r="W653" s="39"/>
      <c r="X653" s="39"/>
      <c r="Y653" s="39"/>
      <c r="Z653" s="39"/>
      <c r="AA653" s="39"/>
      <c r="AB653" s="39"/>
      <c r="AC653" s="39"/>
      <c r="AD653" s="39"/>
      <c r="AE653" s="39"/>
      <c r="AR653" s="211" t="s">
        <v>234</v>
      </c>
      <c r="AT653" s="211" t="s">
        <v>191</v>
      </c>
      <c r="AU653" s="211" t="s">
        <v>85</v>
      </c>
      <c r="AY653" s="18" t="s">
        <v>195</v>
      </c>
      <c r="BE653" s="212">
        <f>IF(N653="základní",J653,0)</f>
        <v>0</v>
      </c>
      <c r="BF653" s="212">
        <f>IF(N653="snížená",J653,0)</f>
        <v>0</v>
      </c>
      <c r="BG653" s="212">
        <f>IF(N653="zákl. přenesená",J653,0)</f>
        <v>0</v>
      </c>
      <c r="BH653" s="212">
        <f>IF(N653="sníž. přenesená",J653,0)</f>
        <v>0</v>
      </c>
      <c r="BI653" s="212">
        <f>IF(N653="nulová",J653,0)</f>
        <v>0</v>
      </c>
      <c r="BJ653" s="18" t="s">
        <v>83</v>
      </c>
      <c r="BK653" s="212">
        <f>ROUND(I653*H653,2)</f>
        <v>0</v>
      </c>
      <c r="BL653" s="18" t="s">
        <v>234</v>
      </c>
      <c r="BM653" s="211" t="s">
        <v>1851</v>
      </c>
    </row>
    <row r="654" s="10" customFormat="1">
      <c r="A654" s="10"/>
      <c r="B654" s="218"/>
      <c r="C654" s="219"/>
      <c r="D654" s="213" t="s">
        <v>199</v>
      </c>
      <c r="E654" s="220" t="s">
        <v>1</v>
      </c>
      <c r="F654" s="221" t="s">
        <v>1852</v>
      </c>
      <c r="G654" s="219"/>
      <c r="H654" s="220" t="s">
        <v>1</v>
      </c>
      <c r="I654" s="222"/>
      <c r="J654" s="219"/>
      <c r="K654" s="219"/>
      <c r="L654" s="223"/>
      <c r="M654" s="224"/>
      <c r="N654" s="225"/>
      <c r="O654" s="225"/>
      <c r="P654" s="225"/>
      <c r="Q654" s="225"/>
      <c r="R654" s="225"/>
      <c r="S654" s="225"/>
      <c r="T654" s="226"/>
      <c r="U654" s="10"/>
      <c r="V654" s="10"/>
      <c r="W654" s="10"/>
      <c r="X654" s="10"/>
      <c r="Y654" s="10"/>
      <c r="Z654" s="10"/>
      <c r="AA654" s="10"/>
      <c r="AB654" s="10"/>
      <c r="AC654" s="10"/>
      <c r="AD654" s="10"/>
      <c r="AE654" s="10"/>
      <c r="AT654" s="227" t="s">
        <v>199</v>
      </c>
      <c r="AU654" s="227" t="s">
        <v>85</v>
      </c>
      <c r="AV654" s="10" t="s">
        <v>83</v>
      </c>
      <c r="AW654" s="10" t="s">
        <v>32</v>
      </c>
      <c r="AX654" s="10" t="s">
        <v>76</v>
      </c>
      <c r="AY654" s="227" t="s">
        <v>195</v>
      </c>
    </row>
    <row r="655" s="11" customFormat="1">
      <c r="A655" s="11"/>
      <c r="B655" s="228"/>
      <c r="C655" s="229"/>
      <c r="D655" s="213" t="s">
        <v>199</v>
      </c>
      <c r="E655" s="230" t="s">
        <v>1</v>
      </c>
      <c r="F655" s="231" t="s">
        <v>1844</v>
      </c>
      <c r="G655" s="229"/>
      <c r="H655" s="232">
        <v>1</v>
      </c>
      <c r="I655" s="233"/>
      <c r="J655" s="229"/>
      <c r="K655" s="229"/>
      <c r="L655" s="234"/>
      <c r="M655" s="235"/>
      <c r="N655" s="236"/>
      <c r="O655" s="236"/>
      <c r="P655" s="236"/>
      <c r="Q655" s="236"/>
      <c r="R655" s="236"/>
      <c r="S655" s="236"/>
      <c r="T655" s="237"/>
      <c r="U655" s="11"/>
      <c r="V655" s="11"/>
      <c r="W655" s="11"/>
      <c r="X655" s="11"/>
      <c r="Y655" s="11"/>
      <c r="Z655" s="11"/>
      <c r="AA655" s="11"/>
      <c r="AB655" s="11"/>
      <c r="AC655" s="11"/>
      <c r="AD655" s="11"/>
      <c r="AE655" s="11"/>
      <c r="AT655" s="238" t="s">
        <v>199</v>
      </c>
      <c r="AU655" s="238" t="s">
        <v>85</v>
      </c>
      <c r="AV655" s="11" t="s">
        <v>85</v>
      </c>
      <c r="AW655" s="11" t="s">
        <v>32</v>
      </c>
      <c r="AX655" s="11" t="s">
        <v>76</v>
      </c>
      <c r="AY655" s="238" t="s">
        <v>195</v>
      </c>
    </row>
    <row r="656" s="11" customFormat="1">
      <c r="A656" s="11"/>
      <c r="B656" s="228"/>
      <c r="C656" s="229"/>
      <c r="D656" s="213" t="s">
        <v>199</v>
      </c>
      <c r="E656" s="230" t="s">
        <v>1</v>
      </c>
      <c r="F656" s="231" t="s">
        <v>1811</v>
      </c>
      <c r="G656" s="229"/>
      <c r="H656" s="232">
        <v>2</v>
      </c>
      <c r="I656" s="233"/>
      <c r="J656" s="229"/>
      <c r="K656" s="229"/>
      <c r="L656" s="234"/>
      <c r="M656" s="235"/>
      <c r="N656" s="236"/>
      <c r="O656" s="236"/>
      <c r="P656" s="236"/>
      <c r="Q656" s="236"/>
      <c r="R656" s="236"/>
      <c r="S656" s="236"/>
      <c r="T656" s="237"/>
      <c r="U656" s="11"/>
      <c r="V656" s="11"/>
      <c r="W656" s="11"/>
      <c r="X656" s="11"/>
      <c r="Y656" s="11"/>
      <c r="Z656" s="11"/>
      <c r="AA656" s="11"/>
      <c r="AB656" s="11"/>
      <c r="AC656" s="11"/>
      <c r="AD656" s="11"/>
      <c r="AE656" s="11"/>
      <c r="AT656" s="238" t="s">
        <v>199</v>
      </c>
      <c r="AU656" s="238" t="s">
        <v>85</v>
      </c>
      <c r="AV656" s="11" t="s">
        <v>85</v>
      </c>
      <c r="AW656" s="11" t="s">
        <v>32</v>
      </c>
      <c r="AX656" s="11" t="s">
        <v>76</v>
      </c>
      <c r="AY656" s="238" t="s">
        <v>195</v>
      </c>
    </row>
    <row r="657" s="15" customFormat="1">
      <c r="A657" s="15"/>
      <c r="B657" s="287"/>
      <c r="C657" s="288"/>
      <c r="D657" s="213" t="s">
        <v>199</v>
      </c>
      <c r="E657" s="289" t="s">
        <v>1</v>
      </c>
      <c r="F657" s="290" t="s">
        <v>1422</v>
      </c>
      <c r="G657" s="288"/>
      <c r="H657" s="291">
        <v>3</v>
      </c>
      <c r="I657" s="292"/>
      <c r="J657" s="288"/>
      <c r="K657" s="288"/>
      <c r="L657" s="293"/>
      <c r="M657" s="294"/>
      <c r="N657" s="295"/>
      <c r="O657" s="295"/>
      <c r="P657" s="295"/>
      <c r="Q657" s="295"/>
      <c r="R657" s="295"/>
      <c r="S657" s="295"/>
      <c r="T657" s="296"/>
      <c r="U657" s="15"/>
      <c r="V657" s="15"/>
      <c r="W657" s="15"/>
      <c r="X657" s="15"/>
      <c r="Y657" s="15"/>
      <c r="Z657" s="15"/>
      <c r="AA657" s="15"/>
      <c r="AB657" s="15"/>
      <c r="AC657" s="15"/>
      <c r="AD657" s="15"/>
      <c r="AE657" s="15"/>
      <c r="AT657" s="297" t="s">
        <v>199</v>
      </c>
      <c r="AU657" s="297" t="s">
        <v>85</v>
      </c>
      <c r="AV657" s="15" t="s">
        <v>234</v>
      </c>
      <c r="AW657" s="15" t="s">
        <v>32</v>
      </c>
      <c r="AX657" s="15" t="s">
        <v>83</v>
      </c>
      <c r="AY657" s="297" t="s">
        <v>195</v>
      </c>
    </row>
    <row r="658" s="2" customFormat="1" ht="24.15" customHeight="1">
      <c r="A658" s="39"/>
      <c r="B658" s="40"/>
      <c r="C658" s="262" t="s">
        <v>453</v>
      </c>
      <c r="D658" s="262" t="s">
        <v>224</v>
      </c>
      <c r="E658" s="263" t="s">
        <v>1853</v>
      </c>
      <c r="F658" s="264" t="s">
        <v>1854</v>
      </c>
      <c r="G658" s="265" t="s">
        <v>1804</v>
      </c>
      <c r="H658" s="266">
        <v>3.0299999999999998</v>
      </c>
      <c r="I658" s="267"/>
      <c r="J658" s="268">
        <f>ROUND(I658*H658,2)</f>
        <v>0</v>
      </c>
      <c r="K658" s="264" t="s">
        <v>1412</v>
      </c>
      <c r="L658" s="269"/>
      <c r="M658" s="270" t="s">
        <v>1</v>
      </c>
      <c r="N658" s="271" t="s">
        <v>41</v>
      </c>
      <c r="O658" s="92"/>
      <c r="P658" s="209">
        <f>O658*H658</f>
        <v>0</v>
      </c>
      <c r="Q658" s="209">
        <v>0.0047999999999999996</v>
      </c>
      <c r="R658" s="209">
        <f>Q658*H658</f>
        <v>0.014543999999999998</v>
      </c>
      <c r="S658" s="209">
        <v>0</v>
      </c>
      <c r="T658" s="210">
        <f>S658*H658</f>
        <v>0</v>
      </c>
      <c r="U658" s="39"/>
      <c r="V658" s="39"/>
      <c r="W658" s="39"/>
      <c r="X658" s="39"/>
      <c r="Y658" s="39"/>
      <c r="Z658" s="39"/>
      <c r="AA658" s="39"/>
      <c r="AB658" s="39"/>
      <c r="AC658" s="39"/>
      <c r="AD658" s="39"/>
      <c r="AE658" s="39"/>
      <c r="AR658" s="211" t="s">
        <v>253</v>
      </c>
      <c r="AT658" s="211" t="s">
        <v>224</v>
      </c>
      <c r="AU658" s="211" t="s">
        <v>85</v>
      </c>
      <c r="AY658" s="18" t="s">
        <v>195</v>
      </c>
      <c r="BE658" s="212">
        <f>IF(N658="základní",J658,0)</f>
        <v>0</v>
      </c>
      <c r="BF658" s="212">
        <f>IF(N658="snížená",J658,0)</f>
        <v>0</v>
      </c>
      <c r="BG658" s="212">
        <f>IF(N658="zákl. přenesená",J658,0)</f>
        <v>0</v>
      </c>
      <c r="BH658" s="212">
        <f>IF(N658="sníž. přenesená",J658,0)</f>
        <v>0</v>
      </c>
      <c r="BI658" s="212">
        <f>IF(N658="nulová",J658,0)</f>
        <v>0</v>
      </c>
      <c r="BJ658" s="18" t="s">
        <v>83</v>
      </c>
      <c r="BK658" s="212">
        <f>ROUND(I658*H658,2)</f>
        <v>0</v>
      </c>
      <c r="BL658" s="18" t="s">
        <v>234</v>
      </c>
      <c r="BM658" s="211" t="s">
        <v>1855</v>
      </c>
    </row>
    <row r="659" s="10" customFormat="1">
      <c r="A659" s="10"/>
      <c r="B659" s="218"/>
      <c r="C659" s="219"/>
      <c r="D659" s="213" t="s">
        <v>199</v>
      </c>
      <c r="E659" s="220" t="s">
        <v>1</v>
      </c>
      <c r="F659" s="221" t="s">
        <v>1843</v>
      </c>
      <c r="G659" s="219"/>
      <c r="H659" s="220" t="s">
        <v>1</v>
      </c>
      <c r="I659" s="222"/>
      <c r="J659" s="219"/>
      <c r="K659" s="219"/>
      <c r="L659" s="223"/>
      <c r="M659" s="224"/>
      <c r="N659" s="225"/>
      <c r="O659" s="225"/>
      <c r="P659" s="225"/>
      <c r="Q659" s="225"/>
      <c r="R659" s="225"/>
      <c r="S659" s="225"/>
      <c r="T659" s="226"/>
      <c r="U659" s="10"/>
      <c r="V659" s="10"/>
      <c r="W659" s="10"/>
      <c r="X659" s="10"/>
      <c r="Y659" s="10"/>
      <c r="Z659" s="10"/>
      <c r="AA659" s="10"/>
      <c r="AB659" s="10"/>
      <c r="AC659" s="10"/>
      <c r="AD659" s="10"/>
      <c r="AE659" s="10"/>
      <c r="AT659" s="227" t="s">
        <v>199</v>
      </c>
      <c r="AU659" s="227" t="s">
        <v>85</v>
      </c>
      <c r="AV659" s="10" t="s">
        <v>83</v>
      </c>
      <c r="AW659" s="10" t="s">
        <v>32</v>
      </c>
      <c r="AX659" s="10" t="s">
        <v>76</v>
      </c>
      <c r="AY659" s="227" t="s">
        <v>195</v>
      </c>
    </row>
    <row r="660" s="11" customFormat="1">
      <c r="A660" s="11"/>
      <c r="B660" s="228"/>
      <c r="C660" s="229"/>
      <c r="D660" s="213" t="s">
        <v>199</v>
      </c>
      <c r="E660" s="230" t="s">
        <v>1</v>
      </c>
      <c r="F660" s="231" t="s">
        <v>1844</v>
      </c>
      <c r="G660" s="229"/>
      <c r="H660" s="232">
        <v>1</v>
      </c>
      <c r="I660" s="233"/>
      <c r="J660" s="229"/>
      <c r="K660" s="229"/>
      <c r="L660" s="234"/>
      <c r="M660" s="235"/>
      <c r="N660" s="236"/>
      <c r="O660" s="236"/>
      <c r="P660" s="236"/>
      <c r="Q660" s="236"/>
      <c r="R660" s="236"/>
      <c r="S660" s="236"/>
      <c r="T660" s="237"/>
      <c r="U660" s="11"/>
      <c r="V660" s="11"/>
      <c r="W660" s="11"/>
      <c r="X660" s="11"/>
      <c r="Y660" s="11"/>
      <c r="Z660" s="11"/>
      <c r="AA660" s="11"/>
      <c r="AB660" s="11"/>
      <c r="AC660" s="11"/>
      <c r="AD660" s="11"/>
      <c r="AE660" s="11"/>
      <c r="AT660" s="238" t="s">
        <v>199</v>
      </c>
      <c r="AU660" s="238" t="s">
        <v>85</v>
      </c>
      <c r="AV660" s="11" t="s">
        <v>85</v>
      </c>
      <c r="AW660" s="11" t="s">
        <v>32</v>
      </c>
      <c r="AX660" s="11" t="s">
        <v>76</v>
      </c>
      <c r="AY660" s="238" t="s">
        <v>195</v>
      </c>
    </row>
    <row r="661" s="11" customFormat="1">
      <c r="A661" s="11"/>
      <c r="B661" s="228"/>
      <c r="C661" s="229"/>
      <c r="D661" s="213" t="s">
        <v>199</v>
      </c>
      <c r="E661" s="230" t="s">
        <v>1</v>
      </c>
      <c r="F661" s="231" t="s">
        <v>1856</v>
      </c>
      <c r="G661" s="229"/>
      <c r="H661" s="232">
        <v>2</v>
      </c>
      <c r="I661" s="233"/>
      <c r="J661" s="229"/>
      <c r="K661" s="229"/>
      <c r="L661" s="234"/>
      <c r="M661" s="235"/>
      <c r="N661" s="236"/>
      <c r="O661" s="236"/>
      <c r="P661" s="236"/>
      <c r="Q661" s="236"/>
      <c r="R661" s="236"/>
      <c r="S661" s="236"/>
      <c r="T661" s="237"/>
      <c r="U661" s="11"/>
      <c r="V661" s="11"/>
      <c r="W661" s="11"/>
      <c r="X661" s="11"/>
      <c r="Y661" s="11"/>
      <c r="Z661" s="11"/>
      <c r="AA661" s="11"/>
      <c r="AB661" s="11"/>
      <c r="AC661" s="11"/>
      <c r="AD661" s="11"/>
      <c r="AE661" s="11"/>
      <c r="AT661" s="238" t="s">
        <v>199</v>
      </c>
      <c r="AU661" s="238" t="s">
        <v>85</v>
      </c>
      <c r="AV661" s="11" t="s">
        <v>85</v>
      </c>
      <c r="AW661" s="11" t="s">
        <v>32</v>
      </c>
      <c r="AX661" s="11" t="s">
        <v>76</v>
      </c>
      <c r="AY661" s="238" t="s">
        <v>195</v>
      </c>
    </row>
    <row r="662" s="11" customFormat="1">
      <c r="A662" s="11"/>
      <c r="B662" s="228"/>
      <c r="C662" s="229"/>
      <c r="D662" s="213" t="s">
        <v>199</v>
      </c>
      <c r="E662" s="230" t="s">
        <v>1</v>
      </c>
      <c r="F662" s="231" t="s">
        <v>1857</v>
      </c>
      <c r="G662" s="229"/>
      <c r="H662" s="232">
        <v>3.0299999999999998</v>
      </c>
      <c r="I662" s="233"/>
      <c r="J662" s="229"/>
      <c r="K662" s="229"/>
      <c r="L662" s="234"/>
      <c r="M662" s="235"/>
      <c r="N662" s="236"/>
      <c r="O662" s="236"/>
      <c r="P662" s="236"/>
      <c r="Q662" s="236"/>
      <c r="R662" s="236"/>
      <c r="S662" s="236"/>
      <c r="T662" s="237"/>
      <c r="U662" s="11"/>
      <c r="V662" s="11"/>
      <c r="W662" s="11"/>
      <c r="X662" s="11"/>
      <c r="Y662" s="11"/>
      <c r="Z662" s="11"/>
      <c r="AA662" s="11"/>
      <c r="AB662" s="11"/>
      <c r="AC662" s="11"/>
      <c r="AD662" s="11"/>
      <c r="AE662" s="11"/>
      <c r="AT662" s="238" t="s">
        <v>199</v>
      </c>
      <c r="AU662" s="238" t="s">
        <v>85</v>
      </c>
      <c r="AV662" s="11" t="s">
        <v>85</v>
      </c>
      <c r="AW662" s="11" t="s">
        <v>32</v>
      </c>
      <c r="AX662" s="11" t="s">
        <v>83</v>
      </c>
      <c r="AY662" s="238" t="s">
        <v>195</v>
      </c>
    </row>
    <row r="663" s="2" customFormat="1" ht="21.75" customHeight="1">
      <c r="A663" s="39"/>
      <c r="B663" s="40"/>
      <c r="C663" s="200" t="s">
        <v>456</v>
      </c>
      <c r="D663" s="200" t="s">
        <v>191</v>
      </c>
      <c r="E663" s="201" t="s">
        <v>1858</v>
      </c>
      <c r="F663" s="202" t="s">
        <v>1859</v>
      </c>
      <c r="G663" s="203" t="s">
        <v>1804</v>
      </c>
      <c r="H663" s="204">
        <v>1</v>
      </c>
      <c r="I663" s="205"/>
      <c r="J663" s="206">
        <f>ROUND(I663*H663,2)</f>
        <v>0</v>
      </c>
      <c r="K663" s="202" t="s">
        <v>1</v>
      </c>
      <c r="L663" s="45"/>
      <c r="M663" s="207" t="s">
        <v>1</v>
      </c>
      <c r="N663" s="208" t="s">
        <v>41</v>
      </c>
      <c r="O663" s="92"/>
      <c r="P663" s="209">
        <f>O663*H663</f>
        <v>0</v>
      </c>
      <c r="Q663" s="209">
        <v>0.01</v>
      </c>
      <c r="R663" s="209">
        <f>Q663*H663</f>
        <v>0.01</v>
      </c>
      <c r="S663" s="209">
        <v>0</v>
      </c>
      <c r="T663" s="210">
        <f>S663*H663</f>
        <v>0</v>
      </c>
      <c r="U663" s="39"/>
      <c r="V663" s="39"/>
      <c r="W663" s="39"/>
      <c r="X663" s="39"/>
      <c r="Y663" s="39"/>
      <c r="Z663" s="39"/>
      <c r="AA663" s="39"/>
      <c r="AB663" s="39"/>
      <c r="AC663" s="39"/>
      <c r="AD663" s="39"/>
      <c r="AE663" s="39"/>
      <c r="AR663" s="211" t="s">
        <v>234</v>
      </c>
      <c r="AT663" s="211" t="s">
        <v>191</v>
      </c>
      <c r="AU663" s="211" t="s">
        <v>85</v>
      </c>
      <c r="AY663" s="18" t="s">
        <v>195</v>
      </c>
      <c r="BE663" s="212">
        <f>IF(N663="základní",J663,0)</f>
        <v>0</v>
      </c>
      <c r="BF663" s="212">
        <f>IF(N663="snížená",J663,0)</f>
        <v>0</v>
      </c>
      <c r="BG663" s="212">
        <f>IF(N663="zákl. přenesená",J663,0)</f>
        <v>0</v>
      </c>
      <c r="BH663" s="212">
        <f>IF(N663="sníž. přenesená",J663,0)</f>
        <v>0</v>
      </c>
      <c r="BI663" s="212">
        <f>IF(N663="nulová",J663,0)</f>
        <v>0</v>
      </c>
      <c r="BJ663" s="18" t="s">
        <v>83</v>
      </c>
      <c r="BK663" s="212">
        <f>ROUND(I663*H663,2)</f>
        <v>0</v>
      </c>
      <c r="BL663" s="18" t="s">
        <v>234</v>
      </c>
      <c r="BM663" s="211" t="s">
        <v>1860</v>
      </c>
    </row>
    <row r="664" s="11" customFormat="1">
      <c r="A664" s="11"/>
      <c r="B664" s="228"/>
      <c r="C664" s="229"/>
      <c r="D664" s="213" t="s">
        <v>199</v>
      </c>
      <c r="E664" s="230" t="s">
        <v>1</v>
      </c>
      <c r="F664" s="231" t="s">
        <v>1861</v>
      </c>
      <c r="G664" s="229"/>
      <c r="H664" s="232">
        <v>1</v>
      </c>
      <c r="I664" s="233"/>
      <c r="J664" s="229"/>
      <c r="K664" s="229"/>
      <c r="L664" s="234"/>
      <c r="M664" s="235"/>
      <c r="N664" s="236"/>
      <c r="O664" s="236"/>
      <c r="P664" s="236"/>
      <c r="Q664" s="236"/>
      <c r="R664" s="236"/>
      <c r="S664" s="236"/>
      <c r="T664" s="237"/>
      <c r="U664" s="11"/>
      <c r="V664" s="11"/>
      <c r="W664" s="11"/>
      <c r="X664" s="11"/>
      <c r="Y664" s="11"/>
      <c r="Z664" s="11"/>
      <c r="AA664" s="11"/>
      <c r="AB664" s="11"/>
      <c r="AC664" s="11"/>
      <c r="AD664" s="11"/>
      <c r="AE664" s="11"/>
      <c r="AT664" s="238" t="s">
        <v>199</v>
      </c>
      <c r="AU664" s="238" t="s">
        <v>85</v>
      </c>
      <c r="AV664" s="11" t="s">
        <v>85</v>
      </c>
      <c r="AW664" s="11" t="s">
        <v>32</v>
      </c>
      <c r="AX664" s="11" t="s">
        <v>83</v>
      </c>
      <c r="AY664" s="238" t="s">
        <v>195</v>
      </c>
    </row>
    <row r="665" s="2" customFormat="1" ht="24.15" customHeight="1">
      <c r="A665" s="39"/>
      <c r="B665" s="40"/>
      <c r="C665" s="200" t="s">
        <v>460</v>
      </c>
      <c r="D665" s="200" t="s">
        <v>191</v>
      </c>
      <c r="E665" s="201" t="s">
        <v>1862</v>
      </c>
      <c r="F665" s="202" t="s">
        <v>1863</v>
      </c>
      <c r="G665" s="203" t="s">
        <v>1804</v>
      </c>
      <c r="H665" s="204">
        <v>48</v>
      </c>
      <c r="I665" s="205"/>
      <c r="J665" s="206">
        <f>ROUND(I665*H665,2)</f>
        <v>0</v>
      </c>
      <c r="K665" s="202" t="s">
        <v>1689</v>
      </c>
      <c r="L665" s="45"/>
      <c r="M665" s="207" t="s">
        <v>1</v>
      </c>
      <c r="N665" s="208" t="s">
        <v>41</v>
      </c>
      <c r="O665" s="92"/>
      <c r="P665" s="209">
        <f>O665*H665</f>
        <v>0</v>
      </c>
      <c r="Q665" s="209">
        <v>0.45937</v>
      </c>
      <c r="R665" s="209">
        <f>Q665*H665</f>
        <v>22.049759999999999</v>
      </c>
      <c r="S665" s="209">
        <v>0</v>
      </c>
      <c r="T665" s="210">
        <f>S665*H665</f>
        <v>0</v>
      </c>
      <c r="U665" s="39"/>
      <c r="V665" s="39"/>
      <c r="W665" s="39"/>
      <c r="X665" s="39"/>
      <c r="Y665" s="39"/>
      <c r="Z665" s="39"/>
      <c r="AA665" s="39"/>
      <c r="AB665" s="39"/>
      <c r="AC665" s="39"/>
      <c r="AD665" s="39"/>
      <c r="AE665" s="39"/>
      <c r="AR665" s="211" t="s">
        <v>234</v>
      </c>
      <c r="AT665" s="211" t="s">
        <v>191</v>
      </c>
      <c r="AU665" s="211" t="s">
        <v>85</v>
      </c>
      <c r="AY665" s="18" t="s">
        <v>195</v>
      </c>
      <c r="BE665" s="212">
        <f>IF(N665="základní",J665,0)</f>
        <v>0</v>
      </c>
      <c r="BF665" s="212">
        <f>IF(N665="snížená",J665,0)</f>
        <v>0</v>
      </c>
      <c r="BG665" s="212">
        <f>IF(N665="zákl. přenesená",J665,0)</f>
        <v>0</v>
      </c>
      <c r="BH665" s="212">
        <f>IF(N665="sníž. přenesená",J665,0)</f>
        <v>0</v>
      </c>
      <c r="BI665" s="212">
        <f>IF(N665="nulová",J665,0)</f>
        <v>0</v>
      </c>
      <c r="BJ665" s="18" t="s">
        <v>83</v>
      </c>
      <c r="BK665" s="212">
        <f>ROUND(I665*H665,2)</f>
        <v>0</v>
      </c>
      <c r="BL665" s="18" t="s">
        <v>234</v>
      </c>
      <c r="BM665" s="211" t="s">
        <v>1864</v>
      </c>
    </row>
    <row r="666" s="10" customFormat="1">
      <c r="A666" s="10"/>
      <c r="B666" s="218"/>
      <c r="C666" s="219"/>
      <c r="D666" s="213" t="s">
        <v>199</v>
      </c>
      <c r="E666" s="220" t="s">
        <v>1</v>
      </c>
      <c r="F666" s="221" t="s">
        <v>1865</v>
      </c>
      <c r="G666" s="219"/>
      <c r="H666" s="220" t="s">
        <v>1</v>
      </c>
      <c r="I666" s="222"/>
      <c r="J666" s="219"/>
      <c r="K666" s="219"/>
      <c r="L666" s="223"/>
      <c r="M666" s="224"/>
      <c r="N666" s="225"/>
      <c r="O666" s="225"/>
      <c r="P666" s="225"/>
      <c r="Q666" s="225"/>
      <c r="R666" s="225"/>
      <c r="S666" s="225"/>
      <c r="T666" s="226"/>
      <c r="U666" s="10"/>
      <c r="V666" s="10"/>
      <c r="W666" s="10"/>
      <c r="X666" s="10"/>
      <c r="Y666" s="10"/>
      <c r="Z666" s="10"/>
      <c r="AA666" s="10"/>
      <c r="AB666" s="10"/>
      <c r="AC666" s="10"/>
      <c r="AD666" s="10"/>
      <c r="AE666" s="10"/>
      <c r="AT666" s="227" t="s">
        <v>199</v>
      </c>
      <c r="AU666" s="227" t="s">
        <v>85</v>
      </c>
      <c r="AV666" s="10" t="s">
        <v>83</v>
      </c>
      <c r="AW666" s="10" t="s">
        <v>32</v>
      </c>
      <c r="AX666" s="10" t="s">
        <v>76</v>
      </c>
      <c r="AY666" s="227" t="s">
        <v>195</v>
      </c>
    </row>
    <row r="667" s="11" customFormat="1">
      <c r="A667" s="11"/>
      <c r="B667" s="228"/>
      <c r="C667" s="229"/>
      <c r="D667" s="213" t="s">
        <v>199</v>
      </c>
      <c r="E667" s="230" t="s">
        <v>1</v>
      </c>
      <c r="F667" s="231" t="s">
        <v>1866</v>
      </c>
      <c r="G667" s="229"/>
      <c r="H667" s="232">
        <v>44</v>
      </c>
      <c r="I667" s="233"/>
      <c r="J667" s="229"/>
      <c r="K667" s="229"/>
      <c r="L667" s="234"/>
      <c r="M667" s="235"/>
      <c r="N667" s="236"/>
      <c r="O667" s="236"/>
      <c r="P667" s="236"/>
      <c r="Q667" s="236"/>
      <c r="R667" s="236"/>
      <c r="S667" s="236"/>
      <c r="T667" s="237"/>
      <c r="U667" s="11"/>
      <c r="V667" s="11"/>
      <c r="W667" s="11"/>
      <c r="X667" s="11"/>
      <c r="Y667" s="11"/>
      <c r="Z667" s="11"/>
      <c r="AA667" s="11"/>
      <c r="AB667" s="11"/>
      <c r="AC667" s="11"/>
      <c r="AD667" s="11"/>
      <c r="AE667" s="11"/>
      <c r="AT667" s="238" t="s">
        <v>199</v>
      </c>
      <c r="AU667" s="238" t="s">
        <v>85</v>
      </c>
      <c r="AV667" s="11" t="s">
        <v>85</v>
      </c>
      <c r="AW667" s="11" t="s">
        <v>32</v>
      </c>
      <c r="AX667" s="11" t="s">
        <v>76</v>
      </c>
      <c r="AY667" s="238" t="s">
        <v>195</v>
      </c>
    </row>
    <row r="668" s="11" customFormat="1">
      <c r="A668" s="11"/>
      <c r="B668" s="228"/>
      <c r="C668" s="229"/>
      <c r="D668" s="213" t="s">
        <v>199</v>
      </c>
      <c r="E668" s="230" t="s">
        <v>1</v>
      </c>
      <c r="F668" s="231" t="s">
        <v>1867</v>
      </c>
      <c r="G668" s="229"/>
      <c r="H668" s="232">
        <v>3</v>
      </c>
      <c r="I668" s="233"/>
      <c r="J668" s="229"/>
      <c r="K668" s="229"/>
      <c r="L668" s="234"/>
      <c r="M668" s="235"/>
      <c r="N668" s="236"/>
      <c r="O668" s="236"/>
      <c r="P668" s="236"/>
      <c r="Q668" s="236"/>
      <c r="R668" s="236"/>
      <c r="S668" s="236"/>
      <c r="T668" s="237"/>
      <c r="U668" s="11"/>
      <c r="V668" s="11"/>
      <c r="W668" s="11"/>
      <c r="X668" s="11"/>
      <c r="Y668" s="11"/>
      <c r="Z668" s="11"/>
      <c r="AA668" s="11"/>
      <c r="AB668" s="11"/>
      <c r="AC668" s="11"/>
      <c r="AD668" s="11"/>
      <c r="AE668" s="11"/>
      <c r="AT668" s="238" t="s">
        <v>199</v>
      </c>
      <c r="AU668" s="238" t="s">
        <v>85</v>
      </c>
      <c r="AV668" s="11" t="s">
        <v>85</v>
      </c>
      <c r="AW668" s="11" t="s">
        <v>32</v>
      </c>
      <c r="AX668" s="11" t="s">
        <v>76</v>
      </c>
      <c r="AY668" s="238" t="s">
        <v>195</v>
      </c>
    </row>
    <row r="669" s="11" customFormat="1">
      <c r="A669" s="11"/>
      <c r="B669" s="228"/>
      <c r="C669" s="229"/>
      <c r="D669" s="213" t="s">
        <v>199</v>
      </c>
      <c r="E669" s="230" t="s">
        <v>1</v>
      </c>
      <c r="F669" s="231" t="s">
        <v>1868</v>
      </c>
      <c r="G669" s="229"/>
      <c r="H669" s="232">
        <v>1</v>
      </c>
      <c r="I669" s="233"/>
      <c r="J669" s="229"/>
      <c r="K669" s="229"/>
      <c r="L669" s="234"/>
      <c r="M669" s="235"/>
      <c r="N669" s="236"/>
      <c r="O669" s="236"/>
      <c r="P669" s="236"/>
      <c r="Q669" s="236"/>
      <c r="R669" s="236"/>
      <c r="S669" s="236"/>
      <c r="T669" s="237"/>
      <c r="U669" s="11"/>
      <c r="V669" s="11"/>
      <c r="W669" s="11"/>
      <c r="X669" s="11"/>
      <c r="Y669" s="11"/>
      <c r="Z669" s="11"/>
      <c r="AA669" s="11"/>
      <c r="AB669" s="11"/>
      <c r="AC669" s="11"/>
      <c r="AD669" s="11"/>
      <c r="AE669" s="11"/>
      <c r="AT669" s="238" t="s">
        <v>199</v>
      </c>
      <c r="AU669" s="238" t="s">
        <v>85</v>
      </c>
      <c r="AV669" s="11" t="s">
        <v>85</v>
      </c>
      <c r="AW669" s="11" t="s">
        <v>32</v>
      </c>
      <c r="AX669" s="11" t="s">
        <v>76</v>
      </c>
      <c r="AY669" s="238" t="s">
        <v>195</v>
      </c>
    </row>
    <row r="670" s="15" customFormat="1">
      <c r="A670" s="15"/>
      <c r="B670" s="287"/>
      <c r="C670" s="288"/>
      <c r="D670" s="213" t="s">
        <v>199</v>
      </c>
      <c r="E670" s="289" t="s">
        <v>1</v>
      </c>
      <c r="F670" s="290" t="s">
        <v>1422</v>
      </c>
      <c r="G670" s="288"/>
      <c r="H670" s="291">
        <v>48</v>
      </c>
      <c r="I670" s="292"/>
      <c r="J670" s="288"/>
      <c r="K670" s="288"/>
      <c r="L670" s="293"/>
      <c r="M670" s="294"/>
      <c r="N670" s="295"/>
      <c r="O670" s="295"/>
      <c r="P670" s="295"/>
      <c r="Q670" s="295"/>
      <c r="R670" s="295"/>
      <c r="S670" s="295"/>
      <c r="T670" s="296"/>
      <c r="U670" s="15"/>
      <c r="V670" s="15"/>
      <c r="W670" s="15"/>
      <c r="X670" s="15"/>
      <c r="Y670" s="15"/>
      <c r="Z670" s="15"/>
      <c r="AA670" s="15"/>
      <c r="AB670" s="15"/>
      <c r="AC670" s="15"/>
      <c r="AD670" s="15"/>
      <c r="AE670" s="15"/>
      <c r="AT670" s="297" t="s">
        <v>199</v>
      </c>
      <c r="AU670" s="297" t="s">
        <v>85</v>
      </c>
      <c r="AV670" s="15" t="s">
        <v>234</v>
      </c>
      <c r="AW670" s="15" t="s">
        <v>32</v>
      </c>
      <c r="AX670" s="15" t="s">
        <v>83</v>
      </c>
      <c r="AY670" s="297" t="s">
        <v>195</v>
      </c>
    </row>
    <row r="671" s="2" customFormat="1" ht="24.15" customHeight="1">
      <c r="A671" s="39"/>
      <c r="B671" s="40"/>
      <c r="C671" s="200" t="s">
        <v>221</v>
      </c>
      <c r="D671" s="200" t="s">
        <v>191</v>
      </c>
      <c r="E671" s="201" t="s">
        <v>1869</v>
      </c>
      <c r="F671" s="202" t="s">
        <v>1870</v>
      </c>
      <c r="G671" s="203" t="s">
        <v>513</v>
      </c>
      <c r="H671" s="204">
        <v>1292.0699999999999</v>
      </c>
      <c r="I671" s="205"/>
      <c r="J671" s="206">
        <f>ROUND(I671*H671,2)</f>
        <v>0</v>
      </c>
      <c r="K671" s="202" t="s">
        <v>1689</v>
      </c>
      <c r="L671" s="45"/>
      <c r="M671" s="207" t="s">
        <v>1</v>
      </c>
      <c r="N671" s="208" t="s">
        <v>41</v>
      </c>
      <c r="O671" s="92"/>
      <c r="P671" s="209">
        <f>O671*H671</f>
        <v>0</v>
      </c>
      <c r="Q671" s="209">
        <v>0</v>
      </c>
      <c r="R671" s="209">
        <f>Q671*H671</f>
        <v>0</v>
      </c>
      <c r="S671" s="209">
        <v>0</v>
      </c>
      <c r="T671" s="210">
        <f>S671*H671</f>
        <v>0</v>
      </c>
      <c r="U671" s="39"/>
      <c r="V671" s="39"/>
      <c r="W671" s="39"/>
      <c r="X671" s="39"/>
      <c r="Y671" s="39"/>
      <c r="Z671" s="39"/>
      <c r="AA671" s="39"/>
      <c r="AB671" s="39"/>
      <c r="AC671" s="39"/>
      <c r="AD671" s="39"/>
      <c r="AE671" s="39"/>
      <c r="AR671" s="211" t="s">
        <v>234</v>
      </c>
      <c r="AT671" s="211" t="s">
        <v>191</v>
      </c>
      <c r="AU671" s="211" t="s">
        <v>85</v>
      </c>
      <c r="AY671" s="18" t="s">
        <v>195</v>
      </c>
      <c r="BE671" s="212">
        <f>IF(N671="základní",J671,0)</f>
        <v>0</v>
      </c>
      <c r="BF671" s="212">
        <f>IF(N671="snížená",J671,0)</f>
        <v>0</v>
      </c>
      <c r="BG671" s="212">
        <f>IF(N671="zákl. přenesená",J671,0)</f>
        <v>0</v>
      </c>
      <c r="BH671" s="212">
        <f>IF(N671="sníž. přenesená",J671,0)</f>
        <v>0</v>
      </c>
      <c r="BI671" s="212">
        <f>IF(N671="nulová",J671,0)</f>
        <v>0</v>
      </c>
      <c r="BJ671" s="18" t="s">
        <v>83</v>
      </c>
      <c r="BK671" s="212">
        <f>ROUND(I671*H671,2)</f>
        <v>0</v>
      </c>
      <c r="BL671" s="18" t="s">
        <v>234</v>
      </c>
      <c r="BM671" s="211" t="s">
        <v>1871</v>
      </c>
    </row>
    <row r="672" s="11" customFormat="1">
      <c r="A672" s="11"/>
      <c r="B672" s="228"/>
      <c r="C672" s="229"/>
      <c r="D672" s="213" t="s">
        <v>199</v>
      </c>
      <c r="E672" s="230" t="s">
        <v>1</v>
      </c>
      <c r="F672" s="231" t="s">
        <v>1755</v>
      </c>
      <c r="G672" s="229"/>
      <c r="H672" s="232">
        <v>1208.51</v>
      </c>
      <c r="I672" s="233"/>
      <c r="J672" s="229"/>
      <c r="K672" s="229"/>
      <c r="L672" s="234"/>
      <c r="M672" s="235"/>
      <c r="N672" s="236"/>
      <c r="O672" s="236"/>
      <c r="P672" s="236"/>
      <c r="Q672" s="236"/>
      <c r="R672" s="236"/>
      <c r="S672" s="236"/>
      <c r="T672" s="237"/>
      <c r="U672" s="11"/>
      <c r="V672" s="11"/>
      <c r="W672" s="11"/>
      <c r="X672" s="11"/>
      <c r="Y672" s="11"/>
      <c r="Z672" s="11"/>
      <c r="AA672" s="11"/>
      <c r="AB672" s="11"/>
      <c r="AC672" s="11"/>
      <c r="AD672" s="11"/>
      <c r="AE672" s="11"/>
      <c r="AT672" s="238" t="s">
        <v>199</v>
      </c>
      <c r="AU672" s="238" t="s">
        <v>85</v>
      </c>
      <c r="AV672" s="11" t="s">
        <v>85</v>
      </c>
      <c r="AW672" s="11" t="s">
        <v>32</v>
      </c>
      <c r="AX672" s="11" t="s">
        <v>76</v>
      </c>
      <c r="AY672" s="238" t="s">
        <v>195</v>
      </c>
    </row>
    <row r="673" s="11" customFormat="1">
      <c r="A673" s="11"/>
      <c r="B673" s="228"/>
      <c r="C673" s="229"/>
      <c r="D673" s="213" t="s">
        <v>199</v>
      </c>
      <c r="E673" s="230" t="s">
        <v>1</v>
      </c>
      <c r="F673" s="231" t="s">
        <v>1740</v>
      </c>
      <c r="G673" s="229"/>
      <c r="H673" s="232">
        <v>75.219999999999999</v>
      </c>
      <c r="I673" s="233"/>
      <c r="J673" s="229"/>
      <c r="K673" s="229"/>
      <c r="L673" s="234"/>
      <c r="M673" s="235"/>
      <c r="N673" s="236"/>
      <c r="O673" s="236"/>
      <c r="P673" s="236"/>
      <c r="Q673" s="236"/>
      <c r="R673" s="236"/>
      <c r="S673" s="236"/>
      <c r="T673" s="237"/>
      <c r="U673" s="11"/>
      <c r="V673" s="11"/>
      <c r="W673" s="11"/>
      <c r="X673" s="11"/>
      <c r="Y673" s="11"/>
      <c r="Z673" s="11"/>
      <c r="AA673" s="11"/>
      <c r="AB673" s="11"/>
      <c r="AC673" s="11"/>
      <c r="AD673" s="11"/>
      <c r="AE673" s="11"/>
      <c r="AT673" s="238" t="s">
        <v>199</v>
      </c>
      <c r="AU673" s="238" t="s">
        <v>85</v>
      </c>
      <c r="AV673" s="11" t="s">
        <v>85</v>
      </c>
      <c r="AW673" s="11" t="s">
        <v>32</v>
      </c>
      <c r="AX673" s="11" t="s">
        <v>76</v>
      </c>
      <c r="AY673" s="238" t="s">
        <v>195</v>
      </c>
    </row>
    <row r="674" s="11" customFormat="1">
      <c r="A674" s="11"/>
      <c r="B674" s="228"/>
      <c r="C674" s="229"/>
      <c r="D674" s="213" t="s">
        <v>199</v>
      </c>
      <c r="E674" s="230" t="s">
        <v>1</v>
      </c>
      <c r="F674" s="231" t="s">
        <v>1835</v>
      </c>
      <c r="G674" s="229"/>
      <c r="H674" s="232">
        <v>8.3399999999999999</v>
      </c>
      <c r="I674" s="233"/>
      <c r="J674" s="229"/>
      <c r="K674" s="229"/>
      <c r="L674" s="234"/>
      <c r="M674" s="235"/>
      <c r="N674" s="236"/>
      <c r="O674" s="236"/>
      <c r="P674" s="236"/>
      <c r="Q674" s="236"/>
      <c r="R674" s="236"/>
      <c r="S674" s="236"/>
      <c r="T674" s="237"/>
      <c r="U674" s="11"/>
      <c r="V674" s="11"/>
      <c r="W674" s="11"/>
      <c r="X674" s="11"/>
      <c r="Y674" s="11"/>
      <c r="Z674" s="11"/>
      <c r="AA674" s="11"/>
      <c r="AB674" s="11"/>
      <c r="AC674" s="11"/>
      <c r="AD674" s="11"/>
      <c r="AE674" s="11"/>
      <c r="AT674" s="238" t="s">
        <v>199</v>
      </c>
      <c r="AU674" s="238" t="s">
        <v>85</v>
      </c>
      <c r="AV674" s="11" t="s">
        <v>85</v>
      </c>
      <c r="AW674" s="11" t="s">
        <v>32</v>
      </c>
      <c r="AX674" s="11" t="s">
        <v>76</v>
      </c>
      <c r="AY674" s="238" t="s">
        <v>195</v>
      </c>
    </row>
    <row r="675" s="15" customFormat="1">
      <c r="A675" s="15"/>
      <c r="B675" s="287"/>
      <c r="C675" s="288"/>
      <c r="D675" s="213" t="s">
        <v>199</v>
      </c>
      <c r="E675" s="289" t="s">
        <v>1</v>
      </c>
      <c r="F675" s="290" t="s">
        <v>1422</v>
      </c>
      <c r="G675" s="288"/>
      <c r="H675" s="291">
        <v>1292.0699999999999</v>
      </c>
      <c r="I675" s="292"/>
      <c r="J675" s="288"/>
      <c r="K675" s="288"/>
      <c r="L675" s="293"/>
      <c r="M675" s="294"/>
      <c r="N675" s="295"/>
      <c r="O675" s="295"/>
      <c r="P675" s="295"/>
      <c r="Q675" s="295"/>
      <c r="R675" s="295"/>
      <c r="S675" s="295"/>
      <c r="T675" s="296"/>
      <c r="U675" s="15"/>
      <c r="V675" s="15"/>
      <c r="W675" s="15"/>
      <c r="X675" s="15"/>
      <c r="Y675" s="15"/>
      <c r="Z675" s="15"/>
      <c r="AA675" s="15"/>
      <c r="AB675" s="15"/>
      <c r="AC675" s="15"/>
      <c r="AD675" s="15"/>
      <c r="AE675" s="15"/>
      <c r="AT675" s="297" t="s">
        <v>199</v>
      </c>
      <c r="AU675" s="297" t="s">
        <v>85</v>
      </c>
      <c r="AV675" s="15" t="s">
        <v>234</v>
      </c>
      <c r="AW675" s="15" t="s">
        <v>32</v>
      </c>
      <c r="AX675" s="15" t="s">
        <v>83</v>
      </c>
      <c r="AY675" s="297" t="s">
        <v>195</v>
      </c>
    </row>
    <row r="676" s="2" customFormat="1" ht="33" customHeight="1">
      <c r="A676" s="39"/>
      <c r="B676" s="40"/>
      <c r="C676" s="200" t="s">
        <v>465</v>
      </c>
      <c r="D676" s="200" t="s">
        <v>191</v>
      </c>
      <c r="E676" s="201" t="s">
        <v>1872</v>
      </c>
      <c r="F676" s="202" t="s">
        <v>1873</v>
      </c>
      <c r="G676" s="203" t="s">
        <v>1804</v>
      </c>
      <c r="H676" s="204">
        <v>1</v>
      </c>
      <c r="I676" s="205"/>
      <c r="J676" s="206">
        <f>ROUND(I676*H676,2)</f>
        <v>0</v>
      </c>
      <c r="K676" s="202" t="s">
        <v>1</v>
      </c>
      <c r="L676" s="45"/>
      <c r="M676" s="207" t="s">
        <v>1</v>
      </c>
      <c r="N676" s="208" t="s">
        <v>41</v>
      </c>
      <c r="O676" s="92"/>
      <c r="P676" s="209">
        <f>O676*H676</f>
        <v>0</v>
      </c>
      <c r="Q676" s="209">
        <v>0</v>
      </c>
      <c r="R676" s="209">
        <f>Q676*H676</f>
        <v>0</v>
      </c>
      <c r="S676" s="209">
        <v>0</v>
      </c>
      <c r="T676" s="210">
        <f>S676*H676</f>
        <v>0</v>
      </c>
      <c r="U676" s="39"/>
      <c r="V676" s="39"/>
      <c r="W676" s="39"/>
      <c r="X676" s="39"/>
      <c r="Y676" s="39"/>
      <c r="Z676" s="39"/>
      <c r="AA676" s="39"/>
      <c r="AB676" s="39"/>
      <c r="AC676" s="39"/>
      <c r="AD676" s="39"/>
      <c r="AE676" s="39"/>
      <c r="AR676" s="211" t="s">
        <v>234</v>
      </c>
      <c r="AT676" s="211" t="s">
        <v>191</v>
      </c>
      <c r="AU676" s="211" t="s">
        <v>85</v>
      </c>
      <c r="AY676" s="18" t="s">
        <v>195</v>
      </c>
      <c r="BE676" s="212">
        <f>IF(N676="základní",J676,0)</f>
        <v>0</v>
      </c>
      <c r="BF676" s="212">
        <f>IF(N676="snížená",J676,0)</f>
        <v>0</v>
      </c>
      <c r="BG676" s="212">
        <f>IF(N676="zákl. přenesená",J676,0)</f>
        <v>0</v>
      </c>
      <c r="BH676" s="212">
        <f>IF(N676="sníž. přenesená",J676,0)</f>
        <v>0</v>
      </c>
      <c r="BI676" s="212">
        <f>IF(N676="nulová",J676,0)</f>
        <v>0</v>
      </c>
      <c r="BJ676" s="18" t="s">
        <v>83</v>
      </c>
      <c r="BK676" s="212">
        <f>ROUND(I676*H676,2)</f>
        <v>0</v>
      </c>
      <c r="BL676" s="18" t="s">
        <v>234</v>
      </c>
      <c r="BM676" s="211" t="s">
        <v>1874</v>
      </c>
    </row>
    <row r="677" s="2" customFormat="1">
      <c r="A677" s="39"/>
      <c r="B677" s="40"/>
      <c r="C677" s="41"/>
      <c r="D677" s="213" t="s">
        <v>197</v>
      </c>
      <c r="E677" s="41"/>
      <c r="F677" s="214" t="s">
        <v>1875</v>
      </c>
      <c r="G677" s="41"/>
      <c r="H677" s="41"/>
      <c r="I677" s="215"/>
      <c r="J677" s="41"/>
      <c r="K677" s="41"/>
      <c r="L677" s="45"/>
      <c r="M677" s="216"/>
      <c r="N677" s="217"/>
      <c r="O677" s="92"/>
      <c r="P677" s="92"/>
      <c r="Q677" s="92"/>
      <c r="R677" s="92"/>
      <c r="S677" s="92"/>
      <c r="T677" s="93"/>
      <c r="U677" s="39"/>
      <c r="V677" s="39"/>
      <c r="W677" s="39"/>
      <c r="X677" s="39"/>
      <c r="Y677" s="39"/>
      <c r="Z677" s="39"/>
      <c r="AA677" s="39"/>
      <c r="AB677" s="39"/>
      <c r="AC677" s="39"/>
      <c r="AD677" s="39"/>
      <c r="AE677" s="39"/>
      <c r="AT677" s="18" t="s">
        <v>197</v>
      </c>
      <c r="AU677" s="18" t="s">
        <v>85</v>
      </c>
    </row>
    <row r="678" s="11" customFormat="1">
      <c r="A678" s="11"/>
      <c r="B678" s="228"/>
      <c r="C678" s="229"/>
      <c r="D678" s="213" t="s">
        <v>199</v>
      </c>
      <c r="E678" s="230" t="s">
        <v>1</v>
      </c>
      <c r="F678" s="231" t="s">
        <v>1861</v>
      </c>
      <c r="G678" s="229"/>
      <c r="H678" s="232">
        <v>1</v>
      </c>
      <c r="I678" s="233"/>
      <c r="J678" s="229"/>
      <c r="K678" s="229"/>
      <c r="L678" s="234"/>
      <c r="M678" s="235"/>
      <c r="N678" s="236"/>
      <c r="O678" s="236"/>
      <c r="P678" s="236"/>
      <c r="Q678" s="236"/>
      <c r="R678" s="236"/>
      <c r="S678" s="236"/>
      <c r="T678" s="237"/>
      <c r="U678" s="11"/>
      <c r="V678" s="11"/>
      <c r="W678" s="11"/>
      <c r="X678" s="11"/>
      <c r="Y678" s="11"/>
      <c r="Z678" s="11"/>
      <c r="AA678" s="11"/>
      <c r="AB678" s="11"/>
      <c r="AC678" s="11"/>
      <c r="AD678" s="11"/>
      <c r="AE678" s="11"/>
      <c r="AT678" s="238" t="s">
        <v>199</v>
      </c>
      <c r="AU678" s="238" t="s">
        <v>85</v>
      </c>
      <c r="AV678" s="11" t="s">
        <v>85</v>
      </c>
      <c r="AW678" s="11" t="s">
        <v>32</v>
      </c>
      <c r="AX678" s="11" t="s">
        <v>83</v>
      </c>
      <c r="AY678" s="238" t="s">
        <v>195</v>
      </c>
    </row>
    <row r="679" s="2" customFormat="1" ht="24.15" customHeight="1">
      <c r="A679" s="39"/>
      <c r="B679" s="40"/>
      <c r="C679" s="200" t="s">
        <v>468</v>
      </c>
      <c r="D679" s="200" t="s">
        <v>191</v>
      </c>
      <c r="E679" s="201" t="s">
        <v>1876</v>
      </c>
      <c r="F679" s="202" t="s">
        <v>1877</v>
      </c>
      <c r="G679" s="203" t="s">
        <v>1804</v>
      </c>
      <c r="H679" s="204">
        <v>40</v>
      </c>
      <c r="I679" s="205"/>
      <c r="J679" s="206">
        <f>ROUND(I679*H679,2)</f>
        <v>0</v>
      </c>
      <c r="K679" s="202" t="s">
        <v>1</v>
      </c>
      <c r="L679" s="45"/>
      <c r="M679" s="207" t="s">
        <v>1</v>
      </c>
      <c r="N679" s="208" t="s">
        <v>41</v>
      </c>
      <c r="O679" s="92"/>
      <c r="P679" s="209">
        <f>O679*H679</f>
        <v>0</v>
      </c>
      <c r="Q679" s="209">
        <v>0</v>
      </c>
      <c r="R679" s="209">
        <f>Q679*H679</f>
        <v>0</v>
      </c>
      <c r="S679" s="209">
        <v>0</v>
      </c>
      <c r="T679" s="210">
        <f>S679*H679</f>
        <v>0</v>
      </c>
      <c r="U679" s="39"/>
      <c r="V679" s="39"/>
      <c r="W679" s="39"/>
      <c r="X679" s="39"/>
      <c r="Y679" s="39"/>
      <c r="Z679" s="39"/>
      <c r="AA679" s="39"/>
      <c r="AB679" s="39"/>
      <c r="AC679" s="39"/>
      <c r="AD679" s="39"/>
      <c r="AE679" s="39"/>
      <c r="AR679" s="211" t="s">
        <v>234</v>
      </c>
      <c r="AT679" s="211" t="s">
        <v>191</v>
      </c>
      <c r="AU679" s="211" t="s">
        <v>85</v>
      </c>
      <c r="AY679" s="18" t="s">
        <v>195</v>
      </c>
      <c r="BE679" s="212">
        <f>IF(N679="základní",J679,0)</f>
        <v>0</v>
      </c>
      <c r="BF679" s="212">
        <f>IF(N679="snížená",J679,0)</f>
        <v>0</v>
      </c>
      <c r="BG679" s="212">
        <f>IF(N679="zákl. přenesená",J679,0)</f>
        <v>0</v>
      </c>
      <c r="BH679" s="212">
        <f>IF(N679="sníž. přenesená",J679,0)</f>
        <v>0</v>
      </c>
      <c r="BI679" s="212">
        <f>IF(N679="nulová",J679,0)</f>
        <v>0</v>
      </c>
      <c r="BJ679" s="18" t="s">
        <v>83</v>
      </c>
      <c r="BK679" s="212">
        <f>ROUND(I679*H679,2)</f>
        <v>0</v>
      </c>
      <c r="BL679" s="18" t="s">
        <v>234</v>
      </c>
      <c r="BM679" s="211" t="s">
        <v>1878</v>
      </c>
    </row>
    <row r="680" s="2" customFormat="1">
      <c r="A680" s="39"/>
      <c r="B680" s="40"/>
      <c r="C680" s="41"/>
      <c r="D680" s="213" t="s">
        <v>197</v>
      </c>
      <c r="E680" s="41"/>
      <c r="F680" s="214" t="s">
        <v>1879</v>
      </c>
      <c r="G680" s="41"/>
      <c r="H680" s="41"/>
      <c r="I680" s="215"/>
      <c r="J680" s="41"/>
      <c r="K680" s="41"/>
      <c r="L680" s="45"/>
      <c r="M680" s="216"/>
      <c r="N680" s="217"/>
      <c r="O680" s="92"/>
      <c r="P680" s="92"/>
      <c r="Q680" s="92"/>
      <c r="R680" s="92"/>
      <c r="S680" s="92"/>
      <c r="T680" s="93"/>
      <c r="U680" s="39"/>
      <c r="V680" s="39"/>
      <c r="W680" s="39"/>
      <c r="X680" s="39"/>
      <c r="Y680" s="39"/>
      <c r="Z680" s="39"/>
      <c r="AA680" s="39"/>
      <c r="AB680" s="39"/>
      <c r="AC680" s="39"/>
      <c r="AD680" s="39"/>
      <c r="AE680" s="39"/>
      <c r="AT680" s="18" t="s">
        <v>197</v>
      </c>
      <c r="AU680" s="18" t="s">
        <v>85</v>
      </c>
    </row>
    <row r="681" s="11" customFormat="1">
      <c r="A681" s="11"/>
      <c r="B681" s="228"/>
      <c r="C681" s="229"/>
      <c r="D681" s="213" t="s">
        <v>199</v>
      </c>
      <c r="E681" s="230" t="s">
        <v>1</v>
      </c>
      <c r="F681" s="231" t="s">
        <v>1880</v>
      </c>
      <c r="G681" s="229"/>
      <c r="H681" s="232">
        <v>38</v>
      </c>
      <c r="I681" s="233"/>
      <c r="J681" s="229"/>
      <c r="K681" s="229"/>
      <c r="L681" s="234"/>
      <c r="M681" s="235"/>
      <c r="N681" s="236"/>
      <c r="O681" s="236"/>
      <c r="P681" s="236"/>
      <c r="Q681" s="236"/>
      <c r="R681" s="236"/>
      <c r="S681" s="236"/>
      <c r="T681" s="237"/>
      <c r="U681" s="11"/>
      <c r="V681" s="11"/>
      <c r="W681" s="11"/>
      <c r="X681" s="11"/>
      <c r="Y681" s="11"/>
      <c r="Z681" s="11"/>
      <c r="AA681" s="11"/>
      <c r="AB681" s="11"/>
      <c r="AC681" s="11"/>
      <c r="AD681" s="11"/>
      <c r="AE681" s="11"/>
      <c r="AT681" s="238" t="s">
        <v>199</v>
      </c>
      <c r="AU681" s="238" t="s">
        <v>85</v>
      </c>
      <c r="AV681" s="11" t="s">
        <v>85</v>
      </c>
      <c r="AW681" s="11" t="s">
        <v>32</v>
      </c>
      <c r="AX681" s="11" t="s">
        <v>76</v>
      </c>
      <c r="AY681" s="238" t="s">
        <v>195</v>
      </c>
    </row>
    <row r="682" s="11" customFormat="1">
      <c r="A682" s="11"/>
      <c r="B682" s="228"/>
      <c r="C682" s="229"/>
      <c r="D682" s="213" t="s">
        <v>199</v>
      </c>
      <c r="E682" s="230" t="s">
        <v>1</v>
      </c>
      <c r="F682" s="231" t="s">
        <v>1881</v>
      </c>
      <c r="G682" s="229"/>
      <c r="H682" s="232">
        <v>2</v>
      </c>
      <c r="I682" s="233"/>
      <c r="J682" s="229"/>
      <c r="K682" s="229"/>
      <c r="L682" s="234"/>
      <c r="M682" s="235"/>
      <c r="N682" s="236"/>
      <c r="O682" s="236"/>
      <c r="P682" s="236"/>
      <c r="Q682" s="236"/>
      <c r="R682" s="236"/>
      <c r="S682" s="236"/>
      <c r="T682" s="237"/>
      <c r="U682" s="11"/>
      <c r="V682" s="11"/>
      <c r="W682" s="11"/>
      <c r="X682" s="11"/>
      <c r="Y682" s="11"/>
      <c r="Z682" s="11"/>
      <c r="AA682" s="11"/>
      <c r="AB682" s="11"/>
      <c r="AC682" s="11"/>
      <c r="AD682" s="11"/>
      <c r="AE682" s="11"/>
      <c r="AT682" s="238" t="s">
        <v>199</v>
      </c>
      <c r="AU682" s="238" t="s">
        <v>85</v>
      </c>
      <c r="AV682" s="11" t="s">
        <v>85</v>
      </c>
      <c r="AW682" s="11" t="s">
        <v>32</v>
      </c>
      <c r="AX682" s="11" t="s">
        <v>76</v>
      </c>
      <c r="AY682" s="238" t="s">
        <v>195</v>
      </c>
    </row>
    <row r="683" s="15" customFormat="1">
      <c r="A683" s="15"/>
      <c r="B683" s="287"/>
      <c r="C683" s="288"/>
      <c r="D683" s="213" t="s">
        <v>199</v>
      </c>
      <c r="E683" s="289" t="s">
        <v>1</v>
      </c>
      <c r="F683" s="290" t="s">
        <v>1422</v>
      </c>
      <c r="G683" s="288"/>
      <c r="H683" s="291">
        <v>40</v>
      </c>
      <c r="I683" s="292"/>
      <c r="J683" s="288"/>
      <c r="K683" s="288"/>
      <c r="L683" s="293"/>
      <c r="M683" s="294"/>
      <c r="N683" s="295"/>
      <c r="O683" s="295"/>
      <c r="P683" s="295"/>
      <c r="Q683" s="295"/>
      <c r="R683" s="295"/>
      <c r="S683" s="295"/>
      <c r="T683" s="296"/>
      <c r="U683" s="15"/>
      <c r="V683" s="15"/>
      <c r="W683" s="15"/>
      <c r="X683" s="15"/>
      <c r="Y683" s="15"/>
      <c r="Z683" s="15"/>
      <c r="AA683" s="15"/>
      <c r="AB683" s="15"/>
      <c r="AC683" s="15"/>
      <c r="AD683" s="15"/>
      <c r="AE683" s="15"/>
      <c r="AT683" s="297" t="s">
        <v>199</v>
      </c>
      <c r="AU683" s="297" t="s">
        <v>85</v>
      </c>
      <c r="AV683" s="15" t="s">
        <v>234</v>
      </c>
      <c r="AW683" s="15" t="s">
        <v>32</v>
      </c>
      <c r="AX683" s="15" t="s">
        <v>83</v>
      </c>
      <c r="AY683" s="297" t="s">
        <v>195</v>
      </c>
    </row>
    <row r="684" s="2" customFormat="1" ht="24.15" customHeight="1">
      <c r="A684" s="39"/>
      <c r="B684" s="40"/>
      <c r="C684" s="200" t="s">
        <v>471</v>
      </c>
      <c r="D684" s="200" t="s">
        <v>191</v>
      </c>
      <c r="E684" s="201" t="s">
        <v>1882</v>
      </c>
      <c r="F684" s="202" t="s">
        <v>1883</v>
      </c>
      <c r="G684" s="203" t="s">
        <v>1</v>
      </c>
      <c r="H684" s="204">
        <v>3</v>
      </c>
      <c r="I684" s="205"/>
      <c r="J684" s="206">
        <f>ROUND(I684*H684,2)</f>
        <v>0</v>
      </c>
      <c r="K684" s="202" t="s">
        <v>1</v>
      </c>
      <c r="L684" s="45"/>
      <c r="M684" s="207" t="s">
        <v>1</v>
      </c>
      <c r="N684" s="208" t="s">
        <v>41</v>
      </c>
      <c r="O684" s="92"/>
      <c r="P684" s="209">
        <f>O684*H684</f>
        <v>0</v>
      </c>
      <c r="Q684" s="209">
        <v>0</v>
      </c>
      <c r="R684" s="209">
        <f>Q684*H684</f>
        <v>0</v>
      </c>
      <c r="S684" s="209">
        <v>0</v>
      </c>
      <c r="T684" s="210">
        <f>S684*H684</f>
        <v>0</v>
      </c>
      <c r="U684" s="39"/>
      <c r="V684" s="39"/>
      <c r="W684" s="39"/>
      <c r="X684" s="39"/>
      <c r="Y684" s="39"/>
      <c r="Z684" s="39"/>
      <c r="AA684" s="39"/>
      <c r="AB684" s="39"/>
      <c r="AC684" s="39"/>
      <c r="AD684" s="39"/>
      <c r="AE684" s="39"/>
      <c r="AR684" s="211" t="s">
        <v>234</v>
      </c>
      <c r="AT684" s="211" t="s">
        <v>191</v>
      </c>
      <c r="AU684" s="211" t="s">
        <v>85</v>
      </c>
      <c r="AY684" s="18" t="s">
        <v>195</v>
      </c>
      <c r="BE684" s="212">
        <f>IF(N684="základní",J684,0)</f>
        <v>0</v>
      </c>
      <c r="BF684" s="212">
        <f>IF(N684="snížená",J684,0)</f>
        <v>0</v>
      </c>
      <c r="BG684" s="212">
        <f>IF(N684="zákl. přenesená",J684,0)</f>
        <v>0</v>
      </c>
      <c r="BH684" s="212">
        <f>IF(N684="sníž. přenesená",J684,0)</f>
        <v>0</v>
      </c>
      <c r="BI684" s="212">
        <f>IF(N684="nulová",J684,0)</f>
        <v>0</v>
      </c>
      <c r="BJ684" s="18" t="s">
        <v>83</v>
      </c>
      <c r="BK684" s="212">
        <f>ROUND(I684*H684,2)</f>
        <v>0</v>
      </c>
      <c r="BL684" s="18" t="s">
        <v>234</v>
      </c>
      <c r="BM684" s="211" t="s">
        <v>1884</v>
      </c>
    </row>
    <row r="685" s="2" customFormat="1">
      <c r="A685" s="39"/>
      <c r="B685" s="40"/>
      <c r="C685" s="41"/>
      <c r="D685" s="213" t="s">
        <v>197</v>
      </c>
      <c r="E685" s="41"/>
      <c r="F685" s="214" t="s">
        <v>1879</v>
      </c>
      <c r="G685" s="41"/>
      <c r="H685" s="41"/>
      <c r="I685" s="215"/>
      <c r="J685" s="41"/>
      <c r="K685" s="41"/>
      <c r="L685" s="45"/>
      <c r="M685" s="216"/>
      <c r="N685" s="217"/>
      <c r="O685" s="92"/>
      <c r="P685" s="92"/>
      <c r="Q685" s="92"/>
      <c r="R685" s="92"/>
      <c r="S685" s="92"/>
      <c r="T685" s="93"/>
      <c r="U685" s="39"/>
      <c r="V685" s="39"/>
      <c r="W685" s="39"/>
      <c r="X685" s="39"/>
      <c r="Y685" s="39"/>
      <c r="Z685" s="39"/>
      <c r="AA685" s="39"/>
      <c r="AB685" s="39"/>
      <c r="AC685" s="39"/>
      <c r="AD685" s="39"/>
      <c r="AE685" s="39"/>
      <c r="AT685" s="18" t="s">
        <v>197</v>
      </c>
      <c r="AU685" s="18" t="s">
        <v>85</v>
      </c>
    </row>
    <row r="686" s="11" customFormat="1">
      <c r="A686" s="11"/>
      <c r="B686" s="228"/>
      <c r="C686" s="229"/>
      <c r="D686" s="213" t="s">
        <v>199</v>
      </c>
      <c r="E686" s="230" t="s">
        <v>1</v>
      </c>
      <c r="F686" s="231" t="s">
        <v>1885</v>
      </c>
      <c r="G686" s="229"/>
      <c r="H686" s="232">
        <v>2</v>
      </c>
      <c r="I686" s="233"/>
      <c r="J686" s="229"/>
      <c r="K686" s="229"/>
      <c r="L686" s="234"/>
      <c r="M686" s="235"/>
      <c r="N686" s="236"/>
      <c r="O686" s="236"/>
      <c r="P686" s="236"/>
      <c r="Q686" s="236"/>
      <c r="R686" s="236"/>
      <c r="S686" s="236"/>
      <c r="T686" s="237"/>
      <c r="U686" s="11"/>
      <c r="V686" s="11"/>
      <c r="W686" s="11"/>
      <c r="X686" s="11"/>
      <c r="Y686" s="11"/>
      <c r="Z686" s="11"/>
      <c r="AA686" s="11"/>
      <c r="AB686" s="11"/>
      <c r="AC686" s="11"/>
      <c r="AD686" s="11"/>
      <c r="AE686" s="11"/>
      <c r="AT686" s="238" t="s">
        <v>199</v>
      </c>
      <c r="AU686" s="238" t="s">
        <v>85</v>
      </c>
      <c r="AV686" s="11" t="s">
        <v>85</v>
      </c>
      <c r="AW686" s="11" t="s">
        <v>32</v>
      </c>
      <c r="AX686" s="11" t="s">
        <v>76</v>
      </c>
      <c r="AY686" s="238" t="s">
        <v>195</v>
      </c>
    </row>
    <row r="687" s="11" customFormat="1">
      <c r="A687" s="11"/>
      <c r="B687" s="228"/>
      <c r="C687" s="229"/>
      <c r="D687" s="213" t="s">
        <v>199</v>
      </c>
      <c r="E687" s="230" t="s">
        <v>1</v>
      </c>
      <c r="F687" s="231" t="s">
        <v>1886</v>
      </c>
      <c r="G687" s="229"/>
      <c r="H687" s="232">
        <v>1</v>
      </c>
      <c r="I687" s="233"/>
      <c r="J687" s="229"/>
      <c r="K687" s="229"/>
      <c r="L687" s="234"/>
      <c r="M687" s="235"/>
      <c r="N687" s="236"/>
      <c r="O687" s="236"/>
      <c r="P687" s="236"/>
      <c r="Q687" s="236"/>
      <c r="R687" s="236"/>
      <c r="S687" s="236"/>
      <c r="T687" s="237"/>
      <c r="U687" s="11"/>
      <c r="V687" s="11"/>
      <c r="W687" s="11"/>
      <c r="X687" s="11"/>
      <c r="Y687" s="11"/>
      <c r="Z687" s="11"/>
      <c r="AA687" s="11"/>
      <c r="AB687" s="11"/>
      <c r="AC687" s="11"/>
      <c r="AD687" s="11"/>
      <c r="AE687" s="11"/>
      <c r="AT687" s="238" t="s">
        <v>199</v>
      </c>
      <c r="AU687" s="238" t="s">
        <v>85</v>
      </c>
      <c r="AV687" s="11" t="s">
        <v>85</v>
      </c>
      <c r="AW687" s="11" t="s">
        <v>32</v>
      </c>
      <c r="AX687" s="11" t="s">
        <v>76</v>
      </c>
      <c r="AY687" s="238" t="s">
        <v>195</v>
      </c>
    </row>
    <row r="688" s="15" customFormat="1">
      <c r="A688" s="15"/>
      <c r="B688" s="287"/>
      <c r="C688" s="288"/>
      <c r="D688" s="213" t="s">
        <v>199</v>
      </c>
      <c r="E688" s="289" t="s">
        <v>1</v>
      </c>
      <c r="F688" s="290" t="s">
        <v>1422</v>
      </c>
      <c r="G688" s="288"/>
      <c r="H688" s="291">
        <v>3</v>
      </c>
      <c r="I688" s="292"/>
      <c r="J688" s="288"/>
      <c r="K688" s="288"/>
      <c r="L688" s="293"/>
      <c r="M688" s="294"/>
      <c r="N688" s="295"/>
      <c r="O688" s="295"/>
      <c r="P688" s="295"/>
      <c r="Q688" s="295"/>
      <c r="R688" s="295"/>
      <c r="S688" s="295"/>
      <c r="T688" s="296"/>
      <c r="U688" s="15"/>
      <c r="V688" s="15"/>
      <c r="W688" s="15"/>
      <c r="X688" s="15"/>
      <c r="Y688" s="15"/>
      <c r="Z688" s="15"/>
      <c r="AA688" s="15"/>
      <c r="AB688" s="15"/>
      <c r="AC688" s="15"/>
      <c r="AD688" s="15"/>
      <c r="AE688" s="15"/>
      <c r="AT688" s="297" t="s">
        <v>199</v>
      </c>
      <c r="AU688" s="297" t="s">
        <v>85</v>
      </c>
      <c r="AV688" s="15" t="s">
        <v>234</v>
      </c>
      <c r="AW688" s="15" t="s">
        <v>32</v>
      </c>
      <c r="AX688" s="15" t="s">
        <v>83</v>
      </c>
      <c r="AY688" s="297" t="s">
        <v>195</v>
      </c>
    </row>
    <row r="689" s="2" customFormat="1" ht="33" customHeight="1">
      <c r="A689" s="39"/>
      <c r="B689" s="40"/>
      <c r="C689" s="200" t="s">
        <v>474</v>
      </c>
      <c r="D689" s="200" t="s">
        <v>191</v>
      </c>
      <c r="E689" s="201" t="s">
        <v>1887</v>
      </c>
      <c r="F689" s="202" t="s">
        <v>1888</v>
      </c>
      <c r="G689" s="203" t="s">
        <v>1804</v>
      </c>
      <c r="H689" s="204">
        <v>2</v>
      </c>
      <c r="I689" s="205"/>
      <c r="J689" s="206">
        <f>ROUND(I689*H689,2)</f>
        <v>0</v>
      </c>
      <c r="K689" s="202" t="s">
        <v>1</v>
      </c>
      <c r="L689" s="45"/>
      <c r="M689" s="207" t="s">
        <v>1</v>
      </c>
      <c r="N689" s="208" t="s">
        <v>41</v>
      </c>
      <c r="O689" s="92"/>
      <c r="P689" s="209">
        <f>O689*H689</f>
        <v>0</v>
      </c>
      <c r="Q689" s="209">
        <v>0</v>
      </c>
      <c r="R689" s="209">
        <f>Q689*H689</f>
        <v>0</v>
      </c>
      <c r="S689" s="209">
        <v>0</v>
      </c>
      <c r="T689" s="210">
        <f>S689*H689</f>
        <v>0</v>
      </c>
      <c r="U689" s="39"/>
      <c r="V689" s="39"/>
      <c r="W689" s="39"/>
      <c r="X689" s="39"/>
      <c r="Y689" s="39"/>
      <c r="Z689" s="39"/>
      <c r="AA689" s="39"/>
      <c r="AB689" s="39"/>
      <c r="AC689" s="39"/>
      <c r="AD689" s="39"/>
      <c r="AE689" s="39"/>
      <c r="AR689" s="211" t="s">
        <v>234</v>
      </c>
      <c r="AT689" s="211" t="s">
        <v>191</v>
      </c>
      <c r="AU689" s="211" t="s">
        <v>85</v>
      </c>
      <c r="AY689" s="18" t="s">
        <v>195</v>
      </c>
      <c r="BE689" s="212">
        <f>IF(N689="základní",J689,0)</f>
        <v>0</v>
      </c>
      <c r="BF689" s="212">
        <f>IF(N689="snížená",J689,0)</f>
        <v>0</v>
      </c>
      <c r="BG689" s="212">
        <f>IF(N689="zákl. přenesená",J689,0)</f>
        <v>0</v>
      </c>
      <c r="BH689" s="212">
        <f>IF(N689="sníž. přenesená",J689,0)</f>
        <v>0</v>
      </c>
      <c r="BI689" s="212">
        <f>IF(N689="nulová",J689,0)</f>
        <v>0</v>
      </c>
      <c r="BJ689" s="18" t="s">
        <v>83</v>
      </c>
      <c r="BK689" s="212">
        <f>ROUND(I689*H689,2)</f>
        <v>0</v>
      </c>
      <c r="BL689" s="18" t="s">
        <v>234</v>
      </c>
      <c r="BM689" s="211" t="s">
        <v>1889</v>
      </c>
    </row>
    <row r="690" s="2" customFormat="1">
      <c r="A690" s="39"/>
      <c r="B690" s="40"/>
      <c r="C690" s="41"/>
      <c r="D690" s="213" t="s">
        <v>197</v>
      </c>
      <c r="E690" s="41"/>
      <c r="F690" s="214" t="s">
        <v>1875</v>
      </c>
      <c r="G690" s="41"/>
      <c r="H690" s="41"/>
      <c r="I690" s="215"/>
      <c r="J690" s="41"/>
      <c r="K690" s="41"/>
      <c r="L690" s="45"/>
      <c r="M690" s="216"/>
      <c r="N690" s="217"/>
      <c r="O690" s="92"/>
      <c r="P690" s="92"/>
      <c r="Q690" s="92"/>
      <c r="R690" s="92"/>
      <c r="S690" s="92"/>
      <c r="T690" s="93"/>
      <c r="U690" s="39"/>
      <c r="V690" s="39"/>
      <c r="W690" s="39"/>
      <c r="X690" s="39"/>
      <c r="Y690" s="39"/>
      <c r="Z690" s="39"/>
      <c r="AA690" s="39"/>
      <c r="AB690" s="39"/>
      <c r="AC690" s="39"/>
      <c r="AD690" s="39"/>
      <c r="AE690" s="39"/>
      <c r="AT690" s="18" t="s">
        <v>197</v>
      </c>
      <c r="AU690" s="18" t="s">
        <v>85</v>
      </c>
    </row>
    <row r="691" s="11" customFormat="1">
      <c r="A691" s="11"/>
      <c r="B691" s="228"/>
      <c r="C691" s="229"/>
      <c r="D691" s="213" t="s">
        <v>199</v>
      </c>
      <c r="E691" s="230" t="s">
        <v>1</v>
      </c>
      <c r="F691" s="231" t="s">
        <v>1890</v>
      </c>
      <c r="G691" s="229"/>
      <c r="H691" s="232">
        <v>2</v>
      </c>
      <c r="I691" s="233"/>
      <c r="J691" s="229"/>
      <c r="K691" s="229"/>
      <c r="L691" s="234"/>
      <c r="M691" s="235"/>
      <c r="N691" s="236"/>
      <c r="O691" s="236"/>
      <c r="P691" s="236"/>
      <c r="Q691" s="236"/>
      <c r="R691" s="236"/>
      <c r="S691" s="236"/>
      <c r="T691" s="237"/>
      <c r="U691" s="11"/>
      <c r="V691" s="11"/>
      <c r="W691" s="11"/>
      <c r="X691" s="11"/>
      <c r="Y691" s="11"/>
      <c r="Z691" s="11"/>
      <c r="AA691" s="11"/>
      <c r="AB691" s="11"/>
      <c r="AC691" s="11"/>
      <c r="AD691" s="11"/>
      <c r="AE691" s="11"/>
      <c r="AT691" s="238" t="s">
        <v>199</v>
      </c>
      <c r="AU691" s="238" t="s">
        <v>85</v>
      </c>
      <c r="AV691" s="11" t="s">
        <v>85</v>
      </c>
      <c r="AW691" s="11" t="s">
        <v>32</v>
      </c>
      <c r="AX691" s="11" t="s">
        <v>83</v>
      </c>
      <c r="AY691" s="238" t="s">
        <v>195</v>
      </c>
    </row>
    <row r="692" s="2" customFormat="1" ht="33" customHeight="1">
      <c r="A692" s="39"/>
      <c r="B692" s="40"/>
      <c r="C692" s="200" t="s">
        <v>479</v>
      </c>
      <c r="D692" s="200" t="s">
        <v>191</v>
      </c>
      <c r="E692" s="201" t="s">
        <v>1891</v>
      </c>
      <c r="F692" s="202" t="s">
        <v>1892</v>
      </c>
      <c r="G692" s="203" t="s">
        <v>1804</v>
      </c>
      <c r="H692" s="204">
        <v>2</v>
      </c>
      <c r="I692" s="205"/>
      <c r="J692" s="206">
        <f>ROUND(I692*H692,2)</f>
        <v>0</v>
      </c>
      <c r="K692" s="202" t="s">
        <v>1</v>
      </c>
      <c r="L692" s="45"/>
      <c r="M692" s="207" t="s">
        <v>1</v>
      </c>
      <c r="N692" s="208" t="s">
        <v>41</v>
      </c>
      <c r="O692" s="92"/>
      <c r="P692" s="209">
        <f>O692*H692</f>
        <v>0</v>
      </c>
      <c r="Q692" s="209">
        <v>0</v>
      </c>
      <c r="R692" s="209">
        <f>Q692*H692</f>
        <v>0</v>
      </c>
      <c r="S692" s="209">
        <v>0</v>
      </c>
      <c r="T692" s="210">
        <f>S692*H692</f>
        <v>0</v>
      </c>
      <c r="U692" s="39"/>
      <c r="V692" s="39"/>
      <c r="W692" s="39"/>
      <c r="X692" s="39"/>
      <c r="Y692" s="39"/>
      <c r="Z692" s="39"/>
      <c r="AA692" s="39"/>
      <c r="AB692" s="39"/>
      <c r="AC692" s="39"/>
      <c r="AD692" s="39"/>
      <c r="AE692" s="39"/>
      <c r="AR692" s="211" t="s">
        <v>234</v>
      </c>
      <c r="AT692" s="211" t="s">
        <v>191</v>
      </c>
      <c r="AU692" s="211" t="s">
        <v>85</v>
      </c>
      <c r="AY692" s="18" t="s">
        <v>195</v>
      </c>
      <c r="BE692" s="212">
        <f>IF(N692="základní",J692,0)</f>
        <v>0</v>
      </c>
      <c r="BF692" s="212">
        <f>IF(N692="snížená",J692,0)</f>
        <v>0</v>
      </c>
      <c r="BG692" s="212">
        <f>IF(N692="zákl. přenesená",J692,0)</f>
        <v>0</v>
      </c>
      <c r="BH692" s="212">
        <f>IF(N692="sníž. přenesená",J692,0)</f>
        <v>0</v>
      </c>
      <c r="BI692" s="212">
        <f>IF(N692="nulová",J692,0)</f>
        <v>0</v>
      </c>
      <c r="BJ692" s="18" t="s">
        <v>83</v>
      </c>
      <c r="BK692" s="212">
        <f>ROUND(I692*H692,2)</f>
        <v>0</v>
      </c>
      <c r="BL692" s="18" t="s">
        <v>234</v>
      </c>
      <c r="BM692" s="211" t="s">
        <v>1893</v>
      </c>
    </row>
    <row r="693" s="2" customFormat="1">
      <c r="A693" s="39"/>
      <c r="B693" s="40"/>
      <c r="C693" s="41"/>
      <c r="D693" s="213" t="s">
        <v>197</v>
      </c>
      <c r="E693" s="41"/>
      <c r="F693" s="214" t="s">
        <v>1894</v>
      </c>
      <c r="G693" s="41"/>
      <c r="H693" s="41"/>
      <c r="I693" s="215"/>
      <c r="J693" s="41"/>
      <c r="K693" s="41"/>
      <c r="L693" s="45"/>
      <c r="M693" s="216"/>
      <c r="N693" s="217"/>
      <c r="O693" s="92"/>
      <c r="P693" s="92"/>
      <c r="Q693" s="92"/>
      <c r="R693" s="92"/>
      <c r="S693" s="92"/>
      <c r="T693" s="93"/>
      <c r="U693" s="39"/>
      <c r="V693" s="39"/>
      <c r="W693" s="39"/>
      <c r="X693" s="39"/>
      <c r="Y693" s="39"/>
      <c r="Z693" s="39"/>
      <c r="AA693" s="39"/>
      <c r="AB693" s="39"/>
      <c r="AC693" s="39"/>
      <c r="AD693" s="39"/>
      <c r="AE693" s="39"/>
      <c r="AT693" s="18" t="s">
        <v>197</v>
      </c>
      <c r="AU693" s="18" t="s">
        <v>85</v>
      </c>
    </row>
    <row r="694" s="11" customFormat="1">
      <c r="A694" s="11"/>
      <c r="B694" s="228"/>
      <c r="C694" s="229"/>
      <c r="D694" s="213" t="s">
        <v>199</v>
      </c>
      <c r="E694" s="230" t="s">
        <v>1</v>
      </c>
      <c r="F694" s="231" t="s">
        <v>1895</v>
      </c>
      <c r="G694" s="229"/>
      <c r="H694" s="232">
        <v>2</v>
      </c>
      <c r="I694" s="233"/>
      <c r="J694" s="229"/>
      <c r="K694" s="229"/>
      <c r="L694" s="234"/>
      <c r="M694" s="235"/>
      <c r="N694" s="236"/>
      <c r="O694" s="236"/>
      <c r="P694" s="236"/>
      <c r="Q694" s="236"/>
      <c r="R694" s="236"/>
      <c r="S694" s="236"/>
      <c r="T694" s="237"/>
      <c r="U694" s="11"/>
      <c r="V694" s="11"/>
      <c r="W694" s="11"/>
      <c r="X694" s="11"/>
      <c r="Y694" s="11"/>
      <c r="Z694" s="11"/>
      <c r="AA694" s="11"/>
      <c r="AB694" s="11"/>
      <c r="AC694" s="11"/>
      <c r="AD694" s="11"/>
      <c r="AE694" s="11"/>
      <c r="AT694" s="238" t="s">
        <v>199</v>
      </c>
      <c r="AU694" s="238" t="s">
        <v>85</v>
      </c>
      <c r="AV694" s="11" t="s">
        <v>85</v>
      </c>
      <c r="AW694" s="11" t="s">
        <v>32</v>
      </c>
      <c r="AX694" s="11" t="s">
        <v>83</v>
      </c>
      <c r="AY694" s="238" t="s">
        <v>195</v>
      </c>
    </row>
    <row r="695" s="2" customFormat="1" ht="24.15" customHeight="1">
      <c r="A695" s="39"/>
      <c r="B695" s="40"/>
      <c r="C695" s="200" t="s">
        <v>483</v>
      </c>
      <c r="D695" s="200" t="s">
        <v>191</v>
      </c>
      <c r="E695" s="201" t="s">
        <v>1896</v>
      </c>
      <c r="F695" s="202" t="s">
        <v>1897</v>
      </c>
      <c r="G695" s="203" t="s">
        <v>1804</v>
      </c>
      <c r="H695" s="204">
        <v>5</v>
      </c>
      <c r="I695" s="205"/>
      <c r="J695" s="206">
        <f>ROUND(I695*H695,2)</f>
        <v>0</v>
      </c>
      <c r="K695" s="202" t="s">
        <v>1412</v>
      </c>
      <c r="L695" s="45"/>
      <c r="M695" s="207" t="s">
        <v>1</v>
      </c>
      <c r="N695" s="208" t="s">
        <v>41</v>
      </c>
      <c r="O695" s="92"/>
      <c r="P695" s="209">
        <f>O695*H695</f>
        <v>0</v>
      </c>
      <c r="Q695" s="209">
        <v>0.21734000000000001</v>
      </c>
      <c r="R695" s="209">
        <f>Q695*H695</f>
        <v>1.0867</v>
      </c>
      <c r="S695" s="209">
        <v>0</v>
      </c>
      <c r="T695" s="210">
        <f>S695*H695</f>
        <v>0</v>
      </c>
      <c r="U695" s="39"/>
      <c r="V695" s="39"/>
      <c r="W695" s="39"/>
      <c r="X695" s="39"/>
      <c r="Y695" s="39"/>
      <c r="Z695" s="39"/>
      <c r="AA695" s="39"/>
      <c r="AB695" s="39"/>
      <c r="AC695" s="39"/>
      <c r="AD695" s="39"/>
      <c r="AE695" s="39"/>
      <c r="AR695" s="211" t="s">
        <v>234</v>
      </c>
      <c r="AT695" s="211" t="s">
        <v>191</v>
      </c>
      <c r="AU695" s="211" t="s">
        <v>85</v>
      </c>
      <c r="AY695" s="18" t="s">
        <v>195</v>
      </c>
      <c r="BE695" s="212">
        <f>IF(N695="základní",J695,0)</f>
        <v>0</v>
      </c>
      <c r="BF695" s="212">
        <f>IF(N695="snížená",J695,0)</f>
        <v>0</v>
      </c>
      <c r="BG695" s="212">
        <f>IF(N695="zákl. přenesená",J695,0)</f>
        <v>0</v>
      </c>
      <c r="BH695" s="212">
        <f>IF(N695="sníž. přenesená",J695,0)</f>
        <v>0</v>
      </c>
      <c r="BI695" s="212">
        <f>IF(N695="nulová",J695,0)</f>
        <v>0</v>
      </c>
      <c r="BJ695" s="18" t="s">
        <v>83</v>
      </c>
      <c r="BK695" s="212">
        <f>ROUND(I695*H695,2)</f>
        <v>0</v>
      </c>
      <c r="BL695" s="18" t="s">
        <v>234</v>
      </c>
      <c r="BM695" s="211" t="s">
        <v>1898</v>
      </c>
    </row>
    <row r="696" s="2" customFormat="1">
      <c r="A696" s="39"/>
      <c r="B696" s="40"/>
      <c r="C696" s="41"/>
      <c r="D696" s="213" t="s">
        <v>197</v>
      </c>
      <c r="E696" s="41"/>
      <c r="F696" s="214" t="s">
        <v>1899</v>
      </c>
      <c r="G696" s="41"/>
      <c r="H696" s="41"/>
      <c r="I696" s="215"/>
      <c r="J696" s="41"/>
      <c r="K696" s="41"/>
      <c r="L696" s="45"/>
      <c r="M696" s="216"/>
      <c r="N696" s="217"/>
      <c r="O696" s="92"/>
      <c r="P696" s="92"/>
      <c r="Q696" s="92"/>
      <c r="R696" s="92"/>
      <c r="S696" s="92"/>
      <c r="T696" s="93"/>
      <c r="U696" s="39"/>
      <c r="V696" s="39"/>
      <c r="W696" s="39"/>
      <c r="X696" s="39"/>
      <c r="Y696" s="39"/>
      <c r="Z696" s="39"/>
      <c r="AA696" s="39"/>
      <c r="AB696" s="39"/>
      <c r="AC696" s="39"/>
      <c r="AD696" s="39"/>
      <c r="AE696" s="39"/>
      <c r="AT696" s="18" t="s">
        <v>197</v>
      </c>
      <c r="AU696" s="18" t="s">
        <v>85</v>
      </c>
    </row>
    <row r="697" s="10" customFormat="1">
      <c r="A697" s="10"/>
      <c r="B697" s="218"/>
      <c r="C697" s="219"/>
      <c r="D697" s="213" t="s">
        <v>199</v>
      </c>
      <c r="E697" s="220" t="s">
        <v>1</v>
      </c>
      <c r="F697" s="221" t="s">
        <v>1900</v>
      </c>
      <c r="G697" s="219"/>
      <c r="H697" s="220" t="s">
        <v>1</v>
      </c>
      <c r="I697" s="222"/>
      <c r="J697" s="219"/>
      <c r="K697" s="219"/>
      <c r="L697" s="223"/>
      <c r="M697" s="224"/>
      <c r="N697" s="225"/>
      <c r="O697" s="225"/>
      <c r="P697" s="225"/>
      <c r="Q697" s="225"/>
      <c r="R697" s="225"/>
      <c r="S697" s="225"/>
      <c r="T697" s="226"/>
      <c r="U697" s="10"/>
      <c r="V697" s="10"/>
      <c r="W697" s="10"/>
      <c r="X697" s="10"/>
      <c r="Y697" s="10"/>
      <c r="Z697" s="10"/>
      <c r="AA697" s="10"/>
      <c r="AB697" s="10"/>
      <c r="AC697" s="10"/>
      <c r="AD697" s="10"/>
      <c r="AE697" s="10"/>
      <c r="AT697" s="227" t="s">
        <v>199</v>
      </c>
      <c r="AU697" s="227" t="s">
        <v>85</v>
      </c>
      <c r="AV697" s="10" t="s">
        <v>83</v>
      </c>
      <c r="AW697" s="10" t="s">
        <v>32</v>
      </c>
      <c r="AX697" s="10" t="s">
        <v>76</v>
      </c>
      <c r="AY697" s="227" t="s">
        <v>195</v>
      </c>
    </row>
    <row r="698" s="11" customFormat="1">
      <c r="A698" s="11"/>
      <c r="B698" s="228"/>
      <c r="C698" s="229"/>
      <c r="D698" s="213" t="s">
        <v>199</v>
      </c>
      <c r="E698" s="230" t="s">
        <v>1</v>
      </c>
      <c r="F698" s="231" t="s">
        <v>1901</v>
      </c>
      <c r="G698" s="229"/>
      <c r="H698" s="232">
        <v>2</v>
      </c>
      <c r="I698" s="233"/>
      <c r="J698" s="229"/>
      <c r="K698" s="229"/>
      <c r="L698" s="234"/>
      <c r="M698" s="235"/>
      <c r="N698" s="236"/>
      <c r="O698" s="236"/>
      <c r="P698" s="236"/>
      <c r="Q698" s="236"/>
      <c r="R698" s="236"/>
      <c r="S698" s="236"/>
      <c r="T698" s="237"/>
      <c r="U698" s="11"/>
      <c r="V698" s="11"/>
      <c r="W698" s="11"/>
      <c r="X698" s="11"/>
      <c r="Y698" s="11"/>
      <c r="Z698" s="11"/>
      <c r="AA698" s="11"/>
      <c r="AB698" s="11"/>
      <c r="AC698" s="11"/>
      <c r="AD698" s="11"/>
      <c r="AE698" s="11"/>
      <c r="AT698" s="238" t="s">
        <v>199</v>
      </c>
      <c r="AU698" s="238" t="s">
        <v>85</v>
      </c>
      <c r="AV698" s="11" t="s">
        <v>85</v>
      </c>
      <c r="AW698" s="11" t="s">
        <v>32</v>
      </c>
      <c r="AX698" s="11" t="s">
        <v>76</v>
      </c>
      <c r="AY698" s="238" t="s">
        <v>195</v>
      </c>
    </row>
    <row r="699" s="11" customFormat="1">
      <c r="A699" s="11"/>
      <c r="B699" s="228"/>
      <c r="C699" s="229"/>
      <c r="D699" s="213" t="s">
        <v>199</v>
      </c>
      <c r="E699" s="230" t="s">
        <v>1</v>
      </c>
      <c r="F699" s="231" t="s">
        <v>1902</v>
      </c>
      <c r="G699" s="229"/>
      <c r="H699" s="232">
        <v>2</v>
      </c>
      <c r="I699" s="233"/>
      <c r="J699" s="229"/>
      <c r="K699" s="229"/>
      <c r="L699" s="234"/>
      <c r="M699" s="235"/>
      <c r="N699" s="236"/>
      <c r="O699" s="236"/>
      <c r="P699" s="236"/>
      <c r="Q699" s="236"/>
      <c r="R699" s="236"/>
      <c r="S699" s="236"/>
      <c r="T699" s="237"/>
      <c r="U699" s="11"/>
      <c r="V699" s="11"/>
      <c r="W699" s="11"/>
      <c r="X699" s="11"/>
      <c r="Y699" s="11"/>
      <c r="Z699" s="11"/>
      <c r="AA699" s="11"/>
      <c r="AB699" s="11"/>
      <c r="AC699" s="11"/>
      <c r="AD699" s="11"/>
      <c r="AE699" s="11"/>
      <c r="AT699" s="238" t="s">
        <v>199</v>
      </c>
      <c r="AU699" s="238" t="s">
        <v>85</v>
      </c>
      <c r="AV699" s="11" t="s">
        <v>85</v>
      </c>
      <c r="AW699" s="11" t="s">
        <v>32</v>
      </c>
      <c r="AX699" s="11" t="s">
        <v>76</v>
      </c>
      <c r="AY699" s="238" t="s">
        <v>195</v>
      </c>
    </row>
    <row r="700" s="11" customFormat="1">
      <c r="A700" s="11"/>
      <c r="B700" s="228"/>
      <c r="C700" s="229"/>
      <c r="D700" s="213" t="s">
        <v>199</v>
      </c>
      <c r="E700" s="230" t="s">
        <v>1</v>
      </c>
      <c r="F700" s="231" t="s">
        <v>1868</v>
      </c>
      <c r="G700" s="229"/>
      <c r="H700" s="232">
        <v>1</v>
      </c>
      <c r="I700" s="233"/>
      <c r="J700" s="229"/>
      <c r="K700" s="229"/>
      <c r="L700" s="234"/>
      <c r="M700" s="235"/>
      <c r="N700" s="236"/>
      <c r="O700" s="236"/>
      <c r="P700" s="236"/>
      <c r="Q700" s="236"/>
      <c r="R700" s="236"/>
      <c r="S700" s="236"/>
      <c r="T700" s="237"/>
      <c r="U700" s="11"/>
      <c r="V700" s="11"/>
      <c r="W700" s="11"/>
      <c r="X700" s="11"/>
      <c r="Y700" s="11"/>
      <c r="Z700" s="11"/>
      <c r="AA700" s="11"/>
      <c r="AB700" s="11"/>
      <c r="AC700" s="11"/>
      <c r="AD700" s="11"/>
      <c r="AE700" s="11"/>
      <c r="AT700" s="238" t="s">
        <v>199</v>
      </c>
      <c r="AU700" s="238" t="s">
        <v>85</v>
      </c>
      <c r="AV700" s="11" t="s">
        <v>85</v>
      </c>
      <c r="AW700" s="11" t="s">
        <v>32</v>
      </c>
      <c r="AX700" s="11" t="s">
        <v>76</v>
      </c>
      <c r="AY700" s="238" t="s">
        <v>195</v>
      </c>
    </row>
    <row r="701" s="15" customFormat="1">
      <c r="A701" s="15"/>
      <c r="B701" s="287"/>
      <c r="C701" s="288"/>
      <c r="D701" s="213" t="s">
        <v>199</v>
      </c>
      <c r="E701" s="289" t="s">
        <v>1</v>
      </c>
      <c r="F701" s="290" t="s">
        <v>1422</v>
      </c>
      <c r="G701" s="288"/>
      <c r="H701" s="291">
        <v>5</v>
      </c>
      <c r="I701" s="292"/>
      <c r="J701" s="288"/>
      <c r="K701" s="288"/>
      <c r="L701" s="293"/>
      <c r="M701" s="294"/>
      <c r="N701" s="295"/>
      <c r="O701" s="295"/>
      <c r="P701" s="295"/>
      <c r="Q701" s="295"/>
      <c r="R701" s="295"/>
      <c r="S701" s="295"/>
      <c r="T701" s="296"/>
      <c r="U701" s="15"/>
      <c r="V701" s="15"/>
      <c r="W701" s="15"/>
      <c r="X701" s="15"/>
      <c r="Y701" s="15"/>
      <c r="Z701" s="15"/>
      <c r="AA701" s="15"/>
      <c r="AB701" s="15"/>
      <c r="AC701" s="15"/>
      <c r="AD701" s="15"/>
      <c r="AE701" s="15"/>
      <c r="AT701" s="297" t="s">
        <v>199</v>
      </c>
      <c r="AU701" s="297" t="s">
        <v>85</v>
      </c>
      <c r="AV701" s="15" t="s">
        <v>234</v>
      </c>
      <c r="AW701" s="15" t="s">
        <v>32</v>
      </c>
      <c r="AX701" s="15" t="s">
        <v>83</v>
      </c>
      <c r="AY701" s="297" t="s">
        <v>195</v>
      </c>
    </row>
    <row r="702" s="2" customFormat="1" ht="21.75" customHeight="1">
      <c r="A702" s="39"/>
      <c r="B702" s="40"/>
      <c r="C702" s="262" t="s">
        <v>486</v>
      </c>
      <c r="D702" s="262" t="s">
        <v>224</v>
      </c>
      <c r="E702" s="263" t="s">
        <v>1903</v>
      </c>
      <c r="F702" s="264" t="s">
        <v>1904</v>
      </c>
      <c r="G702" s="265" t="s">
        <v>1804</v>
      </c>
      <c r="H702" s="266">
        <v>5</v>
      </c>
      <c r="I702" s="267"/>
      <c r="J702" s="268">
        <f>ROUND(I702*H702,2)</f>
        <v>0</v>
      </c>
      <c r="K702" s="264" t="s">
        <v>1412</v>
      </c>
      <c r="L702" s="269"/>
      <c r="M702" s="270" t="s">
        <v>1</v>
      </c>
      <c r="N702" s="271" t="s">
        <v>41</v>
      </c>
      <c r="O702" s="92"/>
      <c r="P702" s="209">
        <f>O702*H702</f>
        <v>0</v>
      </c>
      <c r="Q702" s="209">
        <v>0.080000000000000002</v>
      </c>
      <c r="R702" s="209">
        <f>Q702*H702</f>
        <v>0.40000000000000002</v>
      </c>
      <c r="S702" s="209">
        <v>0</v>
      </c>
      <c r="T702" s="210">
        <f>S702*H702</f>
        <v>0</v>
      </c>
      <c r="U702" s="39"/>
      <c r="V702" s="39"/>
      <c r="W702" s="39"/>
      <c r="X702" s="39"/>
      <c r="Y702" s="39"/>
      <c r="Z702" s="39"/>
      <c r="AA702" s="39"/>
      <c r="AB702" s="39"/>
      <c r="AC702" s="39"/>
      <c r="AD702" s="39"/>
      <c r="AE702" s="39"/>
      <c r="AR702" s="211" t="s">
        <v>253</v>
      </c>
      <c r="AT702" s="211" t="s">
        <v>224</v>
      </c>
      <c r="AU702" s="211" t="s">
        <v>85</v>
      </c>
      <c r="AY702" s="18" t="s">
        <v>195</v>
      </c>
      <c r="BE702" s="212">
        <f>IF(N702="základní",J702,0)</f>
        <v>0</v>
      </c>
      <c r="BF702" s="212">
        <f>IF(N702="snížená",J702,0)</f>
        <v>0</v>
      </c>
      <c r="BG702" s="212">
        <f>IF(N702="zákl. přenesená",J702,0)</f>
        <v>0</v>
      </c>
      <c r="BH702" s="212">
        <f>IF(N702="sníž. přenesená",J702,0)</f>
        <v>0</v>
      </c>
      <c r="BI702" s="212">
        <f>IF(N702="nulová",J702,0)</f>
        <v>0</v>
      </c>
      <c r="BJ702" s="18" t="s">
        <v>83</v>
      </c>
      <c r="BK702" s="212">
        <f>ROUND(I702*H702,2)</f>
        <v>0</v>
      </c>
      <c r="BL702" s="18" t="s">
        <v>234</v>
      </c>
      <c r="BM702" s="211" t="s">
        <v>1905</v>
      </c>
    </row>
    <row r="703" s="2" customFormat="1">
      <c r="A703" s="39"/>
      <c r="B703" s="40"/>
      <c r="C703" s="41"/>
      <c r="D703" s="213" t="s">
        <v>197</v>
      </c>
      <c r="E703" s="41"/>
      <c r="F703" s="214" t="s">
        <v>1906</v>
      </c>
      <c r="G703" s="41"/>
      <c r="H703" s="41"/>
      <c r="I703" s="215"/>
      <c r="J703" s="41"/>
      <c r="K703" s="41"/>
      <c r="L703" s="45"/>
      <c r="M703" s="216"/>
      <c r="N703" s="217"/>
      <c r="O703" s="92"/>
      <c r="P703" s="92"/>
      <c r="Q703" s="92"/>
      <c r="R703" s="92"/>
      <c r="S703" s="92"/>
      <c r="T703" s="93"/>
      <c r="U703" s="39"/>
      <c r="V703" s="39"/>
      <c r="W703" s="39"/>
      <c r="X703" s="39"/>
      <c r="Y703" s="39"/>
      <c r="Z703" s="39"/>
      <c r="AA703" s="39"/>
      <c r="AB703" s="39"/>
      <c r="AC703" s="39"/>
      <c r="AD703" s="39"/>
      <c r="AE703" s="39"/>
      <c r="AT703" s="18" t="s">
        <v>197</v>
      </c>
      <c r="AU703" s="18" t="s">
        <v>85</v>
      </c>
    </row>
    <row r="704" s="2" customFormat="1" ht="24.15" customHeight="1">
      <c r="A704" s="39"/>
      <c r="B704" s="40"/>
      <c r="C704" s="200" t="s">
        <v>489</v>
      </c>
      <c r="D704" s="200" t="s">
        <v>191</v>
      </c>
      <c r="E704" s="201" t="s">
        <v>1907</v>
      </c>
      <c r="F704" s="202" t="s">
        <v>1908</v>
      </c>
      <c r="G704" s="203" t="s">
        <v>1804</v>
      </c>
      <c r="H704" s="204">
        <v>43</v>
      </c>
      <c r="I704" s="205"/>
      <c r="J704" s="206">
        <f>ROUND(I704*H704,2)</f>
        <v>0</v>
      </c>
      <c r="K704" s="202" t="s">
        <v>1689</v>
      </c>
      <c r="L704" s="45"/>
      <c r="M704" s="207" t="s">
        <v>1</v>
      </c>
      <c r="N704" s="208" t="s">
        <v>41</v>
      </c>
      <c r="O704" s="92"/>
      <c r="P704" s="209">
        <f>O704*H704</f>
        <v>0</v>
      </c>
      <c r="Q704" s="209">
        <v>0.21734000000000001</v>
      </c>
      <c r="R704" s="209">
        <f>Q704*H704</f>
        <v>9.3456200000000003</v>
      </c>
      <c r="S704" s="209">
        <v>0</v>
      </c>
      <c r="T704" s="210">
        <f>S704*H704</f>
        <v>0</v>
      </c>
      <c r="U704" s="39"/>
      <c r="V704" s="39"/>
      <c r="W704" s="39"/>
      <c r="X704" s="39"/>
      <c r="Y704" s="39"/>
      <c r="Z704" s="39"/>
      <c r="AA704" s="39"/>
      <c r="AB704" s="39"/>
      <c r="AC704" s="39"/>
      <c r="AD704" s="39"/>
      <c r="AE704" s="39"/>
      <c r="AR704" s="211" t="s">
        <v>234</v>
      </c>
      <c r="AT704" s="211" t="s">
        <v>191</v>
      </c>
      <c r="AU704" s="211" t="s">
        <v>85</v>
      </c>
      <c r="AY704" s="18" t="s">
        <v>195</v>
      </c>
      <c r="BE704" s="212">
        <f>IF(N704="základní",J704,0)</f>
        <v>0</v>
      </c>
      <c r="BF704" s="212">
        <f>IF(N704="snížená",J704,0)</f>
        <v>0</v>
      </c>
      <c r="BG704" s="212">
        <f>IF(N704="zákl. přenesená",J704,0)</f>
        <v>0</v>
      </c>
      <c r="BH704" s="212">
        <f>IF(N704="sníž. přenesená",J704,0)</f>
        <v>0</v>
      </c>
      <c r="BI704" s="212">
        <f>IF(N704="nulová",J704,0)</f>
        <v>0</v>
      </c>
      <c r="BJ704" s="18" t="s">
        <v>83</v>
      </c>
      <c r="BK704" s="212">
        <f>ROUND(I704*H704,2)</f>
        <v>0</v>
      </c>
      <c r="BL704" s="18" t="s">
        <v>234</v>
      </c>
      <c r="BM704" s="211" t="s">
        <v>1909</v>
      </c>
    </row>
    <row r="705" s="2" customFormat="1">
      <c r="A705" s="39"/>
      <c r="B705" s="40"/>
      <c r="C705" s="41"/>
      <c r="D705" s="213" t="s">
        <v>197</v>
      </c>
      <c r="E705" s="41"/>
      <c r="F705" s="214" t="s">
        <v>1910</v>
      </c>
      <c r="G705" s="41"/>
      <c r="H705" s="41"/>
      <c r="I705" s="215"/>
      <c r="J705" s="41"/>
      <c r="K705" s="41"/>
      <c r="L705" s="45"/>
      <c r="M705" s="216"/>
      <c r="N705" s="217"/>
      <c r="O705" s="92"/>
      <c r="P705" s="92"/>
      <c r="Q705" s="92"/>
      <c r="R705" s="92"/>
      <c r="S705" s="92"/>
      <c r="T705" s="93"/>
      <c r="U705" s="39"/>
      <c r="V705" s="39"/>
      <c r="W705" s="39"/>
      <c r="X705" s="39"/>
      <c r="Y705" s="39"/>
      <c r="Z705" s="39"/>
      <c r="AA705" s="39"/>
      <c r="AB705" s="39"/>
      <c r="AC705" s="39"/>
      <c r="AD705" s="39"/>
      <c r="AE705" s="39"/>
      <c r="AT705" s="18" t="s">
        <v>197</v>
      </c>
      <c r="AU705" s="18" t="s">
        <v>85</v>
      </c>
    </row>
    <row r="706" s="10" customFormat="1">
      <c r="A706" s="10"/>
      <c r="B706" s="218"/>
      <c r="C706" s="219"/>
      <c r="D706" s="213" t="s">
        <v>199</v>
      </c>
      <c r="E706" s="220" t="s">
        <v>1</v>
      </c>
      <c r="F706" s="221" t="s">
        <v>1911</v>
      </c>
      <c r="G706" s="219"/>
      <c r="H706" s="220" t="s">
        <v>1</v>
      </c>
      <c r="I706" s="222"/>
      <c r="J706" s="219"/>
      <c r="K706" s="219"/>
      <c r="L706" s="223"/>
      <c r="M706" s="224"/>
      <c r="N706" s="225"/>
      <c r="O706" s="225"/>
      <c r="P706" s="225"/>
      <c r="Q706" s="225"/>
      <c r="R706" s="225"/>
      <c r="S706" s="225"/>
      <c r="T706" s="226"/>
      <c r="U706" s="10"/>
      <c r="V706" s="10"/>
      <c r="W706" s="10"/>
      <c r="X706" s="10"/>
      <c r="Y706" s="10"/>
      <c r="Z706" s="10"/>
      <c r="AA706" s="10"/>
      <c r="AB706" s="10"/>
      <c r="AC706" s="10"/>
      <c r="AD706" s="10"/>
      <c r="AE706" s="10"/>
      <c r="AT706" s="227" t="s">
        <v>199</v>
      </c>
      <c r="AU706" s="227" t="s">
        <v>85</v>
      </c>
      <c r="AV706" s="10" t="s">
        <v>83</v>
      </c>
      <c r="AW706" s="10" t="s">
        <v>32</v>
      </c>
      <c r="AX706" s="10" t="s">
        <v>76</v>
      </c>
      <c r="AY706" s="227" t="s">
        <v>195</v>
      </c>
    </row>
    <row r="707" s="11" customFormat="1">
      <c r="A707" s="11"/>
      <c r="B707" s="228"/>
      <c r="C707" s="229"/>
      <c r="D707" s="213" t="s">
        <v>199</v>
      </c>
      <c r="E707" s="230" t="s">
        <v>1</v>
      </c>
      <c r="F707" s="231" t="s">
        <v>1912</v>
      </c>
      <c r="G707" s="229"/>
      <c r="H707" s="232">
        <v>36</v>
      </c>
      <c r="I707" s="233"/>
      <c r="J707" s="229"/>
      <c r="K707" s="229"/>
      <c r="L707" s="234"/>
      <c r="M707" s="235"/>
      <c r="N707" s="236"/>
      <c r="O707" s="236"/>
      <c r="P707" s="236"/>
      <c r="Q707" s="236"/>
      <c r="R707" s="236"/>
      <c r="S707" s="236"/>
      <c r="T707" s="237"/>
      <c r="U707" s="11"/>
      <c r="V707" s="11"/>
      <c r="W707" s="11"/>
      <c r="X707" s="11"/>
      <c r="Y707" s="11"/>
      <c r="Z707" s="11"/>
      <c r="AA707" s="11"/>
      <c r="AB707" s="11"/>
      <c r="AC707" s="11"/>
      <c r="AD707" s="11"/>
      <c r="AE707" s="11"/>
      <c r="AT707" s="238" t="s">
        <v>199</v>
      </c>
      <c r="AU707" s="238" t="s">
        <v>85</v>
      </c>
      <c r="AV707" s="11" t="s">
        <v>85</v>
      </c>
      <c r="AW707" s="11" t="s">
        <v>32</v>
      </c>
      <c r="AX707" s="11" t="s">
        <v>76</v>
      </c>
      <c r="AY707" s="238" t="s">
        <v>195</v>
      </c>
    </row>
    <row r="708" s="11" customFormat="1">
      <c r="A708" s="11"/>
      <c r="B708" s="228"/>
      <c r="C708" s="229"/>
      <c r="D708" s="213" t="s">
        <v>199</v>
      </c>
      <c r="E708" s="230" t="s">
        <v>1</v>
      </c>
      <c r="F708" s="231" t="s">
        <v>1913</v>
      </c>
      <c r="G708" s="229"/>
      <c r="H708" s="232">
        <v>1</v>
      </c>
      <c r="I708" s="233"/>
      <c r="J708" s="229"/>
      <c r="K708" s="229"/>
      <c r="L708" s="234"/>
      <c r="M708" s="235"/>
      <c r="N708" s="236"/>
      <c r="O708" s="236"/>
      <c r="P708" s="236"/>
      <c r="Q708" s="236"/>
      <c r="R708" s="236"/>
      <c r="S708" s="236"/>
      <c r="T708" s="237"/>
      <c r="U708" s="11"/>
      <c r="V708" s="11"/>
      <c r="W708" s="11"/>
      <c r="X708" s="11"/>
      <c r="Y708" s="11"/>
      <c r="Z708" s="11"/>
      <c r="AA708" s="11"/>
      <c r="AB708" s="11"/>
      <c r="AC708" s="11"/>
      <c r="AD708" s="11"/>
      <c r="AE708" s="11"/>
      <c r="AT708" s="238" t="s">
        <v>199</v>
      </c>
      <c r="AU708" s="238" t="s">
        <v>85</v>
      </c>
      <c r="AV708" s="11" t="s">
        <v>85</v>
      </c>
      <c r="AW708" s="11" t="s">
        <v>32</v>
      </c>
      <c r="AX708" s="11" t="s">
        <v>76</v>
      </c>
      <c r="AY708" s="238" t="s">
        <v>195</v>
      </c>
    </row>
    <row r="709" s="10" customFormat="1">
      <c r="A709" s="10"/>
      <c r="B709" s="218"/>
      <c r="C709" s="219"/>
      <c r="D709" s="213" t="s">
        <v>199</v>
      </c>
      <c r="E709" s="220" t="s">
        <v>1</v>
      </c>
      <c r="F709" s="221" t="s">
        <v>1914</v>
      </c>
      <c r="G709" s="219"/>
      <c r="H709" s="220" t="s">
        <v>1</v>
      </c>
      <c r="I709" s="222"/>
      <c r="J709" s="219"/>
      <c r="K709" s="219"/>
      <c r="L709" s="223"/>
      <c r="M709" s="224"/>
      <c r="N709" s="225"/>
      <c r="O709" s="225"/>
      <c r="P709" s="225"/>
      <c r="Q709" s="225"/>
      <c r="R709" s="225"/>
      <c r="S709" s="225"/>
      <c r="T709" s="226"/>
      <c r="U709" s="10"/>
      <c r="V709" s="10"/>
      <c r="W709" s="10"/>
      <c r="X709" s="10"/>
      <c r="Y709" s="10"/>
      <c r="Z709" s="10"/>
      <c r="AA709" s="10"/>
      <c r="AB709" s="10"/>
      <c r="AC709" s="10"/>
      <c r="AD709" s="10"/>
      <c r="AE709" s="10"/>
      <c r="AT709" s="227" t="s">
        <v>199</v>
      </c>
      <c r="AU709" s="227" t="s">
        <v>85</v>
      </c>
      <c r="AV709" s="10" t="s">
        <v>83</v>
      </c>
      <c r="AW709" s="10" t="s">
        <v>32</v>
      </c>
      <c r="AX709" s="10" t="s">
        <v>76</v>
      </c>
      <c r="AY709" s="227" t="s">
        <v>195</v>
      </c>
    </row>
    <row r="710" s="11" customFormat="1">
      <c r="A710" s="11"/>
      <c r="B710" s="228"/>
      <c r="C710" s="229"/>
      <c r="D710" s="213" t="s">
        <v>199</v>
      </c>
      <c r="E710" s="230" t="s">
        <v>1</v>
      </c>
      <c r="F710" s="231" t="s">
        <v>1915</v>
      </c>
      <c r="G710" s="229"/>
      <c r="H710" s="232">
        <v>6</v>
      </c>
      <c r="I710" s="233"/>
      <c r="J710" s="229"/>
      <c r="K710" s="229"/>
      <c r="L710" s="234"/>
      <c r="M710" s="235"/>
      <c r="N710" s="236"/>
      <c r="O710" s="236"/>
      <c r="P710" s="236"/>
      <c r="Q710" s="236"/>
      <c r="R710" s="236"/>
      <c r="S710" s="236"/>
      <c r="T710" s="237"/>
      <c r="U710" s="11"/>
      <c r="V710" s="11"/>
      <c r="W710" s="11"/>
      <c r="X710" s="11"/>
      <c r="Y710" s="11"/>
      <c r="Z710" s="11"/>
      <c r="AA710" s="11"/>
      <c r="AB710" s="11"/>
      <c r="AC710" s="11"/>
      <c r="AD710" s="11"/>
      <c r="AE710" s="11"/>
      <c r="AT710" s="238" t="s">
        <v>199</v>
      </c>
      <c r="AU710" s="238" t="s">
        <v>85</v>
      </c>
      <c r="AV710" s="11" t="s">
        <v>85</v>
      </c>
      <c r="AW710" s="11" t="s">
        <v>32</v>
      </c>
      <c r="AX710" s="11" t="s">
        <v>76</v>
      </c>
      <c r="AY710" s="238" t="s">
        <v>195</v>
      </c>
    </row>
    <row r="711" s="15" customFormat="1">
      <c r="A711" s="15"/>
      <c r="B711" s="287"/>
      <c r="C711" s="288"/>
      <c r="D711" s="213" t="s">
        <v>199</v>
      </c>
      <c r="E711" s="289" t="s">
        <v>1</v>
      </c>
      <c r="F711" s="290" t="s">
        <v>1422</v>
      </c>
      <c r="G711" s="288"/>
      <c r="H711" s="291">
        <v>43</v>
      </c>
      <c r="I711" s="292"/>
      <c r="J711" s="288"/>
      <c r="K711" s="288"/>
      <c r="L711" s="293"/>
      <c r="M711" s="294"/>
      <c r="N711" s="295"/>
      <c r="O711" s="295"/>
      <c r="P711" s="295"/>
      <c r="Q711" s="295"/>
      <c r="R711" s="295"/>
      <c r="S711" s="295"/>
      <c r="T711" s="296"/>
      <c r="U711" s="15"/>
      <c r="V711" s="15"/>
      <c r="W711" s="15"/>
      <c r="X711" s="15"/>
      <c r="Y711" s="15"/>
      <c r="Z711" s="15"/>
      <c r="AA711" s="15"/>
      <c r="AB711" s="15"/>
      <c r="AC711" s="15"/>
      <c r="AD711" s="15"/>
      <c r="AE711" s="15"/>
      <c r="AT711" s="297" t="s">
        <v>199</v>
      </c>
      <c r="AU711" s="297" t="s">
        <v>85</v>
      </c>
      <c r="AV711" s="15" t="s">
        <v>234</v>
      </c>
      <c r="AW711" s="15" t="s">
        <v>32</v>
      </c>
      <c r="AX711" s="15" t="s">
        <v>83</v>
      </c>
      <c r="AY711" s="297" t="s">
        <v>195</v>
      </c>
    </row>
    <row r="712" s="2" customFormat="1" ht="21.75" customHeight="1">
      <c r="A712" s="39"/>
      <c r="B712" s="40"/>
      <c r="C712" s="262" t="s">
        <v>492</v>
      </c>
      <c r="D712" s="262" t="s">
        <v>224</v>
      </c>
      <c r="E712" s="263" t="s">
        <v>1916</v>
      </c>
      <c r="F712" s="264" t="s">
        <v>1917</v>
      </c>
      <c r="G712" s="265" t="s">
        <v>1804</v>
      </c>
      <c r="H712" s="266">
        <v>43</v>
      </c>
      <c r="I712" s="267"/>
      <c r="J712" s="268">
        <f>ROUND(I712*H712,2)</f>
        <v>0</v>
      </c>
      <c r="K712" s="264" t="s">
        <v>1689</v>
      </c>
      <c r="L712" s="269"/>
      <c r="M712" s="270" t="s">
        <v>1</v>
      </c>
      <c r="N712" s="271" t="s">
        <v>41</v>
      </c>
      <c r="O712" s="92"/>
      <c r="P712" s="209">
        <f>O712*H712</f>
        <v>0</v>
      </c>
      <c r="Q712" s="209">
        <v>0.19600000000000001</v>
      </c>
      <c r="R712" s="209">
        <f>Q712*H712</f>
        <v>8.4280000000000008</v>
      </c>
      <c r="S712" s="209">
        <v>0</v>
      </c>
      <c r="T712" s="210">
        <f>S712*H712</f>
        <v>0</v>
      </c>
      <c r="U712" s="39"/>
      <c r="V712" s="39"/>
      <c r="W712" s="39"/>
      <c r="X712" s="39"/>
      <c r="Y712" s="39"/>
      <c r="Z712" s="39"/>
      <c r="AA712" s="39"/>
      <c r="AB712" s="39"/>
      <c r="AC712" s="39"/>
      <c r="AD712" s="39"/>
      <c r="AE712" s="39"/>
      <c r="AR712" s="211" t="s">
        <v>253</v>
      </c>
      <c r="AT712" s="211" t="s">
        <v>224</v>
      </c>
      <c r="AU712" s="211" t="s">
        <v>85</v>
      </c>
      <c r="AY712" s="18" t="s">
        <v>195</v>
      </c>
      <c r="BE712" s="212">
        <f>IF(N712="základní",J712,0)</f>
        <v>0</v>
      </c>
      <c r="BF712" s="212">
        <f>IF(N712="snížená",J712,0)</f>
        <v>0</v>
      </c>
      <c r="BG712" s="212">
        <f>IF(N712="zákl. přenesená",J712,0)</f>
        <v>0</v>
      </c>
      <c r="BH712" s="212">
        <f>IF(N712="sníž. přenesená",J712,0)</f>
        <v>0</v>
      </c>
      <c r="BI712" s="212">
        <f>IF(N712="nulová",J712,0)</f>
        <v>0</v>
      </c>
      <c r="BJ712" s="18" t="s">
        <v>83</v>
      </c>
      <c r="BK712" s="212">
        <f>ROUND(I712*H712,2)</f>
        <v>0</v>
      </c>
      <c r="BL712" s="18" t="s">
        <v>234</v>
      </c>
      <c r="BM712" s="211" t="s">
        <v>1918</v>
      </c>
    </row>
    <row r="713" s="2" customFormat="1">
      <c r="A713" s="39"/>
      <c r="B713" s="40"/>
      <c r="C713" s="41"/>
      <c r="D713" s="213" t="s">
        <v>197</v>
      </c>
      <c r="E713" s="41"/>
      <c r="F713" s="214" t="s">
        <v>1906</v>
      </c>
      <c r="G713" s="41"/>
      <c r="H713" s="41"/>
      <c r="I713" s="215"/>
      <c r="J713" s="41"/>
      <c r="K713" s="41"/>
      <c r="L713" s="45"/>
      <c r="M713" s="216"/>
      <c r="N713" s="217"/>
      <c r="O713" s="92"/>
      <c r="P713" s="92"/>
      <c r="Q713" s="92"/>
      <c r="R713" s="92"/>
      <c r="S713" s="92"/>
      <c r="T713" s="93"/>
      <c r="U713" s="39"/>
      <c r="V713" s="39"/>
      <c r="W713" s="39"/>
      <c r="X713" s="39"/>
      <c r="Y713" s="39"/>
      <c r="Z713" s="39"/>
      <c r="AA713" s="39"/>
      <c r="AB713" s="39"/>
      <c r="AC713" s="39"/>
      <c r="AD713" s="39"/>
      <c r="AE713" s="39"/>
      <c r="AT713" s="18" t="s">
        <v>197</v>
      </c>
      <c r="AU713" s="18" t="s">
        <v>85</v>
      </c>
    </row>
    <row r="714" s="10" customFormat="1">
      <c r="A714" s="10"/>
      <c r="B714" s="218"/>
      <c r="C714" s="219"/>
      <c r="D714" s="213" t="s">
        <v>199</v>
      </c>
      <c r="E714" s="220" t="s">
        <v>1</v>
      </c>
      <c r="F714" s="221" t="s">
        <v>1919</v>
      </c>
      <c r="G714" s="219"/>
      <c r="H714" s="220" t="s">
        <v>1</v>
      </c>
      <c r="I714" s="222"/>
      <c r="J714" s="219"/>
      <c r="K714" s="219"/>
      <c r="L714" s="223"/>
      <c r="M714" s="224"/>
      <c r="N714" s="225"/>
      <c r="O714" s="225"/>
      <c r="P714" s="225"/>
      <c r="Q714" s="225"/>
      <c r="R714" s="225"/>
      <c r="S714" s="225"/>
      <c r="T714" s="226"/>
      <c r="U714" s="10"/>
      <c r="V714" s="10"/>
      <c r="W714" s="10"/>
      <c r="X714" s="10"/>
      <c r="Y714" s="10"/>
      <c r="Z714" s="10"/>
      <c r="AA714" s="10"/>
      <c r="AB714" s="10"/>
      <c r="AC714" s="10"/>
      <c r="AD714" s="10"/>
      <c r="AE714" s="10"/>
      <c r="AT714" s="227" t="s">
        <v>199</v>
      </c>
      <c r="AU714" s="227" t="s">
        <v>85</v>
      </c>
      <c r="AV714" s="10" t="s">
        <v>83</v>
      </c>
      <c r="AW714" s="10" t="s">
        <v>32</v>
      </c>
      <c r="AX714" s="10" t="s">
        <v>76</v>
      </c>
      <c r="AY714" s="227" t="s">
        <v>195</v>
      </c>
    </row>
    <row r="715" s="11" customFormat="1">
      <c r="A715" s="11"/>
      <c r="B715" s="228"/>
      <c r="C715" s="229"/>
      <c r="D715" s="213" t="s">
        <v>199</v>
      </c>
      <c r="E715" s="230" t="s">
        <v>1</v>
      </c>
      <c r="F715" s="231" t="s">
        <v>1912</v>
      </c>
      <c r="G715" s="229"/>
      <c r="H715" s="232">
        <v>36</v>
      </c>
      <c r="I715" s="233"/>
      <c r="J715" s="229"/>
      <c r="K715" s="229"/>
      <c r="L715" s="234"/>
      <c r="M715" s="235"/>
      <c r="N715" s="236"/>
      <c r="O715" s="236"/>
      <c r="P715" s="236"/>
      <c r="Q715" s="236"/>
      <c r="R715" s="236"/>
      <c r="S715" s="236"/>
      <c r="T715" s="237"/>
      <c r="U715" s="11"/>
      <c r="V715" s="11"/>
      <c r="W715" s="11"/>
      <c r="X715" s="11"/>
      <c r="Y715" s="11"/>
      <c r="Z715" s="11"/>
      <c r="AA715" s="11"/>
      <c r="AB715" s="11"/>
      <c r="AC715" s="11"/>
      <c r="AD715" s="11"/>
      <c r="AE715" s="11"/>
      <c r="AT715" s="238" t="s">
        <v>199</v>
      </c>
      <c r="AU715" s="238" t="s">
        <v>85</v>
      </c>
      <c r="AV715" s="11" t="s">
        <v>85</v>
      </c>
      <c r="AW715" s="11" t="s">
        <v>32</v>
      </c>
      <c r="AX715" s="11" t="s">
        <v>76</v>
      </c>
      <c r="AY715" s="238" t="s">
        <v>195</v>
      </c>
    </row>
    <row r="716" s="11" customFormat="1">
      <c r="A716" s="11"/>
      <c r="B716" s="228"/>
      <c r="C716" s="229"/>
      <c r="D716" s="213" t="s">
        <v>199</v>
      </c>
      <c r="E716" s="230" t="s">
        <v>1</v>
      </c>
      <c r="F716" s="231" t="s">
        <v>1913</v>
      </c>
      <c r="G716" s="229"/>
      <c r="H716" s="232">
        <v>1</v>
      </c>
      <c r="I716" s="233"/>
      <c r="J716" s="229"/>
      <c r="K716" s="229"/>
      <c r="L716" s="234"/>
      <c r="M716" s="235"/>
      <c r="N716" s="236"/>
      <c r="O716" s="236"/>
      <c r="P716" s="236"/>
      <c r="Q716" s="236"/>
      <c r="R716" s="236"/>
      <c r="S716" s="236"/>
      <c r="T716" s="237"/>
      <c r="U716" s="11"/>
      <c r="V716" s="11"/>
      <c r="W716" s="11"/>
      <c r="X716" s="11"/>
      <c r="Y716" s="11"/>
      <c r="Z716" s="11"/>
      <c r="AA716" s="11"/>
      <c r="AB716" s="11"/>
      <c r="AC716" s="11"/>
      <c r="AD716" s="11"/>
      <c r="AE716" s="11"/>
      <c r="AT716" s="238" t="s">
        <v>199</v>
      </c>
      <c r="AU716" s="238" t="s">
        <v>85</v>
      </c>
      <c r="AV716" s="11" t="s">
        <v>85</v>
      </c>
      <c r="AW716" s="11" t="s">
        <v>32</v>
      </c>
      <c r="AX716" s="11" t="s">
        <v>76</v>
      </c>
      <c r="AY716" s="238" t="s">
        <v>195</v>
      </c>
    </row>
    <row r="717" s="10" customFormat="1">
      <c r="A717" s="10"/>
      <c r="B717" s="218"/>
      <c r="C717" s="219"/>
      <c r="D717" s="213" t="s">
        <v>199</v>
      </c>
      <c r="E717" s="220" t="s">
        <v>1</v>
      </c>
      <c r="F717" s="221" t="s">
        <v>1920</v>
      </c>
      <c r="G717" s="219"/>
      <c r="H717" s="220" t="s">
        <v>1</v>
      </c>
      <c r="I717" s="222"/>
      <c r="J717" s="219"/>
      <c r="K717" s="219"/>
      <c r="L717" s="223"/>
      <c r="M717" s="224"/>
      <c r="N717" s="225"/>
      <c r="O717" s="225"/>
      <c r="P717" s="225"/>
      <c r="Q717" s="225"/>
      <c r="R717" s="225"/>
      <c r="S717" s="225"/>
      <c r="T717" s="226"/>
      <c r="U717" s="10"/>
      <c r="V717" s="10"/>
      <c r="W717" s="10"/>
      <c r="X717" s="10"/>
      <c r="Y717" s="10"/>
      <c r="Z717" s="10"/>
      <c r="AA717" s="10"/>
      <c r="AB717" s="10"/>
      <c r="AC717" s="10"/>
      <c r="AD717" s="10"/>
      <c r="AE717" s="10"/>
      <c r="AT717" s="227" t="s">
        <v>199</v>
      </c>
      <c r="AU717" s="227" t="s">
        <v>85</v>
      </c>
      <c r="AV717" s="10" t="s">
        <v>83</v>
      </c>
      <c r="AW717" s="10" t="s">
        <v>32</v>
      </c>
      <c r="AX717" s="10" t="s">
        <v>76</v>
      </c>
      <c r="AY717" s="227" t="s">
        <v>195</v>
      </c>
    </row>
    <row r="718" s="11" customFormat="1">
      <c r="A718" s="11"/>
      <c r="B718" s="228"/>
      <c r="C718" s="229"/>
      <c r="D718" s="213" t="s">
        <v>199</v>
      </c>
      <c r="E718" s="230" t="s">
        <v>1</v>
      </c>
      <c r="F718" s="231" t="s">
        <v>1915</v>
      </c>
      <c r="G718" s="229"/>
      <c r="H718" s="232">
        <v>6</v>
      </c>
      <c r="I718" s="233"/>
      <c r="J718" s="229"/>
      <c r="K718" s="229"/>
      <c r="L718" s="234"/>
      <c r="M718" s="235"/>
      <c r="N718" s="236"/>
      <c r="O718" s="236"/>
      <c r="P718" s="236"/>
      <c r="Q718" s="236"/>
      <c r="R718" s="236"/>
      <c r="S718" s="236"/>
      <c r="T718" s="237"/>
      <c r="U718" s="11"/>
      <c r="V718" s="11"/>
      <c r="W718" s="11"/>
      <c r="X718" s="11"/>
      <c r="Y718" s="11"/>
      <c r="Z718" s="11"/>
      <c r="AA718" s="11"/>
      <c r="AB718" s="11"/>
      <c r="AC718" s="11"/>
      <c r="AD718" s="11"/>
      <c r="AE718" s="11"/>
      <c r="AT718" s="238" t="s">
        <v>199</v>
      </c>
      <c r="AU718" s="238" t="s">
        <v>85</v>
      </c>
      <c r="AV718" s="11" t="s">
        <v>85</v>
      </c>
      <c r="AW718" s="11" t="s">
        <v>32</v>
      </c>
      <c r="AX718" s="11" t="s">
        <v>76</v>
      </c>
      <c r="AY718" s="238" t="s">
        <v>195</v>
      </c>
    </row>
    <row r="719" s="15" customFormat="1">
      <c r="A719" s="15"/>
      <c r="B719" s="287"/>
      <c r="C719" s="288"/>
      <c r="D719" s="213" t="s">
        <v>199</v>
      </c>
      <c r="E719" s="289" t="s">
        <v>1</v>
      </c>
      <c r="F719" s="290" t="s">
        <v>1422</v>
      </c>
      <c r="G719" s="288"/>
      <c r="H719" s="291">
        <v>43</v>
      </c>
      <c r="I719" s="292"/>
      <c r="J719" s="288"/>
      <c r="K719" s="288"/>
      <c r="L719" s="293"/>
      <c r="M719" s="294"/>
      <c r="N719" s="295"/>
      <c r="O719" s="295"/>
      <c r="P719" s="295"/>
      <c r="Q719" s="295"/>
      <c r="R719" s="295"/>
      <c r="S719" s="295"/>
      <c r="T719" s="296"/>
      <c r="U719" s="15"/>
      <c r="V719" s="15"/>
      <c r="W719" s="15"/>
      <c r="X719" s="15"/>
      <c r="Y719" s="15"/>
      <c r="Z719" s="15"/>
      <c r="AA719" s="15"/>
      <c r="AB719" s="15"/>
      <c r="AC719" s="15"/>
      <c r="AD719" s="15"/>
      <c r="AE719" s="15"/>
      <c r="AT719" s="297" t="s">
        <v>199</v>
      </c>
      <c r="AU719" s="297" t="s">
        <v>85</v>
      </c>
      <c r="AV719" s="15" t="s">
        <v>234</v>
      </c>
      <c r="AW719" s="15" t="s">
        <v>32</v>
      </c>
      <c r="AX719" s="15" t="s">
        <v>83</v>
      </c>
      <c r="AY719" s="297" t="s">
        <v>195</v>
      </c>
    </row>
    <row r="720" s="2" customFormat="1" ht="24.15" customHeight="1">
      <c r="A720" s="39"/>
      <c r="B720" s="40"/>
      <c r="C720" s="200" t="s">
        <v>495</v>
      </c>
      <c r="D720" s="200" t="s">
        <v>191</v>
      </c>
      <c r="E720" s="201" t="s">
        <v>1921</v>
      </c>
      <c r="F720" s="202" t="s">
        <v>1922</v>
      </c>
      <c r="G720" s="203" t="s">
        <v>1237</v>
      </c>
      <c r="H720" s="204">
        <v>1.4490000000000001</v>
      </c>
      <c r="I720" s="205"/>
      <c r="J720" s="206">
        <f>ROUND(I720*H720,2)</f>
        <v>0</v>
      </c>
      <c r="K720" s="202" t="s">
        <v>1412</v>
      </c>
      <c r="L720" s="45"/>
      <c r="M720" s="207" t="s">
        <v>1</v>
      </c>
      <c r="N720" s="208" t="s">
        <v>41</v>
      </c>
      <c r="O720" s="92"/>
      <c r="P720" s="209">
        <f>O720*H720</f>
        <v>0</v>
      </c>
      <c r="Q720" s="209">
        <v>0</v>
      </c>
      <c r="R720" s="209">
        <f>Q720*H720</f>
        <v>0</v>
      </c>
      <c r="S720" s="209">
        <v>0</v>
      </c>
      <c r="T720" s="210">
        <f>S720*H720</f>
        <v>0</v>
      </c>
      <c r="U720" s="39"/>
      <c r="V720" s="39"/>
      <c r="W720" s="39"/>
      <c r="X720" s="39"/>
      <c r="Y720" s="39"/>
      <c r="Z720" s="39"/>
      <c r="AA720" s="39"/>
      <c r="AB720" s="39"/>
      <c r="AC720" s="39"/>
      <c r="AD720" s="39"/>
      <c r="AE720" s="39"/>
      <c r="AR720" s="211" t="s">
        <v>234</v>
      </c>
      <c r="AT720" s="211" t="s">
        <v>191</v>
      </c>
      <c r="AU720" s="211" t="s">
        <v>85</v>
      </c>
      <c r="AY720" s="18" t="s">
        <v>195</v>
      </c>
      <c r="BE720" s="212">
        <f>IF(N720="základní",J720,0)</f>
        <v>0</v>
      </c>
      <c r="BF720" s="212">
        <f>IF(N720="snížená",J720,0)</f>
        <v>0</v>
      </c>
      <c r="BG720" s="212">
        <f>IF(N720="zákl. přenesená",J720,0)</f>
        <v>0</v>
      </c>
      <c r="BH720" s="212">
        <f>IF(N720="sníž. přenesená",J720,0)</f>
        <v>0</v>
      </c>
      <c r="BI720" s="212">
        <f>IF(N720="nulová",J720,0)</f>
        <v>0</v>
      </c>
      <c r="BJ720" s="18" t="s">
        <v>83</v>
      </c>
      <c r="BK720" s="212">
        <f>ROUND(I720*H720,2)</f>
        <v>0</v>
      </c>
      <c r="BL720" s="18" t="s">
        <v>234</v>
      </c>
      <c r="BM720" s="211" t="s">
        <v>1923</v>
      </c>
    </row>
    <row r="721" s="10" customFormat="1">
      <c r="A721" s="10"/>
      <c r="B721" s="218"/>
      <c r="C721" s="219"/>
      <c r="D721" s="213" t="s">
        <v>199</v>
      </c>
      <c r="E721" s="220" t="s">
        <v>1</v>
      </c>
      <c r="F721" s="221" t="s">
        <v>1924</v>
      </c>
      <c r="G721" s="219"/>
      <c r="H721" s="220" t="s">
        <v>1</v>
      </c>
      <c r="I721" s="222"/>
      <c r="J721" s="219"/>
      <c r="K721" s="219"/>
      <c r="L721" s="223"/>
      <c r="M721" s="224"/>
      <c r="N721" s="225"/>
      <c r="O721" s="225"/>
      <c r="P721" s="225"/>
      <c r="Q721" s="225"/>
      <c r="R721" s="225"/>
      <c r="S721" s="225"/>
      <c r="T721" s="226"/>
      <c r="U721" s="10"/>
      <c r="V721" s="10"/>
      <c r="W721" s="10"/>
      <c r="X721" s="10"/>
      <c r="Y721" s="10"/>
      <c r="Z721" s="10"/>
      <c r="AA721" s="10"/>
      <c r="AB721" s="10"/>
      <c r="AC721" s="10"/>
      <c r="AD721" s="10"/>
      <c r="AE721" s="10"/>
      <c r="AT721" s="227" t="s">
        <v>199</v>
      </c>
      <c r="AU721" s="227" t="s">
        <v>85</v>
      </c>
      <c r="AV721" s="10" t="s">
        <v>83</v>
      </c>
      <c r="AW721" s="10" t="s">
        <v>32</v>
      </c>
      <c r="AX721" s="10" t="s">
        <v>76</v>
      </c>
      <c r="AY721" s="227" t="s">
        <v>195</v>
      </c>
    </row>
    <row r="722" s="11" customFormat="1">
      <c r="A722" s="11"/>
      <c r="B722" s="228"/>
      <c r="C722" s="229"/>
      <c r="D722" s="213" t="s">
        <v>199</v>
      </c>
      <c r="E722" s="230" t="s">
        <v>1</v>
      </c>
      <c r="F722" s="231" t="s">
        <v>1925</v>
      </c>
      <c r="G722" s="229"/>
      <c r="H722" s="232">
        <v>0.39900000000000002</v>
      </c>
      <c r="I722" s="233"/>
      <c r="J722" s="229"/>
      <c r="K722" s="229"/>
      <c r="L722" s="234"/>
      <c r="M722" s="235"/>
      <c r="N722" s="236"/>
      <c r="O722" s="236"/>
      <c r="P722" s="236"/>
      <c r="Q722" s="236"/>
      <c r="R722" s="236"/>
      <c r="S722" s="236"/>
      <c r="T722" s="237"/>
      <c r="U722" s="11"/>
      <c r="V722" s="11"/>
      <c r="W722" s="11"/>
      <c r="X722" s="11"/>
      <c r="Y722" s="11"/>
      <c r="Z722" s="11"/>
      <c r="AA722" s="11"/>
      <c r="AB722" s="11"/>
      <c r="AC722" s="11"/>
      <c r="AD722" s="11"/>
      <c r="AE722" s="11"/>
      <c r="AT722" s="238" t="s">
        <v>199</v>
      </c>
      <c r="AU722" s="238" t="s">
        <v>85</v>
      </c>
      <c r="AV722" s="11" t="s">
        <v>85</v>
      </c>
      <c r="AW722" s="11" t="s">
        <v>32</v>
      </c>
      <c r="AX722" s="11" t="s">
        <v>76</v>
      </c>
      <c r="AY722" s="238" t="s">
        <v>195</v>
      </c>
    </row>
    <row r="723" s="11" customFormat="1">
      <c r="A723" s="11"/>
      <c r="B723" s="228"/>
      <c r="C723" s="229"/>
      <c r="D723" s="213" t="s">
        <v>199</v>
      </c>
      <c r="E723" s="230" t="s">
        <v>1</v>
      </c>
      <c r="F723" s="231" t="s">
        <v>1926</v>
      </c>
      <c r="G723" s="229"/>
      <c r="H723" s="232">
        <v>0.58399999999999996</v>
      </c>
      <c r="I723" s="233"/>
      <c r="J723" s="229"/>
      <c r="K723" s="229"/>
      <c r="L723" s="234"/>
      <c r="M723" s="235"/>
      <c r="N723" s="236"/>
      <c r="O723" s="236"/>
      <c r="P723" s="236"/>
      <c r="Q723" s="236"/>
      <c r="R723" s="236"/>
      <c r="S723" s="236"/>
      <c r="T723" s="237"/>
      <c r="U723" s="11"/>
      <c r="V723" s="11"/>
      <c r="W723" s="11"/>
      <c r="X723" s="11"/>
      <c r="Y723" s="11"/>
      <c r="Z723" s="11"/>
      <c r="AA723" s="11"/>
      <c r="AB723" s="11"/>
      <c r="AC723" s="11"/>
      <c r="AD723" s="11"/>
      <c r="AE723" s="11"/>
      <c r="AT723" s="238" t="s">
        <v>199</v>
      </c>
      <c r="AU723" s="238" t="s">
        <v>85</v>
      </c>
      <c r="AV723" s="11" t="s">
        <v>85</v>
      </c>
      <c r="AW723" s="11" t="s">
        <v>32</v>
      </c>
      <c r="AX723" s="11" t="s">
        <v>76</v>
      </c>
      <c r="AY723" s="238" t="s">
        <v>195</v>
      </c>
    </row>
    <row r="724" s="11" customFormat="1">
      <c r="A724" s="11"/>
      <c r="B724" s="228"/>
      <c r="C724" s="229"/>
      <c r="D724" s="213" t="s">
        <v>199</v>
      </c>
      <c r="E724" s="230" t="s">
        <v>1</v>
      </c>
      <c r="F724" s="231" t="s">
        <v>1927</v>
      </c>
      <c r="G724" s="229"/>
      <c r="H724" s="232">
        <v>0.59899999999999998</v>
      </c>
      <c r="I724" s="233"/>
      <c r="J724" s="229"/>
      <c r="K724" s="229"/>
      <c r="L724" s="234"/>
      <c r="M724" s="235"/>
      <c r="N724" s="236"/>
      <c r="O724" s="236"/>
      <c r="P724" s="236"/>
      <c r="Q724" s="236"/>
      <c r="R724" s="236"/>
      <c r="S724" s="236"/>
      <c r="T724" s="237"/>
      <c r="U724" s="11"/>
      <c r="V724" s="11"/>
      <c r="W724" s="11"/>
      <c r="X724" s="11"/>
      <c r="Y724" s="11"/>
      <c r="Z724" s="11"/>
      <c r="AA724" s="11"/>
      <c r="AB724" s="11"/>
      <c r="AC724" s="11"/>
      <c r="AD724" s="11"/>
      <c r="AE724" s="11"/>
      <c r="AT724" s="238" t="s">
        <v>199</v>
      </c>
      <c r="AU724" s="238" t="s">
        <v>85</v>
      </c>
      <c r="AV724" s="11" t="s">
        <v>85</v>
      </c>
      <c r="AW724" s="11" t="s">
        <v>32</v>
      </c>
      <c r="AX724" s="11" t="s">
        <v>76</v>
      </c>
      <c r="AY724" s="238" t="s">
        <v>195</v>
      </c>
    </row>
    <row r="725" s="10" customFormat="1">
      <c r="A725" s="10"/>
      <c r="B725" s="218"/>
      <c r="C725" s="219"/>
      <c r="D725" s="213" t="s">
        <v>199</v>
      </c>
      <c r="E725" s="220" t="s">
        <v>1</v>
      </c>
      <c r="F725" s="221" t="s">
        <v>1928</v>
      </c>
      <c r="G725" s="219"/>
      <c r="H725" s="220" t="s">
        <v>1</v>
      </c>
      <c r="I725" s="222"/>
      <c r="J725" s="219"/>
      <c r="K725" s="219"/>
      <c r="L725" s="223"/>
      <c r="M725" s="224"/>
      <c r="N725" s="225"/>
      <c r="O725" s="225"/>
      <c r="P725" s="225"/>
      <c r="Q725" s="225"/>
      <c r="R725" s="225"/>
      <c r="S725" s="225"/>
      <c r="T725" s="226"/>
      <c r="U725" s="10"/>
      <c r="V725" s="10"/>
      <c r="W725" s="10"/>
      <c r="X725" s="10"/>
      <c r="Y725" s="10"/>
      <c r="Z725" s="10"/>
      <c r="AA725" s="10"/>
      <c r="AB725" s="10"/>
      <c r="AC725" s="10"/>
      <c r="AD725" s="10"/>
      <c r="AE725" s="10"/>
      <c r="AT725" s="227" t="s">
        <v>199</v>
      </c>
      <c r="AU725" s="227" t="s">
        <v>85</v>
      </c>
      <c r="AV725" s="10" t="s">
        <v>83</v>
      </c>
      <c r="AW725" s="10" t="s">
        <v>32</v>
      </c>
      <c r="AX725" s="10" t="s">
        <v>76</v>
      </c>
      <c r="AY725" s="227" t="s">
        <v>195</v>
      </c>
    </row>
    <row r="726" s="11" customFormat="1">
      <c r="A726" s="11"/>
      <c r="B726" s="228"/>
      <c r="C726" s="229"/>
      <c r="D726" s="213" t="s">
        <v>199</v>
      </c>
      <c r="E726" s="230" t="s">
        <v>1</v>
      </c>
      <c r="F726" s="231" t="s">
        <v>1929</v>
      </c>
      <c r="G726" s="229"/>
      <c r="H726" s="232">
        <v>-0.13300000000000001</v>
      </c>
      <c r="I726" s="233"/>
      <c r="J726" s="229"/>
      <c r="K726" s="229"/>
      <c r="L726" s="234"/>
      <c r="M726" s="235"/>
      <c r="N726" s="236"/>
      <c r="O726" s="236"/>
      <c r="P726" s="236"/>
      <c r="Q726" s="236"/>
      <c r="R726" s="236"/>
      <c r="S726" s="236"/>
      <c r="T726" s="237"/>
      <c r="U726" s="11"/>
      <c r="V726" s="11"/>
      <c r="W726" s="11"/>
      <c r="X726" s="11"/>
      <c r="Y726" s="11"/>
      <c r="Z726" s="11"/>
      <c r="AA726" s="11"/>
      <c r="AB726" s="11"/>
      <c r="AC726" s="11"/>
      <c r="AD726" s="11"/>
      <c r="AE726" s="11"/>
      <c r="AT726" s="238" t="s">
        <v>199</v>
      </c>
      <c r="AU726" s="238" t="s">
        <v>85</v>
      </c>
      <c r="AV726" s="11" t="s">
        <v>85</v>
      </c>
      <c r="AW726" s="11" t="s">
        <v>32</v>
      </c>
      <c r="AX726" s="11" t="s">
        <v>76</v>
      </c>
      <c r="AY726" s="238" t="s">
        <v>195</v>
      </c>
    </row>
    <row r="727" s="15" customFormat="1">
      <c r="A727" s="15"/>
      <c r="B727" s="287"/>
      <c r="C727" s="288"/>
      <c r="D727" s="213" t="s">
        <v>199</v>
      </c>
      <c r="E727" s="289" t="s">
        <v>1</v>
      </c>
      <c r="F727" s="290" t="s">
        <v>1422</v>
      </c>
      <c r="G727" s="288"/>
      <c r="H727" s="291">
        <v>1.4490000000000001</v>
      </c>
      <c r="I727" s="292"/>
      <c r="J727" s="288"/>
      <c r="K727" s="288"/>
      <c r="L727" s="293"/>
      <c r="M727" s="294"/>
      <c r="N727" s="295"/>
      <c r="O727" s="295"/>
      <c r="P727" s="295"/>
      <c r="Q727" s="295"/>
      <c r="R727" s="295"/>
      <c r="S727" s="295"/>
      <c r="T727" s="296"/>
      <c r="U727" s="15"/>
      <c r="V727" s="15"/>
      <c r="W727" s="15"/>
      <c r="X727" s="15"/>
      <c r="Y727" s="15"/>
      <c r="Z727" s="15"/>
      <c r="AA727" s="15"/>
      <c r="AB727" s="15"/>
      <c r="AC727" s="15"/>
      <c r="AD727" s="15"/>
      <c r="AE727" s="15"/>
      <c r="AT727" s="297" t="s">
        <v>199</v>
      </c>
      <c r="AU727" s="297" t="s">
        <v>85</v>
      </c>
      <c r="AV727" s="15" t="s">
        <v>234</v>
      </c>
      <c r="AW727" s="15" t="s">
        <v>32</v>
      </c>
      <c r="AX727" s="15" t="s">
        <v>83</v>
      </c>
      <c r="AY727" s="297" t="s">
        <v>195</v>
      </c>
    </row>
    <row r="728" s="2" customFormat="1" ht="24.15" customHeight="1">
      <c r="A728" s="39"/>
      <c r="B728" s="40"/>
      <c r="C728" s="200" t="s">
        <v>498</v>
      </c>
      <c r="D728" s="200" t="s">
        <v>191</v>
      </c>
      <c r="E728" s="201" t="s">
        <v>1930</v>
      </c>
      <c r="F728" s="202" t="s">
        <v>1931</v>
      </c>
      <c r="G728" s="203" t="s">
        <v>1411</v>
      </c>
      <c r="H728" s="204">
        <v>8.2400000000000002</v>
      </c>
      <c r="I728" s="205"/>
      <c r="J728" s="206">
        <f>ROUND(I728*H728,2)</f>
        <v>0</v>
      </c>
      <c r="K728" s="202" t="s">
        <v>1412</v>
      </c>
      <c r="L728" s="45"/>
      <c r="M728" s="207" t="s">
        <v>1</v>
      </c>
      <c r="N728" s="208" t="s">
        <v>41</v>
      </c>
      <c r="O728" s="92"/>
      <c r="P728" s="209">
        <f>O728*H728</f>
        <v>0</v>
      </c>
      <c r="Q728" s="209">
        <v>0.0040200000000000001</v>
      </c>
      <c r="R728" s="209">
        <f>Q728*H728</f>
        <v>0.033124800000000003</v>
      </c>
      <c r="S728" s="209">
        <v>0</v>
      </c>
      <c r="T728" s="210">
        <f>S728*H728</f>
        <v>0</v>
      </c>
      <c r="U728" s="39"/>
      <c r="V728" s="39"/>
      <c r="W728" s="39"/>
      <c r="X728" s="39"/>
      <c r="Y728" s="39"/>
      <c r="Z728" s="39"/>
      <c r="AA728" s="39"/>
      <c r="AB728" s="39"/>
      <c r="AC728" s="39"/>
      <c r="AD728" s="39"/>
      <c r="AE728" s="39"/>
      <c r="AR728" s="211" t="s">
        <v>234</v>
      </c>
      <c r="AT728" s="211" t="s">
        <v>191</v>
      </c>
      <c r="AU728" s="211" t="s">
        <v>85</v>
      </c>
      <c r="AY728" s="18" t="s">
        <v>195</v>
      </c>
      <c r="BE728" s="212">
        <f>IF(N728="základní",J728,0)</f>
        <v>0</v>
      </c>
      <c r="BF728" s="212">
        <f>IF(N728="snížená",J728,0)</f>
        <v>0</v>
      </c>
      <c r="BG728" s="212">
        <f>IF(N728="zákl. přenesená",J728,0)</f>
        <v>0</v>
      </c>
      <c r="BH728" s="212">
        <f>IF(N728="sníž. přenesená",J728,0)</f>
        <v>0</v>
      </c>
      <c r="BI728" s="212">
        <f>IF(N728="nulová",J728,0)</f>
        <v>0</v>
      </c>
      <c r="BJ728" s="18" t="s">
        <v>83</v>
      </c>
      <c r="BK728" s="212">
        <f>ROUND(I728*H728,2)</f>
        <v>0</v>
      </c>
      <c r="BL728" s="18" t="s">
        <v>234</v>
      </c>
      <c r="BM728" s="211" t="s">
        <v>1932</v>
      </c>
    </row>
    <row r="729" s="10" customFormat="1">
      <c r="A729" s="10"/>
      <c r="B729" s="218"/>
      <c r="C729" s="219"/>
      <c r="D729" s="213" t="s">
        <v>199</v>
      </c>
      <c r="E729" s="220" t="s">
        <v>1</v>
      </c>
      <c r="F729" s="221" t="s">
        <v>1924</v>
      </c>
      <c r="G729" s="219"/>
      <c r="H729" s="220" t="s">
        <v>1</v>
      </c>
      <c r="I729" s="222"/>
      <c r="J729" s="219"/>
      <c r="K729" s="219"/>
      <c r="L729" s="223"/>
      <c r="M729" s="224"/>
      <c r="N729" s="225"/>
      <c r="O729" s="225"/>
      <c r="P729" s="225"/>
      <c r="Q729" s="225"/>
      <c r="R729" s="225"/>
      <c r="S729" s="225"/>
      <c r="T729" s="226"/>
      <c r="U729" s="10"/>
      <c r="V729" s="10"/>
      <c r="W729" s="10"/>
      <c r="X729" s="10"/>
      <c r="Y729" s="10"/>
      <c r="Z729" s="10"/>
      <c r="AA729" s="10"/>
      <c r="AB729" s="10"/>
      <c r="AC729" s="10"/>
      <c r="AD729" s="10"/>
      <c r="AE729" s="10"/>
      <c r="AT729" s="227" t="s">
        <v>199</v>
      </c>
      <c r="AU729" s="227" t="s">
        <v>85</v>
      </c>
      <c r="AV729" s="10" t="s">
        <v>83</v>
      </c>
      <c r="AW729" s="10" t="s">
        <v>32</v>
      </c>
      <c r="AX729" s="10" t="s">
        <v>76</v>
      </c>
      <c r="AY729" s="227" t="s">
        <v>195</v>
      </c>
    </row>
    <row r="730" s="11" customFormat="1">
      <c r="A730" s="11"/>
      <c r="B730" s="228"/>
      <c r="C730" s="229"/>
      <c r="D730" s="213" t="s">
        <v>199</v>
      </c>
      <c r="E730" s="230" t="s">
        <v>1</v>
      </c>
      <c r="F730" s="231" t="s">
        <v>1933</v>
      </c>
      <c r="G730" s="229"/>
      <c r="H730" s="232">
        <v>2.0800000000000001</v>
      </c>
      <c r="I730" s="233"/>
      <c r="J730" s="229"/>
      <c r="K730" s="229"/>
      <c r="L730" s="234"/>
      <c r="M730" s="235"/>
      <c r="N730" s="236"/>
      <c r="O730" s="236"/>
      <c r="P730" s="236"/>
      <c r="Q730" s="236"/>
      <c r="R730" s="236"/>
      <c r="S730" s="236"/>
      <c r="T730" s="237"/>
      <c r="U730" s="11"/>
      <c r="V730" s="11"/>
      <c r="W730" s="11"/>
      <c r="X730" s="11"/>
      <c r="Y730" s="11"/>
      <c r="Z730" s="11"/>
      <c r="AA730" s="11"/>
      <c r="AB730" s="11"/>
      <c r="AC730" s="11"/>
      <c r="AD730" s="11"/>
      <c r="AE730" s="11"/>
      <c r="AT730" s="238" t="s">
        <v>199</v>
      </c>
      <c r="AU730" s="238" t="s">
        <v>85</v>
      </c>
      <c r="AV730" s="11" t="s">
        <v>85</v>
      </c>
      <c r="AW730" s="11" t="s">
        <v>32</v>
      </c>
      <c r="AX730" s="11" t="s">
        <v>76</v>
      </c>
      <c r="AY730" s="238" t="s">
        <v>195</v>
      </c>
    </row>
    <row r="731" s="11" customFormat="1">
      <c r="A731" s="11"/>
      <c r="B731" s="228"/>
      <c r="C731" s="229"/>
      <c r="D731" s="213" t="s">
        <v>199</v>
      </c>
      <c r="E731" s="230" t="s">
        <v>1</v>
      </c>
      <c r="F731" s="231" t="s">
        <v>1934</v>
      </c>
      <c r="G731" s="229"/>
      <c r="H731" s="232">
        <v>3.04</v>
      </c>
      <c r="I731" s="233"/>
      <c r="J731" s="229"/>
      <c r="K731" s="229"/>
      <c r="L731" s="234"/>
      <c r="M731" s="235"/>
      <c r="N731" s="236"/>
      <c r="O731" s="236"/>
      <c r="P731" s="236"/>
      <c r="Q731" s="236"/>
      <c r="R731" s="236"/>
      <c r="S731" s="236"/>
      <c r="T731" s="237"/>
      <c r="U731" s="11"/>
      <c r="V731" s="11"/>
      <c r="W731" s="11"/>
      <c r="X731" s="11"/>
      <c r="Y731" s="11"/>
      <c r="Z731" s="11"/>
      <c r="AA731" s="11"/>
      <c r="AB731" s="11"/>
      <c r="AC731" s="11"/>
      <c r="AD731" s="11"/>
      <c r="AE731" s="11"/>
      <c r="AT731" s="238" t="s">
        <v>199</v>
      </c>
      <c r="AU731" s="238" t="s">
        <v>85</v>
      </c>
      <c r="AV731" s="11" t="s">
        <v>85</v>
      </c>
      <c r="AW731" s="11" t="s">
        <v>32</v>
      </c>
      <c r="AX731" s="11" t="s">
        <v>76</v>
      </c>
      <c r="AY731" s="238" t="s">
        <v>195</v>
      </c>
    </row>
    <row r="732" s="11" customFormat="1">
      <c r="A732" s="11"/>
      <c r="B732" s="228"/>
      <c r="C732" s="229"/>
      <c r="D732" s="213" t="s">
        <v>199</v>
      </c>
      <c r="E732" s="230" t="s">
        <v>1</v>
      </c>
      <c r="F732" s="231" t="s">
        <v>1935</v>
      </c>
      <c r="G732" s="229"/>
      <c r="H732" s="232">
        <v>3.1200000000000001</v>
      </c>
      <c r="I732" s="233"/>
      <c r="J732" s="229"/>
      <c r="K732" s="229"/>
      <c r="L732" s="234"/>
      <c r="M732" s="235"/>
      <c r="N732" s="236"/>
      <c r="O732" s="236"/>
      <c r="P732" s="236"/>
      <c r="Q732" s="236"/>
      <c r="R732" s="236"/>
      <c r="S732" s="236"/>
      <c r="T732" s="237"/>
      <c r="U732" s="11"/>
      <c r="V732" s="11"/>
      <c r="W732" s="11"/>
      <c r="X732" s="11"/>
      <c r="Y732" s="11"/>
      <c r="Z732" s="11"/>
      <c r="AA732" s="11"/>
      <c r="AB732" s="11"/>
      <c r="AC732" s="11"/>
      <c r="AD732" s="11"/>
      <c r="AE732" s="11"/>
      <c r="AT732" s="238" t="s">
        <v>199</v>
      </c>
      <c r="AU732" s="238" t="s">
        <v>85</v>
      </c>
      <c r="AV732" s="11" t="s">
        <v>85</v>
      </c>
      <c r="AW732" s="11" t="s">
        <v>32</v>
      </c>
      <c r="AX732" s="11" t="s">
        <v>76</v>
      </c>
      <c r="AY732" s="238" t="s">
        <v>195</v>
      </c>
    </row>
    <row r="733" s="15" customFormat="1">
      <c r="A733" s="15"/>
      <c r="B733" s="287"/>
      <c r="C733" s="288"/>
      <c r="D733" s="213" t="s">
        <v>199</v>
      </c>
      <c r="E733" s="289" t="s">
        <v>1</v>
      </c>
      <c r="F733" s="290" t="s">
        <v>1422</v>
      </c>
      <c r="G733" s="288"/>
      <c r="H733" s="291">
        <v>8.2400000000000002</v>
      </c>
      <c r="I733" s="292"/>
      <c r="J733" s="288"/>
      <c r="K733" s="288"/>
      <c r="L733" s="293"/>
      <c r="M733" s="294"/>
      <c r="N733" s="295"/>
      <c r="O733" s="295"/>
      <c r="P733" s="295"/>
      <c r="Q733" s="295"/>
      <c r="R733" s="295"/>
      <c r="S733" s="295"/>
      <c r="T733" s="296"/>
      <c r="U733" s="15"/>
      <c r="V733" s="15"/>
      <c r="W733" s="15"/>
      <c r="X733" s="15"/>
      <c r="Y733" s="15"/>
      <c r="Z733" s="15"/>
      <c r="AA733" s="15"/>
      <c r="AB733" s="15"/>
      <c r="AC733" s="15"/>
      <c r="AD733" s="15"/>
      <c r="AE733" s="15"/>
      <c r="AT733" s="297" t="s">
        <v>199</v>
      </c>
      <c r="AU733" s="297" t="s">
        <v>85</v>
      </c>
      <c r="AV733" s="15" t="s">
        <v>234</v>
      </c>
      <c r="AW733" s="15" t="s">
        <v>32</v>
      </c>
      <c r="AX733" s="15" t="s">
        <v>83</v>
      </c>
      <c r="AY733" s="297" t="s">
        <v>195</v>
      </c>
    </row>
    <row r="734" s="13" customFormat="1" ht="22.8" customHeight="1">
      <c r="A734" s="13"/>
      <c r="B734" s="248"/>
      <c r="C734" s="249"/>
      <c r="D734" s="250" t="s">
        <v>75</v>
      </c>
      <c r="E734" s="285" t="s">
        <v>257</v>
      </c>
      <c r="F734" s="285" t="s">
        <v>1936</v>
      </c>
      <c r="G734" s="249"/>
      <c r="H734" s="249"/>
      <c r="I734" s="252"/>
      <c r="J734" s="286">
        <f>BK734</f>
        <v>0</v>
      </c>
      <c r="K734" s="249"/>
      <c r="L734" s="254"/>
      <c r="M734" s="255"/>
      <c r="N734" s="256"/>
      <c r="O734" s="256"/>
      <c r="P734" s="257">
        <f>SUM(P735:P743)</f>
        <v>0</v>
      </c>
      <c r="Q734" s="256"/>
      <c r="R734" s="257">
        <f>SUM(R735:R743)</f>
        <v>2.2501799999999998</v>
      </c>
      <c r="S734" s="256"/>
      <c r="T734" s="258">
        <f>SUM(T735:T743)</f>
        <v>2.1374999999999997</v>
      </c>
      <c r="U734" s="13"/>
      <c r="V734" s="13"/>
      <c r="W734" s="13"/>
      <c r="X734" s="13"/>
      <c r="Y734" s="13"/>
      <c r="Z734" s="13"/>
      <c r="AA734" s="13"/>
      <c r="AB734" s="13"/>
      <c r="AC734" s="13"/>
      <c r="AD734" s="13"/>
      <c r="AE734" s="13"/>
      <c r="AR734" s="259" t="s">
        <v>83</v>
      </c>
      <c r="AT734" s="260" t="s">
        <v>75</v>
      </c>
      <c r="AU734" s="260" t="s">
        <v>83</v>
      </c>
      <c r="AY734" s="259" t="s">
        <v>195</v>
      </c>
      <c r="BK734" s="261">
        <f>SUM(BK735:BK743)</f>
        <v>0</v>
      </c>
    </row>
    <row r="735" s="2" customFormat="1" ht="33" customHeight="1">
      <c r="A735" s="39"/>
      <c r="B735" s="40"/>
      <c r="C735" s="200" t="s">
        <v>501</v>
      </c>
      <c r="D735" s="200" t="s">
        <v>191</v>
      </c>
      <c r="E735" s="201" t="s">
        <v>1937</v>
      </c>
      <c r="F735" s="202" t="s">
        <v>1938</v>
      </c>
      <c r="G735" s="203" t="s">
        <v>513</v>
      </c>
      <c r="H735" s="204">
        <v>6</v>
      </c>
      <c r="I735" s="205"/>
      <c r="J735" s="206">
        <f>ROUND(I735*H735,2)</f>
        <v>0</v>
      </c>
      <c r="K735" s="202" t="s">
        <v>1412</v>
      </c>
      <c r="L735" s="45"/>
      <c r="M735" s="207" t="s">
        <v>1</v>
      </c>
      <c r="N735" s="208" t="s">
        <v>41</v>
      </c>
      <c r="O735" s="92"/>
      <c r="P735" s="209">
        <f>O735*H735</f>
        <v>0</v>
      </c>
      <c r="Q735" s="209">
        <v>0.37502999999999997</v>
      </c>
      <c r="R735" s="209">
        <f>Q735*H735</f>
        <v>2.2501799999999998</v>
      </c>
      <c r="S735" s="209">
        <v>0</v>
      </c>
      <c r="T735" s="210">
        <f>S735*H735</f>
        <v>0</v>
      </c>
      <c r="U735" s="39"/>
      <c r="V735" s="39"/>
      <c r="W735" s="39"/>
      <c r="X735" s="39"/>
      <c r="Y735" s="39"/>
      <c r="Z735" s="39"/>
      <c r="AA735" s="39"/>
      <c r="AB735" s="39"/>
      <c r="AC735" s="39"/>
      <c r="AD735" s="39"/>
      <c r="AE735" s="39"/>
      <c r="AR735" s="211" t="s">
        <v>234</v>
      </c>
      <c r="AT735" s="211" t="s">
        <v>191</v>
      </c>
      <c r="AU735" s="211" t="s">
        <v>85</v>
      </c>
      <c r="AY735" s="18" t="s">
        <v>195</v>
      </c>
      <c r="BE735" s="212">
        <f>IF(N735="základní",J735,0)</f>
        <v>0</v>
      </c>
      <c r="BF735" s="212">
        <f>IF(N735="snížená",J735,0)</f>
        <v>0</v>
      </c>
      <c r="BG735" s="212">
        <f>IF(N735="zákl. přenesená",J735,0)</f>
        <v>0</v>
      </c>
      <c r="BH735" s="212">
        <f>IF(N735="sníž. přenesená",J735,0)</f>
        <v>0</v>
      </c>
      <c r="BI735" s="212">
        <f>IF(N735="nulová",J735,0)</f>
        <v>0</v>
      </c>
      <c r="BJ735" s="18" t="s">
        <v>83</v>
      </c>
      <c r="BK735" s="212">
        <f>ROUND(I735*H735,2)</f>
        <v>0</v>
      </c>
      <c r="BL735" s="18" t="s">
        <v>234</v>
      </c>
      <c r="BM735" s="211" t="s">
        <v>1939</v>
      </c>
    </row>
    <row r="736" s="10" customFormat="1">
      <c r="A736" s="10"/>
      <c r="B736" s="218"/>
      <c r="C736" s="219"/>
      <c r="D736" s="213" t="s">
        <v>199</v>
      </c>
      <c r="E736" s="220" t="s">
        <v>1</v>
      </c>
      <c r="F736" s="221" t="s">
        <v>1788</v>
      </c>
      <c r="G736" s="219"/>
      <c r="H736" s="220" t="s">
        <v>1</v>
      </c>
      <c r="I736" s="222"/>
      <c r="J736" s="219"/>
      <c r="K736" s="219"/>
      <c r="L736" s="223"/>
      <c r="M736" s="224"/>
      <c r="N736" s="225"/>
      <c r="O736" s="225"/>
      <c r="P736" s="225"/>
      <c r="Q736" s="225"/>
      <c r="R736" s="225"/>
      <c r="S736" s="225"/>
      <c r="T736" s="226"/>
      <c r="U736" s="10"/>
      <c r="V736" s="10"/>
      <c r="W736" s="10"/>
      <c r="X736" s="10"/>
      <c r="Y736" s="10"/>
      <c r="Z736" s="10"/>
      <c r="AA736" s="10"/>
      <c r="AB736" s="10"/>
      <c r="AC736" s="10"/>
      <c r="AD736" s="10"/>
      <c r="AE736" s="10"/>
      <c r="AT736" s="227" t="s">
        <v>199</v>
      </c>
      <c r="AU736" s="227" t="s">
        <v>85</v>
      </c>
      <c r="AV736" s="10" t="s">
        <v>83</v>
      </c>
      <c r="AW736" s="10" t="s">
        <v>32</v>
      </c>
      <c r="AX736" s="10" t="s">
        <v>76</v>
      </c>
      <c r="AY736" s="227" t="s">
        <v>195</v>
      </c>
    </row>
    <row r="737" s="11" customFormat="1">
      <c r="A737" s="11"/>
      <c r="B737" s="228"/>
      <c r="C737" s="229"/>
      <c r="D737" s="213" t="s">
        <v>199</v>
      </c>
      <c r="E737" s="230" t="s">
        <v>1</v>
      </c>
      <c r="F737" s="231" t="s">
        <v>1940</v>
      </c>
      <c r="G737" s="229"/>
      <c r="H737" s="232">
        <v>6</v>
      </c>
      <c r="I737" s="233"/>
      <c r="J737" s="229"/>
      <c r="K737" s="229"/>
      <c r="L737" s="234"/>
      <c r="M737" s="235"/>
      <c r="N737" s="236"/>
      <c r="O737" s="236"/>
      <c r="P737" s="236"/>
      <c r="Q737" s="236"/>
      <c r="R737" s="236"/>
      <c r="S737" s="236"/>
      <c r="T737" s="237"/>
      <c r="U737" s="11"/>
      <c r="V737" s="11"/>
      <c r="W737" s="11"/>
      <c r="X737" s="11"/>
      <c r="Y737" s="11"/>
      <c r="Z737" s="11"/>
      <c r="AA737" s="11"/>
      <c r="AB737" s="11"/>
      <c r="AC737" s="11"/>
      <c r="AD737" s="11"/>
      <c r="AE737" s="11"/>
      <c r="AT737" s="238" t="s">
        <v>199</v>
      </c>
      <c r="AU737" s="238" t="s">
        <v>85</v>
      </c>
      <c r="AV737" s="11" t="s">
        <v>85</v>
      </c>
      <c r="AW737" s="11" t="s">
        <v>32</v>
      </c>
      <c r="AX737" s="11" t="s">
        <v>83</v>
      </c>
      <c r="AY737" s="238" t="s">
        <v>195</v>
      </c>
    </row>
    <row r="738" s="2" customFormat="1" ht="21.75" customHeight="1">
      <c r="A738" s="39"/>
      <c r="B738" s="40"/>
      <c r="C738" s="200" t="s">
        <v>504</v>
      </c>
      <c r="D738" s="200" t="s">
        <v>191</v>
      </c>
      <c r="E738" s="201" t="s">
        <v>1941</v>
      </c>
      <c r="F738" s="202" t="s">
        <v>1942</v>
      </c>
      <c r="G738" s="203" t="s">
        <v>513</v>
      </c>
      <c r="H738" s="204">
        <v>6</v>
      </c>
      <c r="I738" s="205"/>
      <c r="J738" s="206">
        <f>ROUND(I738*H738,2)</f>
        <v>0</v>
      </c>
      <c r="K738" s="202" t="s">
        <v>1412</v>
      </c>
      <c r="L738" s="45"/>
      <c r="M738" s="207" t="s">
        <v>1</v>
      </c>
      <c r="N738" s="208" t="s">
        <v>41</v>
      </c>
      <c r="O738" s="92"/>
      <c r="P738" s="209">
        <f>O738*H738</f>
        <v>0</v>
      </c>
      <c r="Q738" s="209">
        <v>0</v>
      </c>
      <c r="R738" s="209">
        <f>Q738*H738</f>
        <v>0</v>
      </c>
      <c r="S738" s="209">
        <v>0.34999999999999998</v>
      </c>
      <c r="T738" s="210">
        <f>S738*H738</f>
        <v>2.0999999999999996</v>
      </c>
      <c r="U738" s="39"/>
      <c r="V738" s="39"/>
      <c r="W738" s="39"/>
      <c r="X738" s="39"/>
      <c r="Y738" s="39"/>
      <c r="Z738" s="39"/>
      <c r="AA738" s="39"/>
      <c r="AB738" s="39"/>
      <c r="AC738" s="39"/>
      <c r="AD738" s="39"/>
      <c r="AE738" s="39"/>
      <c r="AR738" s="211" t="s">
        <v>234</v>
      </c>
      <c r="AT738" s="211" t="s">
        <v>191</v>
      </c>
      <c r="AU738" s="211" t="s">
        <v>85</v>
      </c>
      <c r="AY738" s="18" t="s">
        <v>195</v>
      </c>
      <c r="BE738" s="212">
        <f>IF(N738="základní",J738,0)</f>
        <v>0</v>
      </c>
      <c r="BF738" s="212">
        <f>IF(N738="snížená",J738,0)</f>
        <v>0</v>
      </c>
      <c r="BG738" s="212">
        <f>IF(N738="zákl. přenesená",J738,0)</f>
        <v>0</v>
      </c>
      <c r="BH738" s="212">
        <f>IF(N738="sníž. přenesená",J738,0)</f>
        <v>0</v>
      </c>
      <c r="BI738" s="212">
        <f>IF(N738="nulová",J738,0)</f>
        <v>0</v>
      </c>
      <c r="BJ738" s="18" t="s">
        <v>83</v>
      </c>
      <c r="BK738" s="212">
        <f>ROUND(I738*H738,2)</f>
        <v>0</v>
      </c>
      <c r="BL738" s="18" t="s">
        <v>234</v>
      </c>
      <c r="BM738" s="211" t="s">
        <v>1943</v>
      </c>
    </row>
    <row r="739" s="10" customFormat="1">
      <c r="A739" s="10"/>
      <c r="B739" s="218"/>
      <c r="C739" s="219"/>
      <c r="D739" s="213" t="s">
        <v>199</v>
      </c>
      <c r="E739" s="220" t="s">
        <v>1</v>
      </c>
      <c r="F739" s="221" t="s">
        <v>1788</v>
      </c>
      <c r="G739" s="219"/>
      <c r="H739" s="220" t="s">
        <v>1</v>
      </c>
      <c r="I739" s="222"/>
      <c r="J739" s="219"/>
      <c r="K739" s="219"/>
      <c r="L739" s="223"/>
      <c r="M739" s="224"/>
      <c r="N739" s="225"/>
      <c r="O739" s="225"/>
      <c r="P739" s="225"/>
      <c r="Q739" s="225"/>
      <c r="R739" s="225"/>
      <c r="S739" s="225"/>
      <c r="T739" s="226"/>
      <c r="U739" s="10"/>
      <c r="V739" s="10"/>
      <c r="W739" s="10"/>
      <c r="X739" s="10"/>
      <c r="Y739" s="10"/>
      <c r="Z739" s="10"/>
      <c r="AA739" s="10"/>
      <c r="AB739" s="10"/>
      <c r="AC739" s="10"/>
      <c r="AD739" s="10"/>
      <c r="AE739" s="10"/>
      <c r="AT739" s="227" t="s">
        <v>199</v>
      </c>
      <c r="AU739" s="227" t="s">
        <v>85</v>
      </c>
      <c r="AV739" s="10" t="s">
        <v>83</v>
      </c>
      <c r="AW739" s="10" t="s">
        <v>32</v>
      </c>
      <c r="AX739" s="10" t="s">
        <v>76</v>
      </c>
      <c r="AY739" s="227" t="s">
        <v>195</v>
      </c>
    </row>
    <row r="740" s="11" customFormat="1">
      <c r="A740" s="11"/>
      <c r="B740" s="228"/>
      <c r="C740" s="229"/>
      <c r="D740" s="213" t="s">
        <v>199</v>
      </c>
      <c r="E740" s="230" t="s">
        <v>1</v>
      </c>
      <c r="F740" s="231" t="s">
        <v>1940</v>
      </c>
      <c r="G740" s="229"/>
      <c r="H740" s="232">
        <v>6</v>
      </c>
      <c r="I740" s="233"/>
      <c r="J740" s="229"/>
      <c r="K740" s="229"/>
      <c r="L740" s="234"/>
      <c r="M740" s="235"/>
      <c r="N740" s="236"/>
      <c r="O740" s="236"/>
      <c r="P740" s="236"/>
      <c r="Q740" s="236"/>
      <c r="R740" s="236"/>
      <c r="S740" s="236"/>
      <c r="T740" s="237"/>
      <c r="U740" s="11"/>
      <c r="V740" s="11"/>
      <c r="W740" s="11"/>
      <c r="X740" s="11"/>
      <c r="Y740" s="11"/>
      <c r="Z740" s="11"/>
      <c r="AA740" s="11"/>
      <c r="AB740" s="11"/>
      <c r="AC740" s="11"/>
      <c r="AD740" s="11"/>
      <c r="AE740" s="11"/>
      <c r="AT740" s="238" t="s">
        <v>199</v>
      </c>
      <c r="AU740" s="238" t="s">
        <v>85</v>
      </c>
      <c r="AV740" s="11" t="s">
        <v>85</v>
      </c>
      <c r="AW740" s="11" t="s">
        <v>32</v>
      </c>
      <c r="AX740" s="11" t="s">
        <v>83</v>
      </c>
      <c r="AY740" s="238" t="s">
        <v>195</v>
      </c>
    </row>
    <row r="741" s="2" customFormat="1" ht="24.15" customHeight="1">
      <c r="A741" s="39"/>
      <c r="B741" s="40"/>
      <c r="C741" s="200" t="s">
        <v>510</v>
      </c>
      <c r="D741" s="200" t="s">
        <v>191</v>
      </c>
      <c r="E741" s="201" t="s">
        <v>1944</v>
      </c>
      <c r="F741" s="202" t="s">
        <v>1945</v>
      </c>
      <c r="G741" s="203" t="s">
        <v>513</v>
      </c>
      <c r="H741" s="204">
        <v>2.5</v>
      </c>
      <c r="I741" s="205"/>
      <c r="J741" s="206">
        <f>ROUND(I741*H741,2)</f>
        <v>0</v>
      </c>
      <c r="K741" s="202" t="s">
        <v>1412</v>
      </c>
      <c r="L741" s="45"/>
      <c r="M741" s="207" t="s">
        <v>1</v>
      </c>
      <c r="N741" s="208" t="s">
        <v>41</v>
      </c>
      <c r="O741" s="92"/>
      <c r="P741" s="209">
        <f>O741*H741</f>
        <v>0</v>
      </c>
      <c r="Q741" s="209">
        <v>0</v>
      </c>
      <c r="R741" s="209">
        <f>Q741*H741</f>
        <v>0</v>
      </c>
      <c r="S741" s="209">
        <v>0.014999999999999999</v>
      </c>
      <c r="T741" s="210">
        <f>S741*H741</f>
        <v>0.037499999999999999</v>
      </c>
      <c r="U741" s="39"/>
      <c r="V741" s="39"/>
      <c r="W741" s="39"/>
      <c r="X741" s="39"/>
      <c r="Y741" s="39"/>
      <c r="Z741" s="39"/>
      <c r="AA741" s="39"/>
      <c r="AB741" s="39"/>
      <c r="AC741" s="39"/>
      <c r="AD741" s="39"/>
      <c r="AE741" s="39"/>
      <c r="AR741" s="211" t="s">
        <v>234</v>
      </c>
      <c r="AT741" s="211" t="s">
        <v>191</v>
      </c>
      <c r="AU741" s="211" t="s">
        <v>85</v>
      </c>
      <c r="AY741" s="18" t="s">
        <v>195</v>
      </c>
      <c r="BE741" s="212">
        <f>IF(N741="základní",J741,0)</f>
        <v>0</v>
      </c>
      <c r="BF741" s="212">
        <f>IF(N741="snížená",J741,0)</f>
        <v>0</v>
      </c>
      <c r="BG741" s="212">
        <f>IF(N741="zákl. přenesená",J741,0)</f>
        <v>0</v>
      </c>
      <c r="BH741" s="212">
        <f>IF(N741="sníž. přenesená",J741,0)</f>
        <v>0</v>
      </c>
      <c r="BI741" s="212">
        <f>IF(N741="nulová",J741,0)</f>
        <v>0</v>
      </c>
      <c r="BJ741" s="18" t="s">
        <v>83</v>
      </c>
      <c r="BK741" s="212">
        <f>ROUND(I741*H741,2)</f>
        <v>0</v>
      </c>
      <c r="BL741" s="18" t="s">
        <v>234</v>
      </c>
      <c r="BM741" s="211" t="s">
        <v>1946</v>
      </c>
    </row>
    <row r="742" s="10" customFormat="1">
      <c r="A742" s="10"/>
      <c r="B742" s="218"/>
      <c r="C742" s="219"/>
      <c r="D742" s="213" t="s">
        <v>199</v>
      </c>
      <c r="E742" s="220" t="s">
        <v>1</v>
      </c>
      <c r="F742" s="221" t="s">
        <v>1947</v>
      </c>
      <c r="G742" s="219"/>
      <c r="H742" s="220" t="s">
        <v>1</v>
      </c>
      <c r="I742" s="222"/>
      <c r="J742" s="219"/>
      <c r="K742" s="219"/>
      <c r="L742" s="223"/>
      <c r="M742" s="224"/>
      <c r="N742" s="225"/>
      <c r="O742" s="225"/>
      <c r="P742" s="225"/>
      <c r="Q742" s="225"/>
      <c r="R742" s="225"/>
      <c r="S742" s="225"/>
      <c r="T742" s="226"/>
      <c r="U742" s="10"/>
      <c r="V742" s="10"/>
      <c r="W742" s="10"/>
      <c r="X742" s="10"/>
      <c r="Y742" s="10"/>
      <c r="Z742" s="10"/>
      <c r="AA742" s="10"/>
      <c r="AB742" s="10"/>
      <c r="AC742" s="10"/>
      <c r="AD742" s="10"/>
      <c r="AE742" s="10"/>
      <c r="AT742" s="227" t="s">
        <v>199</v>
      </c>
      <c r="AU742" s="227" t="s">
        <v>85</v>
      </c>
      <c r="AV742" s="10" t="s">
        <v>83</v>
      </c>
      <c r="AW742" s="10" t="s">
        <v>32</v>
      </c>
      <c r="AX742" s="10" t="s">
        <v>76</v>
      </c>
      <c r="AY742" s="227" t="s">
        <v>195</v>
      </c>
    </row>
    <row r="743" s="11" customFormat="1">
      <c r="A743" s="11"/>
      <c r="B743" s="228"/>
      <c r="C743" s="229"/>
      <c r="D743" s="213" t="s">
        <v>199</v>
      </c>
      <c r="E743" s="230" t="s">
        <v>1</v>
      </c>
      <c r="F743" s="231" t="s">
        <v>1948</v>
      </c>
      <c r="G743" s="229"/>
      <c r="H743" s="232">
        <v>2.5</v>
      </c>
      <c r="I743" s="233"/>
      <c r="J743" s="229"/>
      <c r="K743" s="229"/>
      <c r="L743" s="234"/>
      <c r="M743" s="235"/>
      <c r="N743" s="236"/>
      <c r="O743" s="236"/>
      <c r="P743" s="236"/>
      <c r="Q743" s="236"/>
      <c r="R743" s="236"/>
      <c r="S743" s="236"/>
      <c r="T743" s="237"/>
      <c r="U743" s="11"/>
      <c r="V743" s="11"/>
      <c r="W743" s="11"/>
      <c r="X743" s="11"/>
      <c r="Y743" s="11"/>
      <c r="Z743" s="11"/>
      <c r="AA743" s="11"/>
      <c r="AB743" s="11"/>
      <c r="AC743" s="11"/>
      <c r="AD743" s="11"/>
      <c r="AE743" s="11"/>
      <c r="AT743" s="238" t="s">
        <v>199</v>
      </c>
      <c r="AU743" s="238" t="s">
        <v>85</v>
      </c>
      <c r="AV743" s="11" t="s">
        <v>85</v>
      </c>
      <c r="AW743" s="11" t="s">
        <v>32</v>
      </c>
      <c r="AX743" s="11" t="s">
        <v>83</v>
      </c>
      <c r="AY743" s="238" t="s">
        <v>195</v>
      </c>
    </row>
    <row r="744" s="13" customFormat="1" ht="22.8" customHeight="1">
      <c r="A744" s="13"/>
      <c r="B744" s="248"/>
      <c r="C744" s="249"/>
      <c r="D744" s="250" t="s">
        <v>75</v>
      </c>
      <c r="E744" s="285" t="s">
        <v>563</v>
      </c>
      <c r="F744" s="285" t="s">
        <v>1949</v>
      </c>
      <c r="G744" s="249"/>
      <c r="H744" s="249"/>
      <c r="I744" s="252"/>
      <c r="J744" s="286">
        <f>BK744</f>
        <v>0</v>
      </c>
      <c r="K744" s="249"/>
      <c r="L744" s="254"/>
      <c r="M744" s="255"/>
      <c r="N744" s="256"/>
      <c r="O744" s="256"/>
      <c r="P744" s="257">
        <f>SUM(P745:P779)</f>
        <v>0</v>
      </c>
      <c r="Q744" s="256"/>
      <c r="R744" s="257">
        <f>SUM(R745:R779)</f>
        <v>0.36505800000000005</v>
      </c>
      <c r="S744" s="256"/>
      <c r="T744" s="258">
        <f>SUM(T745:T779)</f>
        <v>0</v>
      </c>
      <c r="U744" s="13"/>
      <c r="V744" s="13"/>
      <c r="W744" s="13"/>
      <c r="X744" s="13"/>
      <c r="Y744" s="13"/>
      <c r="Z744" s="13"/>
      <c r="AA744" s="13"/>
      <c r="AB744" s="13"/>
      <c r="AC744" s="13"/>
      <c r="AD744" s="13"/>
      <c r="AE744" s="13"/>
      <c r="AR744" s="259" t="s">
        <v>83</v>
      </c>
      <c r="AT744" s="260" t="s">
        <v>75</v>
      </c>
      <c r="AU744" s="260" t="s">
        <v>83</v>
      </c>
      <c r="AY744" s="259" t="s">
        <v>195</v>
      </c>
      <c r="BK744" s="261">
        <f>SUM(BK745:BK779)</f>
        <v>0</v>
      </c>
    </row>
    <row r="745" s="2" customFormat="1" ht="24.15" customHeight="1">
      <c r="A745" s="39"/>
      <c r="B745" s="40"/>
      <c r="C745" s="200" t="s">
        <v>515</v>
      </c>
      <c r="D745" s="200" t="s">
        <v>191</v>
      </c>
      <c r="E745" s="201" t="s">
        <v>1950</v>
      </c>
      <c r="F745" s="202" t="s">
        <v>1951</v>
      </c>
      <c r="G745" s="203" t="s">
        <v>513</v>
      </c>
      <c r="H745" s="204">
        <v>2147.4000000000001</v>
      </c>
      <c r="I745" s="205"/>
      <c r="J745" s="206">
        <f>ROUND(I745*H745,2)</f>
        <v>0</v>
      </c>
      <c r="K745" s="202" t="s">
        <v>1412</v>
      </c>
      <c r="L745" s="45"/>
      <c r="M745" s="207" t="s">
        <v>1</v>
      </c>
      <c r="N745" s="208" t="s">
        <v>41</v>
      </c>
      <c r="O745" s="92"/>
      <c r="P745" s="209">
        <f>O745*H745</f>
        <v>0</v>
      </c>
      <c r="Q745" s="209">
        <v>0.00017000000000000001</v>
      </c>
      <c r="R745" s="209">
        <f>Q745*H745</f>
        <v>0.36505800000000005</v>
      </c>
      <c r="S745" s="209">
        <v>0</v>
      </c>
      <c r="T745" s="210">
        <f>S745*H745</f>
        <v>0</v>
      </c>
      <c r="U745" s="39"/>
      <c r="V745" s="39"/>
      <c r="W745" s="39"/>
      <c r="X745" s="39"/>
      <c r="Y745" s="39"/>
      <c r="Z745" s="39"/>
      <c r="AA745" s="39"/>
      <c r="AB745" s="39"/>
      <c r="AC745" s="39"/>
      <c r="AD745" s="39"/>
      <c r="AE745" s="39"/>
      <c r="AR745" s="211" t="s">
        <v>234</v>
      </c>
      <c r="AT745" s="211" t="s">
        <v>191</v>
      </c>
      <c r="AU745" s="211" t="s">
        <v>85</v>
      </c>
      <c r="AY745" s="18" t="s">
        <v>195</v>
      </c>
      <c r="BE745" s="212">
        <f>IF(N745="základní",J745,0)</f>
        <v>0</v>
      </c>
      <c r="BF745" s="212">
        <f>IF(N745="snížená",J745,0)</f>
        <v>0</v>
      </c>
      <c r="BG745" s="212">
        <f>IF(N745="zákl. přenesená",J745,0)</f>
        <v>0</v>
      </c>
      <c r="BH745" s="212">
        <f>IF(N745="sníž. přenesená",J745,0)</f>
        <v>0</v>
      </c>
      <c r="BI745" s="212">
        <f>IF(N745="nulová",J745,0)</f>
        <v>0</v>
      </c>
      <c r="BJ745" s="18" t="s">
        <v>83</v>
      </c>
      <c r="BK745" s="212">
        <f>ROUND(I745*H745,2)</f>
        <v>0</v>
      </c>
      <c r="BL745" s="18" t="s">
        <v>234</v>
      </c>
      <c r="BM745" s="211" t="s">
        <v>1952</v>
      </c>
    </row>
    <row r="746" s="10" customFormat="1">
      <c r="A746" s="10"/>
      <c r="B746" s="218"/>
      <c r="C746" s="219"/>
      <c r="D746" s="213" t="s">
        <v>199</v>
      </c>
      <c r="E746" s="220" t="s">
        <v>1</v>
      </c>
      <c r="F746" s="221" t="s">
        <v>1953</v>
      </c>
      <c r="G746" s="219"/>
      <c r="H746" s="220" t="s">
        <v>1</v>
      </c>
      <c r="I746" s="222"/>
      <c r="J746" s="219"/>
      <c r="K746" s="219"/>
      <c r="L746" s="223"/>
      <c r="M746" s="224"/>
      <c r="N746" s="225"/>
      <c r="O746" s="225"/>
      <c r="P746" s="225"/>
      <c r="Q746" s="225"/>
      <c r="R746" s="225"/>
      <c r="S746" s="225"/>
      <c r="T746" s="226"/>
      <c r="U746" s="10"/>
      <c r="V746" s="10"/>
      <c r="W746" s="10"/>
      <c r="X746" s="10"/>
      <c r="Y746" s="10"/>
      <c r="Z746" s="10"/>
      <c r="AA746" s="10"/>
      <c r="AB746" s="10"/>
      <c r="AC746" s="10"/>
      <c r="AD746" s="10"/>
      <c r="AE746" s="10"/>
      <c r="AT746" s="227" t="s">
        <v>199</v>
      </c>
      <c r="AU746" s="227" t="s">
        <v>85</v>
      </c>
      <c r="AV746" s="10" t="s">
        <v>83</v>
      </c>
      <c r="AW746" s="10" t="s">
        <v>32</v>
      </c>
      <c r="AX746" s="10" t="s">
        <v>76</v>
      </c>
      <c r="AY746" s="227" t="s">
        <v>195</v>
      </c>
    </row>
    <row r="747" s="10" customFormat="1">
      <c r="A747" s="10"/>
      <c r="B747" s="218"/>
      <c r="C747" s="219"/>
      <c r="D747" s="213" t="s">
        <v>199</v>
      </c>
      <c r="E747" s="220" t="s">
        <v>1</v>
      </c>
      <c r="F747" s="221" t="s">
        <v>1419</v>
      </c>
      <c r="G747" s="219"/>
      <c r="H747" s="220" t="s">
        <v>1</v>
      </c>
      <c r="I747" s="222"/>
      <c r="J747" s="219"/>
      <c r="K747" s="219"/>
      <c r="L747" s="223"/>
      <c r="M747" s="224"/>
      <c r="N747" s="225"/>
      <c r="O747" s="225"/>
      <c r="P747" s="225"/>
      <c r="Q747" s="225"/>
      <c r="R747" s="225"/>
      <c r="S747" s="225"/>
      <c r="T747" s="226"/>
      <c r="U747" s="10"/>
      <c r="V747" s="10"/>
      <c r="W747" s="10"/>
      <c r="X747" s="10"/>
      <c r="Y747" s="10"/>
      <c r="Z747" s="10"/>
      <c r="AA747" s="10"/>
      <c r="AB747" s="10"/>
      <c r="AC747" s="10"/>
      <c r="AD747" s="10"/>
      <c r="AE747" s="10"/>
      <c r="AT747" s="227" t="s">
        <v>199</v>
      </c>
      <c r="AU747" s="227" t="s">
        <v>85</v>
      </c>
      <c r="AV747" s="10" t="s">
        <v>83</v>
      </c>
      <c r="AW747" s="10" t="s">
        <v>32</v>
      </c>
      <c r="AX747" s="10" t="s">
        <v>76</v>
      </c>
      <c r="AY747" s="227" t="s">
        <v>195</v>
      </c>
    </row>
    <row r="748" s="11" customFormat="1">
      <c r="A748" s="11"/>
      <c r="B748" s="228"/>
      <c r="C748" s="229"/>
      <c r="D748" s="213" t="s">
        <v>199</v>
      </c>
      <c r="E748" s="230" t="s">
        <v>1</v>
      </c>
      <c r="F748" s="231" t="s">
        <v>1954</v>
      </c>
      <c r="G748" s="229"/>
      <c r="H748" s="232">
        <v>2026.6800000000001</v>
      </c>
      <c r="I748" s="233"/>
      <c r="J748" s="229"/>
      <c r="K748" s="229"/>
      <c r="L748" s="234"/>
      <c r="M748" s="235"/>
      <c r="N748" s="236"/>
      <c r="O748" s="236"/>
      <c r="P748" s="236"/>
      <c r="Q748" s="236"/>
      <c r="R748" s="236"/>
      <c r="S748" s="236"/>
      <c r="T748" s="237"/>
      <c r="U748" s="11"/>
      <c r="V748" s="11"/>
      <c r="W748" s="11"/>
      <c r="X748" s="11"/>
      <c r="Y748" s="11"/>
      <c r="Z748" s="11"/>
      <c r="AA748" s="11"/>
      <c r="AB748" s="11"/>
      <c r="AC748" s="11"/>
      <c r="AD748" s="11"/>
      <c r="AE748" s="11"/>
      <c r="AT748" s="238" t="s">
        <v>199</v>
      </c>
      <c r="AU748" s="238" t="s">
        <v>85</v>
      </c>
      <c r="AV748" s="11" t="s">
        <v>85</v>
      </c>
      <c r="AW748" s="11" t="s">
        <v>32</v>
      </c>
      <c r="AX748" s="11" t="s">
        <v>76</v>
      </c>
      <c r="AY748" s="238" t="s">
        <v>195</v>
      </c>
    </row>
    <row r="749" s="11" customFormat="1">
      <c r="A749" s="11"/>
      <c r="B749" s="228"/>
      <c r="C749" s="229"/>
      <c r="D749" s="213" t="s">
        <v>199</v>
      </c>
      <c r="E749" s="230" t="s">
        <v>1</v>
      </c>
      <c r="F749" s="231" t="s">
        <v>1955</v>
      </c>
      <c r="G749" s="229"/>
      <c r="H749" s="232">
        <v>83.200000000000003</v>
      </c>
      <c r="I749" s="233"/>
      <c r="J749" s="229"/>
      <c r="K749" s="229"/>
      <c r="L749" s="234"/>
      <c r="M749" s="235"/>
      <c r="N749" s="236"/>
      <c r="O749" s="236"/>
      <c r="P749" s="236"/>
      <c r="Q749" s="236"/>
      <c r="R749" s="236"/>
      <c r="S749" s="236"/>
      <c r="T749" s="237"/>
      <c r="U749" s="11"/>
      <c r="V749" s="11"/>
      <c r="W749" s="11"/>
      <c r="X749" s="11"/>
      <c r="Y749" s="11"/>
      <c r="Z749" s="11"/>
      <c r="AA749" s="11"/>
      <c r="AB749" s="11"/>
      <c r="AC749" s="11"/>
      <c r="AD749" s="11"/>
      <c r="AE749" s="11"/>
      <c r="AT749" s="238" t="s">
        <v>199</v>
      </c>
      <c r="AU749" s="238" t="s">
        <v>85</v>
      </c>
      <c r="AV749" s="11" t="s">
        <v>85</v>
      </c>
      <c r="AW749" s="11" t="s">
        <v>32</v>
      </c>
      <c r="AX749" s="11" t="s">
        <v>76</v>
      </c>
      <c r="AY749" s="238" t="s">
        <v>195</v>
      </c>
    </row>
    <row r="750" s="11" customFormat="1">
      <c r="A750" s="11"/>
      <c r="B750" s="228"/>
      <c r="C750" s="229"/>
      <c r="D750" s="213" t="s">
        <v>199</v>
      </c>
      <c r="E750" s="230" t="s">
        <v>1</v>
      </c>
      <c r="F750" s="231" t="s">
        <v>1956</v>
      </c>
      <c r="G750" s="229"/>
      <c r="H750" s="232">
        <v>6</v>
      </c>
      <c r="I750" s="233"/>
      <c r="J750" s="229"/>
      <c r="K750" s="229"/>
      <c r="L750" s="234"/>
      <c r="M750" s="235"/>
      <c r="N750" s="236"/>
      <c r="O750" s="236"/>
      <c r="P750" s="236"/>
      <c r="Q750" s="236"/>
      <c r="R750" s="236"/>
      <c r="S750" s="236"/>
      <c r="T750" s="237"/>
      <c r="U750" s="11"/>
      <c r="V750" s="11"/>
      <c r="W750" s="11"/>
      <c r="X750" s="11"/>
      <c r="Y750" s="11"/>
      <c r="Z750" s="11"/>
      <c r="AA750" s="11"/>
      <c r="AB750" s="11"/>
      <c r="AC750" s="11"/>
      <c r="AD750" s="11"/>
      <c r="AE750" s="11"/>
      <c r="AT750" s="238" t="s">
        <v>199</v>
      </c>
      <c r="AU750" s="238" t="s">
        <v>85</v>
      </c>
      <c r="AV750" s="11" t="s">
        <v>85</v>
      </c>
      <c r="AW750" s="11" t="s">
        <v>32</v>
      </c>
      <c r="AX750" s="11" t="s">
        <v>76</v>
      </c>
      <c r="AY750" s="238" t="s">
        <v>195</v>
      </c>
    </row>
    <row r="751" s="11" customFormat="1">
      <c r="A751" s="11"/>
      <c r="B751" s="228"/>
      <c r="C751" s="229"/>
      <c r="D751" s="213" t="s">
        <v>199</v>
      </c>
      <c r="E751" s="230" t="s">
        <v>1</v>
      </c>
      <c r="F751" s="231" t="s">
        <v>1957</v>
      </c>
      <c r="G751" s="229"/>
      <c r="H751" s="232">
        <v>7.2000000000000002</v>
      </c>
      <c r="I751" s="233"/>
      <c r="J751" s="229"/>
      <c r="K751" s="229"/>
      <c r="L751" s="234"/>
      <c r="M751" s="235"/>
      <c r="N751" s="236"/>
      <c r="O751" s="236"/>
      <c r="P751" s="236"/>
      <c r="Q751" s="236"/>
      <c r="R751" s="236"/>
      <c r="S751" s="236"/>
      <c r="T751" s="237"/>
      <c r="U751" s="11"/>
      <c r="V751" s="11"/>
      <c r="W751" s="11"/>
      <c r="X751" s="11"/>
      <c r="Y751" s="11"/>
      <c r="Z751" s="11"/>
      <c r="AA751" s="11"/>
      <c r="AB751" s="11"/>
      <c r="AC751" s="11"/>
      <c r="AD751" s="11"/>
      <c r="AE751" s="11"/>
      <c r="AT751" s="238" t="s">
        <v>199</v>
      </c>
      <c r="AU751" s="238" t="s">
        <v>85</v>
      </c>
      <c r="AV751" s="11" t="s">
        <v>85</v>
      </c>
      <c r="AW751" s="11" t="s">
        <v>32</v>
      </c>
      <c r="AX751" s="11" t="s">
        <v>76</v>
      </c>
      <c r="AY751" s="238" t="s">
        <v>195</v>
      </c>
    </row>
    <row r="752" s="10" customFormat="1">
      <c r="A752" s="10"/>
      <c r="B752" s="218"/>
      <c r="C752" s="219"/>
      <c r="D752" s="213" t="s">
        <v>199</v>
      </c>
      <c r="E752" s="220" t="s">
        <v>1</v>
      </c>
      <c r="F752" s="221" t="s">
        <v>1431</v>
      </c>
      <c r="G752" s="219"/>
      <c r="H752" s="220" t="s">
        <v>1</v>
      </c>
      <c r="I752" s="222"/>
      <c r="J752" s="219"/>
      <c r="K752" s="219"/>
      <c r="L752" s="223"/>
      <c r="M752" s="224"/>
      <c r="N752" s="225"/>
      <c r="O752" s="225"/>
      <c r="P752" s="225"/>
      <c r="Q752" s="225"/>
      <c r="R752" s="225"/>
      <c r="S752" s="225"/>
      <c r="T752" s="226"/>
      <c r="U752" s="10"/>
      <c r="V752" s="10"/>
      <c r="W752" s="10"/>
      <c r="X752" s="10"/>
      <c r="Y752" s="10"/>
      <c r="Z752" s="10"/>
      <c r="AA752" s="10"/>
      <c r="AB752" s="10"/>
      <c r="AC752" s="10"/>
      <c r="AD752" s="10"/>
      <c r="AE752" s="10"/>
      <c r="AT752" s="227" t="s">
        <v>199</v>
      </c>
      <c r="AU752" s="227" t="s">
        <v>85</v>
      </c>
      <c r="AV752" s="10" t="s">
        <v>83</v>
      </c>
      <c r="AW752" s="10" t="s">
        <v>32</v>
      </c>
      <c r="AX752" s="10" t="s">
        <v>76</v>
      </c>
      <c r="AY752" s="227" t="s">
        <v>195</v>
      </c>
    </row>
    <row r="753" s="11" customFormat="1">
      <c r="A753" s="11"/>
      <c r="B753" s="228"/>
      <c r="C753" s="229"/>
      <c r="D753" s="213" t="s">
        <v>199</v>
      </c>
      <c r="E753" s="230" t="s">
        <v>1</v>
      </c>
      <c r="F753" s="231" t="s">
        <v>1958</v>
      </c>
      <c r="G753" s="229"/>
      <c r="H753" s="232">
        <v>7.7199999999999998</v>
      </c>
      <c r="I753" s="233"/>
      <c r="J753" s="229"/>
      <c r="K753" s="229"/>
      <c r="L753" s="234"/>
      <c r="M753" s="235"/>
      <c r="N753" s="236"/>
      <c r="O753" s="236"/>
      <c r="P753" s="236"/>
      <c r="Q753" s="236"/>
      <c r="R753" s="236"/>
      <c r="S753" s="236"/>
      <c r="T753" s="237"/>
      <c r="U753" s="11"/>
      <c r="V753" s="11"/>
      <c r="W753" s="11"/>
      <c r="X753" s="11"/>
      <c r="Y753" s="11"/>
      <c r="Z753" s="11"/>
      <c r="AA753" s="11"/>
      <c r="AB753" s="11"/>
      <c r="AC753" s="11"/>
      <c r="AD753" s="11"/>
      <c r="AE753" s="11"/>
      <c r="AT753" s="238" t="s">
        <v>199</v>
      </c>
      <c r="AU753" s="238" t="s">
        <v>85</v>
      </c>
      <c r="AV753" s="11" t="s">
        <v>85</v>
      </c>
      <c r="AW753" s="11" t="s">
        <v>32</v>
      </c>
      <c r="AX753" s="11" t="s">
        <v>76</v>
      </c>
      <c r="AY753" s="238" t="s">
        <v>195</v>
      </c>
    </row>
    <row r="754" s="11" customFormat="1">
      <c r="A754" s="11"/>
      <c r="B754" s="228"/>
      <c r="C754" s="229"/>
      <c r="D754" s="213" t="s">
        <v>199</v>
      </c>
      <c r="E754" s="230" t="s">
        <v>1</v>
      </c>
      <c r="F754" s="231" t="s">
        <v>1959</v>
      </c>
      <c r="G754" s="229"/>
      <c r="H754" s="232">
        <v>2.6000000000000001</v>
      </c>
      <c r="I754" s="233"/>
      <c r="J754" s="229"/>
      <c r="K754" s="229"/>
      <c r="L754" s="234"/>
      <c r="M754" s="235"/>
      <c r="N754" s="236"/>
      <c r="O754" s="236"/>
      <c r="P754" s="236"/>
      <c r="Q754" s="236"/>
      <c r="R754" s="236"/>
      <c r="S754" s="236"/>
      <c r="T754" s="237"/>
      <c r="U754" s="11"/>
      <c r="V754" s="11"/>
      <c r="W754" s="11"/>
      <c r="X754" s="11"/>
      <c r="Y754" s="11"/>
      <c r="Z754" s="11"/>
      <c r="AA754" s="11"/>
      <c r="AB754" s="11"/>
      <c r="AC754" s="11"/>
      <c r="AD754" s="11"/>
      <c r="AE754" s="11"/>
      <c r="AT754" s="238" t="s">
        <v>199</v>
      </c>
      <c r="AU754" s="238" t="s">
        <v>85</v>
      </c>
      <c r="AV754" s="11" t="s">
        <v>85</v>
      </c>
      <c r="AW754" s="11" t="s">
        <v>32</v>
      </c>
      <c r="AX754" s="11" t="s">
        <v>76</v>
      </c>
      <c r="AY754" s="238" t="s">
        <v>195</v>
      </c>
    </row>
    <row r="755" s="10" customFormat="1">
      <c r="A755" s="10"/>
      <c r="B755" s="218"/>
      <c r="C755" s="219"/>
      <c r="D755" s="213" t="s">
        <v>199</v>
      </c>
      <c r="E755" s="220" t="s">
        <v>1</v>
      </c>
      <c r="F755" s="221" t="s">
        <v>1960</v>
      </c>
      <c r="G755" s="219"/>
      <c r="H755" s="220" t="s">
        <v>1</v>
      </c>
      <c r="I755" s="222"/>
      <c r="J755" s="219"/>
      <c r="K755" s="219"/>
      <c r="L755" s="223"/>
      <c r="M755" s="224"/>
      <c r="N755" s="225"/>
      <c r="O755" s="225"/>
      <c r="P755" s="225"/>
      <c r="Q755" s="225"/>
      <c r="R755" s="225"/>
      <c r="S755" s="225"/>
      <c r="T755" s="226"/>
      <c r="U755" s="10"/>
      <c r="V755" s="10"/>
      <c r="W755" s="10"/>
      <c r="X755" s="10"/>
      <c r="Y755" s="10"/>
      <c r="Z755" s="10"/>
      <c r="AA755" s="10"/>
      <c r="AB755" s="10"/>
      <c r="AC755" s="10"/>
      <c r="AD755" s="10"/>
      <c r="AE755" s="10"/>
      <c r="AT755" s="227" t="s">
        <v>199</v>
      </c>
      <c r="AU755" s="227" t="s">
        <v>85</v>
      </c>
      <c r="AV755" s="10" t="s">
        <v>83</v>
      </c>
      <c r="AW755" s="10" t="s">
        <v>32</v>
      </c>
      <c r="AX755" s="10" t="s">
        <v>76</v>
      </c>
      <c r="AY755" s="227" t="s">
        <v>195</v>
      </c>
    </row>
    <row r="756" s="11" customFormat="1">
      <c r="A756" s="11"/>
      <c r="B756" s="228"/>
      <c r="C756" s="229"/>
      <c r="D756" s="213" t="s">
        <v>199</v>
      </c>
      <c r="E756" s="230" t="s">
        <v>1</v>
      </c>
      <c r="F756" s="231" t="s">
        <v>1961</v>
      </c>
      <c r="G756" s="229"/>
      <c r="H756" s="232">
        <v>14</v>
      </c>
      <c r="I756" s="233"/>
      <c r="J756" s="229"/>
      <c r="K756" s="229"/>
      <c r="L756" s="234"/>
      <c r="M756" s="235"/>
      <c r="N756" s="236"/>
      <c r="O756" s="236"/>
      <c r="P756" s="236"/>
      <c r="Q756" s="236"/>
      <c r="R756" s="236"/>
      <c r="S756" s="236"/>
      <c r="T756" s="237"/>
      <c r="U756" s="11"/>
      <c r="V756" s="11"/>
      <c r="W756" s="11"/>
      <c r="X756" s="11"/>
      <c r="Y756" s="11"/>
      <c r="Z756" s="11"/>
      <c r="AA756" s="11"/>
      <c r="AB756" s="11"/>
      <c r="AC756" s="11"/>
      <c r="AD756" s="11"/>
      <c r="AE756" s="11"/>
      <c r="AT756" s="238" t="s">
        <v>199</v>
      </c>
      <c r="AU756" s="238" t="s">
        <v>85</v>
      </c>
      <c r="AV756" s="11" t="s">
        <v>85</v>
      </c>
      <c r="AW756" s="11" t="s">
        <v>32</v>
      </c>
      <c r="AX756" s="11" t="s">
        <v>76</v>
      </c>
      <c r="AY756" s="238" t="s">
        <v>195</v>
      </c>
    </row>
    <row r="757" s="15" customFormat="1">
      <c r="A757" s="15"/>
      <c r="B757" s="287"/>
      <c r="C757" s="288"/>
      <c r="D757" s="213" t="s">
        <v>199</v>
      </c>
      <c r="E757" s="289" t="s">
        <v>1</v>
      </c>
      <c r="F757" s="290" t="s">
        <v>1422</v>
      </c>
      <c r="G757" s="288"/>
      <c r="H757" s="291">
        <v>2147.4000000000001</v>
      </c>
      <c r="I757" s="292"/>
      <c r="J757" s="288"/>
      <c r="K757" s="288"/>
      <c r="L757" s="293"/>
      <c r="M757" s="294"/>
      <c r="N757" s="295"/>
      <c r="O757" s="295"/>
      <c r="P757" s="295"/>
      <c r="Q757" s="295"/>
      <c r="R757" s="295"/>
      <c r="S757" s="295"/>
      <c r="T757" s="296"/>
      <c r="U757" s="15"/>
      <c r="V757" s="15"/>
      <c r="W757" s="15"/>
      <c r="X757" s="15"/>
      <c r="Y757" s="15"/>
      <c r="Z757" s="15"/>
      <c r="AA757" s="15"/>
      <c r="AB757" s="15"/>
      <c r="AC757" s="15"/>
      <c r="AD757" s="15"/>
      <c r="AE757" s="15"/>
      <c r="AT757" s="297" t="s">
        <v>199</v>
      </c>
      <c r="AU757" s="297" t="s">
        <v>85</v>
      </c>
      <c r="AV757" s="15" t="s">
        <v>234</v>
      </c>
      <c r="AW757" s="15" t="s">
        <v>32</v>
      </c>
      <c r="AX757" s="15" t="s">
        <v>83</v>
      </c>
      <c r="AY757" s="297" t="s">
        <v>195</v>
      </c>
    </row>
    <row r="758" s="2" customFormat="1" ht="24.15" customHeight="1">
      <c r="A758" s="39"/>
      <c r="B758" s="40"/>
      <c r="C758" s="200" t="s">
        <v>519</v>
      </c>
      <c r="D758" s="200" t="s">
        <v>191</v>
      </c>
      <c r="E758" s="201" t="s">
        <v>1962</v>
      </c>
      <c r="F758" s="202" t="s">
        <v>1963</v>
      </c>
      <c r="G758" s="203" t="s">
        <v>513</v>
      </c>
      <c r="H758" s="204">
        <v>4280.8000000000002</v>
      </c>
      <c r="I758" s="205"/>
      <c r="J758" s="206">
        <f>ROUND(I758*H758,2)</f>
        <v>0</v>
      </c>
      <c r="K758" s="202" t="s">
        <v>1412</v>
      </c>
      <c r="L758" s="45"/>
      <c r="M758" s="207" t="s">
        <v>1</v>
      </c>
      <c r="N758" s="208" t="s">
        <v>41</v>
      </c>
      <c r="O758" s="92"/>
      <c r="P758" s="209">
        <f>O758*H758</f>
        <v>0</v>
      </c>
      <c r="Q758" s="209">
        <v>0</v>
      </c>
      <c r="R758" s="209">
        <f>Q758*H758</f>
        <v>0</v>
      </c>
      <c r="S758" s="209">
        <v>0</v>
      </c>
      <c r="T758" s="210">
        <f>S758*H758</f>
        <v>0</v>
      </c>
      <c r="U758" s="39"/>
      <c r="V758" s="39"/>
      <c r="W758" s="39"/>
      <c r="X758" s="39"/>
      <c r="Y758" s="39"/>
      <c r="Z758" s="39"/>
      <c r="AA758" s="39"/>
      <c r="AB758" s="39"/>
      <c r="AC758" s="39"/>
      <c r="AD758" s="39"/>
      <c r="AE758" s="39"/>
      <c r="AR758" s="211" t="s">
        <v>234</v>
      </c>
      <c r="AT758" s="211" t="s">
        <v>191</v>
      </c>
      <c r="AU758" s="211" t="s">
        <v>85</v>
      </c>
      <c r="AY758" s="18" t="s">
        <v>195</v>
      </c>
      <c r="BE758" s="212">
        <f>IF(N758="základní",J758,0)</f>
        <v>0</v>
      </c>
      <c r="BF758" s="212">
        <f>IF(N758="snížená",J758,0)</f>
        <v>0</v>
      </c>
      <c r="BG758" s="212">
        <f>IF(N758="zákl. přenesená",J758,0)</f>
        <v>0</v>
      </c>
      <c r="BH758" s="212">
        <f>IF(N758="sníž. přenesená",J758,0)</f>
        <v>0</v>
      </c>
      <c r="BI758" s="212">
        <f>IF(N758="nulová",J758,0)</f>
        <v>0</v>
      </c>
      <c r="BJ758" s="18" t="s">
        <v>83</v>
      </c>
      <c r="BK758" s="212">
        <f>ROUND(I758*H758,2)</f>
        <v>0</v>
      </c>
      <c r="BL758" s="18" t="s">
        <v>234</v>
      </c>
      <c r="BM758" s="211" t="s">
        <v>1964</v>
      </c>
    </row>
    <row r="759" s="10" customFormat="1">
      <c r="A759" s="10"/>
      <c r="B759" s="218"/>
      <c r="C759" s="219"/>
      <c r="D759" s="213" t="s">
        <v>199</v>
      </c>
      <c r="E759" s="220" t="s">
        <v>1</v>
      </c>
      <c r="F759" s="221" t="s">
        <v>1953</v>
      </c>
      <c r="G759" s="219"/>
      <c r="H759" s="220" t="s">
        <v>1</v>
      </c>
      <c r="I759" s="222"/>
      <c r="J759" s="219"/>
      <c r="K759" s="219"/>
      <c r="L759" s="223"/>
      <c r="M759" s="224"/>
      <c r="N759" s="225"/>
      <c r="O759" s="225"/>
      <c r="P759" s="225"/>
      <c r="Q759" s="225"/>
      <c r="R759" s="225"/>
      <c r="S759" s="225"/>
      <c r="T759" s="226"/>
      <c r="U759" s="10"/>
      <c r="V759" s="10"/>
      <c r="W759" s="10"/>
      <c r="X759" s="10"/>
      <c r="Y759" s="10"/>
      <c r="Z759" s="10"/>
      <c r="AA759" s="10"/>
      <c r="AB759" s="10"/>
      <c r="AC759" s="10"/>
      <c r="AD759" s="10"/>
      <c r="AE759" s="10"/>
      <c r="AT759" s="227" t="s">
        <v>199</v>
      </c>
      <c r="AU759" s="227" t="s">
        <v>85</v>
      </c>
      <c r="AV759" s="10" t="s">
        <v>83</v>
      </c>
      <c r="AW759" s="10" t="s">
        <v>32</v>
      </c>
      <c r="AX759" s="10" t="s">
        <v>76</v>
      </c>
      <c r="AY759" s="227" t="s">
        <v>195</v>
      </c>
    </row>
    <row r="760" s="10" customFormat="1">
      <c r="A760" s="10"/>
      <c r="B760" s="218"/>
      <c r="C760" s="219"/>
      <c r="D760" s="213" t="s">
        <v>199</v>
      </c>
      <c r="E760" s="220" t="s">
        <v>1</v>
      </c>
      <c r="F760" s="221" t="s">
        <v>1419</v>
      </c>
      <c r="G760" s="219"/>
      <c r="H760" s="220" t="s">
        <v>1</v>
      </c>
      <c r="I760" s="222"/>
      <c r="J760" s="219"/>
      <c r="K760" s="219"/>
      <c r="L760" s="223"/>
      <c r="M760" s="224"/>
      <c r="N760" s="225"/>
      <c r="O760" s="225"/>
      <c r="P760" s="225"/>
      <c r="Q760" s="225"/>
      <c r="R760" s="225"/>
      <c r="S760" s="225"/>
      <c r="T760" s="226"/>
      <c r="U760" s="10"/>
      <c r="V760" s="10"/>
      <c r="W760" s="10"/>
      <c r="X760" s="10"/>
      <c r="Y760" s="10"/>
      <c r="Z760" s="10"/>
      <c r="AA760" s="10"/>
      <c r="AB760" s="10"/>
      <c r="AC760" s="10"/>
      <c r="AD760" s="10"/>
      <c r="AE760" s="10"/>
      <c r="AT760" s="227" t="s">
        <v>199</v>
      </c>
      <c r="AU760" s="227" t="s">
        <v>85</v>
      </c>
      <c r="AV760" s="10" t="s">
        <v>83</v>
      </c>
      <c r="AW760" s="10" t="s">
        <v>32</v>
      </c>
      <c r="AX760" s="10" t="s">
        <v>76</v>
      </c>
      <c r="AY760" s="227" t="s">
        <v>195</v>
      </c>
    </row>
    <row r="761" s="11" customFormat="1">
      <c r="A761" s="11"/>
      <c r="B761" s="228"/>
      <c r="C761" s="229"/>
      <c r="D761" s="213" t="s">
        <v>199</v>
      </c>
      <c r="E761" s="230" t="s">
        <v>1</v>
      </c>
      <c r="F761" s="231" t="s">
        <v>1954</v>
      </c>
      <c r="G761" s="229"/>
      <c r="H761" s="232">
        <v>2026.6800000000001</v>
      </c>
      <c r="I761" s="233"/>
      <c r="J761" s="229"/>
      <c r="K761" s="229"/>
      <c r="L761" s="234"/>
      <c r="M761" s="235"/>
      <c r="N761" s="236"/>
      <c r="O761" s="236"/>
      <c r="P761" s="236"/>
      <c r="Q761" s="236"/>
      <c r="R761" s="236"/>
      <c r="S761" s="236"/>
      <c r="T761" s="237"/>
      <c r="U761" s="11"/>
      <c r="V761" s="11"/>
      <c r="W761" s="11"/>
      <c r="X761" s="11"/>
      <c r="Y761" s="11"/>
      <c r="Z761" s="11"/>
      <c r="AA761" s="11"/>
      <c r="AB761" s="11"/>
      <c r="AC761" s="11"/>
      <c r="AD761" s="11"/>
      <c r="AE761" s="11"/>
      <c r="AT761" s="238" t="s">
        <v>199</v>
      </c>
      <c r="AU761" s="238" t="s">
        <v>85</v>
      </c>
      <c r="AV761" s="11" t="s">
        <v>85</v>
      </c>
      <c r="AW761" s="11" t="s">
        <v>32</v>
      </c>
      <c r="AX761" s="11" t="s">
        <v>76</v>
      </c>
      <c r="AY761" s="238" t="s">
        <v>195</v>
      </c>
    </row>
    <row r="762" s="11" customFormat="1">
      <c r="A762" s="11"/>
      <c r="B762" s="228"/>
      <c r="C762" s="229"/>
      <c r="D762" s="213" t="s">
        <v>199</v>
      </c>
      <c r="E762" s="230" t="s">
        <v>1</v>
      </c>
      <c r="F762" s="231" t="s">
        <v>1965</v>
      </c>
      <c r="G762" s="229"/>
      <c r="H762" s="232">
        <v>83.200000000000003</v>
      </c>
      <c r="I762" s="233"/>
      <c r="J762" s="229"/>
      <c r="K762" s="229"/>
      <c r="L762" s="234"/>
      <c r="M762" s="235"/>
      <c r="N762" s="236"/>
      <c r="O762" s="236"/>
      <c r="P762" s="236"/>
      <c r="Q762" s="236"/>
      <c r="R762" s="236"/>
      <c r="S762" s="236"/>
      <c r="T762" s="237"/>
      <c r="U762" s="11"/>
      <c r="V762" s="11"/>
      <c r="W762" s="11"/>
      <c r="X762" s="11"/>
      <c r="Y762" s="11"/>
      <c r="Z762" s="11"/>
      <c r="AA762" s="11"/>
      <c r="AB762" s="11"/>
      <c r="AC762" s="11"/>
      <c r="AD762" s="11"/>
      <c r="AE762" s="11"/>
      <c r="AT762" s="238" t="s">
        <v>199</v>
      </c>
      <c r="AU762" s="238" t="s">
        <v>85</v>
      </c>
      <c r="AV762" s="11" t="s">
        <v>85</v>
      </c>
      <c r="AW762" s="11" t="s">
        <v>32</v>
      </c>
      <c r="AX762" s="11" t="s">
        <v>76</v>
      </c>
      <c r="AY762" s="238" t="s">
        <v>195</v>
      </c>
    </row>
    <row r="763" s="11" customFormat="1">
      <c r="A763" s="11"/>
      <c r="B763" s="228"/>
      <c r="C763" s="229"/>
      <c r="D763" s="213" t="s">
        <v>199</v>
      </c>
      <c r="E763" s="230" t="s">
        <v>1</v>
      </c>
      <c r="F763" s="231" t="s">
        <v>1966</v>
      </c>
      <c r="G763" s="229"/>
      <c r="H763" s="232">
        <v>6</v>
      </c>
      <c r="I763" s="233"/>
      <c r="J763" s="229"/>
      <c r="K763" s="229"/>
      <c r="L763" s="234"/>
      <c r="M763" s="235"/>
      <c r="N763" s="236"/>
      <c r="O763" s="236"/>
      <c r="P763" s="236"/>
      <c r="Q763" s="236"/>
      <c r="R763" s="236"/>
      <c r="S763" s="236"/>
      <c r="T763" s="237"/>
      <c r="U763" s="11"/>
      <c r="V763" s="11"/>
      <c r="W763" s="11"/>
      <c r="X763" s="11"/>
      <c r="Y763" s="11"/>
      <c r="Z763" s="11"/>
      <c r="AA763" s="11"/>
      <c r="AB763" s="11"/>
      <c r="AC763" s="11"/>
      <c r="AD763" s="11"/>
      <c r="AE763" s="11"/>
      <c r="AT763" s="238" t="s">
        <v>199</v>
      </c>
      <c r="AU763" s="238" t="s">
        <v>85</v>
      </c>
      <c r="AV763" s="11" t="s">
        <v>85</v>
      </c>
      <c r="AW763" s="11" t="s">
        <v>32</v>
      </c>
      <c r="AX763" s="11" t="s">
        <v>76</v>
      </c>
      <c r="AY763" s="238" t="s">
        <v>195</v>
      </c>
    </row>
    <row r="764" s="11" customFormat="1">
      <c r="A764" s="11"/>
      <c r="B764" s="228"/>
      <c r="C764" s="229"/>
      <c r="D764" s="213" t="s">
        <v>199</v>
      </c>
      <c r="E764" s="230" t="s">
        <v>1</v>
      </c>
      <c r="F764" s="231" t="s">
        <v>1967</v>
      </c>
      <c r="G764" s="229"/>
      <c r="H764" s="232">
        <v>7.2000000000000002</v>
      </c>
      <c r="I764" s="233"/>
      <c r="J764" s="229"/>
      <c r="K764" s="229"/>
      <c r="L764" s="234"/>
      <c r="M764" s="235"/>
      <c r="N764" s="236"/>
      <c r="O764" s="236"/>
      <c r="P764" s="236"/>
      <c r="Q764" s="236"/>
      <c r="R764" s="236"/>
      <c r="S764" s="236"/>
      <c r="T764" s="237"/>
      <c r="U764" s="11"/>
      <c r="V764" s="11"/>
      <c r="W764" s="11"/>
      <c r="X764" s="11"/>
      <c r="Y764" s="11"/>
      <c r="Z764" s="11"/>
      <c r="AA764" s="11"/>
      <c r="AB764" s="11"/>
      <c r="AC764" s="11"/>
      <c r="AD764" s="11"/>
      <c r="AE764" s="11"/>
      <c r="AT764" s="238" t="s">
        <v>199</v>
      </c>
      <c r="AU764" s="238" t="s">
        <v>85</v>
      </c>
      <c r="AV764" s="11" t="s">
        <v>85</v>
      </c>
      <c r="AW764" s="11" t="s">
        <v>32</v>
      </c>
      <c r="AX764" s="11" t="s">
        <v>76</v>
      </c>
      <c r="AY764" s="238" t="s">
        <v>195</v>
      </c>
    </row>
    <row r="765" s="10" customFormat="1">
      <c r="A765" s="10"/>
      <c r="B765" s="218"/>
      <c r="C765" s="219"/>
      <c r="D765" s="213" t="s">
        <v>199</v>
      </c>
      <c r="E765" s="220" t="s">
        <v>1</v>
      </c>
      <c r="F765" s="221" t="s">
        <v>1431</v>
      </c>
      <c r="G765" s="219"/>
      <c r="H765" s="220" t="s">
        <v>1</v>
      </c>
      <c r="I765" s="222"/>
      <c r="J765" s="219"/>
      <c r="K765" s="219"/>
      <c r="L765" s="223"/>
      <c r="M765" s="224"/>
      <c r="N765" s="225"/>
      <c r="O765" s="225"/>
      <c r="P765" s="225"/>
      <c r="Q765" s="225"/>
      <c r="R765" s="225"/>
      <c r="S765" s="225"/>
      <c r="T765" s="226"/>
      <c r="U765" s="10"/>
      <c r="V765" s="10"/>
      <c r="W765" s="10"/>
      <c r="X765" s="10"/>
      <c r="Y765" s="10"/>
      <c r="Z765" s="10"/>
      <c r="AA765" s="10"/>
      <c r="AB765" s="10"/>
      <c r="AC765" s="10"/>
      <c r="AD765" s="10"/>
      <c r="AE765" s="10"/>
      <c r="AT765" s="227" t="s">
        <v>199</v>
      </c>
      <c r="AU765" s="227" t="s">
        <v>85</v>
      </c>
      <c r="AV765" s="10" t="s">
        <v>83</v>
      </c>
      <c r="AW765" s="10" t="s">
        <v>32</v>
      </c>
      <c r="AX765" s="10" t="s">
        <v>76</v>
      </c>
      <c r="AY765" s="227" t="s">
        <v>195</v>
      </c>
    </row>
    <row r="766" s="11" customFormat="1">
      <c r="A766" s="11"/>
      <c r="B766" s="228"/>
      <c r="C766" s="229"/>
      <c r="D766" s="213" t="s">
        <v>199</v>
      </c>
      <c r="E766" s="230" t="s">
        <v>1</v>
      </c>
      <c r="F766" s="231" t="s">
        <v>1958</v>
      </c>
      <c r="G766" s="229"/>
      <c r="H766" s="232">
        <v>7.7199999999999998</v>
      </c>
      <c r="I766" s="233"/>
      <c r="J766" s="229"/>
      <c r="K766" s="229"/>
      <c r="L766" s="234"/>
      <c r="M766" s="235"/>
      <c r="N766" s="236"/>
      <c r="O766" s="236"/>
      <c r="P766" s="236"/>
      <c r="Q766" s="236"/>
      <c r="R766" s="236"/>
      <c r="S766" s="236"/>
      <c r="T766" s="237"/>
      <c r="U766" s="11"/>
      <c r="V766" s="11"/>
      <c r="W766" s="11"/>
      <c r="X766" s="11"/>
      <c r="Y766" s="11"/>
      <c r="Z766" s="11"/>
      <c r="AA766" s="11"/>
      <c r="AB766" s="11"/>
      <c r="AC766" s="11"/>
      <c r="AD766" s="11"/>
      <c r="AE766" s="11"/>
      <c r="AT766" s="238" t="s">
        <v>199</v>
      </c>
      <c r="AU766" s="238" t="s">
        <v>85</v>
      </c>
      <c r="AV766" s="11" t="s">
        <v>85</v>
      </c>
      <c r="AW766" s="11" t="s">
        <v>32</v>
      </c>
      <c r="AX766" s="11" t="s">
        <v>76</v>
      </c>
      <c r="AY766" s="238" t="s">
        <v>195</v>
      </c>
    </row>
    <row r="767" s="11" customFormat="1">
      <c r="A767" s="11"/>
      <c r="B767" s="228"/>
      <c r="C767" s="229"/>
      <c r="D767" s="213" t="s">
        <v>199</v>
      </c>
      <c r="E767" s="230" t="s">
        <v>1</v>
      </c>
      <c r="F767" s="231" t="s">
        <v>1968</v>
      </c>
      <c r="G767" s="229"/>
      <c r="H767" s="232">
        <v>2.6000000000000001</v>
      </c>
      <c r="I767" s="233"/>
      <c r="J767" s="229"/>
      <c r="K767" s="229"/>
      <c r="L767" s="234"/>
      <c r="M767" s="235"/>
      <c r="N767" s="236"/>
      <c r="O767" s="236"/>
      <c r="P767" s="236"/>
      <c r="Q767" s="236"/>
      <c r="R767" s="236"/>
      <c r="S767" s="236"/>
      <c r="T767" s="237"/>
      <c r="U767" s="11"/>
      <c r="V767" s="11"/>
      <c r="W767" s="11"/>
      <c r="X767" s="11"/>
      <c r="Y767" s="11"/>
      <c r="Z767" s="11"/>
      <c r="AA767" s="11"/>
      <c r="AB767" s="11"/>
      <c r="AC767" s="11"/>
      <c r="AD767" s="11"/>
      <c r="AE767" s="11"/>
      <c r="AT767" s="238" t="s">
        <v>199</v>
      </c>
      <c r="AU767" s="238" t="s">
        <v>85</v>
      </c>
      <c r="AV767" s="11" t="s">
        <v>85</v>
      </c>
      <c r="AW767" s="11" t="s">
        <v>32</v>
      </c>
      <c r="AX767" s="11" t="s">
        <v>76</v>
      </c>
      <c r="AY767" s="238" t="s">
        <v>195</v>
      </c>
    </row>
    <row r="768" s="10" customFormat="1">
      <c r="A768" s="10"/>
      <c r="B768" s="218"/>
      <c r="C768" s="219"/>
      <c r="D768" s="213" t="s">
        <v>199</v>
      </c>
      <c r="E768" s="220" t="s">
        <v>1</v>
      </c>
      <c r="F768" s="221" t="s">
        <v>1969</v>
      </c>
      <c r="G768" s="219"/>
      <c r="H768" s="220" t="s">
        <v>1</v>
      </c>
      <c r="I768" s="222"/>
      <c r="J768" s="219"/>
      <c r="K768" s="219"/>
      <c r="L768" s="223"/>
      <c r="M768" s="224"/>
      <c r="N768" s="225"/>
      <c r="O768" s="225"/>
      <c r="P768" s="225"/>
      <c r="Q768" s="225"/>
      <c r="R768" s="225"/>
      <c r="S768" s="225"/>
      <c r="T768" s="226"/>
      <c r="U768" s="10"/>
      <c r="V768" s="10"/>
      <c r="W768" s="10"/>
      <c r="X768" s="10"/>
      <c r="Y768" s="10"/>
      <c r="Z768" s="10"/>
      <c r="AA768" s="10"/>
      <c r="AB768" s="10"/>
      <c r="AC768" s="10"/>
      <c r="AD768" s="10"/>
      <c r="AE768" s="10"/>
      <c r="AT768" s="227" t="s">
        <v>199</v>
      </c>
      <c r="AU768" s="227" t="s">
        <v>85</v>
      </c>
      <c r="AV768" s="10" t="s">
        <v>83</v>
      </c>
      <c r="AW768" s="10" t="s">
        <v>32</v>
      </c>
      <c r="AX768" s="10" t="s">
        <v>76</v>
      </c>
      <c r="AY768" s="227" t="s">
        <v>195</v>
      </c>
    </row>
    <row r="769" s="10" customFormat="1">
      <c r="A769" s="10"/>
      <c r="B769" s="218"/>
      <c r="C769" s="219"/>
      <c r="D769" s="213" t="s">
        <v>199</v>
      </c>
      <c r="E769" s="220" t="s">
        <v>1</v>
      </c>
      <c r="F769" s="221" t="s">
        <v>1419</v>
      </c>
      <c r="G769" s="219"/>
      <c r="H769" s="220" t="s">
        <v>1</v>
      </c>
      <c r="I769" s="222"/>
      <c r="J769" s="219"/>
      <c r="K769" s="219"/>
      <c r="L769" s="223"/>
      <c r="M769" s="224"/>
      <c r="N769" s="225"/>
      <c r="O769" s="225"/>
      <c r="P769" s="225"/>
      <c r="Q769" s="225"/>
      <c r="R769" s="225"/>
      <c r="S769" s="225"/>
      <c r="T769" s="226"/>
      <c r="U769" s="10"/>
      <c r="V769" s="10"/>
      <c r="W769" s="10"/>
      <c r="X769" s="10"/>
      <c r="Y769" s="10"/>
      <c r="Z769" s="10"/>
      <c r="AA769" s="10"/>
      <c r="AB769" s="10"/>
      <c r="AC769" s="10"/>
      <c r="AD769" s="10"/>
      <c r="AE769" s="10"/>
      <c r="AT769" s="227" t="s">
        <v>199</v>
      </c>
      <c r="AU769" s="227" t="s">
        <v>85</v>
      </c>
      <c r="AV769" s="10" t="s">
        <v>83</v>
      </c>
      <c r="AW769" s="10" t="s">
        <v>32</v>
      </c>
      <c r="AX769" s="10" t="s">
        <v>76</v>
      </c>
      <c r="AY769" s="227" t="s">
        <v>195</v>
      </c>
    </row>
    <row r="770" s="11" customFormat="1">
      <c r="A770" s="11"/>
      <c r="B770" s="228"/>
      <c r="C770" s="229"/>
      <c r="D770" s="213" t="s">
        <v>199</v>
      </c>
      <c r="E770" s="230" t="s">
        <v>1</v>
      </c>
      <c r="F770" s="231" t="s">
        <v>1954</v>
      </c>
      <c r="G770" s="229"/>
      <c r="H770" s="232">
        <v>2026.6800000000001</v>
      </c>
      <c r="I770" s="233"/>
      <c r="J770" s="229"/>
      <c r="K770" s="229"/>
      <c r="L770" s="234"/>
      <c r="M770" s="235"/>
      <c r="N770" s="236"/>
      <c r="O770" s="236"/>
      <c r="P770" s="236"/>
      <c r="Q770" s="236"/>
      <c r="R770" s="236"/>
      <c r="S770" s="236"/>
      <c r="T770" s="237"/>
      <c r="U770" s="11"/>
      <c r="V770" s="11"/>
      <c r="W770" s="11"/>
      <c r="X770" s="11"/>
      <c r="Y770" s="11"/>
      <c r="Z770" s="11"/>
      <c r="AA770" s="11"/>
      <c r="AB770" s="11"/>
      <c r="AC770" s="11"/>
      <c r="AD770" s="11"/>
      <c r="AE770" s="11"/>
      <c r="AT770" s="238" t="s">
        <v>199</v>
      </c>
      <c r="AU770" s="238" t="s">
        <v>85</v>
      </c>
      <c r="AV770" s="11" t="s">
        <v>85</v>
      </c>
      <c r="AW770" s="11" t="s">
        <v>32</v>
      </c>
      <c r="AX770" s="11" t="s">
        <v>76</v>
      </c>
      <c r="AY770" s="238" t="s">
        <v>195</v>
      </c>
    </row>
    <row r="771" s="11" customFormat="1">
      <c r="A771" s="11"/>
      <c r="B771" s="228"/>
      <c r="C771" s="229"/>
      <c r="D771" s="213" t="s">
        <v>199</v>
      </c>
      <c r="E771" s="230" t="s">
        <v>1</v>
      </c>
      <c r="F771" s="231" t="s">
        <v>1955</v>
      </c>
      <c r="G771" s="229"/>
      <c r="H771" s="232">
        <v>83.200000000000003</v>
      </c>
      <c r="I771" s="233"/>
      <c r="J771" s="229"/>
      <c r="K771" s="229"/>
      <c r="L771" s="234"/>
      <c r="M771" s="235"/>
      <c r="N771" s="236"/>
      <c r="O771" s="236"/>
      <c r="P771" s="236"/>
      <c r="Q771" s="236"/>
      <c r="R771" s="236"/>
      <c r="S771" s="236"/>
      <c r="T771" s="237"/>
      <c r="U771" s="11"/>
      <c r="V771" s="11"/>
      <c r="W771" s="11"/>
      <c r="X771" s="11"/>
      <c r="Y771" s="11"/>
      <c r="Z771" s="11"/>
      <c r="AA771" s="11"/>
      <c r="AB771" s="11"/>
      <c r="AC771" s="11"/>
      <c r="AD771" s="11"/>
      <c r="AE771" s="11"/>
      <c r="AT771" s="238" t="s">
        <v>199</v>
      </c>
      <c r="AU771" s="238" t="s">
        <v>85</v>
      </c>
      <c r="AV771" s="11" t="s">
        <v>85</v>
      </c>
      <c r="AW771" s="11" t="s">
        <v>32</v>
      </c>
      <c r="AX771" s="11" t="s">
        <v>76</v>
      </c>
      <c r="AY771" s="238" t="s">
        <v>195</v>
      </c>
    </row>
    <row r="772" s="11" customFormat="1">
      <c r="A772" s="11"/>
      <c r="B772" s="228"/>
      <c r="C772" s="229"/>
      <c r="D772" s="213" t="s">
        <v>199</v>
      </c>
      <c r="E772" s="230" t="s">
        <v>1</v>
      </c>
      <c r="F772" s="231" t="s">
        <v>1956</v>
      </c>
      <c r="G772" s="229"/>
      <c r="H772" s="232">
        <v>6</v>
      </c>
      <c r="I772" s="233"/>
      <c r="J772" s="229"/>
      <c r="K772" s="229"/>
      <c r="L772" s="234"/>
      <c r="M772" s="235"/>
      <c r="N772" s="236"/>
      <c r="O772" s="236"/>
      <c r="P772" s="236"/>
      <c r="Q772" s="236"/>
      <c r="R772" s="236"/>
      <c r="S772" s="236"/>
      <c r="T772" s="237"/>
      <c r="U772" s="11"/>
      <c r="V772" s="11"/>
      <c r="W772" s="11"/>
      <c r="X772" s="11"/>
      <c r="Y772" s="11"/>
      <c r="Z772" s="11"/>
      <c r="AA772" s="11"/>
      <c r="AB772" s="11"/>
      <c r="AC772" s="11"/>
      <c r="AD772" s="11"/>
      <c r="AE772" s="11"/>
      <c r="AT772" s="238" t="s">
        <v>199</v>
      </c>
      <c r="AU772" s="238" t="s">
        <v>85</v>
      </c>
      <c r="AV772" s="11" t="s">
        <v>85</v>
      </c>
      <c r="AW772" s="11" t="s">
        <v>32</v>
      </c>
      <c r="AX772" s="11" t="s">
        <v>76</v>
      </c>
      <c r="AY772" s="238" t="s">
        <v>195</v>
      </c>
    </row>
    <row r="773" s="11" customFormat="1">
      <c r="A773" s="11"/>
      <c r="B773" s="228"/>
      <c r="C773" s="229"/>
      <c r="D773" s="213" t="s">
        <v>199</v>
      </c>
      <c r="E773" s="230" t="s">
        <v>1</v>
      </c>
      <c r="F773" s="231" t="s">
        <v>1957</v>
      </c>
      <c r="G773" s="229"/>
      <c r="H773" s="232">
        <v>7.2000000000000002</v>
      </c>
      <c r="I773" s="233"/>
      <c r="J773" s="229"/>
      <c r="K773" s="229"/>
      <c r="L773" s="234"/>
      <c r="M773" s="235"/>
      <c r="N773" s="236"/>
      <c r="O773" s="236"/>
      <c r="P773" s="236"/>
      <c r="Q773" s="236"/>
      <c r="R773" s="236"/>
      <c r="S773" s="236"/>
      <c r="T773" s="237"/>
      <c r="U773" s="11"/>
      <c r="V773" s="11"/>
      <c r="W773" s="11"/>
      <c r="X773" s="11"/>
      <c r="Y773" s="11"/>
      <c r="Z773" s="11"/>
      <c r="AA773" s="11"/>
      <c r="AB773" s="11"/>
      <c r="AC773" s="11"/>
      <c r="AD773" s="11"/>
      <c r="AE773" s="11"/>
      <c r="AT773" s="238" t="s">
        <v>199</v>
      </c>
      <c r="AU773" s="238" t="s">
        <v>85</v>
      </c>
      <c r="AV773" s="11" t="s">
        <v>85</v>
      </c>
      <c r="AW773" s="11" t="s">
        <v>32</v>
      </c>
      <c r="AX773" s="11" t="s">
        <v>76</v>
      </c>
      <c r="AY773" s="238" t="s">
        <v>195</v>
      </c>
    </row>
    <row r="774" s="10" customFormat="1">
      <c r="A774" s="10"/>
      <c r="B774" s="218"/>
      <c r="C774" s="219"/>
      <c r="D774" s="213" t="s">
        <v>199</v>
      </c>
      <c r="E774" s="220" t="s">
        <v>1</v>
      </c>
      <c r="F774" s="221" t="s">
        <v>1431</v>
      </c>
      <c r="G774" s="219"/>
      <c r="H774" s="220" t="s">
        <v>1</v>
      </c>
      <c r="I774" s="222"/>
      <c r="J774" s="219"/>
      <c r="K774" s="219"/>
      <c r="L774" s="223"/>
      <c r="M774" s="224"/>
      <c r="N774" s="225"/>
      <c r="O774" s="225"/>
      <c r="P774" s="225"/>
      <c r="Q774" s="225"/>
      <c r="R774" s="225"/>
      <c r="S774" s="225"/>
      <c r="T774" s="226"/>
      <c r="U774" s="10"/>
      <c r="V774" s="10"/>
      <c r="W774" s="10"/>
      <c r="X774" s="10"/>
      <c r="Y774" s="10"/>
      <c r="Z774" s="10"/>
      <c r="AA774" s="10"/>
      <c r="AB774" s="10"/>
      <c r="AC774" s="10"/>
      <c r="AD774" s="10"/>
      <c r="AE774" s="10"/>
      <c r="AT774" s="227" t="s">
        <v>199</v>
      </c>
      <c r="AU774" s="227" t="s">
        <v>85</v>
      </c>
      <c r="AV774" s="10" t="s">
        <v>83</v>
      </c>
      <c r="AW774" s="10" t="s">
        <v>32</v>
      </c>
      <c r="AX774" s="10" t="s">
        <v>76</v>
      </c>
      <c r="AY774" s="227" t="s">
        <v>195</v>
      </c>
    </row>
    <row r="775" s="11" customFormat="1">
      <c r="A775" s="11"/>
      <c r="B775" s="228"/>
      <c r="C775" s="229"/>
      <c r="D775" s="213" t="s">
        <v>199</v>
      </c>
      <c r="E775" s="230" t="s">
        <v>1</v>
      </c>
      <c r="F775" s="231" t="s">
        <v>1958</v>
      </c>
      <c r="G775" s="229"/>
      <c r="H775" s="232">
        <v>7.7199999999999998</v>
      </c>
      <c r="I775" s="233"/>
      <c r="J775" s="229"/>
      <c r="K775" s="229"/>
      <c r="L775" s="234"/>
      <c r="M775" s="235"/>
      <c r="N775" s="236"/>
      <c r="O775" s="236"/>
      <c r="P775" s="236"/>
      <c r="Q775" s="236"/>
      <c r="R775" s="236"/>
      <c r="S775" s="236"/>
      <c r="T775" s="237"/>
      <c r="U775" s="11"/>
      <c r="V775" s="11"/>
      <c r="W775" s="11"/>
      <c r="X775" s="11"/>
      <c r="Y775" s="11"/>
      <c r="Z775" s="11"/>
      <c r="AA775" s="11"/>
      <c r="AB775" s="11"/>
      <c r="AC775" s="11"/>
      <c r="AD775" s="11"/>
      <c r="AE775" s="11"/>
      <c r="AT775" s="238" t="s">
        <v>199</v>
      </c>
      <c r="AU775" s="238" t="s">
        <v>85</v>
      </c>
      <c r="AV775" s="11" t="s">
        <v>85</v>
      </c>
      <c r="AW775" s="11" t="s">
        <v>32</v>
      </c>
      <c r="AX775" s="11" t="s">
        <v>76</v>
      </c>
      <c r="AY775" s="238" t="s">
        <v>195</v>
      </c>
    </row>
    <row r="776" s="11" customFormat="1">
      <c r="A776" s="11"/>
      <c r="B776" s="228"/>
      <c r="C776" s="229"/>
      <c r="D776" s="213" t="s">
        <v>199</v>
      </c>
      <c r="E776" s="230" t="s">
        <v>1</v>
      </c>
      <c r="F776" s="231" t="s">
        <v>1959</v>
      </c>
      <c r="G776" s="229"/>
      <c r="H776" s="232">
        <v>2.6000000000000001</v>
      </c>
      <c r="I776" s="233"/>
      <c r="J776" s="229"/>
      <c r="K776" s="229"/>
      <c r="L776" s="234"/>
      <c r="M776" s="235"/>
      <c r="N776" s="236"/>
      <c r="O776" s="236"/>
      <c r="P776" s="236"/>
      <c r="Q776" s="236"/>
      <c r="R776" s="236"/>
      <c r="S776" s="236"/>
      <c r="T776" s="237"/>
      <c r="U776" s="11"/>
      <c r="V776" s="11"/>
      <c r="W776" s="11"/>
      <c r="X776" s="11"/>
      <c r="Y776" s="11"/>
      <c r="Z776" s="11"/>
      <c r="AA776" s="11"/>
      <c r="AB776" s="11"/>
      <c r="AC776" s="11"/>
      <c r="AD776" s="11"/>
      <c r="AE776" s="11"/>
      <c r="AT776" s="238" t="s">
        <v>199</v>
      </c>
      <c r="AU776" s="238" t="s">
        <v>85</v>
      </c>
      <c r="AV776" s="11" t="s">
        <v>85</v>
      </c>
      <c r="AW776" s="11" t="s">
        <v>32</v>
      </c>
      <c r="AX776" s="11" t="s">
        <v>76</v>
      </c>
      <c r="AY776" s="238" t="s">
        <v>195</v>
      </c>
    </row>
    <row r="777" s="10" customFormat="1">
      <c r="A777" s="10"/>
      <c r="B777" s="218"/>
      <c r="C777" s="219"/>
      <c r="D777" s="213" t="s">
        <v>199</v>
      </c>
      <c r="E777" s="220" t="s">
        <v>1</v>
      </c>
      <c r="F777" s="221" t="s">
        <v>1960</v>
      </c>
      <c r="G777" s="219"/>
      <c r="H777" s="220" t="s">
        <v>1</v>
      </c>
      <c r="I777" s="222"/>
      <c r="J777" s="219"/>
      <c r="K777" s="219"/>
      <c r="L777" s="223"/>
      <c r="M777" s="224"/>
      <c r="N777" s="225"/>
      <c r="O777" s="225"/>
      <c r="P777" s="225"/>
      <c r="Q777" s="225"/>
      <c r="R777" s="225"/>
      <c r="S777" s="225"/>
      <c r="T777" s="226"/>
      <c r="U777" s="10"/>
      <c r="V777" s="10"/>
      <c r="W777" s="10"/>
      <c r="X777" s="10"/>
      <c r="Y777" s="10"/>
      <c r="Z777" s="10"/>
      <c r="AA777" s="10"/>
      <c r="AB777" s="10"/>
      <c r="AC777" s="10"/>
      <c r="AD777" s="10"/>
      <c r="AE777" s="10"/>
      <c r="AT777" s="227" t="s">
        <v>199</v>
      </c>
      <c r="AU777" s="227" t="s">
        <v>85</v>
      </c>
      <c r="AV777" s="10" t="s">
        <v>83</v>
      </c>
      <c r="AW777" s="10" t="s">
        <v>32</v>
      </c>
      <c r="AX777" s="10" t="s">
        <v>76</v>
      </c>
      <c r="AY777" s="227" t="s">
        <v>195</v>
      </c>
    </row>
    <row r="778" s="11" customFormat="1">
      <c r="A778" s="11"/>
      <c r="B778" s="228"/>
      <c r="C778" s="229"/>
      <c r="D778" s="213" t="s">
        <v>199</v>
      </c>
      <c r="E778" s="230" t="s">
        <v>1</v>
      </c>
      <c r="F778" s="231" t="s">
        <v>1961</v>
      </c>
      <c r="G778" s="229"/>
      <c r="H778" s="232">
        <v>14</v>
      </c>
      <c r="I778" s="233"/>
      <c r="J778" s="229"/>
      <c r="K778" s="229"/>
      <c r="L778" s="234"/>
      <c r="M778" s="235"/>
      <c r="N778" s="236"/>
      <c r="O778" s="236"/>
      <c r="P778" s="236"/>
      <c r="Q778" s="236"/>
      <c r="R778" s="236"/>
      <c r="S778" s="236"/>
      <c r="T778" s="237"/>
      <c r="U778" s="11"/>
      <c r="V778" s="11"/>
      <c r="W778" s="11"/>
      <c r="X778" s="11"/>
      <c r="Y778" s="11"/>
      <c r="Z778" s="11"/>
      <c r="AA778" s="11"/>
      <c r="AB778" s="11"/>
      <c r="AC778" s="11"/>
      <c r="AD778" s="11"/>
      <c r="AE778" s="11"/>
      <c r="AT778" s="238" t="s">
        <v>199</v>
      </c>
      <c r="AU778" s="238" t="s">
        <v>85</v>
      </c>
      <c r="AV778" s="11" t="s">
        <v>85</v>
      </c>
      <c r="AW778" s="11" t="s">
        <v>32</v>
      </c>
      <c r="AX778" s="11" t="s">
        <v>76</v>
      </c>
      <c r="AY778" s="238" t="s">
        <v>195</v>
      </c>
    </row>
    <row r="779" s="15" customFormat="1">
      <c r="A779" s="15"/>
      <c r="B779" s="287"/>
      <c r="C779" s="288"/>
      <c r="D779" s="213" t="s">
        <v>199</v>
      </c>
      <c r="E779" s="289" t="s">
        <v>1</v>
      </c>
      <c r="F779" s="290" t="s">
        <v>1422</v>
      </c>
      <c r="G779" s="288"/>
      <c r="H779" s="291">
        <v>4280.8000000000002</v>
      </c>
      <c r="I779" s="292"/>
      <c r="J779" s="288"/>
      <c r="K779" s="288"/>
      <c r="L779" s="293"/>
      <c r="M779" s="294"/>
      <c r="N779" s="295"/>
      <c r="O779" s="295"/>
      <c r="P779" s="295"/>
      <c r="Q779" s="295"/>
      <c r="R779" s="295"/>
      <c r="S779" s="295"/>
      <c r="T779" s="296"/>
      <c r="U779" s="15"/>
      <c r="V779" s="15"/>
      <c r="W779" s="15"/>
      <c r="X779" s="15"/>
      <c r="Y779" s="15"/>
      <c r="Z779" s="15"/>
      <c r="AA779" s="15"/>
      <c r="AB779" s="15"/>
      <c r="AC779" s="15"/>
      <c r="AD779" s="15"/>
      <c r="AE779" s="15"/>
      <c r="AT779" s="297" t="s">
        <v>199</v>
      </c>
      <c r="AU779" s="297" t="s">
        <v>85</v>
      </c>
      <c r="AV779" s="15" t="s">
        <v>234</v>
      </c>
      <c r="AW779" s="15" t="s">
        <v>32</v>
      </c>
      <c r="AX779" s="15" t="s">
        <v>83</v>
      </c>
      <c r="AY779" s="297" t="s">
        <v>195</v>
      </c>
    </row>
    <row r="780" s="13" customFormat="1" ht="22.8" customHeight="1">
      <c r="A780" s="13"/>
      <c r="B780" s="248"/>
      <c r="C780" s="249"/>
      <c r="D780" s="250" t="s">
        <v>75</v>
      </c>
      <c r="E780" s="285" t="s">
        <v>1970</v>
      </c>
      <c r="F780" s="285" t="s">
        <v>1971</v>
      </c>
      <c r="G780" s="249"/>
      <c r="H780" s="249"/>
      <c r="I780" s="252"/>
      <c r="J780" s="286">
        <f>BK780</f>
        <v>0</v>
      </c>
      <c r="K780" s="249"/>
      <c r="L780" s="254"/>
      <c r="M780" s="255"/>
      <c r="N780" s="256"/>
      <c r="O780" s="256"/>
      <c r="P780" s="257">
        <f>SUM(P781:P794)</f>
        <v>0</v>
      </c>
      <c r="Q780" s="256"/>
      <c r="R780" s="257">
        <f>SUM(R781:R794)</f>
        <v>0</v>
      </c>
      <c r="S780" s="256"/>
      <c r="T780" s="258">
        <f>SUM(T781:T794)</f>
        <v>0</v>
      </c>
      <c r="U780" s="13"/>
      <c r="V780" s="13"/>
      <c r="W780" s="13"/>
      <c r="X780" s="13"/>
      <c r="Y780" s="13"/>
      <c r="Z780" s="13"/>
      <c r="AA780" s="13"/>
      <c r="AB780" s="13"/>
      <c r="AC780" s="13"/>
      <c r="AD780" s="13"/>
      <c r="AE780" s="13"/>
      <c r="AR780" s="259" t="s">
        <v>83</v>
      </c>
      <c r="AT780" s="260" t="s">
        <v>75</v>
      </c>
      <c r="AU780" s="260" t="s">
        <v>83</v>
      </c>
      <c r="AY780" s="259" t="s">
        <v>195</v>
      </c>
      <c r="BK780" s="261">
        <f>SUM(BK781:BK794)</f>
        <v>0</v>
      </c>
    </row>
    <row r="781" s="2" customFormat="1" ht="24.15" customHeight="1">
      <c r="A781" s="39"/>
      <c r="B781" s="40"/>
      <c r="C781" s="200" t="s">
        <v>523</v>
      </c>
      <c r="D781" s="200" t="s">
        <v>191</v>
      </c>
      <c r="E781" s="201" t="s">
        <v>1972</v>
      </c>
      <c r="F781" s="202" t="s">
        <v>1973</v>
      </c>
      <c r="G781" s="203" t="s">
        <v>1628</v>
      </c>
      <c r="H781" s="204">
        <v>1458.3109999999999</v>
      </c>
      <c r="I781" s="205"/>
      <c r="J781" s="206">
        <f>ROUND(I781*H781,2)</f>
        <v>0</v>
      </c>
      <c r="K781" s="202" t="s">
        <v>1412</v>
      </c>
      <c r="L781" s="45"/>
      <c r="M781" s="207" t="s">
        <v>1</v>
      </c>
      <c r="N781" s="208" t="s">
        <v>41</v>
      </c>
      <c r="O781" s="92"/>
      <c r="P781" s="209">
        <f>O781*H781</f>
        <v>0</v>
      </c>
      <c r="Q781" s="209">
        <v>0</v>
      </c>
      <c r="R781" s="209">
        <f>Q781*H781</f>
        <v>0</v>
      </c>
      <c r="S781" s="209">
        <v>0</v>
      </c>
      <c r="T781" s="210">
        <f>S781*H781</f>
        <v>0</v>
      </c>
      <c r="U781" s="39"/>
      <c r="V781" s="39"/>
      <c r="W781" s="39"/>
      <c r="X781" s="39"/>
      <c r="Y781" s="39"/>
      <c r="Z781" s="39"/>
      <c r="AA781" s="39"/>
      <c r="AB781" s="39"/>
      <c r="AC781" s="39"/>
      <c r="AD781" s="39"/>
      <c r="AE781" s="39"/>
      <c r="AR781" s="211" t="s">
        <v>234</v>
      </c>
      <c r="AT781" s="211" t="s">
        <v>191</v>
      </c>
      <c r="AU781" s="211" t="s">
        <v>85</v>
      </c>
      <c r="AY781" s="18" t="s">
        <v>195</v>
      </c>
      <c r="BE781" s="212">
        <f>IF(N781="základní",J781,0)</f>
        <v>0</v>
      </c>
      <c r="BF781" s="212">
        <f>IF(N781="snížená",J781,0)</f>
        <v>0</v>
      </c>
      <c r="BG781" s="212">
        <f>IF(N781="zákl. přenesená",J781,0)</f>
        <v>0</v>
      </c>
      <c r="BH781" s="212">
        <f>IF(N781="sníž. přenesená",J781,0)</f>
        <v>0</v>
      </c>
      <c r="BI781" s="212">
        <f>IF(N781="nulová",J781,0)</f>
        <v>0</v>
      </c>
      <c r="BJ781" s="18" t="s">
        <v>83</v>
      </c>
      <c r="BK781" s="212">
        <f>ROUND(I781*H781,2)</f>
        <v>0</v>
      </c>
      <c r="BL781" s="18" t="s">
        <v>234</v>
      </c>
      <c r="BM781" s="211" t="s">
        <v>1974</v>
      </c>
    </row>
    <row r="782" s="2" customFormat="1">
      <c r="A782" s="39"/>
      <c r="B782" s="40"/>
      <c r="C782" s="41"/>
      <c r="D782" s="213" t="s">
        <v>197</v>
      </c>
      <c r="E782" s="41"/>
      <c r="F782" s="214" t="s">
        <v>1975</v>
      </c>
      <c r="G782" s="41"/>
      <c r="H782" s="41"/>
      <c r="I782" s="215"/>
      <c r="J782" s="41"/>
      <c r="K782" s="41"/>
      <c r="L782" s="45"/>
      <c r="M782" s="216"/>
      <c r="N782" s="217"/>
      <c r="O782" s="92"/>
      <c r="P782" s="92"/>
      <c r="Q782" s="92"/>
      <c r="R782" s="92"/>
      <c r="S782" s="92"/>
      <c r="T782" s="93"/>
      <c r="U782" s="39"/>
      <c r="V782" s="39"/>
      <c r="W782" s="39"/>
      <c r="X782" s="39"/>
      <c r="Y782" s="39"/>
      <c r="Z782" s="39"/>
      <c r="AA782" s="39"/>
      <c r="AB782" s="39"/>
      <c r="AC782" s="39"/>
      <c r="AD782" s="39"/>
      <c r="AE782" s="39"/>
      <c r="AT782" s="18" t="s">
        <v>197</v>
      </c>
      <c r="AU782" s="18" t="s">
        <v>85</v>
      </c>
    </row>
    <row r="783" s="2" customFormat="1" ht="24.15" customHeight="1">
      <c r="A783" s="39"/>
      <c r="B783" s="40"/>
      <c r="C783" s="200" t="s">
        <v>527</v>
      </c>
      <c r="D783" s="200" t="s">
        <v>191</v>
      </c>
      <c r="E783" s="201" t="s">
        <v>1976</v>
      </c>
      <c r="F783" s="202" t="s">
        <v>1977</v>
      </c>
      <c r="G783" s="203" t="s">
        <v>1628</v>
      </c>
      <c r="H783" s="204">
        <v>36457.775000000001</v>
      </c>
      <c r="I783" s="205"/>
      <c r="J783" s="206">
        <f>ROUND(I783*H783,2)</f>
        <v>0</v>
      </c>
      <c r="K783" s="202" t="s">
        <v>1412</v>
      </c>
      <c r="L783" s="45"/>
      <c r="M783" s="207" t="s">
        <v>1</v>
      </c>
      <c r="N783" s="208" t="s">
        <v>41</v>
      </c>
      <c r="O783" s="92"/>
      <c r="P783" s="209">
        <f>O783*H783</f>
        <v>0</v>
      </c>
      <c r="Q783" s="209">
        <v>0</v>
      </c>
      <c r="R783" s="209">
        <f>Q783*H783</f>
        <v>0</v>
      </c>
      <c r="S783" s="209">
        <v>0</v>
      </c>
      <c r="T783" s="210">
        <f>S783*H783</f>
        <v>0</v>
      </c>
      <c r="U783" s="39"/>
      <c r="V783" s="39"/>
      <c r="W783" s="39"/>
      <c r="X783" s="39"/>
      <c r="Y783" s="39"/>
      <c r="Z783" s="39"/>
      <c r="AA783" s="39"/>
      <c r="AB783" s="39"/>
      <c r="AC783" s="39"/>
      <c r="AD783" s="39"/>
      <c r="AE783" s="39"/>
      <c r="AR783" s="211" t="s">
        <v>234</v>
      </c>
      <c r="AT783" s="211" t="s">
        <v>191</v>
      </c>
      <c r="AU783" s="211" t="s">
        <v>85</v>
      </c>
      <c r="AY783" s="18" t="s">
        <v>195</v>
      </c>
      <c r="BE783" s="212">
        <f>IF(N783="základní",J783,0)</f>
        <v>0</v>
      </c>
      <c r="BF783" s="212">
        <f>IF(N783="snížená",J783,0)</f>
        <v>0</v>
      </c>
      <c r="BG783" s="212">
        <f>IF(N783="zákl. přenesená",J783,0)</f>
        <v>0</v>
      </c>
      <c r="BH783" s="212">
        <f>IF(N783="sníž. přenesená",J783,0)</f>
        <v>0</v>
      </c>
      <c r="BI783" s="212">
        <f>IF(N783="nulová",J783,0)</f>
        <v>0</v>
      </c>
      <c r="BJ783" s="18" t="s">
        <v>83</v>
      </c>
      <c r="BK783" s="212">
        <f>ROUND(I783*H783,2)</f>
        <v>0</v>
      </c>
      <c r="BL783" s="18" t="s">
        <v>234</v>
      </c>
      <c r="BM783" s="211" t="s">
        <v>1978</v>
      </c>
    </row>
    <row r="784" s="11" customFormat="1">
      <c r="A784" s="11"/>
      <c r="B784" s="228"/>
      <c r="C784" s="229"/>
      <c r="D784" s="213" t="s">
        <v>199</v>
      </c>
      <c r="E784" s="229"/>
      <c r="F784" s="231" t="s">
        <v>1979</v>
      </c>
      <c r="G784" s="229"/>
      <c r="H784" s="232">
        <v>36457.775000000001</v>
      </c>
      <c r="I784" s="233"/>
      <c r="J784" s="229"/>
      <c r="K784" s="229"/>
      <c r="L784" s="234"/>
      <c r="M784" s="235"/>
      <c r="N784" s="236"/>
      <c r="O784" s="236"/>
      <c r="P784" s="236"/>
      <c r="Q784" s="236"/>
      <c r="R784" s="236"/>
      <c r="S784" s="236"/>
      <c r="T784" s="237"/>
      <c r="U784" s="11"/>
      <c r="V784" s="11"/>
      <c r="W784" s="11"/>
      <c r="X784" s="11"/>
      <c r="Y784" s="11"/>
      <c r="Z784" s="11"/>
      <c r="AA784" s="11"/>
      <c r="AB784" s="11"/>
      <c r="AC784" s="11"/>
      <c r="AD784" s="11"/>
      <c r="AE784" s="11"/>
      <c r="AT784" s="238" t="s">
        <v>199</v>
      </c>
      <c r="AU784" s="238" t="s">
        <v>85</v>
      </c>
      <c r="AV784" s="11" t="s">
        <v>85</v>
      </c>
      <c r="AW784" s="11" t="s">
        <v>4</v>
      </c>
      <c r="AX784" s="11" t="s">
        <v>83</v>
      </c>
      <c r="AY784" s="238" t="s">
        <v>195</v>
      </c>
    </row>
    <row r="785" s="2" customFormat="1" ht="37.8" customHeight="1">
      <c r="A785" s="39"/>
      <c r="B785" s="40"/>
      <c r="C785" s="200" t="s">
        <v>531</v>
      </c>
      <c r="D785" s="200" t="s">
        <v>191</v>
      </c>
      <c r="E785" s="201" t="s">
        <v>1980</v>
      </c>
      <c r="F785" s="202" t="s">
        <v>1981</v>
      </c>
      <c r="G785" s="203" t="s">
        <v>1628</v>
      </c>
      <c r="H785" s="204">
        <v>2.1379999999999999</v>
      </c>
      <c r="I785" s="205"/>
      <c r="J785" s="206">
        <f>ROUND(I785*H785,2)</f>
        <v>0</v>
      </c>
      <c r="K785" s="202" t="s">
        <v>1412</v>
      </c>
      <c r="L785" s="45"/>
      <c r="M785" s="207" t="s">
        <v>1</v>
      </c>
      <c r="N785" s="208" t="s">
        <v>41</v>
      </c>
      <c r="O785" s="92"/>
      <c r="P785" s="209">
        <f>O785*H785</f>
        <v>0</v>
      </c>
      <c r="Q785" s="209">
        <v>0</v>
      </c>
      <c r="R785" s="209">
        <f>Q785*H785</f>
        <v>0</v>
      </c>
      <c r="S785" s="209">
        <v>0</v>
      </c>
      <c r="T785" s="210">
        <f>S785*H785</f>
        <v>0</v>
      </c>
      <c r="U785" s="39"/>
      <c r="V785" s="39"/>
      <c r="W785" s="39"/>
      <c r="X785" s="39"/>
      <c r="Y785" s="39"/>
      <c r="Z785" s="39"/>
      <c r="AA785" s="39"/>
      <c r="AB785" s="39"/>
      <c r="AC785" s="39"/>
      <c r="AD785" s="39"/>
      <c r="AE785" s="39"/>
      <c r="AR785" s="211" t="s">
        <v>234</v>
      </c>
      <c r="AT785" s="211" t="s">
        <v>191</v>
      </c>
      <c r="AU785" s="211" t="s">
        <v>85</v>
      </c>
      <c r="AY785" s="18" t="s">
        <v>195</v>
      </c>
      <c r="BE785" s="212">
        <f>IF(N785="základní",J785,0)</f>
        <v>0</v>
      </c>
      <c r="BF785" s="212">
        <f>IF(N785="snížená",J785,0)</f>
        <v>0</v>
      </c>
      <c r="BG785" s="212">
        <f>IF(N785="zákl. přenesená",J785,0)</f>
        <v>0</v>
      </c>
      <c r="BH785" s="212">
        <f>IF(N785="sníž. přenesená",J785,0)</f>
        <v>0</v>
      </c>
      <c r="BI785" s="212">
        <f>IF(N785="nulová",J785,0)</f>
        <v>0</v>
      </c>
      <c r="BJ785" s="18" t="s">
        <v>83</v>
      </c>
      <c r="BK785" s="212">
        <f>ROUND(I785*H785,2)</f>
        <v>0</v>
      </c>
      <c r="BL785" s="18" t="s">
        <v>234</v>
      </c>
      <c r="BM785" s="211" t="s">
        <v>1982</v>
      </c>
    </row>
    <row r="786" s="11" customFormat="1">
      <c r="A786" s="11"/>
      <c r="B786" s="228"/>
      <c r="C786" s="229"/>
      <c r="D786" s="213" t="s">
        <v>199</v>
      </c>
      <c r="E786" s="230" t="s">
        <v>1</v>
      </c>
      <c r="F786" s="231" t="s">
        <v>1983</v>
      </c>
      <c r="G786" s="229"/>
      <c r="H786" s="232">
        <v>0.037999999999999999</v>
      </c>
      <c r="I786" s="233"/>
      <c r="J786" s="229"/>
      <c r="K786" s="229"/>
      <c r="L786" s="234"/>
      <c r="M786" s="235"/>
      <c r="N786" s="236"/>
      <c r="O786" s="236"/>
      <c r="P786" s="236"/>
      <c r="Q786" s="236"/>
      <c r="R786" s="236"/>
      <c r="S786" s="236"/>
      <c r="T786" s="237"/>
      <c r="U786" s="11"/>
      <c r="V786" s="11"/>
      <c r="W786" s="11"/>
      <c r="X786" s="11"/>
      <c r="Y786" s="11"/>
      <c r="Z786" s="11"/>
      <c r="AA786" s="11"/>
      <c r="AB786" s="11"/>
      <c r="AC786" s="11"/>
      <c r="AD786" s="11"/>
      <c r="AE786" s="11"/>
      <c r="AT786" s="238" t="s">
        <v>199</v>
      </c>
      <c r="AU786" s="238" t="s">
        <v>85</v>
      </c>
      <c r="AV786" s="11" t="s">
        <v>85</v>
      </c>
      <c r="AW786" s="11" t="s">
        <v>32</v>
      </c>
      <c r="AX786" s="11" t="s">
        <v>76</v>
      </c>
      <c r="AY786" s="238" t="s">
        <v>195</v>
      </c>
    </row>
    <row r="787" s="11" customFormat="1">
      <c r="A787" s="11"/>
      <c r="B787" s="228"/>
      <c r="C787" s="229"/>
      <c r="D787" s="213" t="s">
        <v>199</v>
      </c>
      <c r="E787" s="230" t="s">
        <v>1</v>
      </c>
      <c r="F787" s="231" t="s">
        <v>1984</v>
      </c>
      <c r="G787" s="229"/>
      <c r="H787" s="232">
        <v>2.1000000000000001</v>
      </c>
      <c r="I787" s="233"/>
      <c r="J787" s="229"/>
      <c r="K787" s="229"/>
      <c r="L787" s="234"/>
      <c r="M787" s="235"/>
      <c r="N787" s="236"/>
      <c r="O787" s="236"/>
      <c r="P787" s="236"/>
      <c r="Q787" s="236"/>
      <c r="R787" s="236"/>
      <c r="S787" s="236"/>
      <c r="T787" s="237"/>
      <c r="U787" s="11"/>
      <c r="V787" s="11"/>
      <c r="W787" s="11"/>
      <c r="X787" s="11"/>
      <c r="Y787" s="11"/>
      <c r="Z787" s="11"/>
      <c r="AA787" s="11"/>
      <c r="AB787" s="11"/>
      <c r="AC787" s="11"/>
      <c r="AD787" s="11"/>
      <c r="AE787" s="11"/>
      <c r="AT787" s="238" t="s">
        <v>199</v>
      </c>
      <c r="AU787" s="238" t="s">
        <v>85</v>
      </c>
      <c r="AV787" s="11" t="s">
        <v>85</v>
      </c>
      <c r="AW787" s="11" t="s">
        <v>32</v>
      </c>
      <c r="AX787" s="11" t="s">
        <v>76</v>
      </c>
      <c r="AY787" s="238" t="s">
        <v>195</v>
      </c>
    </row>
    <row r="788" s="15" customFormat="1">
      <c r="A788" s="15"/>
      <c r="B788" s="287"/>
      <c r="C788" s="288"/>
      <c r="D788" s="213" t="s">
        <v>199</v>
      </c>
      <c r="E788" s="289" t="s">
        <v>1</v>
      </c>
      <c r="F788" s="290" t="s">
        <v>1422</v>
      </c>
      <c r="G788" s="288"/>
      <c r="H788" s="291">
        <v>2.1379999999999999</v>
      </c>
      <c r="I788" s="292"/>
      <c r="J788" s="288"/>
      <c r="K788" s="288"/>
      <c r="L788" s="293"/>
      <c r="M788" s="294"/>
      <c r="N788" s="295"/>
      <c r="O788" s="295"/>
      <c r="P788" s="295"/>
      <c r="Q788" s="295"/>
      <c r="R788" s="295"/>
      <c r="S788" s="295"/>
      <c r="T788" s="296"/>
      <c r="U788" s="15"/>
      <c r="V788" s="15"/>
      <c r="W788" s="15"/>
      <c r="X788" s="15"/>
      <c r="Y788" s="15"/>
      <c r="Z788" s="15"/>
      <c r="AA788" s="15"/>
      <c r="AB788" s="15"/>
      <c r="AC788" s="15"/>
      <c r="AD788" s="15"/>
      <c r="AE788" s="15"/>
      <c r="AT788" s="297" t="s">
        <v>199</v>
      </c>
      <c r="AU788" s="297" t="s">
        <v>85</v>
      </c>
      <c r="AV788" s="15" t="s">
        <v>234</v>
      </c>
      <c r="AW788" s="15" t="s">
        <v>32</v>
      </c>
      <c r="AX788" s="15" t="s">
        <v>83</v>
      </c>
      <c r="AY788" s="297" t="s">
        <v>195</v>
      </c>
    </row>
    <row r="789" s="2" customFormat="1" ht="44.25" customHeight="1">
      <c r="A789" s="39"/>
      <c r="B789" s="40"/>
      <c r="C789" s="200" t="s">
        <v>535</v>
      </c>
      <c r="D789" s="200" t="s">
        <v>191</v>
      </c>
      <c r="E789" s="201" t="s">
        <v>1985</v>
      </c>
      <c r="F789" s="202" t="s">
        <v>1986</v>
      </c>
      <c r="G789" s="203" t="s">
        <v>1628</v>
      </c>
      <c r="H789" s="204">
        <v>877.85199999999998</v>
      </c>
      <c r="I789" s="205"/>
      <c r="J789" s="206">
        <f>ROUND(I789*H789,2)</f>
        <v>0</v>
      </c>
      <c r="K789" s="202" t="s">
        <v>1412</v>
      </c>
      <c r="L789" s="45"/>
      <c r="M789" s="207" t="s">
        <v>1</v>
      </c>
      <c r="N789" s="208" t="s">
        <v>41</v>
      </c>
      <c r="O789" s="92"/>
      <c r="P789" s="209">
        <f>O789*H789</f>
        <v>0</v>
      </c>
      <c r="Q789" s="209">
        <v>0</v>
      </c>
      <c r="R789" s="209">
        <f>Q789*H789</f>
        <v>0</v>
      </c>
      <c r="S789" s="209">
        <v>0</v>
      </c>
      <c r="T789" s="210">
        <f>S789*H789</f>
        <v>0</v>
      </c>
      <c r="U789" s="39"/>
      <c r="V789" s="39"/>
      <c r="W789" s="39"/>
      <c r="X789" s="39"/>
      <c r="Y789" s="39"/>
      <c r="Z789" s="39"/>
      <c r="AA789" s="39"/>
      <c r="AB789" s="39"/>
      <c r="AC789" s="39"/>
      <c r="AD789" s="39"/>
      <c r="AE789" s="39"/>
      <c r="AR789" s="211" t="s">
        <v>234</v>
      </c>
      <c r="AT789" s="211" t="s">
        <v>191</v>
      </c>
      <c r="AU789" s="211" t="s">
        <v>85</v>
      </c>
      <c r="AY789" s="18" t="s">
        <v>195</v>
      </c>
      <c r="BE789" s="212">
        <f>IF(N789="základní",J789,0)</f>
        <v>0</v>
      </c>
      <c r="BF789" s="212">
        <f>IF(N789="snížená",J789,0)</f>
        <v>0</v>
      </c>
      <c r="BG789" s="212">
        <f>IF(N789="zákl. přenesená",J789,0)</f>
        <v>0</v>
      </c>
      <c r="BH789" s="212">
        <f>IF(N789="sníž. přenesená",J789,0)</f>
        <v>0</v>
      </c>
      <c r="BI789" s="212">
        <f>IF(N789="nulová",J789,0)</f>
        <v>0</v>
      </c>
      <c r="BJ789" s="18" t="s">
        <v>83</v>
      </c>
      <c r="BK789" s="212">
        <f>ROUND(I789*H789,2)</f>
        <v>0</v>
      </c>
      <c r="BL789" s="18" t="s">
        <v>234</v>
      </c>
      <c r="BM789" s="211" t="s">
        <v>1987</v>
      </c>
    </row>
    <row r="790" s="10" customFormat="1">
      <c r="A790" s="10"/>
      <c r="B790" s="218"/>
      <c r="C790" s="219"/>
      <c r="D790" s="213" t="s">
        <v>199</v>
      </c>
      <c r="E790" s="220" t="s">
        <v>1</v>
      </c>
      <c r="F790" s="221" t="s">
        <v>1988</v>
      </c>
      <c r="G790" s="219"/>
      <c r="H790" s="220" t="s">
        <v>1</v>
      </c>
      <c r="I790" s="222"/>
      <c r="J790" s="219"/>
      <c r="K790" s="219"/>
      <c r="L790" s="223"/>
      <c r="M790" s="224"/>
      <c r="N790" s="225"/>
      <c r="O790" s="225"/>
      <c r="P790" s="225"/>
      <c r="Q790" s="225"/>
      <c r="R790" s="225"/>
      <c r="S790" s="225"/>
      <c r="T790" s="226"/>
      <c r="U790" s="10"/>
      <c r="V790" s="10"/>
      <c r="W790" s="10"/>
      <c r="X790" s="10"/>
      <c r="Y790" s="10"/>
      <c r="Z790" s="10"/>
      <c r="AA790" s="10"/>
      <c r="AB790" s="10"/>
      <c r="AC790" s="10"/>
      <c r="AD790" s="10"/>
      <c r="AE790" s="10"/>
      <c r="AT790" s="227" t="s">
        <v>199</v>
      </c>
      <c r="AU790" s="227" t="s">
        <v>85</v>
      </c>
      <c r="AV790" s="10" t="s">
        <v>83</v>
      </c>
      <c r="AW790" s="10" t="s">
        <v>32</v>
      </c>
      <c r="AX790" s="10" t="s">
        <v>76</v>
      </c>
      <c r="AY790" s="227" t="s">
        <v>195</v>
      </c>
    </row>
    <row r="791" s="11" customFormat="1">
      <c r="A791" s="11"/>
      <c r="B791" s="228"/>
      <c r="C791" s="229"/>
      <c r="D791" s="213" t="s">
        <v>199</v>
      </c>
      <c r="E791" s="230" t="s">
        <v>1</v>
      </c>
      <c r="F791" s="231" t="s">
        <v>1989</v>
      </c>
      <c r="G791" s="229"/>
      <c r="H791" s="232">
        <v>877.85199999999998</v>
      </c>
      <c r="I791" s="233"/>
      <c r="J791" s="229"/>
      <c r="K791" s="229"/>
      <c r="L791" s="234"/>
      <c r="M791" s="235"/>
      <c r="N791" s="236"/>
      <c r="O791" s="236"/>
      <c r="P791" s="236"/>
      <c r="Q791" s="236"/>
      <c r="R791" s="236"/>
      <c r="S791" s="236"/>
      <c r="T791" s="237"/>
      <c r="U791" s="11"/>
      <c r="V791" s="11"/>
      <c r="W791" s="11"/>
      <c r="X791" s="11"/>
      <c r="Y791" s="11"/>
      <c r="Z791" s="11"/>
      <c r="AA791" s="11"/>
      <c r="AB791" s="11"/>
      <c r="AC791" s="11"/>
      <c r="AD791" s="11"/>
      <c r="AE791" s="11"/>
      <c r="AT791" s="238" t="s">
        <v>199</v>
      </c>
      <c r="AU791" s="238" t="s">
        <v>85</v>
      </c>
      <c r="AV791" s="11" t="s">
        <v>85</v>
      </c>
      <c r="AW791" s="11" t="s">
        <v>32</v>
      </c>
      <c r="AX791" s="11" t="s">
        <v>83</v>
      </c>
      <c r="AY791" s="238" t="s">
        <v>195</v>
      </c>
    </row>
    <row r="792" s="2" customFormat="1" ht="44.25" customHeight="1">
      <c r="A792" s="39"/>
      <c r="B792" s="40"/>
      <c r="C792" s="200" t="s">
        <v>539</v>
      </c>
      <c r="D792" s="200" t="s">
        <v>191</v>
      </c>
      <c r="E792" s="201" t="s">
        <v>1990</v>
      </c>
      <c r="F792" s="202" t="s">
        <v>1991</v>
      </c>
      <c r="G792" s="203" t="s">
        <v>1628</v>
      </c>
      <c r="H792" s="204">
        <v>578.32100000000003</v>
      </c>
      <c r="I792" s="205"/>
      <c r="J792" s="206">
        <f>ROUND(I792*H792,2)</f>
        <v>0</v>
      </c>
      <c r="K792" s="202" t="s">
        <v>1412</v>
      </c>
      <c r="L792" s="45"/>
      <c r="M792" s="207" t="s">
        <v>1</v>
      </c>
      <c r="N792" s="208" t="s">
        <v>41</v>
      </c>
      <c r="O792" s="92"/>
      <c r="P792" s="209">
        <f>O792*H792</f>
        <v>0</v>
      </c>
      <c r="Q792" s="209">
        <v>0</v>
      </c>
      <c r="R792" s="209">
        <f>Q792*H792</f>
        <v>0</v>
      </c>
      <c r="S792" s="209">
        <v>0</v>
      </c>
      <c r="T792" s="210">
        <f>S792*H792</f>
        <v>0</v>
      </c>
      <c r="U792" s="39"/>
      <c r="V792" s="39"/>
      <c r="W792" s="39"/>
      <c r="X792" s="39"/>
      <c r="Y792" s="39"/>
      <c r="Z792" s="39"/>
      <c r="AA792" s="39"/>
      <c r="AB792" s="39"/>
      <c r="AC792" s="39"/>
      <c r="AD792" s="39"/>
      <c r="AE792" s="39"/>
      <c r="AR792" s="211" t="s">
        <v>234</v>
      </c>
      <c r="AT792" s="211" t="s">
        <v>191</v>
      </c>
      <c r="AU792" s="211" t="s">
        <v>85</v>
      </c>
      <c r="AY792" s="18" t="s">
        <v>195</v>
      </c>
      <c r="BE792" s="212">
        <f>IF(N792="základní",J792,0)</f>
        <v>0</v>
      </c>
      <c r="BF792" s="212">
        <f>IF(N792="snížená",J792,0)</f>
        <v>0</v>
      </c>
      <c r="BG792" s="212">
        <f>IF(N792="zákl. přenesená",J792,0)</f>
        <v>0</v>
      </c>
      <c r="BH792" s="212">
        <f>IF(N792="sníž. přenesená",J792,0)</f>
        <v>0</v>
      </c>
      <c r="BI792" s="212">
        <f>IF(N792="nulová",J792,0)</f>
        <v>0</v>
      </c>
      <c r="BJ792" s="18" t="s">
        <v>83</v>
      </c>
      <c r="BK792" s="212">
        <f>ROUND(I792*H792,2)</f>
        <v>0</v>
      </c>
      <c r="BL792" s="18" t="s">
        <v>234</v>
      </c>
      <c r="BM792" s="211" t="s">
        <v>1992</v>
      </c>
    </row>
    <row r="793" s="10" customFormat="1">
      <c r="A793" s="10"/>
      <c r="B793" s="218"/>
      <c r="C793" s="219"/>
      <c r="D793" s="213" t="s">
        <v>199</v>
      </c>
      <c r="E793" s="220" t="s">
        <v>1</v>
      </c>
      <c r="F793" s="221" t="s">
        <v>1993</v>
      </c>
      <c r="G793" s="219"/>
      <c r="H793" s="220" t="s">
        <v>1</v>
      </c>
      <c r="I793" s="222"/>
      <c r="J793" s="219"/>
      <c r="K793" s="219"/>
      <c r="L793" s="223"/>
      <c r="M793" s="224"/>
      <c r="N793" s="225"/>
      <c r="O793" s="225"/>
      <c r="P793" s="225"/>
      <c r="Q793" s="225"/>
      <c r="R793" s="225"/>
      <c r="S793" s="225"/>
      <c r="T793" s="226"/>
      <c r="U793" s="10"/>
      <c r="V793" s="10"/>
      <c r="W793" s="10"/>
      <c r="X793" s="10"/>
      <c r="Y793" s="10"/>
      <c r="Z793" s="10"/>
      <c r="AA793" s="10"/>
      <c r="AB793" s="10"/>
      <c r="AC793" s="10"/>
      <c r="AD793" s="10"/>
      <c r="AE793" s="10"/>
      <c r="AT793" s="227" t="s">
        <v>199</v>
      </c>
      <c r="AU793" s="227" t="s">
        <v>85</v>
      </c>
      <c r="AV793" s="10" t="s">
        <v>83</v>
      </c>
      <c r="AW793" s="10" t="s">
        <v>32</v>
      </c>
      <c r="AX793" s="10" t="s">
        <v>76</v>
      </c>
      <c r="AY793" s="227" t="s">
        <v>195</v>
      </c>
    </row>
    <row r="794" s="11" customFormat="1">
      <c r="A794" s="11"/>
      <c r="B794" s="228"/>
      <c r="C794" s="229"/>
      <c r="D794" s="213" t="s">
        <v>199</v>
      </c>
      <c r="E794" s="230" t="s">
        <v>1</v>
      </c>
      <c r="F794" s="231" t="s">
        <v>1994</v>
      </c>
      <c r="G794" s="229"/>
      <c r="H794" s="232">
        <v>578.32100000000003</v>
      </c>
      <c r="I794" s="233"/>
      <c r="J794" s="229"/>
      <c r="K794" s="229"/>
      <c r="L794" s="234"/>
      <c r="M794" s="235"/>
      <c r="N794" s="236"/>
      <c r="O794" s="236"/>
      <c r="P794" s="236"/>
      <c r="Q794" s="236"/>
      <c r="R794" s="236"/>
      <c r="S794" s="236"/>
      <c r="T794" s="237"/>
      <c r="U794" s="11"/>
      <c r="V794" s="11"/>
      <c r="W794" s="11"/>
      <c r="X794" s="11"/>
      <c r="Y794" s="11"/>
      <c r="Z794" s="11"/>
      <c r="AA794" s="11"/>
      <c r="AB794" s="11"/>
      <c r="AC794" s="11"/>
      <c r="AD794" s="11"/>
      <c r="AE794" s="11"/>
      <c r="AT794" s="238" t="s">
        <v>199</v>
      </c>
      <c r="AU794" s="238" t="s">
        <v>85</v>
      </c>
      <c r="AV794" s="11" t="s">
        <v>85</v>
      </c>
      <c r="AW794" s="11" t="s">
        <v>32</v>
      </c>
      <c r="AX794" s="11" t="s">
        <v>83</v>
      </c>
      <c r="AY794" s="238" t="s">
        <v>195</v>
      </c>
    </row>
    <row r="795" s="13" customFormat="1" ht="22.8" customHeight="1">
      <c r="A795" s="13"/>
      <c r="B795" s="248"/>
      <c r="C795" s="249"/>
      <c r="D795" s="250" t="s">
        <v>75</v>
      </c>
      <c r="E795" s="285" t="s">
        <v>1995</v>
      </c>
      <c r="F795" s="285" t="s">
        <v>1996</v>
      </c>
      <c r="G795" s="249"/>
      <c r="H795" s="249"/>
      <c r="I795" s="252"/>
      <c r="J795" s="286">
        <f>BK795</f>
        <v>0</v>
      </c>
      <c r="K795" s="249"/>
      <c r="L795" s="254"/>
      <c r="M795" s="255"/>
      <c r="N795" s="256"/>
      <c r="O795" s="256"/>
      <c r="P795" s="257">
        <f>P796</f>
        <v>0</v>
      </c>
      <c r="Q795" s="256"/>
      <c r="R795" s="257">
        <f>R796</f>
        <v>0</v>
      </c>
      <c r="S795" s="256"/>
      <c r="T795" s="258">
        <f>T796</f>
        <v>0</v>
      </c>
      <c r="U795" s="13"/>
      <c r="V795" s="13"/>
      <c r="W795" s="13"/>
      <c r="X795" s="13"/>
      <c r="Y795" s="13"/>
      <c r="Z795" s="13"/>
      <c r="AA795" s="13"/>
      <c r="AB795" s="13"/>
      <c r="AC795" s="13"/>
      <c r="AD795" s="13"/>
      <c r="AE795" s="13"/>
      <c r="AR795" s="259" t="s">
        <v>83</v>
      </c>
      <c r="AT795" s="260" t="s">
        <v>75</v>
      </c>
      <c r="AU795" s="260" t="s">
        <v>83</v>
      </c>
      <c r="AY795" s="259" t="s">
        <v>195</v>
      </c>
      <c r="BK795" s="261">
        <f>BK796</f>
        <v>0</v>
      </c>
    </row>
    <row r="796" s="2" customFormat="1" ht="24.15" customHeight="1">
      <c r="A796" s="39"/>
      <c r="B796" s="40"/>
      <c r="C796" s="200" t="s">
        <v>543</v>
      </c>
      <c r="D796" s="200" t="s">
        <v>191</v>
      </c>
      <c r="E796" s="201" t="s">
        <v>1997</v>
      </c>
      <c r="F796" s="202" t="s">
        <v>1998</v>
      </c>
      <c r="G796" s="203" t="s">
        <v>1628</v>
      </c>
      <c r="H796" s="204">
        <v>367.18299999999999</v>
      </c>
      <c r="I796" s="205"/>
      <c r="J796" s="206">
        <f>ROUND(I796*H796,2)</f>
        <v>0</v>
      </c>
      <c r="K796" s="202" t="s">
        <v>1412</v>
      </c>
      <c r="L796" s="45"/>
      <c r="M796" s="276" t="s">
        <v>1</v>
      </c>
      <c r="N796" s="277" t="s">
        <v>41</v>
      </c>
      <c r="O796" s="274"/>
      <c r="P796" s="278">
        <f>O796*H796</f>
        <v>0</v>
      </c>
      <c r="Q796" s="278">
        <v>0</v>
      </c>
      <c r="R796" s="278">
        <f>Q796*H796</f>
        <v>0</v>
      </c>
      <c r="S796" s="278">
        <v>0</v>
      </c>
      <c r="T796" s="279">
        <f>S796*H796</f>
        <v>0</v>
      </c>
      <c r="U796" s="39"/>
      <c r="V796" s="39"/>
      <c r="W796" s="39"/>
      <c r="X796" s="39"/>
      <c r="Y796" s="39"/>
      <c r="Z796" s="39"/>
      <c r="AA796" s="39"/>
      <c r="AB796" s="39"/>
      <c r="AC796" s="39"/>
      <c r="AD796" s="39"/>
      <c r="AE796" s="39"/>
      <c r="AR796" s="211" t="s">
        <v>234</v>
      </c>
      <c r="AT796" s="211" t="s">
        <v>191</v>
      </c>
      <c r="AU796" s="211" t="s">
        <v>85</v>
      </c>
      <c r="AY796" s="18" t="s">
        <v>195</v>
      </c>
      <c r="BE796" s="212">
        <f>IF(N796="základní",J796,0)</f>
        <v>0</v>
      </c>
      <c r="BF796" s="212">
        <f>IF(N796="snížená",J796,0)</f>
        <v>0</v>
      </c>
      <c r="BG796" s="212">
        <f>IF(N796="zákl. přenesená",J796,0)</f>
        <v>0</v>
      </c>
      <c r="BH796" s="212">
        <f>IF(N796="sníž. přenesená",J796,0)</f>
        <v>0</v>
      </c>
      <c r="BI796" s="212">
        <f>IF(N796="nulová",J796,0)</f>
        <v>0</v>
      </c>
      <c r="BJ796" s="18" t="s">
        <v>83</v>
      </c>
      <c r="BK796" s="212">
        <f>ROUND(I796*H796,2)</f>
        <v>0</v>
      </c>
      <c r="BL796" s="18" t="s">
        <v>234</v>
      </c>
      <c r="BM796" s="211" t="s">
        <v>1999</v>
      </c>
    </row>
    <row r="797" s="2" customFormat="1" ht="6.96" customHeight="1">
      <c r="A797" s="39"/>
      <c r="B797" s="67"/>
      <c r="C797" s="68"/>
      <c r="D797" s="68"/>
      <c r="E797" s="68"/>
      <c r="F797" s="68"/>
      <c r="G797" s="68"/>
      <c r="H797" s="68"/>
      <c r="I797" s="68"/>
      <c r="J797" s="68"/>
      <c r="K797" s="68"/>
      <c r="L797" s="45"/>
      <c r="M797" s="39"/>
      <c r="O797" s="39"/>
      <c r="P797" s="39"/>
      <c r="Q797" s="39"/>
      <c r="R797" s="39"/>
      <c r="S797" s="39"/>
      <c r="T797" s="39"/>
      <c r="U797" s="39"/>
      <c r="V797" s="39"/>
      <c r="W797" s="39"/>
      <c r="X797" s="39"/>
      <c r="Y797" s="39"/>
      <c r="Z797" s="39"/>
      <c r="AA797" s="39"/>
      <c r="AB797" s="39"/>
      <c r="AC797" s="39"/>
      <c r="AD797" s="39"/>
      <c r="AE797" s="39"/>
    </row>
  </sheetData>
  <sheetProtection sheet="1" autoFilter="0" formatColumns="0" formatRows="0" objects="1" scenarios="1" spinCount="100000" saltValue="wXhNjbZmBqIX1DcsOPpuB1qju7ESZ3hIWwV1qCT1ONrNvfx14IJ7RbTz9eY/fXmWgOsWyLPOhHh6vPuszcswsQ==" hashValue="9SO9ezJUwkbgb7atE160nyObttXJ/wzXR9QZjd/cFC5XnepiYsRZ5czCquEvqC3IJaGd644PG1MeHCwaqMHElg==" algorithmName="SHA-512" password="C71F"/>
  <autoFilter ref="C130:K796"/>
  <mergeCells count="12">
    <mergeCell ref="E7:H7"/>
    <mergeCell ref="E9:H9"/>
    <mergeCell ref="E11:H11"/>
    <mergeCell ref="E20:H20"/>
    <mergeCell ref="E29:H29"/>
    <mergeCell ref="E85:H85"/>
    <mergeCell ref="E87:H87"/>
    <mergeCell ref="E89:H89"/>
    <mergeCell ref="E119:H119"/>
    <mergeCell ref="E121:H121"/>
    <mergeCell ref="E123:H123"/>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124</v>
      </c>
    </row>
    <row r="3" s="1" customFormat="1" ht="6.96" customHeight="1">
      <c r="B3" s="147"/>
      <c r="C3" s="148"/>
      <c r="D3" s="148"/>
      <c r="E3" s="148"/>
      <c r="F3" s="148"/>
      <c r="G3" s="148"/>
      <c r="H3" s="148"/>
      <c r="I3" s="148"/>
      <c r="J3" s="148"/>
      <c r="K3" s="148"/>
      <c r="L3" s="21"/>
      <c r="AT3" s="18" t="s">
        <v>85</v>
      </c>
    </row>
    <row r="4" s="1" customFormat="1" ht="24.96" customHeight="1">
      <c r="B4" s="21"/>
      <c r="D4" s="149" t="s">
        <v>168</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SPLAŠKOVÁ KANALIZACE ÚSTÍ NAD ORLICÍ ČERNOVÍR</v>
      </c>
      <c r="F7" s="151"/>
      <c r="G7" s="151"/>
      <c r="H7" s="151"/>
      <c r="L7" s="21"/>
    </row>
    <row r="8" s="1" customFormat="1" ht="12" customHeight="1">
      <c r="B8" s="21"/>
      <c r="D8" s="151" t="s">
        <v>169</v>
      </c>
      <c r="L8" s="21"/>
    </row>
    <row r="9" s="2" customFormat="1" ht="16.5" customHeight="1">
      <c r="A9" s="39"/>
      <c r="B9" s="45"/>
      <c r="C9" s="39"/>
      <c r="D9" s="39"/>
      <c r="E9" s="152" t="s">
        <v>1391</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1" t="s">
        <v>171</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3" t="s">
        <v>2000</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1" t="s">
        <v>18</v>
      </c>
      <c r="E13" s="39"/>
      <c r="F13" s="142" t="s">
        <v>1</v>
      </c>
      <c r="G13" s="39"/>
      <c r="H13" s="39"/>
      <c r="I13" s="151"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1" t="s">
        <v>20</v>
      </c>
      <c r="E14" s="39"/>
      <c r="F14" s="142" t="s">
        <v>1393</v>
      </c>
      <c r="G14" s="39"/>
      <c r="H14" s="39"/>
      <c r="I14" s="151" t="s">
        <v>22</v>
      </c>
      <c r="J14" s="154" t="str">
        <f>'Rekapitulace stavby'!AN8</f>
        <v>18. 10. 2021</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1" t="s">
        <v>24</v>
      </c>
      <c r="E16" s="39"/>
      <c r="F16" s="39"/>
      <c r="G16" s="39"/>
      <c r="H16" s="39"/>
      <c r="I16" s="151" t="s">
        <v>25</v>
      </c>
      <c r="J16" s="142" t="str">
        <f>IF('Rekapitulace stavby'!AN10="","",'Rekapitulace stavby'!AN10)</f>
        <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tr">
        <f>IF('Rekapitulace stavby'!E11="","",'Rekapitulace stavby'!E11)</f>
        <v>TEPVOS s.r.o., Královéhradecká 1566, Ústí n.Orlicí</v>
      </c>
      <c r="F17" s="39"/>
      <c r="G17" s="39"/>
      <c r="H17" s="39"/>
      <c r="I17" s="151" t="s">
        <v>27</v>
      </c>
      <c r="J17" s="142" t="str">
        <f>IF('Rekapitulace stavby'!AN11="","",'Rekapitulace stavby'!AN11)</f>
        <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1" t="s">
        <v>28</v>
      </c>
      <c r="E19" s="39"/>
      <c r="F19" s="39"/>
      <c r="G19" s="39"/>
      <c r="H19" s="39"/>
      <c r="I19" s="151"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1" t="s">
        <v>27</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1" t="s">
        <v>30</v>
      </c>
      <c r="E22" s="39"/>
      <c r="F22" s="39"/>
      <c r="G22" s="39"/>
      <c r="H22" s="39"/>
      <c r="I22" s="151" t="s">
        <v>25</v>
      </c>
      <c r="J22" s="142" t="str">
        <f>IF('Rekapitulace stavby'!AN16="","",'Rekapitulace stavby'!AN16)</f>
        <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tr">
        <f>IF('Rekapitulace stavby'!E17="","",'Rekapitulace stavby'!E17)</f>
        <v>Aquaprocon s.r.o., Divize Praha</v>
      </c>
      <c r="F23" s="39"/>
      <c r="G23" s="39"/>
      <c r="H23" s="39"/>
      <c r="I23" s="151" t="s">
        <v>27</v>
      </c>
      <c r="J23" s="142" t="str">
        <f>IF('Rekapitulace stavby'!AN17="","",'Rekapitulace stavby'!AN17)</f>
        <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1" t="s">
        <v>33</v>
      </c>
      <c r="E25" s="39"/>
      <c r="F25" s="39"/>
      <c r="G25" s="39"/>
      <c r="H25" s="39"/>
      <c r="I25" s="151" t="s">
        <v>25</v>
      </c>
      <c r="J25" s="142" t="s">
        <v>1</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
        <v>1394</v>
      </c>
      <c r="F26" s="39"/>
      <c r="G26" s="39"/>
      <c r="H26" s="39"/>
      <c r="I26" s="151" t="s">
        <v>27</v>
      </c>
      <c r="J26" s="142" t="s">
        <v>1</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1" t="s">
        <v>35</v>
      </c>
      <c r="E28" s="39"/>
      <c r="F28" s="39"/>
      <c r="G28" s="39"/>
      <c r="H28" s="39"/>
      <c r="I28" s="39"/>
      <c r="J28" s="39"/>
      <c r="K28" s="39"/>
      <c r="L28" s="64"/>
      <c r="S28" s="39"/>
      <c r="T28" s="39"/>
      <c r="U28" s="39"/>
      <c r="V28" s="39"/>
      <c r="W28" s="39"/>
      <c r="X28" s="39"/>
      <c r="Y28" s="39"/>
      <c r="Z28" s="39"/>
      <c r="AA28" s="39"/>
      <c r="AB28" s="39"/>
      <c r="AC28" s="39"/>
      <c r="AD28" s="39"/>
      <c r="AE28" s="39"/>
    </row>
    <row r="29" s="8" customFormat="1" ht="16.5" customHeight="1">
      <c r="A29" s="155"/>
      <c r="B29" s="156"/>
      <c r="C29" s="155"/>
      <c r="D29" s="155"/>
      <c r="E29" s="157" t="s">
        <v>1</v>
      </c>
      <c r="F29" s="157"/>
      <c r="G29" s="157"/>
      <c r="H29" s="157"/>
      <c r="I29" s="155"/>
      <c r="J29" s="155"/>
      <c r="K29" s="155"/>
      <c r="L29" s="158"/>
      <c r="S29" s="155"/>
      <c r="T29" s="155"/>
      <c r="U29" s="155"/>
      <c r="V29" s="155"/>
      <c r="W29" s="155"/>
      <c r="X29" s="155"/>
      <c r="Y29" s="155"/>
      <c r="Z29" s="155"/>
      <c r="AA29" s="155"/>
      <c r="AB29" s="155"/>
      <c r="AC29" s="155"/>
      <c r="AD29" s="155"/>
      <c r="AE29" s="155"/>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25.44" customHeight="1">
      <c r="A32" s="39"/>
      <c r="B32" s="45"/>
      <c r="C32" s="39"/>
      <c r="D32" s="160" t="s">
        <v>36</v>
      </c>
      <c r="E32" s="39"/>
      <c r="F32" s="39"/>
      <c r="G32" s="39"/>
      <c r="H32" s="39"/>
      <c r="I32" s="39"/>
      <c r="J32" s="161">
        <f>ROUND(J133, 2)</f>
        <v>0</v>
      </c>
      <c r="K32" s="39"/>
      <c r="L32" s="64"/>
      <c r="S32" s="39"/>
      <c r="T32" s="39"/>
      <c r="U32" s="39"/>
      <c r="V32" s="39"/>
      <c r="W32" s="39"/>
      <c r="X32" s="39"/>
      <c r="Y32" s="39"/>
      <c r="Z32" s="39"/>
      <c r="AA32" s="39"/>
      <c r="AB32" s="39"/>
      <c r="AC32" s="39"/>
      <c r="AD32" s="39"/>
      <c r="AE32" s="39"/>
    </row>
    <row r="33" s="2" customFormat="1" ht="6.96" customHeight="1">
      <c r="A33" s="39"/>
      <c r="B33" s="45"/>
      <c r="C33" s="39"/>
      <c r="D33" s="159"/>
      <c r="E33" s="159"/>
      <c r="F33" s="159"/>
      <c r="G33" s="159"/>
      <c r="H33" s="159"/>
      <c r="I33" s="159"/>
      <c r="J33" s="159"/>
      <c r="K33" s="159"/>
      <c r="L33" s="64"/>
      <c r="S33" s="39"/>
      <c r="T33" s="39"/>
      <c r="U33" s="39"/>
      <c r="V33" s="39"/>
      <c r="W33" s="39"/>
      <c r="X33" s="39"/>
      <c r="Y33" s="39"/>
      <c r="Z33" s="39"/>
      <c r="AA33" s="39"/>
      <c r="AB33" s="39"/>
      <c r="AC33" s="39"/>
      <c r="AD33" s="39"/>
      <c r="AE33" s="39"/>
    </row>
    <row r="34" s="2" customFormat="1" ht="14.4" customHeight="1">
      <c r="A34" s="39"/>
      <c r="B34" s="45"/>
      <c r="C34" s="39"/>
      <c r="D34" s="39"/>
      <c r="E34" s="39"/>
      <c r="F34" s="162" t="s">
        <v>38</v>
      </c>
      <c r="G34" s="39"/>
      <c r="H34" s="39"/>
      <c r="I34" s="162" t="s">
        <v>37</v>
      </c>
      <c r="J34" s="162" t="s">
        <v>39</v>
      </c>
      <c r="K34" s="39"/>
      <c r="L34" s="64"/>
      <c r="S34" s="39"/>
      <c r="T34" s="39"/>
      <c r="U34" s="39"/>
      <c r="V34" s="39"/>
      <c r="W34" s="39"/>
      <c r="X34" s="39"/>
      <c r="Y34" s="39"/>
      <c r="Z34" s="39"/>
      <c r="AA34" s="39"/>
      <c r="AB34" s="39"/>
      <c r="AC34" s="39"/>
      <c r="AD34" s="39"/>
      <c r="AE34" s="39"/>
    </row>
    <row r="35" s="2" customFormat="1" ht="14.4" customHeight="1">
      <c r="A35" s="39"/>
      <c r="B35" s="45"/>
      <c r="C35" s="39"/>
      <c r="D35" s="163" t="s">
        <v>40</v>
      </c>
      <c r="E35" s="151" t="s">
        <v>41</v>
      </c>
      <c r="F35" s="164">
        <f>ROUND((SUM(BE133:BE2439)),  2)</f>
        <v>0</v>
      </c>
      <c r="G35" s="39"/>
      <c r="H35" s="39"/>
      <c r="I35" s="165">
        <v>0.20999999999999999</v>
      </c>
      <c r="J35" s="164">
        <f>ROUND(((SUM(BE133:BE2439))*I35),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1" t="s">
        <v>42</v>
      </c>
      <c r="F36" s="164">
        <f>ROUND((SUM(BF133:BF2439)),  2)</f>
        <v>0</v>
      </c>
      <c r="G36" s="39"/>
      <c r="H36" s="39"/>
      <c r="I36" s="165">
        <v>0.14999999999999999</v>
      </c>
      <c r="J36" s="164">
        <f>ROUND(((SUM(BF133:BF2439))*I36),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43</v>
      </c>
      <c r="F37" s="164">
        <f>ROUND((SUM(BG133:BG2439)),  2)</f>
        <v>0</v>
      </c>
      <c r="G37" s="39"/>
      <c r="H37" s="39"/>
      <c r="I37" s="165">
        <v>0.20999999999999999</v>
      </c>
      <c r="J37" s="164">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1" t="s">
        <v>44</v>
      </c>
      <c r="F38" s="164">
        <f>ROUND((SUM(BH133:BH2439)),  2)</f>
        <v>0</v>
      </c>
      <c r="G38" s="39"/>
      <c r="H38" s="39"/>
      <c r="I38" s="165">
        <v>0.14999999999999999</v>
      </c>
      <c r="J38" s="164">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1" t="s">
        <v>45</v>
      </c>
      <c r="F39" s="164">
        <f>ROUND((SUM(BI133:BI2439)),  2)</f>
        <v>0</v>
      </c>
      <c r="G39" s="39"/>
      <c r="H39" s="39"/>
      <c r="I39" s="165">
        <v>0</v>
      </c>
      <c r="J39" s="164">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6"/>
      <c r="D41" s="167" t="s">
        <v>46</v>
      </c>
      <c r="E41" s="168"/>
      <c r="F41" s="168"/>
      <c r="G41" s="169" t="s">
        <v>47</v>
      </c>
      <c r="H41" s="170" t="s">
        <v>48</v>
      </c>
      <c r="I41" s="168"/>
      <c r="J41" s="171">
        <f>SUM(J32:J39)</f>
        <v>0</v>
      </c>
      <c r="K41" s="172"/>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49</v>
      </c>
      <c r="E50" s="174"/>
      <c r="F50" s="174"/>
      <c r="G50" s="173" t="s">
        <v>50</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51</v>
      </c>
      <c r="E61" s="176"/>
      <c r="F61" s="177" t="s">
        <v>52</v>
      </c>
      <c r="G61" s="175" t="s">
        <v>51</v>
      </c>
      <c r="H61" s="176"/>
      <c r="I61" s="176"/>
      <c r="J61" s="178" t="s">
        <v>52</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53</v>
      </c>
      <c r="E65" s="179"/>
      <c r="F65" s="179"/>
      <c r="G65" s="173" t="s">
        <v>54</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51</v>
      </c>
      <c r="E76" s="176"/>
      <c r="F76" s="177" t="s">
        <v>52</v>
      </c>
      <c r="G76" s="175" t="s">
        <v>51</v>
      </c>
      <c r="H76" s="176"/>
      <c r="I76" s="176"/>
      <c r="J76" s="178" t="s">
        <v>52</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173</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SPLAŠKOVÁ KANALIZACE ÚSTÍ NAD ORLICÍ ČERNOVÍR</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169</v>
      </c>
      <c r="D86" s="23"/>
      <c r="E86" s="23"/>
      <c r="F86" s="23"/>
      <c r="G86" s="23"/>
      <c r="H86" s="23"/>
      <c r="I86" s="23"/>
      <c r="J86" s="23"/>
      <c r="K86" s="23"/>
      <c r="L86" s="21"/>
    </row>
    <row r="87" s="2" customFormat="1" ht="16.5" customHeight="1">
      <c r="A87" s="39"/>
      <c r="B87" s="40"/>
      <c r="C87" s="41"/>
      <c r="D87" s="41"/>
      <c r="E87" s="184" t="s">
        <v>1391</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171</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SO 01.2 - Gravitační stoky A1 - A11</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 xml:space="preserve"> </v>
      </c>
      <c r="G91" s="41"/>
      <c r="H91" s="41"/>
      <c r="I91" s="33" t="s">
        <v>22</v>
      </c>
      <c r="J91" s="80" t="str">
        <f>IF(J14="","",J14)</f>
        <v>18. 10. 2021</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25.65" customHeight="1">
      <c r="A93" s="39"/>
      <c r="B93" s="40"/>
      <c r="C93" s="33" t="s">
        <v>24</v>
      </c>
      <c r="D93" s="41"/>
      <c r="E93" s="41"/>
      <c r="F93" s="28" t="str">
        <f>E17</f>
        <v>TEPVOS s.r.o., Královéhradecká 1566, Ústí n.Orlicí</v>
      </c>
      <c r="G93" s="41"/>
      <c r="H93" s="41"/>
      <c r="I93" s="33" t="s">
        <v>30</v>
      </c>
      <c r="J93" s="37" t="str">
        <f>E23</f>
        <v>Aquaprocon s.r.o., Divize Praha</v>
      </c>
      <c r="K93" s="41"/>
      <c r="L93" s="64"/>
      <c r="S93" s="39"/>
      <c r="T93" s="39"/>
      <c r="U93" s="39"/>
      <c r="V93" s="39"/>
      <c r="W93" s="39"/>
      <c r="X93" s="39"/>
      <c r="Y93" s="39"/>
      <c r="Z93" s="39"/>
      <c r="AA93" s="39"/>
      <c r="AB93" s="39"/>
      <c r="AC93" s="39"/>
      <c r="AD93" s="39"/>
      <c r="AE93" s="39"/>
    </row>
    <row r="94" s="2" customFormat="1" ht="15.15" customHeight="1">
      <c r="A94" s="39"/>
      <c r="B94" s="40"/>
      <c r="C94" s="33" t="s">
        <v>28</v>
      </c>
      <c r="D94" s="41"/>
      <c r="E94" s="41"/>
      <c r="F94" s="28" t="str">
        <f>IF(E20="","",E20)</f>
        <v>Vyplň údaj</v>
      </c>
      <c r="G94" s="41"/>
      <c r="H94" s="41"/>
      <c r="I94" s="33" t="s">
        <v>33</v>
      </c>
      <c r="J94" s="37" t="str">
        <f>E26</f>
        <v>Gabriela Janderová</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5" t="s">
        <v>174</v>
      </c>
      <c r="D96" s="186"/>
      <c r="E96" s="186"/>
      <c r="F96" s="186"/>
      <c r="G96" s="186"/>
      <c r="H96" s="186"/>
      <c r="I96" s="186"/>
      <c r="J96" s="187" t="s">
        <v>175</v>
      </c>
      <c r="K96" s="186"/>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8" t="s">
        <v>176</v>
      </c>
      <c r="D98" s="41"/>
      <c r="E98" s="41"/>
      <c r="F98" s="41"/>
      <c r="G98" s="41"/>
      <c r="H98" s="41"/>
      <c r="I98" s="41"/>
      <c r="J98" s="111">
        <f>J133</f>
        <v>0</v>
      </c>
      <c r="K98" s="41"/>
      <c r="L98" s="64"/>
      <c r="S98" s="39"/>
      <c r="T98" s="39"/>
      <c r="U98" s="39"/>
      <c r="V98" s="39"/>
      <c r="W98" s="39"/>
      <c r="X98" s="39"/>
      <c r="Y98" s="39"/>
      <c r="Z98" s="39"/>
      <c r="AA98" s="39"/>
      <c r="AB98" s="39"/>
      <c r="AC98" s="39"/>
      <c r="AD98" s="39"/>
      <c r="AE98" s="39"/>
      <c r="AU98" s="18" t="s">
        <v>177</v>
      </c>
    </row>
    <row r="99" s="12" customFormat="1" ht="24.96" customHeight="1">
      <c r="A99" s="12"/>
      <c r="B99" s="242"/>
      <c r="C99" s="243"/>
      <c r="D99" s="244" t="s">
        <v>1395</v>
      </c>
      <c r="E99" s="245"/>
      <c r="F99" s="245"/>
      <c r="G99" s="245"/>
      <c r="H99" s="245"/>
      <c r="I99" s="245"/>
      <c r="J99" s="246">
        <f>J134</f>
        <v>0</v>
      </c>
      <c r="K99" s="243"/>
      <c r="L99" s="247"/>
      <c r="S99" s="12"/>
      <c r="T99" s="12"/>
      <c r="U99" s="12"/>
      <c r="V99" s="12"/>
      <c r="W99" s="12"/>
      <c r="X99" s="12"/>
      <c r="Y99" s="12"/>
      <c r="Z99" s="12"/>
      <c r="AA99" s="12"/>
      <c r="AB99" s="12"/>
      <c r="AC99" s="12"/>
      <c r="AD99" s="12"/>
      <c r="AE99" s="12"/>
    </row>
    <row r="100" s="14" customFormat="1" ht="19.92" customHeight="1">
      <c r="A100" s="14"/>
      <c r="B100" s="280"/>
      <c r="C100" s="134"/>
      <c r="D100" s="281" t="s">
        <v>1396</v>
      </c>
      <c r="E100" s="282"/>
      <c r="F100" s="282"/>
      <c r="G100" s="282"/>
      <c r="H100" s="282"/>
      <c r="I100" s="282"/>
      <c r="J100" s="283">
        <f>J135</f>
        <v>0</v>
      </c>
      <c r="K100" s="134"/>
      <c r="L100" s="284"/>
      <c r="S100" s="14"/>
      <c r="T100" s="14"/>
      <c r="U100" s="14"/>
      <c r="V100" s="14"/>
      <c r="W100" s="14"/>
      <c r="X100" s="14"/>
      <c r="Y100" s="14"/>
      <c r="Z100" s="14"/>
      <c r="AA100" s="14"/>
      <c r="AB100" s="14"/>
      <c r="AC100" s="14"/>
      <c r="AD100" s="14"/>
      <c r="AE100" s="14"/>
    </row>
    <row r="101" s="14" customFormat="1" ht="19.92" customHeight="1">
      <c r="A101" s="14"/>
      <c r="B101" s="280"/>
      <c r="C101" s="134"/>
      <c r="D101" s="281" t="s">
        <v>1397</v>
      </c>
      <c r="E101" s="282"/>
      <c r="F101" s="282"/>
      <c r="G101" s="282"/>
      <c r="H101" s="282"/>
      <c r="I101" s="282"/>
      <c r="J101" s="283">
        <f>J1384</f>
        <v>0</v>
      </c>
      <c r="K101" s="134"/>
      <c r="L101" s="284"/>
      <c r="S101" s="14"/>
      <c r="T101" s="14"/>
      <c r="U101" s="14"/>
      <c r="V101" s="14"/>
      <c r="W101" s="14"/>
      <c r="X101" s="14"/>
      <c r="Y101" s="14"/>
      <c r="Z101" s="14"/>
      <c r="AA101" s="14"/>
      <c r="AB101" s="14"/>
      <c r="AC101" s="14"/>
      <c r="AD101" s="14"/>
      <c r="AE101" s="14"/>
    </row>
    <row r="102" s="14" customFormat="1" ht="19.92" customHeight="1">
      <c r="A102" s="14"/>
      <c r="B102" s="280"/>
      <c r="C102" s="134"/>
      <c r="D102" s="281" t="s">
        <v>1398</v>
      </c>
      <c r="E102" s="282"/>
      <c r="F102" s="282"/>
      <c r="G102" s="282"/>
      <c r="H102" s="282"/>
      <c r="I102" s="282"/>
      <c r="J102" s="283">
        <f>J1421</f>
        <v>0</v>
      </c>
      <c r="K102" s="134"/>
      <c r="L102" s="284"/>
      <c r="S102" s="14"/>
      <c r="T102" s="14"/>
      <c r="U102" s="14"/>
      <c r="V102" s="14"/>
      <c r="W102" s="14"/>
      <c r="X102" s="14"/>
      <c r="Y102" s="14"/>
      <c r="Z102" s="14"/>
      <c r="AA102" s="14"/>
      <c r="AB102" s="14"/>
      <c r="AC102" s="14"/>
      <c r="AD102" s="14"/>
      <c r="AE102" s="14"/>
    </row>
    <row r="103" s="14" customFormat="1" ht="19.92" customHeight="1">
      <c r="A103" s="14"/>
      <c r="B103" s="280"/>
      <c r="C103" s="134"/>
      <c r="D103" s="281" t="s">
        <v>1399</v>
      </c>
      <c r="E103" s="282"/>
      <c r="F103" s="282"/>
      <c r="G103" s="282"/>
      <c r="H103" s="282"/>
      <c r="I103" s="282"/>
      <c r="J103" s="283">
        <f>J1470</f>
        <v>0</v>
      </c>
      <c r="K103" s="134"/>
      <c r="L103" s="284"/>
      <c r="S103" s="14"/>
      <c r="T103" s="14"/>
      <c r="U103" s="14"/>
      <c r="V103" s="14"/>
      <c r="W103" s="14"/>
      <c r="X103" s="14"/>
      <c r="Y103" s="14"/>
      <c r="Z103" s="14"/>
      <c r="AA103" s="14"/>
      <c r="AB103" s="14"/>
      <c r="AC103" s="14"/>
      <c r="AD103" s="14"/>
      <c r="AE103" s="14"/>
    </row>
    <row r="104" s="14" customFormat="1" ht="19.92" customHeight="1">
      <c r="A104" s="14"/>
      <c r="B104" s="280"/>
      <c r="C104" s="134"/>
      <c r="D104" s="281" t="s">
        <v>1400</v>
      </c>
      <c r="E104" s="282"/>
      <c r="F104" s="282"/>
      <c r="G104" s="282"/>
      <c r="H104" s="282"/>
      <c r="I104" s="282"/>
      <c r="J104" s="283">
        <f>J1586</f>
        <v>0</v>
      </c>
      <c r="K104" s="134"/>
      <c r="L104" s="284"/>
      <c r="S104" s="14"/>
      <c r="T104" s="14"/>
      <c r="U104" s="14"/>
      <c r="V104" s="14"/>
      <c r="W104" s="14"/>
      <c r="X104" s="14"/>
      <c r="Y104" s="14"/>
      <c r="Z104" s="14"/>
      <c r="AA104" s="14"/>
      <c r="AB104" s="14"/>
      <c r="AC104" s="14"/>
      <c r="AD104" s="14"/>
      <c r="AE104" s="14"/>
    </row>
    <row r="105" s="14" customFormat="1" ht="19.92" customHeight="1">
      <c r="A105" s="14"/>
      <c r="B105" s="280"/>
      <c r="C105" s="134"/>
      <c r="D105" s="281" t="s">
        <v>1401</v>
      </c>
      <c r="E105" s="282"/>
      <c r="F105" s="282"/>
      <c r="G105" s="282"/>
      <c r="H105" s="282"/>
      <c r="I105" s="282"/>
      <c r="J105" s="283">
        <f>J1950</f>
        <v>0</v>
      </c>
      <c r="K105" s="134"/>
      <c r="L105" s="284"/>
      <c r="S105" s="14"/>
      <c r="T105" s="14"/>
      <c r="U105" s="14"/>
      <c r="V105" s="14"/>
      <c r="W105" s="14"/>
      <c r="X105" s="14"/>
      <c r="Y105" s="14"/>
      <c r="Z105" s="14"/>
      <c r="AA105" s="14"/>
      <c r="AB105" s="14"/>
      <c r="AC105" s="14"/>
      <c r="AD105" s="14"/>
      <c r="AE105" s="14"/>
    </row>
    <row r="106" s="14" customFormat="1" ht="19.92" customHeight="1">
      <c r="A106" s="14"/>
      <c r="B106" s="280"/>
      <c r="C106" s="134"/>
      <c r="D106" s="281" t="s">
        <v>1402</v>
      </c>
      <c r="E106" s="282"/>
      <c r="F106" s="282"/>
      <c r="G106" s="282"/>
      <c r="H106" s="282"/>
      <c r="I106" s="282"/>
      <c r="J106" s="283">
        <f>J2225</f>
        <v>0</v>
      </c>
      <c r="K106" s="134"/>
      <c r="L106" s="284"/>
      <c r="S106" s="14"/>
      <c r="T106" s="14"/>
      <c r="U106" s="14"/>
      <c r="V106" s="14"/>
      <c r="W106" s="14"/>
      <c r="X106" s="14"/>
      <c r="Y106" s="14"/>
      <c r="Z106" s="14"/>
      <c r="AA106" s="14"/>
      <c r="AB106" s="14"/>
      <c r="AC106" s="14"/>
      <c r="AD106" s="14"/>
      <c r="AE106" s="14"/>
    </row>
    <row r="107" s="14" customFormat="1" ht="19.92" customHeight="1">
      <c r="A107" s="14"/>
      <c r="B107" s="280"/>
      <c r="C107" s="134"/>
      <c r="D107" s="281" t="s">
        <v>1403</v>
      </c>
      <c r="E107" s="282"/>
      <c r="F107" s="282"/>
      <c r="G107" s="282"/>
      <c r="H107" s="282"/>
      <c r="I107" s="282"/>
      <c r="J107" s="283">
        <f>J2253</f>
        <v>0</v>
      </c>
      <c r="K107" s="134"/>
      <c r="L107" s="284"/>
      <c r="S107" s="14"/>
      <c r="T107" s="14"/>
      <c r="U107" s="14"/>
      <c r="V107" s="14"/>
      <c r="W107" s="14"/>
      <c r="X107" s="14"/>
      <c r="Y107" s="14"/>
      <c r="Z107" s="14"/>
      <c r="AA107" s="14"/>
      <c r="AB107" s="14"/>
      <c r="AC107" s="14"/>
      <c r="AD107" s="14"/>
      <c r="AE107" s="14"/>
    </row>
    <row r="108" s="14" customFormat="1" ht="19.92" customHeight="1">
      <c r="A108" s="14"/>
      <c r="B108" s="280"/>
      <c r="C108" s="134"/>
      <c r="D108" s="281" t="s">
        <v>1404</v>
      </c>
      <c r="E108" s="282"/>
      <c r="F108" s="282"/>
      <c r="G108" s="282"/>
      <c r="H108" s="282"/>
      <c r="I108" s="282"/>
      <c r="J108" s="283">
        <f>J2409</f>
        <v>0</v>
      </c>
      <c r="K108" s="134"/>
      <c r="L108" s="284"/>
      <c r="S108" s="14"/>
      <c r="T108" s="14"/>
      <c r="U108" s="14"/>
      <c r="V108" s="14"/>
      <c r="W108" s="14"/>
      <c r="X108" s="14"/>
      <c r="Y108" s="14"/>
      <c r="Z108" s="14"/>
      <c r="AA108" s="14"/>
      <c r="AB108" s="14"/>
      <c r="AC108" s="14"/>
      <c r="AD108" s="14"/>
      <c r="AE108" s="14"/>
    </row>
    <row r="109" s="14" customFormat="1" ht="19.92" customHeight="1">
      <c r="A109" s="14"/>
      <c r="B109" s="280"/>
      <c r="C109" s="134"/>
      <c r="D109" s="281" t="s">
        <v>1405</v>
      </c>
      <c r="E109" s="282"/>
      <c r="F109" s="282"/>
      <c r="G109" s="282"/>
      <c r="H109" s="282"/>
      <c r="I109" s="282"/>
      <c r="J109" s="283">
        <f>J2426</f>
        <v>0</v>
      </c>
      <c r="K109" s="134"/>
      <c r="L109" s="284"/>
      <c r="S109" s="14"/>
      <c r="T109" s="14"/>
      <c r="U109" s="14"/>
      <c r="V109" s="14"/>
      <c r="W109" s="14"/>
      <c r="X109" s="14"/>
      <c r="Y109" s="14"/>
      <c r="Z109" s="14"/>
      <c r="AA109" s="14"/>
      <c r="AB109" s="14"/>
      <c r="AC109" s="14"/>
      <c r="AD109" s="14"/>
      <c r="AE109" s="14"/>
    </row>
    <row r="110" s="12" customFormat="1" ht="24.96" customHeight="1">
      <c r="A110" s="12"/>
      <c r="B110" s="242"/>
      <c r="C110" s="243"/>
      <c r="D110" s="244" t="s">
        <v>2001</v>
      </c>
      <c r="E110" s="245"/>
      <c r="F110" s="245"/>
      <c r="G110" s="245"/>
      <c r="H110" s="245"/>
      <c r="I110" s="245"/>
      <c r="J110" s="246">
        <f>J2428</f>
        <v>0</v>
      </c>
      <c r="K110" s="243"/>
      <c r="L110" s="247"/>
      <c r="S110" s="12"/>
      <c r="T110" s="12"/>
      <c r="U110" s="12"/>
      <c r="V110" s="12"/>
      <c r="W110" s="12"/>
      <c r="X110" s="12"/>
      <c r="Y110" s="12"/>
      <c r="Z110" s="12"/>
      <c r="AA110" s="12"/>
      <c r="AB110" s="12"/>
      <c r="AC110" s="12"/>
      <c r="AD110" s="12"/>
      <c r="AE110" s="12"/>
    </row>
    <row r="111" s="14" customFormat="1" ht="19.92" customHeight="1">
      <c r="A111" s="14"/>
      <c r="B111" s="280"/>
      <c r="C111" s="134"/>
      <c r="D111" s="281" t="s">
        <v>2002</v>
      </c>
      <c r="E111" s="282"/>
      <c r="F111" s="282"/>
      <c r="G111" s="282"/>
      <c r="H111" s="282"/>
      <c r="I111" s="282"/>
      <c r="J111" s="283">
        <f>J2429</f>
        <v>0</v>
      </c>
      <c r="K111" s="134"/>
      <c r="L111" s="284"/>
      <c r="S111" s="14"/>
      <c r="T111" s="14"/>
      <c r="U111" s="14"/>
      <c r="V111" s="14"/>
      <c r="W111" s="14"/>
      <c r="X111" s="14"/>
      <c r="Y111" s="14"/>
      <c r="Z111" s="14"/>
      <c r="AA111" s="14"/>
      <c r="AB111" s="14"/>
      <c r="AC111" s="14"/>
      <c r="AD111" s="14"/>
      <c r="AE111" s="14"/>
    </row>
    <row r="112" s="2" customFormat="1" ht="21.84" customHeight="1">
      <c r="A112" s="39"/>
      <c r="B112" s="40"/>
      <c r="C112" s="41"/>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6.96" customHeight="1">
      <c r="A113" s="39"/>
      <c r="B113" s="67"/>
      <c r="C113" s="68"/>
      <c r="D113" s="68"/>
      <c r="E113" s="68"/>
      <c r="F113" s="68"/>
      <c r="G113" s="68"/>
      <c r="H113" s="68"/>
      <c r="I113" s="68"/>
      <c r="J113" s="68"/>
      <c r="K113" s="68"/>
      <c r="L113" s="64"/>
      <c r="S113" s="39"/>
      <c r="T113" s="39"/>
      <c r="U113" s="39"/>
      <c r="V113" s="39"/>
      <c r="W113" s="39"/>
      <c r="X113" s="39"/>
      <c r="Y113" s="39"/>
      <c r="Z113" s="39"/>
      <c r="AA113" s="39"/>
      <c r="AB113" s="39"/>
      <c r="AC113" s="39"/>
      <c r="AD113" s="39"/>
      <c r="AE113" s="39"/>
    </row>
    <row r="117" s="2" customFormat="1" ht="6.96" customHeight="1">
      <c r="A117" s="39"/>
      <c r="B117" s="69"/>
      <c r="C117" s="70"/>
      <c r="D117" s="70"/>
      <c r="E117" s="70"/>
      <c r="F117" s="70"/>
      <c r="G117" s="70"/>
      <c r="H117" s="70"/>
      <c r="I117" s="70"/>
      <c r="J117" s="70"/>
      <c r="K117" s="70"/>
      <c r="L117" s="64"/>
      <c r="S117" s="39"/>
      <c r="T117" s="39"/>
      <c r="U117" s="39"/>
      <c r="V117" s="39"/>
      <c r="W117" s="39"/>
      <c r="X117" s="39"/>
      <c r="Y117" s="39"/>
      <c r="Z117" s="39"/>
      <c r="AA117" s="39"/>
      <c r="AB117" s="39"/>
      <c r="AC117" s="39"/>
      <c r="AD117" s="39"/>
      <c r="AE117" s="39"/>
    </row>
    <row r="118" s="2" customFormat="1" ht="24.96" customHeight="1">
      <c r="A118" s="39"/>
      <c r="B118" s="40"/>
      <c r="C118" s="24" t="s">
        <v>178</v>
      </c>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6.96" customHeight="1">
      <c r="A119" s="39"/>
      <c r="B119" s="40"/>
      <c r="C119" s="41"/>
      <c r="D119" s="41"/>
      <c r="E119" s="41"/>
      <c r="F119" s="41"/>
      <c r="G119" s="41"/>
      <c r="H119" s="41"/>
      <c r="I119" s="41"/>
      <c r="J119" s="41"/>
      <c r="K119" s="41"/>
      <c r="L119" s="64"/>
      <c r="S119" s="39"/>
      <c r="T119" s="39"/>
      <c r="U119" s="39"/>
      <c r="V119" s="39"/>
      <c r="W119" s="39"/>
      <c r="X119" s="39"/>
      <c r="Y119" s="39"/>
      <c r="Z119" s="39"/>
      <c r="AA119" s="39"/>
      <c r="AB119" s="39"/>
      <c r="AC119" s="39"/>
      <c r="AD119" s="39"/>
      <c r="AE119" s="39"/>
    </row>
    <row r="120" s="2" customFormat="1" ht="12" customHeight="1">
      <c r="A120" s="39"/>
      <c r="B120" s="40"/>
      <c r="C120" s="33" t="s">
        <v>16</v>
      </c>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2" customFormat="1" ht="16.5" customHeight="1">
      <c r="A121" s="39"/>
      <c r="B121" s="40"/>
      <c r="C121" s="41"/>
      <c r="D121" s="41"/>
      <c r="E121" s="184" t="str">
        <f>E7</f>
        <v>SPLAŠKOVÁ KANALIZACE ÚSTÍ NAD ORLICÍ ČERNOVÍR</v>
      </c>
      <c r="F121" s="33"/>
      <c r="G121" s="33"/>
      <c r="H121" s="33"/>
      <c r="I121" s="41"/>
      <c r="J121" s="41"/>
      <c r="K121" s="41"/>
      <c r="L121" s="64"/>
      <c r="S121" s="39"/>
      <c r="T121" s="39"/>
      <c r="U121" s="39"/>
      <c r="V121" s="39"/>
      <c r="W121" s="39"/>
      <c r="X121" s="39"/>
      <c r="Y121" s="39"/>
      <c r="Z121" s="39"/>
      <c r="AA121" s="39"/>
      <c r="AB121" s="39"/>
      <c r="AC121" s="39"/>
      <c r="AD121" s="39"/>
      <c r="AE121" s="39"/>
    </row>
    <row r="122" s="1" customFormat="1" ht="12" customHeight="1">
      <c r="B122" s="22"/>
      <c r="C122" s="33" t="s">
        <v>169</v>
      </c>
      <c r="D122" s="23"/>
      <c r="E122" s="23"/>
      <c r="F122" s="23"/>
      <c r="G122" s="23"/>
      <c r="H122" s="23"/>
      <c r="I122" s="23"/>
      <c r="J122" s="23"/>
      <c r="K122" s="23"/>
      <c r="L122" s="21"/>
    </row>
    <row r="123" s="2" customFormat="1" ht="16.5" customHeight="1">
      <c r="A123" s="39"/>
      <c r="B123" s="40"/>
      <c r="C123" s="41"/>
      <c r="D123" s="41"/>
      <c r="E123" s="184" t="s">
        <v>1391</v>
      </c>
      <c r="F123" s="41"/>
      <c r="G123" s="41"/>
      <c r="H123" s="41"/>
      <c r="I123" s="41"/>
      <c r="J123" s="41"/>
      <c r="K123" s="41"/>
      <c r="L123" s="64"/>
      <c r="S123" s="39"/>
      <c r="T123" s="39"/>
      <c r="U123" s="39"/>
      <c r="V123" s="39"/>
      <c r="W123" s="39"/>
      <c r="X123" s="39"/>
      <c r="Y123" s="39"/>
      <c r="Z123" s="39"/>
      <c r="AA123" s="39"/>
      <c r="AB123" s="39"/>
      <c r="AC123" s="39"/>
      <c r="AD123" s="39"/>
      <c r="AE123" s="39"/>
    </row>
    <row r="124" s="2" customFormat="1" ht="12" customHeight="1">
      <c r="A124" s="39"/>
      <c r="B124" s="40"/>
      <c r="C124" s="33" t="s">
        <v>171</v>
      </c>
      <c r="D124" s="41"/>
      <c r="E124" s="41"/>
      <c r="F124" s="41"/>
      <c r="G124" s="41"/>
      <c r="H124" s="41"/>
      <c r="I124" s="41"/>
      <c r="J124" s="41"/>
      <c r="K124" s="41"/>
      <c r="L124" s="64"/>
      <c r="S124" s="39"/>
      <c r="T124" s="39"/>
      <c r="U124" s="39"/>
      <c r="V124" s="39"/>
      <c r="W124" s="39"/>
      <c r="X124" s="39"/>
      <c r="Y124" s="39"/>
      <c r="Z124" s="39"/>
      <c r="AA124" s="39"/>
      <c r="AB124" s="39"/>
      <c r="AC124" s="39"/>
      <c r="AD124" s="39"/>
      <c r="AE124" s="39"/>
    </row>
    <row r="125" s="2" customFormat="1" ht="16.5" customHeight="1">
      <c r="A125" s="39"/>
      <c r="B125" s="40"/>
      <c r="C125" s="41"/>
      <c r="D125" s="41"/>
      <c r="E125" s="77" t="str">
        <f>E11</f>
        <v>SO 01.2 - Gravitační stoky A1 - A11</v>
      </c>
      <c r="F125" s="41"/>
      <c r="G125" s="41"/>
      <c r="H125" s="41"/>
      <c r="I125" s="41"/>
      <c r="J125" s="41"/>
      <c r="K125" s="41"/>
      <c r="L125" s="64"/>
      <c r="S125" s="39"/>
      <c r="T125" s="39"/>
      <c r="U125" s="39"/>
      <c r="V125" s="39"/>
      <c r="W125" s="39"/>
      <c r="X125" s="39"/>
      <c r="Y125" s="39"/>
      <c r="Z125" s="39"/>
      <c r="AA125" s="39"/>
      <c r="AB125" s="39"/>
      <c r="AC125" s="39"/>
      <c r="AD125" s="39"/>
      <c r="AE125" s="39"/>
    </row>
    <row r="126" s="2" customFormat="1" ht="6.96" customHeight="1">
      <c r="A126" s="39"/>
      <c r="B126" s="40"/>
      <c r="C126" s="41"/>
      <c r="D126" s="41"/>
      <c r="E126" s="41"/>
      <c r="F126" s="41"/>
      <c r="G126" s="41"/>
      <c r="H126" s="41"/>
      <c r="I126" s="41"/>
      <c r="J126" s="41"/>
      <c r="K126" s="41"/>
      <c r="L126" s="64"/>
      <c r="S126" s="39"/>
      <c r="T126" s="39"/>
      <c r="U126" s="39"/>
      <c r="V126" s="39"/>
      <c r="W126" s="39"/>
      <c r="X126" s="39"/>
      <c r="Y126" s="39"/>
      <c r="Z126" s="39"/>
      <c r="AA126" s="39"/>
      <c r="AB126" s="39"/>
      <c r="AC126" s="39"/>
      <c r="AD126" s="39"/>
      <c r="AE126" s="39"/>
    </row>
    <row r="127" s="2" customFormat="1" ht="12" customHeight="1">
      <c r="A127" s="39"/>
      <c r="B127" s="40"/>
      <c r="C127" s="33" t="s">
        <v>20</v>
      </c>
      <c r="D127" s="41"/>
      <c r="E127" s="41"/>
      <c r="F127" s="28" t="str">
        <f>F14</f>
        <v xml:space="preserve"> </v>
      </c>
      <c r="G127" s="41"/>
      <c r="H127" s="41"/>
      <c r="I127" s="33" t="s">
        <v>22</v>
      </c>
      <c r="J127" s="80" t="str">
        <f>IF(J14="","",J14)</f>
        <v>18. 10. 2021</v>
      </c>
      <c r="K127" s="41"/>
      <c r="L127" s="64"/>
      <c r="S127" s="39"/>
      <c r="T127" s="39"/>
      <c r="U127" s="39"/>
      <c r="V127" s="39"/>
      <c r="W127" s="39"/>
      <c r="X127" s="39"/>
      <c r="Y127" s="39"/>
      <c r="Z127" s="39"/>
      <c r="AA127" s="39"/>
      <c r="AB127" s="39"/>
      <c r="AC127" s="39"/>
      <c r="AD127" s="39"/>
      <c r="AE127" s="39"/>
    </row>
    <row r="128" s="2" customFormat="1" ht="6.96" customHeight="1">
      <c r="A128" s="39"/>
      <c r="B128" s="40"/>
      <c r="C128" s="41"/>
      <c r="D128" s="41"/>
      <c r="E128" s="41"/>
      <c r="F128" s="41"/>
      <c r="G128" s="41"/>
      <c r="H128" s="41"/>
      <c r="I128" s="41"/>
      <c r="J128" s="41"/>
      <c r="K128" s="41"/>
      <c r="L128" s="64"/>
      <c r="S128" s="39"/>
      <c r="T128" s="39"/>
      <c r="U128" s="39"/>
      <c r="V128" s="39"/>
      <c r="W128" s="39"/>
      <c r="X128" s="39"/>
      <c r="Y128" s="39"/>
      <c r="Z128" s="39"/>
      <c r="AA128" s="39"/>
      <c r="AB128" s="39"/>
      <c r="AC128" s="39"/>
      <c r="AD128" s="39"/>
      <c r="AE128" s="39"/>
    </row>
    <row r="129" s="2" customFormat="1" ht="25.65" customHeight="1">
      <c r="A129" s="39"/>
      <c r="B129" s="40"/>
      <c r="C129" s="33" t="s">
        <v>24</v>
      </c>
      <c r="D129" s="41"/>
      <c r="E129" s="41"/>
      <c r="F129" s="28" t="str">
        <f>E17</f>
        <v>TEPVOS s.r.o., Královéhradecká 1566, Ústí n.Orlicí</v>
      </c>
      <c r="G129" s="41"/>
      <c r="H129" s="41"/>
      <c r="I129" s="33" t="s">
        <v>30</v>
      </c>
      <c r="J129" s="37" t="str">
        <f>E23</f>
        <v>Aquaprocon s.r.o., Divize Praha</v>
      </c>
      <c r="K129" s="41"/>
      <c r="L129" s="64"/>
      <c r="S129" s="39"/>
      <c r="T129" s="39"/>
      <c r="U129" s="39"/>
      <c r="V129" s="39"/>
      <c r="W129" s="39"/>
      <c r="X129" s="39"/>
      <c r="Y129" s="39"/>
      <c r="Z129" s="39"/>
      <c r="AA129" s="39"/>
      <c r="AB129" s="39"/>
      <c r="AC129" s="39"/>
      <c r="AD129" s="39"/>
      <c r="AE129" s="39"/>
    </row>
    <row r="130" s="2" customFormat="1" ht="15.15" customHeight="1">
      <c r="A130" s="39"/>
      <c r="B130" s="40"/>
      <c r="C130" s="33" t="s">
        <v>28</v>
      </c>
      <c r="D130" s="41"/>
      <c r="E130" s="41"/>
      <c r="F130" s="28" t="str">
        <f>IF(E20="","",E20)</f>
        <v>Vyplň údaj</v>
      </c>
      <c r="G130" s="41"/>
      <c r="H130" s="41"/>
      <c r="I130" s="33" t="s">
        <v>33</v>
      </c>
      <c r="J130" s="37" t="str">
        <f>E26</f>
        <v>Gabriela Janderová</v>
      </c>
      <c r="K130" s="41"/>
      <c r="L130" s="64"/>
      <c r="S130" s="39"/>
      <c r="T130" s="39"/>
      <c r="U130" s="39"/>
      <c r="V130" s="39"/>
      <c r="W130" s="39"/>
      <c r="X130" s="39"/>
      <c r="Y130" s="39"/>
      <c r="Z130" s="39"/>
      <c r="AA130" s="39"/>
      <c r="AB130" s="39"/>
      <c r="AC130" s="39"/>
      <c r="AD130" s="39"/>
      <c r="AE130" s="39"/>
    </row>
    <row r="131" s="2" customFormat="1" ht="10.32" customHeight="1">
      <c r="A131" s="39"/>
      <c r="B131" s="40"/>
      <c r="C131" s="41"/>
      <c r="D131" s="41"/>
      <c r="E131" s="41"/>
      <c r="F131" s="41"/>
      <c r="G131" s="41"/>
      <c r="H131" s="41"/>
      <c r="I131" s="41"/>
      <c r="J131" s="41"/>
      <c r="K131" s="41"/>
      <c r="L131" s="64"/>
      <c r="S131" s="39"/>
      <c r="T131" s="39"/>
      <c r="U131" s="39"/>
      <c r="V131" s="39"/>
      <c r="W131" s="39"/>
      <c r="X131" s="39"/>
      <c r="Y131" s="39"/>
      <c r="Z131" s="39"/>
      <c r="AA131" s="39"/>
      <c r="AB131" s="39"/>
      <c r="AC131" s="39"/>
      <c r="AD131" s="39"/>
      <c r="AE131" s="39"/>
    </row>
    <row r="132" s="9" customFormat="1" ht="29.28" customHeight="1">
      <c r="A132" s="189"/>
      <c r="B132" s="190"/>
      <c r="C132" s="191" t="s">
        <v>179</v>
      </c>
      <c r="D132" s="192" t="s">
        <v>61</v>
      </c>
      <c r="E132" s="192" t="s">
        <v>57</v>
      </c>
      <c r="F132" s="192" t="s">
        <v>58</v>
      </c>
      <c r="G132" s="192" t="s">
        <v>180</v>
      </c>
      <c r="H132" s="192" t="s">
        <v>181</v>
      </c>
      <c r="I132" s="192" t="s">
        <v>182</v>
      </c>
      <c r="J132" s="192" t="s">
        <v>175</v>
      </c>
      <c r="K132" s="193" t="s">
        <v>183</v>
      </c>
      <c r="L132" s="194"/>
      <c r="M132" s="101" t="s">
        <v>1</v>
      </c>
      <c r="N132" s="102" t="s">
        <v>40</v>
      </c>
      <c r="O132" s="102" t="s">
        <v>184</v>
      </c>
      <c r="P132" s="102" t="s">
        <v>185</v>
      </c>
      <c r="Q132" s="102" t="s">
        <v>186</v>
      </c>
      <c r="R132" s="102" t="s">
        <v>187</v>
      </c>
      <c r="S132" s="102" t="s">
        <v>188</v>
      </c>
      <c r="T132" s="103" t="s">
        <v>189</v>
      </c>
      <c r="U132" s="189"/>
      <c r="V132" s="189"/>
      <c r="W132" s="189"/>
      <c r="X132" s="189"/>
      <c r="Y132" s="189"/>
      <c r="Z132" s="189"/>
      <c r="AA132" s="189"/>
      <c r="AB132" s="189"/>
      <c r="AC132" s="189"/>
      <c r="AD132" s="189"/>
      <c r="AE132" s="189"/>
    </row>
    <row r="133" s="2" customFormat="1" ht="22.8" customHeight="1">
      <c r="A133" s="39"/>
      <c r="B133" s="40"/>
      <c r="C133" s="108" t="s">
        <v>190</v>
      </c>
      <c r="D133" s="41"/>
      <c r="E133" s="41"/>
      <c r="F133" s="41"/>
      <c r="G133" s="41"/>
      <c r="H133" s="41"/>
      <c r="I133" s="41"/>
      <c r="J133" s="195">
        <f>BK133</f>
        <v>0</v>
      </c>
      <c r="K133" s="41"/>
      <c r="L133" s="45"/>
      <c r="M133" s="104"/>
      <c r="N133" s="196"/>
      <c r="O133" s="105"/>
      <c r="P133" s="197">
        <f>P134+P2428</f>
        <v>0</v>
      </c>
      <c r="Q133" s="105"/>
      <c r="R133" s="197">
        <f>R134+R2428</f>
        <v>281.48945892999996</v>
      </c>
      <c r="S133" s="105"/>
      <c r="T133" s="198">
        <f>T134+T2428</f>
        <v>1978.84178</v>
      </c>
      <c r="U133" s="39"/>
      <c r="V133" s="39"/>
      <c r="W133" s="39"/>
      <c r="X133" s="39"/>
      <c r="Y133" s="39"/>
      <c r="Z133" s="39"/>
      <c r="AA133" s="39"/>
      <c r="AB133" s="39"/>
      <c r="AC133" s="39"/>
      <c r="AD133" s="39"/>
      <c r="AE133" s="39"/>
      <c r="AT133" s="18" t="s">
        <v>75</v>
      </c>
      <c r="AU133" s="18" t="s">
        <v>177</v>
      </c>
      <c r="BK133" s="199">
        <f>BK134+BK2428</f>
        <v>0</v>
      </c>
    </row>
    <row r="134" s="13" customFormat="1" ht="25.92" customHeight="1">
      <c r="A134" s="13"/>
      <c r="B134" s="248"/>
      <c r="C134" s="249"/>
      <c r="D134" s="250" t="s">
        <v>75</v>
      </c>
      <c r="E134" s="251" t="s">
        <v>1406</v>
      </c>
      <c r="F134" s="251" t="s">
        <v>1407</v>
      </c>
      <c r="G134" s="249"/>
      <c r="H134" s="249"/>
      <c r="I134" s="252"/>
      <c r="J134" s="253">
        <f>BK134</f>
        <v>0</v>
      </c>
      <c r="K134" s="249"/>
      <c r="L134" s="254"/>
      <c r="M134" s="255"/>
      <c r="N134" s="256"/>
      <c r="O134" s="256"/>
      <c r="P134" s="257">
        <f>P135+P1384+P1421+P1470+P1586+P1950+P2225+P2253+P2409+P2426</f>
        <v>0</v>
      </c>
      <c r="Q134" s="256"/>
      <c r="R134" s="257">
        <f>R135+R1384+R1421+R1470+R1586+R1950+R2225+R2253+R2409+R2426</f>
        <v>281.46711392999998</v>
      </c>
      <c r="S134" s="256"/>
      <c r="T134" s="258">
        <f>T135+T1384+T1421+T1470+T1586+T1950+T2225+T2253+T2409+T2426</f>
        <v>1978.84178</v>
      </c>
      <c r="U134" s="13"/>
      <c r="V134" s="13"/>
      <c r="W134" s="13"/>
      <c r="X134" s="13"/>
      <c r="Y134" s="13"/>
      <c r="Z134" s="13"/>
      <c r="AA134" s="13"/>
      <c r="AB134" s="13"/>
      <c r="AC134" s="13"/>
      <c r="AD134" s="13"/>
      <c r="AE134" s="13"/>
      <c r="AR134" s="259" t="s">
        <v>83</v>
      </c>
      <c r="AT134" s="260" t="s">
        <v>75</v>
      </c>
      <c r="AU134" s="260" t="s">
        <v>76</v>
      </c>
      <c r="AY134" s="259" t="s">
        <v>195</v>
      </c>
      <c r="BK134" s="261">
        <f>BK135+BK1384+BK1421+BK1470+BK1586+BK1950+BK2225+BK2253+BK2409+BK2426</f>
        <v>0</v>
      </c>
    </row>
    <row r="135" s="13" customFormat="1" ht="22.8" customHeight="1">
      <c r="A135" s="13"/>
      <c r="B135" s="248"/>
      <c r="C135" s="249"/>
      <c r="D135" s="250" t="s">
        <v>75</v>
      </c>
      <c r="E135" s="285" t="s">
        <v>83</v>
      </c>
      <c r="F135" s="285" t="s">
        <v>1408</v>
      </c>
      <c r="G135" s="249"/>
      <c r="H135" s="249"/>
      <c r="I135" s="252"/>
      <c r="J135" s="286">
        <f>BK135</f>
        <v>0</v>
      </c>
      <c r="K135" s="249"/>
      <c r="L135" s="254"/>
      <c r="M135" s="255"/>
      <c r="N135" s="256"/>
      <c r="O135" s="256"/>
      <c r="P135" s="257">
        <f>SUM(P136:P1383)</f>
        <v>0</v>
      </c>
      <c r="Q135" s="256"/>
      <c r="R135" s="257">
        <f>SUM(R136:R1383)</f>
        <v>28.0996849</v>
      </c>
      <c r="S135" s="256"/>
      <c r="T135" s="258">
        <f>SUM(T136:T1383)</f>
        <v>1968.84178</v>
      </c>
      <c r="U135" s="13"/>
      <c r="V135" s="13"/>
      <c r="W135" s="13"/>
      <c r="X135" s="13"/>
      <c r="Y135" s="13"/>
      <c r="Z135" s="13"/>
      <c r="AA135" s="13"/>
      <c r="AB135" s="13"/>
      <c r="AC135" s="13"/>
      <c r="AD135" s="13"/>
      <c r="AE135" s="13"/>
      <c r="AR135" s="259" t="s">
        <v>83</v>
      </c>
      <c r="AT135" s="260" t="s">
        <v>75</v>
      </c>
      <c r="AU135" s="260" t="s">
        <v>83</v>
      </c>
      <c r="AY135" s="259" t="s">
        <v>195</v>
      </c>
      <c r="BK135" s="261">
        <f>SUM(BK136:BK1383)</f>
        <v>0</v>
      </c>
    </row>
    <row r="136" s="2" customFormat="1" ht="37.8" customHeight="1">
      <c r="A136" s="39"/>
      <c r="B136" s="40"/>
      <c r="C136" s="200" t="s">
        <v>83</v>
      </c>
      <c r="D136" s="200" t="s">
        <v>191</v>
      </c>
      <c r="E136" s="201" t="s">
        <v>1409</v>
      </c>
      <c r="F136" s="202" t="s">
        <v>1410</v>
      </c>
      <c r="G136" s="203" t="s">
        <v>1411</v>
      </c>
      <c r="H136" s="204">
        <v>55</v>
      </c>
      <c r="I136" s="205"/>
      <c r="J136" s="206">
        <f>ROUND(I136*H136,2)</f>
        <v>0</v>
      </c>
      <c r="K136" s="202" t="s">
        <v>1412</v>
      </c>
      <c r="L136" s="45"/>
      <c r="M136" s="207" t="s">
        <v>1</v>
      </c>
      <c r="N136" s="208" t="s">
        <v>41</v>
      </c>
      <c r="O136" s="92"/>
      <c r="P136" s="209">
        <f>O136*H136</f>
        <v>0</v>
      </c>
      <c r="Q136" s="209">
        <v>0</v>
      </c>
      <c r="R136" s="209">
        <f>Q136*H136</f>
        <v>0</v>
      </c>
      <c r="S136" s="209">
        <v>0</v>
      </c>
      <c r="T136" s="210">
        <f>S136*H136</f>
        <v>0</v>
      </c>
      <c r="U136" s="39"/>
      <c r="V136" s="39"/>
      <c r="W136" s="39"/>
      <c r="X136" s="39"/>
      <c r="Y136" s="39"/>
      <c r="Z136" s="39"/>
      <c r="AA136" s="39"/>
      <c r="AB136" s="39"/>
      <c r="AC136" s="39"/>
      <c r="AD136" s="39"/>
      <c r="AE136" s="39"/>
      <c r="AR136" s="211" t="s">
        <v>234</v>
      </c>
      <c r="AT136" s="211" t="s">
        <v>191</v>
      </c>
      <c r="AU136" s="211" t="s">
        <v>85</v>
      </c>
      <c r="AY136" s="18" t="s">
        <v>195</v>
      </c>
      <c r="BE136" s="212">
        <f>IF(N136="základní",J136,0)</f>
        <v>0</v>
      </c>
      <c r="BF136" s="212">
        <f>IF(N136="snížená",J136,0)</f>
        <v>0</v>
      </c>
      <c r="BG136" s="212">
        <f>IF(N136="zákl. přenesená",J136,0)</f>
        <v>0</v>
      </c>
      <c r="BH136" s="212">
        <f>IF(N136="sníž. přenesená",J136,0)</f>
        <v>0</v>
      </c>
      <c r="BI136" s="212">
        <f>IF(N136="nulová",J136,0)</f>
        <v>0</v>
      </c>
      <c r="BJ136" s="18" t="s">
        <v>83</v>
      </c>
      <c r="BK136" s="212">
        <f>ROUND(I136*H136,2)</f>
        <v>0</v>
      </c>
      <c r="BL136" s="18" t="s">
        <v>234</v>
      </c>
      <c r="BM136" s="211" t="s">
        <v>2003</v>
      </c>
    </row>
    <row r="137" s="11" customFormat="1">
      <c r="A137" s="11"/>
      <c r="B137" s="228"/>
      <c r="C137" s="229"/>
      <c r="D137" s="213" t="s">
        <v>199</v>
      </c>
      <c r="E137" s="230" t="s">
        <v>1</v>
      </c>
      <c r="F137" s="231" t="s">
        <v>2004</v>
      </c>
      <c r="G137" s="229"/>
      <c r="H137" s="232">
        <v>53</v>
      </c>
      <c r="I137" s="233"/>
      <c r="J137" s="229"/>
      <c r="K137" s="229"/>
      <c r="L137" s="234"/>
      <c r="M137" s="235"/>
      <c r="N137" s="236"/>
      <c r="O137" s="236"/>
      <c r="P137" s="236"/>
      <c r="Q137" s="236"/>
      <c r="R137" s="236"/>
      <c r="S137" s="236"/>
      <c r="T137" s="237"/>
      <c r="U137" s="11"/>
      <c r="V137" s="11"/>
      <c r="W137" s="11"/>
      <c r="X137" s="11"/>
      <c r="Y137" s="11"/>
      <c r="Z137" s="11"/>
      <c r="AA137" s="11"/>
      <c r="AB137" s="11"/>
      <c r="AC137" s="11"/>
      <c r="AD137" s="11"/>
      <c r="AE137" s="11"/>
      <c r="AT137" s="238" t="s">
        <v>199</v>
      </c>
      <c r="AU137" s="238" t="s">
        <v>85</v>
      </c>
      <c r="AV137" s="11" t="s">
        <v>85</v>
      </c>
      <c r="AW137" s="11" t="s">
        <v>32</v>
      </c>
      <c r="AX137" s="11" t="s">
        <v>76</v>
      </c>
      <c r="AY137" s="238" t="s">
        <v>195</v>
      </c>
    </row>
    <row r="138" s="11" customFormat="1">
      <c r="A138" s="11"/>
      <c r="B138" s="228"/>
      <c r="C138" s="229"/>
      <c r="D138" s="213" t="s">
        <v>199</v>
      </c>
      <c r="E138" s="230" t="s">
        <v>1</v>
      </c>
      <c r="F138" s="231" t="s">
        <v>2005</v>
      </c>
      <c r="G138" s="229"/>
      <c r="H138" s="232">
        <v>2</v>
      </c>
      <c r="I138" s="233"/>
      <c r="J138" s="229"/>
      <c r="K138" s="229"/>
      <c r="L138" s="234"/>
      <c r="M138" s="235"/>
      <c r="N138" s="236"/>
      <c r="O138" s="236"/>
      <c r="P138" s="236"/>
      <c r="Q138" s="236"/>
      <c r="R138" s="236"/>
      <c r="S138" s="236"/>
      <c r="T138" s="237"/>
      <c r="U138" s="11"/>
      <c r="V138" s="11"/>
      <c r="W138" s="11"/>
      <c r="X138" s="11"/>
      <c r="Y138" s="11"/>
      <c r="Z138" s="11"/>
      <c r="AA138" s="11"/>
      <c r="AB138" s="11"/>
      <c r="AC138" s="11"/>
      <c r="AD138" s="11"/>
      <c r="AE138" s="11"/>
      <c r="AT138" s="238" t="s">
        <v>199</v>
      </c>
      <c r="AU138" s="238" t="s">
        <v>85</v>
      </c>
      <c r="AV138" s="11" t="s">
        <v>85</v>
      </c>
      <c r="AW138" s="11" t="s">
        <v>32</v>
      </c>
      <c r="AX138" s="11" t="s">
        <v>76</v>
      </c>
      <c r="AY138" s="238" t="s">
        <v>195</v>
      </c>
    </row>
    <row r="139" s="15" customFormat="1">
      <c r="A139" s="15"/>
      <c r="B139" s="287"/>
      <c r="C139" s="288"/>
      <c r="D139" s="213" t="s">
        <v>199</v>
      </c>
      <c r="E139" s="289" t="s">
        <v>1</v>
      </c>
      <c r="F139" s="290" t="s">
        <v>1422</v>
      </c>
      <c r="G139" s="288"/>
      <c r="H139" s="291">
        <v>55</v>
      </c>
      <c r="I139" s="292"/>
      <c r="J139" s="288"/>
      <c r="K139" s="288"/>
      <c r="L139" s="293"/>
      <c r="M139" s="294"/>
      <c r="N139" s="295"/>
      <c r="O139" s="295"/>
      <c r="P139" s="295"/>
      <c r="Q139" s="295"/>
      <c r="R139" s="295"/>
      <c r="S139" s="295"/>
      <c r="T139" s="296"/>
      <c r="U139" s="15"/>
      <c r="V139" s="15"/>
      <c r="W139" s="15"/>
      <c r="X139" s="15"/>
      <c r="Y139" s="15"/>
      <c r="Z139" s="15"/>
      <c r="AA139" s="15"/>
      <c r="AB139" s="15"/>
      <c r="AC139" s="15"/>
      <c r="AD139" s="15"/>
      <c r="AE139" s="15"/>
      <c r="AT139" s="297" t="s">
        <v>199</v>
      </c>
      <c r="AU139" s="297" t="s">
        <v>85</v>
      </c>
      <c r="AV139" s="15" t="s">
        <v>234</v>
      </c>
      <c r="AW139" s="15" t="s">
        <v>32</v>
      </c>
      <c r="AX139" s="15" t="s">
        <v>83</v>
      </c>
      <c r="AY139" s="297" t="s">
        <v>195</v>
      </c>
    </row>
    <row r="140" s="2" customFormat="1" ht="24.15" customHeight="1">
      <c r="A140" s="39"/>
      <c r="B140" s="40"/>
      <c r="C140" s="200" t="s">
        <v>85</v>
      </c>
      <c r="D140" s="200" t="s">
        <v>191</v>
      </c>
      <c r="E140" s="201" t="s">
        <v>2006</v>
      </c>
      <c r="F140" s="202" t="s">
        <v>2007</v>
      </c>
      <c r="G140" s="203" t="s">
        <v>1411</v>
      </c>
      <c r="H140" s="204">
        <v>18.166</v>
      </c>
      <c r="I140" s="205"/>
      <c r="J140" s="206">
        <f>ROUND(I140*H140,2)</f>
        <v>0</v>
      </c>
      <c r="K140" s="202" t="s">
        <v>1412</v>
      </c>
      <c r="L140" s="45"/>
      <c r="M140" s="207" t="s">
        <v>1</v>
      </c>
      <c r="N140" s="208" t="s">
        <v>41</v>
      </c>
      <c r="O140" s="92"/>
      <c r="P140" s="209">
        <f>O140*H140</f>
        <v>0</v>
      </c>
      <c r="Q140" s="209">
        <v>0</v>
      </c>
      <c r="R140" s="209">
        <f>Q140*H140</f>
        <v>0</v>
      </c>
      <c r="S140" s="209">
        <v>0.26000000000000001</v>
      </c>
      <c r="T140" s="210">
        <f>S140*H140</f>
        <v>4.72316</v>
      </c>
      <c r="U140" s="39"/>
      <c r="V140" s="39"/>
      <c r="W140" s="39"/>
      <c r="X140" s="39"/>
      <c r="Y140" s="39"/>
      <c r="Z140" s="39"/>
      <c r="AA140" s="39"/>
      <c r="AB140" s="39"/>
      <c r="AC140" s="39"/>
      <c r="AD140" s="39"/>
      <c r="AE140" s="39"/>
      <c r="AR140" s="211" t="s">
        <v>234</v>
      </c>
      <c r="AT140" s="211" t="s">
        <v>191</v>
      </c>
      <c r="AU140" s="211" t="s">
        <v>85</v>
      </c>
      <c r="AY140" s="18" t="s">
        <v>195</v>
      </c>
      <c r="BE140" s="212">
        <f>IF(N140="základní",J140,0)</f>
        <v>0</v>
      </c>
      <c r="BF140" s="212">
        <f>IF(N140="snížená",J140,0)</f>
        <v>0</v>
      </c>
      <c r="BG140" s="212">
        <f>IF(N140="zákl. přenesená",J140,0)</f>
        <v>0</v>
      </c>
      <c r="BH140" s="212">
        <f>IF(N140="sníž. přenesená",J140,0)</f>
        <v>0</v>
      </c>
      <c r="BI140" s="212">
        <f>IF(N140="nulová",J140,0)</f>
        <v>0</v>
      </c>
      <c r="BJ140" s="18" t="s">
        <v>83</v>
      </c>
      <c r="BK140" s="212">
        <f>ROUND(I140*H140,2)</f>
        <v>0</v>
      </c>
      <c r="BL140" s="18" t="s">
        <v>234</v>
      </c>
      <c r="BM140" s="211" t="s">
        <v>2008</v>
      </c>
    </row>
    <row r="141" s="10" customFormat="1">
      <c r="A141" s="10"/>
      <c r="B141" s="218"/>
      <c r="C141" s="219"/>
      <c r="D141" s="213" t="s">
        <v>199</v>
      </c>
      <c r="E141" s="220" t="s">
        <v>1</v>
      </c>
      <c r="F141" s="221" t="s">
        <v>2009</v>
      </c>
      <c r="G141" s="219"/>
      <c r="H141" s="220" t="s">
        <v>1</v>
      </c>
      <c r="I141" s="222"/>
      <c r="J141" s="219"/>
      <c r="K141" s="219"/>
      <c r="L141" s="223"/>
      <c r="M141" s="224"/>
      <c r="N141" s="225"/>
      <c r="O141" s="225"/>
      <c r="P141" s="225"/>
      <c r="Q141" s="225"/>
      <c r="R141" s="225"/>
      <c r="S141" s="225"/>
      <c r="T141" s="226"/>
      <c r="U141" s="10"/>
      <c r="V141" s="10"/>
      <c r="W141" s="10"/>
      <c r="X141" s="10"/>
      <c r="Y141" s="10"/>
      <c r="Z141" s="10"/>
      <c r="AA141" s="10"/>
      <c r="AB141" s="10"/>
      <c r="AC141" s="10"/>
      <c r="AD141" s="10"/>
      <c r="AE141" s="10"/>
      <c r="AT141" s="227" t="s">
        <v>199</v>
      </c>
      <c r="AU141" s="227" t="s">
        <v>85</v>
      </c>
      <c r="AV141" s="10" t="s">
        <v>83</v>
      </c>
      <c r="AW141" s="10" t="s">
        <v>32</v>
      </c>
      <c r="AX141" s="10" t="s">
        <v>76</v>
      </c>
      <c r="AY141" s="227" t="s">
        <v>195</v>
      </c>
    </row>
    <row r="142" s="11" customFormat="1">
      <c r="A142" s="11"/>
      <c r="B142" s="228"/>
      <c r="C142" s="229"/>
      <c r="D142" s="213" t="s">
        <v>199</v>
      </c>
      <c r="E142" s="230" t="s">
        <v>1</v>
      </c>
      <c r="F142" s="231" t="s">
        <v>2010</v>
      </c>
      <c r="G142" s="229"/>
      <c r="H142" s="232">
        <v>14.916</v>
      </c>
      <c r="I142" s="233"/>
      <c r="J142" s="229"/>
      <c r="K142" s="229"/>
      <c r="L142" s="234"/>
      <c r="M142" s="235"/>
      <c r="N142" s="236"/>
      <c r="O142" s="236"/>
      <c r="P142" s="236"/>
      <c r="Q142" s="236"/>
      <c r="R142" s="236"/>
      <c r="S142" s="236"/>
      <c r="T142" s="237"/>
      <c r="U142" s="11"/>
      <c r="V142" s="11"/>
      <c r="W142" s="11"/>
      <c r="X142" s="11"/>
      <c r="Y142" s="11"/>
      <c r="Z142" s="11"/>
      <c r="AA142" s="11"/>
      <c r="AB142" s="11"/>
      <c r="AC142" s="11"/>
      <c r="AD142" s="11"/>
      <c r="AE142" s="11"/>
      <c r="AT142" s="238" t="s">
        <v>199</v>
      </c>
      <c r="AU142" s="238" t="s">
        <v>85</v>
      </c>
      <c r="AV142" s="11" t="s">
        <v>85</v>
      </c>
      <c r="AW142" s="11" t="s">
        <v>32</v>
      </c>
      <c r="AX142" s="11" t="s">
        <v>76</v>
      </c>
      <c r="AY142" s="238" t="s">
        <v>195</v>
      </c>
    </row>
    <row r="143" s="11" customFormat="1">
      <c r="A143" s="11"/>
      <c r="B143" s="228"/>
      <c r="C143" s="229"/>
      <c r="D143" s="213" t="s">
        <v>199</v>
      </c>
      <c r="E143" s="230" t="s">
        <v>1</v>
      </c>
      <c r="F143" s="231" t="s">
        <v>2011</v>
      </c>
      <c r="G143" s="229"/>
      <c r="H143" s="232">
        <v>3.25</v>
      </c>
      <c r="I143" s="233"/>
      <c r="J143" s="229"/>
      <c r="K143" s="229"/>
      <c r="L143" s="234"/>
      <c r="M143" s="235"/>
      <c r="N143" s="236"/>
      <c r="O143" s="236"/>
      <c r="P143" s="236"/>
      <c r="Q143" s="236"/>
      <c r="R143" s="236"/>
      <c r="S143" s="236"/>
      <c r="T143" s="237"/>
      <c r="U143" s="11"/>
      <c r="V143" s="11"/>
      <c r="W143" s="11"/>
      <c r="X143" s="11"/>
      <c r="Y143" s="11"/>
      <c r="Z143" s="11"/>
      <c r="AA143" s="11"/>
      <c r="AB143" s="11"/>
      <c r="AC143" s="11"/>
      <c r="AD143" s="11"/>
      <c r="AE143" s="11"/>
      <c r="AT143" s="238" t="s">
        <v>199</v>
      </c>
      <c r="AU143" s="238" t="s">
        <v>85</v>
      </c>
      <c r="AV143" s="11" t="s">
        <v>85</v>
      </c>
      <c r="AW143" s="11" t="s">
        <v>32</v>
      </c>
      <c r="AX143" s="11" t="s">
        <v>76</v>
      </c>
      <c r="AY143" s="238" t="s">
        <v>195</v>
      </c>
    </row>
    <row r="144" s="15" customFormat="1">
      <c r="A144" s="15"/>
      <c r="B144" s="287"/>
      <c r="C144" s="288"/>
      <c r="D144" s="213" t="s">
        <v>199</v>
      </c>
      <c r="E144" s="289" t="s">
        <v>1</v>
      </c>
      <c r="F144" s="290" t="s">
        <v>1422</v>
      </c>
      <c r="G144" s="288"/>
      <c r="H144" s="291">
        <v>18.166</v>
      </c>
      <c r="I144" s="292"/>
      <c r="J144" s="288"/>
      <c r="K144" s="288"/>
      <c r="L144" s="293"/>
      <c r="M144" s="294"/>
      <c r="N144" s="295"/>
      <c r="O144" s="295"/>
      <c r="P144" s="295"/>
      <c r="Q144" s="295"/>
      <c r="R144" s="295"/>
      <c r="S144" s="295"/>
      <c r="T144" s="296"/>
      <c r="U144" s="15"/>
      <c r="V144" s="15"/>
      <c r="W144" s="15"/>
      <c r="X144" s="15"/>
      <c r="Y144" s="15"/>
      <c r="Z144" s="15"/>
      <c r="AA144" s="15"/>
      <c r="AB144" s="15"/>
      <c r="AC144" s="15"/>
      <c r="AD144" s="15"/>
      <c r="AE144" s="15"/>
      <c r="AT144" s="297" t="s">
        <v>199</v>
      </c>
      <c r="AU144" s="297" t="s">
        <v>85</v>
      </c>
      <c r="AV144" s="15" t="s">
        <v>234</v>
      </c>
      <c r="AW144" s="15" t="s">
        <v>32</v>
      </c>
      <c r="AX144" s="15" t="s">
        <v>83</v>
      </c>
      <c r="AY144" s="297" t="s">
        <v>195</v>
      </c>
    </row>
    <row r="145" s="2" customFormat="1" ht="33" customHeight="1">
      <c r="A145" s="39"/>
      <c r="B145" s="40"/>
      <c r="C145" s="200" t="s">
        <v>229</v>
      </c>
      <c r="D145" s="200" t="s">
        <v>191</v>
      </c>
      <c r="E145" s="201" t="s">
        <v>2012</v>
      </c>
      <c r="F145" s="202" t="s">
        <v>2013</v>
      </c>
      <c r="G145" s="203" t="s">
        <v>1411</v>
      </c>
      <c r="H145" s="204">
        <v>5</v>
      </c>
      <c r="I145" s="205"/>
      <c r="J145" s="206">
        <f>ROUND(I145*H145,2)</f>
        <v>0</v>
      </c>
      <c r="K145" s="202" t="s">
        <v>1412</v>
      </c>
      <c r="L145" s="45"/>
      <c r="M145" s="207" t="s">
        <v>1</v>
      </c>
      <c r="N145" s="208" t="s">
        <v>41</v>
      </c>
      <c r="O145" s="92"/>
      <c r="P145" s="209">
        <f>O145*H145</f>
        <v>0</v>
      </c>
      <c r="Q145" s="209">
        <v>0</v>
      </c>
      <c r="R145" s="209">
        <f>Q145*H145</f>
        <v>0</v>
      </c>
      <c r="S145" s="209">
        <v>0.42499999999999999</v>
      </c>
      <c r="T145" s="210">
        <f>S145*H145</f>
        <v>2.125</v>
      </c>
      <c r="U145" s="39"/>
      <c r="V145" s="39"/>
      <c r="W145" s="39"/>
      <c r="X145" s="39"/>
      <c r="Y145" s="39"/>
      <c r="Z145" s="39"/>
      <c r="AA145" s="39"/>
      <c r="AB145" s="39"/>
      <c r="AC145" s="39"/>
      <c r="AD145" s="39"/>
      <c r="AE145" s="39"/>
      <c r="AR145" s="211" t="s">
        <v>234</v>
      </c>
      <c r="AT145" s="211" t="s">
        <v>191</v>
      </c>
      <c r="AU145" s="211" t="s">
        <v>85</v>
      </c>
      <c r="AY145" s="18" t="s">
        <v>195</v>
      </c>
      <c r="BE145" s="212">
        <f>IF(N145="základní",J145,0)</f>
        <v>0</v>
      </c>
      <c r="BF145" s="212">
        <f>IF(N145="snížená",J145,0)</f>
        <v>0</v>
      </c>
      <c r="BG145" s="212">
        <f>IF(N145="zákl. přenesená",J145,0)</f>
        <v>0</v>
      </c>
      <c r="BH145" s="212">
        <f>IF(N145="sníž. přenesená",J145,0)</f>
        <v>0</v>
      </c>
      <c r="BI145" s="212">
        <f>IF(N145="nulová",J145,0)</f>
        <v>0</v>
      </c>
      <c r="BJ145" s="18" t="s">
        <v>83</v>
      </c>
      <c r="BK145" s="212">
        <f>ROUND(I145*H145,2)</f>
        <v>0</v>
      </c>
      <c r="BL145" s="18" t="s">
        <v>234</v>
      </c>
      <c r="BM145" s="211" t="s">
        <v>2014</v>
      </c>
    </row>
    <row r="146" s="10" customFormat="1">
      <c r="A146" s="10"/>
      <c r="B146" s="218"/>
      <c r="C146" s="219"/>
      <c r="D146" s="213" t="s">
        <v>199</v>
      </c>
      <c r="E146" s="220" t="s">
        <v>1</v>
      </c>
      <c r="F146" s="221" t="s">
        <v>2015</v>
      </c>
      <c r="G146" s="219"/>
      <c r="H146" s="220" t="s">
        <v>1</v>
      </c>
      <c r="I146" s="222"/>
      <c r="J146" s="219"/>
      <c r="K146" s="219"/>
      <c r="L146" s="223"/>
      <c r="M146" s="224"/>
      <c r="N146" s="225"/>
      <c r="O146" s="225"/>
      <c r="P146" s="225"/>
      <c r="Q146" s="225"/>
      <c r="R146" s="225"/>
      <c r="S146" s="225"/>
      <c r="T146" s="226"/>
      <c r="U146" s="10"/>
      <c r="V146" s="10"/>
      <c r="W146" s="10"/>
      <c r="X146" s="10"/>
      <c r="Y146" s="10"/>
      <c r="Z146" s="10"/>
      <c r="AA146" s="10"/>
      <c r="AB146" s="10"/>
      <c r="AC146" s="10"/>
      <c r="AD146" s="10"/>
      <c r="AE146" s="10"/>
      <c r="AT146" s="227" t="s">
        <v>199</v>
      </c>
      <c r="AU146" s="227" t="s">
        <v>85</v>
      </c>
      <c r="AV146" s="10" t="s">
        <v>83</v>
      </c>
      <c r="AW146" s="10" t="s">
        <v>32</v>
      </c>
      <c r="AX146" s="10" t="s">
        <v>76</v>
      </c>
      <c r="AY146" s="227" t="s">
        <v>195</v>
      </c>
    </row>
    <row r="147" s="10" customFormat="1">
      <c r="A147" s="10"/>
      <c r="B147" s="218"/>
      <c r="C147" s="219"/>
      <c r="D147" s="213" t="s">
        <v>199</v>
      </c>
      <c r="E147" s="220" t="s">
        <v>1</v>
      </c>
      <c r="F147" s="221" t="s">
        <v>2016</v>
      </c>
      <c r="G147" s="219"/>
      <c r="H147" s="220" t="s">
        <v>1</v>
      </c>
      <c r="I147" s="222"/>
      <c r="J147" s="219"/>
      <c r="K147" s="219"/>
      <c r="L147" s="223"/>
      <c r="M147" s="224"/>
      <c r="N147" s="225"/>
      <c r="O147" s="225"/>
      <c r="P147" s="225"/>
      <c r="Q147" s="225"/>
      <c r="R147" s="225"/>
      <c r="S147" s="225"/>
      <c r="T147" s="226"/>
      <c r="U147" s="10"/>
      <c r="V147" s="10"/>
      <c r="W147" s="10"/>
      <c r="X147" s="10"/>
      <c r="Y147" s="10"/>
      <c r="Z147" s="10"/>
      <c r="AA147" s="10"/>
      <c r="AB147" s="10"/>
      <c r="AC147" s="10"/>
      <c r="AD147" s="10"/>
      <c r="AE147" s="10"/>
      <c r="AT147" s="227" t="s">
        <v>199</v>
      </c>
      <c r="AU147" s="227" t="s">
        <v>85</v>
      </c>
      <c r="AV147" s="10" t="s">
        <v>83</v>
      </c>
      <c r="AW147" s="10" t="s">
        <v>32</v>
      </c>
      <c r="AX147" s="10" t="s">
        <v>76</v>
      </c>
      <c r="AY147" s="227" t="s">
        <v>195</v>
      </c>
    </row>
    <row r="148" s="11" customFormat="1">
      <c r="A148" s="11"/>
      <c r="B148" s="228"/>
      <c r="C148" s="229"/>
      <c r="D148" s="213" t="s">
        <v>199</v>
      </c>
      <c r="E148" s="230" t="s">
        <v>1</v>
      </c>
      <c r="F148" s="231" t="s">
        <v>2017</v>
      </c>
      <c r="G148" s="229"/>
      <c r="H148" s="232">
        <v>3.3599999999999999</v>
      </c>
      <c r="I148" s="233"/>
      <c r="J148" s="229"/>
      <c r="K148" s="229"/>
      <c r="L148" s="234"/>
      <c r="M148" s="235"/>
      <c r="N148" s="236"/>
      <c r="O148" s="236"/>
      <c r="P148" s="236"/>
      <c r="Q148" s="236"/>
      <c r="R148" s="236"/>
      <c r="S148" s="236"/>
      <c r="T148" s="237"/>
      <c r="U148" s="11"/>
      <c r="V148" s="11"/>
      <c r="W148" s="11"/>
      <c r="X148" s="11"/>
      <c r="Y148" s="11"/>
      <c r="Z148" s="11"/>
      <c r="AA148" s="11"/>
      <c r="AB148" s="11"/>
      <c r="AC148" s="11"/>
      <c r="AD148" s="11"/>
      <c r="AE148" s="11"/>
      <c r="AT148" s="238" t="s">
        <v>199</v>
      </c>
      <c r="AU148" s="238" t="s">
        <v>85</v>
      </c>
      <c r="AV148" s="11" t="s">
        <v>85</v>
      </c>
      <c r="AW148" s="11" t="s">
        <v>32</v>
      </c>
      <c r="AX148" s="11" t="s">
        <v>76</v>
      </c>
      <c r="AY148" s="238" t="s">
        <v>195</v>
      </c>
    </row>
    <row r="149" s="11" customFormat="1">
      <c r="A149" s="11"/>
      <c r="B149" s="228"/>
      <c r="C149" s="229"/>
      <c r="D149" s="213" t="s">
        <v>199</v>
      </c>
      <c r="E149" s="230" t="s">
        <v>1</v>
      </c>
      <c r="F149" s="231" t="s">
        <v>2018</v>
      </c>
      <c r="G149" s="229"/>
      <c r="H149" s="232">
        <v>5</v>
      </c>
      <c r="I149" s="233"/>
      <c r="J149" s="229"/>
      <c r="K149" s="229"/>
      <c r="L149" s="234"/>
      <c r="M149" s="235"/>
      <c r="N149" s="236"/>
      <c r="O149" s="236"/>
      <c r="P149" s="236"/>
      <c r="Q149" s="236"/>
      <c r="R149" s="236"/>
      <c r="S149" s="236"/>
      <c r="T149" s="237"/>
      <c r="U149" s="11"/>
      <c r="V149" s="11"/>
      <c r="W149" s="11"/>
      <c r="X149" s="11"/>
      <c r="Y149" s="11"/>
      <c r="Z149" s="11"/>
      <c r="AA149" s="11"/>
      <c r="AB149" s="11"/>
      <c r="AC149" s="11"/>
      <c r="AD149" s="11"/>
      <c r="AE149" s="11"/>
      <c r="AT149" s="238" t="s">
        <v>199</v>
      </c>
      <c r="AU149" s="238" t="s">
        <v>85</v>
      </c>
      <c r="AV149" s="11" t="s">
        <v>85</v>
      </c>
      <c r="AW149" s="11" t="s">
        <v>32</v>
      </c>
      <c r="AX149" s="11" t="s">
        <v>83</v>
      </c>
      <c r="AY149" s="238" t="s">
        <v>195</v>
      </c>
    </row>
    <row r="150" s="2" customFormat="1" ht="24.15" customHeight="1">
      <c r="A150" s="39"/>
      <c r="B150" s="40"/>
      <c r="C150" s="200" t="s">
        <v>234</v>
      </c>
      <c r="D150" s="200" t="s">
        <v>191</v>
      </c>
      <c r="E150" s="201" t="s">
        <v>2019</v>
      </c>
      <c r="F150" s="202" t="s">
        <v>2020</v>
      </c>
      <c r="G150" s="203" t="s">
        <v>1411</v>
      </c>
      <c r="H150" s="204">
        <v>18.166</v>
      </c>
      <c r="I150" s="205"/>
      <c r="J150" s="206">
        <f>ROUND(I150*H150,2)</f>
        <v>0</v>
      </c>
      <c r="K150" s="202" t="s">
        <v>1412</v>
      </c>
      <c r="L150" s="45"/>
      <c r="M150" s="207" t="s">
        <v>1</v>
      </c>
      <c r="N150" s="208" t="s">
        <v>41</v>
      </c>
      <c r="O150" s="92"/>
      <c r="P150" s="209">
        <f>O150*H150</f>
        <v>0</v>
      </c>
      <c r="Q150" s="209">
        <v>0</v>
      </c>
      <c r="R150" s="209">
        <f>Q150*H150</f>
        <v>0</v>
      </c>
      <c r="S150" s="209">
        <v>0.28999999999999998</v>
      </c>
      <c r="T150" s="210">
        <f>S150*H150</f>
        <v>5.2681399999999998</v>
      </c>
      <c r="U150" s="39"/>
      <c r="V150" s="39"/>
      <c r="W150" s="39"/>
      <c r="X150" s="39"/>
      <c r="Y150" s="39"/>
      <c r="Z150" s="39"/>
      <c r="AA150" s="39"/>
      <c r="AB150" s="39"/>
      <c r="AC150" s="39"/>
      <c r="AD150" s="39"/>
      <c r="AE150" s="39"/>
      <c r="AR150" s="211" t="s">
        <v>234</v>
      </c>
      <c r="AT150" s="211" t="s">
        <v>191</v>
      </c>
      <c r="AU150" s="211" t="s">
        <v>85</v>
      </c>
      <c r="AY150" s="18" t="s">
        <v>195</v>
      </c>
      <c r="BE150" s="212">
        <f>IF(N150="základní",J150,0)</f>
        <v>0</v>
      </c>
      <c r="BF150" s="212">
        <f>IF(N150="snížená",J150,0)</f>
        <v>0</v>
      </c>
      <c r="BG150" s="212">
        <f>IF(N150="zákl. přenesená",J150,0)</f>
        <v>0</v>
      </c>
      <c r="BH150" s="212">
        <f>IF(N150="sníž. přenesená",J150,0)</f>
        <v>0</v>
      </c>
      <c r="BI150" s="212">
        <f>IF(N150="nulová",J150,0)</f>
        <v>0</v>
      </c>
      <c r="BJ150" s="18" t="s">
        <v>83</v>
      </c>
      <c r="BK150" s="212">
        <f>ROUND(I150*H150,2)</f>
        <v>0</v>
      </c>
      <c r="BL150" s="18" t="s">
        <v>234</v>
      </c>
      <c r="BM150" s="211" t="s">
        <v>2021</v>
      </c>
    </row>
    <row r="151" s="10" customFormat="1">
      <c r="A151" s="10"/>
      <c r="B151" s="218"/>
      <c r="C151" s="219"/>
      <c r="D151" s="213" t="s">
        <v>199</v>
      </c>
      <c r="E151" s="220" t="s">
        <v>1</v>
      </c>
      <c r="F151" s="221" t="s">
        <v>2022</v>
      </c>
      <c r="G151" s="219"/>
      <c r="H151" s="220" t="s">
        <v>1</v>
      </c>
      <c r="I151" s="222"/>
      <c r="J151" s="219"/>
      <c r="K151" s="219"/>
      <c r="L151" s="223"/>
      <c r="M151" s="224"/>
      <c r="N151" s="225"/>
      <c r="O151" s="225"/>
      <c r="P151" s="225"/>
      <c r="Q151" s="225"/>
      <c r="R151" s="225"/>
      <c r="S151" s="225"/>
      <c r="T151" s="226"/>
      <c r="U151" s="10"/>
      <c r="V151" s="10"/>
      <c r="W151" s="10"/>
      <c r="X151" s="10"/>
      <c r="Y151" s="10"/>
      <c r="Z151" s="10"/>
      <c r="AA151" s="10"/>
      <c r="AB151" s="10"/>
      <c r="AC151" s="10"/>
      <c r="AD151" s="10"/>
      <c r="AE151" s="10"/>
      <c r="AT151" s="227" t="s">
        <v>199</v>
      </c>
      <c r="AU151" s="227" t="s">
        <v>85</v>
      </c>
      <c r="AV151" s="10" t="s">
        <v>83</v>
      </c>
      <c r="AW151" s="10" t="s">
        <v>32</v>
      </c>
      <c r="AX151" s="10" t="s">
        <v>76</v>
      </c>
      <c r="AY151" s="227" t="s">
        <v>195</v>
      </c>
    </row>
    <row r="152" s="10" customFormat="1">
      <c r="A152" s="10"/>
      <c r="B152" s="218"/>
      <c r="C152" s="219"/>
      <c r="D152" s="213" t="s">
        <v>199</v>
      </c>
      <c r="E152" s="220" t="s">
        <v>1</v>
      </c>
      <c r="F152" s="221" t="s">
        <v>2009</v>
      </c>
      <c r="G152" s="219"/>
      <c r="H152" s="220" t="s">
        <v>1</v>
      </c>
      <c r="I152" s="222"/>
      <c r="J152" s="219"/>
      <c r="K152" s="219"/>
      <c r="L152" s="223"/>
      <c r="M152" s="224"/>
      <c r="N152" s="225"/>
      <c r="O152" s="225"/>
      <c r="P152" s="225"/>
      <c r="Q152" s="225"/>
      <c r="R152" s="225"/>
      <c r="S152" s="225"/>
      <c r="T152" s="226"/>
      <c r="U152" s="10"/>
      <c r="V152" s="10"/>
      <c r="W152" s="10"/>
      <c r="X152" s="10"/>
      <c r="Y152" s="10"/>
      <c r="Z152" s="10"/>
      <c r="AA152" s="10"/>
      <c r="AB152" s="10"/>
      <c r="AC152" s="10"/>
      <c r="AD152" s="10"/>
      <c r="AE152" s="10"/>
      <c r="AT152" s="227" t="s">
        <v>199</v>
      </c>
      <c r="AU152" s="227" t="s">
        <v>85</v>
      </c>
      <c r="AV152" s="10" t="s">
        <v>83</v>
      </c>
      <c r="AW152" s="10" t="s">
        <v>32</v>
      </c>
      <c r="AX152" s="10" t="s">
        <v>76</v>
      </c>
      <c r="AY152" s="227" t="s">
        <v>195</v>
      </c>
    </row>
    <row r="153" s="11" customFormat="1">
      <c r="A153" s="11"/>
      <c r="B153" s="228"/>
      <c r="C153" s="229"/>
      <c r="D153" s="213" t="s">
        <v>199</v>
      </c>
      <c r="E153" s="230" t="s">
        <v>1</v>
      </c>
      <c r="F153" s="231" t="s">
        <v>2010</v>
      </c>
      <c r="G153" s="229"/>
      <c r="H153" s="232">
        <v>14.916</v>
      </c>
      <c r="I153" s="233"/>
      <c r="J153" s="229"/>
      <c r="K153" s="229"/>
      <c r="L153" s="234"/>
      <c r="M153" s="235"/>
      <c r="N153" s="236"/>
      <c r="O153" s="236"/>
      <c r="P153" s="236"/>
      <c r="Q153" s="236"/>
      <c r="R153" s="236"/>
      <c r="S153" s="236"/>
      <c r="T153" s="237"/>
      <c r="U153" s="11"/>
      <c r="V153" s="11"/>
      <c r="W153" s="11"/>
      <c r="X153" s="11"/>
      <c r="Y153" s="11"/>
      <c r="Z153" s="11"/>
      <c r="AA153" s="11"/>
      <c r="AB153" s="11"/>
      <c r="AC153" s="11"/>
      <c r="AD153" s="11"/>
      <c r="AE153" s="11"/>
      <c r="AT153" s="238" t="s">
        <v>199</v>
      </c>
      <c r="AU153" s="238" t="s">
        <v>85</v>
      </c>
      <c r="AV153" s="11" t="s">
        <v>85</v>
      </c>
      <c r="AW153" s="11" t="s">
        <v>32</v>
      </c>
      <c r="AX153" s="11" t="s">
        <v>76</v>
      </c>
      <c r="AY153" s="238" t="s">
        <v>195</v>
      </c>
    </row>
    <row r="154" s="11" customFormat="1">
      <c r="A154" s="11"/>
      <c r="B154" s="228"/>
      <c r="C154" s="229"/>
      <c r="D154" s="213" t="s">
        <v>199</v>
      </c>
      <c r="E154" s="230" t="s">
        <v>1</v>
      </c>
      <c r="F154" s="231" t="s">
        <v>2023</v>
      </c>
      <c r="G154" s="229"/>
      <c r="H154" s="232">
        <v>3.25</v>
      </c>
      <c r="I154" s="233"/>
      <c r="J154" s="229"/>
      <c r="K154" s="229"/>
      <c r="L154" s="234"/>
      <c r="M154" s="235"/>
      <c r="N154" s="236"/>
      <c r="O154" s="236"/>
      <c r="P154" s="236"/>
      <c r="Q154" s="236"/>
      <c r="R154" s="236"/>
      <c r="S154" s="236"/>
      <c r="T154" s="237"/>
      <c r="U154" s="11"/>
      <c r="V154" s="11"/>
      <c r="W154" s="11"/>
      <c r="X154" s="11"/>
      <c r="Y154" s="11"/>
      <c r="Z154" s="11"/>
      <c r="AA154" s="11"/>
      <c r="AB154" s="11"/>
      <c r="AC154" s="11"/>
      <c r="AD154" s="11"/>
      <c r="AE154" s="11"/>
      <c r="AT154" s="238" t="s">
        <v>199</v>
      </c>
      <c r="AU154" s="238" t="s">
        <v>85</v>
      </c>
      <c r="AV154" s="11" t="s">
        <v>85</v>
      </c>
      <c r="AW154" s="11" t="s">
        <v>32</v>
      </c>
      <c r="AX154" s="11" t="s">
        <v>76</v>
      </c>
      <c r="AY154" s="238" t="s">
        <v>195</v>
      </c>
    </row>
    <row r="155" s="15" customFormat="1">
      <c r="A155" s="15"/>
      <c r="B155" s="287"/>
      <c r="C155" s="288"/>
      <c r="D155" s="213" t="s">
        <v>199</v>
      </c>
      <c r="E155" s="289" t="s">
        <v>1</v>
      </c>
      <c r="F155" s="290" t="s">
        <v>1422</v>
      </c>
      <c r="G155" s="288"/>
      <c r="H155" s="291">
        <v>18.166</v>
      </c>
      <c r="I155" s="292"/>
      <c r="J155" s="288"/>
      <c r="K155" s="288"/>
      <c r="L155" s="293"/>
      <c r="M155" s="294"/>
      <c r="N155" s="295"/>
      <c r="O155" s="295"/>
      <c r="P155" s="295"/>
      <c r="Q155" s="295"/>
      <c r="R155" s="295"/>
      <c r="S155" s="295"/>
      <c r="T155" s="296"/>
      <c r="U155" s="15"/>
      <c r="V155" s="15"/>
      <c r="W155" s="15"/>
      <c r="X155" s="15"/>
      <c r="Y155" s="15"/>
      <c r="Z155" s="15"/>
      <c r="AA155" s="15"/>
      <c r="AB155" s="15"/>
      <c r="AC155" s="15"/>
      <c r="AD155" s="15"/>
      <c r="AE155" s="15"/>
      <c r="AT155" s="297" t="s">
        <v>199</v>
      </c>
      <c r="AU155" s="297" t="s">
        <v>85</v>
      </c>
      <c r="AV155" s="15" t="s">
        <v>234</v>
      </c>
      <c r="AW155" s="15" t="s">
        <v>32</v>
      </c>
      <c r="AX155" s="15" t="s">
        <v>83</v>
      </c>
      <c r="AY155" s="297" t="s">
        <v>195</v>
      </c>
    </row>
    <row r="156" s="2" customFormat="1" ht="24.15" customHeight="1">
      <c r="A156" s="39"/>
      <c r="B156" s="40"/>
      <c r="C156" s="200" t="s">
        <v>239</v>
      </c>
      <c r="D156" s="200" t="s">
        <v>191</v>
      </c>
      <c r="E156" s="201" t="s">
        <v>1415</v>
      </c>
      <c r="F156" s="202" t="s">
        <v>1416</v>
      </c>
      <c r="G156" s="203" t="s">
        <v>1411</v>
      </c>
      <c r="H156" s="204">
        <v>213.71799999999999</v>
      </c>
      <c r="I156" s="205"/>
      <c r="J156" s="206">
        <f>ROUND(I156*H156,2)</f>
        <v>0</v>
      </c>
      <c r="K156" s="202" t="s">
        <v>1412</v>
      </c>
      <c r="L156" s="45"/>
      <c r="M156" s="207" t="s">
        <v>1</v>
      </c>
      <c r="N156" s="208" t="s">
        <v>41</v>
      </c>
      <c r="O156" s="92"/>
      <c r="P156" s="209">
        <f>O156*H156</f>
        <v>0</v>
      </c>
      <c r="Q156" s="209">
        <v>0</v>
      </c>
      <c r="R156" s="209">
        <f>Q156*H156</f>
        <v>0</v>
      </c>
      <c r="S156" s="209">
        <v>0.44</v>
      </c>
      <c r="T156" s="210">
        <f>S156*H156</f>
        <v>94.03591999999999</v>
      </c>
      <c r="U156" s="39"/>
      <c r="V156" s="39"/>
      <c r="W156" s="39"/>
      <c r="X156" s="39"/>
      <c r="Y156" s="39"/>
      <c r="Z156" s="39"/>
      <c r="AA156" s="39"/>
      <c r="AB156" s="39"/>
      <c r="AC156" s="39"/>
      <c r="AD156" s="39"/>
      <c r="AE156" s="39"/>
      <c r="AR156" s="211" t="s">
        <v>234</v>
      </c>
      <c r="AT156" s="211" t="s">
        <v>191</v>
      </c>
      <c r="AU156" s="211" t="s">
        <v>85</v>
      </c>
      <c r="AY156" s="18" t="s">
        <v>195</v>
      </c>
      <c r="BE156" s="212">
        <f>IF(N156="základní",J156,0)</f>
        <v>0</v>
      </c>
      <c r="BF156" s="212">
        <f>IF(N156="snížená",J156,0)</f>
        <v>0</v>
      </c>
      <c r="BG156" s="212">
        <f>IF(N156="zákl. přenesená",J156,0)</f>
        <v>0</v>
      </c>
      <c r="BH156" s="212">
        <f>IF(N156="sníž. přenesená",J156,0)</f>
        <v>0</v>
      </c>
      <c r="BI156" s="212">
        <f>IF(N156="nulová",J156,0)</f>
        <v>0</v>
      </c>
      <c r="BJ156" s="18" t="s">
        <v>83</v>
      </c>
      <c r="BK156" s="212">
        <f>ROUND(I156*H156,2)</f>
        <v>0</v>
      </c>
      <c r="BL156" s="18" t="s">
        <v>234</v>
      </c>
      <c r="BM156" s="211" t="s">
        <v>2024</v>
      </c>
    </row>
    <row r="157" s="10" customFormat="1">
      <c r="A157" s="10"/>
      <c r="B157" s="218"/>
      <c r="C157" s="219"/>
      <c r="D157" s="213" t="s">
        <v>199</v>
      </c>
      <c r="E157" s="220" t="s">
        <v>1</v>
      </c>
      <c r="F157" s="221" t="s">
        <v>1418</v>
      </c>
      <c r="G157" s="219"/>
      <c r="H157" s="220" t="s">
        <v>1</v>
      </c>
      <c r="I157" s="222"/>
      <c r="J157" s="219"/>
      <c r="K157" s="219"/>
      <c r="L157" s="223"/>
      <c r="M157" s="224"/>
      <c r="N157" s="225"/>
      <c r="O157" s="225"/>
      <c r="P157" s="225"/>
      <c r="Q157" s="225"/>
      <c r="R157" s="225"/>
      <c r="S157" s="225"/>
      <c r="T157" s="226"/>
      <c r="U157" s="10"/>
      <c r="V157" s="10"/>
      <c r="W157" s="10"/>
      <c r="X157" s="10"/>
      <c r="Y157" s="10"/>
      <c r="Z157" s="10"/>
      <c r="AA157" s="10"/>
      <c r="AB157" s="10"/>
      <c r="AC157" s="10"/>
      <c r="AD157" s="10"/>
      <c r="AE157" s="10"/>
      <c r="AT157" s="227" t="s">
        <v>199</v>
      </c>
      <c r="AU157" s="227" t="s">
        <v>85</v>
      </c>
      <c r="AV157" s="10" t="s">
        <v>83</v>
      </c>
      <c r="AW157" s="10" t="s">
        <v>32</v>
      </c>
      <c r="AX157" s="10" t="s">
        <v>76</v>
      </c>
      <c r="AY157" s="227" t="s">
        <v>195</v>
      </c>
    </row>
    <row r="158" s="10" customFormat="1">
      <c r="A158" s="10"/>
      <c r="B158" s="218"/>
      <c r="C158" s="219"/>
      <c r="D158" s="213" t="s">
        <v>199</v>
      </c>
      <c r="E158" s="220" t="s">
        <v>1</v>
      </c>
      <c r="F158" s="221" t="s">
        <v>2025</v>
      </c>
      <c r="G158" s="219"/>
      <c r="H158" s="220" t="s">
        <v>1</v>
      </c>
      <c r="I158" s="222"/>
      <c r="J158" s="219"/>
      <c r="K158" s="219"/>
      <c r="L158" s="223"/>
      <c r="M158" s="224"/>
      <c r="N158" s="225"/>
      <c r="O158" s="225"/>
      <c r="P158" s="225"/>
      <c r="Q158" s="225"/>
      <c r="R158" s="225"/>
      <c r="S158" s="225"/>
      <c r="T158" s="226"/>
      <c r="U158" s="10"/>
      <c r="V158" s="10"/>
      <c r="W158" s="10"/>
      <c r="X158" s="10"/>
      <c r="Y158" s="10"/>
      <c r="Z158" s="10"/>
      <c r="AA158" s="10"/>
      <c r="AB158" s="10"/>
      <c r="AC158" s="10"/>
      <c r="AD158" s="10"/>
      <c r="AE158" s="10"/>
      <c r="AT158" s="227" t="s">
        <v>199</v>
      </c>
      <c r="AU158" s="227" t="s">
        <v>85</v>
      </c>
      <c r="AV158" s="10" t="s">
        <v>83</v>
      </c>
      <c r="AW158" s="10" t="s">
        <v>32</v>
      </c>
      <c r="AX158" s="10" t="s">
        <v>76</v>
      </c>
      <c r="AY158" s="227" t="s">
        <v>195</v>
      </c>
    </row>
    <row r="159" s="11" customFormat="1">
      <c r="A159" s="11"/>
      <c r="B159" s="228"/>
      <c r="C159" s="229"/>
      <c r="D159" s="213" t="s">
        <v>199</v>
      </c>
      <c r="E159" s="230" t="s">
        <v>1</v>
      </c>
      <c r="F159" s="231" t="s">
        <v>2026</v>
      </c>
      <c r="G159" s="229"/>
      <c r="H159" s="232">
        <v>26.867999999999999</v>
      </c>
      <c r="I159" s="233"/>
      <c r="J159" s="229"/>
      <c r="K159" s="229"/>
      <c r="L159" s="234"/>
      <c r="M159" s="235"/>
      <c r="N159" s="236"/>
      <c r="O159" s="236"/>
      <c r="P159" s="236"/>
      <c r="Q159" s="236"/>
      <c r="R159" s="236"/>
      <c r="S159" s="236"/>
      <c r="T159" s="237"/>
      <c r="U159" s="11"/>
      <c r="V159" s="11"/>
      <c r="W159" s="11"/>
      <c r="X159" s="11"/>
      <c r="Y159" s="11"/>
      <c r="Z159" s="11"/>
      <c r="AA159" s="11"/>
      <c r="AB159" s="11"/>
      <c r="AC159" s="11"/>
      <c r="AD159" s="11"/>
      <c r="AE159" s="11"/>
      <c r="AT159" s="238" t="s">
        <v>199</v>
      </c>
      <c r="AU159" s="238" t="s">
        <v>85</v>
      </c>
      <c r="AV159" s="11" t="s">
        <v>85</v>
      </c>
      <c r="AW159" s="11" t="s">
        <v>32</v>
      </c>
      <c r="AX159" s="11" t="s">
        <v>76</v>
      </c>
      <c r="AY159" s="238" t="s">
        <v>195</v>
      </c>
    </row>
    <row r="160" s="11" customFormat="1">
      <c r="A160" s="11"/>
      <c r="B160" s="228"/>
      <c r="C160" s="229"/>
      <c r="D160" s="213" t="s">
        <v>199</v>
      </c>
      <c r="E160" s="230" t="s">
        <v>1</v>
      </c>
      <c r="F160" s="231" t="s">
        <v>1433</v>
      </c>
      <c r="G160" s="229"/>
      <c r="H160" s="232">
        <v>6.5</v>
      </c>
      <c r="I160" s="233"/>
      <c r="J160" s="229"/>
      <c r="K160" s="229"/>
      <c r="L160" s="234"/>
      <c r="M160" s="235"/>
      <c r="N160" s="236"/>
      <c r="O160" s="236"/>
      <c r="P160" s="236"/>
      <c r="Q160" s="236"/>
      <c r="R160" s="236"/>
      <c r="S160" s="236"/>
      <c r="T160" s="237"/>
      <c r="U160" s="11"/>
      <c r="V160" s="11"/>
      <c r="W160" s="11"/>
      <c r="X160" s="11"/>
      <c r="Y160" s="11"/>
      <c r="Z160" s="11"/>
      <c r="AA160" s="11"/>
      <c r="AB160" s="11"/>
      <c r="AC160" s="11"/>
      <c r="AD160" s="11"/>
      <c r="AE160" s="11"/>
      <c r="AT160" s="238" t="s">
        <v>199</v>
      </c>
      <c r="AU160" s="238" t="s">
        <v>85</v>
      </c>
      <c r="AV160" s="11" t="s">
        <v>85</v>
      </c>
      <c r="AW160" s="11" t="s">
        <v>32</v>
      </c>
      <c r="AX160" s="11" t="s">
        <v>76</v>
      </c>
      <c r="AY160" s="238" t="s">
        <v>195</v>
      </c>
    </row>
    <row r="161" s="10" customFormat="1">
      <c r="A161" s="10"/>
      <c r="B161" s="218"/>
      <c r="C161" s="219"/>
      <c r="D161" s="213" t="s">
        <v>199</v>
      </c>
      <c r="E161" s="220" t="s">
        <v>1</v>
      </c>
      <c r="F161" s="221" t="s">
        <v>2027</v>
      </c>
      <c r="G161" s="219"/>
      <c r="H161" s="220" t="s">
        <v>1</v>
      </c>
      <c r="I161" s="222"/>
      <c r="J161" s="219"/>
      <c r="K161" s="219"/>
      <c r="L161" s="223"/>
      <c r="M161" s="224"/>
      <c r="N161" s="225"/>
      <c r="O161" s="225"/>
      <c r="P161" s="225"/>
      <c r="Q161" s="225"/>
      <c r="R161" s="225"/>
      <c r="S161" s="225"/>
      <c r="T161" s="226"/>
      <c r="U161" s="10"/>
      <c r="V161" s="10"/>
      <c r="W161" s="10"/>
      <c r="X161" s="10"/>
      <c r="Y161" s="10"/>
      <c r="Z161" s="10"/>
      <c r="AA161" s="10"/>
      <c r="AB161" s="10"/>
      <c r="AC161" s="10"/>
      <c r="AD161" s="10"/>
      <c r="AE161" s="10"/>
      <c r="AT161" s="227" t="s">
        <v>199</v>
      </c>
      <c r="AU161" s="227" t="s">
        <v>85</v>
      </c>
      <c r="AV161" s="10" t="s">
        <v>83</v>
      </c>
      <c r="AW161" s="10" t="s">
        <v>32</v>
      </c>
      <c r="AX161" s="10" t="s">
        <v>76</v>
      </c>
      <c r="AY161" s="227" t="s">
        <v>195</v>
      </c>
    </row>
    <row r="162" s="11" customFormat="1">
      <c r="A162" s="11"/>
      <c r="B162" s="228"/>
      <c r="C162" s="229"/>
      <c r="D162" s="213" t="s">
        <v>199</v>
      </c>
      <c r="E162" s="230" t="s">
        <v>1</v>
      </c>
      <c r="F162" s="231" t="s">
        <v>2028</v>
      </c>
      <c r="G162" s="229"/>
      <c r="H162" s="232">
        <v>54.996000000000002</v>
      </c>
      <c r="I162" s="233"/>
      <c r="J162" s="229"/>
      <c r="K162" s="229"/>
      <c r="L162" s="234"/>
      <c r="M162" s="235"/>
      <c r="N162" s="236"/>
      <c r="O162" s="236"/>
      <c r="P162" s="236"/>
      <c r="Q162" s="236"/>
      <c r="R162" s="236"/>
      <c r="S162" s="236"/>
      <c r="T162" s="237"/>
      <c r="U162" s="11"/>
      <c r="V162" s="11"/>
      <c r="W162" s="11"/>
      <c r="X162" s="11"/>
      <c r="Y162" s="11"/>
      <c r="Z162" s="11"/>
      <c r="AA162" s="11"/>
      <c r="AB162" s="11"/>
      <c r="AC162" s="11"/>
      <c r="AD162" s="11"/>
      <c r="AE162" s="11"/>
      <c r="AT162" s="238" t="s">
        <v>199</v>
      </c>
      <c r="AU162" s="238" t="s">
        <v>85</v>
      </c>
      <c r="AV162" s="11" t="s">
        <v>85</v>
      </c>
      <c r="AW162" s="11" t="s">
        <v>32</v>
      </c>
      <c r="AX162" s="11" t="s">
        <v>76</v>
      </c>
      <c r="AY162" s="238" t="s">
        <v>195</v>
      </c>
    </row>
    <row r="163" s="11" customFormat="1">
      <c r="A163" s="11"/>
      <c r="B163" s="228"/>
      <c r="C163" s="229"/>
      <c r="D163" s="213" t="s">
        <v>199</v>
      </c>
      <c r="E163" s="230" t="s">
        <v>1</v>
      </c>
      <c r="F163" s="231" t="s">
        <v>2029</v>
      </c>
      <c r="G163" s="229"/>
      <c r="H163" s="232">
        <v>6.5</v>
      </c>
      <c r="I163" s="233"/>
      <c r="J163" s="229"/>
      <c r="K163" s="229"/>
      <c r="L163" s="234"/>
      <c r="M163" s="235"/>
      <c r="N163" s="236"/>
      <c r="O163" s="236"/>
      <c r="P163" s="236"/>
      <c r="Q163" s="236"/>
      <c r="R163" s="236"/>
      <c r="S163" s="236"/>
      <c r="T163" s="237"/>
      <c r="U163" s="11"/>
      <c r="V163" s="11"/>
      <c r="W163" s="11"/>
      <c r="X163" s="11"/>
      <c r="Y163" s="11"/>
      <c r="Z163" s="11"/>
      <c r="AA163" s="11"/>
      <c r="AB163" s="11"/>
      <c r="AC163" s="11"/>
      <c r="AD163" s="11"/>
      <c r="AE163" s="11"/>
      <c r="AT163" s="238" t="s">
        <v>199</v>
      </c>
      <c r="AU163" s="238" t="s">
        <v>85</v>
      </c>
      <c r="AV163" s="11" t="s">
        <v>85</v>
      </c>
      <c r="AW163" s="11" t="s">
        <v>32</v>
      </c>
      <c r="AX163" s="11" t="s">
        <v>76</v>
      </c>
      <c r="AY163" s="238" t="s">
        <v>195</v>
      </c>
    </row>
    <row r="164" s="10" customFormat="1">
      <c r="A164" s="10"/>
      <c r="B164" s="218"/>
      <c r="C164" s="219"/>
      <c r="D164" s="213" t="s">
        <v>199</v>
      </c>
      <c r="E164" s="220" t="s">
        <v>1</v>
      </c>
      <c r="F164" s="221" t="s">
        <v>2030</v>
      </c>
      <c r="G164" s="219"/>
      <c r="H164" s="220" t="s">
        <v>1</v>
      </c>
      <c r="I164" s="222"/>
      <c r="J164" s="219"/>
      <c r="K164" s="219"/>
      <c r="L164" s="223"/>
      <c r="M164" s="224"/>
      <c r="N164" s="225"/>
      <c r="O164" s="225"/>
      <c r="P164" s="225"/>
      <c r="Q164" s="225"/>
      <c r="R164" s="225"/>
      <c r="S164" s="225"/>
      <c r="T164" s="226"/>
      <c r="U164" s="10"/>
      <c r="V164" s="10"/>
      <c r="W164" s="10"/>
      <c r="X164" s="10"/>
      <c r="Y164" s="10"/>
      <c r="Z164" s="10"/>
      <c r="AA164" s="10"/>
      <c r="AB164" s="10"/>
      <c r="AC164" s="10"/>
      <c r="AD164" s="10"/>
      <c r="AE164" s="10"/>
      <c r="AT164" s="227" t="s">
        <v>199</v>
      </c>
      <c r="AU164" s="227" t="s">
        <v>85</v>
      </c>
      <c r="AV164" s="10" t="s">
        <v>83</v>
      </c>
      <c r="AW164" s="10" t="s">
        <v>32</v>
      </c>
      <c r="AX164" s="10" t="s">
        <v>76</v>
      </c>
      <c r="AY164" s="227" t="s">
        <v>195</v>
      </c>
    </row>
    <row r="165" s="11" customFormat="1">
      <c r="A165" s="11"/>
      <c r="B165" s="228"/>
      <c r="C165" s="229"/>
      <c r="D165" s="213" t="s">
        <v>199</v>
      </c>
      <c r="E165" s="230" t="s">
        <v>1</v>
      </c>
      <c r="F165" s="231" t="s">
        <v>2031</v>
      </c>
      <c r="G165" s="229"/>
      <c r="H165" s="232">
        <v>7.3799999999999999</v>
      </c>
      <c r="I165" s="233"/>
      <c r="J165" s="229"/>
      <c r="K165" s="229"/>
      <c r="L165" s="234"/>
      <c r="M165" s="235"/>
      <c r="N165" s="236"/>
      <c r="O165" s="236"/>
      <c r="P165" s="236"/>
      <c r="Q165" s="236"/>
      <c r="R165" s="236"/>
      <c r="S165" s="236"/>
      <c r="T165" s="237"/>
      <c r="U165" s="11"/>
      <c r="V165" s="11"/>
      <c r="W165" s="11"/>
      <c r="X165" s="11"/>
      <c r="Y165" s="11"/>
      <c r="Z165" s="11"/>
      <c r="AA165" s="11"/>
      <c r="AB165" s="11"/>
      <c r="AC165" s="11"/>
      <c r="AD165" s="11"/>
      <c r="AE165" s="11"/>
      <c r="AT165" s="238" t="s">
        <v>199</v>
      </c>
      <c r="AU165" s="238" t="s">
        <v>85</v>
      </c>
      <c r="AV165" s="11" t="s">
        <v>85</v>
      </c>
      <c r="AW165" s="11" t="s">
        <v>32</v>
      </c>
      <c r="AX165" s="11" t="s">
        <v>76</v>
      </c>
      <c r="AY165" s="238" t="s">
        <v>195</v>
      </c>
    </row>
    <row r="166" s="10" customFormat="1">
      <c r="A166" s="10"/>
      <c r="B166" s="218"/>
      <c r="C166" s="219"/>
      <c r="D166" s="213" t="s">
        <v>199</v>
      </c>
      <c r="E166" s="220" t="s">
        <v>1</v>
      </c>
      <c r="F166" s="221" t="s">
        <v>2032</v>
      </c>
      <c r="G166" s="219"/>
      <c r="H166" s="220" t="s">
        <v>1</v>
      </c>
      <c r="I166" s="222"/>
      <c r="J166" s="219"/>
      <c r="K166" s="219"/>
      <c r="L166" s="223"/>
      <c r="M166" s="224"/>
      <c r="N166" s="225"/>
      <c r="O166" s="225"/>
      <c r="P166" s="225"/>
      <c r="Q166" s="225"/>
      <c r="R166" s="225"/>
      <c r="S166" s="225"/>
      <c r="T166" s="226"/>
      <c r="U166" s="10"/>
      <c r="V166" s="10"/>
      <c r="W166" s="10"/>
      <c r="X166" s="10"/>
      <c r="Y166" s="10"/>
      <c r="Z166" s="10"/>
      <c r="AA166" s="10"/>
      <c r="AB166" s="10"/>
      <c r="AC166" s="10"/>
      <c r="AD166" s="10"/>
      <c r="AE166" s="10"/>
      <c r="AT166" s="227" t="s">
        <v>199</v>
      </c>
      <c r="AU166" s="227" t="s">
        <v>85</v>
      </c>
      <c r="AV166" s="10" t="s">
        <v>83</v>
      </c>
      <c r="AW166" s="10" t="s">
        <v>32</v>
      </c>
      <c r="AX166" s="10" t="s">
        <v>76</v>
      </c>
      <c r="AY166" s="227" t="s">
        <v>195</v>
      </c>
    </row>
    <row r="167" s="11" customFormat="1">
      <c r="A167" s="11"/>
      <c r="B167" s="228"/>
      <c r="C167" s="229"/>
      <c r="D167" s="213" t="s">
        <v>199</v>
      </c>
      <c r="E167" s="230" t="s">
        <v>1</v>
      </c>
      <c r="F167" s="231" t="s">
        <v>2033</v>
      </c>
      <c r="G167" s="229"/>
      <c r="H167" s="232">
        <v>50.904000000000003</v>
      </c>
      <c r="I167" s="233"/>
      <c r="J167" s="229"/>
      <c r="K167" s="229"/>
      <c r="L167" s="234"/>
      <c r="M167" s="235"/>
      <c r="N167" s="236"/>
      <c r="O167" s="236"/>
      <c r="P167" s="236"/>
      <c r="Q167" s="236"/>
      <c r="R167" s="236"/>
      <c r="S167" s="236"/>
      <c r="T167" s="237"/>
      <c r="U167" s="11"/>
      <c r="V167" s="11"/>
      <c r="W167" s="11"/>
      <c r="X167" s="11"/>
      <c r="Y167" s="11"/>
      <c r="Z167" s="11"/>
      <c r="AA167" s="11"/>
      <c r="AB167" s="11"/>
      <c r="AC167" s="11"/>
      <c r="AD167" s="11"/>
      <c r="AE167" s="11"/>
      <c r="AT167" s="238" t="s">
        <v>199</v>
      </c>
      <c r="AU167" s="238" t="s">
        <v>85</v>
      </c>
      <c r="AV167" s="11" t="s">
        <v>85</v>
      </c>
      <c r="AW167" s="11" t="s">
        <v>32</v>
      </c>
      <c r="AX167" s="11" t="s">
        <v>76</v>
      </c>
      <c r="AY167" s="238" t="s">
        <v>195</v>
      </c>
    </row>
    <row r="168" s="11" customFormat="1">
      <c r="A168" s="11"/>
      <c r="B168" s="228"/>
      <c r="C168" s="229"/>
      <c r="D168" s="213" t="s">
        <v>199</v>
      </c>
      <c r="E168" s="230" t="s">
        <v>1</v>
      </c>
      <c r="F168" s="231" t="s">
        <v>2011</v>
      </c>
      <c r="G168" s="229"/>
      <c r="H168" s="232">
        <v>3.25</v>
      </c>
      <c r="I168" s="233"/>
      <c r="J168" s="229"/>
      <c r="K168" s="229"/>
      <c r="L168" s="234"/>
      <c r="M168" s="235"/>
      <c r="N168" s="236"/>
      <c r="O168" s="236"/>
      <c r="P168" s="236"/>
      <c r="Q168" s="236"/>
      <c r="R168" s="236"/>
      <c r="S168" s="236"/>
      <c r="T168" s="237"/>
      <c r="U168" s="11"/>
      <c r="V168" s="11"/>
      <c r="W168" s="11"/>
      <c r="X168" s="11"/>
      <c r="Y168" s="11"/>
      <c r="Z168" s="11"/>
      <c r="AA168" s="11"/>
      <c r="AB168" s="11"/>
      <c r="AC168" s="11"/>
      <c r="AD168" s="11"/>
      <c r="AE168" s="11"/>
      <c r="AT168" s="238" t="s">
        <v>199</v>
      </c>
      <c r="AU168" s="238" t="s">
        <v>85</v>
      </c>
      <c r="AV168" s="11" t="s">
        <v>85</v>
      </c>
      <c r="AW168" s="11" t="s">
        <v>32</v>
      </c>
      <c r="AX168" s="11" t="s">
        <v>76</v>
      </c>
      <c r="AY168" s="238" t="s">
        <v>195</v>
      </c>
    </row>
    <row r="169" s="10" customFormat="1">
      <c r="A169" s="10"/>
      <c r="B169" s="218"/>
      <c r="C169" s="219"/>
      <c r="D169" s="213" t="s">
        <v>199</v>
      </c>
      <c r="E169" s="220" t="s">
        <v>1</v>
      </c>
      <c r="F169" s="221" t="s">
        <v>2034</v>
      </c>
      <c r="G169" s="219"/>
      <c r="H169" s="220" t="s">
        <v>1</v>
      </c>
      <c r="I169" s="222"/>
      <c r="J169" s="219"/>
      <c r="K169" s="219"/>
      <c r="L169" s="223"/>
      <c r="M169" s="224"/>
      <c r="N169" s="225"/>
      <c r="O169" s="225"/>
      <c r="P169" s="225"/>
      <c r="Q169" s="225"/>
      <c r="R169" s="225"/>
      <c r="S169" s="225"/>
      <c r="T169" s="226"/>
      <c r="U169" s="10"/>
      <c r="V169" s="10"/>
      <c r="W169" s="10"/>
      <c r="X169" s="10"/>
      <c r="Y169" s="10"/>
      <c r="Z169" s="10"/>
      <c r="AA169" s="10"/>
      <c r="AB169" s="10"/>
      <c r="AC169" s="10"/>
      <c r="AD169" s="10"/>
      <c r="AE169" s="10"/>
      <c r="AT169" s="227" t="s">
        <v>199</v>
      </c>
      <c r="AU169" s="227" t="s">
        <v>85</v>
      </c>
      <c r="AV169" s="10" t="s">
        <v>83</v>
      </c>
      <c r="AW169" s="10" t="s">
        <v>32</v>
      </c>
      <c r="AX169" s="10" t="s">
        <v>76</v>
      </c>
      <c r="AY169" s="227" t="s">
        <v>195</v>
      </c>
    </row>
    <row r="170" s="11" customFormat="1">
      <c r="A170" s="11"/>
      <c r="B170" s="228"/>
      <c r="C170" s="229"/>
      <c r="D170" s="213" t="s">
        <v>199</v>
      </c>
      <c r="E170" s="230" t="s">
        <v>1</v>
      </c>
      <c r="F170" s="231" t="s">
        <v>2035</v>
      </c>
      <c r="G170" s="229"/>
      <c r="H170" s="232">
        <v>20.664000000000001</v>
      </c>
      <c r="I170" s="233"/>
      <c r="J170" s="229"/>
      <c r="K170" s="229"/>
      <c r="L170" s="234"/>
      <c r="M170" s="235"/>
      <c r="N170" s="236"/>
      <c r="O170" s="236"/>
      <c r="P170" s="236"/>
      <c r="Q170" s="236"/>
      <c r="R170" s="236"/>
      <c r="S170" s="236"/>
      <c r="T170" s="237"/>
      <c r="U170" s="11"/>
      <c r="V170" s="11"/>
      <c r="W170" s="11"/>
      <c r="X170" s="11"/>
      <c r="Y170" s="11"/>
      <c r="Z170" s="11"/>
      <c r="AA170" s="11"/>
      <c r="AB170" s="11"/>
      <c r="AC170" s="11"/>
      <c r="AD170" s="11"/>
      <c r="AE170" s="11"/>
      <c r="AT170" s="238" t="s">
        <v>199</v>
      </c>
      <c r="AU170" s="238" t="s">
        <v>85</v>
      </c>
      <c r="AV170" s="11" t="s">
        <v>85</v>
      </c>
      <c r="AW170" s="11" t="s">
        <v>32</v>
      </c>
      <c r="AX170" s="11" t="s">
        <v>76</v>
      </c>
      <c r="AY170" s="238" t="s">
        <v>195</v>
      </c>
    </row>
    <row r="171" s="11" customFormat="1">
      <c r="A171" s="11"/>
      <c r="B171" s="228"/>
      <c r="C171" s="229"/>
      <c r="D171" s="213" t="s">
        <v>199</v>
      </c>
      <c r="E171" s="230" t="s">
        <v>1</v>
      </c>
      <c r="F171" s="231" t="s">
        <v>2011</v>
      </c>
      <c r="G171" s="229"/>
      <c r="H171" s="232">
        <v>3.25</v>
      </c>
      <c r="I171" s="233"/>
      <c r="J171" s="229"/>
      <c r="K171" s="229"/>
      <c r="L171" s="234"/>
      <c r="M171" s="235"/>
      <c r="N171" s="236"/>
      <c r="O171" s="236"/>
      <c r="P171" s="236"/>
      <c r="Q171" s="236"/>
      <c r="R171" s="236"/>
      <c r="S171" s="236"/>
      <c r="T171" s="237"/>
      <c r="U171" s="11"/>
      <c r="V171" s="11"/>
      <c r="W171" s="11"/>
      <c r="X171" s="11"/>
      <c r="Y171" s="11"/>
      <c r="Z171" s="11"/>
      <c r="AA171" s="11"/>
      <c r="AB171" s="11"/>
      <c r="AC171" s="11"/>
      <c r="AD171" s="11"/>
      <c r="AE171" s="11"/>
      <c r="AT171" s="238" t="s">
        <v>199</v>
      </c>
      <c r="AU171" s="238" t="s">
        <v>85</v>
      </c>
      <c r="AV171" s="11" t="s">
        <v>85</v>
      </c>
      <c r="AW171" s="11" t="s">
        <v>32</v>
      </c>
      <c r="AX171" s="11" t="s">
        <v>76</v>
      </c>
      <c r="AY171" s="238" t="s">
        <v>195</v>
      </c>
    </row>
    <row r="172" s="10" customFormat="1">
      <c r="A172" s="10"/>
      <c r="B172" s="218"/>
      <c r="C172" s="219"/>
      <c r="D172" s="213" t="s">
        <v>199</v>
      </c>
      <c r="E172" s="220" t="s">
        <v>1</v>
      </c>
      <c r="F172" s="221" t="s">
        <v>2036</v>
      </c>
      <c r="G172" s="219"/>
      <c r="H172" s="220" t="s">
        <v>1</v>
      </c>
      <c r="I172" s="222"/>
      <c r="J172" s="219"/>
      <c r="K172" s="219"/>
      <c r="L172" s="223"/>
      <c r="M172" s="224"/>
      <c r="N172" s="225"/>
      <c r="O172" s="225"/>
      <c r="P172" s="225"/>
      <c r="Q172" s="225"/>
      <c r="R172" s="225"/>
      <c r="S172" s="225"/>
      <c r="T172" s="226"/>
      <c r="U172" s="10"/>
      <c r="V172" s="10"/>
      <c r="W172" s="10"/>
      <c r="X172" s="10"/>
      <c r="Y172" s="10"/>
      <c r="Z172" s="10"/>
      <c r="AA172" s="10"/>
      <c r="AB172" s="10"/>
      <c r="AC172" s="10"/>
      <c r="AD172" s="10"/>
      <c r="AE172" s="10"/>
      <c r="AT172" s="227" t="s">
        <v>199</v>
      </c>
      <c r="AU172" s="227" t="s">
        <v>85</v>
      </c>
      <c r="AV172" s="10" t="s">
        <v>83</v>
      </c>
      <c r="AW172" s="10" t="s">
        <v>32</v>
      </c>
      <c r="AX172" s="10" t="s">
        <v>76</v>
      </c>
      <c r="AY172" s="227" t="s">
        <v>195</v>
      </c>
    </row>
    <row r="173" s="11" customFormat="1">
      <c r="A173" s="11"/>
      <c r="B173" s="228"/>
      <c r="C173" s="229"/>
      <c r="D173" s="213" t="s">
        <v>199</v>
      </c>
      <c r="E173" s="230" t="s">
        <v>1</v>
      </c>
      <c r="F173" s="231" t="s">
        <v>2037</v>
      </c>
      <c r="G173" s="229"/>
      <c r="H173" s="232">
        <v>30.155999999999999</v>
      </c>
      <c r="I173" s="233"/>
      <c r="J173" s="229"/>
      <c r="K173" s="229"/>
      <c r="L173" s="234"/>
      <c r="M173" s="235"/>
      <c r="N173" s="236"/>
      <c r="O173" s="236"/>
      <c r="P173" s="236"/>
      <c r="Q173" s="236"/>
      <c r="R173" s="236"/>
      <c r="S173" s="236"/>
      <c r="T173" s="237"/>
      <c r="U173" s="11"/>
      <c r="V173" s="11"/>
      <c r="W173" s="11"/>
      <c r="X173" s="11"/>
      <c r="Y173" s="11"/>
      <c r="Z173" s="11"/>
      <c r="AA173" s="11"/>
      <c r="AB173" s="11"/>
      <c r="AC173" s="11"/>
      <c r="AD173" s="11"/>
      <c r="AE173" s="11"/>
      <c r="AT173" s="238" t="s">
        <v>199</v>
      </c>
      <c r="AU173" s="238" t="s">
        <v>85</v>
      </c>
      <c r="AV173" s="11" t="s">
        <v>85</v>
      </c>
      <c r="AW173" s="11" t="s">
        <v>32</v>
      </c>
      <c r="AX173" s="11" t="s">
        <v>76</v>
      </c>
      <c r="AY173" s="238" t="s">
        <v>195</v>
      </c>
    </row>
    <row r="174" s="11" customFormat="1">
      <c r="A174" s="11"/>
      <c r="B174" s="228"/>
      <c r="C174" s="229"/>
      <c r="D174" s="213" t="s">
        <v>199</v>
      </c>
      <c r="E174" s="230" t="s">
        <v>1</v>
      </c>
      <c r="F174" s="231" t="s">
        <v>2011</v>
      </c>
      <c r="G174" s="229"/>
      <c r="H174" s="232">
        <v>3.25</v>
      </c>
      <c r="I174" s="233"/>
      <c r="J174" s="229"/>
      <c r="K174" s="229"/>
      <c r="L174" s="234"/>
      <c r="M174" s="235"/>
      <c r="N174" s="236"/>
      <c r="O174" s="236"/>
      <c r="P174" s="236"/>
      <c r="Q174" s="236"/>
      <c r="R174" s="236"/>
      <c r="S174" s="236"/>
      <c r="T174" s="237"/>
      <c r="U174" s="11"/>
      <c r="V174" s="11"/>
      <c r="W174" s="11"/>
      <c r="X174" s="11"/>
      <c r="Y174" s="11"/>
      <c r="Z174" s="11"/>
      <c r="AA174" s="11"/>
      <c r="AB174" s="11"/>
      <c r="AC174" s="11"/>
      <c r="AD174" s="11"/>
      <c r="AE174" s="11"/>
      <c r="AT174" s="238" t="s">
        <v>199</v>
      </c>
      <c r="AU174" s="238" t="s">
        <v>85</v>
      </c>
      <c r="AV174" s="11" t="s">
        <v>85</v>
      </c>
      <c r="AW174" s="11" t="s">
        <v>32</v>
      </c>
      <c r="AX174" s="11" t="s">
        <v>76</v>
      </c>
      <c r="AY174" s="238" t="s">
        <v>195</v>
      </c>
    </row>
    <row r="175" s="15" customFormat="1">
      <c r="A175" s="15"/>
      <c r="B175" s="287"/>
      <c r="C175" s="288"/>
      <c r="D175" s="213" t="s">
        <v>199</v>
      </c>
      <c r="E175" s="289" t="s">
        <v>1</v>
      </c>
      <c r="F175" s="290" t="s">
        <v>1422</v>
      </c>
      <c r="G175" s="288"/>
      <c r="H175" s="291">
        <v>213.71799999999999</v>
      </c>
      <c r="I175" s="292"/>
      <c r="J175" s="288"/>
      <c r="K175" s="288"/>
      <c r="L175" s="293"/>
      <c r="M175" s="294"/>
      <c r="N175" s="295"/>
      <c r="O175" s="295"/>
      <c r="P175" s="295"/>
      <c r="Q175" s="295"/>
      <c r="R175" s="295"/>
      <c r="S175" s="295"/>
      <c r="T175" s="296"/>
      <c r="U175" s="15"/>
      <c r="V175" s="15"/>
      <c r="W175" s="15"/>
      <c r="X175" s="15"/>
      <c r="Y175" s="15"/>
      <c r="Z175" s="15"/>
      <c r="AA175" s="15"/>
      <c r="AB175" s="15"/>
      <c r="AC175" s="15"/>
      <c r="AD175" s="15"/>
      <c r="AE175" s="15"/>
      <c r="AT175" s="297" t="s">
        <v>199</v>
      </c>
      <c r="AU175" s="297" t="s">
        <v>85</v>
      </c>
      <c r="AV175" s="15" t="s">
        <v>234</v>
      </c>
      <c r="AW175" s="15" t="s">
        <v>32</v>
      </c>
      <c r="AX175" s="15" t="s">
        <v>83</v>
      </c>
      <c r="AY175" s="297" t="s">
        <v>195</v>
      </c>
    </row>
    <row r="176" s="2" customFormat="1" ht="24.15" customHeight="1">
      <c r="A176" s="39"/>
      <c r="B176" s="40"/>
      <c r="C176" s="200" t="s">
        <v>244</v>
      </c>
      <c r="D176" s="200" t="s">
        <v>191</v>
      </c>
      <c r="E176" s="201" t="s">
        <v>1423</v>
      </c>
      <c r="F176" s="202" t="s">
        <v>1424</v>
      </c>
      <c r="G176" s="203" t="s">
        <v>1411</v>
      </c>
      <c r="H176" s="204">
        <v>1746.77</v>
      </c>
      <c r="I176" s="205"/>
      <c r="J176" s="206">
        <f>ROUND(I176*H176,2)</f>
        <v>0</v>
      </c>
      <c r="K176" s="202" t="s">
        <v>1412</v>
      </c>
      <c r="L176" s="45"/>
      <c r="M176" s="207" t="s">
        <v>1</v>
      </c>
      <c r="N176" s="208" t="s">
        <v>41</v>
      </c>
      <c r="O176" s="92"/>
      <c r="P176" s="209">
        <f>O176*H176</f>
        <v>0</v>
      </c>
      <c r="Q176" s="209">
        <v>0</v>
      </c>
      <c r="R176" s="209">
        <f>Q176*H176</f>
        <v>0</v>
      </c>
      <c r="S176" s="209">
        <v>0.57999999999999996</v>
      </c>
      <c r="T176" s="210">
        <f>S176*H176</f>
        <v>1013.1265999999999</v>
      </c>
      <c r="U176" s="39"/>
      <c r="V176" s="39"/>
      <c r="W176" s="39"/>
      <c r="X176" s="39"/>
      <c r="Y176" s="39"/>
      <c r="Z176" s="39"/>
      <c r="AA176" s="39"/>
      <c r="AB176" s="39"/>
      <c r="AC176" s="39"/>
      <c r="AD176" s="39"/>
      <c r="AE176" s="39"/>
      <c r="AR176" s="211" t="s">
        <v>234</v>
      </c>
      <c r="AT176" s="211" t="s">
        <v>191</v>
      </c>
      <c r="AU176" s="211" t="s">
        <v>85</v>
      </c>
      <c r="AY176" s="18" t="s">
        <v>195</v>
      </c>
      <c r="BE176" s="212">
        <f>IF(N176="základní",J176,0)</f>
        <v>0</v>
      </c>
      <c r="BF176" s="212">
        <f>IF(N176="snížená",J176,0)</f>
        <v>0</v>
      </c>
      <c r="BG176" s="212">
        <f>IF(N176="zákl. přenesená",J176,0)</f>
        <v>0</v>
      </c>
      <c r="BH176" s="212">
        <f>IF(N176="sníž. přenesená",J176,0)</f>
        <v>0</v>
      </c>
      <c r="BI176" s="212">
        <f>IF(N176="nulová",J176,0)</f>
        <v>0</v>
      </c>
      <c r="BJ176" s="18" t="s">
        <v>83</v>
      </c>
      <c r="BK176" s="212">
        <f>ROUND(I176*H176,2)</f>
        <v>0</v>
      </c>
      <c r="BL176" s="18" t="s">
        <v>234</v>
      </c>
      <c r="BM176" s="211" t="s">
        <v>2038</v>
      </c>
    </row>
    <row r="177" s="10" customFormat="1">
      <c r="A177" s="10"/>
      <c r="B177" s="218"/>
      <c r="C177" s="219"/>
      <c r="D177" s="213" t="s">
        <v>199</v>
      </c>
      <c r="E177" s="220" t="s">
        <v>1</v>
      </c>
      <c r="F177" s="221" t="s">
        <v>1426</v>
      </c>
      <c r="G177" s="219"/>
      <c r="H177" s="220" t="s">
        <v>1</v>
      </c>
      <c r="I177" s="222"/>
      <c r="J177" s="219"/>
      <c r="K177" s="219"/>
      <c r="L177" s="223"/>
      <c r="M177" s="224"/>
      <c r="N177" s="225"/>
      <c r="O177" s="225"/>
      <c r="P177" s="225"/>
      <c r="Q177" s="225"/>
      <c r="R177" s="225"/>
      <c r="S177" s="225"/>
      <c r="T177" s="226"/>
      <c r="U177" s="10"/>
      <c r="V177" s="10"/>
      <c r="W177" s="10"/>
      <c r="X177" s="10"/>
      <c r="Y177" s="10"/>
      <c r="Z177" s="10"/>
      <c r="AA177" s="10"/>
      <c r="AB177" s="10"/>
      <c r="AC177" s="10"/>
      <c r="AD177" s="10"/>
      <c r="AE177" s="10"/>
      <c r="AT177" s="227" t="s">
        <v>199</v>
      </c>
      <c r="AU177" s="227" t="s">
        <v>85</v>
      </c>
      <c r="AV177" s="10" t="s">
        <v>83</v>
      </c>
      <c r="AW177" s="10" t="s">
        <v>32</v>
      </c>
      <c r="AX177" s="10" t="s">
        <v>76</v>
      </c>
      <c r="AY177" s="227" t="s">
        <v>195</v>
      </c>
    </row>
    <row r="178" s="10" customFormat="1">
      <c r="A178" s="10"/>
      <c r="B178" s="218"/>
      <c r="C178" s="219"/>
      <c r="D178" s="213" t="s">
        <v>199</v>
      </c>
      <c r="E178" s="220" t="s">
        <v>1</v>
      </c>
      <c r="F178" s="221" t="s">
        <v>2039</v>
      </c>
      <c r="G178" s="219"/>
      <c r="H178" s="220" t="s">
        <v>1</v>
      </c>
      <c r="I178" s="222"/>
      <c r="J178" s="219"/>
      <c r="K178" s="219"/>
      <c r="L178" s="223"/>
      <c r="M178" s="224"/>
      <c r="N178" s="225"/>
      <c r="O178" s="225"/>
      <c r="P178" s="225"/>
      <c r="Q178" s="225"/>
      <c r="R178" s="225"/>
      <c r="S178" s="225"/>
      <c r="T178" s="226"/>
      <c r="U178" s="10"/>
      <c r="V178" s="10"/>
      <c r="W178" s="10"/>
      <c r="X178" s="10"/>
      <c r="Y178" s="10"/>
      <c r="Z178" s="10"/>
      <c r="AA178" s="10"/>
      <c r="AB178" s="10"/>
      <c r="AC178" s="10"/>
      <c r="AD178" s="10"/>
      <c r="AE178" s="10"/>
      <c r="AT178" s="227" t="s">
        <v>199</v>
      </c>
      <c r="AU178" s="227" t="s">
        <v>85</v>
      </c>
      <c r="AV178" s="10" t="s">
        <v>83</v>
      </c>
      <c r="AW178" s="10" t="s">
        <v>32</v>
      </c>
      <c r="AX178" s="10" t="s">
        <v>76</v>
      </c>
      <c r="AY178" s="227" t="s">
        <v>195</v>
      </c>
    </row>
    <row r="179" s="11" customFormat="1">
      <c r="A179" s="11"/>
      <c r="B179" s="228"/>
      <c r="C179" s="229"/>
      <c r="D179" s="213" t="s">
        <v>199</v>
      </c>
      <c r="E179" s="230" t="s">
        <v>1</v>
      </c>
      <c r="F179" s="231" t="s">
        <v>2040</v>
      </c>
      <c r="G179" s="229"/>
      <c r="H179" s="232">
        <v>195.45599999999999</v>
      </c>
      <c r="I179" s="233"/>
      <c r="J179" s="229"/>
      <c r="K179" s="229"/>
      <c r="L179" s="234"/>
      <c r="M179" s="235"/>
      <c r="N179" s="236"/>
      <c r="O179" s="236"/>
      <c r="P179" s="236"/>
      <c r="Q179" s="236"/>
      <c r="R179" s="236"/>
      <c r="S179" s="236"/>
      <c r="T179" s="237"/>
      <c r="U179" s="11"/>
      <c r="V179" s="11"/>
      <c r="W179" s="11"/>
      <c r="X179" s="11"/>
      <c r="Y179" s="11"/>
      <c r="Z179" s="11"/>
      <c r="AA179" s="11"/>
      <c r="AB179" s="11"/>
      <c r="AC179" s="11"/>
      <c r="AD179" s="11"/>
      <c r="AE179" s="11"/>
      <c r="AT179" s="238" t="s">
        <v>199</v>
      </c>
      <c r="AU179" s="238" t="s">
        <v>85</v>
      </c>
      <c r="AV179" s="11" t="s">
        <v>85</v>
      </c>
      <c r="AW179" s="11" t="s">
        <v>32</v>
      </c>
      <c r="AX179" s="11" t="s">
        <v>76</v>
      </c>
      <c r="AY179" s="238" t="s">
        <v>195</v>
      </c>
    </row>
    <row r="180" s="11" customFormat="1">
      <c r="A180" s="11"/>
      <c r="B180" s="228"/>
      <c r="C180" s="229"/>
      <c r="D180" s="213" t="s">
        <v>199</v>
      </c>
      <c r="E180" s="230" t="s">
        <v>1</v>
      </c>
      <c r="F180" s="231" t="s">
        <v>2041</v>
      </c>
      <c r="G180" s="229"/>
      <c r="H180" s="232">
        <v>29.25</v>
      </c>
      <c r="I180" s="233"/>
      <c r="J180" s="229"/>
      <c r="K180" s="229"/>
      <c r="L180" s="234"/>
      <c r="M180" s="235"/>
      <c r="N180" s="236"/>
      <c r="O180" s="236"/>
      <c r="P180" s="236"/>
      <c r="Q180" s="236"/>
      <c r="R180" s="236"/>
      <c r="S180" s="236"/>
      <c r="T180" s="237"/>
      <c r="U180" s="11"/>
      <c r="V180" s="11"/>
      <c r="W180" s="11"/>
      <c r="X180" s="11"/>
      <c r="Y180" s="11"/>
      <c r="Z180" s="11"/>
      <c r="AA180" s="11"/>
      <c r="AB180" s="11"/>
      <c r="AC180" s="11"/>
      <c r="AD180" s="11"/>
      <c r="AE180" s="11"/>
      <c r="AT180" s="238" t="s">
        <v>199</v>
      </c>
      <c r="AU180" s="238" t="s">
        <v>85</v>
      </c>
      <c r="AV180" s="11" t="s">
        <v>85</v>
      </c>
      <c r="AW180" s="11" t="s">
        <v>32</v>
      </c>
      <c r="AX180" s="11" t="s">
        <v>76</v>
      </c>
      <c r="AY180" s="238" t="s">
        <v>195</v>
      </c>
    </row>
    <row r="181" s="11" customFormat="1">
      <c r="A181" s="11"/>
      <c r="B181" s="228"/>
      <c r="C181" s="229"/>
      <c r="D181" s="213" t="s">
        <v>199</v>
      </c>
      <c r="E181" s="230" t="s">
        <v>1</v>
      </c>
      <c r="F181" s="231" t="s">
        <v>2042</v>
      </c>
      <c r="G181" s="229"/>
      <c r="H181" s="232">
        <v>5.4000000000000004</v>
      </c>
      <c r="I181" s="233"/>
      <c r="J181" s="229"/>
      <c r="K181" s="229"/>
      <c r="L181" s="234"/>
      <c r="M181" s="235"/>
      <c r="N181" s="236"/>
      <c r="O181" s="236"/>
      <c r="P181" s="236"/>
      <c r="Q181" s="236"/>
      <c r="R181" s="236"/>
      <c r="S181" s="236"/>
      <c r="T181" s="237"/>
      <c r="U181" s="11"/>
      <c r="V181" s="11"/>
      <c r="W181" s="11"/>
      <c r="X181" s="11"/>
      <c r="Y181" s="11"/>
      <c r="Z181" s="11"/>
      <c r="AA181" s="11"/>
      <c r="AB181" s="11"/>
      <c r="AC181" s="11"/>
      <c r="AD181" s="11"/>
      <c r="AE181" s="11"/>
      <c r="AT181" s="238" t="s">
        <v>199</v>
      </c>
      <c r="AU181" s="238" t="s">
        <v>85</v>
      </c>
      <c r="AV181" s="11" t="s">
        <v>85</v>
      </c>
      <c r="AW181" s="11" t="s">
        <v>32</v>
      </c>
      <c r="AX181" s="11" t="s">
        <v>76</v>
      </c>
      <c r="AY181" s="238" t="s">
        <v>195</v>
      </c>
    </row>
    <row r="182" s="10" customFormat="1">
      <c r="A182" s="10"/>
      <c r="B182" s="218"/>
      <c r="C182" s="219"/>
      <c r="D182" s="213" t="s">
        <v>199</v>
      </c>
      <c r="E182" s="220" t="s">
        <v>1</v>
      </c>
      <c r="F182" s="221" t="s">
        <v>2043</v>
      </c>
      <c r="G182" s="219"/>
      <c r="H182" s="220" t="s">
        <v>1</v>
      </c>
      <c r="I182" s="222"/>
      <c r="J182" s="219"/>
      <c r="K182" s="219"/>
      <c r="L182" s="223"/>
      <c r="M182" s="224"/>
      <c r="N182" s="225"/>
      <c r="O182" s="225"/>
      <c r="P182" s="225"/>
      <c r="Q182" s="225"/>
      <c r="R182" s="225"/>
      <c r="S182" s="225"/>
      <c r="T182" s="226"/>
      <c r="U182" s="10"/>
      <c r="V182" s="10"/>
      <c r="W182" s="10"/>
      <c r="X182" s="10"/>
      <c r="Y182" s="10"/>
      <c r="Z182" s="10"/>
      <c r="AA182" s="10"/>
      <c r="AB182" s="10"/>
      <c r="AC182" s="10"/>
      <c r="AD182" s="10"/>
      <c r="AE182" s="10"/>
      <c r="AT182" s="227" t="s">
        <v>199</v>
      </c>
      <c r="AU182" s="227" t="s">
        <v>85</v>
      </c>
      <c r="AV182" s="10" t="s">
        <v>83</v>
      </c>
      <c r="AW182" s="10" t="s">
        <v>32</v>
      </c>
      <c r="AX182" s="10" t="s">
        <v>76</v>
      </c>
      <c r="AY182" s="227" t="s">
        <v>195</v>
      </c>
    </row>
    <row r="183" s="11" customFormat="1">
      <c r="A183" s="11"/>
      <c r="B183" s="228"/>
      <c r="C183" s="229"/>
      <c r="D183" s="213" t="s">
        <v>199</v>
      </c>
      <c r="E183" s="230" t="s">
        <v>1</v>
      </c>
      <c r="F183" s="231" t="s">
        <v>2044</v>
      </c>
      <c r="G183" s="229"/>
      <c r="H183" s="232">
        <v>77.724000000000004</v>
      </c>
      <c r="I183" s="233"/>
      <c r="J183" s="229"/>
      <c r="K183" s="229"/>
      <c r="L183" s="234"/>
      <c r="M183" s="235"/>
      <c r="N183" s="236"/>
      <c r="O183" s="236"/>
      <c r="P183" s="236"/>
      <c r="Q183" s="236"/>
      <c r="R183" s="236"/>
      <c r="S183" s="236"/>
      <c r="T183" s="237"/>
      <c r="U183" s="11"/>
      <c r="V183" s="11"/>
      <c r="W183" s="11"/>
      <c r="X183" s="11"/>
      <c r="Y183" s="11"/>
      <c r="Z183" s="11"/>
      <c r="AA183" s="11"/>
      <c r="AB183" s="11"/>
      <c r="AC183" s="11"/>
      <c r="AD183" s="11"/>
      <c r="AE183" s="11"/>
      <c r="AT183" s="238" t="s">
        <v>199</v>
      </c>
      <c r="AU183" s="238" t="s">
        <v>85</v>
      </c>
      <c r="AV183" s="11" t="s">
        <v>85</v>
      </c>
      <c r="AW183" s="11" t="s">
        <v>32</v>
      </c>
      <c r="AX183" s="11" t="s">
        <v>76</v>
      </c>
      <c r="AY183" s="238" t="s">
        <v>195</v>
      </c>
    </row>
    <row r="184" s="11" customFormat="1">
      <c r="A184" s="11"/>
      <c r="B184" s="228"/>
      <c r="C184" s="229"/>
      <c r="D184" s="213" t="s">
        <v>199</v>
      </c>
      <c r="E184" s="230" t="s">
        <v>1</v>
      </c>
      <c r="F184" s="231" t="s">
        <v>2045</v>
      </c>
      <c r="G184" s="229"/>
      <c r="H184" s="232">
        <v>13</v>
      </c>
      <c r="I184" s="233"/>
      <c r="J184" s="229"/>
      <c r="K184" s="229"/>
      <c r="L184" s="234"/>
      <c r="M184" s="235"/>
      <c r="N184" s="236"/>
      <c r="O184" s="236"/>
      <c r="P184" s="236"/>
      <c r="Q184" s="236"/>
      <c r="R184" s="236"/>
      <c r="S184" s="236"/>
      <c r="T184" s="237"/>
      <c r="U184" s="11"/>
      <c r="V184" s="11"/>
      <c r="W184" s="11"/>
      <c r="X184" s="11"/>
      <c r="Y184" s="11"/>
      <c r="Z184" s="11"/>
      <c r="AA184" s="11"/>
      <c r="AB184" s="11"/>
      <c r="AC184" s="11"/>
      <c r="AD184" s="11"/>
      <c r="AE184" s="11"/>
      <c r="AT184" s="238" t="s">
        <v>199</v>
      </c>
      <c r="AU184" s="238" t="s">
        <v>85</v>
      </c>
      <c r="AV184" s="11" t="s">
        <v>85</v>
      </c>
      <c r="AW184" s="11" t="s">
        <v>32</v>
      </c>
      <c r="AX184" s="11" t="s">
        <v>76</v>
      </c>
      <c r="AY184" s="238" t="s">
        <v>195</v>
      </c>
    </row>
    <row r="185" s="10" customFormat="1">
      <c r="A185" s="10"/>
      <c r="B185" s="218"/>
      <c r="C185" s="219"/>
      <c r="D185" s="213" t="s">
        <v>199</v>
      </c>
      <c r="E185" s="220" t="s">
        <v>1</v>
      </c>
      <c r="F185" s="221" t="s">
        <v>2025</v>
      </c>
      <c r="G185" s="219"/>
      <c r="H185" s="220" t="s">
        <v>1</v>
      </c>
      <c r="I185" s="222"/>
      <c r="J185" s="219"/>
      <c r="K185" s="219"/>
      <c r="L185" s="223"/>
      <c r="M185" s="224"/>
      <c r="N185" s="225"/>
      <c r="O185" s="225"/>
      <c r="P185" s="225"/>
      <c r="Q185" s="225"/>
      <c r="R185" s="225"/>
      <c r="S185" s="225"/>
      <c r="T185" s="226"/>
      <c r="U185" s="10"/>
      <c r="V185" s="10"/>
      <c r="W185" s="10"/>
      <c r="X185" s="10"/>
      <c r="Y185" s="10"/>
      <c r="Z185" s="10"/>
      <c r="AA185" s="10"/>
      <c r="AB185" s="10"/>
      <c r="AC185" s="10"/>
      <c r="AD185" s="10"/>
      <c r="AE185" s="10"/>
      <c r="AT185" s="227" t="s">
        <v>199</v>
      </c>
      <c r="AU185" s="227" t="s">
        <v>85</v>
      </c>
      <c r="AV185" s="10" t="s">
        <v>83</v>
      </c>
      <c r="AW185" s="10" t="s">
        <v>32</v>
      </c>
      <c r="AX185" s="10" t="s">
        <v>76</v>
      </c>
      <c r="AY185" s="227" t="s">
        <v>195</v>
      </c>
    </row>
    <row r="186" s="11" customFormat="1">
      <c r="A186" s="11"/>
      <c r="B186" s="228"/>
      <c r="C186" s="229"/>
      <c r="D186" s="213" t="s">
        <v>199</v>
      </c>
      <c r="E186" s="230" t="s">
        <v>1</v>
      </c>
      <c r="F186" s="231" t="s">
        <v>2046</v>
      </c>
      <c r="G186" s="229"/>
      <c r="H186" s="232">
        <v>272.54399999999998</v>
      </c>
      <c r="I186" s="233"/>
      <c r="J186" s="229"/>
      <c r="K186" s="229"/>
      <c r="L186" s="234"/>
      <c r="M186" s="235"/>
      <c r="N186" s="236"/>
      <c r="O186" s="236"/>
      <c r="P186" s="236"/>
      <c r="Q186" s="236"/>
      <c r="R186" s="236"/>
      <c r="S186" s="236"/>
      <c r="T186" s="237"/>
      <c r="U186" s="11"/>
      <c r="V186" s="11"/>
      <c r="W186" s="11"/>
      <c r="X186" s="11"/>
      <c r="Y186" s="11"/>
      <c r="Z186" s="11"/>
      <c r="AA186" s="11"/>
      <c r="AB186" s="11"/>
      <c r="AC186" s="11"/>
      <c r="AD186" s="11"/>
      <c r="AE186" s="11"/>
      <c r="AT186" s="238" t="s">
        <v>199</v>
      </c>
      <c r="AU186" s="238" t="s">
        <v>85</v>
      </c>
      <c r="AV186" s="11" t="s">
        <v>85</v>
      </c>
      <c r="AW186" s="11" t="s">
        <v>32</v>
      </c>
      <c r="AX186" s="11" t="s">
        <v>76</v>
      </c>
      <c r="AY186" s="238" t="s">
        <v>195</v>
      </c>
    </row>
    <row r="187" s="11" customFormat="1">
      <c r="A187" s="11"/>
      <c r="B187" s="228"/>
      <c r="C187" s="229"/>
      <c r="D187" s="213" t="s">
        <v>199</v>
      </c>
      <c r="E187" s="230" t="s">
        <v>1</v>
      </c>
      <c r="F187" s="231" t="s">
        <v>2047</v>
      </c>
      <c r="G187" s="229"/>
      <c r="H187" s="232">
        <v>39</v>
      </c>
      <c r="I187" s="233"/>
      <c r="J187" s="229"/>
      <c r="K187" s="229"/>
      <c r="L187" s="234"/>
      <c r="M187" s="235"/>
      <c r="N187" s="236"/>
      <c r="O187" s="236"/>
      <c r="P187" s="236"/>
      <c r="Q187" s="236"/>
      <c r="R187" s="236"/>
      <c r="S187" s="236"/>
      <c r="T187" s="237"/>
      <c r="U187" s="11"/>
      <c r="V187" s="11"/>
      <c r="W187" s="11"/>
      <c r="X187" s="11"/>
      <c r="Y187" s="11"/>
      <c r="Z187" s="11"/>
      <c r="AA187" s="11"/>
      <c r="AB187" s="11"/>
      <c r="AC187" s="11"/>
      <c r="AD187" s="11"/>
      <c r="AE187" s="11"/>
      <c r="AT187" s="238" t="s">
        <v>199</v>
      </c>
      <c r="AU187" s="238" t="s">
        <v>85</v>
      </c>
      <c r="AV187" s="11" t="s">
        <v>85</v>
      </c>
      <c r="AW187" s="11" t="s">
        <v>32</v>
      </c>
      <c r="AX187" s="11" t="s">
        <v>76</v>
      </c>
      <c r="AY187" s="238" t="s">
        <v>195</v>
      </c>
    </row>
    <row r="188" s="10" customFormat="1">
      <c r="A188" s="10"/>
      <c r="B188" s="218"/>
      <c r="C188" s="219"/>
      <c r="D188" s="213" t="s">
        <v>199</v>
      </c>
      <c r="E188" s="220" t="s">
        <v>1</v>
      </c>
      <c r="F188" s="221" t="s">
        <v>2048</v>
      </c>
      <c r="G188" s="219"/>
      <c r="H188" s="220" t="s">
        <v>1</v>
      </c>
      <c r="I188" s="222"/>
      <c r="J188" s="219"/>
      <c r="K188" s="219"/>
      <c r="L188" s="223"/>
      <c r="M188" s="224"/>
      <c r="N188" s="225"/>
      <c r="O188" s="225"/>
      <c r="P188" s="225"/>
      <c r="Q188" s="225"/>
      <c r="R188" s="225"/>
      <c r="S188" s="225"/>
      <c r="T188" s="226"/>
      <c r="U188" s="10"/>
      <c r="V188" s="10"/>
      <c r="W188" s="10"/>
      <c r="X188" s="10"/>
      <c r="Y188" s="10"/>
      <c r="Z188" s="10"/>
      <c r="AA188" s="10"/>
      <c r="AB188" s="10"/>
      <c r="AC188" s="10"/>
      <c r="AD188" s="10"/>
      <c r="AE188" s="10"/>
      <c r="AT188" s="227" t="s">
        <v>199</v>
      </c>
      <c r="AU188" s="227" t="s">
        <v>85</v>
      </c>
      <c r="AV188" s="10" t="s">
        <v>83</v>
      </c>
      <c r="AW188" s="10" t="s">
        <v>32</v>
      </c>
      <c r="AX188" s="10" t="s">
        <v>76</v>
      </c>
      <c r="AY188" s="227" t="s">
        <v>195</v>
      </c>
    </row>
    <row r="189" s="11" customFormat="1">
      <c r="A189" s="11"/>
      <c r="B189" s="228"/>
      <c r="C189" s="229"/>
      <c r="D189" s="213" t="s">
        <v>199</v>
      </c>
      <c r="E189" s="230" t="s">
        <v>1</v>
      </c>
      <c r="F189" s="231" t="s">
        <v>2049</v>
      </c>
      <c r="G189" s="229"/>
      <c r="H189" s="232">
        <v>1.2</v>
      </c>
      <c r="I189" s="233"/>
      <c r="J189" s="229"/>
      <c r="K189" s="229"/>
      <c r="L189" s="234"/>
      <c r="M189" s="235"/>
      <c r="N189" s="236"/>
      <c r="O189" s="236"/>
      <c r="P189" s="236"/>
      <c r="Q189" s="236"/>
      <c r="R189" s="236"/>
      <c r="S189" s="236"/>
      <c r="T189" s="237"/>
      <c r="U189" s="11"/>
      <c r="V189" s="11"/>
      <c r="W189" s="11"/>
      <c r="X189" s="11"/>
      <c r="Y189" s="11"/>
      <c r="Z189" s="11"/>
      <c r="AA189" s="11"/>
      <c r="AB189" s="11"/>
      <c r="AC189" s="11"/>
      <c r="AD189" s="11"/>
      <c r="AE189" s="11"/>
      <c r="AT189" s="238" t="s">
        <v>199</v>
      </c>
      <c r="AU189" s="238" t="s">
        <v>85</v>
      </c>
      <c r="AV189" s="11" t="s">
        <v>85</v>
      </c>
      <c r="AW189" s="11" t="s">
        <v>32</v>
      </c>
      <c r="AX189" s="11" t="s">
        <v>76</v>
      </c>
      <c r="AY189" s="238" t="s">
        <v>195</v>
      </c>
    </row>
    <row r="190" s="10" customFormat="1">
      <c r="A190" s="10"/>
      <c r="B190" s="218"/>
      <c r="C190" s="219"/>
      <c r="D190" s="213" t="s">
        <v>199</v>
      </c>
      <c r="E190" s="220" t="s">
        <v>1</v>
      </c>
      <c r="F190" s="221" t="s">
        <v>2030</v>
      </c>
      <c r="G190" s="219"/>
      <c r="H190" s="220" t="s">
        <v>1</v>
      </c>
      <c r="I190" s="222"/>
      <c r="J190" s="219"/>
      <c r="K190" s="219"/>
      <c r="L190" s="223"/>
      <c r="M190" s="224"/>
      <c r="N190" s="225"/>
      <c r="O190" s="225"/>
      <c r="P190" s="225"/>
      <c r="Q190" s="225"/>
      <c r="R190" s="225"/>
      <c r="S190" s="225"/>
      <c r="T190" s="226"/>
      <c r="U190" s="10"/>
      <c r="V190" s="10"/>
      <c r="W190" s="10"/>
      <c r="X190" s="10"/>
      <c r="Y190" s="10"/>
      <c r="Z190" s="10"/>
      <c r="AA190" s="10"/>
      <c r="AB190" s="10"/>
      <c r="AC190" s="10"/>
      <c r="AD190" s="10"/>
      <c r="AE190" s="10"/>
      <c r="AT190" s="227" t="s">
        <v>199</v>
      </c>
      <c r="AU190" s="227" t="s">
        <v>85</v>
      </c>
      <c r="AV190" s="10" t="s">
        <v>83</v>
      </c>
      <c r="AW190" s="10" t="s">
        <v>32</v>
      </c>
      <c r="AX190" s="10" t="s">
        <v>76</v>
      </c>
      <c r="AY190" s="227" t="s">
        <v>195</v>
      </c>
    </row>
    <row r="191" s="11" customFormat="1">
      <c r="A191" s="11"/>
      <c r="B191" s="228"/>
      <c r="C191" s="229"/>
      <c r="D191" s="213" t="s">
        <v>199</v>
      </c>
      <c r="E191" s="230" t="s">
        <v>1</v>
      </c>
      <c r="F191" s="231" t="s">
        <v>2050</v>
      </c>
      <c r="G191" s="229"/>
      <c r="H191" s="232">
        <v>313.78800000000001</v>
      </c>
      <c r="I191" s="233"/>
      <c r="J191" s="229"/>
      <c r="K191" s="229"/>
      <c r="L191" s="234"/>
      <c r="M191" s="235"/>
      <c r="N191" s="236"/>
      <c r="O191" s="236"/>
      <c r="P191" s="236"/>
      <c r="Q191" s="236"/>
      <c r="R191" s="236"/>
      <c r="S191" s="236"/>
      <c r="T191" s="237"/>
      <c r="U191" s="11"/>
      <c r="V191" s="11"/>
      <c r="W191" s="11"/>
      <c r="X191" s="11"/>
      <c r="Y191" s="11"/>
      <c r="Z191" s="11"/>
      <c r="AA191" s="11"/>
      <c r="AB191" s="11"/>
      <c r="AC191" s="11"/>
      <c r="AD191" s="11"/>
      <c r="AE191" s="11"/>
      <c r="AT191" s="238" t="s">
        <v>199</v>
      </c>
      <c r="AU191" s="238" t="s">
        <v>85</v>
      </c>
      <c r="AV191" s="11" t="s">
        <v>85</v>
      </c>
      <c r="AW191" s="11" t="s">
        <v>32</v>
      </c>
      <c r="AX191" s="11" t="s">
        <v>76</v>
      </c>
      <c r="AY191" s="238" t="s">
        <v>195</v>
      </c>
    </row>
    <row r="192" s="11" customFormat="1">
      <c r="A192" s="11"/>
      <c r="B192" s="228"/>
      <c r="C192" s="229"/>
      <c r="D192" s="213" t="s">
        <v>199</v>
      </c>
      <c r="E192" s="230" t="s">
        <v>1</v>
      </c>
      <c r="F192" s="231" t="s">
        <v>2051</v>
      </c>
      <c r="G192" s="229"/>
      <c r="H192" s="232">
        <v>32.5</v>
      </c>
      <c r="I192" s="233"/>
      <c r="J192" s="229"/>
      <c r="K192" s="229"/>
      <c r="L192" s="234"/>
      <c r="M192" s="235"/>
      <c r="N192" s="236"/>
      <c r="O192" s="236"/>
      <c r="P192" s="236"/>
      <c r="Q192" s="236"/>
      <c r="R192" s="236"/>
      <c r="S192" s="236"/>
      <c r="T192" s="237"/>
      <c r="U192" s="11"/>
      <c r="V192" s="11"/>
      <c r="W192" s="11"/>
      <c r="X192" s="11"/>
      <c r="Y192" s="11"/>
      <c r="Z192" s="11"/>
      <c r="AA192" s="11"/>
      <c r="AB192" s="11"/>
      <c r="AC192" s="11"/>
      <c r="AD192" s="11"/>
      <c r="AE192" s="11"/>
      <c r="AT192" s="238" t="s">
        <v>199</v>
      </c>
      <c r="AU192" s="238" t="s">
        <v>85</v>
      </c>
      <c r="AV192" s="11" t="s">
        <v>85</v>
      </c>
      <c r="AW192" s="11" t="s">
        <v>32</v>
      </c>
      <c r="AX192" s="11" t="s">
        <v>76</v>
      </c>
      <c r="AY192" s="238" t="s">
        <v>195</v>
      </c>
    </row>
    <row r="193" s="10" customFormat="1">
      <c r="A193" s="10"/>
      <c r="B193" s="218"/>
      <c r="C193" s="219"/>
      <c r="D193" s="213" t="s">
        <v>199</v>
      </c>
      <c r="E193" s="220" t="s">
        <v>1</v>
      </c>
      <c r="F193" s="221" t="s">
        <v>2032</v>
      </c>
      <c r="G193" s="219"/>
      <c r="H193" s="220" t="s">
        <v>1</v>
      </c>
      <c r="I193" s="222"/>
      <c r="J193" s="219"/>
      <c r="K193" s="219"/>
      <c r="L193" s="223"/>
      <c r="M193" s="224"/>
      <c r="N193" s="225"/>
      <c r="O193" s="225"/>
      <c r="P193" s="225"/>
      <c r="Q193" s="225"/>
      <c r="R193" s="225"/>
      <c r="S193" s="225"/>
      <c r="T193" s="226"/>
      <c r="U193" s="10"/>
      <c r="V193" s="10"/>
      <c r="W193" s="10"/>
      <c r="X193" s="10"/>
      <c r="Y193" s="10"/>
      <c r="Z193" s="10"/>
      <c r="AA193" s="10"/>
      <c r="AB193" s="10"/>
      <c r="AC193" s="10"/>
      <c r="AD193" s="10"/>
      <c r="AE193" s="10"/>
      <c r="AT193" s="227" t="s">
        <v>199</v>
      </c>
      <c r="AU193" s="227" t="s">
        <v>85</v>
      </c>
      <c r="AV193" s="10" t="s">
        <v>83</v>
      </c>
      <c r="AW193" s="10" t="s">
        <v>32</v>
      </c>
      <c r="AX193" s="10" t="s">
        <v>76</v>
      </c>
      <c r="AY193" s="227" t="s">
        <v>195</v>
      </c>
    </row>
    <row r="194" s="11" customFormat="1">
      <c r="A194" s="11"/>
      <c r="B194" s="228"/>
      <c r="C194" s="229"/>
      <c r="D194" s="213" t="s">
        <v>199</v>
      </c>
      <c r="E194" s="230" t="s">
        <v>1</v>
      </c>
      <c r="F194" s="231" t="s">
        <v>2052</v>
      </c>
      <c r="G194" s="229"/>
      <c r="H194" s="232">
        <v>28.643999999999998</v>
      </c>
      <c r="I194" s="233"/>
      <c r="J194" s="229"/>
      <c r="K194" s="229"/>
      <c r="L194" s="234"/>
      <c r="M194" s="235"/>
      <c r="N194" s="236"/>
      <c r="O194" s="236"/>
      <c r="P194" s="236"/>
      <c r="Q194" s="236"/>
      <c r="R194" s="236"/>
      <c r="S194" s="236"/>
      <c r="T194" s="237"/>
      <c r="U194" s="11"/>
      <c r="V194" s="11"/>
      <c r="W194" s="11"/>
      <c r="X194" s="11"/>
      <c r="Y194" s="11"/>
      <c r="Z194" s="11"/>
      <c r="AA194" s="11"/>
      <c r="AB194" s="11"/>
      <c r="AC194" s="11"/>
      <c r="AD194" s="11"/>
      <c r="AE194" s="11"/>
      <c r="AT194" s="238" t="s">
        <v>199</v>
      </c>
      <c r="AU194" s="238" t="s">
        <v>85</v>
      </c>
      <c r="AV194" s="11" t="s">
        <v>85</v>
      </c>
      <c r="AW194" s="11" t="s">
        <v>32</v>
      </c>
      <c r="AX194" s="11" t="s">
        <v>76</v>
      </c>
      <c r="AY194" s="238" t="s">
        <v>195</v>
      </c>
    </row>
    <row r="195" s="11" customFormat="1">
      <c r="A195" s="11"/>
      <c r="B195" s="228"/>
      <c r="C195" s="229"/>
      <c r="D195" s="213" t="s">
        <v>199</v>
      </c>
      <c r="E195" s="230" t="s">
        <v>1</v>
      </c>
      <c r="F195" s="231" t="s">
        <v>2053</v>
      </c>
      <c r="G195" s="229"/>
      <c r="H195" s="232">
        <v>3.25</v>
      </c>
      <c r="I195" s="233"/>
      <c r="J195" s="229"/>
      <c r="K195" s="229"/>
      <c r="L195" s="234"/>
      <c r="M195" s="235"/>
      <c r="N195" s="236"/>
      <c r="O195" s="236"/>
      <c r="P195" s="236"/>
      <c r="Q195" s="236"/>
      <c r="R195" s="236"/>
      <c r="S195" s="236"/>
      <c r="T195" s="237"/>
      <c r="U195" s="11"/>
      <c r="V195" s="11"/>
      <c r="W195" s="11"/>
      <c r="X195" s="11"/>
      <c r="Y195" s="11"/>
      <c r="Z195" s="11"/>
      <c r="AA195" s="11"/>
      <c r="AB195" s="11"/>
      <c r="AC195" s="11"/>
      <c r="AD195" s="11"/>
      <c r="AE195" s="11"/>
      <c r="AT195" s="238" t="s">
        <v>199</v>
      </c>
      <c r="AU195" s="238" t="s">
        <v>85</v>
      </c>
      <c r="AV195" s="11" t="s">
        <v>85</v>
      </c>
      <c r="AW195" s="11" t="s">
        <v>32</v>
      </c>
      <c r="AX195" s="11" t="s">
        <v>76</v>
      </c>
      <c r="AY195" s="238" t="s">
        <v>195</v>
      </c>
    </row>
    <row r="196" s="10" customFormat="1">
      <c r="A196" s="10"/>
      <c r="B196" s="218"/>
      <c r="C196" s="219"/>
      <c r="D196" s="213" t="s">
        <v>199</v>
      </c>
      <c r="E196" s="220" t="s">
        <v>1</v>
      </c>
      <c r="F196" s="221" t="s">
        <v>2034</v>
      </c>
      <c r="G196" s="219"/>
      <c r="H196" s="220" t="s">
        <v>1</v>
      </c>
      <c r="I196" s="222"/>
      <c r="J196" s="219"/>
      <c r="K196" s="219"/>
      <c r="L196" s="223"/>
      <c r="M196" s="224"/>
      <c r="N196" s="225"/>
      <c r="O196" s="225"/>
      <c r="P196" s="225"/>
      <c r="Q196" s="225"/>
      <c r="R196" s="225"/>
      <c r="S196" s="225"/>
      <c r="T196" s="226"/>
      <c r="U196" s="10"/>
      <c r="V196" s="10"/>
      <c r="W196" s="10"/>
      <c r="X196" s="10"/>
      <c r="Y196" s="10"/>
      <c r="Z196" s="10"/>
      <c r="AA196" s="10"/>
      <c r="AB196" s="10"/>
      <c r="AC196" s="10"/>
      <c r="AD196" s="10"/>
      <c r="AE196" s="10"/>
      <c r="AT196" s="227" t="s">
        <v>199</v>
      </c>
      <c r="AU196" s="227" t="s">
        <v>85</v>
      </c>
      <c r="AV196" s="10" t="s">
        <v>83</v>
      </c>
      <c r="AW196" s="10" t="s">
        <v>32</v>
      </c>
      <c r="AX196" s="10" t="s">
        <v>76</v>
      </c>
      <c r="AY196" s="227" t="s">
        <v>195</v>
      </c>
    </row>
    <row r="197" s="11" customFormat="1">
      <c r="A197" s="11"/>
      <c r="B197" s="228"/>
      <c r="C197" s="229"/>
      <c r="D197" s="213" t="s">
        <v>199</v>
      </c>
      <c r="E197" s="230" t="s">
        <v>1</v>
      </c>
      <c r="F197" s="231" t="s">
        <v>2054</v>
      </c>
      <c r="G197" s="229"/>
      <c r="H197" s="232">
        <v>16.632000000000001</v>
      </c>
      <c r="I197" s="233"/>
      <c r="J197" s="229"/>
      <c r="K197" s="229"/>
      <c r="L197" s="234"/>
      <c r="M197" s="235"/>
      <c r="N197" s="236"/>
      <c r="O197" s="236"/>
      <c r="P197" s="236"/>
      <c r="Q197" s="236"/>
      <c r="R197" s="236"/>
      <c r="S197" s="236"/>
      <c r="T197" s="237"/>
      <c r="U197" s="11"/>
      <c r="V197" s="11"/>
      <c r="W197" s="11"/>
      <c r="X197" s="11"/>
      <c r="Y197" s="11"/>
      <c r="Z197" s="11"/>
      <c r="AA197" s="11"/>
      <c r="AB197" s="11"/>
      <c r="AC197" s="11"/>
      <c r="AD197" s="11"/>
      <c r="AE197" s="11"/>
      <c r="AT197" s="238" t="s">
        <v>199</v>
      </c>
      <c r="AU197" s="238" t="s">
        <v>85</v>
      </c>
      <c r="AV197" s="11" t="s">
        <v>85</v>
      </c>
      <c r="AW197" s="11" t="s">
        <v>32</v>
      </c>
      <c r="AX197" s="11" t="s">
        <v>76</v>
      </c>
      <c r="AY197" s="238" t="s">
        <v>195</v>
      </c>
    </row>
    <row r="198" s="10" customFormat="1">
      <c r="A198" s="10"/>
      <c r="B198" s="218"/>
      <c r="C198" s="219"/>
      <c r="D198" s="213" t="s">
        <v>199</v>
      </c>
      <c r="E198" s="220" t="s">
        <v>1</v>
      </c>
      <c r="F198" s="221" t="s">
        <v>2055</v>
      </c>
      <c r="G198" s="219"/>
      <c r="H198" s="220" t="s">
        <v>1</v>
      </c>
      <c r="I198" s="222"/>
      <c r="J198" s="219"/>
      <c r="K198" s="219"/>
      <c r="L198" s="223"/>
      <c r="M198" s="224"/>
      <c r="N198" s="225"/>
      <c r="O198" s="225"/>
      <c r="P198" s="225"/>
      <c r="Q198" s="225"/>
      <c r="R198" s="225"/>
      <c r="S198" s="225"/>
      <c r="T198" s="226"/>
      <c r="U198" s="10"/>
      <c r="V198" s="10"/>
      <c r="W198" s="10"/>
      <c r="X198" s="10"/>
      <c r="Y198" s="10"/>
      <c r="Z198" s="10"/>
      <c r="AA198" s="10"/>
      <c r="AB198" s="10"/>
      <c r="AC198" s="10"/>
      <c r="AD198" s="10"/>
      <c r="AE198" s="10"/>
      <c r="AT198" s="227" t="s">
        <v>199</v>
      </c>
      <c r="AU198" s="227" t="s">
        <v>85</v>
      </c>
      <c r="AV198" s="10" t="s">
        <v>83</v>
      </c>
      <c r="AW198" s="10" t="s">
        <v>32</v>
      </c>
      <c r="AX198" s="10" t="s">
        <v>76</v>
      </c>
      <c r="AY198" s="227" t="s">
        <v>195</v>
      </c>
    </row>
    <row r="199" s="11" customFormat="1">
      <c r="A199" s="11"/>
      <c r="B199" s="228"/>
      <c r="C199" s="229"/>
      <c r="D199" s="213" t="s">
        <v>199</v>
      </c>
      <c r="E199" s="230" t="s">
        <v>1</v>
      </c>
      <c r="F199" s="231" t="s">
        <v>2056</v>
      </c>
      <c r="G199" s="229"/>
      <c r="H199" s="232">
        <v>200.40000000000001</v>
      </c>
      <c r="I199" s="233"/>
      <c r="J199" s="229"/>
      <c r="K199" s="229"/>
      <c r="L199" s="234"/>
      <c r="M199" s="235"/>
      <c r="N199" s="236"/>
      <c r="O199" s="236"/>
      <c r="P199" s="236"/>
      <c r="Q199" s="236"/>
      <c r="R199" s="236"/>
      <c r="S199" s="236"/>
      <c r="T199" s="237"/>
      <c r="U199" s="11"/>
      <c r="V199" s="11"/>
      <c r="W199" s="11"/>
      <c r="X199" s="11"/>
      <c r="Y199" s="11"/>
      <c r="Z199" s="11"/>
      <c r="AA199" s="11"/>
      <c r="AB199" s="11"/>
      <c r="AC199" s="11"/>
      <c r="AD199" s="11"/>
      <c r="AE199" s="11"/>
      <c r="AT199" s="238" t="s">
        <v>199</v>
      </c>
      <c r="AU199" s="238" t="s">
        <v>85</v>
      </c>
      <c r="AV199" s="11" t="s">
        <v>85</v>
      </c>
      <c r="AW199" s="11" t="s">
        <v>32</v>
      </c>
      <c r="AX199" s="11" t="s">
        <v>76</v>
      </c>
      <c r="AY199" s="238" t="s">
        <v>195</v>
      </c>
    </row>
    <row r="200" s="11" customFormat="1">
      <c r="A200" s="11"/>
      <c r="B200" s="228"/>
      <c r="C200" s="229"/>
      <c r="D200" s="213" t="s">
        <v>199</v>
      </c>
      <c r="E200" s="230" t="s">
        <v>1</v>
      </c>
      <c r="F200" s="231" t="s">
        <v>2057</v>
      </c>
      <c r="G200" s="229"/>
      <c r="H200" s="232">
        <v>22.75</v>
      </c>
      <c r="I200" s="233"/>
      <c r="J200" s="229"/>
      <c r="K200" s="229"/>
      <c r="L200" s="234"/>
      <c r="M200" s="235"/>
      <c r="N200" s="236"/>
      <c r="O200" s="236"/>
      <c r="P200" s="236"/>
      <c r="Q200" s="236"/>
      <c r="R200" s="236"/>
      <c r="S200" s="236"/>
      <c r="T200" s="237"/>
      <c r="U200" s="11"/>
      <c r="V200" s="11"/>
      <c r="W200" s="11"/>
      <c r="X200" s="11"/>
      <c r="Y200" s="11"/>
      <c r="Z200" s="11"/>
      <c r="AA200" s="11"/>
      <c r="AB200" s="11"/>
      <c r="AC200" s="11"/>
      <c r="AD200" s="11"/>
      <c r="AE200" s="11"/>
      <c r="AT200" s="238" t="s">
        <v>199</v>
      </c>
      <c r="AU200" s="238" t="s">
        <v>85</v>
      </c>
      <c r="AV200" s="11" t="s">
        <v>85</v>
      </c>
      <c r="AW200" s="11" t="s">
        <v>32</v>
      </c>
      <c r="AX200" s="11" t="s">
        <v>76</v>
      </c>
      <c r="AY200" s="238" t="s">
        <v>195</v>
      </c>
    </row>
    <row r="201" s="10" customFormat="1">
      <c r="A201" s="10"/>
      <c r="B201" s="218"/>
      <c r="C201" s="219"/>
      <c r="D201" s="213" t="s">
        <v>199</v>
      </c>
      <c r="E201" s="220" t="s">
        <v>1</v>
      </c>
      <c r="F201" s="221" t="s">
        <v>2058</v>
      </c>
      <c r="G201" s="219"/>
      <c r="H201" s="220" t="s">
        <v>1</v>
      </c>
      <c r="I201" s="222"/>
      <c r="J201" s="219"/>
      <c r="K201" s="219"/>
      <c r="L201" s="223"/>
      <c r="M201" s="224"/>
      <c r="N201" s="225"/>
      <c r="O201" s="225"/>
      <c r="P201" s="225"/>
      <c r="Q201" s="225"/>
      <c r="R201" s="225"/>
      <c r="S201" s="225"/>
      <c r="T201" s="226"/>
      <c r="U201" s="10"/>
      <c r="V201" s="10"/>
      <c r="W201" s="10"/>
      <c r="X201" s="10"/>
      <c r="Y201" s="10"/>
      <c r="Z201" s="10"/>
      <c r="AA201" s="10"/>
      <c r="AB201" s="10"/>
      <c r="AC201" s="10"/>
      <c r="AD201" s="10"/>
      <c r="AE201" s="10"/>
      <c r="AT201" s="227" t="s">
        <v>199</v>
      </c>
      <c r="AU201" s="227" t="s">
        <v>85</v>
      </c>
      <c r="AV201" s="10" t="s">
        <v>83</v>
      </c>
      <c r="AW201" s="10" t="s">
        <v>32</v>
      </c>
      <c r="AX201" s="10" t="s">
        <v>76</v>
      </c>
      <c r="AY201" s="227" t="s">
        <v>195</v>
      </c>
    </row>
    <row r="202" s="11" customFormat="1">
      <c r="A202" s="11"/>
      <c r="B202" s="228"/>
      <c r="C202" s="229"/>
      <c r="D202" s="213" t="s">
        <v>199</v>
      </c>
      <c r="E202" s="230" t="s">
        <v>1</v>
      </c>
      <c r="F202" s="231" t="s">
        <v>2059</v>
      </c>
      <c r="G202" s="229"/>
      <c r="H202" s="232">
        <v>3.948</v>
      </c>
      <c r="I202" s="233"/>
      <c r="J202" s="229"/>
      <c r="K202" s="229"/>
      <c r="L202" s="234"/>
      <c r="M202" s="235"/>
      <c r="N202" s="236"/>
      <c r="O202" s="236"/>
      <c r="P202" s="236"/>
      <c r="Q202" s="236"/>
      <c r="R202" s="236"/>
      <c r="S202" s="236"/>
      <c r="T202" s="237"/>
      <c r="U202" s="11"/>
      <c r="V202" s="11"/>
      <c r="W202" s="11"/>
      <c r="X202" s="11"/>
      <c r="Y202" s="11"/>
      <c r="Z202" s="11"/>
      <c r="AA202" s="11"/>
      <c r="AB202" s="11"/>
      <c r="AC202" s="11"/>
      <c r="AD202" s="11"/>
      <c r="AE202" s="11"/>
      <c r="AT202" s="238" t="s">
        <v>199</v>
      </c>
      <c r="AU202" s="238" t="s">
        <v>85</v>
      </c>
      <c r="AV202" s="11" t="s">
        <v>85</v>
      </c>
      <c r="AW202" s="11" t="s">
        <v>32</v>
      </c>
      <c r="AX202" s="11" t="s">
        <v>76</v>
      </c>
      <c r="AY202" s="238" t="s">
        <v>195</v>
      </c>
    </row>
    <row r="203" s="11" customFormat="1">
      <c r="A203" s="11"/>
      <c r="B203" s="228"/>
      <c r="C203" s="229"/>
      <c r="D203" s="213" t="s">
        <v>199</v>
      </c>
      <c r="E203" s="230" t="s">
        <v>1</v>
      </c>
      <c r="F203" s="231" t="s">
        <v>2060</v>
      </c>
      <c r="G203" s="229"/>
      <c r="H203" s="232">
        <v>85.031999999999996</v>
      </c>
      <c r="I203" s="233"/>
      <c r="J203" s="229"/>
      <c r="K203" s="229"/>
      <c r="L203" s="234"/>
      <c r="M203" s="235"/>
      <c r="N203" s="236"/>
      <c r="O203" s="236"/>
      <c r="P203" s="236"/>
      <c r="Q203" s="236"/>
      <c r="R203" s="236"/>
      <c r="S203" s="236"/>
      <c r="T203" s="237"/>
      <c r="U203" s="11"/>
      <c r="V203" s="11"/>
      <c r="W203" s="11"/>
      <c r="X203" s="11"/>
      <c r="Y203" s="11"/>
      <c r="Z203" s="11"/>
      <c r="AA203" s="11"/>
      <c r="AB203" s="11"/>
      <c r="AC203" s="11"/>
      <c r="AD203" s="11"/>
      <c r="AE203" s="11"/>
      <c r="AT203" s="238" t="s">
        <v>199</v>
      </c>
      <c r="AU203" s="238" t="s">
        <v>85</v>
      </c>
      <c r="AV203" s="11" t="s">
        <v>85</v>
      </c>
      <c r="AW203" s="11" t="s">
        <v>32</v>
      </c>
      <c r="AX203" s="11" t="s">
        <v>76</v>
      </c>
      <c r="AY203" s="238" t="s">
        <v>195</v>
      </c>
    </row>
    <row r="204" s="11" customFormat="1">
      <c r="A204" s="11"/>
      <c r="B204" s="228"/>
      <c r="C204" s="229"/>
      <c r="D204" s="213" t="s">
        <v>199</v>
      </c>
      <c r="E204" s="230" t="s">
        <v>1</v>
      </c>
      <c r="F204" s="231" t="s">
        <v>2045</v>
      </c>
      <c r="G204" s="229"/>
      <c r="H204" s="232">
        <v>13</v>
      </c>
      <c r="I204" s="233"/>
      <c r="J204" s="229"/>
      <c r="K204" s="229"/>
      <c r="L204" s="234"/>
      <c r="M204" s="235"/>
      <c r="N204" s="236"/>
      <c r="O204" s="236"/>
      <c r="P204" s="236"/>
      <c r="Q204" s="236"/>
      <c r="R204" s="236"/>
      <c r="S204" s="236"/>
      <c r="T204" s="237"/>
      <c r="U204" s="11"/>
      <c r="V204" s="11"/>
      <c r="W204" s="11"/>
      <c r="X204" s="11"/>
      <c r="Y204" s="11"/>
      <c r="Z204" s="11"/>
      <c r="AA204" s="11"/>
      <c r="AB204" s="11"/>
      <c r="AC204" s="11"/>
      <c r="AD204" s="11"/>
      <c r="AE204" s="11"/>
      <c r="AT204" s="238" t="s">
        <v>199</v>
      </c>
      <c r="AU204" s="238" t="s">
        <v>85</v>
      </c>
      <c r="AV204" s="11" t="s">
        <v>85</v>
      </c>
      <c r="AW204" s="11" t="s">
        <v>32</v>
      </c>
      <c r="AX204" s="11" t="s">
        <v>76</v>
      </c>
      <c r="AY204" s="238" t="s">
        <v>195</v>
      </c>
    </row>
    <row r="205" s="11" customFormat="1">
      <c r="A205" s="11"/>
      <c r="B205" s="228"/>
      <c r="C205" s="229"/>
      <c r="D205" s="213" t="s">
        <v>199</v>
      </c>
      <c r="E205" s="230" t="s">
        <v>1</v>
      </c>
      <c r="F205" s="231" t="s">
        <v>2061</v>
      </c>
      <c r="G205" s="229"/>
      <c r="H205" s="232">
        <v>5.4000000000000004</v>
      </c>
      <c r="I205" s="233"/>
      <c r="J205" s="229"/>
      <c r="K205" s="229"/>
      <c r="L205" s="234"/>
      <c r="M205" s="235"/>
      <c r="N205" s="236"/>
      <c r="O205" s="236"/>
      <c r="P205" s="236"/>
      <c r="Q205" s="236"/>
      <c r="R205" s="236"/>
      <c r="S205" s="236"/>
      <c r="T205" s="237"/>
      <c r="U205" s="11"/>
      <c r="V205" s="11"/>
      <c r="W205" s="11"/>
      <c r="X205" s="11"/>
      <c r="Y205" s="11"/>
      <c r="Z205" s="11"/>
      <c r="AA205" s="11"/>
      <c r="AB205" s="11"/>
      <c r="AC205" s="11"/>
      <c r="AD205" s="11"/>
      <c r="AE205" s="11"/>
      <c r="AT205" s="238" t="s">
        <v>199</v>
      </c>
      <c r="AU205" s="238" t="s">
        <v>85</v>
      </c>
      <c r="AV205" s="11" t="s">
        <v>85</v>
      </c>
      <c r="AW205" s="11" t="s">
        <v>32</v>
      </c>
      <c r="AX205" s="11" t="s">
        <v>76</v>
      </c>
      <c r="AY205" s="238" t="s">
        <v>195</v>
      </c>
    </row>
    <row r="206" s="10" customFormat="1">
      <c r="A206" s="10"/>
      <c r="B206" s="218"/>
      <c r="C206" s="219"/>
      <c r="D206" s="213" t="s">
        <v>199</v>
      </c>
      <c r="E206" s="220" t="s">
        <v>1</v>
      </c>
      <c r="F206" s="221" t="s">
        <v>2062</v>
      </c>
      <c r="G206" s="219"/>
      <c r="H206" s="220" t="s">
        <v>1</v>
      </c>
      <c r="I206" s="222"/>
      <c r="J206" s="219"/>
      <c r="K206" s="219"/>
      <c r="L206" s="223"/>
      <c r="M206" s="224"/>
      <c r="N206" s="225"/>
      <c r="O206" s="225"/>
      <c r="P206" s="225"/>
      <c r="Q206" s="225"/>
      <c r="R206" s="225"/>
      <c r="S206" s="225"/>
      <c r="T206" s="226"/>
      <c r="U206" s="10"/>
      <c r="V206" s="10"/>
      <c r="W206" s="10"/>
      <c r="X206" s="10"/>
      <c r="Y206" s="10"/>
      <c r="Z206" s="10"/>
      <c r="AA206" s="10"/>
      <c r="AB206" s="10"/>
      <c r="AC206" s="10"/>
      <c r="AD206" s="10"/>
      <c r="AE206" s="10"/>
      <c r="AT206" s="227" t="s">
        <v>199</v>
      </c>
      <c r="AU206" s="227" t="s">
        <v>85</v>
      </c>
      <c r="AV206" s="10" t="s">
        <v>83</v>
      </c>
      <c r="AW206" s="10" t="s">
        <v>32</v>
      </c>
      <c r="AX206" s="10" t="s">
        <v>76</v>
      </c>
      <c r="AY206" s="227" t="s">
        <v>195</v>
      </c>
    </row>
    <row r="207" s="11" customFormat="1">
      <c r="A207" s="11"/>
      <c r="B207" s="228"/>
      <c r="C207" s="229"/>
      <c r="D207" s="213" t="s">
        <v>199</v>
      </c>
      <c r="E207" s="230" t="s">
        <v>1</v>
      </c>
      <c r="F207" s="231" t="s">
        <v>2063</v>
      </c>
      <c r="G207" s="229"/>
      <c r="H207" s="232">
        <v>324.66000000000003</v>
      </c>
      <c r="I207" s="233"/>
      <c r="J207" s="229"/>
      <c r="K207" s="229"/>
      <c r="L207" s="234"/>
      <c r="M207" s="235"/>
      <c r="N207" s="236"/>
      <c r="O207" s="236"/>
      <c r="P207" s="236"/>
      <c r="Q207" s="236"/>
      <c r="R207" s="236"/>
      <c r="S207" s="236"/>
      <c r="T207" s="237"/>
      <c r="U207" s="11"/>
      <c r="V207" s="11"/>
      <c r="W207" s="11"/>
      <c r="X207" s="11"/>
      <c r="Y207" s="11"/>
      <c r="Z207" s="11"/>
      <c r="AA207" s="11"/>
      <c r="AB207" s="11"/>
      <c r="AC207" s="11"/>
      <c r="AD207" s="11"/>
      <c r="AE207" s="11"/>
      <c r="AT207" s="238" t="s">
        <v>199</v>
      </c>
      <c r="AU207" s="238" t="s">
        <v>85</v>
      </c>
      <c r="AV207" s="11" t="s">
        <v>85</v>
      </c>
      <c r="AW207" s="11" t="s">
        <v>32</v>
      </c>
      <c r="AX207" s="11" t="s">
        <v>76</v>
      </c>
      <c r="AY207" s="238" t="s">
        <v>195</v>
      </c>
    </row>
    <row r="208" s="11" customFormat="1">
      <c r="A208" s="11"/>
      <c r="B208" s="228"/>
      <c r="C208" s="229"/>
      <c r="D208" s="213" t="s">
        <v>199</v>
      </c>
      <c r="E208" s="230" t="s">
        <v>1</v>
      </c>
      <c r="F208" s="231" t="s">
        <v>2047</v>
      </c>
      <c r="G208" s="229"/>
      <c r="H208" s="232">
        <v>39</v>
      </c>
      <c r="I208" s="233"/>
      <c r="J208" s="229"/>
      <c r="K208" s="229"/>
      <c r="L208" s="234"/>
      <c r="M208" s="235"/>
      <c r="N208" s="236"/>
      <c r="O208" s="236"/>
      <c r="P208" s="236"/>
      <c r="Q208" s="236"/>
      <c r="R208" s="236"/>
      <c r="S208" s="236"/>
      <c r="T208" s="237"/>
      <c r="U208" s="11"/>
      <c r="V208" s="11"/>
      <c r="W208" s="11"/>
      <c r="X208" s="11"/>
      <c r="Y208" s="11"/>
      <c r="Z208" s="11"/>
      <c r="AA208" s="11"/>
      <c r="AB208" s="11"/>
      <c r="AC208" s="11"/>
      <c r="AD208" s="11"/>
      <c r="AE208" s="11"/>
      <c r="AT208" s="238" t="s">
        <v>199</v>
      </c>
      <c r="AU208" s="238" t="s">
        <v>85</v>
      </c>
      <c r="AV208" s="11" t="s">
        <v>85</v>
      </c>
      <c r="AW208" s="11" t="s">
        <v>32</v>
      </c>
      <c r="AX208" s="11" t="s">
        <v>76</v>
      </c>
      <c r="AY208" s="238" t="s">
        <v>195</v>
      </c>
    </row>
    <row r="209" s="10" customFormat="1">
      <c r="A209" s="10"/>
      <c r="B209" s="218"/>
      <c r="C209" s="219"/>
      <c r="D209" s="213" t="s">
        <v>199</v>
      </c>
      <c r="E209" s="220" t="s">
        <v>1</v>
      </c>
      <c r="F209" s="221" t="s">
        <v>2016</v>
      </c>
      <c r="G209" s="219"/>
      <c r="H209" s="220" t="s">
        <v>1</v>
      </c>
      <c r="I209" s="222"/>
      <c r="J209" s="219"/>
      <c r="K209" s="219"/>
      <c r="L209" s="223"/>
      <c r="M209" s="224"/>
      <c r="N209" s="225"/>
      <c r="O209" s="225"/>
      <c r="P209" s="225"/>
      <c r="Q209" s="225"/>
      <c r="R209" s="225"/>
      <c r="S209" s="225"/>
      <c r="T209" s="226"/>
      <c r="U209" s="10"/>
      <c r="V209" s="10"/>
      <c r="W209" s="10"/>
      <c r="X209" s="10"/>
      <c r="Y209" s="10"/>
      <c r="Z209" s="10"/>
      <c r="AA209" s="10"/>
      <c r="AB209" s="10"/>
      <c r="AC209" s="10"/>
      <c r="AD209" s="10"/>
      <c r="AE209" s="10"/>
      <c r="AT209" s="227" t="s">
        <v>199</v>
      </c>
      <c r="AU209" s="227" t="s">
        <v>85</v>
      </c>
      <c r="AV209" s="10" t="s">
        <v>83</v>
      </c>
      <c r="AW209" s="10" t="s">
        <v>32</v>
      </c>
      <c r="AX209" s="10" t="s">
        <v>76</v>
      </c>
      <c r="AY209" s="227" t="s">
        <v>195</v>
      </c>
    </row>
    <row r="210" s="11" customFormat="1">
      <c r="A210" s="11"/>
      <c r="B210" s="228"/>
      <c r="C210" s="229"/>
      <c r="D210" s="213" t="s">
        <v>199</v>
      </c>
      <c r="E210" s="230" t="s">
        <v>1</v>
      </c>
      <c r="F210" s="231" t="s">
        <v>2064</v>
      </c>
      <c r="G210" s="229"/>
      <c r="H210" s="232">
        <v>2.004</v>
      </c>
      <c r="I210" s="233"/>
      <c r="J210" s="229"/>
      <c r="K210" s="229"/>
      <c r="L210" s="234"/>
      <c r="M210" s="235"/>
      <c r="N210" s="236"/>
      <c r="O210" s="236"/>
      <c r="P210" s="236"/>
      <c r="Q210" s="236"/>
      <c r="R210" s="236"/>
      <c r="S210" s="236"/>
      <c r="T210" s="237"/>
      <c r="U210" s="11"/>
      <c r="V210" s="11"/>
      <c r="W210" s="11"/>
      <c r="X210" s="11"/>
      <c r="Y210" s="11"/>
      <c r="Z210" s="11"/>
      <c r="AA210" s="11"/>
      <c r="AB210" s="11"/>
      <c r="AC210" s="11"/>
      <c r="AD210" s="11"/>
      <c r="AE210" s="11"/>
      <c r="AT210" s="238" t="s">
        <v>199</v>
      </c>
      <c r="AU210" s="238" t="s">
        <v>85</v>
      </c>
      <c r="AV210" s="11" t="s">
        <v>85</v>
      </c>
      <c r="AW210" s="11" t="s">
        <v>32</v>
      </c>
      <c r="AX210" s="11" t="s">
        <v>76</v>
      </c>
      <c r="AY210" s="238" t="s">
        <v>195</v>
      </c>
    </row>
    <row r="211" s="10" customFormat="1">
      <c r="A211" s="10"/>
      <c r="B211" s="218"/>
      <c r="C211" s="219"/>
      <c r="D211" s="213" t="s">
        <v>199</v>
      </c>
      <c r="E211" s="220" t="s">
        <v>1</v>
      </c>
      <c r="F211" s="221" t="s">
        <v>2065</v>
      </c>
      <c r="G211" s="219"/>
      <c r="H211" s="220" t="s">
        <v>1</v>
      </c>
      <c r="I211" s="222"/>
      <c r="J211" s="219"/>
      <c r="K211" s="219"/>
      <c r="L211" s="223"/>
      <c r="M211" s="224"/>
      <c r="N211" s="225"/>
      <c r="O211" s="225"/>
      <c r="P211" s="225"/>
      <c r="Q211" s="225"/>
      <c r="R211" s="225"/>
      <c r="S211" s="225"/>
      <c r="T211" s="226"/>
      <c r="U211" s="10"/>
      <c r="V211" s="10"/>
      <c r="W211" s="10"/>
      <c r="X211" s="10"/>
      <c r="Y211" s="10"/>
      <c r="Z211" s="10"/>
      <c r="AA211" s="10"/>
      <c r="AB211" s="10"/>
      <c r="AC211" s="10"/>
      <c r="AD211" s="10"/>
      <c r="AE211" s="10"/>
      <c r="AT211" s="227" t="s">
        <v>199</v>
      </c>
      <c r="AU211" s="227" t="s">
        <v>85</v>
      </c>
      <c r="AV211" s="10" t="s">
        <v>83</v>
      </c>
      <c r="AW211" s="10" t="s">
        <v>32</v>
      </c>
      <c r="AX211" s="10" t="s">
        <v>76</v>
      </c>
      <c r="AY211" s="227" t="s">
        <v>195</v>
      </c>
    </row>
    <row r="212" s="11" customFormat="1">
      <c r="A212" s="11"/>
      <c r="B212" s="228"/>
      <c r="C212" s="229"/>
      <c r="D212" s="213" t="s">
        <v>199</v>
      </c>
      <c r="E212" s="230" t="s">
        <v>1</v>
      </c>
      <c r="F212" s="231" t="s">
        <v>2066</v>
      </c>
      <c r="G212" s="229"/>
      <c r="H212" s="232">
        <v>1.3200000000000001</v>
      </c>
      <c r="I212" s="233"/>
      <c r="J212" s="229"/>
      <c r="K212" s="229"/>
      <c r="L212" s="234"/>
      <c r="M212" s="235"/>
      <c r="N212" s="236"/>
      <c r="O212" s="236"/>
      <c r="P212" s="236"/>
      <c r="Q212" s="236"/>
      <c r="R212" s="236"/>
      <c r="S212" s="236"/>
      <c r="T212" s="237"/>
      <c r="U212" s="11"/>
      <c r="V212" s="11"/>
      <c r="W212" s="11"/>
      <c r="X212" s="11"/>
      <c r="Y212" s="11"/>
      <c r="Z212" s="11"/>
      <c r="AA212" s="11"/>
      <c r="AB212" s="11"/>
      <c r="AC212" s="11"/>
      <c r="AD212" s="11"/>
      <c r="AE212" s="11"/>
      <c r="AT212" s="238" t="s">
        <v>199</v>
      </c>
      <c r="AU212" s="238" t="s">
        <v>85</v>
      </c>
      <c r="AV212" s="11" t="s">
        <v>85</v>
      </c>
      <c r="AW212" s="11" t="s">
        <v>32</v>
      </c>
      <c r="AX212" s="11" t="s">
        <v>76</v>
      </c>
      <c r="AY212" s="238" t="s">
        <v>195</v>
      </c>
    </row>
    <row r="213" s="10" customFormat="1">
      <c r="A213" s="10"/>
      <c r="B213" s="218"/>
      <c r="C213" s="219"/>
      <c r="D213" s="213" t="s">
        <v>199</v>
      </c>
      <c r="E213" s="220" t="s">
        <v>1</v>
      </c>
      <c r="F213" s="221" t="s">
        <v>2067</v>
      </c>
      <c r="G213" s="219"/>
      <c r="H213" s="220" t="s">
        <v>1</v>
      </c>
      <c r="I213" s="222"/>
      <c r="J213" s="219"/>
      <c r="K213" s="219"/>
      <c r="L213" s="223"/>
      <c r="M213" s="224"/>
      <c r="N213" s="225"/>
      <c r="O213" s="225"/>
      <c r="P213" s="225"/>
      <c r="Q213" s="225"/>
      <c r="R213" s="225"/>
      <c r="S213" s="225"/>
      <c r="T213" s="226"/>
      <c r="U213" s="10"/>
      <c r="V213" s="10"/>
      <c r="W213" s="10"/>
      <c r="X213" s="10"/>
      <c r="Y213" s="10"/>
      <c r="Z213" s="10"/>
      <c r="AA213" s="10"/>
      <c r="AB213" s="10"/>
      <c r="AC213" s="10"/>
      <c r="AD213" s="10"/>
      <c r="AE213" s="10"/>
      <c r="AT213" s="227" t="s">
        <v>199</v>
      </c>
      <c r="AU213" s="227" t="s">
        <v>85</v>
      </c>
      <c r="AV213" s="10" t="s">
        <v>83</v>
      </c>
      <c r="AW213" s="10" t="s">
        <v>32</v>
      </c>
      <c r="AX213" s="10" t="s">
        <v>76</v>
      </c>
      <c r="AY213" s="227" t="s">
        <v>195</v>
      </c>
    </row>
    <row r="214" s="11" customFormat="1">
      <c r="A214" s="11"/>
      <c r="B214" s="228"/>
      <c r="C214" s="229"/>
      <c r="D214" s="213" t="s">
        <v>199</v>
      </c>
      <c r="E214" s="230" t="s">
        <v>1</v>
      </c>
      <c r="F214" s="231" t="s">
        <v>2068</v>
      </c>
      <c r="G214" s="229"/>
      <c r="H214" s="232">
        <v>1.548</v>
      </c>
      <c r="I214" s="233"/>
      <c r="J214" s="229"/>
      <c r="K214" s="229"/>
      <c r="L214" s="234"/>
      <c r="M214" s="235"/>
      <c r="N214" s="236"/>
      <c r="O214" s="236"/>
      <c r="P214" s="236"/>
      <c r="Q214" s="236"/>
      <c r="R214" s="236"/>
      <c r="S214" s="236"/>
      <c r="T214" s="237"/>
      <c r="U214" s="11"/>
      <c r="V214" s="11"/>
      <c r="W214" s="11"/>
      <c r="X214" s="11"/>
      <c r="Y214" s="11"/>
      <c r="Z214" s="11"/>
      <c r="AA214" s="11"/>
      <c r="AB214" s="11"/>
      <c r="AC214" s="11"/>
      <c r="AD214" s="11"/>
      <c r="AE214" s="11"/>
      <c r="AT214" s="238" t="s">
        <v>199</v>
      </c>
      <c r="AU214" s="238" t="s">
        <v>85</v>
      </c>
      <c r="AV214" s="11" t="s">
        <v>85</v>
      </c>
      <c r="AW214" s="11" t="s">
        <v>32</v>
      </c>
      <c r="AX214" s="11" t="s">
        <v>76</v>
      </c>
      <c r="AY214" s="238" t="s">
        <v>195</v>
      </c>
    </row>
    <row r="215" s="10" customFormat="1">
      <c r="A215" s="10"/>
      <c r="B215" s="218"/>
      <c r="C215" s="219"/>
      <c r="D215" s="213" t="s">
        <v>199</v>
      </c>
      <c r="E215" s="220" t="s">
        <v>1</v>
      </c>
      <c r="F215" s="221" t="s">
        <v>2009</v>
      </c>
      <c r="G215" s="219"/>
      <c r="H215" s="220" t="s">
        <v>1</v>
      </c>
      <c r="I215" s="222"/>
      <c r="J215" s="219"/>
      <c r="K215" s="219"/>
      <c r="L215" s="223"/>
      <c r="M215" s="224"/>
      <c r="N215" s="225"/>
      <c r="O215" s="225"/>
      <c r="P215" s="225"/>
      <c r="Q215" s="225"/>
      <c r="R215" s="225"/>
      <c r="S215" s="225"/>
      <c r="T215" s="226"/>
      <c r="U215" s="10"/>
      <c r="V215" s="10"/>
      <c r="W215" s="10"/>
      <c r="X215" s="10"/>
      <c r="Y215" s="10"/>
      <c r="Z215" s="10"/>
      <c r="AA215" s="10"/>
      <c r="AB215" s="10"/>
      <c r="AC215" s="10"/>
      <c r="AD215" s="10"/>
      <c r="AE215" s="10"/>
      <c r="AT215" s="227" t="s">
        <v>199</v>
      </c>
      <c r="AU215" s="227" t="s">
        <v>85</v>
      </c>
      <c r="AV215" s="10" t="s">
        <v>83</v>
      </c>
      <c r="AW215" s="10" t="s">
        <v>32</v>
      </c>
      <c r="AX215" s="10" t="s">
        <v>76</v>
      </c>
      <c r="AY215" s="227" t="s">
        <v>195</v>
      </c>
    </row>
    <row r="216" s="11" customFormat="1">
      <c r="A216" s="11"/>
      <c r="B216" s="228"/>
      <c r="C216" s="229"/>
      <c r="D216" s="213" t="s">
        <v>199</v>
      </c>
      <c r="E216" s="230" t="s">
        <v>1</v>
      </c>
      <c r="F216" s="231" t="s">
        <v>2069</v>
      </c>
      <c r="G216" s="229"/>
      <c r="H216" s="232">
        <v>3.3359999999999999</v>
      </c>
      <c r="I216" s="233"/>
      <c r="J216" s="229"/>
      <c r="K216" s="229"/>
      <c r="L216" s="234"/>
      <c r="M216" s="235"/>
      <c r="N216" s="236"/>
      <c r="O216" s="236"/>
      <c r="P216" s="236"/>
      <c r="Q216" s="236"/>
      <c r="R216" s="236"/>
      <c r="S216" s="236"/>
      <c r="T216" s="237"/>
      <c r="U216" s="11"/>
      <c r="V216" s="11"/>
      <c r="W216" s="11"/>
      <c r="X216" s="11"/>
      <c r="Y216" s="11"/>
      <c r="Z216" s="11"/>
      <c r="AA216" s="11"/>
      <c r="AB216" s="11"/>
      <c r="AC216" s="11"/>
      <c r="AD216" s="11"/>
      <c r="AE216" s="11"/>
      <c r="AT216" s="238" t="s">
        <v>199</v>
      </c>
      <c r="AU216" s="238" t="s">
        <v>85</v>
      </c>
      <c r="AV216" s="11" t="s">
        <v>85</v>
      </c>
      <c r="AW216" s="11" t="s">
        <v>32</v>
      </c>
      <c r="AX216" s="11" t="s">
        <v>76</v>
      </c>
      <c r="AY216" s="238" t="s">
        <v>195</v>
      </c>
    </row>
    <row r="217" s="10" customFormat="1">
      <c r="A217" s="10"/>
      <c r="B217" s="218"/>
      <c r="C217" s="219"/>
      <c r="D217" s="213" t="s">
        <v>199</v>
      </c>
      <c r="E217" s="220" t="s">
        <v>1</v>
      </c>
      <c r="F217" s="221" t="s">
        <v>2036</v>
      </c>
      <c r="G217" s="219"/>
      <c r="H217" s="220" t="s">
        <v>1</v>
      </c>
      <c r="I217" s="222"/>
      <c r="J217" s="219"/>
      <c r="K217" s="219"/>
      <c r="L217" s="223"/>
      <c r="M217" s="224"/>
      <c r="N217" s="225"/>
      <c r="O217" s="225"/>
      <c r="P217" s="225"/>
      <c r="Q217" s="225"/>
      <c r="R217" s="225"/>
      <c r="S217" s="225"/>
      <c r="T217" s="226"/>
      <c r="U217" s="10"/>
      <c r="V217" s="10"/>
      <c r="W217" s="10"/>
      <c r="X217" s="10"/>
      <c r="Y217" s="10"/>
      <c r="Z217" s="10"/>
      <c r="AA217" s="10"/>
      <c r="AB217" s="10"/>
      <c r="AC217" s="10"/>
      <c r="AD217" s="10"/>
      <c r="AE217" s="10"/>
      <c r="AT217" s="227" t="s">
        <v>199</v>
      </c>
      <c r="AU217" s="227" t="s">
        <v>85</v>
      </c>
      <c r="AV217" s="10" t="s">
        <v>83</v>
      </c>
      <c r="AW217" s="10" t="s">
        <v>32</v>
      </c>
      <c r="AX217" s="10" t="s">
        <v>76</v>
      </c>
      <c r="AY217" s="227" t="s">
        <v>195</v>
      </c>
    </row>
    <row r="218" s="11" customFormat="1">
      <c r="A218" s="11"/>
      <c r="B218" s="228"/>
      <c r="C218" s="229"/>
      <c r="D218" s="213" t="s">
        <v>199</v>
      </c>
      <c r="E218" s="230" t="s">
        <v>1</v>
      </c>
      <c r="F218" s="231" t="s">
        <v>2070</v>
      </c>
      <c r="G218" s="229"/>
      <c r="H218" s="232">
        <v>8.8559999999999999</v>
      </c>
      <c r="I218" s="233"/>
      <c r="J218" s="229"/>
      <c r="K218" s="229"/>
      <c r="L218" s="234"/>
      <c r="M218" s="235"/>
      <c r="N218" s="236"/>
      <c r="O218" s="236"/>
      <c r="P218" s="236"/>
      <c r="Q218" s="236"/>
      <c r="R218" s="236"/>
      <c r="S218" s="236"/>
      <c r="T218" s="237"/>
      <c r="U218" s="11"/>
      <c r="V218" s="11"/>
      <c r="W218" s="11"/>
      <c r="X218" s="11"/>
      <c r="Y218" s="11"/>
      <c r="Z218" s="11"/>
      <c r="AA218" s="11"/>
      <c r="AB218" s="11"/>
      <c r="AC218" s="11"/>
      <c r="AD218" s="11"/>
      <c r="AE218" s="11"/>
      <c r="AT218" s="238" t="s">
        <v>199</v>
      </c>
      <c r="AU218" s="238" t="s">
        <v>85</v>
      </c>
      <c r="AV218" s="11" t="s">
        <v>85</v>
      </c>
      <c r="AW218" s="11" t="s">
        <v>32</v>
      </c>
      <c r="AX218" s="11" t="s">
        <v>76</v>
      </c>
      <c r="AY218" s="238" t="s">
        <v>195</v>
      </c>
    </row>
    <row r="219" s="10" customFormat="1">
      <c r="A219" s="10"/>
      <c r="B219" s="218"/>
      <c r="C219" s="219"/>
      <c r="D219" s="213" t="s">
        <v>199</v>
      </c>
      <c r="E219" s="220" t="s">
        <v>1</v>
      </c>
      <c r="F219" s="221" t="s">
        <v>2071</v>
      </c>
      <c r="G219" s="219"/>
      <c r="H219" s="220" t="s">
        <v>1</v>
      </c>
      <c r="I219" s="222"/>
      <c r="J219" s="219"/>
      <c r="K219" s="219"/>
      <c r="L219" s="223"/>
      <c r="M219" s="224"/>
      <c r="N219" s="225"/>
      <c r="O219" s="225"/>
      <c r="P219" s="225"/>
      <c r="Q219" s="225"/>
      <c r="R219" s="225"/>
      <c r="S219" s="225"/>
      <c r="T219" s="226"/>
      <c r="U219" s="10"/>
      <c r="V219" s="10"/>
      <c r="W219" s="10"/>
      <c r="X219" s="10"/>
      <c r="Y219" s="10"/>
      <c r="Z219" s="10"/>
      <c r="AA219" s="10"/>
      <c r="AB219" s="10"/>
      <c r="AC219" s="10"/>
      <c r="AD219" s="10"/>
      <c r="AE219" s="10"/>
      <c r="AT219" s="227" t="s">
        <v>199</v>
      </c>
      <c r="AU219" s="227" t="s">
        <v>85</v>
      </c>
      <c r="AV219" s="10" t="s">
        <v>83</v>
      </c>
      <c r="AW219" s="10" t="s">
        <v>32</v>
      </c>
      <c r="AX219" s="10" t="s">
        <v>76</v>
      </c>
      <c r="AY219" s="227" t="s">
        <v>195</v>
      </c>
    </row>
    <row r="220" s="11" customFormat="1">
      <c r="A220" s="11"/>
      <c r="B220" s="228"/>
      <c r="C220" s="229"/>
      <c r="D220" s="213" t="s">
        <v>199</v>
      </c>
      <c r="E220" s="230" t="s">
        <v>1</v>
      </c>
      <c r="F220" s="231" t="s">
        <v>2072</v>
      </c>
      <c r="G220" s="229"/>
      <c r="H220" s="232">
        <v>2.3279999999999998</v>
      </c>
      <c r="I220" s="233"/>
      <c r="J220" s="229"/>
      <c r="K220" s="229"/>
      <c r="L220" s="234"/>
      <c r="M220" s="235"/>
      <c r="N220" s="236"/>
      <c r="O220" s="236"/>
      <c r="P220" s="236"/>
      <c r="Q220" s="236"/>
      <c r="R220" s="236"/>
      <c r="S220" s="236"/>
      <c r="T220" s="237"/>
      <c r="U220" s="11"/>
      <c r="V220" s="11"/>
      <c r="W220" s="11"/>
      <c r="X220" s="11"/>
      <c r="Y220" s="11"/>
      <c r="Z220" s="11"/>
      <c r="AA220" s="11"/>
      <c r="AB220" s="11"/>
      <c r="AC220" s="11"/>
      <c r="AD220" s="11"/>
      <c r="AE220" s="11"/>
      <c r="AT220" s="238" t="s">
        <v>199</v>
      </c>
      <c r="AU220" s="238" t="s">
        <v>85</v>
      </c>
      <c r="AV220" s="11" t="s">
        <v>85</v>
      </c>
      <c r="AW220" s="11" t="s">
        <v>32</v>
      </c>
      <c r="AX220" s="11" t="s">
        <v>76</v>
      </c>
      <c r="AY220" s="238" t="s">
        <v>195</v>
      </c>
    </row>
    <row r="221" s="10" customFormat="1">
      <c r="A221" s="10"/>
      <c r="B221" s="218"/>
      <c r="C221" s="219"/>
      <c r="D221" s="213" t="s">
        <v>199</v>
      </c>
      <c r="E221" s="220" t="s">
        <v>1</v>
      </c>
      <c r="F221" s="221" t="s">
        <v>2073</v>
      </c>
      <c r="G221" s="219"/>
      <c r="H221" s="220" t="s">
        <v>1</v>
      </c>
      <c r="I221" s="222"/>
      <c r="J221" s="219"/>
      <c r="K221" s="219"/>
      <c r="L221" s="223"/>
      <c r="M221" s="224"/>
      <c r="N221" s="225"/>
      <c r="O221" s="225"/>
      <c r="P221" s="225"/>
      <c r="Q221" s="225"/>
      <c r="R221" s="225"/>
      <c r="S221" s="225"/>
      <c r="T221" s="226"/>
      <c r="U221" s="10"/>
      <c r="V221" s="10"/>
      <c r="W221" s="10"/>
      <c r="X221" s="10"/>
      <c r="Y221" s="10"/>
      <c r="Z221" s="10"/>
      <c r="AA221" s="10"/>
      <c r="AB221" s="10"/>
      <c r="AC221" s="10"/>
      <c r="AD221" s="10"/>
      <c r="AE221" s="10"/>
      <c r="AT221" s="227" t="s">
        <v>199</v>
      </c>
      <c r="AU221" s="227" t="s">
        <v>85</v>
      </c>
      <c r="AV221" s="10" t="s">
        <v>83</v>
      </c>
      <c r="AW221" s="10" t="s">
        <v>32</v>
      </c>
      <c r="AX221" s="10" t="s">
        <v>76</v>
      </c>
      <c r="AY221" s="227" t="s">
        <v>195</v>
      </c>
    </row>
    <row r="222" s="11" customFormat="1">
      <c r="A222" s="11"/>
      <c r="B222" s="228"/>
      <c r="C222" s="229"/>
      <c r="D222" s="213" t="s">
        <v>199</v>
      </c>
      <c r="E222" s="230" t="s">
        <v>1</v>
      </c>
      <c r="F222" s="231" t="s">
        <v>2074</v>
      </c>
      <c r="G222" s="229"/>
      <c r="H222" s="232">
        <v>1.8</v>
      </c>
      <c r="I222" s="233"/>
      <c r="J222" s="229"/>
      <c r="K222" s="229"/>
      <c r="L222" s="234"/>
      <c r="M222" s="235"/>
      <c r="N222" s="236"/>
      <c r="O222" s="236"/>
      <c r="P222" s="236"/>
      <c r="Q222" s="236"/>
      <c r="R222" s="236"/>
      <c r="S222" s="236"/>
      <c r="T222" s="237"/>
      <c r="U222" s="11"/>
      <c r="V222" s="11"/>
      <c r="W222" s="11"/>
      <c r="X222" s="11"/>
      <c r="Y222" s="11"/>
      <c r="Z222" s="11"/>
      <c r="AA222" s="11"/>
      <c r="AB222" s="11"/>
      <c r="AC222" s="11"/>
      <c r="AD222" s="11"/>
      <c r="AE222" s="11"/>
      <c r="AT222" s="238" t="s">
        <v>199</v>
      </c>
      <c r="AU222" s="238" t="s">
        <v>85</v>
      </c>
      <c r="AV222" s="11" t="s">
        <v>85</v>
      </c>
      <c r="AW222" s="11" t="s">
        <v>32</v>
      </c>
      <c r="AX222" s="11" t="s">
        <v>76</v>
      </c>
      <c r="AY222" s="238" t="s">
        <v>195</v>
      </c>
    </row>
    <row r="223" s="10" customFormat="1">
      <c r="A223" s="10"/>
      <c r="B223" s="218"/>
      <c r="C223" s="219"/>
      <c r="D223" s="213" t="s">
        <v>199</v>
      </c>
      <c r="E223" s="220" t="s">
        <v>1</v>
      </c>
      <c r="F223" s="221" t="s">
        <v>2075</v>
      </c>
      <c r="G223" s="219"/>
      <c r="H223" s="220" t="s">
        <v>1</v>
      </c>
      <c r="I223" s="222"/>
      <c r="J223" s="219"/>
      <c r="K223" s="219"/>
      <c r="L223" s="223"/>
      <c r="M223" s="224"/>
      <c r="N223" s="225"/>
      <c r="O223" s="225"/>
      <c r="P223" s="225"/>
      <c r="Q223" s="225"/>
      <c r="R223" s="225"/>
      <c r="S223" s="225"/>
      <c r="T223" s="226"/>
      <c r="U223" s="10"/>
      <c r="V223" s="10"/>
      <c r="W223" s="10"/>
      <c r="X223" s="10"/>
      <c r="Y223" s="10"/>
      <c r="Z223" s="10"/>
      <c r="AA223" s="10"/>
      <c r="AB223" s="10"/>
      <c r="AC223" s="10"/>
      <c r="AD223" s="10"/>
      <c r="AE223" s="10"/>
      <c r="AT223" s="227" t="s">
        <v>199</v>
      </c>
      <c r="AU223" s="227" t="s">
        <v>85</v>
      </c>
      <c r="AV223" s="10" t="s">
        <v>83</v>
      </c>
      <c r="AW223" s="10" t="s">
        <v>32</v>
      </c>
      <c r="AX223" s="10" t="s">
        <v>76</v>
      </c>
      <c r="AY223" s="227" t="s">
        <v>195</v>
      </c>
    </row>
    <row r="224" s="11" customFormat="1">
      <c r="A224" s="11"/>
      <c r="B224" s="228"/>
      <c r="C224" s="229"/>
      <c r="D224" s="213" t="s">
        <v>199</v>
      </c>
      <c r="E224" s="230" t="s">
        <v>1</v>
      </c>
      <c r="F224" s="231" t="s">
        <v>2076</v>
      </c>
      <c r="G224" s="229"/>
      <c r="H224" s="232">
        <v>3</v>
      </c>
      <c r="I224" s="233"/>
      <c r="J224" s="229"/>
      <c r="K224" s="229"/>
      <c r="L224" s="234"/>
      <c r="M224" s="235"/>
      <c r="N224" s="236"/>
      <c r="O224" s="236"/>
      <c r="P224" s="236"/>
      <c r="Q224" s="236"/>
      <c r="R224" s="236"/>
      <c r="S224" s="236"/>
      <c r="T224" s="237"/>
      <c r="U224" s="11"/>
      <c r="V224" s="11"/>
      <c r="W224" s="11"/>
      <c r="X224" s="11"/>
      <c r="Y224" s="11"/>
      <c r="Z224" s="11"/>
      <c r="AA224" s="11"/>
      <c r="AB224" s="11"/>
      <c r="AC224" s="11"/>
      <c r="AD224" s="11"/>
      <c r="AE224" s="11"/>
      <c r="AT224" s="238" t="s">
        <v>199</v>
      </c>
      <c r="AU224" s="238" t="s">
        <v>85</v>
      </c>
      <c r="AV224" s="11" t="s">
        <v>85</v>
      </c>
      <c r="AW224" s="11" t="s">
        <v>32</v>
      </c>
      <c r="AX224" s="11" t="s">
        <v>76</v>
      </c>
      <c r="AY224" s="238" t="s">
        <v>195</v>
      </c>
    </row>
    <row r="225" s="15" customFormat="1">
      <c r="A225" s="15"/>
      <c r="B225" s="287"/>
      <c r="C225" s="288"/>
      <c r="D225" s="213" t="s">
        <v>199</v>
      </c>
      <c r="E225" s="289" t="s">
        <v>1</v>
      </c>
      <c r="F225" s="290" t="s">
        <v>1422</v>
      </c>
      <c r="G225" s="288"/>
      <c r="H225" s="291">
        <v>1746.77</v>
      </c>
      <c r="I225" s="292"/>
      <c r="J225" s="288"/>
      <c r="K225" s="288"/>
      <c r="L225" s="293"/>
      <c r="M225" s="294"/>
      <c r="N225" s="295"/>
      <c r="O225" s="295"/>
      <c r="P225" s="295"/>
      <c r="Q225" s="295"/>
      <c r="R225" s="295"/>
      <c r="S225" s="295"/>
      <c r="T225" s="296"/>
      <c r="U225" s="15"/>
      <c r="V225" s="15"/>
      <c r="W225" s="15"/>
      <c r="X225" s="15"/>
      <c r="Y225" s="15"/>
      <c r="Z225" s="15"/>
      <c r="AA225" s="15"/>
      <c r="AB225" s="15"/>
      <c r="AC225" s="15"/>
      <c r="AD225" s="15"/>
      <c r="AE225" s="15"/>
      <c r="AT225" s="297" t="s">
        <v>199</v>
      </c>
      <c r="AU225" s="297" t="s">
        <v>85</v>
      </c>
      <c r="AV225" s="15" t="s">
        <v>234</v>
      </c>
      <c r="AW225" s="15" t="s">
        <v>32</v>
      </c>
      <c r="AX225" s="15" t="s">
        <v>83</v>
      </c>
      <c r="AY225" s="297" t="s">
        <v>195</v>
      </c>
    </row>
    <row r="226" s="2" customFormat="1" ht="33" customHeight="1">
      <c r="A226" s="39"/>
      <c r="B226" s="40"/>
      <c r="C226" s="200" t="s">
        <v>248</v>
      </c>
      <c r="D226" s="200" t="s">
        <v>191</v>
      </c>
      <c r="E226" s="201" t="s">
        <v>1434</v>
      </c>
      <c r="F226" s="202" t="s">
        <v>1435</v>
      </c>
      <c r="G226" s="203" t="s">
        <v>1411</v>
      </c>
      <c r="H226" s="204">
        <v>3693.752</v>
      </c>
      <c r="I226" s="205"/>
      <c r="J226" s="206">
        <f>ROUND(I226*H226,2)</f>
        <v>0</v>
      </c>
      <c r="K226" s="202" t="s">
        <v>1412</v>
      </c>
      <c r="L226" s="45"/>
      <c r="M226" s="207" t="s">
        <v>1</v>
      </c>
      <c r="N226" s="208" t="s">
        <v>41</v>
      </c>
      <c r="O226" s="92"/>
      <c r="P226" s="209">
        <f>O226*H226</f>
        <v>0</v>
      </c>
      <c r="Q226" s="209">
        <v>0.00012999999999999999</v>
      </c>
      <c r="R226" s="209">
        <f>Q226*H226</f>
        <v>0.48018775999999996</v>
      </c>
      <c r="S226" s="209">
        <v>0.23000000000000001</v>
      </c>
      <c r="T226" s="210">
        <f>S226*H226</f>
        <v>849.56295999999998</v>
      </c>
      <c r="U226" s="39"/>
      <c r="V226" s="39"/>
      <c r="W226" s="39"/>
      <c r="X226" s="39"/>
      <c r="Y226" s="39"/>
      <c r="Z226" s="39"/>
      <c r="AA226" s="39"/>
      <c r="AB226" s="39"/>
      <c r="AC226" s="39"/>
      <c r="AD226" s="39"/>
      <c r="AE226" s="39"/>
      <c r="AR226" s="211" t="s">
        <v>234</v>
      </c>
      <c r="AT226" s="211" t="s">
        <v>191</v>
      </c>
      <c r="AU226" s="211" t="s">
        <v>85</v>
      </c>
      <c r="AY226" s="18" t="s">
        <v>195</v>
      </c>
      <c r="BE226" s="212">
        <f>IF(N226="základní",J226,0)</f>
        <v>0</v>
      </c>
      <c r="BF226" s="212">
        <f>IF(N226="snížená",J226,0)</f>
        <v>0</v>
      </c>
      <c r="BG226" s="212">
        <f>IF(N226="zákl. přenesená",J226,0)</f>
        <v>0</v>
      </c>
      <c r="BH226" s="212">
        <f>IF(N226="sníž. přenesená",J226,0)</f>
        <v>0</v>
      </c>
      <c r="BI226" s="212">
        <f>IF(N226="nulová",J226,0)</f>
        <v>0</v>
      </c>
      <c r="BJ226" s="18" t="s">
        <v>83</v>
      </c>
      <c r="BK226" s="212">
        <f>ROUND(I226*H226,2)</f>
        <v>0</v>
      </c>
      <c r="BL226" s="18" t="s">
        <v>234</v>
      </c>
      <c r="BM226" s="211" t="s">
        <v>2077</v>
      </c>
    </row>
    <row r="227" s="10" customFormat="1">
      <c r="A227" s="10"/>
      <c r="B227" s="218"/>
      <c r="C227" s="219"/>
      <c r="D227" s="213" t="s">
        <v>199</v>
      </c>
      <c r="E227" s="220" t="s">
        <v>1</v>
      </c>
      <c r="F227" s="221" t="s">
        <v>1437</v>
      </c>
      <c r="G227" s="219"/>
      <c r="H227" s="220" t="s">
        <v>1</v>
      </c>
      <c r="I227" s="222"/>
      <c r="J227" s="219"/>
      <c r="K227" s="219"/>
      <c r="L227" s="223"/>
      <c r="M227" s="224"/>
      <c r="N227" s="225"/>
      <c r="O227" s="225"/>
      <c r="P227" s="225"/>
      <c r="Q227" s="225"/>
      <c r="R227" s="225"/>
      <c r="S227" s="225"/>
      <c r="T227" s="226"/>
      <c r="U227" s="10"/>
      <c r="V227" s="10"/>
      <c r="W227" s="10"/>
      <c r="X227" s="10"/>
      <c r="Y227" s="10"/>
      <c r="Z227" s="10"/>
      <c r="AA227" s="10"/>
      <c r="AB227" s="10"/>
      <c r="AC227" s="10"/>
      <c r="AD227" s="10"/>
      <c r="AE227" s="10"/>
      <c r="AT227" s="227" t="s">
        <v>199</v>
      </c>
      <c r="AU227" s="227" t="s">
        <v>85</v>
      </c>
      <c r="AV227" s="10" t="s">
        <v>83</v>
      </c>
      <c r="AW227" s="10" t="s">
        <v>32</v>
      </c>
      <c r="AX227" s="10" t="s">
        <v>76</v>
      </c>
      <c r="AY227" s="227" t="s">
        <v>195</v>
      </c>
    </row>
    <row r="228" s="10" customFormat="1">
      <c r="A228" s="10"/>
      <c r="B228" s="218"/>
      <c r="C228" s="219"/>
      <c r="D228" s="213" t="s">
        <v>199</v>
      </c>
      <c r="E228" s="220" t="s">
        <v>1</v>
      </c>
      <c r="F228" s="221" t="s">
        <v>2039</v>
      </c>
      <c r="G228" s="219"/>
      <c r="H228" s="220" t="s">
        <v>1</v>
      </c>
      <c r="I228" s="222"/>
      <c r="J228" s="219"/>
      <c r="K228" s="219"/>
      <c r="L228" s="223"/>
      <c r="M228" s="224"/>
      <c r="N228" s="225"/>
      <c r="O228" s="225"/>
      <c r="P228" s="225"/>
      <c r="Q228" s="225"/>
      <c r="R228" s="225"/>
      <c r="S228" s="225"/>
      <c r="T228" s="226"/>
      <c r="U228" s="10"/>
      <c r="V228" s="10"/>
      <c r="W228" s="10"/>
      <c r="X228" s="10"/>
      <c r="Y228" s="10"/>
      <c r="Z228" s="10"/>
      <c r="AA228" s="10"/>
      <c r="AB228" s="10"/>
      <c r="AC228" s="10"/>
      <c r="AD228" s="10"/>
      <c r="AE228" s="10"/>
      <c r="AT228" s="227" t="s">
        <v>199</v>
      </c>
      <c r="AU228" s="227" t="s">
        <v>85</v>
      </c>
      <c r="AV228" s="10" t="s">
        <v>83</v>
      </c>
      <c r="AW228" s="10" t="s">
        <v>32</v>
      </c>
      <c r="AX228" s="10" t="s">
        <v>76</v>
      </c>
      <c r="AY228" s="227" t="s">
        <v>195</v>
      </c>
    </row>
    <row r="229" s="11" customFormat="1">
      <c r="A229" s="11"/>
      <c r="B229" s="228"/>
      <c r="C229" s="229"/>
      <c r="D229" s="213" t="s">
        <v>199</v>
      </c>
      <c r="E229" s="230" t="s">
        <v>1</v>
      </c>
      <c r="F229" s="231" t="s">
        <v>2040</v>
      </c>
      <c r="G229" s="229"/>
      <c r="H229" s="232">
        <v>195.45599999999999</v>
      </c>
      <c r="I229" s="233"/>
      <c r="J229" s="229"/>
      <c r="K229" s="229"/>
      <c r="L229" s="234"/>
      <c r="M229" s="235"/>
      <c r="N229" s="236"/>
      <c r="O229" s="236"/>
      <c r="P229" s="236"/>
      <c r="Q229" s="236"/>
      <c r="R229" s="236"/>
      <c r="S229" s="236"/>
      <c r="T229" s="237"/>
      <c r="U229" s="11"/>
      <c r="V229" s="11"/>
      <c r="W229" s="11"/>
      <c r="X229" s="11"/>
      <c r="Y229" s="11"/>
      <c r="Z229" s="11"/>
      <c r="AA229" s="11"/>
      <c r="AB229" s="11"/>
      <c r="AC229" s="11"/>
      <c r="AD229" s="11"/>
      <c r="AE229" s="11"/>
      <c r="AT229" s="238" t="s">
        <v>199</v>
      </c>
      <c r="AU229" s="238" t="s">
        <v>85</v>
      </c>
      <c r="AV229" s="11" t="s">
        <v>85</v>
      </c>
      <c r="AW229" s="11" t="s">
        <v>32</v>
      </c>
      <c r="AX229" s="11" t="s">
        <v>76</v>
      </c>
      <c r="AY229" s="238" t="s">
        <v>195</v>
      </c>
    </row>
    <row r="230" s="11" customFormat="1">
      <c r="A230" s="11"/>
      <c r="B230" s="228"/>
      <c r="C230" s="229"/>
      <c r="D230" s="213" t="s">
        <v>199</v>
      </c>
      <c r="E230" s="230" t="s">
        <v>1</v>
      </c>
      <c r="F230" s="231" t="s">
        <v>2041</v>
      </c>
      <c r="G230" s="229"/>
      <c r="H230" s="232">
        <v>29.25</v>
      </c>
      <c r="I230" s="233"/>
      <c r="J230" s="229"/>
      <c r="K230" s="229"/>
      <c r="L230" s="234"/>
      <c r="M230" s="235"/>
      <c r="N230" s="236"/>
      <c r="O230" s="236"/>
      <c r="P230" s="236"/>
      <c r="Q230" s="236"/>
      <c r="R230" s="236"/>
      <c r="S230" s="236"/>
      <c r="T230" s="237"/>
      <c r="U230" s="11"/>
      <c r="V230" s="11"/>
      <c r="W230" s="11"/>
      <c r="X230" s="11"/>
      <c r="Y230" s="11"/>
      <c r="Z230" s="11"/>
      <c r="AA230" s="11"/>
      <c r="AB230" s="11"/>
      <c r="AC230" s="11"/>
      <c r="AD230" s="11"/>
      <c r="AE230" s="11"/>
      <c r="AT230" s="238" t="s">
        <v>199</v>
      </c>
      <c r="AU230" s="238" t="s">
        <v>85</v>
      </c>
      <c r="AV230" s="11" t="s">
        <v>85</v>
      </c>
      <c r="AW230" s="11" t="s">
        <v>32</v>
      </c>
      <c r="AX230" s="11" t="s">
        <v>76</v>
      </c>
      <c r="AY230" s="238" t="s">
        <v>195</v>
      </c>
    </row>
    <row r="231" s="11" customFormat="1">
      <c r="A231" s="11"/>
      <c r="B231" s="228"/>
      <c r="C231" s="229"/>
      <c r="D231" s="213" t="s">
        <v>199</v>
      </c>
      <c r="E231" s="230" t="s">
        <v>1</v>
      </c>
      <c r="F231" s="231" t="s">
        <v>2042</v>
      </c>
      <c r="G231" s="229"/>
      <c r="H231" s="232">
        <v>5.4000000000000004</v>
      </c>
      <c r="I231" s="233"/>
      <c r="J231" s="229"/>
      <c r="K231" s="229"/>
      <c r="L231" s="234"/>
      <c r="M231" s="235"/>
      <c r="N231" s="236"/>
      <c r="O231" s="236"/>
      <c r="P231" s="236"/>
      <c r="Q231" s="236"/>
      <c r="R231" s="236"/>
      <c r="S231" s="236"/>
      <c r="T231" s="237"/>
      <c r="U231" s="11"/>
      <c r="V231" s="11"/>
      <c r="W231" s="11"/>
      <c r="X231" s="11"/>
      <c r="Y231" s="11"/>
      <c r="Z231" s="11"/>
      <c r="AA231" s="11"/>
      <c r="AB231" s="11"/>
      <c r="AC231" s="11"/>
      <c r="AD231" s="11"/>
      <c r="AE231" s="11"/>
      <c r="AT231" s="238" t="s">
        <v>199</v>
      </c>
      <c r="AU231" s="238" t="s">
        <v>85</v>
      </c>
      <c r="AV231" s="11" t="s">
        <v>85</v>
      </c>
      <c r="AW231" s="11" t="s">
        <v>32</v>
      </c>
      <c r="AX231" s="11" t="s">
        <v>76</v>
      </c>
      <c r="AY231" s="238" t="s">
        <v>195</v>
      </c>
    </row>
    <row r="232" s="10" customFormat="1">
      <c r="A232" s="10"/>
      <c r="B232" s="218"/>
      <c r="C232" s="219"/>
      <c r="D232" s="213" t="s">
        <v>199</v>
      </c>
      <c r="E232" s="220" t="s">
        <v>1</v>
      </c>
      <c r="F232" s="221" t="s">
        <v>2043</v>
      </c>
      <c r="G232" s="219"/>
      <c r="H232" s="220" t="s">
        <v>1</v>
      </c>
      <c r="I232" s="222"/>
      <c r="J232" s="219"/>
      <c r="K232" s="219"/>
      <c r="L232" s="223"/>
      <c r="M232" s="224"/>
      <c r="N232" s="225"/>
      <c r="O232" s="225"/>
      <c r="P232" s="225"/>
      <c r="Q232" s="225"/>
      <c r="R232" s="225"/>
      <c r="S232" s="225"/>
      <c r="T232" s="226"/>
      <c r="U232" s="10"/>
      <c r="V232" s="10"/>
      <c r="W232" s="10"/>
      <c r="X232" s="10"/>
      <c r="Y232" s="10"/>
      <c r="Z232" s="10"/>
      <c r="AA232" s="10"/>
      <c r="AB232" s="10"/>
      <c r="AC232" s="10"/>
      <c r="AD232" s="10"/>
      <c r="AE232" s="10"/>
      <c r="AT232" s="227" t="s">
        <v>199</v>
      </c>
      <c r="AU232" s="227" t="s">
        <v>85</v>
      </c>
      <c r="AV232" s="10" t="s">
        <v>83</v>
      </c>
      <c r="AW232" s="10" t="s">
        <v>32</v>
      </c>
      <c r="AX232" s="10" t="s">
        <v>76</v>
      </c>
      <c r="AY232" s="227" t="s">
        <v>195</v>
      </c>
    </row>
    <row r="233" s="11" customFormat="1">
      <c r="A233" s="11"/>
      <c r="B233" s="228"/>
      <c r="C233" s="229"/>
      <c r="D233" s="213" t="s">
        <v>199</v>
      </c>
      <c r="E233" s="230" t="s">
        <v>1</v>
      </c>
      <c r="F233" s="231" t="s">
        <v>2044</v>
      </c>
      <c r="G233" s="229"/>
      <c r="H233" s="232">
        <v>77.724000000000004</v>
      </c>
      <c r="I233" s="233"/>
      <c r="J233" s="229"/>
      <c r="K233" s="229"/>
      <c r="L233" s="234"/>
      <c r="M233" s="235"/>
      <c r="N233" s="236"/>
      <c r="O233" s="236"/>
      <c r="P233" s="236"/>
      <c r="Q233" s="236"/>
      <c r="R233" s="236"/>
      <c r="S233" s="236"/>
      <c r="T233" s="237"/>
      <c r="U233" s="11"/>
      <c r="V233" s="11"/>
      <c r="W233" s="11"/>
      <c r="X233" s="11"/>
      <c r="Y233" s="11"/>
      <c r="Z233" s="11"/>
      <c r="AA233" s="11"/>
      <c r="AB233" s="11"/>
      <c r="AC233" s="11"/>
      <c r="AD233" s="11"/>
      <c r="AE233" s="11"/>
      <c r="AT233" s="238" t="s">
        <v>199</v>
      </c>
      <c r="AU233" s="238" t="s">
        <v>85</v>
      </c>
      <c r="AV233" s="11" t="s">
        <v>85</v>
      </c>
      <c r="AW233" s="11" t="s">
        <v>32</v>
      </c>
      <c r="AX233" s="11" t="s">
        <v>76</v>
      </c>
      <c r="AY233" s="238" t="s">
        <v>195</v>
      </c>
    </row>
    <row r="234" s="11" customFormat="1">
      <c r="A234" s="11"/>
      <c r="B234" s="228"/>
      <c r="C234" s="229"/>
      <c r="D234" s="213" t="s">
        <v>199</v>
      </c>
      <c r="E234" s="230" t="s">
        <v>1</v>
      </c>
      <c r="F234" s="231" t="s">
        <v>2045</v>
      </c>
      <c r="G234" s="229"/>
      <c r="H234" s="232">
        <v>13</v>
      </c>
      <c r="I234" s="233"/>
      <c r="J234" s="229"/>
      <c r="K234" s="229"/>
      <c r="L234" s="234"/>
      <c r="M234" s="235"/>
      <c r="N234" s="236"/>
      <c r="O234" s="236"/>
      <c r="P234" s="236"/>
      <c r="Q234" s="236"/>
      <c r="R234" s="236"/>
      <c r="S234" s="236"/>
      <c r="T234" s="237"/>
      <c r="U234" s="11"/>
      <c r="V234" s="11"/>
      <c r="W234" s="11"/>
      <c r="X234" s="11"/>
      <c r="Y234" s="11"/>
      <c r="Z234" s="11"/>
      <c r="AA234" s="11"/>
      <c r="AB234" s="11"/>
      <c r="AC234" s="11"/>
      <c r="AD234" s="11"/>
      <c r="AE234" s="11"/>
      <c r="AT234" s="238" t="s">
        <v>199</v>
      </c>
      <c r="AU234" s="238" t="s">
        <v>85</v>
      </c>
      <c r="AV234" s="11" t="s">
        <v>85</v>
      </c>
      <c r="AW234" s="11" t="s">
        <v>32</v>
      </c>
      <c r="AX234" s="11" t="s">
        <v>76</v>
      </c>
      <c r="AY234" s="238" t="s">
        <v>195</v>
      </c>
    </row>
    <row r="235" s="10" customFormat="1">
      <c r="A235" s="10"/>
      <c r="B235" s="218"/>
      <c r="C235" s="219"/>
      <c r="D235" s="213" t="s">
        <v>199</v>
      </c>
      <c r="E235" s="220" t="s">
        <v>1</v>
      </c>
      <c r="F235" s="221" t="s">
        <v>2025</v>
      </c>
      <c r="G235" s="219"/>
      <c r="H235" s="220" t="s">
        <v>1</v>
      </c>
      <c r="I235" s="222"/>
      <c r="J235" s="219"/>
      <c r="K235" s="219"/>
      <c r="L235" s="223"/>
      <c r="M235" s="224"/>
      <c r="N235" s="225"/>
      <c r="O235" s="225"/>
      <c r="P235" s="225"/>
      <c r="Q235" s="225"/>
      <c r="R235" s="225"/>
      <c r="S235" s="225"/>
      <c r="T235" s="226"/>
      <c r="U235" s="10"/>
      <c r="V235" s="10"/>
      <c r="W235" s="10"/>
      <c r="X235" s="10"/>
      <c r="Y235" s="10"/>
      <c r="Z235" s="10"/>
      <c r="AA235" s="10"/>
      <c r="AB235" s="10"/>
      <c r="AC235" s="10"/>
      <c r="AD235" s="10"/>
      <c r="AE235" s="10"/>
      <c r="AT235" s="227" t="s">
        <v>199</v>
      </c>
      <c r="AU235" s="227" t="s">
        <v>85</v>
      </c>
      <c r="AV235" s="10" t="s">
        <v>83</v>
      </c>
      <c r="AW235" s="10" t="s">
        <v>32</v>
      </c>
      <c r="AX235" s="10" t="s">
        <v>76</v>
      </c>
      <c r="AY235" s="227" t="s">
        <v>195</v>
      </c>
    </row>
    <row r="236" s="11" customFormat="1">
      <c r="A236" s="11"/>
      <c r="B236" s="228"/>
      <c r="C236" s="229"/>
      <c r="D236" s="213" t="s">
        <v>199</v>
      </c>
      <c r="E236" s="230" t="s">
        <v>1</v>
      </c>
      <c r="F236" s="231" t="s">
        <v>2046</v>
      </c>
      <c r="G236" s="229"/>
      <c r="H236" s="232">
        <v>272.54399999999998</v>
      </c>
      <c r="I236" s="233"/>
      <c r="J236" s="229"/>
      <c r="K236" s="229"/>
      <c r="L236" s="234"/>
      <c r="M236" s="235"/>
      <c r="N236" s="236"/>
      <c r="O236" s="236"/>
      <c r="P236" s="236"/>
      <c r="Q236" s="236"/>
      <c r="R236" s="236"/>
      <c r="S236" s="236"/>
      <c r="T236" s="237"/>
      <c r="U236" s="11"/>
      <c r="V236" s="11"/>
      <c r="W236" s="11"/>
      <c r="X236" s="11"/>
      <c r="Y236" s="11"/>
      <c r="Z236" s="11"/>
      <c r="AA236" s="11"/>
      <c r="AB236" s="11"/>
      <c r="AC236" s="11"/>
      <c r="AD236" s="11"/>
      <c r="AE236" s="11"/>
      <c r="AT236" s="238" t="s">
        <v>199</v>
      </c>
      <c r="AU236" s="238" t="s">
        <v>85</v>
      </c>
      <c r="AV236" s="11" t="s">
        <v>85</v>
      </c>
      <c r="AW236" s="11" t="s">
        <v>32</v>
      </c>
      <c r="AX236" s="11" t="s">
        <v>76</v>
      </c>
      <c r="AY236" s="238" t="s">
        <v>195</v>
      </c>
    </row>
    <row r="237" s="11" customFormat="1">
      <c r="A237" s="11"/>
      <c r="B237" s="228"/>
      <c r="C237" s="229"/>
      <c r="D237" s="213" t="s">
        <v>199</v>
      </c>
      <c r="E237" s="230" t="s">
        <v>1</v>
      </c>
      <c r="F237" s="231" t="s">
        <v>2047</v>
      </c>
      <c r="G237" s="229"/>
      <c r="H237" s="232">
        <v>39</v>
      </c>
      <c r="I237" s="233"/>
      <c r="J237" s="229"/>
      <c r="K237" s="229"/>
      <c r="L237" s="234"/>
      <c r="M237" s="235"/>
      <c r="N237" s="236"/>
      <c r="O237" s="236"/>
      <c r="P237" s="236"/>
      <c r="Q237" s="236"/>
      <c r="R237" s="236"/>
      <c r="S237" s="236"/>
      <c r="T237" s="237"/>
      <c r="U237" s="11"/>
      <c r="V237" s="11"/>
      <c r="W237" s="11"/>
      <c r="X237" s="11"/>
      <c r="Y237" s="11"/>
      <c r="Z237" s="11"/>
      <c r="AA237" s="11"/>
      <c r="AB237" s="11"/>
      <c r="AC237" s="11"/>
      <c r="AD237" s="11"/>
      <c r="AE237" s="11"/>
      <c r="AT237" s="238" t="s">
        <v>199</v>
      </c>
      <c r="AU237" s="238" t="s">
        <v>85</v>
      </c>
      <c r="AV237" s="11" t="s">
        <v>85</v>
      </c>
      <c r="AW237" s="11" t="s">
        <v>32</v>
      </c>
      <c r="AX237" s="11" t="s">
        <v>76</v>
      </c>
      <c r="AY237" s="238" t="s">
        <v>195</v>
      </c>
    </row>
    <row r="238" s="10" customFormat="1">
      <c r="A238" s="10"/>
      <c r="B238" s="218"/>
      <c r="C238" s="219"/>
      <c r="D238" s="213" t="s">
        <v>199</v>
      </c>
      <c r="E238" s="220" t="s">
        <v>1</v>
      </c>
      <c r="F238" s="221" t="s">
        <v>2048</v>
      </c>
      <c r="G238" s="219"/>
      <c r="H238" s="220" t="s">
        <v>1</v>
      </c>
      <c r="I238" s="222"/>
      <c r="J238" s="219"/>
      <c r="K238" s="219"/>
      <c r="L238" s="223"/>
      <c r="M238" s="224"/>
      <c r="N238" s="225"/>
      <c r="O238" s="225"/>
      <c r="P238" s="225"/>
      <c r="Q238" s="225"/>
      <c r="R238" s="225"/>
      <c r="S238" s="225"/>
      <c r="T238" s="226"/>
      <c r="U238" s="10"/>
      <c r="V238" s="10"/>
      <c r="W238" s="10"/>
      <c r="X238" s="10"/>
      <c r="Y238" s="10"/>
      <c r="Z238" s="10"/>
      <c r="AA238" s="10"/>
      <c r="AB238" s="10"/>
      <c r="AC238" s="10"/>
      <c r="AD238" s="10"/>
      <c r="AE238" s="10"/>
      <c r="AT238" s="227" t="s">
        <v>199</v>
      </c>
      <c r="AU238" s="227" t="s">
        <v>85</v>
      </c>
      <c r="AV238" s="10" t="s">
        <v>83</v>
      </c>
      <c r="AW238" s="10" t="s">
        <v>32</v>
      </c>
      <c r="AX238" s="10" t="s">
        <v>76</v>
      </c>
      <c r="AY238" s="227" t="s">
        <v>195</v>
      </c>
    </row>
    <row r="239" s="11" customFormat="1">
      <c r="A239" s="11"/>
      <c r="B239" s="228"/>
      <c r="C239" s="229"/>
      <c r="D239" s="213" t="s">
        <v>199</v>
      </c>
      <c r="E239" s="230" t="s">
        <v>1</v>
      </c>
      <c r="F239" s="231" t="s">
        <v>2049</v>
      </c>
      <c r="G239" s="229"/>
      <c r="H239" s="232">
        <v>1.2</v>
      </c>
      <c r="I239" s="233"/>
      <c r="J239" s="229"/>
      <c r="K239" s="229"/>
      <c r="L239" s="234"/>
      <c r="M239" s="235"/>
      <c r="N239" s="236"/>
      <c r="O239" s="236"/>
      <c r="P239" s="236"/>
      <c r="Q239" s="236"/>
      <c r="R239" s="236"/>
      <c r="S239" s="236"/>
      <c r="T239" s="237"/>
      <c r="U239" s="11"/>
      <c r="V239" s="11"/>
      <c r="W239" s="11"/>
      <c r="X239" s="11"/>
      <c r="Y239" s="11"/>
      <c r="Z239" s="11"/>
      <c r="AA239" s="11"/>
      <c r="AB239" s="11"/>
      <c r="AC239" s="11"/>
      <c r="AD239" s="11"/>
      <c r="AE239" s="11"/>
      <c r="AT239" s="238" t="s">
        <v>199</v>
      </c>
      <c r="AU239" s="238" t="s">
        <v>85</v>
      </c>
      <c r="AV239" s="11" t="s">
        <v>85</v>
      </c>
      <c r="AW239" s="11" t="s">
        <v>32</v>
      </c>
      <c r="AX239" s="11" t="s">
        <v>76</v>
      </c>
      <c r="AY239" s="238" t="s">
        <v>195</v>
      </c>
    </row>
    <row r="240" s="10" customFormat="1">
      <c r="A240" s="10"/>
      <c r="B240" s="218"/>
      <c r="C240" s="219"/>
      <c r="D240" s="213" t="s">
        <v>199</v>
      </c>
      <c r="E240" s="220" t="s">
        <v>1</v>
      </c>
      <c r="F240" s="221" t="s">
        <v>2030</v>
      </c>
      <c r="G240" s="219"/>
      <c r="H240" s="220" t="s">
        <v>1</v>
      </c>
      <c r="I240" s="222"/>
      <c r="J240" s="219"/>
      <c r="K240" s="219"/>
      <c r="L240" s="223"/>
      <c r="M240" s="224"/>
      <c r="N240" s="225"/>
      <c r="O240" s="225"/>
      <c r="P240" s="225"/>
      <c r="Q240" s="225"/>
      <c r="R240" s="225"/>
      <c r="S240" s="225"/>
      <c r="T240" s="226"/>
      <c r="U240" s="10"/>
      <c r="V240" s="10"/>
      <c r="W240" s="10"/>
      <c r="X240" s="10"/>
      <c r="Y240" s="10"/>
      <c r="Z240" s="10"/>
      <c r="AA240" s="10"/>
      <c r="AB240" s="10"/>
      <c r="AC240" s="10"/>
      <c r="AD240" s="10"/>
      <c r="AE240" s="10"/>
      <c r="AT240" s="227" t="s">
        <v>199</v>
      </c>
      <c r="AU240" s="227" t="s">
        <v>85</v>
      </c>
      <c r="AV240" s="10" t="s">
        <v>83</v>
      </c>
      <c r="AW240" s="10" t="s">
        <v>32</v>
      </c>
      <c r="AX240" s="10" t="s">
        <v>76</v>
      </c>
      <c r="AY240" s="227" t="s">
        <v>195</v>
      </c>
    </row>
    <row r="241" s="11" customFormat="1">
      <c r="A241" s="11"/>
      <c r="B241" s="228"/>
      <c r="C241" s="229"/>
      <c r="D241" s="213" t="s">
        <v>199</v>
      </c>
      <c r="E241" s="230" t="s">
        <v>1</v>
      </c>
      <c r="F241" s="231" t="s">
        <v>2050</v>
      </c>
      <c r="G241" s="229"/>
      <c r="H241" s="232">
        <v>313.78800000000001</v>
      </c>
      <c r="I241" s="233"/>
      <c r="J241" s="229"/>
      <c r="K241" s="229"/>
      <c r="L241" s="234"/>
      <c r="M241" s="235"/>
      <c r="N241" s="236"/>
      <c r="O241" s="236"/>
      <c r="P241" s="236"/>
      <c r="Q241" s="236"/>
      <c r="R241" s="236"/>
      <c r="S241" s="236"/>
      <c r="T241" s="237"/>
      <c r="U241" s="11"/>
      <c r="V241" s="11"/>
      <c r="W241" s="11"/>
      <c r="X241" s="11"/>
      <c r="Y241" s="11"/>
      <c r="Z241" s="11"/>
      <c r="AA241" s="11"/>
      <c r="AB241" s="11"/>
      <c r="AC241" s="11"/>
      <c r="AD241" s="11"/>
      <c r="AE241" s="11"/>
      <c r="AT241" s="238" t="s">
        <v>199</v>
      </c>
      <c r="AU241" s="238" t="s">
        <v>85</v>
      </c>
      <c r="AV241" s="11" t="s">
        <v>85</v>
      </c>
      <c r="AW241" s="11" t="s">
        <v>32</v>
      </c>
      <c r="AX241" s="11" t="s">
        <v>76</v>
      </c>
      <c r="AY241" s="238" t="s">
        <v>195</v>
      </c>
    </row>
    <row r="242" s="11" customFormat="1">
      <c r="A242" s="11"/>
      <c r="B242" s="228"/>
      <c r="C242" s="229"/>
      <c r="D242" s="213" t="s">
        <v>199</v>
      </c>
      <c r="E242" s="230" t="s">
        <v>1</v>
      </c>
      <c r="F242" s="231" t="s">
        <v>2051</v>
      </c>
      <c r="G242" s="229"/>
      <c r="H242" s="232">
        <v>32.5</v>
      </c>
      <c r="I242" s="233"/>
      <c r="J242" s="229"/>
      <c r="K242" s="229"/>
      <c r="L242" s="234"/>
      <c r="M242" s="235"/>
      <c r="N242" s="236"/>
      <c r="O242" s="236"/>
      <c r="P242" s="236"/>
      <c r="Q242" s="236"/>
      <c r="R242" s="236"/>
      <c r="S242" s="236"/>
      <c r="T242" s="237"/>
      <c r="U242" s="11"/>
      <c r="V242" s="11"/>
      <c r="W242" s="11"/>
      <c r="X242" s="11"/>
      <c r="Y242" s="11"/>
      <c r="Z242" s="11"/>
      <c r="AA242" s="11"/>
      <c r="AB242" s="11"/>
      <c r="AC242" s="11"/>
      <c r="AD242" s="11"/>
      <c r="AE242" s="11"/>
      <c r="AT242" s="238" t="s">
        <v>199</v>
      </c>
      <c r="AU242" s="238" t="s">
        <v>85</v>
      </c>
      <c r="AV242" s="11" t="s">
        <v>85</v>
      </c>
      <c r="AW242" s="11" t="s">
        <v>32</v>
      </c>
      <c r="AX242" s="11" t="s">
        <v>76</v>
      </c>
      <c r="AY242" s="238" t="s">
        <v>195</v>
      </c>
    </row>
    <row r="243" s="10" customFormat="1">
      <c r="A243" s="10"/>
      <c r="B243" s="218"/>
      <c r="C243" s="219"/>
      <c r="D243" s="213" t="s">
        <v>199</v>
      </c>
      <c r="E243" s="220" t="s">
        <v>1</v>
      </c>
      <c r="F243" s="221" t="s">
        <v>2032</v>
      </c>
      <c r="G243" s="219"/>
      <c r="H243" s="220" t="s">
        <v>1</v>
      </c>
      <c r="I243" s="222"/>
      <c r="J243" s="219"/>
      <c r="K243" s="219"/>
      <c r="L243" s="223"/>
      <c r="M243" s="224"/>
      <c r="N243" s="225"/>
      <c r="O243" s="225"/>
      <c r="P243" s="225"/>
      <c r="Q243" s="225"/>
      <c r="R243" s="225"/>
      <c r="S243" s="225"/>
      <c r="T243" s="226"/>
      <c r="U243" s="10"/>
      <c r="V243" s="10"/>
      <c r="W243" s="10"/>
      <c r="X243" s="10"/>
      <c r="Y243" s="10"/>
      <c r="Z243" s="10"/>
      <c r="AA243" s="10"/>
      <c r="AB243" s="10"/>
      <c r="AC243" s="10"/>
      <c r="AD243" s="10"/>
      <c r="AE243" s="10"/>
      <c r="AT243" s="227" t="s">
        <v>199</v>
      </c>
      <c r="AU243" s="227" t="s">
        <v>85</v>
      </c>
      <c r="AV243" s="10" t="s">
        <v>83</v>
      </c>
      <c r="AW243" s="10" t="s">
        <v>32</v>
      </c>
      <c r="AX243" s="10" t="s">
        <v>76</v>
      </c>
      <c r="AY243" s="227" t="s">
        <v>195</v>
      </c>
    </row>
    <row r="244" s="11" customFormat="1">
      <c r="A244" s="11"/>
      <c r="B244" s="228"/>
      <c r="C244" s="229"/>
      <c r="D244" s="213" t="s">
        <v>199</v>
      </c>
      <c r="E244" s="230" t="s">
        <v>1</v>
      </c>
      <c r="F244" s="231" t="s">
        <v>2052</v>
      </c>
      <c r="G244" s="229"/>
      <c r="H244" s="232">
        <v>28.643999999999998</v>
      </c>
      <c r="I244" s="233"/>
      <c r="J244" s="229"/>
      <c r="K244" s="229"/>
      <c r="L244" s="234"/>
      <c r="M244" s="235"/>
      <c r="N244" s="236"/>
      <c r="O244" s="236"/>
      <c r="P244" s="236"/>
      <c r="Q244" s="236"/>
      <c r="R244" s="236"/>
      <c r="S244" s="236"/>
      <c r="T244" s="237"/>
      <c r="U244" s="11"/>
      <c r="V244" s="11"/>
      <c r="W244" s="11"/>
      <c r="X244" s="11"/>
      <c r="Y244" s="11"/>
      <c r="Z244" s="11"/>
      <c r="AA244" s="11"/>
      <c r="AB244" s="11"/>
      <c r="AC244" s="11"/>
      <c r="AD244" s="11"/>
      <c r="AE244" s="11"/>
      <c r="AT244" s="238" t="s">
        <v>199</v>
      </c>
      <c r="AU244" s="238" t="s">
        <v>85</v>
      </c>
      <c r="AV244" s="11" t="s">
        <v>85</v>
      </c>
      <c r="AW244" s="11" t="s">
        <v>32</v>
      </c>
      <c r="AX244" s="11" t="s">
        <v>76</v>
      </c>
      <c r="AY244" s="238" t="s">
        <v>195</v>
      </c>
    </row>
    <row r="245" s="11" customFormat="1">
      <c r="A245" s="11"/>
      <c r="B245" s="228"/>
      <c r="C245" s="229"/>
      <c r="D245" s="213" t="s">
        <v>199</v>
      </c>
      <c r="E245" s="230" t="s">
        <v>1</v>
      </c>
      <c r="F245" s="231" t="s">
        <v>2053</v>
      </c>
      <c r="G245" s="229"/>
      <c r="H245" s="232">
        <v>3.25</v>
      </c>
      <c r="I245" s="233"/>
      <c r="J245" s="229"/>
      <c r="K245" s="229"/>
      <c r="L245" s="234"/>
      <c r="M245" s="235"/>
      <c r="N245" s="236"/>
      <c r="O245" s="236"/>
      <c r="P245" s="236"/>
      <c r="Q245" s="236"/>
      <c r="R245" s="236"/>
      <c r="S245" s="236"/>
      <c r="T245" s="237"/>
      <c r="U245" s="11"/>
      <c r="V245" s="11"/>
      <c r="W245" s="11"/>
      <c r="X245" s="11"/>
      <c r="Y245" s="11"/>
      <c r="Z245" s="11"/>
      <c r="AA245" s="11"/>
      <c r="AB245" s="11"/>
      <c r="AC245" s="11"/>
      <c r="AD245" s="11"/>
      <c r="AE245" s="11"/>
      <c r="AT245" s="238" t="s">
        <v>199</v>
      </c>
      <c r="AU245" s="238" t="s">
        <v>85</v>
      </c>
      <c r="AV245" s="11" t="s">
        <v>85</v>
      </c>
      <c r="AW245" s="11" t="s">
        <v>32</v>
      </c>
      <c r="AX245" s="11" t="s">
        <v>76</v>
      </c>
      <c r="AY245" s="238" t="s">
        <v>195</v>
      </c>
    </row>
    <row r="246" s="10" customFormat="1">
      <c r="A246" s="10"/>
      <c r="B246" s="218"/>
      <c r="C246" s="219"/>
      <c r="D246" s="213" t="s">
        <v>199</v>
      </c>
      <c r="E246" s="220" t="s">
        <v>1</v>
      </c>
      <c r="F246" s="221" t="s">
        <v>2034</v>
      </c>
      <c r="G246" s="219"/>
      <c r="H246" s="220" t="s">
        <v>1</v>
      </c>
      <c r="I246" s="222"/>
      <c r="J246" s="219"/>
      <c r="K246" s="219"/>
      <c r="L246" s="223"/>
      <c r="M246" s="224"/>
      <c r="N246" s="225"/>
      <c r="O246" s="225"/>
      <c r="P246" s="225"/>
      <c r="Q246" s="225"/>
      <c r="R246" s="225"/>
      <c r="S246" s="225"/>
      <c r="T246" s="226"/>
      <c r="U246" s="10"/>
      <c r="V246" s="10"/>
      <c r="W246" s="10"/>
      <c r="X246" s="10"/>
      <c r="Y246" s="10"/>
      <c r="Z246" s="10"/>
      <c r="AA246" s="10"/>
      <c r="AB246" s="10"/>
      <c r="AC246" s="10"/>
      <c r="AD246" s="10"/>
      <c r="AE246" s="10"/>
      <c r="AT246" s="227" t="s">
        <v>199</v>
      </c>
      <c r="AU246" s="227" t="s">
        <v>85</v>
      </c>
      <c r="AV246" s="10" t="s">
        <v>83</v>
      </c>
      <c r="AW246" s="10" t="s">
        <v>32</v>
      </c>
      <c r="AX246" s="10" t="s">
        <v>76</v>
      </c>
      <c r="AY246" s="227" t="s">
        <v>195</v>
      </c>
    </row>
    <row r="247" s="11" customFormat="1">
      <c r="A247" s="11"/>
      <c r="B247" s="228"/>
      <c r="C247" s="229"/>
      <c r="D247" s="213" t="s">
        <v>199</v>
      </c>
      <c r="E247" s="230" t="s">
        <v>1</v>
      </c>
      <c r="F247" s="231" t="s">
        <v>2054</v>
      </c>
      <c r="G247" s="229"/>
      <c r="H247" s="232">
        <v>16.632000000000001</v>
      </c>
      <c r="I247" s="233"/>
      <c r="J247" s="229"/>
      <c r="K247" s="229"/>
      <c r="L247" s="234"/>
      <c r="M247" s="235"/>
      <c r="N247" s="236"/>
      <c r="O247" s="236"/>
      <c r="P247" s="236"/>
      <c r="Q247" s="236"/>
      <c r="R247" s="236"/>
      <c r="S247" s="236"/>
      <c r="T247" s="237"/>
      <c r="U247" s="11"/>
      <c r="V247" s="11"/>
      <c r="W247" s="11"/>
      <c r="X247" s="11"/>
      <c r="Y247" s="11"/>
      <c r="Z247" s="11"/>
      <c r="AA247" s="11"/>
      <c r="AB247" s="11"/>
      <c r="AC247" s="11"/>
      <c r="AD247" s="11"/>
      <c r="AE247" s="11"/>
      <c r="AT247" s="238" t="s">
        <v>199</v>
      </c>
      <c r="AU247" s="238" t="s">
        <v>85</v>
      </c>
      <c r="AV247" s="11" t="s">
        <v>85</v>
      </c>
      <c r="AW247" s="11" t="s">
        <v>32</v>
      </c>
      <c r="AX247" s="11" t="s">
        <v>76</v>
      </c>
      <c r="AY247" s="238" t="s">
        <v>195</v>
      </c>
    </row>
    <row r="248" s="10" customFormat="1">
      <c r="A248" s="10"/>
      <c r="B248" s="218"/>
      <c r="C248" s="219"/>
      <c r="D248" s="213" t="s">
        <v>199</v>
      </c>
      <c r="E248" s="220" t="s">
        <v>1</v>
      </c>
      <c r="F248" s="221" t="s">
        <v>2055</v>
      </c>
      <c r="G248" s="219"/>
      <c r="H248" s="220" t="s">
        <v>1</v>
      </c>
      <c r="I248" s="222"/>
      <c r="J248" s="219"/>
      <c r="K248" s="219"/>
      <c r="L248" s="223"/>
      <c r="M248" s="224"/>
      <c r="N248" s="225"/>
      <c r="O248" s="225"/>
      <c r="P248" s="225"/>
      <c r="Q248" s="225"/>
      <c r="R248" s="225"/>
      <c r="S248" s="225"/>
      <c r="T248" s="226"/>
      <c r="U248" s="10"/>
      <c r="V248" s="10"/>
      <c r="W248" s="10"/>
      <c r="X248" s="10"/>
      <c r="Y248" s="10"/>
      <c r="Z248" s="10"/>
      <c r="AA248" s="10"/>
      <c r="AB248" s="10"/>
      <c r="AC248" s="10"/>
      <c r="AD248" s="10"/>
      <c r="AE248" s="10"/>
      <c r="AT248" s="227" t="s">
        <v>199</v>
      </c>
      <c r="AU248" s="227" t="s">
        <v>85</v>
      </c>
      <c r="AV248" s="10" t="s">
        <v>83</v>
      </c>
      <c r="AW248" s="10" t="s">
        <v>32</v>
      </c>
      <c r="AX248" s="10" t="s">
        <v>76</v>
      </c>
      <c r="AY248" s="227" t="s">
        <v>195</v>
      </c>
    </row>
    <row r="249" s="11" customFormat="1">
      <c r="A249" s="11"/>
      <c r="B249" s="228"/>
      <c r="C249" s="229"/>
      <c r="D249" s="213" t="s">
        <v>199</v>
      </c>
      <c r="E249" s="230" t="s">
        <v>1</v>
      </c>
      <c r="F249" s="231" t="s">
        <v>2056</v>
      </c>
      <c r="G249" s="229"/>
      <c r="H249" s="232">
        <v>200.40000000000001</v>
      </c>
      <c r="I249" s="233"/>
      <c r="J249" s="229"/>
      <c r="K249" s="229"/>
      <c r="L249" s="234"/>
      <c r="M249" s="235"/>
      <c r="N249" s="236"/>
      <c r="O249" s="236"/>
      <c r="P249" s="236"/>
      <c r="Q249" s="236"/>
      <c r="R249" s="236"/>
      <c r="S249" s="236"/>
      <c r="T249" s="237"/>
      <c r="U249" s="11"/>
      <c r="V249" s="11"/>
      <c r="W249" s="11"/>
      <c r="X249" s="11"/>
      <c r="Y249" s="11"/>
      <c r="Z249" s="11"/>
      <c r="AA249" s="11"/>
      <c r="AB249" s="11"/>
      <c r="AC249" s="11"/>
      <c r="AD249" s="11"/>
      <c r="AE249" s="11"/>
      <c r="AT249" s="238" t="s">
        <v>199</v>
      </c>
      <c r="AU249" s="238" t="s">
        <v>85</v>
      </c>
      <c r="AV249" s="11" t="s">
        <v>85</v>
      </c>
      <c r="AW249" s="11" t="s">
        <v>32</v>
      </c>
      <c r="AX249" s="11" t="s">
        <v>76</v>
      </c>
      <c r="AY249" s="238" t="s">
        <v>195</v>
      </c>
    </row>
    <row r="250" s="11" customFormat="1">
      <c r="A250" s="11"/>
      <c r="B250" s="228"/>
      <c r="C250" s="229"/>
      <c r="D250" s="213" t="s">
        <v>199</v>
      </c>
      <c r="E250" s="230" t="s">
        <v>1</v>
      </c>
      <c r="F250" s="231" t="s">
        <v>2057</v>
      </c>
      <c r="G250" s="229"/>
      <c r="H250" s="232">
        <v>22.75</v>
      </c>
      <c r="I250" s="233"/>
      <c r="J250" s="229"/>
      <c r="K250" s="229"/>
      <c r="L250" s="234"/>
      <c r="M250" s="235"/>
      <c r="N250" s="236"/>
      <c r="O250" s="236"/>
      <c r="P250" s="236"/>
      <c r="Q250" s="236"/>
      <c r="R250" s="236"/>
      <c r="S250" s="236"/>
      <c r="T250" s="237"/>
      <c r="U250" s="11"/>
      <c r="V250" s="11"/>
      <c r="W250" s="11"/>
      <c r="X250" s="11"/>
      <c r="Y250" s="11"/>
      <c r="Z250" s="11"/>
      <c r="AA250" s="11"/>
      <c r="AB250" s="11"/>
      <c r="AC250" s="11"/>
      <c r="AD250" s="11"/>
      <c r="AE250" s="11"/>
      <c r="AT250" s="238" t="s">
        <v>199</v>
      </c>
      <c r="AU250" s="238" t="s">
        <v>85</v>
      </c>
      <c r="AV250" s="11" t="s">
        <v>85</v>
      </c>
      <c r="AW250" s="11" t="s">
        <v>32</v>
      </c>
      <c r="AX250" s="11" t="s">
        <v>76</v>
      </c>
      <c r="AY250" s="238" t="s">
        <v>195</v>
      </c>
    </row>
    <row r="251" s="10" customFormat="1">
      <c r="A251" s="10"/>
      <c r="B251" s="218"/>
      <c r="C251" s="219"/>
      <c r="D251" s="213" t="s">
        <v>199</v>
      </c>
      <c r="E251" s="220" t="s">
        <v>1</v>
      </c>
      <c r="F251" s="221" t="s">
        <v>2058</v>
      </c>
      <c r="G251" s="219"/>
      <c r="H251" s="220" t="s">
        <v>1</v>
      </c>
      <c r="I251" s="222"/>
      <c r="J251" s="219"/>
      <c r="K251" s="219"/>
      <c r="L251" s="223"/>
      <c r="M251" s="224"/>
      <c r="N251" s="225"/>
      <c r="O251" s="225"/>
      <c r="P251" s="225"/>
      <c r="Q251" s="225"/>
      <c r="R251" s="225"/>
      <c r="S251" s="225"/>
      <c r="T251" s="226"/>
      <c r="U251" s="10"/>
      <c r="V251" s="10"/>
      <c r="W251" s="10"/>
      <c r="X251" s="10"/>
      <c r="Y251" s="10"/>
      <c r="Z251" s="10"/>
      <c r="AA251" s="10"/>
      <c r="AB251" s="10"/>
      <c r="AC251" s="10"/>
      <c r="AD251" s="10"/>
      <c r="AE251" s="10"/>
      <c r="AT251" s="227" t="s">
        <v>199</v>
      </c>
      <c r="AU251" s="227" t="s">
        <v>85</v>
      </c>
      <c r="AV251" s="10" t="s">
        <v>83</v>
      </c>
      <c r="AW251" s="10" t="s">
        <v>32</v>
      </c>
      <c r="AX251" s="10" t="s">
        <v>76</v>
      </c>
      <c r="AY251" s="227" t="s">
        <v>195</v>
      </c>
    </row>
    <row r="252" s="11" customFormat="1">
      <c r="A252" s="11"/>
      <c r="B252" s="228"/>
      <c r="C252" s="229"/>
      <c r="D252" s="213" t="s">
        <v>199</v>
      </c>
      <c r="E252" s="230" t="s">
        <v>1</v>
      </c>
      <c r="F252" s="231" t="s">
        <v>2059</v>
      </c>
      <c r="G252" s="229"/>
      <c r="H252" s="232">
        <v>3.948</v>
      </c>
      <c r="I252" s="233"/>
      <c r="J252" s="229"/>
      <c r="K252" s="229"/>
      <c r="L252" s="234"/>
      <c r="M252" s="235"/>
      <c r="N252" s="236"/>
      <c r="O252" s="236"/>
      <c r="P252" s="236"/>
      <c r="Q252" s="236"/>
      <c r="R252" s="236"/>
      <c r="S252" s="236"/>
      <c r="T252" s="237"/>
      <c r="U252" s="11"/>
      <c r="V252" s="11"/>
      <c r="W252" s="11"/>
      <c r="X252" s="11"/>
      <c r="Y252" s="11"/>
      <c r="Z252" s="11"/>
      <c r="AA252" s="11"/>
      <c r="AB252" s="11"/>
      <c r="AC252" s="11"/>
      <c r="AD252" s="11"/>
      <c r="AE252" s="11"/>
      <c r="AT252" s="238" t="s">
        <v>199</v>
      </c>
      <c r="AU252" s="238" t="s">
        <v>85</v>
      </c>
      <c r="AV252" s="11" t="s">
        <v>85</v>
      </c>
      <c r="AW252" s="11" t="s">
        <v>32</v>
      </c>
      <c r="AX252" s="11" t="s">
        <v>76</v>
      </c>
      <c r="AY252" s="238" t="s">
        <v>195</v>
      </c>
    </row>
    <row r="253" s="10" customFormat="1">
      <c r="A253" s="10"/>
      <c r="B253" s="218"/>
      <c r="C253" s="219"/>
      <c r="D253" s="213" t="s">
        <v>199</v>
      </c>
      <c r="E253" s="220" t="s">
        <v>1</v>
      </c>
      <c r="F253" s="221" t="s">
        <v>2078</v>
      </c>
      <c r="G253" s="219"/>
      <c r="H253" s="220" t="s">
        <v>1</v>
      </c>
      <c r="I253" s="222"/>
      <c r="J253" s="219"/>
      <c r="K253" s="219"/>
      <c r="L253" s="223"/>
      <c r="M253" s="224"/>
      <c r="N253" s="225"/>
      <c r="O253" s="225"/>
      <c r="P253" s="225"/>
      <c r="Q253" s="225"/>
      <c r="R253" s="225"/>
      <c r="S253" s="225"/>
      <c r="T253" s="226"/>
      <c r="U253" s="10"/>
      <c r="V253" s="10"/>
      <c r="W253" s="10"/>
      <c r="X253" s="10"/>
      <c r="Y253" s="10"/>
      <c r="Z253" s="10"/>
      <c r="AA253" s="10"/>
      <c r="AB253" s="10"/>
      <c r="AC253" s="10"/>
      <c r="AD253" s="10"/>
      <c r="AE253" s="10"/>
      <c r="AT253" s="227" t="s">
        <v>199</v>
      </c>
      <c r="AU253" s="227" t="s">
        <v>85</v>
      </c>
      <c r="AV253" s="10" t="s">
        <v>83</v>
      </c>
      <c r="AW253" s="10" t="s">
        <v>32</v>
      </c>
      <c r="AX253" s="10" t="s">
        <v>76</v>
      </c>
      <c r="AY253" s="227" t="s">
        <v>195</v>
      </c>
    </row>
    <row r="254" s="11" customFormat="1">
      <c r="A254" s="11"/>
      <c r="B254" s="228"/>
      <c r="C254" s="229"/>
      <c r="D254" s="213" t="s">
        <v>199</v>
      </c>
      <c r="E254" s="230" t="s">
        <v>1</v>
      </c>
      <c r="F254" s="231" t="s">
        <v>2060</v>
      </c>
      <c r="G254" s="229"/>
      <c r="H254" s="232">
        <v>85.031999999999996</v>
      </c>
      <c r="I254" s="233"/>
      <c r="J254" s="229"/>
      <c r="K254" s="229"/>
      <c r="L254" s="234"/>
      <c r="M254" s="235"/>
      <c r="N254" s="236"/>
      <c r="O254" s="236"/>
      <c r="P254" s="236"/>
      <c r="Q254" s="236"/>
      <c r="R254" s="236"/>
      <c r="S254" s="236"/>
      <c r="T254" s="237"/>
      <c r="U254" s="11"/>
      <c r="V254" s="11"/>
      <c r="W254" s="11"/>
      <c r="X254" s="11"/>
      <c r="Y254" s="11"/>
      <c r="Z254" s="11"/>
      <c r="AA254" s="11"/>
      <c r="AB254" s="11"/>
      <c r="AC254" s="11"/>
      <c r="AD254" s="11"/>
      <c r="AE254" s="11"/>
      <c r="AT254" s="238" t="s">
        <v>199</v>
      </c>
      <c r="AU254" s="238" t="s">
        <v>85</v>
      </c>
      <c r="AV254" s="11" t="s">
        <v>85</v>
      </c>
      <c r="AW254" s="11" t="s">
        <v>32</v>
      </c>
      <c r="AX254" s="11" t="s">
        <v>76</v>
      </c>
      <c r="AY254" s="238" t="s">
        <v>195</v>
      </c>
    </row>
    <row r="255" s="11" customFormat="1">
      <c r="A255" s="11"/>
      <c r="B255" s="228"/>
      <c r="C255" s="229"/>
      <c r="D255" s="213" t="s">
        <v>199</v>
      </c>
      <c r="E255" s="230" t="s">
        <v>1</v>
      </c>
      <c r="F255" s="231" t="s">
        <v>2045</v>
      </c>
      <c r="G255" s="229"/>
      <c r="H255" s="232">
        <v>13</v>
      </c>
      <c r="I255" s="233"/>
      <c r="J255" s="229"/>
      <c r="K255" s="229"/>
      <c r="L255" s="234"/>
      <c r="M255" s="235"/>
      <c r="N255" s="236"/>
      <c r="O255" s="236"/>
      <c r="P255" s="236"/>
      <c r="Q255" s="236"/>
      <c r="R255" s="236"/>
      <c r="S255" s="236"/>
      <c r="T255" s="237"/>
      <c r="U255" s="11"/>
      <c r="V255" s="11"/>
      <c r="W255" s="11"/>
      <c r="X255" s="11"/>
      <c r="Y255" s="11"/>
      <c r="Z255" s="11"/>
      <c r="AA255" s="11"/>
      <c r="AB255" s="11"/>
      <c r="AC255" s="11"/>
      <c r="AD255" s="11"/>
      <c r="AE255" s="11"/>
      <c r="AT255" s="238" t="s">
        <v>199</v>
      </c>
      <c r="AU255" s="238" t="s">
        <v>85</v>
      </c>
      <c r="AV255" s="11" t="s">
        <v>85</v>
      </c>
      <c r="AW255" s="11" t="s">
        <v>32</v>
      </c>
      <c r="AX255" s="11" t="s">
        <v>76</v>
      </c>
      <c r="AY255" s="238" t="s">
        <v>195</v>
      </c>
    </row>
    <row r="256" s="11" customFormat="1">
      <c r="A256" s="11"/>
      <c r="B256" s="228"/>
      <c r="C256" s="229"/>
      <c r="D256" s="213" t="s">
        <v>199</v>
      </c>
      <c r="E256" s="230" t="s">
        <v>1</v>
      </c>
      <c r="F256" s="231" t="s">
        <v>2061</v>
      </c>
      <c r="G256" s="229"/>
      <c r="H256" s="232">
        <v>5.4000000000000004</v>
      </c>
      <c r="I256" s="233"/>
      <c r="J256" s="229"/>
      <c r="K256" s="229"/>
      <c r="L256" s="234"/>
      <c r="M256" s="235"/>
      <c r="N256" s="236"/>
      <c r="O256" s="236"/>
      <c r="P256" s="236"/>
      <c r="Q256" s="236"/>
      <c r="R256" s="236"/>
      <c r="S256" s="236"/>
      <c r="T256" s="237"/>
      <c r="U256" s="11"/>
      <c r="V256" s="11"/>
      <c r="W256" s="11"/>
      <c r="X256" s="11"/>
      <c r="Y256" s="11"/>
      <c r="Z256" s="11"/>
      <c r="AA256" s="11"/>
      <c r="AB256" s="11"/>
      <c r="AC256" s="11"/>
      <c r="AD256" s="11"/>
      <c r="AE256" s="11"/>
      <c r="AT256" s="238" t="s">
        <v>199</v>
      </c>
      <c r="AU256" s="238" t="s">
        <v>85</v>
      </c>
      <c r="AV256" s="11" t="s">
        <v>85</v>
      </c>
      <c r="AW256" s="11" t="s">
        <v>32</v>
      </c>
      <c r="AX256" s="11" t="s">
        <v>76</v>
      </c>
      <c r="AY256" s="238" t="s">
        <v>195</v>
      </c>
    </row>
    <row r="257" s="10" customFormat="1">
      <c r="A257" s="10"/>
      <c r="B257" s="218"/>
      <c r="C257" s="219"/>
      <c r="D257" s="213" t="s">
        <v>199</v>
      </c>
      <c r="E257" s="220" t="s">
        <v>1</v>
      </c>
      <c r="F257" s="221" t="s">
        <v>2062</v>
      </c>
      <c r="G257" s="219"/>
      <c r="H257" s="220" t="s">
        <v>1</v>
      </c>
      <c r="I257" s="222"/>
      <c r="J257" s="219"/>
      <c r="K257" s="219"/>
      <c r="L257" s="223"/>
      <c r="M257" s="224"/>
      <c r="N257" s="225"/>
      <c r="O257" s="225"/>
      <c r="P257" s="225"/>
      <c r="Q257" s="225"/>
      <c r="R257" s="225"/>
      <c r="S257" s="225"/>
      <c r="T257" s="226"/>
      <c r="U257" s="10"/>
      <c r="V257" s="10"/>
      <c r="W257" s="10"/>
      <c r="X257" s="10"/>
      <c r="Y257" s="10"/>
      <c r="Z257" s="10"/>
      <c r="AA257" s="10"/>
      <c r="AB257" s="10"/>
      <c r="AC257" s="10"/>
      <c r="AD257" s="10"/>
      <c r="AE257" s="10"/>
      <c r="AT257" s="227" t="s">
        <v>199</v>
      </c>
      <c r="AU257" s="227" t="s">
        <v>85</v>
      </c>
      <c r="AV257" s="10" t="s">
        <v>83</v>
      </c>
      <c r="AW257" s="10" t="s">
        <v>32</v>
      </c>
      <c r="AX257" s="10" t="s">
        <v>76</v>
      </c>
      <c r="AY257" s="227" t="s">
        <v>195</v>
      </c>
    </row>
    <row r="258" s="11" customFormat="1">
      <c r="A258" s="11"/>
      <c r="B258" s="228"/>
      <c r="C258" s="229"/>
      <c r="D258" s="213" t="s">
        <v>199</v>
      </c>
      <c r="E258" s="230" t="s">
        <v>1</v>
      </c>
      <c r="F258" s="231" t="s">
        <v>2063</v>
      </c>
      <c r="G258" s="229"/>
      <c r="H258" s="232">
        <v>324.66000000000003</v>
      </c>
      <c r="I258" s="233"/>
      <c r="J258" s="229"/>
      <c r="K258" s="229"/>
      <c r="L258" s="234"/>
      <c r="M258" s="235"/>
      <c r="N258" s="236"/>
      <c r="O258" s="236"/>
      <c r="P258" s="236"/>
      <c r="Q258" s="236"/>
      <c r="R258" s="236"/>
      <c r="S258" s="236"/>
      <c r="T258" s="237"/>
      <c r="U258" s="11"/>
      <c r="V258" s="11"/>
      <c r="W258" s="11"/>
      <c r="X258" s="11"/>
      <c r="Y258" s="11"/>
      <c r="Z258" s="11"/>
      <c r="AA258" s="11"/>
      <c r="AB258" s="11"/>
      <c r="AC258" s="11"/>
      <c r="AD258" s="11"/>
      <c r="AE258" s="11"/>
      <c r="AT258" s="238" t="s">
        <v>199</v>
      </c>
      <c r="AU258" s="238" t="s">
        <v>85</v>
      </c>
      <c r="AV258" s="11" t="s">
        <v>85</v>
      </c>
      <c r="AW258" s="11" t="s">
        <v>32</v>
      </c>
      <c r="AX258" s="11" t="s">
        <v>76</v>
      </c>
      <c r="AY258" s="238" t="s">
        <v>195</v>
      </c>
    </row>
    <row r="259" s="11" customFormat="1">
      <c r="A259" s="11"/>
      <c r="B259" s="228"/>
      <c r="C259" s="229"/>
      <c r="D259" s="213" t="s">
        <v>199</v>
      </c>
      <c r="E259" s="230" t="s">
        <v>1</v>
      </c>
      <c r="F259" s="231" t="s">
        <v>2047</v>
      </c>
      <c r="G259" s="229"/>
      <c r="H259" s="232">
        <v>39</v>
      </c>
      <c r="I259" s="233"/>
      <c r="J259" s="229"/>
      <c r="K259" s="229"/>
      <c r="L259" s="234"/>
      <c r="M259" s="235"/>
      <c r="N259" s="236"/>
      <c r="O259" s="236"/>
      <c r="P259" s="236"/>
      <c r="Q259" s="236"/>
      <c r="R259" s="236"/>
      <c r="S259" s="236"/>
      <c r="T259" s="237"/>
      <c r="U259" s="11"/>
      <c r="V259" s="11"/>
      <c r="W259" s="11"/>
      <c r="X259" s="11"/>
      <c r="Y259" s="11"/>
      <c r="Z259" s="11"/>
      <c r="AA259" s="11"/>
      <c r="AB259" s="11"/>
      <c r="AC259" s="11"/>
      <c r="AD259" s="11"/>
      <c r="AE259" s="11"/>
      <c r="AT259" s="238" t="s">
        <v>199</v>
      </c>
      <c r="AU259" s="238" t="s">
        <v>85</v>
      </c>
      <c r="AV259" s="11" t="s">
        <v>85</v>
      </c>
      <c r="AW259" s="11" t="s">
        <v>32</v>
      </c>
      <c r="AX259" s="11" t="s">
        <v>76</v>
      </c>
      <c r="AY259" s="238" t="s">
        <v>195</v>
      </c>
    </row>
    <row r="260" s="10" customFormat="1">
      <c r="A260" s="10"/>
      <c r="B260" s="218"/>
      <c r="C260" s="219"/>
      <c r="D260" s="213" t="s">
        <v>199</v>
      </c>
      <c r="E260" s="220" t="s">
        <v>1</v>
      </c>
      <c r="F260" s="221" t="s">
        <v>2016</v>
      </c>
      <c r="G260" s="219"/>
      <c r="H260" s="220" t="s">
        <v>1</v>
      </c>
      <c r="I260" s="222"/>
      <c r="J260" s="219"/>
      <c r="K260" s="219"/>
      <c r="L260" s="223"/>
      <c r="M260" s="224"/>
      <c r="N260" s="225"/>
      <c r="O260" s="225"/>
      <c r="P260" s="225"/>
      <c r="Q260" s="225"/>
      <c r="R260" s="225"/>
      <c r="S260" s="225"/>
      <c r="T260" s="226"/>
      <c r="U260" s="10"/>
      <c r="V260" s="10"/>
      <c r="W260" s="10"/>
      <c r="X260" s="10"/>
      <c r="Y260" s="10"/>
      <c r="Z260" s="10"/>
      <c r="AA260" s="10"/>
      <c r="AB260" s="10"/>
      <c r="AC260" s="10"/>
      <c r="AD260" s="10"/>
      <c r="AE260" s="10"/>
      <c r="AT260" s="227" t="s">
        <v>199</v>
      </c>
      <c r="AU260" s="227" t="s">
        <v>85</v>
      </c>
      <c r="AV260" s="10" t="s">
        <v>83</v>
      </c>
      <c r="AW260" s="10" t="s">
        <v>32</v>
      </c>
      <c r="AX260" s="10" t="s">
        <v>76</v>
      </c>
      <c r="AY260" s="227" t="s">
        <v>195</v>
      </c>
    </row>
    <row r="261" s="11" customFormat="1">
      <c r="A261" s="11"/>
      <c r="B261" s="228"/>
      <c r="C261" s="229"/>
      <c r="D261" s="213" t="s">
        <v>199</v>
      </c>
      <c r="E261" s="230" t="s">
        <v>1</v>
      </c>
      <c r="F261" s="231" t="s">
        <v>2064</v>
      </c>
      <c r="G261" s="229"/>
      <c r="H261" s="232">
        <v>2.004</v>
      </c>
      <c r="I261" s="233"/>
      <c r="J261" s="229"/>
      <c r="K261" s="229"/>
      <c r="L261" s="234"/>
      <c r="M261" s="235"/>
      <c r="N261" s="236"/>
      <c r="O261" s="236"/>
      <c r="P261" s="236"/>
      <c r="Q261" s="236"/>
      <c r="R261" s="236"/>
      <c r="S261" s="236"/>
      <c r="T261" s="237"/>
      <c r="U261" s="11"/>
      <c r="V261" s="11"/>
      <c r="W261" s="11"/>
      <c r="X261" s="11"/>
      <c r="Y261" s="11"/>
      <c r="Z261" s="11"/>
      <c r="AA261" s="11"/>
      <c r="AB261" s="11"/>
      <c r="AC261" s="11"/>
      <c r="AD261" s="11"/>
      <c r="AE261" s="11"/>
      <c r="AT261" s="238" t="s">
        <v>199</v>
      </c>
      <c r="AU261" s="238" t="s">
        <v>85</v>
      </c>
      <c r="AV261" s="11" t="s">
        <v>85</v>
      </c>
      <c r="AW261" s="11" t="s">
        <v>32</v>
      </c>
      <c r="AX261" s="11" t="s">
        <v>76</v>
      </c>
      <c r="AY261" s="238" t="s">
        <v>195</v>
      </c>
    </row>
    <row r="262" s="10" customFormat="1">
      <c r="A262" s="10"/>
      <c r="B262" s="218"/>
      <c r="C262" s="219"/>
      <c r="D262" s="213" t="s">
        <v>199</v>
      </c>
      <c r="E262" s="220" t="s">
        <v>1</v>
      </c>
      <c r="F262" s="221" t="s">
        <v>2065</v>
      </c>
      <c r="G262" s="219"/>
      <c r="H262" s="220" t="s">
        <v>1</v>
      </c>
      <c r="I262" s="222"/>
      <c r="J262" s="219"/>
      <c r="K262" s="219"/>
      <c r="L262" s="223"/>
      <c r="M262" s="224"/>
      <c r="N262" s="225"/>
      <c r="O262" s="225"/>
      <c r="P262" s="225"/>
      <c r="Q262" s="225"/>
      <c r="R262" s="225"/>
      <c r="S262" s="225"/>
      <c r="T262" s="226"/>
      <c r="U262" s="10"/>
      <c r="V262" s="10"/>
      <c r="W262" s="10"/>
      <c r="X262" s="10"/>
      <c r="Y262" s="10"/>
      <c r="Z262" s="10"/>
      <c r="AA262" s="10"/>
      <c r="AB262" s="10"/>
      <c r="AC262" s="10"/>
      <c r="AD262" s="10"/>
      <c r="AE262" s="10"/>
      <c r="AT262" s="227" t="s">
        <v>199</v>
      </c>
      <c r="AU262" s="227" t="s">
        <v>85</v>
      </c>
      <c r="AV262" s="10" t="s">
        <v>83</v>
      </c>
      <c r="AW262" s="10" t="s">
        <v>32</v>
      </c>
      <c r="AX262" s="10" t="s">
        <v>76</v>
      </c>
      <c r="AY262" s="227" t="s">
        <v>195</v>
      </c>
    </row>
    <row r="263" s="11" customFormat="1">
      <c r="A263" s="11"/>
      <c r="B263" s="228"/>
      <c r="C263" s="229"/>
      <c r="D263" s="213" t="s">
        <v>199</v>
      </c>
      <c r="E263" s="230" t="s">
        <v>1</v>
      </c>
      <c r="F263" s="231" t="s">
        <v>2066</v>
      </c>
      <c r="G263" s="229"/>
      <c r="H263" s="232">
        <v>1.3200000000000001</v>
      </c>
      <c r="I263" s="233"/>
      <c r="J263" s="229"/>
      <c r="K263" s="229"/>
      <c r="L263" s="234"/>
      <c r="M263" s="235"/>
      <c r="N263" s="236"/>
      <c r="O263" s="236"/>
      <c r="P263" s="236"/>
      <c r="Q263" s="236"/>
      <c r="R263" s="236"/>
      <c r="S263" s="236"/>
      <c r="T263" s="237"/>
      <c r="U263" s="11"/>
      <c r="V263" s="11"/>
      <c r="W263" s="11"/>
      <c r="X263" s="11"/>
      <c r="Y263" s="11"/>
      <c r="Z263" s="11"/>
      <c r="AA263" s="11"/>
      <c r="AB263" s="11"/>
      <c r="AC263" s="11"/>
      <c r="AD263" s="11"/>
      <c r="AE263" s="11"/>
      <c r="AT263" s="238" t="s">
        <v>199</v>
      </c>
      <c r="AU263" s="238" t="s">
        <v>85</v>
      </c>
      <c r="AV263" s="11" t="s">
        <v>85</v>
      </c>
      <c r="AW263" s="11" t="s">
        <v>32</v>
      </c>
      <c r="AX263" s="11" t="s">
        <v>76</v>
      </c>
      <c r="AY263" s="238" t="s">
        <v>195</v>
      </c>
    </row>
    <row r="264" s="10" customFormat="1">
      <c r="A264" s="10"/>
      <c r="B264" s="218"/>
      <c r="C264" s="219"/>
      <c r="D264" s="213" t="s">
        <v>199</v>
      </c>
      <c r="E264" s="220" t="s">
        <v>1</v>
      </c>
      <c r="F264" s="221" t="s">
        <v>2067</v>
      </c>
      <c r="G264" s="219"/>
      <c r="H264" s="220" t="s">
        <v>1</v>
      </c>
      <c r="I264" s="222"/>
      <c r="J264" s="219"/>
      <c r="K264" s="219"/>
      <c r="L264" s="223"/>
      <c r="M264" s="224"/>
      <c r="N264" s="225"/>
      <c r="O264" s="225"/>
      <c r="P264" s="225"/>
      <c r="Q264" s="225"/>
      <c r="R264" s="225"/>
      <c r="S264" s="225"/>
      <c r="T264" s="226"/>
      <c r="U264" s="10"/>
      <c r="V264" s="10"/>
      <c r="W264" s="10"/>
      <c r="X264" s="10"/>
      <c r="Y264" s="10"/>
      <c r="Z264" s="10"/>
      <c r="AA264" s="10"/>
      <c r="AB264" s="10"/>
      <c r="AC264" s="10"/>
      <c r="AD264" s="10"/>
      <c r="AE264" s="10"/>
      <c r="AT264" s="227" t="s">
        <v>199</v>
      </c>
      <c r="AU264" s="227" t="s">
        <v>85</v>
      </c>
      <c r="AV264" s="10" t="s">
        <v>83</v>
      </c>
      <c r="AW264" s="10" t="s">
        <v>32</v>
      </c>
      <c r="AX264" s="10" t="s">
        <v>76</v>
      </c>
      <c r="AY264" s="227" t="s">
        <v>195</v>
      </c>
    </row>
    <row r="265" s="11" customFormat="1">
      <c r="A265" s="11"/>
      <c r="B265" s="228"/>
      <c r="C265" s="229"/>
      <c r="D265" s="213" t="s">
        <v>199</v>
      </c>
      <c r="E265" s="230" t="s">
        <v>1</v>
      </c>
      <c r="F265" s="231" t="s">
        <v>2068</v>
      </c>
      <c r="G265" s="229"/>
      <c r="H265" s="232">
        <v>1.548</v>
      </c>
      <c r="I265" s="233"/>
      <c r="J265" s="229"/>
      <c r="K265" s="229"/>
      <c r="L265" s="234"/>
      <c r="M265" s="235"/>
      <c r="N265" s="236"/>
      <c r="O265" s="236"/>
      <c r="P265" s="236"/>
      <c r="Q265" s="236"/>
      <c r="R265" s="236"/>
      <c r="S265" s="236"/>
      <c r="T265" s="237"/>
      <c r="U265" s="11"/>
      <c r="V265" s="11"/>
      <c r="W265" s="11"/>
      <c r="X265" s="11"/>
      <c r="Y265" s="11"/>
      <c r="Z265" s="11"/>
      <c r="AA265" s="11"/>
      <c r="AB265" s="11"/>
      <c r="AC265" s="11"/>
      <c r="AD265" s="11"/>
      <c r="AE265" s="11"/>
      <c r="AT265" s="238" t="s">
        <v>199</v>
      </c>
      <c r="AU265" s="238" t="s">
        <v>85</v>
      </c>
      <c r="AV265" s="11" t="s">
        <v>85</v>
      </c>
      <c r="AW265" s="11" t="s">
        <v>32</v>
      </c>
      <c r="AX265" s="11" t="s">
        <v>76</v>
      </c>
      <c r="AY265" s="238" t="s">
        <v>195</v>
      </c>
    </row>
    <row r="266" s="10" customFormat="1">
      <c r="A266" s="10"/>
      <c r="B266" s="218"/>
      <c r="C266" s="219"/>
      <c r="D266" s="213" t="s">
        <v>199</v>
      </c>
      <c r="E266" s="220" t="s">
        <v>1</v>
      </c>
      <c r="F266" s="221" t="s">
        <v>2009</v>
      </c>
      <c r="G266" s="219"/>
      <c r="H266" s="220" t="s">
        <v>1</v>
      </c>
      <c r="I266" s="222"/>
      <c r="J266" s="219"/>
      <c r="K266" s="219"/>
      <c r="L266" s="223"/>
      <c r="M266" s="224"/>
      <c r="N266" s="225"/>
      <c r="O266" s="225"/>
      <c r="P266" s="225"/>
      <c r="Q266" s="225"/>
      <c r="R266" s="225"/>
      <c r="S266" s="225"/>
      <c r="T266" s="226"/>
      <c r="U266" s="10"/>
      <c r="V266" s="10"/>
      <c r="W266" s="10"/>
      <c r="X266" s="10"/>
      <c r="Y266" s="10"/>
      <c r="Z266" s="10"/>
      <c r="AA266" s="10"/>
      <c r="AB266" s="10"/>
      <c r="AC266" s="10"/>
      <c r="AD266" s="10"/>
      <c r="AE266" s="10"/>
      <c r="AT266" s="227" t="s">
        <v>199</v>
      </c>
      <c r="AU266" s="227" t="s">
        <v>85</v>
      </c>
      <c r="AV266" s="10" t="s">
        <v>83</v>
      </c>
      <c r="AW266" s="10" t="s">
        <v>32</v>
      </c>
      <c r="AX266" s="10" t="s">
        <v>76</v>
      </c>
      <c r="AY266" s="227" t="s">
        <v>195</v>
      </c>
    </row>
    <row r="267" s="11" customFormat="1">
      <c r="A267" s="11"/>
      <c r="B267" s="228"/>
      <c r="C267" s="229"/>
      <c r="D267" s="213" t="s">
        <v>199</v>
      </c>
      <c r="E267" s="230" t="s">
        <v>1</v>
      </c>
      <c r="F267" s="231" t="s">
        <v>2069</v>
      </c>
      <c r="G267" s="229"/>
      <c r="H267" s="232">
        <v>3.3359999999999999</v>
      </c>
      <c r="I267" s="233"/>
      <c r="J267" s="229"/>
      <c r="K267" s="229"/>
      <c r="L267" s="234"/>
      <c r="M267" s="235"/>
      <c r="N267" s="236"/>
      <c r="O267" s="236"/>
      <c r="P267" s="236"/>
      <c r="Q267" s="236"/>
      <c r="R267" s="236"/>
      <c r="S267" s="236"/>
      <c r="T267" s="237"/>
      <c r="U267" s="11"/>
      <c r="V267" s="11"/>
      <c r="W267" s="11"/>
      <c r="X267" s="11"/>
      <c r="Y267" s="11"/>
      <c r="Z267" s="11"/>
      <c r="AA267" s="11"/>
      <c r="AB267" s="11"/>
      <c r="AC267" s="11"/>
      <c r="AD267" s="11"/>
      <c r="AE267" s="11"/>
      <c r="AT267" s="238" t="s">
        <v>199</v>
      </c>
      <c r="AU267" s="238" t="s">
        <v>85</v>
      </c>
      <c r="AV267" s="11" t="s">
        <v>85</v>
      </c>
      <c r="AW267" s="11" t="s">
        <v>32</v>
      </c>
      <c r="AX267" s="11" t="s">
        <v>76</v>
      </c>
      <c r="AY267" s="238" t="s">
        <v>195</v>
      </c>
    </row>
    <row r="268" s="10" customFormat="1">
      <c r="A268" s="10"/>
      <c r="B268" s="218"/>
      <c r="C268" s="219"/>
      <c r="D268" s="213" t="s">
        <v>199</v>
      </c>
      <c r="E268" s="220" t="s">
        <v>1</v>
      </c>
      <c r="F268" s="221" t="s">
        <v>2036</v>
      </c>
      <c r="G268" s="219"/>
      <c r="H268" s="220" t="s">
        <v>1</v>
      </c>
      <c r="I268" s="222"/>
      <c r="J268" s="219"/>
      <c r="K268" s="219"/>
      <c r="L268" s="223"/>
      <c r="M268" s="224"/>
      <c r="N268" s="225"/>
      <c r="O268" s="225"/>
      <c r="P268" s="225"/>
      <c r="Q268" s="225"/>
      <c r="R268" s="225"/>
      <c r="S268" s="225"/>
      <c r="T268" s="226"/>
      <c r="U268" s="10"/>
      <c r="V268" s="10"/>
      <c r="W268" s="10"/>
      <c r="X268" s="10"/>
      <c r="Y268" s="10"/>
      <c r="Z268" s="10"/>
      <c r="AA268" s="10"/>
      <c r="AB268" s="10"/>
      <c r="AC268" s="10"/>
      <c r="AD268" s="10"/>
      <c r="AE268" s="10"/>
      <c r="AT268" s="227" t="s">
        <v>199</v>
      </c>
      <c r="AU268" s="227" t="s">
        <v>85</v>
      </c>
      <c r="AV268" s="10" t="s">
        <v>83</v>
      </c>
      <c r="AW268" s="10" t="s">
        <v>32</v>
      </c>
      <c r="AX268" s="10" t="s">
        <v>76</v>
      </c>
      <c r="AY268" s="227" t="s">
        <v>195</v>
      </c>
    </row>
    <row r="269" s="11" customFormat="1">
      <c r="A269" s="11"/>
      <c r="B269" s="228"/>
      <c r="C269" s="229"/>
      <c r="D269" s="213" t="s">
        <v>199</v>
      </c>
      <c r="E269" s="230" t="s">
        <v>1</v>
      </c>
      <c r="F269" s="231" t="s">
        <v>2070</v>
      </c>
      <c r="G269" s="229"/>
      <c r="H269" s="232">
        <v>8.8559999999999999</v>
      </c>
      <c r="I269" s="233"/>
      <c r="J269" s="229"/>
      <c r="K269" s="229"/>
      <c r="L269" s="234"/>
      <c r="M269" s="235"/>
      <c r="N269" s="236"/>
      <c r="O269" s="236"/>
      <c r="P269" s="236"/>
      <c r="Q269" s="236"/>
      <c r="R269" s="236"/>
      <c r="S269" s="236"/>
      <c r="T269" s="237"/>
      <c r="U269" s="11"/>
      <c r="V269" s="11"/>
      <c r="W269" s="11"/>
      <c r="X269" s="11"/>
      <c r="Y269" s="11"/>
      <c r="Z269" s="11"/>
      <c r="AA269" s="11"/>
      <c r="AB269" s="11"/>
      <c r="AC269" s="11"/>
      <c r="AD269" s="11"/>
      <c r="AE269" s="11"/>
      <c r="AT269" s="238" t="s">
        <v>199</v>
      </c>
      <c r="AU269" s="238" t="s">
        <v>85</v>
      </c>
      <c r="AV269" s="11" t="s">
        <v>85</v>
      </c>
      <c r="AW269" s="11" t="s">
        <v>32</v>
      </c>
      <c r="AX269" s="11" t="s">
        <v>76</v>
      </c>
      <c r="AY269" s="238" t="s">
        <v>195</v>
      </c>
    </row>
    <row r="270" s="10" customFormat="1">
      <c r="A270" s="10"/>
      <c r="B270" s="218"/>
      <c r="C270" s="219"/>
      <c r="D270" s="213" t="s">
        <v>199</v>
      </c>
      <c r="E270" s="220" t="s">
        <v>1</v>
      </c>
      <c r="F270" s="221" t="s">
        <v>2071</v>
      </c>
      <c r="G270" s="219"/>
      <c r="H270" s="220" t="s">
        <v>1</v>
      </c>
      <c r="I270" s="222"/>
      <c r="J270" s="219"/>
      <c r="K270" s="219"/>
      <c r="L270" s="223"/>
      <c r="M270" s="224"/>
      <c r="N270" s="225"/>
      <c r="O270" s="225"/>
      <c r="P270" s="225"/>
      <c r="Q270" s="225"/>
      <c r="R270" s="225"/>
      <c r="S270" s="225"/>
      <c r="T270" s="226"/>
      <c r="U270" s="10"/>
      <c r="V270" s="10"/>
      <c r="W270" s="10"/>
      <c r="X270" s="10"/>
      <c r="Y270" s="10"/>
      <c r="Z270" s="10"/>
      <c r="AA270" s="10"/>
      <c r="AB270" s="10"/>
      <c r="AC270" s="10"/>
      <c r="AD270" s="10"/>
      <c r="AE270" s="10"/>
      <c r="AT270" s="227" t="s">
        <v>199</v>
      </c>
      <c r="AU270" s="227" t="s">
        <v>85</v>
      </c>
      <c r="AV270" s="10" t="s">
        <v>83</v>
      </c>
      <c r="AW270" s="10" t="s">
        <v>32</v>
      </c>
      <c r="AX270" s="10" t="s">
        <v>76</v>
      </c>
      <c r="AY270" s="227" t="s">
        <v>195</v>
      </c>
    </row>
    <row r="271" s="11" customFormat="1">
      <c r="A271" s="11"/>
      <c r="B271" s="228"/>
      <c r="C271" s="229"/>
      <c r="D271" s="213" t="s">
        <v>199</v>
      </c>
      <c r="E271" s="230" t="s">
        <v>1</v>
      </c>
      <c r="F271" s="231" t="s">
        <v>2072</v>
      </c>
      <c r="G271" s="229"/>
      <c r="H271" s="232">
        <v>2.3279999999999998</v>
      </c>
      <c r="I271" s="233"/>
      <c r="J271" s="229"/>
      <c r="K271" s="229"/>
      <c r="L271" s="234"/>
      <c r="M271" s="235"/>
      <c r="N271" s="236"/>
      <c r="O271" s="236"/>
      <c r="P271" s="236"/>
      <c r="Q271" s="236"/>
      <c r="R271" s="236"/>
      <c r="S271" s="236"/>
      <c r="T271" s="237"/>
      <c r="U271" s="11"/>
      <c r="V271" s="11"/>
      <c r="W271" s="11"/>
      <c r="X271" s="11"/>
      <c r="Y271" s="11"/>
      <c r="Z271" s="11"/>
      <c r="AA271" s="11"/>
      <c r="AB271" s="11"/>
      <c r="AC271" s="11"/>
      <c r="AD271" s="11"/>
      <c r="AE271" s="11"/>
      <c r="AT271" s="238" t="s">
        <v>199</v>
      </c>
      <c r="AU271" s="238" t="s">
        <v>85</v>
      </c>
      <c r="AV271" s="11" t="s">
        <v>85</v>
      </c>
      <c r="AW271" s="11" t="s">
        <v>32</v>
      </c>
      <c r="AX271" s="11" t="s">
        <v>76</v>
      </c>
      <c r="AY271" s="238" t="s">
        <v>195</v>
      </c>
    </row>
    <row r="272" s="10" customFormat="1">
      <c r="A272" s="10"/>
      <c r="B272" s="218"/>
      <c r="C272" s="219"/>
      <c r="D272" s="213" t="s">
        <v>199</v>
      </c>
      <c r="E272" s="220" t="s">
        <v>1</v>
      </c>
      <c r="F272" s="221" t="s">
        <v>2073</v>
      </c>
      <c r="G272" s="219"/>
      <c r="H272" s="220" t="s">
        <v>1</v>
      </c>
      <c r="I272" s="222"/>
      <c r="J272" s="219"/>
      <c r="K272" s="219"/>
      <c r="L272" s="223"/>
      <c r="M272" s="224"/>
      <c r="N272" s="225"/>
      <c r="O272" s="225"/>
      <c r="P272" s="225"/>
      <c r="Q272" s="225"/>
      <c r="R272" s="225"/>
      <c r="S272" s="225"/>
      <c r="T272" s="226"/>
      <c r="U272" s="10"/>
      <c r="V272" s="10"/>
      <c r="W272" s="10"/>
      <c r="X272" s="10"/>
      <c r="Y272" s="10"/>
      <c r="Z272" s="10"/>
      <c r="AA272" s="10"/>
      <c r="AB272" s="10"/>
      <c r="AC272" s="10"/>
      <c r="AD272" s="10"/>
      <c r="AE272" s="10"/>
      <c r="AT272" s="227" t="s">
        <v>199</v>
      </c>
      <c r="AU272" s="227" t="s">
        <v>85</v>
      </c>
      <c r="AV272" s="10" t="s">
        <v>83</v>
      </c>
      <c r="AW272" s="10" t="s">
        <v>32</v>
      </c>
      <c r="AX272" s="10" t="s">
        <v>76</v>
      </c>
      <c r="AY272" s="227" t="s">
        <v>195</v>
      </c>
    </row>
    <row r="273" s="11" customFormat="1">
      <c r="A273" s="11"/>
      <c r="B273" s="228"/>
      <c r="C273" s="229"/>
      <c r="D273" s="213" t="s">
        <v>199</v>
      </c>
      <c r="E273" s="230" t="s">
        <v>1</v>
      </c>
      <c r="F273" s="231" t="s">
        <v>2074</v>
      </c>
      <c r="G273" s="229"/>
      <c r="H273" s="232">
        <v>1.8</v>
      </c>
      <c r="I273" s="233"/>
      <c r="J273" s="229"/>
      <c r="K273" s="229"/>
      <c r="L273" s="234"/>
      <c r="M273" s="235"/>
      <c r="N273" s="236"/>
      <c r="O273" s="236"/>
      <c r="P273" s="236"/>
      <c r="Q273" s="236"/>
      <c r="R273" s="236"/>
      <c r="S273" s="236"/>
      <c r="T273" s="237"/>
      <c r="U273" s="11"/>
      <c r="V273" s="11"/>
      <c r="W273" s="11"/>
      <c r="X273" s="11"/>
      <c r="Y273" s="11"/>
      <c r="Z273" s="11"/>
      <c r="AA273" s="11"/>
      <c r="AB273" s="11"/>
      <c r="AC273" s="11"/>
      <c r="AD273" s="11"/>
      <c r="AE273" s="11"/>
      <c r="AT273" s="238" t="s">
        <v>199</v>
      </c>
      <c r="AU273" s="238" t="s">
        <v>85</v>
      </c>
      <c r="AV273" s="11" t="s">
        <v>85</v>
      </c>
      <c r="AW273" s="11" t="s">
        <v>32</v>
      </c>
      <c r="AX273" s="11" t="s">
        <v>76</v>
      </c>
      <c r="AY273" s="238" t="s">
        <v>195</v>
      </c>
    </row>
    <row r="274" s="10" customFormat="1">
      <c r="A274" s="10"/>
      <c r="B274" s="218"/>
      <c r="C274" s="219"/>
      <c r="D274" s="213" t="s">
        <v>199</v>
      </c>
      <c r="E274" s="220" t="s">
        <v>1</v>
      </c>
      <c r="F274" s="221" t="s">
        <v>2075</v>
      </c>
      <c r="G274" s="219"/>
      <c r="H274" s="220" t="s">
        <v>1</v>
      </c>
      <c r="I274" s="222"/>
      <c r="J274" s="219"/>
      <c r="K274" s="219"/>
      <c r="L274" s="223"/>
      <c r="M274" s="224"/>
      <c r="N274" s="225"/>
      <c r="O274" s="225"/>
      <c r="P274" s="225"/>
      <c r="Q274" s="225"/>
      <c r="R274" s="225"/>
      <c r="S274" s="225"/>
      <c r="T274" s="226"/>
      <c r="U274" s="10"/>
      <c r="V274" s="10"/>
      <c r="W274" s="10"/>
      <c r="X274" s="10"/>
      <c r="Y274" s="10"/>
      <c r="Z274" s="10"/>
      <c r="AA274" s="10"/>
      <c r="AB274" s="10"/>
      <c r="AC274" s="10"/>
      <c r="AD274" s="10"/>
      <c r="AE274" s="10"/>
      <c r="AT274" s="227" t="s">
        <v>199</v>
      </c>
      <c r="AU274" s="227" t="s">
        <v>85</v>
      </c>
      <c r="AV274" s="10" t="s">
        <v>83</v>
      </c>
      <c r="AW274" s="10" t="s">
        <v>32</v>
      </c>
      <c r="AX274" s="10" t="s">
        <v>76</v>
      </c>
      <c r="AY274" s="227" t="s">
        <v>195</v>
      </c>
    </row>
    <row r="275" s="11" customFormat="1">
      <c r="A275" s="11"/>
      <c r="B275" s="228"/>
      <c r="C275" s="229"/>
      <c r="D275" s="213" t="s">
        <v>199</v>
      </c>
      <c r="E275" s="230" t="s">
        <v>1</v>
      </c>
      <c r="F275" s="231" t="s">
        <v>2076</v>
      </c>
      <c r="G275" s="229"/>
      <c r="H275" s="232">
        <v>3</v>
      </c>
      <c r="I275" s="233"/>
      <c r="J275" s="229"/>
      <c r="K275" s="229"/>
      <c r="L275" s="234"/>
      <c r="M275" s="235"/>
      <c r="N275" s="236"/>
      <c r="O275" s="236"/>
      <c r="P275" s="236"/>
      <c r="Q275" s="236"/>
      <c r="R275" s="236"/>
      <c r="S275" s="236"/>
      <c r="T275" s="237"/>
      <c r="U275" s="11"/>
      <c r="V275" s="11"/>
      <c r="W275" s="11"/>
      <c r="X275" s="11"/>
      <c r="Y275" s="11"/>
      <c r="Z275" s="11"/>
      <c r="AA275" s="11"/>
      <c r="AB275" s="11"/>
      <c r="AC275" s="11"/>
      <c r="AD275" s="11"/>
      <c r="AE275" s="11"/>
      <c r="AT275" s="238" t="s">
        <v>199</v>
      </c>
      <c r="AU275" s="238" t="s">
        <v>85</v>
      </c>
      <c r="AV275" s="11" t="s">
        <v>85</v>
      </c>
      <c r="AW275" s="11" t="s">
        <v>32</v>
      </c>
      <c r="AX275" s="11" t="s">
        <v>76</v>
      </c>
      <c r="AY275" s="238" t="s">
        <v>195</v>
      </c>
    </row>
    <row r="276" s="10" customFormat="1">
      <c r="A276" s="10"/>
      <c r="B276" s="218"/>
      <c r="C276" s="219"/>
      <c r="D276" s="213" t="s">
        <v>199</v>
      </c>
      <c r="E276" s="220" t="s">
        <v>1</v>
      </c>
      <c r="F276" s="221" t="s">
        <v>2079</v>
      </c>
      <c r="G276" s="219"/>
      <c r="H276" s="220" t="s">
        <v>1</v>
      </c>
      <c r="I276" s="222"/>
      <c r="J276" s="219"/>
      <c r="K276" s="219"/>
      <c r="L276" s="223"/>
      <c r="M276" s="224"/>
      <c r="N276" s="225"/>
      <c r="O276" s="225"/>
      <c r="P276" s="225"/>
      <c r="Q276" s="225"/>
      <c r="R276" s="225"/>
      <c r="S276" s="225"/>
      <c r="T276" s="226"/>
      <c r="U276" s="10"/>
      <c r="V276" s="10"/>
      <c r="W276" s="10"/>
      <c r="X276" s="10"/>
      <c r="Y276" s="10"/>
      <c r="Z276" s="10"/>
      <c r="AA276" s="10"/>
      <c r="AB276" s="10"/>
      <c r="AC276" s="10"/>
      <c r="AD276" s="10"/>
      <c r="AE276" s="10"/>
      <c r="AT276" s="227" t="s">
        <v>199</v>
      </c>
      <c r="AU276" s="227" t="s">
        <v>85</v>
      </c>
      <c r="AV276" s="10" t="s">
        <v>83</v>
      </c>
      <c r="AW276" s="10" t="s">
        <v>32</v>
      </c>
      <c r="AX276" s="10" t="s">
        <v>76</v>
      </c>
      <c r="AY276" s="227" t="s">
        <v>195</v>
      </c>
    </row>
    <row r="277" s="11" customFormat="1">
      <c r="A277" s="11"/>
      <c r="B277" s="228"/>
      <c r="C277" s="229"/>
      <c r="D277" s="213" t="s">
        <v>199</v>
      </c>
      <c r="E277" s="230" t="s">
        <v>1</v>
      </c>
      <c r="F277" s="231" t="s">
        <v>2080</v>
      </c>
      <c r="G277" s="229"/>
      <c r="H277" s="232">
        <v>413.69999999999999</v>
      </c>
      <c r="I277" s="233"/>
      <c r="J277" s="229"/>
      <c r="K277" s="229"/>
      <c r="L277" s="234"/>
      <c r="M277" s="235"/>
      <c r="N277" s="236"/>
      <c r="O277" s="236"/>
      <c r="P277" s="236"/>
      <c r="Q277" s="236"/>
      <c r="R277" s="236"/>
      <c r="S277" s="236"/>
      <c r="T277" s="237"/>
      <c r="U277" s="11"/>
      <c r="V277" s="11"/>
      <c r="W277" s="11"/>
      <c r="X277" s="11"/>
      <c r="Y277" s="11"/>
      <c r="Z277" s="11"/>
      <c r="AA277" s="11"/>
      <c r="AB277" s="11"/>
      <c r="AC277" s="11"/>
      <c r="AD277" s="11"/>
      <c r="AE277" s="11"/>
      <c r="AT277" s="238" t="s">
        <v>199</v>
      </c>
      <c r="AU277" s="238" t="s">
        <v>85</v>
      </c>
      <c r="AV277" s="11" t="s">
        <v>85</v>
      </c>
      <c r="AW277" s="11" t="s">
        <v>32</v>
      </c>
      <c r="AX277" s="11" t="s">
        <v>76</v>
      </c>
      <c r="AY277" s="238" t="s">
        <v>195</v>
      </c>
    </row>
    <row r="278" s="11" customFormat="1">
      <c r="A278" s="11"/>
      <c r="B278" s="228"/>
      <c r="C278" s="229"/>
      <c r="D278" s="213" t="s">
        <v>199</v>
      </c>
      <c r="E278" s="230" t="s">
        <v>1</v>
      </c>
      <c r="F278" s="231" t="s">
        <v>2081</v>
      </c>
      <c r="G278" s="229"/>
      <c r="H278" s="232">
        <v>194.09999999999999</v>
      </c>
      <c r="I278" s="233"/>
      <c r="J278" s="229"/>
      <c r="K278" s="229"/>
      <c r="L278" s="234"/>
      <c r="M278" s="235"/>
      <c r="N278" s="236"/>
      <c r="O278" s="236"/>
      <c r="P278" s="236"/>
      <c r="Q278" s="236"/>
      <c r="R278" s="236"/>
      <c r="S278" s="236"/>
      <c r="T278" s="237"/>
      <c r="U278" s="11"/>
      <c r="V278" s="11"/>
      <c r="W278" s="11"/>
      <c r="X278" s="11"/>
      <c r="Y278" s="11"/>
      <c r="Z278" s="11"/>
      <c r="AA278" s="11"/>
      <c r="AB278" s="11"/>
      <c r="AC278" s="11"/>
      <c r="AD278" s="11"/>
      <c r="AE278" s="11"/>
      <c r="AT278" s="238" t="s">
        <v>199</v>
      </c>
      <c r="AU278" s="238" t="s">
        <v>85</v>
      </c>
      <c r="AV278" s="11" t="s">
        <v>85</v>
      </c>
      <c r="AW278" s="11" t="s">
        <v>32</v>
      </c>
      <c r="AX278" s="11" t="s">
        <v>76</v>
      </c>
      <c r="AY278" s="238" t="s">
        <v>195</v>
      </c>
    </row>
    <row r="279" s="11" customFormat="1">
      <c r="A279" s="11"/>
      <c r="B279" s="228"/>
      <c r="C279" s="229"/>
      <c r="D279" s="213" t="s">
        <v>199</v>
      </c>
      <c r="E279" s="230" t="s">
        <v>1</v>
      </c>
      <c r="F279" s="231" t="s">
        <v>2082</v>
      </c>
      <c r="G279" s="229"/>
      <c r="H279" s="232">
        <v>659.10000000000002</v>
      </c>
      <c r="I279" s="233"/>
      <c r="J279" s="229"/>
      <c r="K279" s="229"/>
      <c r="L279" s="234"/>
      <c r="M279" s="235"/>
      <c r="N279" s="236"/>
      <c r="O279" s="236"/>
      <c r="P279" s="236"/>
      <c r="Q279" s="236"/>
      <c r="R279" s="236"/>
      <c r="S279" s="236"/>
      <c r="T279" s="237"/>
      <c r="U279" s="11"/>
      <c r="V279" s="11"/>
      <c r="W279" s="11"/>
      <c r="X279" s="11"/>
      <c r="Y279" s="11"/>
      <c r="Z279" s="11"/>
      <c r="AA279" s="11"/>
      <c r="AB279" s="11"/>
      <c r="AC279" s="11"/>
      <c r="AD279" s="11"/>
      <c r="AE279" s="11"/>
      <c r="AT279" s="238" t="s">
        <v>199</v>
      </c>
      <c r="AU279" s="238" t="s">
        <v>85</v>
      </c>
      <c r="AV279" s="11" t="s">
        <v>85</v>
      </c>
      <c r="AW279" s="11" t="s">
        <v>32</v>
      </c>
      <c r="AX279" s="11" t="s">
        <v>76</v>
      </c>
      <c r="AY279" s="238" t="s">
        <v>195</v>
      </c>
    </row>
    <row r="280" s="11" customFormat="1">
      <c r="A280" s="11"/>
      <c r="B280" s="228"/>
      <c r="C280" s="229"/>
      <c r="D280" s="213" t="s">
        <v>199</v>
      </c>
      <c r="E280" s="230" t="s">
        <v>1</v>
      </c>
      <c r="F280" s="231" t="s">
        <v>2083</v>
      </c>
      <c r="G280" s="229"/>
      <c r="H280" s="232">
        <v>657</v>
      </c>
      <c r="I280" s="233"/>
      <c r="J280" s="229"/>
      <c r="K280" s="229"/>
      <c r="L280" s="234"/>
      <c r="M280" s="235"/>
      <c r="N280" s="236"/>
      <c r="O280" s="236"/>
      <c r="P280" s="236"/>
      <c r="Q280" s="236"/>
      <c r="R280" s="236"/>
      <c r="S280" s="236"/>
      <c r="T280" s="237"/>
      <c r="U280" s="11"/>
      <c r="V280" s="11"/>
      <c r="W280" s="11"/>
      <c r="X280" s="11"/>
      <c r="Y280" s="11"/>
      <c r="Z280" s="11"/>
      <c r="AA280" s="11"/>
      <c r="AB280" s="11"/>
      <c r="AC280" s="11"/>
      <c r="AD280" s="11"/>
      <c r="AE280" s="11"/>
      <c r="AT280" s="238" t="s">
        <v>199</v>
      </c>
      <c r="AU280" s="238" t="s">
        <v>85</v>
      </c>
      <c r="AV280" s="11" t="s">
        <v>85</v>
      </c>
      <c r="AW280" s="11" t="s">
        <v>32</v>
      </c>
      <c r="AX280" s="11" t="s">
        <v>76</v>
      </c>
      <c r="AY280" s="238" t="s">
        <v>195</v>
      </c>
    </row>
    <row r="281" s="11" customFormat="1">
      <c r="A281" s="11"/>
      <c r="B281" s="228"/>
      <c r="C281" s="229"/>
      <c r="D281" s="213" t="s">
        <v>199</v>
      </c>
      <c r="E281" s="230" t="s">
        <v>1</v>
      </c>
      <c r="F281" s="231" t="s">
        <v>2084</v>
      </c>
      <c r="G281" s="229"/>
      <c r="H281" s="232">
        <v>71.609999999999999</v>
      </c>
      <c r="I281" s="233"/>
      <c r="J281" s="229"/>
      <c r="K281" s="229"/>
      <c r="L281" s="234"/>
      <c r="M281" s="235"/>
      <c r="N281" s="236"/>
      <c r="O281" s="236"/>
      <c r="P281" s="236"/>
      <c r="Q281" s="236"/>
      <c r="R281" s="236"/>
      <c r="S281" s="236"/>
      <c r="T281" s="237"/>
      <c r="U281" s="11"/>
      <c r="V281" s="11"/>
      <c r="W281" s="11"/>
      <c r="X281" s="11"/>
      <c r="Y281" s="11"/>
      <c r="Z281" s="11"/>
      <c r="AA281" s="11"/>
      <c r="AB281" s="11"/>
      <c r="AC281" s="11"/>
      <c r="AD281" s="11"/>
      <c r="AE281" s="11"/>
      <c r="AT281" s="238" t="s">
        <v>199</v>
      </c>
      <c r="AU281" s="238" t="s">
        <v>85</v>
      </c>
      <c r="AV281" s="11" t="s">
        <v>85</v>
      </c>
      <c r="AW281" s="11" t="s">
        <v>32</v>
      </c>
      <c r="AX281" s="11" t="s">
        <v>76</v>
      </c>
      <c r="AY281" s="238" t="s">
        <v>195</v>
      </c>
    </row>
    <row r="282" s="11" customFormat="1">
      <c r="A282" s="11"/>
      <c r="B282" s="228"/>
      <c r="C282" s="229"/>
      <c r="D282" s="213" t="s">
        <v>199</v>
      </c>
      <c r="E282" s="230" t="s">
        <v>1</v>
      </c>
      <c r="F282" s="231" t="s">
        <v>2085</v>
      </c>
      <c r="G282" s="229"/>
      <c r="H282" s="232">
        <v>310.5</v>
      </c>
      <c r="I282" s="233"/>
      <c r="J282" s="229"/>
      <c r="K282" s="229"/>
      <c r="L282" s="234"/>
      <c r="M282" s="235"/>
      <c r="N282" s="236"/>
      <c r="O282" s="236"/>
      <c r="P282" s="236"/>
      <c r="Q282" s="236"/>
      <c r="R282" s="236"/>
      <c r="S282" s="236"/>
      <c r="T282" s="237"/>
      <c r="U282" s="11"/>
      <c r="V282" s="11"/>
      <c r="W282" s="11"/>
      <c r="X282" s="11"/>
      <c r="Y282" s="11"/>
      <c r="Z282" s="11"/>
      <c r="AA282" s="11"/>
      <c r="AB282" s="11"/>
      <c r="AC282" s="11"/>
      <c r="AD282" s="11"/>
      <c r="AE282" s="11"/>
      <c r="AT282" s="238" t="s">
        <v>199</v>
      </c>
      <c r="AU282" s="238" t="s">
        <v>85</v>
      </c>
      <c r="AV282" s="11" t="s">
        <v>85</v>
      </c>
      <c r="AW282" s="11" t="s">
        <v>32</v>
      </c>
      <c r="AX282" s="11" t="s">
        <v>76</v>
      </c>
      <c r="AY282" s="238" t="s">
        <v>195</v>
      </c>
    </row>
    <row r="283" s="11" customFormat="1">
      <c r="A283" s="11"/>
      <c r="B283" s="228"/>
      <c r="C283" s="229"/>
      <c r="D283" s="213" t="s">
        <v>199</v>
      </c>
      <c r="E283" s="230" t="s">
        <v>1</v>
      </c>
      <c r="F283" s="231" t="s">
        <v>2086</v>
      </c>
      <c r="G283" s="229"/>
      <c r="H283" s="232">
        <v>168</v>
      </c>
      <c r="I283" s="233"/>
      <c r="J283" s="229"/>
      <c r="K283" s="229"/>
      <c r="L283" s="234"/>
      <c r="M283" s="235"/>
      <c r="N283" s="236"/>
      <c r="O283" s="236"/>
      <c r="P283" s="236"/>
      <c r="Q283" s="236"/>
      <c r="R283" s="236"/>
      <c r="S283" s="236"/>
      <c r="T283" s="237"/>
      <c r="U283" s="11"/>
      <c r="V283" s="11"/>
      <c r="W283" s="11"/>
      <c r="X283" s="11"/>
      <c r="Y283" s="11"/>
      <c r="Z283" s="11"/>
      <c r="AA283" s="11"/>
      <c r="AB283" s="11"/>
      <c r="AC283" s="11"/>
      <c r="AD283" s="11"/>
      <c r="AE283" s="11"/>
      <c r="AT283" s="238" t="s">
        <v>199</v>
      </c>
      <c r="AU283" s="238" t="s">
        <v>85</v>
      </c>
      <c r="AV283" s="11" t="s">
        <v>85</v>
      </c>
      <c r="AW283" s="11" t="s">
        <v>32</v>
      </c>
      <c r="AX283" s="11" t="s">
        <v>76</v>
      </c>
      <c r="AY283" s="238" t="s">
        <v>195</v>
      </c>
    </row>
    <row r="284" s="11" customFormat="1">
      <c r="A284" s="11"/>
      <c r="B284" s="228"/>
      <c r="C284" s="229"/>
      <c r="D284" s="213" t="s">
        <v>199</v>
      </c>
      <c r="E284" s="230" t="s">
        <v>1</v>
      </c>
      <c r="F284" s="231" t="s">
        <v>2087</v>
      </c>
      <c r="G284" s="229"/>
      <c r="H284" s="232">
        <v>754.5</v>
      </c>
      <c r="I284" s="233"/>
      <c r="J284" s="229"/>
      <c r="K284" s="229"/>
      <c r="L284" s="234"/>
      <c r="M284" s="235"/>
      <c r="N284" s="236"/>
      <c r="O284" s="236"/>
      <c r="P284" s="236"/>
      <c r="Q284" s="236"/>
      <c r="R284" s="236"/>
      <c r="S284" s="236"/>
      <c r="T284" s="237"/>
      <c r="U284" s="11"/>
      <c r="V284" s="11"/>
      <c r="W284" s="11"/>
      <c r="X284" s="11"/>
      <c r="Y284" s="11"/>
      <c r="Z284" s="11"/>
      <c r="AA284" s="11"/>
      <c r="AB284" s="11"/>
      <c r="AC284" s="11"/>
      <c r="AD284" s="11"/>
      <c r="AE284" s="11"/>
      <c r="AT284" s="238" t="s">
        <v>199</v>
      </c>
      <c r="AU284" s="238" t="s">
        <v>85</v>
      </c>
      <c r="AV284" s="11" t="s">
        <v>85</v>
      </c>
      <c r="AW284" s="11" t="s">
        <v>32</v>
      </c>
      <c r="AX284" s="11" t="s">
        <v>76</v>
      </c>
      <c r="AY284" s="238" t="s">
        <v>195</v>
      </c>
    </row>
    <row r="285" s="11" customFormat="1">
      <c r="A285" s="11"/>
      <c r="B285" s="228"/>
      <c r="C285" s="229"/>
      <c r="D285" s="213" t="s">
        <v>199</v>
      </c>
      <c r="E285" s="230" t="s">
        <v>1</v>
      </c>
      <c r="F285" s="231" t="s">
        <v>2088</v>
      </c>
      <c r="G285" s="229"/>
      <c r="H285" s="232">
        <v>-165.47999999999999</v>
      </c>
      <c r="I285" s="233"/>
      <c r="J285" s="229"/>
      <c r="K285" s="229"/>
      <c r="L285" s="234"/>
      <c r="M285" s="235"/>
      <c r="N285" s="236"/>
      <c r="O285" s="236"/>
      <c r="P285" s="236"/>
      <c r="Q285" s="236"/>
      <c r="R285" s="236"/>
      <c r="S285" s="236"/>
      <c r="T285" s="237"/>
      <c r="U285" s="11"/>
      <c r="V285" s="11"/>
      <c r="W285" s="11"/>
      <c r="X285" s="11"/>
      <c r="Y285" s="11"/>
      <c r="Z285" s="11"/>
      <c r="AA285" s="11"/>
      <c r="AB285" s="11"/>
      <c r="AC285" s="11"/>
      <c r="AD285" s="11"/>
      <c r="AE285" s="11"/>
      <c r="AT285" s="238" t="s">
        <v>199</v>
      </c>
      <c r="AU285" s="238" t="s">
        <v>85</v>
      </c>
      <c r="AV285" s="11" t="s">
        <v>85</v>
      </c>
      <c r="AW285" s="11" t="s">
        <v>32</v>
      </c>
      <c r="AX285" s="11" t="s">
        <v>76</v>
      </c>
      <c r="AY285" s="238" t="s">
        <v>195</v>
      </c>
    </row>
    <row r="286" s="11" customFormat="1">
      <c r="A286" s="11"/>
      <c r="B286" s="228"/>
      <c r="C286" s="229"/>
      <c r="D286" s="213" t="s">
        <v>199</v>
      </c>
      <c r="E286" s="230" t="s">
        <v>1</v>
      </c>
      <c r="F286" s="231" t="s">
        <v>2089</v>
      </c>
      <c r="G286" s="229"/>
      <c r="H286" s="232">
        <v>-26</v>
      </c>
      <c r="I286" s="233"/>
      <c r="J286" s="229"/>
      <c r="K286" s="229"/>
      <c r="L286" s="234"/>
      <c r="M286" s="235"/>
      <c r="N286" s="236"/>
      <c r="O286" s="236"/>
      <c r="P286" s="236"/>
      <c r="Q286" s="236"/>
      <c r="R286" s="236"/>
      <c r="S286" s="236"/>
      <c r="T286" s="237"/>
      <c r="U286" s="11"/>
      <c r="V286" s="11"/>
      <c r="W286" s="11"/>
      <c r="X286" s="11"/>
      <c r="Y286" s="11"/>
      <c r="Z286" s="11"/>
      <c r="AA286" s="11"/>
      <c r="AB286" s="11"/>
      <c r="AC286" s="11"/>
      <c r="AD286" s="11"/>
      <c r="AE286" s="11"/>
      <c r="AT286" s="238" t="s">
        <v>199</v>
      </c>
      <c r="AU286" s="238" t="s">
        <v>85</v>
      </c>
      <c r="AV286" s="11" t="s">
        <v>85</v>
      </c>
      <c r="AW286" s="11" t="s">
        <v>32</v>
      </c>
      <c r="AX286" s="11" t="s">
        <v>76</v>
      </c>
      <c r="AY286" s="238" t="s">
        <v>195</v>
      </c>
    </row>
    <row r="287" s="11" customFormat="1">
      <c r="A287" s="11"/>
      <c r="B287" s="228"/>
      <c r="C287" s="229"/>
      <c r="D287" s="213" t="s">
        <v>199</v>
      </c>
      <c r="E287" s="230" t="s">
        <v>1</v>
      </c>
      <c r="F287" s="231" t="s">
        <v>2090</v>
      </c>
      <c r="G287" s="229"/>
      <c r="H287" s="232">
        <v>-5.4000000000000004</v>
      </c>
      <c r="I287" s="233"/>
      <c r="J287" s="229"/>
      <c r="K287" s="229"/>
      <c r="L287" s="234"/>
      <c r="M287" s="235"/>
      <c r="N287" s="236"/>
      <c r="O287" s="236"/>
      <c r="P287" s="236"/>
      <c r="Q287" s="236"/>
      <c r="R287" s="236"/>
      <c r="S287" s="236"/>
      <c r="T287" s="237"/>
      <c r="U287" s="11"/>
      <c r="V287" s="11"/>
      <c r="W287" s="11"/>
      <c r="X287" s="11"/>
      <c r="Y287" s="11"/>
      <c r="Z287" s="11"/>
      <c r="AA287" s="11"/>
      <c r="AB287" s="11"/>
      <c r="AC287" s="11"/>
      <c r="AD287" s="11"/>
      <c r="AE287" s="11"/>
      <c r="AT287" s="238" t="s">
        <v>199</v>
      </c>
      <c r="AU287" s="238" t="s">
        <v>85</v>
      </c>
      <c r="AV287" s="11" t="s">
        <v>85</v>
      </c>
      <c r="AW287" s="11" t="s">
        <v>32</v>
      </c>
      <c r="AX287" s="11" t="s">
        <v>76</v>
      </c>
      <c r="AY287" s="238" t="s">
        <v>195</v>
      </c>
    </row>
    <row r="288" s="11" customFormat="1">
      <c r="A288" s="11"/>
      <c r="B288" s="228"/>
      <c r="C288" s="229"/>
      <c r="D288" s="213" t="s">
        <v>199</v>
      </c>
      <c r="E288" s="230" t="s">
        <v>1</v>
      </c>
      <c r="F288" s="231" t="s">
        <v>2091</v>
      </c>
      <c r="G288" s="229"/>
      <c r="H288" s="232">
        <v>-165.47999999999999</v>
      </c>
      <c r="I288" s="233"/>
      <c r="J288" s="229"/>
      <c r="K288" s="229"/>
      <c r="L288" s="234"/>
      <c r="M288" s="235"/>
      <c r="N288" s="236"/>
      <c r="O288" s="236"/>
      <c r="P288" s="236"/>
      <c r="Q288" s="236"/>
      <c r="R288" s="236"/>
      <c r="S288" s="236"/>
      <c r="T288" s="237"/>
      <c r="U288" s="11"/>
      <c r="V288" s="11"/>
      <c r="W288" s="11"/>
      <c r="X288" s="11"/>
      <c r="Y288" s="11"/>
      <c r="Z288" s="11"/>
      <c r="AA288" s="11"/>
      <c r="AB288" s="11"/>
      <c r="AC288" s="11"/>
      <c r="AD288" s="11"/>
      <c r="AE288" s="11"/>
      <c r="AT288" s="238" t="s">
        <v>199</v>
      </c>
      <c r="AU288" s="238" t="s">
        <v>85</v>
      </c>
      <c r="AV288" s="11" t="s">
        <v>85</v>
      </c>
      <c r="AW288" s="11" t="s">
        <v>32</v>
      </c>
      <c r="AX288" s="11" t="s">
        <v>76</v>
      </c>
      <c r="AY288" s="238" t="s">
        <v>195</v>
      </c>
    </row>
    <row r="289" s="11" customFormat="1">
      <c r="A289" s="11"/>
      <c r="B289" s="228"/>
      <c r="C289" s="229"/>
      <c r="D289" s="213" t="s">
        <v>199</v>
      </c>
      <c r="E289" s="230" t="s">
        <v>1</v>
      </c>
      <c r="F289" s="231" t="s">
        <v>2092</v>
      </c>
      <c r="G289" s="229"/>
      <c r="H289" s="232">
        <v>-90.724000000000004</v>
      </c>
      <c r="I289" s="233"/>
      <c r="J289" s="229"/>
      <c r="K289" s="229"/>
      <c r="L289" s="234"/>
      <c r="M289" s="235"/>
      <c r="N289" s="236"/>
      <c r="O289" s="236"/>
      <c r="P289" s="236"/>
      <c r="Q289" s="236"/>
      <c r="R289" s="236"/>
      <c r="S289" s="236"/>
      <c r="T289" s="237"/>
      <c r="U289" s="11"/>
      <c r="V289" s="11"/>
      <c r="W289" s="11"/>
      <c r="X289" s="11"/>
      <c r="Y289" s="11"/>
      <c r="Z289" s="11"/>
      <c r="AA289" s="11"/>
      <c r="AB289" s="11"/>
      <c r="AC289" s="11"/>
      <c r="AD289" s="11"/>
      <c r="AE289" s="11"/>
      <c r="AT289" s="238" t="s">
        <v>199</v>
      </c>
      <c r="AU289" s="238" t="s">
        <v>85</v>
      </c>
      <c r="AV289" s="11" t="s">
        <v>85</v>
      </c>
      <c r="AW289" s="11" t="s">
        <v>32</v>
      </c>
      <c r="AX289" s="11" t="s">
        <v>76</v>
      </c>
      <c r="AY289" s="238" t="s">
        <v>195</v>
      </c>
    </row>
    <row r="290" s="11" customFormat="1">
      <c r="A290" s="11"/>
      <c r="B290" s="228"/>
      <c r="C290" s="229"/>
      <c r="D290" s="213" t="s">
        <v>199</v>
      </c>
      <c r="E290" s="230" t="s">
        <v>1</v>
      </c>
      <c r="F290" s="231" t="s">
        <v>2093</v>
      </c>
      <c r="G290" s="229"/>
      <c r="H290" s="232">
        <v>-263.63999999999999</v>
      </c>
      <c r="I290" s="233"/>
      <c r="J290" s="229"/>
      <c r="K290" s="229"/>
      <c r="L290" s="234"/>
      <c r="M290" s="235"/>
      <c r="N290" s="236"/>
      <c r="O290" s="236"/>
      <c r="P290" s="236"/>
      <c r="Q290" s="236"/>
      <c r="R290" s="236"/>
      <c r="S290" s="236"/>
      <c r="T290" s="237"/>
      <c r="U290" s="11"/>
      <c r="V290" s="11"/>
      <c r="W290" s="11"/>
      <c r="X290" s="11"/>
      <c r="Y290" s="11"/>
      <c r="Z290" s="11"/>
      <c r="AA290" s="11"/>
      <c r="AB290" s="11"/>
      <c r="AC290" s="11"/>
      <c r="AD290" s="11"/>
      <c r="AE290" s="11"/>
      <c r="AT290" s="238" t="s">
        <v>199</v>
      </c>
      <c r="AU290" s="238" t="s">
        <v>85</v>
      </c>
      <c r="AV290" s="11" t="s">
        <v>85</v>
      </c>
      <c r="AW290" s="11" t="s">
        <v>32</v>
      </c>
      <c r="AX290" s="11" t="s">
        <v>76</v>
      </c>
      <c r="AY290" s="238" t="s">
        <v>195</v>
      </c>
    </row>
    <row r="291" s="11" customFormat="1">
      <c r="A291" s="11"/>
      <c r="B291" s="228"/>
      <c r="C291" s="229"/>
      <c r="D291" s="213" t="s">
        <v>199</v>
      </c>
      <c r="E291" s="230" t="s">
        <v>1</v>
      </c>
      <c r="F291" s="231" t="s">
        <v>2094</v>
      </c>
      <c r="G291" s="229"/>
      <c r="H291" s="232">
        <v>-39</v>
      </c>
      <c r="I291" s="233"/>
      <c r="J291" s="229"/>
      <c r="K291" s="229"/>
      <c r="L291" s="234"/>
      <c r="M291" s="235"/>
      <c r="N291" s="236"/>
      <c r="O291" s="236"/>
      <c r="P291" s="236"/>
      <c r="Q291" s="236"/>
      <c r="R291" s="236"/>
      <c r="S291" s="236"/>
      <c r="T291" s="237"/>
      <c r="U291" s="11"/>
      <c r="V291" s="11"/>
      <c r="W291" s="11"/>
      <c r="X291" s="11"/>
      <c r="Y291" s="11"/>
      <c r="Z291" s="11"/>
      <c r="AA291" s="11"/>
      <c r="AB291" s="11"/>
      <c r="AC291" s="11"/>
      <c r="AD291" s="11"/>
      <c r="AE291" s="11"/>
      <c r="AT291" s="238" t="s">
        <v>199</v>
      </c>
      <c r="AU291" s="238" t="s">
        <v>85</v>
      </c>
      <c r="AV291" s="11" t="s">
        <v>85</v>
      </c>
      <c r="AW291" s="11" t="s">
        <v>32</v>
      </c>
      <c r="AX291" s="11" t="s">
        <v>76</v>
      </c>
      <c r="AY291" s="238" t="s">
        <v>195</v>
      </c>
    </row>
    <row r="292" s="11" customFormat="1">
      <c r="A292" s="11"/>
      <c r="B292" s="228"/>
      <c r="C292" s="229"/>
      <c r="D292" s="213" t="s">
        <v>199</v>
      </c>
      <c r="E292" s="230" t="s">
        <v>1</v>
      </c>
      <c r="F292" s="231" t="s">
        <v>2095</v>
      </c>
      <c r="G292" s="229"/>
      <c r="H292" s="232">
        <v>-262.80000000000001</v>
      </c>
      <c r="I292" s="233"/>
      <c r="J292" s="229"/>
      <c r="K292" s="229"/>
      <c r="L292" s="234"/>
      <c r="M292" s="235"/>
      <c r="N292" s="236"/>
      <c r="O292" s="236"/>
      <c r="P292" s="236"/>
      <c r="Q292" s="236"/>
      <c r="R292" s="236"/>
      <c r="S292" s="236"/>
      <c r="T292" s="237"/>
      <c r="U292" s="11"/>
      <c r="V292" s="11"/>
      <c r="W292" s="11"/>
      <c r="X292" s="11"/>
      <c r="Y292" s="11"/>
      <c r="Z292" s="11"/>
      <c r="AA292" s="11"/>
      <c r="AB292" s="11"/>
      <c r="AC292" s="11"/>
      <c r="AD292" s="11"/>
      <c r="AE292" s="11"/>
      <c r="AT292" s="238" t="s">
        <v>199</v>
      </c>
      <c r="AU292" s="238" t="s">
        <v>85</v>
      </c>
      <c r="AV292" s="11" t="s">
        <v>85</v>
      </c>
      <c r="AW292" s="11" t="s">
        <v>32</v>
      </c>
      <c r="AX292" s="11" t="s">
        <v>76</v>
      </c>
      <c r="AY292" s="238" t="s">
        <v>195</v>
      </c>
    </row>
    <row r="293" s="11" customFormat="1">
      <c r="A293" s="11"/>
      <c r="B293" s="228"/>
      <c r="C293" s="229"/>
      <c r="D293" s="213" t="s">
        <v>199</v>
      </c>
      <c r="E293" s="230" t="s">
        <v>1</v>
      </c>
      <c r="F293" s="231" t="s">
        <v>2096</v>
      </c>
      <c r="G293" s="229"/>
      <c r="H293" s="232">
        <v>-19.5</v>
      </c>
      <c r="I293" s="233"/>
      <c r="J293" s="229"/>
      <c r="K293" s="229"/>
      <c r="L293" s="234"/>
      <c r="M293" s="235"/>
      <c r="N293" s="236"/>
      <c r="O293" s="236"/>
      <c r="P293" s="236"/>
      <c r="Q293" s="236"/>
      <c r="R293" s="236"/>
      <c r="S293" s="236"/>
      <c r="T293" s="237"/>
      <c r="U293" s="11"/>
      <c r="V293" s="11"/>
      <c r="W293" s="11"/>
      <c r="X293" s="11"/>
      <c r="Y293" s="11"/>
      <c r="Z293" s="11"/>
      <c r="AA293" s="11"/>
      <c r="AB293" s="11"/>
      <c r="AC293" s="11"/>
      <c r="AD293" s="11"/>
      <c r="AE293" s="11"/>
      <c r="AT293" s="238" t="s">
        <v>199</v>
      </c>
      <c r="AU293" s="238" t="s">
        <v>85</v>
      </c>
      <c r="AV293" s="11" t="s">
        <v>85</v>
      </c>
      <c r="AW293" s="11" t="s">
        <v>32</v>
      </c>
      <c r="AX293" s="11" t="s">
        <v>76</v>
      </c>
      <c r="AY293" s="238" t="s">
        <v>195</v>
      </c>
    </row>
    <row r="294" s="11" customFormat="1">
      <c r="A294" s="11"/>
      <c r="B294" s="228"/>
      <c r="C294" s="229"/>
      <c r="D294" s="213" t="s">
        <v>199</v>
      </c>
      <c r="E294" s="230" t="s">
        <v>1</v>
      </c>
      <c r="F294" s="231" t="s">
        <v>2097</v>
      </c>
      <c r="G294" s="229"/>
      <c r="H294" s="232">
        <v>-31.893999999999998</v>
      </c>
      <c r="I294" s="233"/>
      <c r="J294" s="229"/>
      <c r="K294" s="229"/>
      <c r="L294" s="234"/>
      <c r="M294" s="235"/>
      <c r="N294" s="236"/>
      <c r="O294" s="236"/>
      <c r="P294" s="236"/>
      <c r="Q294" s="236"/>
      <c r="R294" s="236"/>
      <c r="S294" s="236"/>
      <c r="T294" s="237"/>
      <c r="U294" s="11"/>
      <c r="V294" s="11"/>
      <c r="W294" s="11"/>
      <c r="X294" s="11"/>
      <c r="Y294" s="11"/>
      <c r="Z294" s="11"/>
      <c r="AA294" s="11"/>
      <c r="AB294" s="11"/>
      <c r="AC294" s="11"/>
      <c r="AD294" s="11"/>
      <c r="AE294" s="11"/>
      <c r="AT294" s="238" t="s">
        <v>199</v>
      </c>
      <c r="AU294" s="238" t="s">
        <v>85</v>
      </c>
      <c r="AV294" s="11" t="s">
        <v>85</v>
      </c>
      <c r="AW294" s="11" t="s">
        <v>32</v>
      </c>
      <c r="AX294" s="11" t="s">
        <v>76</v>
      </c>
      <c r="AY294" s="238" t="s">
        <v>195</v>
      </c>
    </row>
    <row r="295" s="11" customFormat="1">
      <c r="A295" s="11"/>
      <c r="B295" s="228"/>
      <c r="C295" s="229"/>
      <c r="D295" s="213" t="s">
        <v>199</v>
      </c>
      <c r="E295" s="230" t="s">
        <v>1</v>
      </c>
      <c r="F295" s="231" t="s">
        <v>2098</v>
      </c>
      <c r="G295" s="229"/>
      <c r="H295" s="232">
        <v>-124.2</v>
      </c>
      <c r="I295" s="233"/>
      <c r="J295" s="229"/>
      <c r="K295" s="229"/>
      <c r="L295" s="234"/>
      <c r="M295" s="235"/>
      <c r="N295" s="236"/>
      <c r="O295" s="236"/>
      <c r="P295" s="236"/>
      <c r="Q295" s="236"/>
      <c r="R295" s="236"/>
      <c r="S295" s="236"/>
      <c r="T295" s="237"/>
      <c r="U295" s="11"/>
      <c r="V295" s="11"/>
      <c r="W295" s="11"/>
      <c r="X295" s="11"/>
      <c r="Y295" s="11"/>
      <c r="Z295" s="11"/>
      <c r="AA295" s="11"/>
      <c r="AB295" s="11"/>
      <c r="AC295" s="11"/>
      <c r="AD295" s="11"/>
      <c r="AE295" s="11"/>
      <c r="AT295" s="238" t="s">
        <v>199</v>
      </c>
      <c r="AU295" s="238" t="s">
        <v>85</v>
      </c>
      <c r="AV295" s="11" t="s">
        <v>85</v>
      </c>
      <c r="AW295" s="11" t="s">
        <v>32</v>
      </c>
      <c r="AX295" s="11" t="s">
        <v>76</v>
      </c>
      <c r="AY295" s="238" t="s">
        <v>195</v>
      </c>
    </row>
    <row r="296" s="11" customFormat="1">
      <c r="A296" s="11"/>
      <c r="B296" s="228"/>
      <c r="C296" s="229"/>
      <c r="D296" s="213" t="s">
        <v>199</v>
      </c>
      <c r="E296" s="230" t="s">
        <v>1</v>
      </c>
      <c r="F296" s="231" t="s">
        <v>2099</v>
      </c>
      <c r="G296" s="229"/>
      <c r="H296" s="232">
        <v>-9.75</v>
      </c>
      <c r="I296" s="233"/>
      <c r="J296" s="229"/>
      <c r="K296" s="229"/>
      <c r="L296" s="234"/>
      <c r="M296" s="235"/>
      <c r="N296" s="236"/>
      <c r="O296" s="236"/>
      <c r="P296" s="236"/>
      <c r="Q296" s="236"/>
      <c r="R296" s="236"/>
      <c r="S296" s="236"/>
      <c r="T296" s="237"/>
      <c r="U296" s="11"/>
      <c r="V296" s="11"/>
      <c r="W296" s="11"/>
      <c r="X296" s="11"/>
      <c r="Y296" s="11"/>
      <c r="Z296" s="11"/>
      <c r="AA296" s="11"/>
      <c r="AB296" s="11"/>
      <c r="AC296" s="11"/>
      <c r="AD296" s="11"/>
      <c r="AE296" s="11"/>
      <c r="AT296" s="238" t="s">
        <v>199</v>
      </c>
      <c r="AU296" s="238" t="s">
        <v>85</v>
      </c>
      <c r="AV296" s="11" t="s">
        <v>85</v>
      </c>
      <c r="AW296" s="11" t="s">
        <v>32</v>
      </c>
      <c r="AX296" s="11" t="s">
        <v>76</v>
      </c>
      <c r="AY296" s="238" t="s">
        <v>195</v>
      </c>
    </row>
    <row r="297" s="11" customFormat="1">
      <c r="A297" s="11"/>
      <c r="B297" s="228"/>
      <c r="C297" s="229"/>
      <c r="D297" s="213" t="s">
        <v>199</v>
      </c>
      <c r="E297" s="230" t="s">
        <v>1</v>
      </c>
      <c r="F297" s="231" t="s">
        <v>2100</v>
      </c>
      <c r="G297" s="229"/>
      <c r="H297" s="232">
        <v>-67.200000000000003</v>
      </c>
      <c r="I297" s="233"/>
      <c r="J297" s="229"/>
      <c r="K297" s="229"/>
      <c r="L297" s="234"/>
      <c r="M297" s="235"/>
      <c r="N297" s="236"/>
      <c r="O297" s="236"/>
      <c r="P297" s="236"/>
      <c r="Q297" s="236"/>
      <c r="R297" s="236"/>
      <c r="S297" s="236"/>
      <c r="T297" s="237"/>
      <c r="U297" s="11"/>
      <c r="V297" s="11"/>
      <c r="W297" s="11"/>
      <c r="X297" s="11"/>
      <c r="Y297" s="11"/>
      <c r="Z297" s="11"/>
      <c r="AA297" s="11"/>
      <c r="AB297" s="11"/>
      <c r="AC297" s="11"/>
      <c r="AD297" s="11"/>
      <c r="AE297" s="11"/>
      <c r="AT297" s="238" t="s">
        <v>199</v>
      </c>
      <c r="AU297" s="238" t="s">
        <v>85</v>
      </c>
      <c r="AV297" s="11" t="s">
        <v>85</v>
      </c>
      <c r="AW297" s="11" t="s">
        <v>32</v>
      </c>
      <c r="AX297" s="11" t="s">
        <v>76</v>
      </c>
      <c r="AY297" s="238" t="s">
        <v>195</v>
      </c>
    </row>
    <row r="298" s="11" customFormat="1">
      <c r="A298" s="11"/>
      <c r="B298" s="228"/>
      <c r="C298" s="229"/>
      <c r="D298" s="213" t="s">
        <v>199</v>
      </c>
      <c r="E298" s="230" t="s">
        <v>1</v>
      </c>
      <c r="F298" s="231" t="s">
        <v>2101</v>
      </c>
      <c r="G298" s="229"/>
      <c r="H298" s="232">
        <v>-13</v>
      </c>
      <c r="I298" s="233"/>
      <c r="J298" s="229"/>
      <c r="K298" s="229"/>
      <c r="L298" s="234"/>
      <c r="M298" s="235"/>
      <c r="N298" s="236"/>
      <c r="O298" s="236"/>
      <c r="P298" s="236"/>
      <c r="Q298" s="236"/>
      <c r="R298" s="236"/>
      <c r="S298" s="236"/>
      <c r="T298" s="237"/>
      <c r="U298" s="11"/>
      <c r="V298" s="11"/>
      <c r="W298" s="11"/>
      <c r="X298" s="11"/>
      <c r="Y298" s="11"/>
      <c r="Z298" s="11"/>
      <c r="AA298" s="11"/>
      <c r="AB298" s="11"/>
      <c r="AC298" s="11"/>
      <c r="AD298" s="11"/>
      <c r="AE298" s="11"/>
      <c r="AT298" s="238" t="s">
        <v>199</v>
      </c>
      <c r="AU298" s="238" t="s">
        <v>85</v>
      </c>
      <c r="AV298" s="11" t="s">
        <v>85</v>
      </c>
      <c r="AW298" s="11" t="s">
        <v>32</v>
      </c>
      <c r="AX298" s="11" t="s">
        <v>76</v>
      </c>
      <c r="AY298" s="238" t="s">
        <v>195</v>
      </c>
    </row>
    <row r="299" s="11" customFormat="1">
      <c r="A299" s="11"/>
      <c r="B299" s="228"/>
      <c r="C299" s="229"/>
      <c r="D299" s="213" t="s">
        <v>199</v>
      </c>
      <c r="E299" s="230" t="s">
        <v>1</v>
      </c>
      <c r="F299" s="231" t="s">
        <v>2102</v>
      </c>
      <c r="G299" s="229"/>
      <c r="H299" s="232">
        <v>-301.80000000000001</v>
      </c>
      <c r="I299" s="233"/>
      <c r="J299" s="229"/>
      <c r="K299" s="229"/>
      <c r="L299" s="234"/>
      <c r="M299" s="235"/>
      <c r="N299" s="236"/>
      <c r="O299" s="236"/>
      <c r="P299" s="236"/>
      <c r="Q299" s="236"/>
      <c r="R299" s="236"/>
      <c r="S299" s="236"/>
      <c r="T299" s="237"/>
      <c r="U299" s="11"/>
      <c r="V299" s="11"/>
      <c r="W299" s="11"/>
      <c r="X299" s="11"/>
      <c r="Y299" s="11"/>
      <c r="Z299" s="11"/>
      <c r="AA299" s="11"/>
      <c r="AB299" s="11"/>
      <c r="AC299" s="11"/>
      <c r="AD299" s="11"/>
      <c r="AE299" s="11"/>
      <c r="AT299" s="238" t="s">
        <v>199</v>
      </c>
      <c r="AU299" s="238" t="s">
        <v>85</v>
      </c>
      <c r="AV299" s="11" t="s">
        <v>85</v>
      </c>
      <c r="AW299" s="11" t="s">
        <v>32</v>
      </c>
      <c r="AX299" s="11" t="s">
        <v>76</v>
      </c>
      <c r="AY299" s="238" t="s">
        <v>195</v>
      </c>
    </row>
    <row r="300" s="11" customFormat="1">
      <c r="A300" s="11"/>
      <c r="B300" s="228"/>
      <c r="C300" s="229"/>
      <c r="D300" s="213" t="s">
        <v>199</v>
      </c>
      <c r="E300" s="230" t="s">
        <v>1</v>
      </c>
      <c r="F300" s="231" t="s">
        <v>2103</v>
      </c>
      <c r="G300" s="229"/>
      <c r="H300" s="232">
        <v>-32.5</v>
      </c>
      <c r="I300" s="233"/>
      <c r="J300" s="229"/>
      <c r="K300" s="229"/>
      <c r="L300" s="234"/>
      <c r="M300" s="235"/>
      <c r="N300" s="236"/>
      <c r="O300" s="236"/>
      <c r="P300" s="236"/>
      <c r="Q300" s="236"/>
      <c r="R300" s="236"/>
      <c r="S300" s="236"/>
      <c r="T300" s="237"/>
      <c r="U300" s="11"/>
      <c r="V300" s="11"/>
      <c r="W300" s="11"/>
      <c r="X300" s="11"/>
      <c r="Y300" s="11"/>
      <c r="Z300" s="11"/>
      <c r="AA300" s="11"/>
      <c r="AB300" s="11"/>
      <c r="AC300" s="11"/>
      <c r="AD300" s="11"/>
      <c r="AE300" s="11"/>
      <c r="AT300" s="238" t="s">
        <v>199</v>
      </c>
      <c r="AU300" s="238" t="s">
        <v>85</v>
      </c>
      <c r="AV300" s="11" t="s">
        <v>85</v>
      </c>
      <c r="AW300" s="11" t="s">
        <v>32</v>
      </c>
      <c r="AX300" s="11" t="s">
        <v>76</v>
      </c>
      <c r="AY300" s="238" t="s">
        <v>195</v>
      </c>
    </row>
    <row r="301" s="10" customFormat="1">
      <c r="A301" s="10"/>
      <c r="B301" s="218"/>
      <c r="C301" s="219"/>
      <c r="D301" s="213" t="s">
        <v>199</v>
      </c>
      <c r="E301" s="220" t="s">
        <v>1</v>
      </c>
      <c r="F301" s="221" t="s">
        <v>2104</v>
      </c>
      <c r="G301" s="219"/>
      <c r="H301" s="220" t="s">
        <v>1</v>
      </c>
      <c r="I301" s="222"/>
      <c r="J301" s="219"/>
      <c r="K301" s="219"/>
      <c r="L301" s="223"/>
      <c r="M301" s="224"/>
      <c r="N301" s="225"/>
      <c r="O301" s="225"/>
      <c r="P301" s="225"/>
      <c r="Q301" s="225"/>
      <c r="R301" s="225"/>
      <c r="S301" s="225"/>
      <c r="T301" s="226"/>
      <c r="U301" s="10"/>
      <c r="V301" s="10"/>
      <c r="W301" s="10"/>
      <c r="X301" s="10"/>
      <c r="Y301" s="10"/>
      <c r="Z301" s="10"/>
      <c r="AA301" s="10"/>
      <c r="AB301" s="10"/>
      <c r="AC301" s="10"/>
      <c r="AD301" s="10"/>
      <c r="AE301" s="10"/>
      <c r="AT301" s="227" t="s">
        <v>199</v>
      </c>
      <c r="AU301" s="227" t="s">
        <v>85</v>
      </c>
      <c r="AV301" s="10" t="s">
        <v>83</v>
      </c>
      <c r="AW301" s="10" t="s">
        <v>32</v>
      </c>
      <c r="AX301" s="10" t="s">
        <v>76</v>
      </c>
      <c r="AY301" s="227" t="s">
        <v>195</v>
      </c>
    </row>
    <row r="302" s="10" customFormat="1">
      <c r="A302" s="10"/>
      <c r="B302" s="218"/>
      <c r="C302" s="219"/>
      <c r="D302" s="213" t="s">
        <v>199</v>
      </c>
      <c r="E302" s="220" t="s">
        <v>1</v>
      </c>
      <c r="F302" s="221" t="s">
        <v>2039</v>
      </c>
      <c r="G302" s="219"/>
      <c r="H302" s="220" t="s">
        <v>1</v>
      </c>
      <c r="I302" s="222"/>
      <c r="J302" s="219"/>
      <c r="K302" s="219"/>
      <c r="L302" s="223"/>
      <c r="M302" s="224"/>
      <c r="N302" s="225"/>
      <c r="O302" s="225"/>
      <c r="P302" s="225"/>
      <c r="Q302" s="225"/>
      <c r="R302" s="225"/>
      <c r="S302" s="225"/>
      <c r="T302" s="226"/>
      <c r="U302" s="10"/>
      <c r="V302" s="10"/>
      <c r="W302" s="10"/>
      <c r="X302" s="10"/>
      <c r="Y302" s="10"/>
      <c r="Z302" s="10"/>
      <c r="AA302" s="10"/>
      <c r="AB302" s="10"/>
      <c r="AC302" s="10"/>
      <c r="AD302" s="10"/>
      <c r="AE302" s="10"/>
      <c r="AT302" s="227" t="s">
        <v>199</v>
      </c>
      <c r="AU302" s="227" t="s">
        <v>85</v>
      </c>
      <c r="AV302" s="10" t="s">
        <v>83</v>
      </c>
      <c r="AW302" s="10" t="s">
        <v>32</v>
      </c>
      <c r="AX302" s="10" t="s">
        <v>76</v>
      </c>
      <c r="AY302" s="227" t="s">
        <v>195</v>
      </c>
    </row>
    <row r="303" s="11" customFormat="1">
      <c r="A303" s="11"/>
      <c r="B303" s="228"/>
      <c r="C303" s="229"/>
      <c r="D303" s="213" t="s">
        <v>199</v>
      </c>
      <c r="E303" s="230" t="s">
        <v>1</v>
      </c>
      <c r="F303" s="231" t="s">
        <v>2105</v>
      </c>
      <c r="G303" s="229"/>
      <c r="H303" s="232">
        <v>24.98</v>
      </c>
      <c r="I303" s="233"/>
      <c r="J303" s="229"/>
      <c r="K303" s="229"/>
      <c r="L303" s="234"/>
      <c r="M303" s="235"/>
      <c r="N303" s="236"/>
      <c r="O303" s="236"/>
      <c r="P303" s="236"/>
      <c r="Q303" s="236"/>
      <c r="R303" s="236"/>
      <c r="S303" s="236"/>
      <c r="T303" s="237"/>
      <c r="U303" s="11"/>
      <c r="V303" s="11"/>
      <c r="W303" s="11"/>
      <c r="X303" s="11"/>
      <c r="Y303" s="11"/>
      <c r="Z303" s="11"/>
      <c r="AA303" s="11"/>
      <c r="AB303" s="11"/>
      <c r="AC303" s="11"/>
      <c r="AD303" s="11"/>
      <c r="AE303" s="11"/>
      <c r="AT303" s="238" t="s">
        <v>199</v>
      </c>
      <c r="AU303" s="238" t="s">
        <v>85</v>
      </c>
      <c r="AV303" s="11" t="s">
        <v>85</v>
      </c>
      <c r="AW303" s="11" t="s">
        <v>32</v>
      </c>
      <c r="AX303" s="11" t="s">
        <v>76</v>
      </c>
      <c r="AY303" s="238" t="s">
        <v>195</v>
      </c>
    </row>
    <row r="304" s="11" customFormat="1">
      <c r="A304" s="11"/>
      <c r="B304" s="228"/>
      <c r="C304" s="229"/>
      <c r="D304" s="213" t="s">
        <v>199</v>
      </c>
      <c r="E304" s="230" t="s">
        <v>1</v>
      </c>
      <c r="F304" s="231" t="s">
        <v>2106</v>
      </c>
      <c r="G304" s="229"/>
      <c r="H304" s="232">
        <v>3.7999999999999998</v>
      </c>
      <c r="I304" s="233"/>
      <c r="J304" s="229"/>
      <c r="K304" s="229"/>
      <c r="L304" s="234"/>
      <c r="M304" s="235"/>
      <c r="N304" s="236"/>
      <c r="O304" s="236"/>
      <c r="P304" s="236"/>
      <c r="Q304" s="236"/>
      <c r="R304" s="236"/>
      <c r="S304" s="236"/>
      <c r="T304" s="237"/>
      <c r="U304" s="11"/>
      <c r="V304" s="11"/>
      <c r="W304" s="11"/>
      <c r="X304" s="11"/>
      <c r="Y304" s="11"/>
      <c r="Z304" s="11"/>
      <c r="AA304" s="11"/>
      <c r="AB304" s="11"/>
      <c r="AC304" s="11"/>
      <c r="AD304" s="11"/>
      <c r="AE304" s="11"/>
      <c r="AT304" s="238" t="s">
        <v>199</v>
      </c>
      <c r="AU304" s="238" t="s">
        <v>85</v>
      </c>
      <c r="AV304" s="11" t="s">
        <v>85</v>
      </c>
      <c r="AW304" s="11" t="s">
        <v>32</v>
      </c>
      <c r="AX304" s="11" t="s">
        <v>76</v>
      </c>
      <c r="AY304" s="238" t="s">
        <v>195</v>
      </c>
    </row>
    <row r="305" s="10" customFormat="1">
      <c r="A305" s="10"/>
      <c r="B305" s="218"/>
      <c r="C305" s="219"/>
      <c r="D305" s="213" t="s">
        <v>199</v>
      </c>
      <c r="E305" s="220" t="s">
        <v>1</v>
      </c>
      <c r="F305" s="221" t="s">
        <v>2025</v>
      </c>
      <c r="G305" s="219"/>
      <c r="H305" s="220" t="s">
        <v>1</v>
      </c>
      <c r="I305" s="222"/>
      <c r="J305" s="219"/>
      <c r="K305" s="219"/>
      <c r="L305" s="223"/>
      <c r="M305" s="224"/>
      <c r="N305" s="225"/>
      <c r="O305" s="225"/>
      <c r="P305" s="225"/>
      <c r="Q305" s="225"/>
      <c r="R305" s="225"/>
      <c r="S305" s="225"/>
      <c r="T305" s="226"/>
      <c r="U305" s="10"/>
      <c r="V305" s="10"/>
      <c r="W305" s="10"/>
      <c r="X305" s="10"/>
      <c r="Y305" s="10"/>
      <c r="Z305" s="10"/>
      <c r="AA305" s="10"/>
      <c r="AB305" s="10"/>
      <c r="AC305" s="10"/>
      <c r="AD305" s="10"/>
      <c r="AE305" s="10"/>
      <c r="AT305" s="227" t="s">
        <v>199</v>
      </c>
      <c r="AU305" s="227" t="s">
        <v>85</v>
      </c>
      <c r="AV305" s="10" t="s">
        <v>83</v>
      </c>
      <c r="AW305" s="10" t="s">
        <v>32</v>
      </c>
      <c r="AX305" s="10" t="s">
        <v>76</v>
      </c>
      <c r="AY305" s="227" t="s">
        <v>195</v>
      </c>
    </row>
    <row r="306" s="11" customFormat="1">
      <c r="A306" s="11"/>
      <c r="B306" s="228"/>
      <c r="C306" s="229"/>
      <c r="D306" s="213" t="s">
        <v>199</v>
      </c>
      <c r="E306" s="230" t="s">
        <v>1</v>
      </c>
      <c r="F306" s="231" t="s">
        <v>2107</v>
      </c>
      <c r="G306" s="229"/>
      <c r="H306" s="232">
        <v>7.4199999999999999</v>
      </c>
      <c r="I306" s="233"/>
      <c r="J306" s="229"/>
      <c r="K306" s="229"/>
      <c r="L306" s="234"/>
      <c r="M306" s="235"/>
      <c r="N306" s="236"/>
      <c r="O306" s="236"/>
      <c r="P306" s="236"/>
      <c r="Q306" s="236"/>
      <c r="R306" s="236"/>
      <c r="S306" s="236"/>
      <c r="T306" s="237"/>
      <c r="U306" s="11"/>
      <c r="V306" s="11"/>
      <c r="W306" s="11"/>
      <c r="X306" s="11"/>
      <c r="Y306" s="11"/>
      <c r="Z306" s="11"/>
      <c r="AA306" s="11"/>
      <c r="AB306" s="11"/>
      <c r="AC306" s="11"/>
      <c r="AD306" s="11"/>
      <c r="AE306" s="11"/>
      <c r="AT306" s="238" t="s">
        <v>199</v>
      </c>
      <c r="AU306" s="238" t="s">
        <v>85</v>
      </c>
      <c r="AV306" s="11" t="s">
        <v>85</v>
      </c>
      <c r="AW306" s="11" t="s">
        <v>32</v>
      </c>
      <c r="AX306" s="11" t="s">
        <v>76</v>
      </c>
      <c r="AY306" s="238" t="s">
        <v>195</v>
      </c>
    </row>
    <row r="307" s="10" customFormat="1">
      <c r="A307" s="10"/>
      <c r="B307" s="218"/>
      <c r="C307" s="219"/>
      <c r="D307" s="213" t="s">
        <v>199</v>
      </c>
      <c r="E307" s="220" t="s">
        <v>1</v>
      </c>
      <c r="F307" s="221" t="s">
        <v>2048</v>
      </c>
      <c r="G307" s="219"/>
      <c r="H307" s="220" t="s">
        <v>1</v>
      </c>
      <c r="I307" s="222"/>
      <c r="J307" s="219"/>
      <c r="K307" s="219"/>
      <c r="L307" s="223"/>
      <c r="M307" s="224"/>
      <c r="N307" s="225"/>
      <c r="O307" s="225"/>
      <c r="P307" s="225"/>
      <c r="Q307" s="225"/>
      <c r="R307" s="225"/>
      <c r="S307" s="225"/>
      <c r="T307" s="226"/>
      <c r="U307" s="10"/>
      <c r="V307" s="10"/>
      <c r="W307" s="10"/>
      <c r="X307" s="10"/>
      <c r="Y307" s="10"/>
      <c r="Z307" s="10"/>
      <c r="AA307" s="10"/>
      <c r="AB307" s="10"/>
      <c r="AC307" s="10"/>
      <c r="AD307" s="10"/>
      <c r="AE307" s="10"/>
      <c r="AT307" s="227" t="s">
        <v>199</v>
      </c>
      <c r="AU307" s="227" t="s">
        <v>85</v>
      </c>
      <c r="AV307" s="10" t="s">
        <v>83</v>
      </c>
      <c r="AW307" s="10" t="s">
        <v>32</v>
      </c>
      <c r="AX307" s="10" t="s">
        <v>76</v>
      </c>
      <c r="AY307" s="227" t="s">
        <v>195</v>
      </c>
    </row>
    <row r="308" s="11" customFormat="1">
      <c r="A308" s="11"/>
      <c r="B308" s="228"/>
      <c r="C308" s="229"/>
      <c r="D308" s="213" t="s">
        <v>199</v>
      </c>
      <c r="E308" s="230" t="s">
        <v>1</v>
      </c>
      <c r="F308" s="231" t="s">
        <v>2108</v>
      </c>
      <c r="G308" s="229"/>
      <c r="H308" s="232">
        <v>1</v>
      </c>
      <c r="I308" s="233"/>
      <c r="J308" s="229"/>
      <c r="K308" s="229"/>
      <c r="L308" s="234"/>
      <c r="M308" s="235"/>
      <c r="N308" s="236"/>
      <c r="O308" s="236"/>
      <c r="P308" s="236"/>
      <c r="Q308" s="236"/>
      <c r="R308" s="236"/>
      <c r="S308" s="236"/>
      <c r="T308" s="237"/>
      <c r="U308" s="11"/>
      <c r="V308" s="11"/>
      <c r="W308" s="11"/>
      <c r="X308" s="11"/>
      <c r="Y308" s="11"/>
      <c r="Z308" s="11"/>
      <c r="AA308" s="11"/>
      <c r="AB308" s="11"/>
      <c r="AC308" s="11"/>
      <c r="AD308" s="11"/>
      <c r="AE308" s="11"/>
      <c r="AT308" s="238" t="s">
        <v>199</v>
      </c>
      <c r="AU308" s="238" t="s">
        <v>85</v>
      </c>
      <c r="AV308" s="11" t="s">
        <v>85</v>
      </c>
      <c r="AW308" s="11" t="s">
        <v>32</v>
      </c>
      <c r="AX308" s="11" t="s">
        <v>76</v>
      </c>
      <c r="AY308" s="238" t="s">
        <v>195</v>
      </c>
    </row>
    <row r="309" s="10" customFormat="1">
      <c r="A309" s="10"/>
      <c r="B309" s="218"/>
      <c r="C309" s="219"/>
      <c r="D309" s="213" t="s">
        <v>199</v>
      </c>
      <c r="E309" s="220" t="s">
        <v>1</v>
      </c>
      <c r="F309" s="221" t="s">
        <v>2030</v>
      </c>
      <c r="G309" s="219"/>
      <c r="H309" s="220" t="s">
        <v>1</v>
      </c>
      <c r="I309" s="222"/>
      <c r="J309" s="219"/>
      <c r="K309" s="219"/>
      <c r="L309" s="223"/>
      <c r="M309" s="224"/>
      <c r="N309" s="225"/>
      <c r="O309" s="225"/>
      <c r="P309" s="225"/>
      <c r="Q309" s="225"/>
      <c r="R309" s="225"/>
      <c r="S309" s="225"/>
      <c r="T309" s="226"/>
      <c r="U309" s="10"/>
      <c r="V309" s="10"/>
      <c r="W309" s="10"/>
      <c r="X309" s="10"/>
      <c r="Y309" s="10"/>
      <c r="Z309" s="10"/>
      <c r="AA309" s="10"/>
      <c r="AB309" s="10"/>
      <c r="AC309" s="10"/>
      <c r="AD309" s="10"/>
      <c r="AE309" s="10"/>
      <c r="AT309" s="227" t="s">
        <v>199</v>
      </c>
      <c r="AU309" s="227" t="s">
        <v>85</v>
      </c>
      <c r="AV309" s="10" t="s">
        <v>83</v>
      </c>
      <c r="AW309" s="10" t="s">
        <v>32</v>
      </c>
      <c r="AX309" s="10" t="s">
        <v>76</v>
      </c>
      <c r="AY309" s="227" t="s">
        <v>195</v>
      </c>
    </row>
    <row r="310" s="11" customFormat="1">
      <c r="A310" s="11"/>
      <c r="B310" s="228"/>
      <c r="C310" s="229"/>
      <c r="D310" s="213" t="s">
        <v>199</v>
      </c>
      <c r="E310" s="230" t="s">
        <v>1</v>
      </c>
      <c r="F310" s="231" t="s">
        <v>2109</v>
      </c>
      <c r="G310" s="229"/>
      <c r="H310" s="232">
        <v>42.490000000000002</v>
      </c>
      <c r="I310" s="233"/>
      <c r="J310" s="229"/>
      <c r="K310" s="229"/>
      <c r="L310" s="234"/>
      <c r="M310" s="235"/>
      <c r="N310" s="236"/>
      <c r="O310" s="236"/>
      <c r="P310" s="236"/>
      <c r="Q310" s="236"/>
      <c r="R310" s="236"/>
      <c r="S310" s="236"/>
      <c r="T310" s="237"/>
      <c r="U310" s="11"/>
      <c r="V310" s="11"/>
      <c r="W310" s="11"/>
      <c r="X310" s="11"/>
      <c r="Y310" s="11"/>
      <c r="Z310" s="11"/>
      <c r="AA310" s="11"/>
      <c r="AB310" s="11"/>
      <c r="AC310" s="11"/>
      <c r="AD310" s="11"/>
      <c r="AE310" s="11"/>
      <c r="AT310" s="238" t="s">
        <v>199</v>
      </c>
      <c r="AU310" s="238" t="s">
        <v>85</v>
      </c>
      <c r="AV310" s="11" t="s">
        <v>85</v>
      </c>
      <c r="AW310" s="11" t="s">
        <v>32</v>
      </c>
      <c r="AX310" s="11" t="s">
        <v>76</v>
      </c>
      <c r="AY310" s="238" t="s">
        <v>195</v>
      </c>
    </row>
    <row r="311" s="11" customFormat="1">
      <c r="A311" s="11"/>
      <c r="B311" s="228"/>
      <c r="C311" s="229"/>
      <c r="D311" s="213" t="s">
        <v>199</v>
      </c>
      <c r="E311" s="230" t="s">
        <v>1</v>
      </c>
      <c r="F311" s="231" t="s">
        <v>2110</v>
      </c>
      <c r="G311" s="229"/>
      <c r="H311" s="232">
        <v>15.199999999999999</v>
      </c>
      <c r="I311" s="233"/>
      <c r="J311" s="229"/>
      <c r="K311" s="229"/>
      <c r="L311" s="234"/>
      <c r="M311" s="235"/>
      <c r="N311" s="236"/>
      <c r="O311" s="236"/>
      <c r="P311" s="236"/>
      <c r="Q311" s="236"/>
      <c r="R311" s="236"/>
      <c r="S311" s="236"/>
      <c r="T311" s="237"/>
      <c r="U311" s="11"/>
      <c r="V311" s="11"/>
      <c r="W311" s="11"/>
      <c r="X311" s="11"/>
      <c r="Y311" s="11"/>
      <c r="Z311" s="11"/>
      <c r="AA311" s="11"/>
      <c r="AB311" s="11"/>
      <c r="AC311" s="11"/>
      <c r="AD311" s="11"/>
      <c r="AE311" s="11"/>
      <c r="AT311" s="238" t="s">
        <v>199</v>
      </c>
      <c r="AU311" s="238" t="s">
        <v>85</v>
      </c>
      <c r="AV311" s="11" t="s">
        <v>85</v>
      </c>
      <c r="AW311" s="11" t="s">
        <v>32</v>
      </c>
      <c r="AX311" s="11" t="s">
        <v>76</v>
      </c>
      <c r="AY311" s="238" t="s">
        <v>195</v>
      </c>
    </row>
    <row r="312" s="10" customFormat="1">
      <c r="A312" s="10"/>
      <c r="B312" s="218"/>
      <c r="C312" s="219"/>
      <c r="D312" s="213" t="s">
        <v>199</v>
      </c>
      <c r="E312" s="220" t="s">
        <v>1</v>
      </c>
      <c r="F312" s="221" t="s">
        <v>2034</v>
      </c>
      <c r="G312" s="219"/>
      <c r="H312" s="220" t="s">
        <v>1</v>
      </c>
      <c r="I312" s="222"/>
      <c r="J312" s="219"/>
      <c r="K312" s="219"/>
      <c r="L312" s="223"/>
      <c r="M312" s="224"/>
      <c r="N312" s="225"/>
      <c r="O312" s="225"/>
      <c r="P312" s="225"/>
      <c r="Q312" s="225"/>
      <c r="R312" s="225"/>
      <c r="S312" s="225"/>
      <c r="T312" s="226"/>
      <c r="U312" s="10"/>
      <c r="V312" s="10"/>
      <c r="W312" s="10"/>
      <c r="X312" s="10"/>
      <c r="Y312" s="10"/>
      <c r="Z312" s="10"/>
      <c r="AA312" s="10"/>
      <c r="AB312" s="10"/>
      <c r="AC312" s="10"/>
      <c r="AD312" s="10"/>
      <c r="AE312" s="10"/>
      <c r="AT312" s="227" t="s">
        <v>199</v>
      </c>
      <c r="AU312" s="227" t="s">
        <v>85</v>
      </c>
      <c r="AV312" s="10" t="s">
        <v>83</v>
      </c>
      <c r="AW312" s="10" t="s">
        <v>32</v>
      </c>
      <c r="AX312" s="10" t="s">
        <v>76</v>
      </c>
      <c r="AY312" s="227" t="s">
        <v>195</v>
      </c>
    </row>
    <row r="313" s="11" customFormat="1">
      <c r="A313" s="11"/>
      <c r="B313" s="228"/>
      <c r="C313" s="229"/>
      <c r="D313" s="213" t="s">
        <v>199</v>
      </c>
      <c r="E313" s="230" t="s">
        <v>1</v>
      </c>
      <c r="F313" s="231" t="s">
        <v>2111</v>
      </c>
      <c r="G313" s="229"/>
      <c r="H313" s="232">
        <v>13.859999999999999</v>
      </c>
      <c r="I313" s="233"/>
      <c r="J313" s="229"/>
      <c r="K313" s="229"/>
      <c r="L313" s="234"/>
      <c r="M313" s="235"/>
      <c r="N313" s="236"/>
      <c r="O313" s="236"/>
      <c r="P313" s="236"/>
      <c r="Q313" s="236"/>
      <c r="R313" s="236"/>
      <c r="S313" s="236"/>
      <c r="T313" s="237"/>
      <c r="U313" s="11"/>
      <c r="V313" s="11"/>
      <c r="W313" s="11"/>
      <c r="X313" s="11"/>
      <c r="Y313" s="11"/>
      <c r="Z313" s="11"/>
      <c r="AA313" s="11"/>
      <c r="AB313" s="11"/>
      <c r="AC313" s="11"/>
      <c r="AD313" s="11"/>
      <c r="AE313" s="11"/>
      <c r="AT313" s="238" t="s">
        <v>199</v>
      </c>
      <c r="AU313" s="238" t="s">
        <v>85</v>
      </c>
      <c r="AV313" s="11" t="s">
        <v>85</v>
      </c>
      <c r="AW313" s="11" t="s">
        <v>32</v>
      </c>
      <c r="AX313" s="11" t="s">
        <v>76</v>
      </c>
      <c r="AY313" s="238" t="s">
        <v>195</v>
      </c>
    </row>
    <row r="314" s="10" customFormat="1">
      <c r="A314" s="10"/>
      <c r="B314" s="218"/>
      <c r="C314" s="219"/>
      <c r="D314" s="213" t="s">
        <v>199</v>
      </c>
      <c r="E314" s="220" t="s">
        <v>1</v>
      </c>
      <c r="F314" s="221" t="s">
        <v>2055</v>
      </c>
      <c r="G314" s="219"/>
      <c r="H314" s="220" t="s">
        <v>1</v>
      </c>
      <c r="I314" s="222"/>
      <c r="J314" s="219"/>
      <c r="K314" s="219"/>
      <c r="L314" s="223"/>
      <c r="M314" s="224"/>
      <c r="N314" s="225"/>
      <c r="O314" s="225"/>
      <c r="P314" s="225"/>
      <c r="Q314" s="225"/>
      <c r="R314" s="225"/>
      <c r="S314" s="225"/>
      <c r="T314" s="226"/>
      <c r="U314" s="10"/>
      <c r="V314" s="10"/>
      <c r="W314" s="10"/>
      <c r="X314" s="10"/>
      <c r="Y314" s="10"/>
      <c r="Z314" s="10"/>
      <c r="AA314" s="10"/>
      <c r="AB314" s="10"/>
      <c r="AC314" s="10"/>
      <c r="AD314" s="10"/>
      <c r="AE314" s="10"/>
      <c r="AT314" s="227" t="s">
        <v>199</v>
      </c>
      <c r="AU314" s="227" t="s">
        <v>85</v>
      </c>
      <c r="AV314" s="10" t="s">
        <v>83</v>
      </c>
      <c r="AW314" s="10" t="s">
        <v>32</v>
      </c>
      <c r="AX314" s="10" t="s">
        <v>76</v>
      </c>
      <c r="AY314" s="227" t="s">
        <v>195</v>
      </c>
    </row>
    <row r="315" s="11" customFormat="1">
      <c r="A315" s="11"/>
      <c r="B315" s="228"/>
      <c r="C315" s="229"/>
      <c r="D315" s="213" t="s">
        <v>199</v>
      </c>
      <c r="E315" s="230" t="s">
        <v>1</v>
      </c>
      <c r="F315" s="231" t="s">
        <v>2112</v>
      </c>
      <c r="G315" s="229"/>
      <c r="H315" s="232">
        <v>143.13</v>
      </c>
      <c r="I315" s="233"/>
      <c r="J315" s="229"/>
      <c r="K315" s="229"/>
      <c r="L315" s="234"/>
      <c r="M315" s="235"/>
      <c r="N315" s="236"/>
      <c r="O315" s="236"/>
      <c r="P315" s="236"/>
      <c r="Q315" s="236"/>
      <c r="R315" s="236"/>
      <c r="S315" s="236"/>
      <c r="T315" s="237"/>
      <c r="U315" s="11"/>
      <c r="V315" s="11"/>
      <c r="W315" s="11"/>
      <c r="X315" s="11"/>
      <c r="Y315" s="11"/>
      <c r="Z315" s="11"/>
      <c r="AA315" s="11"/>
      <c r="AB315" s="11"/>
      <c r="AC315" s="11"/>
      <c r="AD315" s="11"/>
      <c r="AE315" s="11"/>
      <c r="AT315" s="238" t="s">
        <v>199</v>
      </c>
      <c r="AU315" s="238" t="s">
        <v>85</v>
      </c>
      <c r="AV315" s="11" t="s">
        <v>85</v>
      </c>
      <c r="AW315" s="11" t="s">
        <v>32</v>
      </c>
      <c r="AX315" s="11" t="s">
        <v>76</v>
      </c>
      <c r="AY315" s="238" t="s">
        <v>195</v>
      </c>
    </row>
    <row r="316" s="11" customFormat="1">
      <c r="A316" s="11"/>
      <c r="B316" s="228"/>
      <c r="C316" s="229"/>
      <c r="D316" s="213" t="s">
        <v>199</v>
      </c>
      <c r="E316" s="230" t="s">
        <v>1</v>
      </c>
      <c r="F316" s="231" t="s">
        <v>2113</v>
      </c>
      <c r="G316" s="229"/>
      <c r="H316" s="232">
        <v>15.199999999999999</v>
      </c>
      <c r="I316" s="233"/>
      <c r="J316" s="229"/>
      <c r="K316" s="229"/>
      <c r="L316" s="234"/>
      <c r="M316" s="235"/>
      <c r="N316" s="236"/>
      <c r="O316" s="236"/>
      <c r="P316" s="236"/>
      <c r="Q316" s="236"/>
      <c r="R316" s="236"/>
      <c r="S316" s="236"/>
      <c r="T316" s="237"/>
      <c r="U316" s="11"/>
      <c r="V316" s="11"/>
      <c r="W316" s="11"/>
      <c r="X316" s="11"/>
      <c r="Y316" s="11"/>
      <c r="Z316" s="11"/>
      <c r="AA316" s="11"/>
      <c r="AB316" s="11"/>
      <c r="AC316" s="11"/>
      <c r="AD316" s="11"/>
      <c r="AE316" s="11"/>
      <c r="AT316" s="238" t="s">
        <v>199</v>
      </c>
      <c r="AU316" s="238" t="s">
        <v>85</v>
      </c>
      <c r="AV316" s="11" t="s">
        <v>85</v>
      </c>
      <c r="AW316" s="11" t="s">
        <v>32</v>
      </c>
      <c r="AX316" s="11" t="s">
        <v>76</v>
      </c>
      <c r="AY316" s="238" t="s">
        <v>195</v>
      </c>
    </row>
    <row r="317" s="10" customFormat="1">
      <c r="A317" s="10"/>
      <c r="B317" s="218"/>
      <c r="C317" s="219"/>
      <c r="D317" s="213" t="s">
        <v>199</v>
      </c>
      <c r="E317" s="220" t="s">
        <v>1</v>
      </c>
      <c r="F317" s="221" t="s">
        <v>2058</v>
      </c>
      <c r="G317" s="219"/>
      <c r="H317" s="220" t="s">
        <v>1</v>
      </c>
      <c r="I317" s="222"/>
      <c r="J317" s="219"/>
      <c r="K317" s="219"/>
      <c r="L317" s="223"/>
      <c r="M317" s="224"/>
      <c r="N317" s="225"/>
      <c r="O317" s="225"/>
      <c r="P317" s="225"/>
      <c r="Q317" s="225"/>
      <c r="R317" s="225"/>
      <c r="S317" s="225"/>
      <c r="T317" s="226"/>
      <c r="U317" s="10"/>
      <c r="V317" s="10"/>
      <c r="W317" s="10"/>
      <c r="X317" s="10"/>
      <c r="Y317" s="10"/>
      <c r="Z317" s="10"/>
      <c r="AA317" s="10"/>
      <c r="AB317" s="10"/>
      <c r="AC317" s="10"/>
      <c r="AD317" s="10"/>
      <c r="AE317" s="10"/>
      <c r="AT317" s="227" t="s">
        <v>199</v>
      </c>
      <c r="AU317" s="227" t="s">
        <v>85</v>
      </c>
      <c r="AV317" s="10" t="s">
        <v>83</v>
      </c>
      <c r="AW317" s="10" t="s">
        <v>32</v>
      </c>
      <c r="AX317" s="10" t="s">
        <v>76</v>
      </c>
      <c r="AY317" s="227" t="s">
        <v>195</v>
      </c>
    </row>
    <row r="318" s="11" customFormat="1">
      <c r="A318" s="11"/>
      <c r="B318" s="228"/>
      <c r="C318" s="229"/>
      <c r="D318" s="213" t="s">
        <v>199</v>
      </c>
      <c r="E318" s="230" t="s">
        <v>1</v>
      </c>
      <c r="F318" s="231" t="s">
        <v>2114</v>
      </c>
      <c r="G318" s="229"/>
      <c r="H318" s="232">
        <v>3.29</v>
      </c>
      <c r="I318" s="233"/>
      <c r="J318" s="229"/>
      <c r="K318" s="229"/>
      <c r="L318" s="234"/>
      <c r="M318" s="235"/>
      <c r="N318" s="236"/>
      <c r="O318" s="236"/>
      <c r="P318" s="236"/>
      <c r="Q318" s="236"/>
      <c r="R318" s="236"/>
      <c r="S318" s="236"/>
      <c r="T318" s="237"/>
      <c r="U318" s="11"/>
      <c r="V318" s="11"/>
      <c r="W318" s="11"/>
      <c r="X318" s="11"/>
      <c r="Y318" s="11"/>
      <c r="Z318" s="11"/>
      <c r="AA318" s="11"/>
      <c r="AB318" s="11"/>
      <c r="AC318" s="11"/>
      <c r="AD318" s="11"/>
      <c r="AE318" s="11"/>
      <c r="AT318" s="238" t="s">
        <v>199</v>
      </c>
      <c r="AU318" s="238" t="s">
        <v>85</v>
      </c>
      <c r="AV318" s="11" t="s">
        <v>85</v>
      </c>
      <c r="AW318" s="11" t="s">
        <v>32</v>
      </c>
      <c r="AX318" s="11" t="s">
        <v>76</v>
      </c>
      <c r="AY318" s="238" t="s">
        <v>195</v>
      </c>
    </row>
    <row r="319" s="10" customFormat="1">
      <c r="A319" s="10"/>
      <c r="B319" s="218"/>
      <c r="C319" s="219"/>
      <c r="D319" s="213" t="s">
        <v>199</v>
      </c>
      <c r="E319" s="220" t="s">
        <v>1</v>
      </c>
      <c r="F319" s="221" t="s">
        <v>2078</v>
      </c>
      <c r="G319" s="219"/>
      <c r="H319" s="220" t="s">
        <v>1</v>
      </c>
      <c r="I319" s="222"/>
      <c r="J319" s="219"/>
      <c r="K319" s="219"/>
      <c r="L319" s="223"/>
      <c r="M319" s="224"/>
      <c r="N319" s="225"/>
      <c r="O319" s="225"/>
      <c r="P319" s="225"/>
      <c r="Q319" s="225"/>
      <c r="R319" s="225"/>
      <c r="S319" s="225"/>
      <c r="T319" s="226"/>
      <c r="U319" s="10"/>
      <c r="V319" s="10"/>
      <c r="W319" s="10"/>
      <c r="X319" s="10"/>
      <c r="Y319" s="10"/>
      <c r="Z319" s="10"/>
      <c r="AA319" s="10"/>
      <c r="AB319" s="10"/>
      <c r="AC319" s="10"/>
      <c r="AD319" s="10"/>
      <c r="AE319" s="10"/>
      <c r="AT319" s="227" t="s">
        <v>199</v>
      </c>
      <c r="AU319" s="227" t="s">
        <v>85</v>
      </c>
      <c r="AV319" s="10" t="s">
        <v>83</v>
      </c>
      <c r="AW319" s="10" t="s">
        <v>32</v>
      </c>
      <c r="AX319" s="10" t="s">
        <v>76</v>
      </c>
      <c r="AY319" s="227" t="s">
        <v>195</v>
      </c>
    </row>
    <row r="320" s="11" customFormat="1">
      <c r="A320" s="11"/>
      <c r="B320" s="228"/>
      <c r="C320" s="229"/>
      <c r="D320" s="213" t="s">
        <v>199</v>
      </c>
      <c r="E320" s="230" t="s">
        <v>1</v>
      </c>
      <c r="F320" s="231" t="s">
        <v>2115</v>
      </c>
      <c r="G320" s="229"/>
      <c r="H320" s="232">
        <v>14.859999999999999</v>
      </c>
      <c r="I320" s="233"/>
      <c r="J320" s="229"/>
      <c r="K320" s="229"/>
      <c r="L320" s="234"/>
      <c r="M320" s="235"/>
      <c r="N320" s="236"/>
      <c r="O320" s="236"/>
      <c r="P320" s="236"/>
      <c r="Q320" s="236"/>
      <c r="R320" s="236"/>
      <c r="S320" s="236"/>
      <c r="T320" s="237"/>
      <c r="U320" s="11"/>
      <c r="V320" s="11"/>
      <c r="W320" s="11"/>
      <c r="X320" s="11"/>
      <c r="Y320" s="11"/>
      <c r="Z320" s="11"/>
      <c r="AA320" s="11"/>
      <c r="AB320" s="11"/>
      <c r="AC320" s="11"/>
      <c r="AD320" s="11"/>
      <c r="AE320" s="11"/>
      <c r="AT320" s="238" t="s">
        <v>199</v>
      </c>
      <c r="AU320" s="238" t="s">
        <v>85</v>
      </c>
      <c r="AV320" s="11" t="s">
        <v>85</v>
      </c>
      <c r="AW320" s="11" t="s">
        <v>32</v>
      </c>
      <c r="AX320" s="11" t="s">
        <v>76</v>
      </c>
      <c r="AY320" s="238" t="s">
        <v>195</v>
      </c>
    </row>
    <row r="321" s="11" customFormat="1">
      <c r="A321" s="11"/>
      <c r="B321" s="228"/>
      <c r="C321" s="229"/>
      <c r="D321" s="213" t="s">
        <v>199</v>
      </c>
      <c r="E321" s="230" t="s">
        <v>1</v>
      </c>
      <c r="F321" s="231" t="s">
        <v>2116</v>
      </c>
      <c r="G321" s="229"/>
      <c r="H321" s="232">
        <v>4.7999999999999998</v>
      </c>
      <c r="I321" s="233"/>
      <c r="J321" s="229"/>
      <c r="K321" s="229"/>
      <c r="L321" s="234"/>
      <c r="M321" s="235"/>
      <c r="N321" s="236"/>
      <c r="O321" s="236"/>
      <c r="P321" s="236"/>
      <c r="Q321" s="236"/>
      <c r="R321" s="236"/>
      <c r="S321" s="236"/>
      <c r="T321" s="237"/>
      <c r="U321" s="11"/>
      <c r="V321" s="11"/>
      <c r="W321" s="11"/>
      <c r="X321" s="11"/>
      <c r="Y321" s="11"/>
      <c r="Z321" s="11"/>
      <c r="AA321" s="11"/>
      <c r="AB321" s="11"/>
      <c r="AC321" s="11"/>
      <c r="AD321" s="11"/>
      <c r="AE321" s="11"/>
      <c r="AT321" s="238" t="s">
        <v>199</v>
      </c>
      <c r="AU321" s="238" t="s">
        <v>85</v>
      </c>
      <c r="AV321" s="11" t="s">
        <v>85</v>
      </c>
      <c r="AW321" s="11" t="s">
        <v>32</v>
      </c>
      <c r="AX321" s="11" t="s">
        <v>76</v>
      </c>
      <c r="AY321" s="238" t="s">
        <v>195</v>
      </c>
    </row>
    <row r="322" s="10" customFormat="1">
      <c r="A322" s="10"/>
      <c r="B322" s="218"/>
      <c r="C322" s="219"/>
      <c r="D322" s="213" t="s">
        <v>199</v>
      </c>
      <c r="E322" s="220" t="s">
        <v>1</v>
      </c>
      <c r="F322" s="221" t="s">
        <v>2062</v>
      </c>
      <c r="G322" s="219"/>
      <c r="H322" s="220" t="s">
        <v>1</v>
      </c>
      <c r="I322" s="222"/>
      <c r="J322" s="219"/>
      <c r="K322" s="219"/>
      <c r="L322" s="223"/>
      <c r="M322" s="224"/>
      <c r="N322" s="225"/>
      <c r="O322" s="225"/>
      <c r="P322" s="225"/>
      <c r="Q322" s="225"/>
      <c r="R322" s="225"/>
      <c r="S322" s="225"/>
      <c r="T322" s="226"/>
      <c r="U322" s="10"/>
      <c r="V322" s="10"/>
      <c r="W322" s="10"/>
      <c r="X322" s="10"/>
      <c r="Y322" s="10"/>
      <c r="Z322" s="10"/>
      <c r="AA322" s="10"/>
      <c r="AB322" s="10"/>
      <c r="AC322" s="10"/>
      <c r="AD322" s="10"/>
      <c r="AE322" s="10"/>
      <c r="AT322" s="227" t="s">
        <v>199</v>
      </c>
      <c r="AU322" s="227" t="s">
        <v>85</v>
      </c>
      <c r="AV322" s="10" t="s">
        <v>83</v>
      </c>
      <c r="AW322" s="10" t="s">
        <v>32</v>
      </c>
      <c r="AX322" s="10" t="s">
        <v>76</v>
      </c>
      <c r="AY322" s="227" t="s">
        <v>195</v>
      </c>
    </row>
    <row r="323" s="11" customFormat="1">
      <c r="A323" s="11"/>
      <c r="B323" s="228"/>
      <c r="C323" s="229"/>
      <c r="D323" s="213" t="s">
        <v>199</v>
      </c>
      <c r="E323" s="230" t="s">
        <v>1</v>
      </c>
      <c r="F323" s="231" t="s">
        <v>2117</v>
      </c>
      <c r="G323" s="229"/>
      <c r="H323" s="232">
        <v>19.050000000000001</v>
      </c>
      <c r="I323" s="233"/>
      <c r="J323" s="229"/>
      <c r="K323" s="229"/>
      <c r="L323" s="234"/>
      <c r="M323" s="235"/>
      <c r="N323" s="236"/>
      <c r="O323" s="236"/>
      <c r="P323" s="236"/>
      <c r="Q323" s="236"/>
      <c r="R323" s="236"/>
      <c r="S323" s="236"/>
      <c r="T323" s="237"/>
      <c r="U323" s="11"/>
      <c r="V323" s="11"/>
      <c r="W323" s="11"/>
      <c r="X323" s="11"/>
      <c r="Y323" s="11"/>
      <c r="Z323" s="11"/>
      <c r="AA323" s="11"/>
      <c r="AB323" s="11"/>
      <c r="AC323" s="11"/>
      <c r="AD323" s="11"/>
      <c r="AE323" s="11"/>
      <c r="AT323" s="238" t="s">
        <v>199</v>
      </c>
      <c r="AU323" s="238" t="s">
        <v>85</v>
      </c>
      <c r="AV323" s="11" t="s">
        <v>85</v>
      </c>
      <c r="AW323" s="11" t="s">
        <v>32</v>
      </c>
      <c r="AX323" s="11" t="s">
        <v>76</v>
      </c>
      <c r="AY323" s="238" t="s">
        <v>195</v>
      </c>
    </row>
    <row r="324" s="11" customFormat="1">
      <c r="A324" s="11"/>
      <c r="B324" s="228"/>
      <c r="C324" s="229"/>
      <c r="D324" s="213" t="s">
        <v>199</v>
      </c>
      <c r="E324" s="230" t="s">
        <v>1</v>
      </c>
      <c r="F324" s="231" t="s">
        <v>2118</v>
      </c>
      <c r="G324" s="229"/>
      <c r="H324" s="232">
        <v>7.5999999999999996</v>
      </c>
      <c r="I324" s="233"/>
      <c r="J324" s="229"/>
      <c r="K324" s="229"/>
      <c r="L324" s="234"/>
      <c r="M324" s="235"/>
      <c r="N324" s="236"/>
      <c r="O324" s="236"/>
      <c r="P324" s="236"/>
      <c r="Q324" s="236"/>
      <c r="R324" s="236"/>
      <c r="S324" s="236"/>
      <c r="T324" s="237"/>
      <c r="U324" s="11"/>
      <c r="V324" s="11"/>
      <c r="W324" s="11"/>
      <c r="X324" s="11"/>
      <c r="Y324" s="11"/>
      <c r="Z324" s="11"/>
      <c r="AA324" s="11"/>
      <c r="AB324" s="11"/>
      <c r="AC324" s="11"/>
      <c r="AD324" s="11"/>
      <c r="AE324" s="11"/>
      <c r="AT324" s="238" t="s">
        <v>199</v>
      </c>
      <c r="AU324" s="238" t="s">
        <v>85</v>
      </c>
      <c r="AV324" s="11" t="s">
        <v>85</v>
      </c>
      <c r="AW324" s="11" t="s">
        <v>32</v>
      </c>
      <c r="AX324" s="11" t="s">
        <v>76</v>
      </c>
      <c r="AY324" s="238" t="s">
        <v>195</v>
      </c>
    </row>
    <row r="325" s="10" customFormat="1">
      <c r="A325" s="10"/>
      <c r="B325" s="218"/>
      <c r="C325" s="219"/>
      <c r="D325" s="213" t="s">
        <v>199</v>
      </c>
      <c r="E325" s="220" t="s">
        <v>1</v>
      </c>
      <c r="F325" s="221" t="s">
        <v>2016</v>
      </c>
      <c r="G325" s="219"/>
      <c r="H325" s="220" t="s">
        <v>1</v>
      </c>
      <c r="I325" s="222"/>
      <c r="J325" s="219"/>
      <c r="K325" s="219"/>
      <c r="L325" s="223"/>
      <c r="M325" s="224"/>
      <c r="N325" s="225"/>
      <c r="O325" s="225"/>
      <c r="P325" s="225"/>
      <c r="Q325" s="225"/>
      <c r="R325" s="225"/>
      <c r="S325" s="225"/>
      <c r="T325" s="226"/>
      <c r="U325" s="10"/>
      <c r="V325" s="10"/>
      <c r="W325" s="10"/>
      <c r="X325" s="10"/>
      <c r="Y325" s="10"/>
      <c r="Z325" s="10"/>
      <c r="AA325" s="10"/>
      <c r="AB325" s="10"/>
      <c r="AC325" s="10"/>
      <c r="AD325" s="10"/>
      <c r="AE325" s="10"/>
      <c r="AT325" s="227" t="s">
        <v>199</v>
      </c>
      <c r="AU325" s="227" t="s">
        <v>85</v>
      </c>
      <c r="AV325" s="10" t="s">
        <v>83</v>
      </c>
      <c r="AW325" s="10" t="s">
        <v>32</v>
      </c>
      <c r="AX325" s="10" t="s">
        <v>76</v>
      </c>
      <c r="AY325" s="227" t="s">
        <v>195</v>
      </c>
    </row>
    <row r="326" s="11" customFormat="1">
      <c r="A326" s="11"/>
      <c r="B326" s="228"/>
      <c r="C326" s="229"/>
      <c r="D326" s="213" t="s">
        <v>199</v>
      </c>
      <c r="E326" s="230" t="s">
        <v>1</v>
      </c>
      <c r="F326" s="231" t="s">
        <v>2119</v>
      </c>
      <c r="G326" s="229"/>
      <c r="H326" s="232">
        <v>1.6699999999999999</v>
      </c>
      <c r="I326" s="233"/>
      <c r="J326" s="229"/>
      <c r="K326" s="229"/>
      <c r="L326" s="234"/>
      <c r="M326" s="235"/>
      <c r="N326" s="236"/>
      <c r="O326" s="236"/>
      <c r="P326" s="236"/>
      <c r="Q326" s="236"/>
      <c r="R326" s="236"/>
      <c r="S326" s="236"/>
      <c r="T326" s="237"/>
      <c r="U326" s="11"/>
      <c r="V326" s="11"/>
      <c r="W326" s="11"/>
      <c r="X326" s="11"/>
      <c r="Y326" s="11"/>
      <c r="Z326" s="11"/>
      <c r="AA326" s="11"/>
      <c r="AB326" s="11"/>
      <c r="AC326" s="11"/>
      <c r="AD326" s="11"/>
      <c r="AE326" s="11"/>
      <c r="AT326" s="238" t="s">
        <v>199</v>
      </c>
      <c r="AU326" s="238" t="s">
        <v>85</v>
      </c>
      <c r="AV326" s="11" t="s">
        <v>85</v>
      </c>
      <c r="AW326" s="11" t="s">
        <v>32</v>
      </c>
      <c r="AX326" s="11" t="s">
        <v>76</v>
      </c>
      <c r="AY326" s="238" t="s">
        <v>195</v>
      </c>
    </row>
    <row r="327" s="10" customFormat="1">
      <c r="A327" s="10"/>
      <c r="B327" s="218"/>
      <c r="C327" s="219"/>
      <c r="D327" s="213" t="s">
        <v>199</v>
      </c>
      <c r="E327" s="220" t="s">
        <v>1</v>
      </c>
      <c r="F327" s="221" t="s">
        <v>2065</v>
      </c>
      <c r="G327" s="219"/>
      <c r="H327" s="220" t="s">
        <v>1</v>
      </c>
      <c r="I327" s="222"/>
      <c r="J327" s="219"/>
      <c r="K327" s="219"/>
      <c r="L327" s="223"/>
      <c r="M327" s="224"/>
      <c r="N327" s="225"/>
      <c r="O327" s="225"/>
      <c r="P327" s="225"/>
      <c r="Q327" s="225"/>
      <c r="R327" s="225"/>
      <c r="S327" s="225"/>
      <c r="T327" s="226"/>
      <c r="U327" s="10"/>
      <c r="V327" s="10"/>
      <c r="W327" s="10"/>
      <c r="X327" s="10"/>
      <c r="Y327" s="10"/>
      <c r="Z327" s="10"/>
      <c r="AA327" s="10"/>
      <c r="AB327" s="10"/>
      <c r="AC327" s="10"/>
      <c r="AD327" s="10"/>
      <c r="AE327" s="10"/>
      <c r="AT327" s="227" t="s">
        <v>199</v>
      </c>
      <c r="AU327" s="227" t="s">
        <v>85</v>
      </c>
      <c r="AV327" s="10" t="s">
        <v>83</v>
      </c>
      <c r="AW327" s="10" t="s">
        <v>32</v>
      </c>
      <c r="AX327" s="10" t="s">
        <v>76</v>
      </c>
      <c r="AY327" s="227" t="s">
        <v>195</v>
      </c>
    </row>
    <row r="328" s="11" customFormat="1">
      <c r="A328" s="11"/>
      <c r="B328" s="228"/>
      <c r="C328" s="229"/>
      <c r="D328" s="213" t="s">
        <v>199</v>
      </c>
      <c r="E328" s="230" t="s">
        <v>1</v>
      </c>
      <c r="F328" s="231" t="s">
        <v>2120</v>
      </c>
      <c r="G328" s="229"/>
      <c r="H328" s="232">
        <v>1.1000000000000001</v>
      </c>
      <c r="I328" s="233"/>
      <c r="J328" s="229"/>
      <c r="K328" s="229"/>
      <c r="L328" s="234"/>
      <c r="M328" s="235"/>
      <c r="N328" s="236"/>
      <c r="O328" s="236"/>
      <c r="P328" s="236"/>
      <c r="Q328" s="236"/>
      <c r="R328" s="236"/>
      <c r="S328" s="236"/>
      <c r="T328" s="237"/>
      <c r="U328" s="11"/>
      <c r="V328" s="11"/>
      <c r="W328" s="11"/>
      <c r="X328" s="11"/>
      <c r="Y328" s="11"/>
      <c r="Z328" s="11"/>
      <c r="AA328" s="11"/>
      <c r="AB328" s="11"/>
      <c r="AC328" s="11"/>
      <c r="AD328" s="11"/>
      <c r="AE328" s="11"/>
      <c r="AT328" s="238" t="s">
        <v>199</v>
      </c>
      <c r="AU328" s="238" t="s">
        <v>85</v>
      </c>
      <c r="AV328" s="11" t="s">
        <v>85</v>
      </c>
      <c r="AW328" s="11" t="s">
        <v>32</v>
      </c>
      <c r="AX328" s="11" t="s">
        <v>76</v>
      </c>
      <c r="AY328" s="238" t="s">
        <v>195</v>
      </c>
    </row>
    <row r="329" s="10" customFormat="1">
      <c r="A329" s="10"/>
      <c r="B329" s="218"/>
      <c r="C329" s="219"/>
      <c r="D329" s="213" t="s">
        <v>199</v>
      </c>
      <c r="E329" s="220" t="s">
        <v>1</v>
      </c>
      <c r="F329" s="221" t="s">
        <v>2067</v>
      </c>
      <c r="G329" s="219"/>
      <c r="H329" s="220" t="s">
        <v>1</v>
      </c>
      <c r="I329" s="222"/>
      <c r="J329" s="219"/>
      <c r="K329" s="219"/>
      <c r="L329" s="223"/>
      <c r="M329" s="224"/>
      <c r="N329" s="225"/>
      <c r="O329" s="225"/>
      <c r="P329" s="225"/>
      <c r="Q329" s="225"/>
      <c r="R329" s="225"/>
      <c r="S329" s="225"/>
      <c r="T329" s="226"/>
      <c r="U329" s="10"/>
      <c r="V329" s="10"/>
      <c r="W329" s="10"/>
      <c r="X329" s="10"/>
      <c r="Y329" s="10"/>
      <c r="Z329" s="10"/>
      <c r="AA329" s="10"/>
      <c r="AB329" s="10"/>
      <c r="AC329" s="10"/>
      <c r="AD329" s="10"/>
      <c r="AE329" s="10"/>
      <c r="AT329" s="227" t="s">
        <v>199</v>
      </c>
      <c r="AU329" s="227" t="s">
        <v>85</v>
      </c>
      <c r="AV329" s="10" t="s">
        <v>83</v>
      </c>
      <c r="AW329" s="10" t="s">
        <v>32</v>
      </c>
      <c r="AX329" s="10" t="s">
        <v>76</v>
      </c>
      <c r="AY329" s="227" t="s">
        <v>195</v>
      </c>
    </row>
    <row r="330" s="11" customFormat="1">
      <c r="A330" s="11"/>
      <c r="B330" s="228"/>
      <c r="C330" s="229"/>
      <c r="D330" s="213" t="s">
        <v>199</v>
      </c>
      <c r="E330" s="230" t="s">
        <v>1</v>
      </c>
      <c r="F330" s="231" t="s">
        <v>2121</v>
      </c>
      <c r="G330" s="229"/>
      <c r="H330" s="232">
        <v>1.29</v>
      </c>
      <c r="I330" s="233"/>
      <c r="J330" s="229"/>
      <c r="K330" s="229"/>
      <c r="L330" s="234"/>
      <c r="M330" s="235"/>
      <c r="N330" s="236"/>
      <c r="O330" s="236"/>
      <c r="P330" s="236"/>
      <c r="Q330" s="236"/>
      <c r="R330" s="236"/>
      <c r="S330" s="236"/>
      <c r="T330" s="237"/>
      <c r="U330" s="11"/>
      <c r="V330" s="11"/>
      <c r="W330" s="11"/>
      <c r="X330" s="11"/>
      <c r="Y330" s="11"/>
      <c r="Z330" s="11"/>
      <c r="AA330" s="11"/>
      <c r="AB330" s="11"/>
      <c r="AC330" s="11"/>
      <c r="AD330" s="11"/>
      <c r="AE330" s="11"/>
      <c r="AT330" s="238" t="s">
        <v>199</v>
      </c>
      <c r="AU330" s="238" t="s">
        <v>85</v>
      </c>
      <c r="AV330" s="11" t="s">
        <v>85</v>
      </c>
      <c r="AW330" s="11" t="s">
        <v>32</v>
      </c>
      <c r="AX330" s="11" t="s">
        <v>76</v>
      </c>
      <c r="AY330" s="238" t="s">
        <v>195</v>
      </c>
    </row>
    <row r="331" s="10" customFormat="1">
      <c r="A331" s="10"/>
      <c r="B331" s="218"/>
      <c r="C331" s="219"/>
      <c r="D331" s="213" t="s">
        <v>199</v>
      </c>
      <c r="E331" s="220" t="s">
        <v>1</v>
      </c>
      <c r="F331" s="221" t="s">
        <v>2009</v>
      </c>
      <c r="G331" s="219"/>
      <c r="H331" s="220" t="s">
        <v>1</v>
      </c>
      <c r="I331" s="222"/>
      <c r="J331" s="219"/>
      <c r="K331" s="219"/>
      <c r="L331" s="223"/>
      <c r="M331" s="224"/>
      <c r="N331" s="225"/>
      <c r="O331" s="225"/>
      <c r="P331" s="225"/>
      <c r="Q331" s="225"/>
      <c r="R331" s="225"/>
      <c r="S331" s="225"/>
      <c r="T331" s="226"/>
      <c r="U331" s="10"/>
      <c r="V331" s="10"/>
      <c r="W331" s="10"/>
      <c r="X331" s="10"/>
      <c r="Y331" s="10"/>
      <c r="Z331" s="10"/>
      <c r="AA331" s="10"/>
      <c r="AB331" s="10"/>
      <c r="AC331" s="10"/>
      <c r="AD331" s="10"/>
      <c r="AE331" s="10"/>
      <c r="AT331" s="227" t="s">
        <v>199</v>
      </c>
      <c r="AU331" s="227" t="s">
        <v>85</v>
      </c>
      <c r="AV331" s="10" t="s">
        <v>83</v>
      </c>
      <c r="AW331" s="10" t="s">
        <v>32</v>
      </c>
      <c r="AX331" s="10" t="s">
        <v>76</v>
      </c>
      <c r="AY331" s="227" t="s">
        <v>195</v>
      </c>
    </row>
    <row r="332" s="11" customFormat="1">
      <c r="A332" s="11"/>
      <c r="B332" s="228"/>
      <c r="C332" s="229"/>
      <c r="D332" s="213" t="s">
        <v>199</v>
      </c>
      <c r="E332" s="230" t="s">
        <v>1</v>
      </c>
      <c r="F332" s="231" t="s">
        <v>2122</v>
      </c>
      <c r="G332" s="229"/>
      <c r="H332" s="232">
        <v>2.7799999999999998</v>
      </c>
      <c r="I332" s="233"/>
      <c r="J332" s="229"/>
      <c r="K332" s="229"/>
      <c r="L332" s="234"/>
      <c r="M332" s="235"/>
      <c r="N332" s="236"/>
      <c r="O332" s="236"/>
      <c r="P332" s="236"/>
      <c r="Q332" s="236"/>
      <c r="R332" s="236"/>
      <c r="S332" s="236"/>
      <c r="T332" s="237"/>
      <c r="U332" s="11"/>
      <c r="V332" s="11"/>
      <c r="W332" s="11"/>
      <c r="X332" s="11"/>
      <c r="Y332" s="11"/>
      <c r="Z332" s="11"/>
      <c r="AA332" s="11"/>
      <c r="AB332" s="11"/>
      <c r="AC332" s="11"/>
      <c r="AD332" s="11"/>
      <c r="AE332" s="11"/>
      <c r="AT332" s="238" t="s">
        <v>199</v>
      </c>
      <c r="AU332" s="238" t="s">
        <v>85</v>
      </c>
      <c r="AV332" s="11" t="s">
        <v>85</v>
      </c>
      <c r="AW332" s="11" t="s">
        <v>32</v>
      </c>
      <c r="AX332" s="11" t="s">
        <v>76</v>
      </c>
      <c r="AY332" s="238" t="s">
        <v>195</v>
      </c>
    </row>
    <row r="333" s="10" customFormat="1">
      <c r="A333" s="10"/>
      <c r="B333" s="218"/>
      <c r="C333" s="219"/>
      <c r="D333" s="213" t="s">
        <v>199</v>
      </c>
      <c r="E333" s="220" t="s">
        <v>1</v>
      </c>
      <c r="F333" s="221" t="s">
        <v>2036</v>
      </c>
      <c r="G333" s="219"/>
      <c r="H333" s="220" t="s">
        <v>1</v>
      </c>
      <c r="I333" s="222"/>
      <c r="J333" s="219"/>
      <c r="K333" s="219"/>
      <c r="L333" s="223"/>
      <c r="M333" s="224"/>
      <c r="N333" s="225"/>
      <c r="O333" s="225"/>
      <c r="P333" s="225"/>
      <c r="Q333" s="225"/>
      <c r="R333" s="225"/>
      <c r="S333" s="225"/>
      <c r="T333" s="226"/>
      <c r="U333" s="10"/>
      <c r="V333" s="10"/>
      <c r="W333" s="10"/>
      <c r="X333" s="10"/>
      <c r="Y333" s="10"/>
      <c r="Z333" s="10"/>
      <c r="AA333" s="10"/>
      <c r="AB333" s="10"/>
      <c r="AC333" s="10"/>
      <c r="AD333" s="10"/>
      <c r="AE333" s="10"/>
      <c r="AT333" s="227" t="s">
        <v>199</v>
      </c>
      <c r="AU333" s="227" t="s">
        <v>85</v>
      </c>
      <c r="AV333" s="10" t="s">
        <v>83</v>
      </c>
      <c r="AW333" s="10" t="s">
        <v>32</v>
      </c>
      <c r="AX333" s="10" t="s">
        <v>76</v>
      </c>
      <c r="AY333" s="227" t="s">
        <v>195</v>
      </c>
    </row>
    <row r="334" s="11" customFormat="1">
      <c r="A334" s="11"/>
      <c r="B334" s="228"/>
      <c r="C334" s="229"/>
      <c r="D334" s="213" t="s">
        <v>199</v>
      </c>
      <c r="E334" s="230" t="s">
        <v>1</v>
      </c>
      <c r="F334" s="231" t="s">
        <v>2123</v>
      </c>
      <c r="G334" s="229"/>
      <c r="H334" s="232">
        <v>7.3799999999999999</v>
      </c>
      <c r="I334" s="233"/>
      <c r="J334" s="229"/>
      <c r="K334" s="229"/>
      <c r="L334" s="234"/>
      <c r="M334" s="235"/>
      <c r="N334" s="236"/>
      <c r="O334" s="236"/>
      <c r="P334" s="236"/>
      <c r="Q334" s="236"/>
      <c r="R334" s="236"/>
      <c r="S334" s="236"/>
      <c r="T334" s="237"/>
      <c r="U334" s="11"/>
      <c r="V334" s="11"/>
      <c r="W334" s="11"/>
      <c r="X334" s="11"/>
      <c r="Y334" s="11"/>
      <c r="Z334" s="11"/>
      <c r="AA334" s="11"/>
      <c r="AB334" s="11"/>
      <c r="AC334" s="11"/>
      <c r="AD334" s="11"/>
      <c r="AE334" s="11"/>
      <c r="AT334" s="238" t="s">
        <v>199</v>
      </c>
      <c r="AU334" s="238" t="s">
        <v>85</v>
      </c>
      <c r="AV334" s="11" t="s">
        <v>85</v>
      </c>
      <c r="AW334" s="11" t="s">
        <v>32</v>
      </c>
      <c r="AX334" s="11" t="s">
        <v>76</v>
      </c>
      <c r="AY334" s="238" t="s">
        <v>195</v>
      </c>
    </row>
    <row r="335" s="10" customFormat="1">
      <c r="A335" s="10"/>
      <c r="B335" s="218"/>
      <c r="C335" s="219"/>
      <c r="D335" s="213" t="s">
        <v>199</v>
      </c>
      <c r="E335" s="220" t="s">
        <v>1</v>
      </c>
      <c r="F335" s="221" t="s">
        <v>2071</v>
      </c>
      <c r="G335" s="219"/>
      <c r="H335" s="220" t="s">
        <v>1</v>
      </c>
      <c r="I335" s="222"/>
      <c r="J335" s="219"/>
      <c r="K335" s="219"/>
      <c r="L335" s="223"/>
      <c r="M335" s="224"/>
      <c r="N335" s="225"/>
      <c r="O335" s="225"/>
      <c r="P335" s="225"/>
      <c r="Q335" s="225"/>
      <c r="R335" s="225"/>
      <c r="S335" s="225"/>
      <c r="T335" s="226"/>
      <c r="U335" s="10"/>
      <c r="V335" s="10"/>
      <c r="W335" s="10"/>
      <c r="X335" s="10"/>
      <c r="Y335" s="10"/>
      <c r="Z335" s="10"/>
      <c r="AA335" s="10"/>
      <c r="AB335" s="10"/>
      <c r="AC335" s="10"/>
      <c r="AD335" s="10"/>
      <c r="AE335" s="10"/>
      <c r="AT335" s="227" t="s">
        <v>199</v>
      </c>
      <c r="AU335" s="227" t="s">
        <v>85</v>
      </c>
      <c r="AV335" s="10" t="s">
        <v>83</v>
      </c>
      <c r="AW335" s="10" t="s">
        <v>32</v>
      </c>
      <c r="AX335" s="10" t="s">
        <v>76</v>
      </c>
      <c r="AY335" s="227" t="s">
        <v>195</v>
      </c>
    </row>
    <row r="336" s="11" customFormat="1">
      <c r="A336" s="11"/>
      <c r="B336" s="228"/>
      <c r="C336" s="229"/>
      <c r="D336" s="213" t="s">
        <v>199</v>
      </c>
      <c r="E336" s="230" t="s">
        <v>1</v>
      </c>
      <c r="F336" s="231" t="s">
        <v>2124</v>
      </c>
      <c r="G336" s="229"/>
      <c r="H336" s="232">
        <v>1.94</v>
      </c>
      <c r="I336" s="233"/>
      <c r="J336" s="229"/>
      <c r="K336" s="229"/>
      <c r="L336" s="234"/>
      <c r="M336" s="235"/>
      <c r="N336" s="236"/>
      <c r="O336" s="236"/>
      <c r="P336" s="236"/>
      <c r="Q336" s="236"/>
      <c r="R336" s="236"/>
      <c r="S336" s="236"/>
      <c r="T336" s="237"/>
      <c r="U336" s="11"/>
      <c r="V336" s="11"/>
      <c r="W336" s="11"/>
      <c r="X336" s="11"/>
      <c r="Y336" s="11"/>
      <c r="Z336" s="11"/>
      <c r="AA336" s="11"/>
      <c r="AB336" s="11"/>
      <c r="AC336" s="11"/>
      <c r="AD336" s="11"/>
      <c r="AE336" s="11"/>
      <c r="AT336" s="238" t="s">
        <v>199</v>
      </c>
      <c r="AU336" s="238" t="s">
        <v>85</v>
      </c>
      <c r="AV336" s="11" t="s">
        <v>85</v>
      </c>
      <c r="AW336" s="11" t="s">
        <v>32</v>
      </c>
      <c r="AX336" s="11" t="s">
        <v>76</v>
      </c>
      <c r="AY336" s="238" t="s">
        <v>195</v>
      </c>
    </row>
    <row r="337" s="10" customFormat="1">
      <c r="A337" s="10"/>
      <c r="B337" s="218"/>
      <c r="C337" s="219"/>
      <c r="D337" s="213" t="s">
        <v>199</v>
      </c>
      <c r="E337" s="220" t="s">
        <v>1</v>
      </c>
      <c r="F337" s="221" t="s">
        <v>2073</v>
      </c>
      <c r="G337" s="219"/>
      <c r="H337" s="220" t="s">
        <v>1</v>
      </c>
      <c r="I337" s="222"/>
      <c r="J337" s="219"/>
      <c r="K337" s="219"/>
      <c r="L337" s="223"/>
      <c r="M337" s="224"/>
      <c r="N337" s="225"/>
      <c r="O337" s="225"/>
      <c r="P337" s="225"/>
      <c r="Q337" s="225"/>
      <c r="R337" s="225"/>
      <c r="S337" s="225"/>
      <c r="T337" s="226"/>
      <c r="U337" s="10"/>
      <c r="V337" s="10"/>
      <c r="W337" s="10"/>
      <c r="X337" s="10"/>
      <c r="Y337" s="10"/>
      <c r="Z337" s="10"/>
      <c r="AA337" s="10"/>
      <c r="AB337" s="10"/>
      <c r="AC337" s="10"/>
      <c r="AD337" s="10"/>
      <c r="AE337" s="10"/>
      <c r="AT337" s="227" t="s">
        <v>199</v>
      </c>
      <c r="AU337" s="227" t="s">
        <v>85</v>
      </c>
      <c r="AV337" s="10" t="s">
        <v>83</v>
      </c>
      <c r="AW337" s="10" t="s">
        <v>32</v>
      </c>
      <c r="AX337" s="10" t="s">
        <v>76</v>
      </c>
      <c r="AY337" s="227" t="s">
        <v>195</v>
      </c>
    </row>
    <row r="338" s="11" customFormat="1">
      <c r="A338" s="11"/>
      <c r="B338" s="228"/>
      <c r="C338" s="229"/>
      <c r="D338" s="213" t="s">
        <v>199</v>
      </c>
      <c r="E338" s="230" t="s">
        <v>1</v>
      </c>
      <c r="F338" s="231" t="s">
        <v>2125</v>
      </c>
      <c r="G338" s="229"/>
      <c r="H338" s="232">
        <v>1.5</v>
      </c>
      <c r="I338" s="233"/>
      <c r="J338" s="229"/>
      <c r="K338" s="229"/>
      <c r="L338" s="234"/>
      <c r="M338" s="235"/>
      <c r="N338" s="236"/>
      <c r="O338" s="236"/>
      <c r="P338" s="236"/>
      <c r="Q338" s="236"/>
      <c r="R338" s="236"/>
      <c r="S338" s="236"/>
      <c r="T338" s="237"/>
      <c r="U338" s="11"/>
      <c r="V338" s="11"/>
      <c r="W338" s="11"/>
      <c r="X338" s="11"/>
      <c r="Y338" s="11"/>
      <c r="Z338" s="11"/>
      <c r="AA338" s="11"/>
      <c r="AB338" s="11"/>
      <c r="AC338" s="11"/>
      <c r="AD338" s="11"/>
      <c r="AE338" s="11"/>
      <c r="AT338" s="238" t="s">
        <v>199</v>
      </c>
      <c r="AU338" s="238" t="s">
        <v>85</v>
      </c>
      <c r="AV338" s="11" t="s">
        <v>85</v>
      </c>
      <c r="AW338" s="11" t="s">
        <v>32</v>
      </c>
      <c r="AX338" s="11" t="s">
        <v>76</v>
      </c>
      <c r="AY338" s="238" t="s">
        <v>195</v>
      </c>
    </row>
    <row r="339" s="10" customFormat="1">
      <c r="A339" s="10"/>
      <c r="B339" s="218"/>
      <c r="C339" s="219"/>
      <c r="D339" s="213" t="s">
        <v>199</v>
      </c>
      <c r="E339" s="220" t="s">
        <v>1</v>
      </c>
      <c r="F339" s="221" t="s">
        <v>2075</v>
      </c>
      <c r="G339" s="219"/>
      <c r="H339" s="220" t="s">
        <v>1</v>
      </c>
      <c r="I339" s="222"/>
      <c r="J339" s="219"/>
      <c r="K339" s="219"/>
      <c r="L339" s="223"/>
      <c r="M339" s="224"/>
      <c r="N339" s="225"/>
      <c r="O339" s="225"/>
      <c r="P339" s="225"/>
      <c r="Q339" s="225"/>
      <c r="R339" s="225"/>
      <c r="S339" s="225"/>
      <c r="T339" s="226"/>
      <c r="U339" s="10"/>
      <c r="V339" s="10"/>
      <c r="W339" s="10"/>
      <c r="X339" s="10"/>
      <c r="Y339" s="10"/>
      <c r="Z339" s="10"/>
      <c r="AA339" s="10"/>
      <c r="AB339" s="10"/>
      <c r="AC339" s="10"/>
      <c r="AD339" s="10"/>
      <c r="AE339" s="10"/>
      <c r="AT339" s="227" t="s">
        <v>199</v>
      </c>
      <c r="AU339" s="227" t="s">
        <v>85</v>
      </c>
      <c r="AV339" s="10" t="s">
        <v>83</v>
      </c>
      <c r="AW339" s="10" t="s">
        <v>32</v>
      </c>
      <c r="AX339" s="10" t="s">
        <v>76</v>
      </c>
      <c r="AY339" s="227" t="s">
        <v>195</v>
      </c>
    </row>
    <row r="340" s="11" customFormat="1">
      <c r="A340" s="11"/>
      <c r="B340" s="228"/>
      <c r="C340" s="229"/>
      <c r="D340" s="213" t="s">
        <v>199</v>
      </c>
      <c r="E340" s="230" t="s">
        <v>1</v>
      </c>
      <c r="F340" s="231" t="s">
        <v>2126</v>
      </c>
      <c r="G340" s="229"/>
      <c r="H340" s="232">
        <v>2.5</v>
      </c>
      <c r="I340" s="233"/>
      <c r="J340" s="229"/>
      <c r="K340" s="229"/>
      <c r="L340" s="234"/>
      <c r="M340" s="235"/>
      <c r="N340" s="236"/>
      <c r="O340" s="236"/>
      <c r="P340" s="236"/>
      <c r="Q340" s="236"/>
      <c r="R340" s="236"/>
      <c r="S340" s="236"/>
      <c r="T340" s="237"/>
      <c r="U340" s="11"/>
      <c r="V340" s="11"/>
      <c r="W340" s="11"/>
      <c r="X340" s="11"/>
      <c r="Y340" s="11"/>
      <c r="Z340" s="11"/>
      <c r="AA340" s="11"/>
      <c r="AB340" s="11"/>
      <c r="AC340" s="11"/>
      <c r="AD340" s="11"/>
      <c r="AE340" s="11"/>
      <c r="AT340" s="238" t="s">
        <v>199</v>
      </c>
      <c r="AU340" s="238" t="s">
        <v>85</v>
      </c>
      <c r="AV340" s="11" t="s">
        <v>85</v>
      </c>
      <c r="AW340" s="11" t="s">
        <v>32</v>
      </c>
      <c r="AX340" s="11" t="s">
        <v>76</v>
      </c>
      <c r="AY340" s="238" t="s">
        <v>195</v>
      </c>
    </row>
    <row r="341" s="15" customFormat="1">
      <c r="A341" s="15"/>
      <c r="B341" s="287"/>
      <c r="C341" s="288"/>
      <c r="D341" s="213" t="s">
        <v>199</v>
      </c>
      <c r="E341" s="289" t="s">
        <v>1</v>
      </c>
      <c r="F341" s="290" t="s">
        <v>1422</v>
      </c>
      <c r="G341" s="288"/>
      <c r="H341" s="291">
        <v>3693.752</v>
      </c>
      <c r="I341" s="292"/>
      <c r="J341" s="288"/>
      <c r="K341" s="288"/>
      <c r="L341" s="293"/>
      <c r="M341" s="294"/>
      <c r="N341" s="295"/>
      <c r="O341" s="295"/>
      <c r="P341" s="295"/>
      <c r="Q341" s="295"/>
      <c r="R341" s="295"/>
      <c r="S341" s="295"/>
      <c r="T341" s="296"/>
      <c r="U341" s="15"/>
      <c r="V341" s="15"/>
      <c r="W341" s="15"/>
      <c r="X341" s="15"/>
      <c r="Y341" s="15"/>
      <c r="Z341" s="15"/>
      <c r="AA341" s="15"/>
      <c r="AB341" s="15"/>
      <c r="AC341" s="15"/>
      <c r="AD341" s="15"/>
      <c r="AE341" s="15"/>
      <c r="AT341" s="297" t="s">
        <v>199</v>
      </c>
      <c r="AU341" s="297" t="s">
        <v>85</v>
      </c>
      <c r="AV341" s="15" t="s">
        <v>234</v>
      </c>
      <c r="AW341" s="15" t="s">
        <v>32</v>
      </c>
      <c r="AX341" s="15" t="s">
        <v>83</v>
      </c>
      <c r="AY341" s="297" t="s">
        <v>195</v>
      </c>
    </row>
    <row r="342" s="2" customFormat="1" ht="24.15" customHeight="1">
      <c r="A342" s="39"/>
      <c r="B342" s="40"/>
      <c r="C342" s="200" t="s">
        <v>253</v>
      </c>
      <c r="D342" s="200" t="s">
        <v>191</v>
      </c>
      <c r="E342" s="201" t="s">
        <v>1447</v>
      </c>
      <c r="F342" s="202" t="s">
        <v>1448</v>
      </c>
      <c r="G342" s="203" t="s">
        <v>1449</v>
      </c>
      <c r="H342" s="204">
        <v>1040</v>
      </c>
      <c r="I342" s="205"/>
      <c r="J342" s="206">
        <f>ROUND(I342*H342,2)</f>
        <v>0</v>
      </c>
      <c r="K342" s="202" t="s">
        <v>1412</v>
      </c>
      <c r="L342" s="45"/>
      <c r="M342" s="207" t="s">
        <v>1</v>
      </c>
      <c r="N342" s="208" t="s">
        <v>41</v>
      </c>
      <c r="O342" s="92"/>
      <c r="P342" s="209">
        <f>O342*H342</f>
        <v>0</v>
      </c>
      <c r="Q342" s="209">
        <v>3.0000000000000001E-05</v>
      </c>
      <c r="R342" s="209">
        <f>Q342*H342</f>
        <v>0.031200000000000002</v>
      </c>
      <c r="S342" s="209">
        <v>0</v>
      </c>
      <c r="T342" s="210">
        <f>S342*H342</f>
        <v>0</v>
      </c>
      <c r="U342" s="39"/>
      <c r="V342" s="39"/>
      <c r="W342" s="39"/>
      <c r="X342" s="39"/>
      <c r="Y342" s="39"/>
      <c r="Z342" s="39"/>
      <c r="AA342" s="39"/>
      <c r="AB342" s="39"/>
      <c r="AC342" s="39"/>
      <c r="AD342" s="39"/>
      <c r="AE342" s="39"/>
      <c r="AR342" s="211" t="s">
        <v>234</v>
      </c>
      <c r="AT342" s="211" t="s">
        <v>191</v>
      </c>
      <c r="AU342" s="211" t="s">
        <v>85</v>
      </c>
      <c r="AY342" s="18" t="s">
        <v>195</v>
      </c>
      <c r="BE342" s="212">
        <f>IF(N342="základní",J342,0)</f>
        <v>0</v>
      </c>
      <c r="BF342" s="212">
        <f>IF(N342="snížená",J342,0)</f>
        <v>0</v>
      </c>
      <c r="BG342" s="212">
        <f>IF(N342="zákl. přenesená",J342,0)</f>
        <v>0</v>
      </c>
      <c r="BH342" s="212">
        <f>IF(N342="sníž. přenesená",J342,0)</f>
        <v>0</v>
      </c>
      <c r="BI342" s="212">
        <f>IF(N342="nulová",J342,0)</f>
        <v>0</v>
      </c>
      <c r="BJ342" s="18" t="s">
        <v>83</v>
      </c>
      <c r="BK342" s="212">
        <f>ROUND(I342*H342,2)</f>
        <v>0</v>
      </c>
      <c r="BL342" s="18" t="s">
        <v>234</v>
      </c>
      <c r="BM342" s="211" t="s">
        <v>2127</v>
      </c>
    </row>
    <row r="343" s="10" customFormat="1">
      <c r="A343" s="10"/>
      <c r="B343" s="218"/>
      <c r="C343" s="219"/>
      <c r="D343" s="213" t="s">
        <v>199</v>
      </c>
      <c r="E343" s="220" t="s">
        <v>1</v>
      </c>
      <c r="F343" s="221" t="s">
        <v>2128</v>
      </c>
      <c r="G343" s="219"/>
      <c r="H343" s="220" t="s">
        <v>1</v>
      </c>
      <c r="I343" s="222"/>
      <c r="J343" s="219"/>
      <c r="K343" s="219"/>
      <c r="L343" s="223"/>
      <c r="M343" s="224"/>
      <c r="N343" s="225"/>
      <c r="O343" s="225"/>
      <c r="P343" s="225"/>
      <c r="Q343" s="225"/>
      <c r="R343" s="225"/>
      <c r="S343" s="225"/>
      <c r="T343" s="226"/>
      <c r="U343" s="10"/>
      <c r="V343" s="10"/>
      <c r="W343" s="10"/>
      <c r="X343" s="10"/>
      <c r="Y343" s="10"/>
      <c r="Z343" s="10"/>
      <c r="AA343" s="10"/>
      <c r="AB343" s="10"/>
      <c r="AC343" s="10"/>
      <c r="AD343" s="10"/>
      <c r="AE343" s="10"/>
      <c r="AT343" s="227" t="s">
        <v>199</v>
      </c>
      <c r="AU343" s="227" t="s">
        <v>85</v>
      </c>
      <c r="AV343" s="10" t="s">
        <v>83</v>
      </c>
      <c r="AW343" s="10" t="s">
        <v>32</v>
      </c>
      <c r="AX343" s="10" t="s">
        <v>76</v>
      </c>
      <c r="AY343" s="227" t="s">
        <v>195</v>
      </c>
    </row>
    <row r="344" s="11" customFormat="1">
      <c r="A344" s="11"/>
      <c r="B344" s="228"/>
      <c r="C344" s="229"/>
      <c r="D344" s="213" t="s">
        <v>199</v>
      </c>
      <c r="E344" s="230" t="s">
        <v>1</v>
      </c>
      <c r="F344" s="231" t="s">
        <v>2129</v>
      </c>
      <c r="G344" s="229"/>
      <c r="H344" s="232">
        <v>720</v>
      </c>
      <c r="I344" s="233"/>
      <c r="J344" s="229"/>
      <c r="K344" s="229"/>
      <c r="L344" s="234"/>
      <c r="M344" s="235"/>
      <c r="N344" s="236"/>
      <c r="O344" s="236"/>
      <c r="P344" s="236"/>
      <c r="Q344" s="236"/>
      <c r="R344" s="236"/>
      <c r="S344" s="236"/>
      <c r="T344" s="237"/>
      <c r="U344" s="11"/>
      <c r="V344" s="11"/>
      <c r="W344" s="11"/>
      <c r="X344" s="11"/>
      <c r="Y344" s="11"/>
      <c r="Z344" s="11"/>
      <c r="AA344" s="11"/>
      <c r="AB344" s="11"/>
      <c r="AC344" s="11"/>
      <c r="AD344" s="11"/>
      <c r="AE344" s="11"/>
      <c r="AT344" s="238" t="s">
        <v>199</v>
      </c>
      <c r="AU344" s="238" t="s">
        <v>85</v>
      </c>
      <c r="AV344" s="11" t="s">
        <v>85</v>
      </c>
      <c r="AW344" s="11" t="s">
        <v>32</v>
      </c>
      <c r="AX344" s="11" t="s">
        <v>76</v>
      </c>
      <c r="AY344" s="238" t="s">
        <v>195</v>
      </c>
    </row>
    <row r="345" s="10" customFormat="1">
      <c r="A345" s="10"/>
      <c r="B345" s="218"/>
      <c r="C345" s="219"/>
      <c r="D345" s="213" t="s">
        <v>199</v>
      </c>
      <c r="E345" s="220" t="s">
        <v>1</v>
      </c>
      <c r="F345" s="221" t="s">
        <v>2130</v>
      </c>
      <c r="G345" s="219"/>
      <c r="H345" s="220" t="s">
        <v>1</v>
      </c>
      <c r="I345" s="222"/>
      <c r="J345" s="219"/>
      <c r="K345" s="219"/>
      <c r="L345" s="223"/>
      <c r="M345" s="224"/>
      <c r="N345" s="225"/>
      <c r="O345" s="225"/>
      <c r="P345" s="225"/>
      <c r="Q345" s="225"/>
      <c r="R345" s="225"/>
      <c r="S345" s="225"/>
      <c r="T345" s="226"/>
      <c r="U345" s="10"/>
      <c r="V345" s="10"/>
      <c r="W345" s="10"/>
      <c r="X345" s="10"/>
      <c r="Y345" s="10"/>
      <c r="Z345" s="10"/>
      <c r="AA345" s="10"/>
      <c r="AB345" s="10"/>
      <c r="AC345" s="10"/>
      <c r="AD345" s="10"/>
      <c r="AE345" s="10"/>
      <c r="AT345" s="227" t="s">
        <v>199</v>
      </c>
      <c r="AU345" s="227" t="s">
        <v>85</v>
      </c>
      <c r="AV345" s="10" t="s">
        <v>83</v>
      </c>
      <c r="AW345" s="10" t="s">
        <v>32</v>
      </c>
      <c r="AX345" s="10" t="s">
        <v>76</v>
      </c>
      <c r="AY345" s="227" t="s">
        <v>195</v>
      </c>
    </row>
    <row r="346" s="11" customFormat="1">
      <c r="A346" s="11"/>
      <c r="B346" s="228"/>
      <c r="C346" s="229"/>
      <c r="D346" s="213" t="s">
        <v>199</v>
      </c>
      <c r="E346" s="230" t="s">
        <v>1</v>
      </c>
      <c r="F346" s="231" t="s">
        <v>2131</v>
      </c>
      <c r="G346" s="229"/>
      <c r="H346" s="232">
        <v>160</v>
      </c>
      <c r="I346" s="233"/>
      <c r="J346" s="229"/>
      <c r="K346" s="229"/>
      <c r="L346" s="234"/>
      <c r="M346" s="235"/>
      <c r="N346" s="236"/>
      <c r="O346" s="236"/>
      <c r="P346" s="236"/>
      <c r="Q346" s="236"/>
      <c r="R346" s="236"/>
      <c r="S346" s="236"/>
      <c r="T346" s="237"/>
      <c r="U346" s="11"/>
      <c r="V346" s="11"/>
      <c r="W346" s="11"/>
      <c r="X346" s="11"/>
      <c r="Y346" s="11"/>
      <c r="Z346" s="11"/>
      <c r="AA346" s="11"/>
      <c r="AB346" s="11"/>
      <c r="AC346" s="11"/>
      <c r="AD346" s="11"/>
      <c r="AE346" s="11"/>
      <c r="AT346" s="238" t="s">
        <v>199</v>
      </c>
      <c r="AU346" s="238" t="s">
        <v>85</v>
      </c>
      <c r="AV346" s="11" t="s">
        <v>85</v>
      </c>
      <c r="AW346" s="11" t="s">
        <v>32</v>
      </c>
      <c r="AX346" s="11" t="s">
        <v>76</v>
      </c>
      <c r="AY346" s="238" t="s">
        <v>195</v>
      </c>
    </row>
    <row r="347" s="10" customFormat="1">
      <c r="A347" s="10"/>
      <c r="B347" s="218"/>
      <c r="C347" s="219"/>
      <c r="D347" s="213" t="s">
        <v>199</v>
      </c>
      <c r="E347" s="220" t="s">
        <v>1</v>
      </c>
      <c r="F347" s="221" t="s">
        <v>2132</v>
      </c>
      <c r="G347" s="219"/>
      <c r="H347" s="220" t="s">
        <v>1</v>
      </c>
      <c r="I347" s="222"/>
      <c r="J347" s="219"/>
      <c r="K347" s="219"/>
      <c r="L347" s="223"/>
      <c r="M347" s="224"/>
      <c r="N347" s="225"/>
      <c r="O347" s="225"/>
      <c r="P347" s="225"/>
      <c r="Q347" s="225"/>
      <c r="R347" s="225"/>
      <c r="S347" s="225"/>
      <c r="T347" s="226"/>
      <c r="U347" s="10"/>
      <c r="V347" s="10"/>
      <c r="W347" s="10"/>
      <c r="X347" s="10"/>
      <c r="Y347" s="10"/>
      <c r="Z347" s="10"/>
      <c r="AA347" s="10"/>
      <c r="AB347" s="10"/>
      <c r="AC347" s="10"/>
      <c r="AD347" s="10"/>
      <c r="AE347" s="10"/>
      <c r="AT347" s="227" t="s">
        <v>199</v>
      </c>
      <c r="AU347" s="227" t="s">
        <v>85</v>
      </c>
      <c r="AV347" s="10" t="s">
        <v>83</v>
      </c>
      <c r="AW347" s="10" t="s">
        <v>32</v>
      </c>
      <c r="AX347" s="10" t="s">
        <v>76</v>
      </c>
      <c r="AY347" s="227" t="s">
        <v>195</v>
      </c>
    </row>
    <row r="348" s="11" customFormat="1">
      <c r="A348" s="11"/>
      <c r="B348" s="228"/>
      <c r="C348" s="229"/>
      <c r="D348" s="213" t="s">
        <v>199</v>
      </c>
      <c r="E348" s="230" t="s">
        <v>1</v>
      </c>
      <c r="F348" s="231" t="s">
        <v>2133</v>
      </c>
      <c r="G348" s="229"/>
      <c r="H348" s="232">
        <v>40</v>
      </c>
      <c r="I348" s="233"/>
      <c r="J348" s="229"/>
      <c r="K348" s="229"/>
      <c r="L348" s="234"/>
      <c r="M348" s="235"/>
      <c r="N348" s="236"/>
      <c r="O348" s="236"/>
      <c r="P348" s="236"/>
      <c r="Q348" s="236"/>
      <c r="R348" s="236"/>
      <c r="S348" s="236"/>
      <c r="T348" s="237"/>
      <c r="U348" s="11"/>
      <c r="V348" s="11"/>
      <c r="W348" s="11"/>
      <c r="X348" s="11"/>
      <c r="Y348" s="11"/>
      <c r="Z348" s="11"/>
      <c r="AA348" s="11"/>
      <c r="AB348" s="11"/>
      <c r="AC348" s="11"/>
      <c r="AD348" s="11"/>
      <c r="AE348" s="11"/>
      <c r="AT348" s="238" t="s">
        <v>199</v>
      </c>
      <c r="AU348" s="238" t="s">
        <v>85</v>
      </c>
      <c r="AV348" s="11" t="s">
        <v>85</v>
      </c>
      <c r="AW348" s="11" t="s">
        <v>32</v>
      </c>
      <c r="AX348" s="11" t="s">
        <v>76</v>
      </c>
      <c r="AY348" s="238" t="s">
        <v>195</v>
      </c>
    </row>
    <row r="349" s="10" customFormat="1">
      <c r="A349" s="10"/>
      <c r="B349" s="218"/>
      <c r="C349" s="219"/>
      <c r="D349" s="213" t="s">
        <v>199</v>
      </c>
      <c r="E349" s="220" t="s">
        <v>1</v>
      </c>
      <c r="F349" s="221" t="s">
        <v>2134</v>
      </c>
      <c r="G349" s="219"/>
      <c r="H349" s="220" t="s">
        <v>1</v>
      </c>
      <c r="I349" s="222"/>
      <c r="J349" s="219"/>
      <c r="K349" s="219"/>
      <c r="L349" s="223"/>
      <c r="M349" s="224"/>
      <c r="N349" s="225"/>
      <c r="O349" s="225"/>
      <c r="P349" s="225"/>
      <c r="Q349" s="225"/>
      <c r="R349" s="225"/>
      <c r="S349" s="225"/>
      <c r="T349" s="226"/>
      <c r="U349" s="10"/>
      <c r="V349" s="10"/>
      <c r="W349" s="10"/>
      <c r="X349" s="10"/>
      <c r="Y349" s="10"/>
      <c r="Z349" s="10"/>
      <c r="AA349" s="10"/>
      <c r="AB349" s="10"/>
      <c r="AC349" s="10"/>
      <c r="AD349" s="10"/>
      <c r="AE349" s="10"/>
      <c r="AT349" s="227" t="s">
        <v>199</v>
      </c>
      <c r="AU349" s="227" t="s">
        <v>85</v>
      </c>
      <c r="AV349" s="10" t="s">
        <v>83</v>
      </c>
      <c r="AW349" s="10" t="s">
        <v>32</v>
      </c>
      <c r="AX349" s="10" t="s">
        <v>76</v>
      </c>
      <c r="AY349" s="227" t="s">
        <v>195</v>
      </c>
    </row>
    <row r="350" s="11" customFormat="1">
      <c r="A350" s="11"/>
      <c r="B350" s="228"/>
      <c r="C350" s="229"/>
      <c r="D350" s="213" t="s">
        <v>199</v>
      </c>
      <c r="E350" s="230" t="s">
        <v>1</v>
      </c>
      <c r="F350" s="231" t="s">
        <v>2133</v>
      </c>
      <c r="G350" s="229"/>
      <c r="H350" s="232">
        <v>40</v>
      </c>
      <c r="I350" s="233"/>
      <c r="J350" s="229"/>
      <c r="K350" s="229"/>
      <c r="L350" s="234"/>
      <c r="M350" s="235"/>
      <c r="N350" s="236"/>
      <c r="O350" s="236"/>
      <c r="P350" s="236"/>
      <c r="Q350" s="236"/>
      <c r="R350" s="236"/>
      <c r="S350" s="236"/>
      <c r="T350" s="237"/>
      <c r="U350" s="11"/>
      <c r="V350" s="11"/>
      <c r="W350" s="11"/>
      <c r="X350" s="11"/>
      <c r="Y350" s="11"/>
      <c r="Z350" s="11"/>
      <c r="AA350" s="11"/>
      <c r="AB350" s="11"/>
      <c r="AC350" s="11"/>
      <c r="AD350" s="11"/>
      <c r="AE350" s="11"/>
      <c r="AT350" s="238" t="s">
        <v>199</v>
      </c>
      <c r="AU350" s="238" t="s">
        <v>85</v>
      </c>
      <c r="AV350" s="11" t="s">
        <v>85</v>
      </c>
      <c r="AW350" s="11" t="s">
        <v>32</v>
      </c>
      <c r="AX350" s="11" t="s">
        <v>76</v>
      </c>
      <c r="AY350" s="238" t="s">
        <v>195</v>
      </c>
    </row>
    <row r="351" s="10" customFormat="1">
      <c r="A351" s="10"/>
      <c r="B351" s="218"/>
      <c r="C351" s="219"/>
      <c r="D351" s="213" t="s">
        <v>199</v>
      </c>
      <c r="E351" s="220" t="s">
        <v>1</v>
      </c>
      <c r="F351" s="221" t="s">
        <v>2135</v>
      </c>
      <c r="G351" s="219"/>
      <c r="H351" s="220" t="s">
        <v>1</v>
      </c>
      <c r="I351" s="222"/>
      <c r="J351" s="219"/>
      <c r="K351" s="219"/>
      <c r="L351" s="223"/>
      <c r="M351" s="224"/>
      <c r="N351" s="225"/>
      <c r="O351" s="225"/>
      <c r="P351" s="225"/>
      <c r="Q351" s="225"/>
      <c r="R351" s="225"/>
      <c r="S351" s="225"/>
      <c r="T351" s="226"/>
      <c r="U351" s="10"/>
      <c r="V351" s="10"/>
      <c r="W351" s="10"/>
      <c r="X351" s="10"/>
      <c r="Y351" s="10"/>
      <c r="Z351" s="10"/>
      <c r="AA351" s="10"/>
      <c r="AB351" s="10"/>
      <c r="AC351" s="10"/>
      <c r="AD351" s="10"/>
      <c r="AE351" s="10"/>
      <c r="AT351" s="227" t="s">
        <v>199</v>
      </c>
      <c r="AU351" s="227" t="s">
        <v>85</v>
      </c>
      <c r="AV351" s="10" t="s">
        <v>83</v>
      </c>
      <c r="AW351" s="10" t="s">
        <v>32</v>
      </c>
      <c r="AX351" s="10" t="s">
        <v>76</v>
      </c>
      <c r="AY351" s="227" t="s">
        <v>195</v>
      </c>
    </row>
    <row r="352" s="11" customFormat="1">
      <c r="A352" s="11"/>
      <c r="B352" s="228"/>
      <c r="C352" s="229"/>
      <c r="D352" s="213" t="s">
        <v>199</v>
      </c>
      <c r="E352" s="230" t="s">
        <v>1</v>
      </c>
      <c r="F352" s="231" t="s">
        <v>2136</v>
      </c>
      <c r="G352" s="229"/>
      <c r="H352" s="232">
        <v>80</v>
      </c>
      <c r="I352" s="233"/>
      <c r="J352" s="229"/>
      <c r="K352" s="229"/>
      <c r="L352" s="234"/>
      <c r="M352" s="235"/>
      <c r="N352" s="236"/>
      <c r="O352" s="236"/>
      <c r="P352" s="236"/>
      <c r="Q352" s="236"/>
      <c r="R352" s="236"/>
      <c r="S352" s="236"/>
      <c r="T352" s="237"/>
      <c r="U352" s="11"/>
      <c r="V352" s="11"/>
      <c r="W352" s="11"/>
      <c r="X352" s="11"/>
      <c r="Y352" s="11"/>
      <c r="Z352" s="11"/>
      <c r="AA352" s="11"/>
      <c r="AB352" s="11"/>
      <c r="AC352" s="11"/>
      <c r="AD352" s="11"/>
      <c r="AE352" s="11"/>
      <c r="AT352" s="238" t="s">
        <v>199</v>
      </c>
      <c r="AU352" s="238" t="s">
        <v>85</v>
      </c>
      <c r="AV352" s="11" t="s">
        <v>85</v>
      </c>
      <c r="AW352" s="11" t="s">
        <v>32</v>
      </c>
      <c r="AX352" s="11" t="s">
        <v>76</v>
      </c>
      <c r="AY352" s="238" t="s">
        <v>195</v>
      </c>
    </row>
    <row r="353" s="15" customFormat="1">
      <c r="A353" s="15"/>
      <c r="B353" s="287"/>
      <c r="C353" s="288"/>
      <c r="D353" s="213" t="s">
        <v>199</v>
      </c>
      <c r="E353" s="289" t="s">
        <v>1</v>
      </c>
      <c r="F353" s="290" t="s">
        <v>1422</v>
      </c>
      <c r="G353" s="288"/>
      <c r="H353" s="291">
        <v>1040</v>
      </c>
      <c r="I353" s="292"/>
      <c r="J353" s="288"/>
      <c r="K353" s="288"/>
      <c r="L353" s="293"/>
      <c r="M353" s="294"/>
      <c r="N353" s="295"/>
      <c r="O353" s="295"/>
      <c r="P353" s="295"/>
      <c r="Q353" s="295"/>
      <c r="R353" s="295"/>
      <c r="S353" s="295"/>
      <c r="T353" s="296"/>
      <c r="U353" s="15"/>
      <c r="V353" s="15"/>
      <c r="W353" s="15"/>
      <c r="X353" s="15"/>
      <c r="Y353" s="15"/>
      <c r="Z353" s="15"/>
      <c r="AA353" s="15"/>
      <c r="AB353" s="15"/>
      <c r="AC353" s="15"/>
      <c r="AD353" s="15"/>
      <c r="AE353" s="15"/>
      <c r="AT353" s="297" t="s">
        <v>199</v>
      </c>
      <c r="AU353" s="297" t="s">
        <v>85</v>
      </c>
      <c r="AV353" s="15" t="s">
        <v>234</v>
      </c>
      <c r="AW353" s="15" t="s">
        <v>32</v>
      </c>
      <c r="AX353" s="15" t="s">
        <v>83</v>
      </c>
      <c r="AY353" s="297" t="s">
        <v>195</v>
      </c>
    </row>
    <row r="354" s="2" customFormat="1" ht="24.15" customHeight="1">
      <c r="A354" s="39"/>
      <c r="B354" s="40"/>
      <c r="C354" s="200" t="s">
        <v>257</v>
      </c>
      <c r="D354" s="200" t="s">
        <v>191</v>
      </c>
      <c r="E354" s="201" t="s">
        <v>1454</v>
      </c>
      <c r="F354" s="202" t="s">
        <v>1455</v>
      </c>
      <c r="G354" s="203" t="s">
        <v>1456</v>
      </c>
      <c r="H354" s="204">
        <v>70</v>
      </c>
      <c r="I354" s="205"/>
      <c r="J354" s="206">
        <f>ROUND(I354*H354,2)</f>
        <v>0</v>
      </c>
      <c r="K354" s="202" t="s">
        <v>1412</v>
      </c>
      <c r="L354" s="45"/>
      <c r="M354" s="207" t="s">
        <v>1</v>
      </c>
      <c r="N354" s="208" t="s">
        <v>41</v>
      </c>
      <c r="O354" s="92"/>
      <c r="P354" s="209">
        <f>O354*H354</f>
        <v>0</v>
      </c>
      <c r="Q354" s="209">
        <v>0</v>
      </c>
      <c r="R354" s="209">
        <f>Q354*H354</f>
        <v>0</v>
      </c>
      <c r="S354" s="209">
        <v>0</v>
      </c>
      <c r="T354" s="210">
        <f>S354*H354</f>
        <v>0</v>
      </c>
      <c r="U354" s="39"/>
      <c r="V354" s="39"/>
      <c r="W354" s="39"/>
      <c r="X354" s="39"/>
      <c r="Y354" s="39"/>
      <c r="Z354" s="39"/>
      <c r="AA354" s="39"/>
      <c r="AB354" s="39"/>
      <c r="AC354" s="39"/>
      <c r="AD354" s="39"/>
      <c r="AE354" s="39"/>
      <c r="AR354" s="211" t="s">
        <v>234</v>
      </c>
      <c r="AT354" s="211" t="s">
        <v>191</v>
      </c>
      <c r="AU354" s="211" t="s">
        <v>85</v>
      </c>
      <c r="AY354" s="18" t="s">
        <v>195</v>
      </c>
      <c r="BE354" s="212">
        <f>IF(N354="základní",J354,0)</f>
        <v>0</v>
      </c>
      <c r="BF354" s="212">
        <f>IF(N354="snížená",J354,0)</f>
        <v>0</v>
      </c>
      <c r="BG354" s="212">
        <f>IF(N354="zákl. přenesená",J354,0)</f>
        <v>0</v>
      </c>
      <c r="BH354" s="212">
        <f>IF(N354="sníž. přenesená",J354,0)</f>
        <v>0</v>
      </c>
      <c r="BI354" s="212">
        <f>IF(N354="nulová",J354,0)</f>
        <v>0</v>
      </c>
      <c r="BJ354" s="18" t="s">
        <v>83</v>
      </c>
      <c r="BK354" s="212">
        <f>ROUND(I354*H354,2)</f>
        <v>0</v>
      </c>
      <c r="BL354" s="18" t="s">
        <v>234</v>
      </c>
      <c r="BM354" s="211" t="s">
        <v>2137</v>
      </c>
    </row>
    <row r="355" s="10" customFormat="1">
      <c r="A355" s="10"/>
      <c r="B355" s="218"/>
      <c r="C355" s="219"/>
      <c r="D355" s="213" t="s">
        <v>199</v>
      </c>
      <c r="E355" s="220" t="s">
        <v>1</v>
      </c>
      <c r="F355" s="221" t="s">
        <v>2128</v>
      </c>
      <c r="G355" s="219"/>
      <c r="H355" s="220" t="s">
        <v>1</v>
      </c>
      <c r="I355" s="222"/>
      <c r="J355" s="219"/>
      <c r="K355" s="219"/>
      <c r="L355" s="223"/>
      <c r="M355" s="224"/>
      <c r="N355" s="225"/>
      <c r="O355" s="225"/>
      <c r="P355" s="225"/>
      <c r="Q355" s="225"/>
      <c r="R355" s="225"/>
      <c r="S355" s="225"/>
      <c r="T355" s="226"/>
      <c r="U355" s="10"/>
      <c r="V355" s="10"/>
      <c r="W355" s="10"/>
      <c r="X355" s="10"/>
      <c r="Y355" s="10"/>
      <c r="Z355" s="10"/>
      <c r="AA355" s="10"/>
      <c r="AB355" s="10"/>
      <c r="AC355" s="10"/>
      <c r="AD355" s="10"/>
      <c r="AE355" s="10"/>
      <c r="AT355" s="227" t="s">
        <v>199</v>
      </c>
      <c r="AU355" s="227" t="s">
        <v>85</v>
      </c>
      <c r="AV355" s="10" t="s">
        <v>83</v>
      </c>
      <c r="AW355" s="10" t="s">
        <v>32</v>
      </c>
      <c r="AX355" s="10" t="s">
        <v>76</v>
      </c>
      <c r="AY355" s="227" t="s">
        <v>195</v>
      </c>
    </row>
    <row r="356" s="11" customFormat="1">
      <c r="A356" s="11"/>
      <c r="B356" s="228"/>
      <c r="C356" s="229"/>
      <c r="D356" s="213" t="s">
        <v>199</v>
      </c>
      <c r="E356" s="230" t="s">
        <v>1</v>
      </c>
      <c r="F356" s="231" t="s">
        <v>340</v>
      </c>
      <c r="G356" s="229"/>
      <c r="H356" s="232">
        <v>30</v>
      </c>
      <c r="I356" s="233"/>
      <c r="J356" s="229"/>
      <c r="K356" s="229"/>
      <c r="L356" s="234"/>
      <c r="M356" s="235"/>
      <c r="N356" s="236"/>
      <c r="O356" s="236"/>
      <c r="P356" s="236"/>
      <c r="Q356" s="236"/>
      <c r="R356" s="236"/>
      <c r="S356" s="236"/>
      <c r="T356" s="237"/>
      <c r="U356" s="11"/>
      <c r="V356" s="11"/>
      <c r="W356" s="11"/>
      <c r="X356" s="11"/>
      <c r="Y356" s="11"/>
      <c r="Z356" s="11"/>
      <c r="AA356" s="11"/>
      <c r="AB356" s="11"/>
      <c r="AC356" s="11"/>
      <c r="AD356" s="11"/>
      <c r="AE356" s="11"/>
      <c r="AT356" s="238" t="s">
        <v>199</v>
      </c>
      <c r="AU356" s="238" t="s">
        <v>85</v>
      </c>
      <c r="AV356" s="11" t="s">
        <v>85</v>
      </c>
      <c r="AW356" s="11" t="s">
        <v>32</v>
      </c>
      <c r="AX356" s="11" t="s">
        <v>76</v>
      </c>
      <c r="AY356" s="238" t="s">
        <v>195</v>
      </c>
    </row>
    <row r="357" s="10" customFormat="1">
      <c r="A357" s="10"/>
      <c r="B357" s="218"/>
      <c r="C357" s="219"/>
      <c r="D357" s="213" t="s">
        <v>199</v>
      </c>
      <c r="E357" s="220" t="s">
        <v>1</v>
      </c>
      <c r="F357" s="221" t="s">
        <v>2130</v>
      </c>
      <c r="G357" s="219"/>
      <c r="H357" s="220" t="s">
        <v>1</v>
      </c>
      <c r="I357" s="222"/>
      <c r="J357" s="219"/>
      <c r="K357" s="219"/>
      <c r="L357" s="223"/>
      <c r="M357" s="224"/>
      <c r="N357" s="225"/>
      <c r="O357" s="225"/>
      <c r="P357" s="225"/>
      <c r="Q357" s="225"/>
      <c r="R357" s="225"/>
      <c r="S357" s="225"/>
      <c r="T357" s="226"/>
      <c r="U357" s="10"/>
      <c r="V357" s="10"/>
      <c r="W357" s="10"/>
      <c r="X357" s="10"/>
      <c r="Y357" s="10"/>
      <c r="Z357" s="10"/>
      <c r="AA357" s="10"/>
      <c r="AB357" s="10"/>
      <c r="AC357" s="10"/>
      <c r="AD357" s="10"/>
      <c r="AE357" s="10"/>
      <c r="AT357" s="227" t="s">
        <v>199</v>
      </c>
      <c r="AU357" s="227" t="s">
        <v>85</v>
      </c>
      <c r="AV357" s="10" t="s">
        <v>83</v>
      </c>
      <c r="AW357" s="10" t="s">
        <v>32</v>
      </c>
      <c r="AX357" s="10" t="s">
        <v>76</v>
      </c>
      <c r="AY357" s="227" t="s">
        <v>195</v>
      </c>
    </row>
    <row r="358" s="11" customFormat="1">
      <c r="A358" s="11"/>
      <c r="B358" s="228"/>
      <c r="C358" s="229"/>
      <c r="D358" s="213" t="s">
        <v>199</v>
      </c>
      <c r="E358" s="230" t="s">
        <v>1</v>
      </c>
      <c r="F358" s="231" t="s">
        <v>300</v>
      </c>
      <c r="G358" s="229"/>
      <c r="H358" s="232">
        <v>20</v>
      </c>
      <c r="I358" s="233"/>
      <c r="J358" s="229"/>
      <c r="K358" s="229"/>
      <c r="L358" s="234"/>
      <c r="M358" s="235"/>
      <c r="N358" s="236"/>
      <c r="O358" s="236"/>
      <c r="P358" s="236"/>
      <c r="Q358" s="236"/>
      <c r="R358" s="236"/>
      <c r="S358" s="236"/>
      <c r="T358" s="237"/>
      <c r="U358" s="11"/>
      <c r="V358" s="11"/>
      <c r="W358" s="11"/>
      <c r="X358" s="11"/>
      <c r="Y358" s="11"/>
      <c r="Z358" s="11"/>
      <c r="AA358" s="11"/>
      <c r="AB358" s="11"/>
      <c r="AC358" s="11"/>
      <c r="AD358" s="11"/>
      <c r="AE358" s="11"/>
      <c r="AT358" s="238" t="s">
        <v>199</v>
      </c>
      <c r="AU358" s="238" t="s">
        <v>85</v>
      </c>
      <c r="AV358" s="11" t="s">
        <v>85</v>
      </c>
      <c r="AW358" s="11" t="s">
        <v>32</v>
      </c>
      <c r="AX358" s="11" t="s">
        <v>76</v>
      </c>
      <c r="AY358" s="238" t="s">
        <v>195</v>
      </c>
    </row>
    <row r="359" s="10" customFormat="1">
      <c r="A359" s="10"/>
      <c r="B359" s="218"/>
      <c r="C359" s="219"/>
      <c r="D359" s="213" t="s">
        <v>199</v>
      </c>
      <c r="E359" s="220" t="s">
        <v>1</v>
      </c>
      <c r="F359" s="221" t="s">
        <v>2132</v>
      </c>
      <c r="G359" s="219"/>
      <c r="H359" s="220" t="s">
        <v>1</v>
      </c>
      <c r="I359" s="222"/>
      <c r="J359" s="219"/>
      <c r="K359" s="219"/>
      <c r="L359" s="223"/>
      <c r="M359" s="224"/>
      <c r="N359" s="225"/>
      <c r="O359" s="225"/>
      <c r="P359" s="225"/>
      <c r="Q359" s="225"/>
      <c r="R359" s="225"/>
      <c r="S359" s="225"/>
      <c r="T359" s="226"/>
      <c r="U359" s="10"/>
      <c r="V359" s="10"/>
      <c r="W359" s="10"/>
      <c r="X359" s="10"/>
      <c r="Y359" s="10"/>
      <c r="Z359" s="10"/>
      <c r="AA359" s="10"/>
      <c r="AB359" s="10"/>
      <c r="AC359" s="10"/>
      <c r="AD359" s="10"/>
      <c r="AE359" s="10"/>
      <c r="AT359" s="227" t="s">
        <v>199</v>
      </c>
      <c r="AU359" s="227" t="s">
        <v>85</v>
      </c>
      <c r="AV359" s="10" t="s">
        <v>83</v>
      </c>
      <c r="AW359" s="10" t="s">
        <v>32</v>
      </c>
      <c r="AX359" s="10" t="s">
        <v>76</v>
      </c>
      <c r="AY359" s="227" t="s">
        <v>195</v>
      </c>
    </row>
    <row r="360" s="11" customFormat="1">
      <c r="A360" s="11"/>
      <c r="B360" s="228"/>
      <c r="C360" s="229"/>
      <c r="D360" s="213" t="s">
        <v>199</v>
      </c>
      <c r="E360" s="230" t="s">
        <v>1</v>
      </c>
      <c r="F360" s="231" t="s">
        <v>239</v>
      </c>
      <c r="G360" s="229"/>
      <c r="H360" s="232">
        <v>5</v>
      </c>
      <c r="I360" s="233"/>
      <c r="J360" s="229"/>
      <c r="K360" s="229"/>
      <c r="L360" s="234"/>
      <c r="M360" s="235"/>
      <c r="N360" s="236"/>
      <c r="O360" s="236"/>
      <c r="P360" s="236"/>
      <c r="Q360" s="236"/>
      <c r="R360" s="236"/>
      <c r="S360" s="236"/>
      <c r="T360" s="237"/>
      <c r="U360" s="11"/>
      <c r="V360" s="11"/>
      <c r="W360" s="11"/>
      <c r="X360" s="11"/>
      <c r="Y360" s="11"/>
      <c r="Z360" s="11"/>
      <c r="AA360" s="11"/>
      <c r="AB360" s="11"/>
      <c r="AC360" s="11"/>
      <c r="AD360" s="11"/>
      <c r="AE360" s="11"/>
      <c r="AT360" s="238" t="s">
        <v>199</v>
      </c>
      <c r="AU360" s="238" t="s">
        <v>85</v>
      </c>
      <c r="AV360" s="11" t="s">
        <v>85</v>
      </c>
      <c r="AW360" s="11" t="s">
        <v>32</v>
      </c>
      <c r="AX360" s="11" t="s">
        <v>76</v>
      </c>
      <c r="AY360" s="238" t="s">
        <v>195</v>
      </c>
    </row>
    <row r="361" s="10" customFormat="1">
      <c r="A361" s="10"/>
      <c r="B361" s="218"/>
      <c r="C361" s="219"/>
      <c r="D361" s="213" t="s">
        <v>199</v>
      </c>
      <c r="E361" s="220" t="s">
        <v>1</v>
      </c>
      <c r="F361" s="221" t="s">
        <v>2134</v>
      </c>
      <c r="G361" s="219"/>
      <c r="H361" s="220" t="s">
        <v>1</v>
      </c>
      <c r="I361" s="222"/>
      <c r="J361" s="219"/>
      <c r="K361" s="219"/>
      <c r="L361" s="223"/>
      <c r="M361" s="224"/>
      <c r="N361" s="225"/>
      <c r="O361" s="225"/>
      <c r="P361" s="225"/>
      <c r="Q361" s="225"/>
      <c r="R361" s="225"/>
      <c r="S361" s="225"/>
      <c r="T361" s="226"/>
      <c r="U361" s="10"/>
      <c r="V361" s="10"/>
      <c r="W361" s="10"/>
      <c r="X361" s="10"/>
      <c r="Y361" s="10"/>
      <c r="Z361" s="10"/>
      <c r="AA361" s="10"/>
      <c r="AB361" s="10"/>
      <c r="AC361" s="10"/>
      <c r="AD361" s="10"/>
      <c r="AE361" s="10"/>
      <c r="AT361" s="227" t="s">
        <v>199</v>
      </c>
      <c r="AU361" s="227" t="s">
        <v>85</v>
      </c>
      <c r="AV361" s="10" t="s">
        <v>83</v>
      </c>
      <c r="AW361" s="10" t="s">
        <v>32</v>
      </c>
      <c r="AX361" s="10" t="s">
        <v>76</v>
      </c>
      <c r="AY361" s="227" t="s">
        <v>195</v>
      </c>
    </row>
    <row r="362" s="11" customFormat="1">
      <c r="A362" s="11"/>
      <c r="B362" s="228"/>
      <c r="C362" s="229"/>
      <c r="D362" s="213" t="s">
        <v>199</v>
      </c>
      <c r="E362" s="230" t="s">
        <v>1</v>
      </c>
      <c r="F362" s="231" t="s">
        <v>239</v>
      </c>
      <c r="G362" s="229"/>
      <c r="H362" s="232">
        <v>5</v>
      </c>
      <c r="I362" s="233"/>
      <c r="J362" s="229"/>
      <c r="K362" s="229"/>
      <c r="L362" s="234"/>
      <c r="M362" s="235"/>
      <c r="N362" s="236"/>
      <c r="O362" s="236"/>
      <c r="P362" s="236"/>
      <c r="Q362" s="236"/>
      <c r="R362" s="236"/>
      <c r="S362" s="236"/>
      <c r="T362" s="237"/>
      <c r="U362" s="11"/>
      <c r="V362" s="11"/>
      <c r="W362" s="11"/>
      <c r="X362" s="11"/>
      <c r="Y362" s="11"/>
      <c r="Z362" s="11"/>
      <c r="AA362" s="11"/>
      <c r="AB362" s="11"/>
      <c r="AC362" s="11"/>
      <c r="AD362" s="11"/>
      <c r="AE362" s="11"/>
      <c r="AT362" s="238" t="s">
        <v>199</v>
      </c>
      <c r="AU362" s="238" t="s">
        <v>85</v>
      </c>
      <c r="AV362" s="11" t="s">
        <v>85</v>
      </c>
      <c r="AW362" s="11" t="s">
        <v>32</v>
      </c>
      <c r="AX362" s="11" t="s">
        <v>76</v>
      </c>
      <c r="AY362" s="238" t="s">
        <v>195</v>
      </c>
    </row>
    <row r="363" s="10" customFormat="1">
      <c r="A363" s="10"/>
      <c r="B363" s="218"/>
      <c r="C363" s="219"/>
      <c r="D363" s="213" t="s">
        <v>199</v>
      </c>
      <c r="E363" s="220" t="s">
        <v>1</v>
      </c>
      <c r="F363" s="221" t="s">
        <v>2135</v>
      </c>
      <c r="G363" s="219"/>
      <c r="H363" s="220" t="s">
        <v>1</v>
      </c>
      <c r="I363" s="222"/>
      <c r="J363" s="219"/>
      <c r="K363" s="219"/>
      <c r="L363" s="223"/>
      <c r="M363" s="224"/>
      <c r="N363" s="225"/>
      <c r="O363" s="225"/>
      <c r="P363" s="225"/>
      <c r="Q363" s="225"/>
      <c r="R363" s="225"/>
      <c r="S363" s="225"/>
      <c r="T363" s="226"/>
      <c r="U363" s="10"/>
      <c r="V363" s="10"/>
      <c r="W363" s="10"/>
      <c r="X363" s="10"/>
      <c r="Y363" s="10"/>
      <c r="Z363" s="10"/>
      <c r="AA363" s="10"/>
      <c r="AB363" s="10"/>
      <c r="AC363" s="10"/>
      <c r="AD363" s="10"/>
      <c r="AE363" s="10"/>
      <c r="AT363" s="227" t="s">
        <v>199</v>
      </c>
      <c r="AU363" s="227" t="s">
        <v>85</v>
      </c>
      <c r="AV363" s="10" t="s">
        <v>83</v>
      </c>
      <c r="AW363" s="10" t="s">
        <v>32</v>
      </c>
      <c r="AX363" s="10" t="s">
        <v>76</v>
      </c>
      <c r="AY363" s="227" t="s">
        <v>195</v>
      </c>
    </row>
    <row r="364" s="11" customFormat="1">
      <c r="A364" s="11"/>
      <c r="B364" s="228"/>
      <c r="C364" s="229"/>
      <c r="D364" s="213" t="s">
        <v>199</v>
      </c>
      <c r="E364" s="230" t="s">
        <v>1</v>
      </c>
      <c r="F364" s="231" t="s">
        <v>261</v>
      </c>
      <c r="G364" s="229"/>
      <c r="H364" s="232">
        <v>10</v>
      </c>
      <c r="I364" s="233"/>
      <c r="J364" s="229"/>
      <c r="K364" s="229"/>
      <c r="L364" s="234"/>
      <c r="M364" s="235"/>
      <c r="N364" s="236"/>
      <c r="O364" s="236"/>
      <c r="P364" s="236"/>
      <c r="Q364" s="236"/>
      <c r="R364" s="236"/>
      <c r="S364" s="236"/>
      <c r="T364" s="237"/>
      <c r="U364" s="11"/>
      <c r="V364" s="11"/>
      <c r="W364" s="11"/>
      <c r="X364" s="11"/>
      <c r="Y364" s="11"/>
      <c r="Z364" s="11"/>
      <c r="AA364" s="11"/>
      <c r="AB364" s="11"/>
      <c r="AC364" s="11"/>
      <c r="AD364" s="11"/>
      <c r="AE364" s="11"/>
      <c r="AT364" s="238" t="s">
        <v>199</v>
      </c>
      <c r="AU364" s="238" t="s">
        <v>85</v>
      </c>
      <c r="AV364" s="11" t="s">
        <v>85</v>
      </c>
      <c r="AW364" s="11" t="s">
        <v>32</v>
      </c>
      <c r="AX364" s="11" t="s">
        <v>76</v>
      </c>
      <c r="AY364" s="238" t="s">
        <v>195</v>
      </c>
    </row>
    <row r="365" s="15" customFormat="1">
      <c r="A365" s="15"/>
      <c r="B365" s="287"/>
      <c r="C365" s="288"/>
      <c r="D365" s="213" t="s">
        <v>199</v>
      </c>
      <c r="E365" s="289" t="s">
        <v>1</v>
      </c>
      <c r="F365" s="290" t="s">
        <v>1422</v>
      </c>
      <c r="G365" s="288"/>
      <c r="H365" s="291">
        <v>70</v>
      </c>
      <c r="I365" s="292"/>
      <c r="J365" s="288"/>
      <c r="K365" s="288"/>
      <c r="L365" s="293"/>
      <c r="M365" s="294"/>
      <c r="N365" s="295"/>
      <c r="O365" s="295"/>
      <c r="P365" s="295"/>
      <c r="Q365" s="295"/>
      <c r="R365" s="295"/>
      <c r="S365" s="295"/>
      <c r="T365" s="296"/>
      <c r="U365" s="15"/>
      <c r="V365" s="15"/>
      <c r="W365" s="15"/>
      <c r="X365" s="15"/>
      <c r="Y365" s="15"/>
      <c r="Z365" s="15"/>
      <c r="AA365" s="15"/>
      <c r="AB365" s="15"/>
      <c r="AC365" s="15"/>
      <c r="AD365" s="15"/>
      <c r="AE365" s="15"/>
      <c r="AT365" s="297" t="s">
        <v>199</v>
      </c>
      <c r="AU365" s="297" t="s">
        <v>85</v>
      </c>
      <c r="AV365" s="15" t="s">
        <v>234</v>
      </c>
      <c r="AW365" s="15" t="s">
        <v>32</v>
      </c>
      <c r="AX365" s="15" t="s">
        <v>83</v>
      </c>
      <c r="AY365" s="297" t="s">
        <v>195</v>
      </c>
    </row>
    <row r="366" s="2" customFormat="1" ht="24.15" customHeight="1">
      <c r="A366" s="39"/>
      <c r="B366" s="40"/>
      <c r="C366" s="200" t="s">
        <v>261</v>
      </c>
      <c r="D366" s="200" t="s">
        <v>191</v>
      </c>
      <c r="E366" s="201" t="s">
        <v>2138</v>
      </c>
      <c r="F366" s="202" t="s">
        <v>2139</v>
      </c>
      <c r="G366" s="203" t="s">
        <v>513</v>
      </c>
      <c r="H366" s="204">
        <v>1.5</v>
      </c>
      <c r="I366" s="205"/>
      <c r="J366" s="206">
        <f>ROUND(I366*H366,2)</f>
        <v>0</v>
      </c>
      <c r="K366" s="202" t="s">
        <v>1412</v>
      </c>
      <c r="L366" s="45"/>
      <c r="M366" s="207" t="s">
        <v>1</v>
      </c>
      <c r="N366" s="208" t="s">
        <v>41</v>
      </c>
      <c r="O366" s="92"/>
      <c r="P366" s="209">
        <f>O366*H366</f>
        <v>0</v>
      </c>
      <c r="Q366" s="209">
        <v>0.0086800000000000002</v>
      </c>
      <c r="R366" s="209">
        <f>Q366*H366</f>
        <v>0.01302</v>
      </c>
      <c r="S366" s="209">
        <v>0</v>
      </c>
      <c r="T366" s="210">
        <f>S366*H366</f>
        <v>0</v>
      </c>
      <c r="U366" s="39"/>
      <c r="V366" s="39"/>
      <c r="W366" s="39"/>
      <c r="X366" s="39"/>
      <c r="Y366" s="39"/>
      <c r="Z366" s="39"/>
      <c r="AA366" s="39"/>
      <c r="AB366" s="39"/>
      <c r="AC366" s="39"/>
      <c r="AD366" s="39"/>
      <c r="AE366" s="39"/>
      <c r="AR366" s="211" t="s">
        <v>234</v>
      </c>
      <c r="AT366" s="211" t="s">
        <v>191</v>
      </c>
      <c r="AU366" s="211" t="s">
        <v>85</v>
      </c>
      <c r="AY366" s="18" t="s">
        <v>195</v>
      </c>
      <c r="BE366" s="212">
        <f>IF(N366="základní",J366,0)</f>
        <v>0</v>
      </c>
      <c r="BF366" s="212">
        <f>IF(N366="snížená",J366,0)</f>
        <v>0</v>
      </c>
      <c r="BG366" s="212">
        <f>IF(N366="zákl. přenesená",J366,0)</f>
        <v>0</v>
      </c>
      <c r="BH366" s="212">
        <f>IF(N366="sníž. přenesená",J366,0)</f>
        <v>0</v>
      </c>
      <c r="BI366" s="212">
        <f>IF(N366="nulová",J366,0)</f>
        <v>0</v>
      </c>
      <c r="BJ366" s="18" t="s">
        <v>83</v>
      </c>
      <c r="BK366" s="212">
        <f>ROUND(I366*H366,2)</f>
        <v>0</v>
      </c>
      <c r="BL366" s="18" t="s">
        <v>234</v>
      </c>
      <c r="BM366" s="211" t="s">
        <v>2140</v>
      </c>
    </row>
    <row r="367" s="10" customFormat="1">
      <c r="A367" s="10"/>
      <c r="B367" s="218"/>
      <c r="C367" s="219"/>
      <c r="D367" s="213" t="s">
        <v>199</v>
      </c>
      <c r="E367" s="220" t="s">
        <v>1</v>
      </c>
      <c r="F367" s="221" t="s">
        <v>2141</v>
      </c>
      <c r="G367" s="219"/>
      <c r="H367" s="220" t="s">
        <v>1</v>
      </c>
      <c r="I367" s="222"/>
      <c r="J367" s="219"/>
      <c r="K367" s="219"/>
      <c r="L367" s="223"/>
      <c r="M367" s="224"/>
      <c r="N367" s="225"/>
      <c r="O367" s="225"/>
      <c r="P367" s="225"/>
      <c r="Q367" s="225"/>
      <c r="R367" s="225"/>
      <c r="S367" s="225"/>
      <c r="T367" s="226"/>
      <c r="U367" s="10"/>
      <c r="V367" s="10"/>
      <c r="W367" s="10"/>
      <c r="X367" s="10"/>
      <c r="Y367" s="10"/>
      <c r="Z367" s="10"/>
      <c r="AA367" s="10"/>
      <c r="AB367" s="10"/>
      <c r="AC367" s="10"/>
      <c r="AD367" s="10"/>
      <c r="AE367" s="10"/>
      <c r="AT367" s="227" t="s">
        <v>199</v>
      </c>
      <c r="AU367" s="227" t="s">
        <v>85</v>
      </c>
      <c r="AV367" s="10" t="s">
        <v>83</v>
      </c>
      <c r="AW367" s="10" t="s">
        <v>32</v>
      </c>
      <c r="AX367" s="10" t="s">
        <v>76</v>
      </c>
      <c r="AY367" s="227" t="s">
        <v>195</v>
      </c>
    </row>
    <row r="368" s="11" customFormat="1">
      <c r="A368" s="11"/>
      <c r="B368" s="228"/>
      <c r="C368" s="229"/>
      <c r="D368" s="213" t="s">
        <v>199</v>
      </c>
      <c r="E368" s="230" t="s">
        <v>1</v>
      </c>
      <c r="F368" s="231" t="s">
        <v>2142</v>
      </c>
      <c r="G368" s="229"/>
      <c r="H368" s="232">
        <v>1.5</v>
      </c>
      <c r="I368" s="233"/>
      <c r="J368" s="229"/>
      <c r="K368" s="229"/>
      <c r="L368" s="234"/>
      <c r="M368" s="235"/>
      <c r="N368" s="236"/>
      <c r="O368" s="236"/>
      <c r="P368" s="236"/>
      <c r="Q368" s="236"/>
      <c r="R368" s="236"/>
      <c r="S368" s="236"/>
      <c r="T368" s="237"/>
      <c r="U368" s="11"/>
      <c r="V368" s="11"/>
      <c r="W368" s="11"/>
      <c r="X368" s="11"/>
      <c r="Y368" s="11"/>
      <c r="Z368" s="11"/>
      <c r="AA368" s="11"/>
      <c r="AB368" s="11"/>
      <c r="AC368" s="11"/>
      <c r="AD368" s="11"/>
      <c r="AE368" s="11"/>
      <c r="AT368" s="238" t="s">
        <v>199</v>
      </c>
      <c r="AU368" s="238" t="s">
        <v>85</v>
      </c>
      <c r="AV368" s="11" t="s">
        <v>85</v>
      </c>
      <c r="AW368" s="11" t="s">
        <v>32</v>
      </c>
      <c r="AX368" s="11" t="s">
        <v>83</v>
      </c>
      <c r="AY368" s="238" t="s">
        <v>195</v>
      </c>
    </row>
    <row r="369" s="2" customFormat="1" ht="16.5" customHeight="1">
      <c r="A369" s="39"/>
      <c r="B369" s="40"/>
      <c r="C369" s="200" t="s">
        <v>265</v>
      </c>
      <c r="D369" s="200" t="s">
        <v>191</v>
      </c>
      <c r="E369" s="201" t="s">
        <v>1458</v>
      </c>
      <c r="F369" s="202" t="s">
        <v>1459</v>
      </c>
      <c r="G369" s="203" t="s">
        <v>513</v>
      </c>
      <c r="H369" s="204">
        <v>86.5</v>
      </c>
      <c r="I369" s="205"/>
      <c r="J369" s="206">
        <f>ROUND(I369*H369,2)</f>
        <v>0</v>
      </c>
      <c r="K369" s="202" t="s">
        <v>1412</v>
      </c>
      <c r="L369" s="45"/>
      <c r="M369" s="207" t="s">
        <v>1</v>
      </c>
      <c r="N369" s="208" t="s">
        <v>41</v>
      </c>
      <c r="O369" s="92"/>
      <c r="P369" s="209">
        <f>O369*H369</f>
        <v>0</v>
      </c>
      <c r="Q369" s="209">
        <v>0.036900000000000002</v>
      </c>
      <c r="R369" s="209">
        <f>Q369*H369</f>
        <v>3.1918500000000001</v>
      </c>
      <c r="S369" s="209">
        <v>0</v>
      </c>
      <c r="T369" s="210">
        <f>S369*H369</f>
        <v>0</v>
      </c>
      <c r="U369" s="39"/>
      <c r="V369" s="39"/>
      <c r="W369" s="39"/>
      <c r="X369" s="39"/>
      <c r="Y369" s="39"/>
      <c r="Z369" s="39"/>
      <c r="AA369" s="39"/>
      <c r="AB369" s="39"/>
      <c r="AC369" s="39"/>
      <c r="AD369" s="39"/>
      <c r="AE369" s="39"/>
      <c r="AR369" s="211" t="s">
        <v>234</v>
      </c>
      <c r="AT369" s="211" t="s">
        <v>191</v>
      </c>
      <c r="AU369" s="211" t="s">
        <v>85</v>
      </c>
      <c r="AY369" s="18" t="s">
        <v>195</v>
      </c>
      <c r="BE369" s="212">
        <f>IF(N369="základní",J369,0)</f>
        <v>0</v>
      </c>
      <c r="BF369" s="212">
        <f>IF(N369="snížená",J369,0)</f>
        <v>0</v>
      </c>
      <c r="BG369" s="212">
        <f>IF(N369="zákl. přenesená",J369,0)</f>
        <v>0</v>
      </c>
      <c r="BH369" s="212">
        <f>IF(N369="sníž. přenesená",J369,0)</f>
        <v>0</v>
      </c>
      <c r="BI369" s="212">
        <f>IF(N369="nulová",J369,0)</f>
        <v>0</v>
      </c>
      <c r="BJ369" s="18" t="s">
        <v>83</v>
      </c>
      <c r="BK369" s="212">
        <f>ROUND(I369*H369,2)</f>
        <v>0</v>
      </c>
      <c r="BL369" s="18" t="s">
        <v>234</v>
      </c>
      <c r="BM369" s="211" t="s">
        <v>2143</v>
      </c>
    </row>
    <row r="370" s="10" customFormat="1">
      <c r="A370" s="10"/>
      <c r="B370" s="218"/>
      <c r="C370" s="219"/>
      <c r="D370" s="213" t="s">
        <v>199</v>
      </c>
      <c r="E370" s="220" t="s">
        <v>1</v>
      </c>
      <c r="F370" s="221" t="s">
        <v>1461</v>
      </c>
      <c r="G370" s="219"/>
      <c r="H370" s="220" t="s">
        <v>1</v>
      </c>
      <c r="I370" s="222"/>
      <c r="J370" s="219"/>
      <c r="K370" s="219"/>
      <c r="L370" s="223"/>
      <c r="M370" s="224"/>
      <c r="N370" s="225"/>
      <c r="O370" s="225"/>
      <c r="P370" s="225"/>
      <c r="Q370" s="225"/>
      <c r="R370" s="225"/>
      <c r="S370" s="225"/>
      <c r="T370" s="226"/>
      <c r="U370" s="10"/>
      <c r="V370" s="10"/>
      <c r="W370" s="10"/>
      <c r="X370" s="10"/>
      <c r="Y370" s="10"/>
      <c r="Z370" s="10"/>
      <c r="AA370" s="10"/>
      <c r="AB370" s="10"/>
      <c r="AC370" s="10"/>
      <c r="AD370" s="10"/>
      <c r="AE370" s="10"/>
      <c r="AT370" s="227" t="s">
        <v>199</v>
      </c>
      <c r="AU370" s="227" t="s">
        <v>85</v>
      </c>
      <c r="AV370" s="10" t="s">
        <v>83</v>
      </c>
      <c r="AW370" s="10" t="s">
        <v>32</v>
      </c>
      <c r="AX370" s="10" t="s">
        <v>76</v>
      </c>
      <c r="AY370" s="227" t="s">
        <v>195</v>
      </c>
    </row>
    <row r="371" s="11" customFormat="1">
      <c r="A371" s="11"/>
      <c r="B371" s="228"/>
      <c r="C371" s="229"/>
      <c r="D371" s="213" t="s">
        <v>199</v>
      </c>
      <c r="E371" s="230" t="s">
        <v>1</v>
      </c>
      <c r="F371" s="231" t="s">
        <v>2144</v>
      </c>
      <c r="G371" s="229"/>
      <c r="H371" s="232">
        <v>16.5</v>
      </c>
      <c r="I371" s="233"/>
      <c r="J371" s="229"/>
      <c r="K371" s="229"/>
      <c r="L371" s="234"/>
      <c r="M371" s="235"/>
      <c r="N371" s="236"/>
      <c r="O371" s="236"/>
      <c r="P371" s="236"/>
      <c r="Q371" s="236"/>
      <c r="R371" s="236"/>
      <c r="S371" s="236"/>
      <c r="T371" s="237"/>
      <c r="U371" s="11"/>
      <c r="V371" s="11"/>
      <c r="W371" s="11"/>
      <c r="X371" s="11"/>
      <c r="Y371" s="11"/>
      <c r="Z371" s="11"/>
      <c r="AA371" s="11"/>
      <c r="AB371" s="11"/>
      <c r="AC371" s="11"/>
      <c r="AD371" s="11"/>
      <c r="AE371" s="11"/>
      <c r="AT371" s="238" t="s">
        <v>199</v>
      </c>
      <c r="AU371" s="238" t="s">
        <v>85</v>
      </c>
      <c r="AV371" s="11" t="s">
        <v>85</v>
      </c>
      <c r="AW371" s="11" t="s">
        <v>32</v>
      </c>
      <c r="AX371" s="11" t="s">
        <v>76</v>
      </c>
      <c r="AY371" s="238" t="s">
        <v>195</v>
      </c>
    </row>
    <row r="372" s="11" customFormat="1">
      <c r="A372" s="11"/>
      <c r="B372" s="228"/>
      <c r="C372" s="229"/>
      <c r="D372" s="213" t="s">
        <v>199</v>
      </c>
      <c r="E372" s="230" t="s">
        <v>1</v>
      </c>
      <c r="F372" s="231" t="s">
        <v>2145</v>
      </c>
      <c r="G372" s="229"/>
      <c r="H372" s="232">
        <v>2.5</v>
      </c>
      <c r="I372" s="233"/>
      <c r="J372" s="229"/>
      <c r="K372" s="229"/>
      <c r="L372" s="234"/>
      <c r="M372" s="235"/>
      <c r="N372" s="236"/>
      <c r="O372" s="236"/>
      <c r="P372" s="236"/>
      <c r="Q372" s="236"/>
      <c r="R372" s="236"/>
      <c r="S372" s="236"/>
      <c r="T372" s="237"/>
      <c r="U372" s="11"/>
      <c r="V372" s="11"/>
      <c r="W372" s="11"/>
      <c r="X372" s="11"/>
      <c r="Y372" s="11"/>
      <c r="Z372" s="11"/>
      <c r="AA372" s="11"/>
      <c r="AB372" s="11"/>
      <c r="AC372" s="11"/>
      <c r="AD372" s="11"/>
      <c r="AE372" s="11"/>
      <c r="AT372" s="238" t="s">
        <v>199</v>
      </c>
      <c r="AU372" s="238" t="s">
        <v>85</v>
      </c>
      <c r="AV372" s="11" t="s">
        <v>85</v>
      </c>
      <c r="AW372" s="11" t="s">
        <v>32</v>
      </c>
      <c r="AX372" s="11" t="s">
        <v>76</v>
      </c>
      <c r="AY372" s="238" t="s">
        <v>195</v>
      </c>
    </row>
    <row r="373" s="11" customFormat="1">
      <c r="A373" s="11"/>
      <c r="B373" s="228"/>
      <c r="C373" s="229"/>
      <c r="D373" s="213" t="s">
        <v>199</v>
      </c>
      <c r="E373" s="230" t="s">
        <v>1</v>
      </c>
      <c r="F373" s="231" t="s">
        <v>2146</v>
      </c>
      <c r="G373" s="229"/>
      <c r="H373" s="232">
        <v>8</v>
      </c>
      <c r="I373" s="233"/>
      <c r="J373" s="229"/>
      <c r="K373" s="229"/>
      <c r="L373" s="234"/>
      <c r="M373" s="235"/>
      <c r="N373" s="236"/>
      <c r="O373" s="236"/>
      <c r="P373" s="236"/>
      <c r="Q373" s="236"/>
      <c r="R373" s="236"/>
      <c r="S373" s="236"/>
      <c r="T373" s="237"/>
      <c r="U373" s="11"/>
      <c r="V373" s="11"/>
      <c r="W373" s="11"/>
      <c r="X373" s="11"/>
      <c r="Y373" s="11"/>
      <c r="Z373" s="11"/>
      <c r="AA373" s="11"/>
      <c r="AB373" s="11"/>
      <c r="AC373" s="11"/>
      <c r="AD373" s="11"/>
      <c r="AE373" s="11"/>
      <c r="AT373" s="238" t="s">
        <v>199</v>
      </c>
      <c r="AU373" s="238" t="s">
        <v>85</v>
      </c>
      <c r="AV373" s="11" t="s">
        <v>85</v>
      </c>
      <c r="AW373" s="11" t="s">
        <v>32</v>
      </c>
      <c r="AX373" s="11" t="s">
        <v>76</v>
      </c>
      <c r="AY373" s="238" t="s">
        <v>195</v>
      </c>
    </row>
    <row r="374" s="11" customFormat="1">
      <c r="A374" s="11"/>
      <c r="B374" s="228"/>
      <c r="C374" s="229"/>
      <c r="D374" s="213" t="s">
        <v>199</v>
      </c>
      <c r="E374" s="230" t="s">
        <v>1</v>
      </c>
      <c r="F374" s="231" t="s">
        <v>2147</v>
      </c>
      <c r="G374" s="229"/>
      <c r="H374" s="232">
        <v>4</v>
      </c>
      <c r="I374" s="233"/>
      <c r="J374" s="229"/>
      <c r="K374" s="229"/>
      <c r="L374" s="234"/>
      <c r="M374" s="235"/>
      <c r="N374" s="236"/>
      <c r="O374" s="236"/>
      <c r="P374" s="236"/>
      <c r="Q374" s="236"/>
      <c r="R374" s="236"/>
      <c r="S374" s="236"/>
      <c r="T374" s="237"/>
      <c r="U374" s="11"/>
      <c r="V374" s="11"/>
      <c r="W374" s="11"/>
      <c r="X374" s="11"/>
      <c r="Y374" s="11"/>
      <c r="Z374" s="11"/>
      <c r="AA374" s="11"/>
      <c r="AB374" s="11"/>
      <c r="AC374" s="11"/>
      <c r="AD374" s="11"/>
      <c r="AE374" s="11"/>
      <c r="AT374" s="238" t="s">
        <v>199</v>
      </c>
      <c r="AU374" s="238" t="s">
        <v>85</v>
      </c>
      <c r="AV374" s="11" t="s">
        <v>85</v>
      </c>
      <c r="AW374" s="11" t="s">
        <v>32</v>
      </c>
      <c r="AX374" s="11" t="s">
        <v>76</v>
      </c>
      <c r="AY374" s="238" t="s">
        <v>195</v>
      </c>
    </row>
    <row r="375" s="11" customFormat="1">
      <c r="A375" s="11"/>
      <c r="B375" s="228"/>
      <c r="C375" s="229"/>
      <c r="D375" s="213" t="s">
        <v>199</v>
      </c>
      <c r="E375" s="230" t="s">
        <v>1</v>
      </c>
      <c r="F375" s="231" t="s">
        <v>2148</v>
      </c>
      <c r="G375" s="229"/>
      <c r="H375" s="232">
        <v>4.5</v>
      </c>
      <c r="I375" s="233"/>
      <c r="J375" s="229"/>
      <c r="K375" s="229"/>
      <c r="L375" s="234"/>
      <c r="M375" s="235"/>
      <c r="N375" s="236"/>
      <c r="O375" s="236"/>
      <c r="P375" s="236"/>
      <c r="Q375" s="236"/>
      <c r="R375" s="236"/>
      <c r="S375" s="236"/>
      <c r="T375" s="237"/>
      <c r="U375" s="11"/>
      <c r="V375" s="11"/>
      <c r="W375" s="11"/>
      <c r="X375" s="11"/>
      <c r="Y375" s="11"/>
      <c r="Z375" s="11"/>
      <c r="AA375" s="11"/>
      <c r="AB375" s="11"/>
      <c r="AC375" s="11"/>
      <c r="AD375" s="11"/>
      <c r="AE375" s="11"/>
      <c r="AT375" s="238" t="s">
        <v>199</v>
      </c>
      <c r="AU375" s="238" t="s">
        <v>85</v>
      </c>
      <c r="AV375" s="11" t="s">
        <v>85</v>
      </c>
      <c r="AW375" s="11" t="s">
        <v>32</v>
      </c>
      <c r="AX375" s="11" t="s">
        <v>76</v>
      </c>
      <c r="AY375" s="238" t="s">
        <v>195</v>
      </c>
    </row>
    <row r="376" s="10" customFormat="1">
      <c r="A376" s="10"/>
      <c r="B376" s="218"/>
      <c r="C376" s="219"/>
      <c r="D376" s="213" t="s">
        <v>199</v>
      </c>
      <c r="E376" s="220" t="s">
        <v>1</v>
      </c>
      <c r="F376" s="221" t="s">
        <v>1463</v>
      </c>
      <c r="G376" s="219"/>
      <c r="H376" s="220" t="s">
        <v>1</v>
      </c>
      <c r="I376" s="222"/>
      <c r="J376" s="219"/>
      <c r="K376" s="219"/>
      <c r="L376" s="223"/>
      <c r="M376" s="224"/>
      <c r="N376" s="225"/>
      <c r="O376" s="225"/>
      <c r="P376" s="225"/>
      <c r="Q376" s="225"/>
      <c r="R376" s="225"/>
      <c r="S376" s="225"/>
      <c r="T376" s="226"/>
      <c r="U376" s="10"/>
      <c r="V376" s="10"/>
      <c r="W376" s="10"/>
      <c r="X376" s="10"/>
      <c r="Y376" s="10"/>
      <c r="Z376" s="10"/>
      <c r="AA376" s="10"/>
      <c r="AB376" s="10"/>
      <c r="AC376" s="10"/>
      <c r="AD376" s="10"/>
      <c r="AE376" s="10"/>
      <c r="AT376" s="227" t="s">
        <v>199</v>
      </c>
      <c r="AU376" s="227" t="s">
        <v>85</v>
      </c>
      <c r="AV376" s="10" t="s">
        <v>83</v>
      </c>
      <c r="AW376" s="10" t="s">
        <v>32</v>
      </c>
      <c r="AX376" s="10" t="s">
        <v>76</v>
      </c>
      <c r="AY376" s="227" t="s">
        <v>195</v>
      </c>
    </row>
    <row r="377" s="11" customFormat="1">
      <c r="A377" s="11"/>
      <c r="B377" s="228"/>
      <c r="C377" s="229"/>
      <c r="D377" s="213" t="s">
        <v>199</v>
      </c>
      <c r="E377" s="230" t="s">
        <v>1</v>
      </c>
      <c r="F377" s="231" t="s">
        <v>2149</v>
      </c>
      <c r="G377" s="229"/>
      <c r="H377" s="232">
        <v>12</v>
      </c>
      <c r="I377" s="233"/>
      <c r="J377" s="229"/>
      <c r="K377" s="229"/>
      <c r="L377" s="234"/>
      <c r="M377" s="235"/>
      <c r="N377" s="236"/>
      <c r="O377" s="236"/>
      <c r="P377" s="236"/>
      <c r="Q377" s="236"/>
      <c r="R377" s="236"/>
      <c r="S377" s="236"/>
      <c r="T377" s="237"/>
      <c r="U377" s="11"/>
      <c r="V377" s="11"/>
      <c r="W377" s="11"/>
      <c r="X377" s="11"/>
      <c r="Y377" s="11"/>
      <c r="Z377" s="11"/>
      <c r="AA377" s="11"/>
      <c r="AB377" s="11"/>
      <c r="AC377" s="11"/>
      <c r="AD377" s="11"/>
      <c r="AE377" s="11"/>
      <c r="AT377" s="238" t="s">
        <v>199</v>
      </c>
      <c r="AU377" s="238" t="s">
        <v>85</v>
      </c>
      <c r="AV377" s="11" t="s">
        <v>85</v>
      </c>
      <c r="AW377" s="11" t="s">
        <v>32</v>
      </c>
      <c r="AX377" s="11" t="s">
        <v>76</v>
      </c>
      <c r="AY377" s="238" t="s">
        <v>195</v>
      </c>
    </row>
    <row r="378" s="11" customFormat="1">
      <c r="A378" s="11"/>
      <c r="B378" s="228"/>
      <c r="C378" s="229"/>
      <c r="D378" s="213" t="s">
        <v>199</v>
      </c>
      <c r="E378" s="230" t="s">
        <v>1</v>
      </c>
      <c r="F378" s="231" t="s">
        <v>2150</v>
      </c>
      <c r="G378" s="229"/>
      <c r="H378" s="232">
        <v>6</v>
      </c>
      <c r="I378" s="233"/>
      <c r="J378" s="229"/>
      <c r="K378" s="229"/>
      <c r="L378" s="234"/>
      <c r="M378" s="235"/>
      <c r="N378" s="236"/>
      <c r="O378" s="236"/>
      <c r="P378" s="236"/>
      <c r="Q378" s="236"/>
      <c r="R378" s="236"/>
      <c r="S378" s="236"/>
      <c r="T378" s="237"/>
      <c r="U378" s="11"/>
      <c r="V378" s="11"/>
      <c r="W378" s="11"/>
      <c r="X378" s="11"/>
      <c r="Y378" s="11"/>
      <c r="Z378" s="11"/>
      <c r="AA378" s="11"/>
      <c r="AB378" s="11"/>
      <c r="AC378" s="11"/>
      <c r="AD378" s="11"/>
      <c r="AE378" s="11"/>
      <c r="AT378" s="238" t="s">
        <v>199</v>
      </c>
      <c r="AU378" s="238" t="s">
        <v>85</v>
      </c>
      <c r="AV378" s="11" t="s">
        <v>85</v>
      </c>
      <c r="AW378" s="11" t="s">
        <v>32</v>
      </c>
      <c r="AX378" s="11" t="s">
        <v>76</v>
      </c>
      <c r="AY378" s="238" t="s">
        <v>195</v>
      </c>
    </row>
    <row r="379" s="11" customFormat="1">
      <c r="A379" s="11"/>
      <c r="B379" s="228"/>
      <c r="C379" s="229"/>
      <c r="D379" s="213" t="s">
        <v>199</v>
      </c>
      <c r="E379" s="230" t="s">
        <v>1</v>
      </c>
      <c r="F379" s="231" t="s">
        <v>2151</v>
      </c>
      <c r="G379" s="229"/>
      <c r="H379" s="232">
        <v>6</v>
      </c>
      <c r="I379" s="233"/>
      <c r="J379" s="229"/>
      <c r="K379" s="229"/>
      <c r="L379" s="234"/>
      <c r="M379" s="235"/>
      <c r="N379" s="236"/>
      <c r="O379" s="236"/>
      <c r="P379" s="236"/>
      <c r="Q379" s="236"/>
      <c r="R379" s="236"/>
      <c r="S379" s="236"/>
      <c r="T379" s="237"/>
      <c r="U379" s="11"/>
      <c r="V379" s="11"/>
      <c r="W379" s="11"/>
      <c r="X379" s="11"/>
      <c r="Y379" s="11"/>
      <c r="Z379" s="11"/>
      <c r="AA379" s="11"/>
      <c r="AB379" s="11"/>
      <c r="AC379" s="11"/>
      <c r="AD379" s="11"/>
      <c r="AE379" s="11"/>
      <c r="AT379" s="238" t="s">
        <v>199</v>
      </c>
      <c r="AU379" s="238" t="s">
        <v>85</v>
      </c>
      <c r="AV379" s="11" t="s">
        <v>85</v>
      </c>
      <c r="AW379" s="11" t="s">
        <v>32</v>
      </c>
      <c r="AX379" s="11" t="s">
        <v>76</v>
      </c>
      <c r="AY379" s="238" t="s">
        <v>195</v>
      </c>
    </row>
    <row r="380" s="11" customFormat="1">
      <c r="A380" s="11"/>
      <c r="B380" s="228"/>
      <c r="C380" s="229"/>
      <c r="D380" s="213" t="s">
        <v>199</v>
      </c>
      <c r="E380" s="230" t="s">
        <v>1</v>
      </c>
      <c r="F380" s="231" t="s">
        <v>2152</v>
      </c>
      <c r="G380" s="229"/>
      <c r="H380" s="232">
        <v>12</v>
      </c>
      <c r="I380" s="233"/>
      <c r="J380" s="229"/>
      <c r="K380" s="229"/>
      <c r="L380" s="234"/>
      <c r="M380" s="235"/>
      <c r="N380" s="236"/>
      <c r="O380" s="236"/>
      <c r="P380" s="236"/>
      <c r="Q380" s="236"/>
      <c r="R380" s="236"/>
      <c r="S380" s="236"/>
      <c r="T380" s="237"/>
      <c r="U380" s="11"/>
      <c r="V380" s="11"/>
      <c r="W380" s="11"/>
      <c r="X380" s="11"/>
      <c r="Y380" s="11"/>
      <c r="Z380" s="11"/>
      <c r="AA380" s="11"/>
      <c r="AB380" s="11"/>
      <c r="AC380" s="11"/>
      <c r="AD380" s="11"/>
      <c r="AE380" s="11"/>
      <c r="AT380" s="238" t="s">
        <v>199</v>
      </c>
      <c r="AU380" s="238" t="s">
        <v>85</v>
      </c>
      <c r="AV380" s="11" t="s">
        <v>85</v>
      </c>
      <c r="AW380" s="11" t="s">
        <v>32</v>
      </c>
      <c r="AX380" s="11" t="s">
        <v>76</v>
      </c>
      <c r="AY380" s="238" t="s">
        <v>195</v>
      </c>
    </row>
    <row r="381" s="11" customFormat="1">
      <c r="A381" s="11"/>
      <c r="B381" s="228"/>
      <c r="C381" s="229"/>
      <c r="D381" s="213" t="s">
        <v>199</v>
      </c>
      <c r="E381" s="230" t="s">
        <v>1</v>
      </c>
      <c r="F381" s="231" t="s">
        <v>2153</v>
      </c>
      <c r="G381" s="229"/>
      <c r="H381" s="232">
        <v>1.5</v>
      </c>
      <c r="I381" s="233"/>
      <c r="J381" s="229"/>
      <c r="K381" s="229"/>
      <c r="L381" s="234"/>
      <c r="M381" s="235"/>
      <c r="N381" s="236"/>
      <c r="O381" s="236"/>
      <c r="P381" s="236"/>
      <c r="Q381" s="236"/>
      <c r="R381" s="236"/>
      <c r="S381" s="236"/>
      <c r="T381" s="237"/>
      <c r="U381" s="11"/>
      <c r="V381" s="11"/>
      <c r="W381" s="11"/>
      <c r="X381" s="11"/>
      <c r="Y381" s="11"/>
      <c r="Z381" s="11"/>
      <c r="AA381" s="11"/>
      <c r="AB381" s="11"/>
      <c r="AC381" s="11"/>
      <c r="AD381" s="11"/>
      <c r="AE381" s="11"/>
      <c r="AT381" s="238" t="s">
        <v>199</v>
      </c>
      <c r="AU381" s="238" t="s">
        <v>85</v>
      </c>
      <c r="AV381" s="11" t="s">
        <v>85</v>
      </c>
      <c r="AW381" s="11" t="s">
        <v>32</v>
      </c>
      <c r="AX381" s="11" t="s">
        <v>76</v>
      </c>
      <c r="AY381" s="238" t="s">
        <v>195</v>
      </c>
    </row>
    <row r="382" s="11" customFormat="1">
      <c r="A382" s="11"/>
      <c r="B382" s="228"/>
      <c r="C382" s="229"/>
      <c r="D382" s="213" t="s">
        <v>199</v>
      </c>
      <c r="E382" s="230" t="s">
        <v>1</v>
      </c>
      <c r="F382" s="231" t="s">
        <v>2154</v>
      </c>
      <c r="G382" s="229"/>
      <c r="H382" s="232">
        <v>1.5</v>
      </c>
      <c r="I382" s="233"/>
      <c r="J382" s="229"/>
      <c r="K382" s="229"/>
      <c r="L382" s="234"/>
      <c r="M382" s="235"/>
      <c r="N382" s="236"/>
      <c r="O382" s="236"/>
      <c r="P382" s="236"/>
      <c r="Q382" s="236"/>
      <c r="R382" s="236"/>
      <c r="S382" s="236"/>
      <c r="T382" s="237"/>
      <c r="U382" s="11"/>
      <c r="V382" s="11"/>
      <c r="W382" s="11"/>
      <c r="X382" s="11"/>
      <c r="Y382" s="11"/>
      <c r="Z382" s="11"/>
      <c r="AA382" s="11"/>
      <c r="AB382" s="11"/>
      <c r="AC382" s="11"/>
      <c r="AD382" s="11"/>
      <c r="AE382" s="11"/>
      <c r="AT382" s="238" t="s">
        <v>199</v>
      </c>
      <c r="AU382" s="238" t="s">
        <v>85</v>
      </c>
      <c r="AV382" s="11" t="s">
        <v>85</v>
      </c>
      <c r="AW382" s="11" t="s">
        <v>32</v>
      </c>
      <c r="AX382" s="11" t="s">
        <v>76</v>
      </c>
      <c r="AY382" s="238" t="s">
        <v>195</v>
      </c>
    </row>
    <row r="383" s="11" customFormat="1">
      <c r="A383" s="11"/>
      <c r="B383" s="228"/>
      <c r="C383" s="229"/>
      <c r="D383" s="213" t="s">
        <v>199</v>
      </c>
      <c r="E383" s="230" t="s">
        <v>1</v>
      </c>
      <c r="F383" s="231" t="s">
        <v>2155</v>
      </c>
      <c r="G383" s="229"/>
      <c r="H383" s="232">
        <v>1.5</v>
      </c>
      <c r="I383" s="233"/>
      <c r="J383" s="229"/>
      <c r="K383" s="229"/>
      <c r="L383" s="234"/>
      <c r="M383" s="235"/>
      <c r="N383" s="236"/>
      <c r="O383" s="236"/>
      <c r="P383" s="236"/>
      <c r="Q383" s="236"/>
      <c r="R383" s="236"/>
      <c r="S383" s="236"/>
      <c r="T383" s="237"/>
      <c r="U383" s="11"/>
      <c r="V383" s="11"/>
      <c r="W383" s="11"/>
      <c r="X383" s="11"/>
      <c r="Y383" s="11"/>
      <c r="Z383" s="11"/>
      <c r="AA383" s="11"/>
      <c r="AB383" s="11"/>
      <c r="AC383" s="11"/>
      <c r="AD383" s="11"/>
      <c r="AE383" s="11"/>
      <c r="AT383" s="238" t="s">
        <v>199</v>
      </c>
      <c r="AU383" s="238" t="s">
        <v>85</v>
      </c>
      <c r="AV383" s="11" t="s">
        <v>85</v>
      </c>
      <c r="AW383" s="11" t="s">
        <v>32</v>
      </c>
      <c r="AX383" s="11" t="s">
        <v>76</v>
      </c>
      <c r="AY383" s="238" t="s">
        <v>195</v>
      </c>
    </row>
    <row r="384" s="11" customFormat="1">
      <c r="A384" s="11"/>
      <c r="B384" s="228"/>
      <c r="C384" s="229"/>
      <c r="D384" s="213" t="s">
        <v>199</v>
      </c>
      <c r="E384" s="230" t="s">
        <v>1</v>
      </c>
      <c r="F384" s="231" t="s">
        <v>2156</v>
      </c>
      <c r="G384" s="229"/>
      <c r="H384" s="232">
        <v>1.5</v>
      </c>
      <c r="I384" s="233"/>
      <c r="J384" s="229"/>
      <c r="K384" s="229"/>
      <c r="L384" s="234"/>
      <c r="M384" s="235"/>
      <c r="N384" s="236"/>
      <c r="O384" s="236"/>
      <c r="P384" s="236"/>
      <c r="Q384" s="236"/>
      <c r="R384" s="236"/>
      <c r="S384" s="236"/>
      <c r="T384" s="237"/>
      <c r="U384" s="11"/>
      <c r="V384" s="11"/>
      <c r="W384" s="11"/>
      <c r="X384" s="11"/>
      <c r="Y384" s="11"/>
      <c r="Z384" s="11"/>
      <c r="AA384" s="11"/>
      <c r="AB384" s="11"/>
      <c r="AC384" s="11"/>
      <c r="AD384" s="11"/>
      <c r="AE384" s="11"/>
      <c r="AT384" s="238" t="s">
        <v>199</v>
      </c>
      <c r="AU384" s="238" t="s">
        <v>85</v>
      </c>
      <c r="AV384" s="11" t="s">
        <v>85</v>
      </c>
      <c r="AW384" s="11" t="s">
        <v>32</v>
      </c>
      <c r="AX384" s="11" t="s">
        <v>76</v>
      </c>
      <c r="AY384" s="238" t="s">
        <v>195</v>
      </c>
    </row>
    <row r="385" s="11" customFormat="1">
      <c r="A385" s="11"/>
      <c r="B385" s="228"/>
      <c r="C385" s="229"/>
      <c r="D385" s="213" t="s">
        <v>199</v>
      </c>
      <c r="E385" s="230" t="s">
        <v>1</v>
      </c>
      <c r="F385" s="231" t="s">
        <v>2157</v>
      </c>
      <c r="G385" s="229"/>
      <c r="H385" s="232">
        <v>3</v>
      </c>
      <c r="I385" s="233"/>
      <c r="J385" s="229"/>
      <c r="K385" s="229"/>
      <c r="L385" s="234"/>
      <c r="M385" s="235"/>
      <c r="N385" s="236"/>
      <c r="O385" s="236"/>
      <c r="P385" s="236"/>
      <c r="Q385" s="236"/>
      <c r="R385" s="236"/>
      <c r="S385" s="236"/>
      <c r="T385" s="237"/>
      <c r="U385" s="11"/>
      <c r="V385" s="11"/>
      <c r="W385" s="11"/>
      <c r="X385" s="11"/>
      <c r="Y385" s="11"/>
      <c r="Z385" s="11"/>
      <c r="AA385" s="11"/>
      <c r="AB385" s="11"/>
      <c r="AC385" s="11"/>
      <c r="AD385" s="11"/>
      <c r="AE385" s="11"/>
      <c r="AT385" s="238" t="s">
        <v>199</v>
      </c>
      <c r="AU385" s="238" t="s">
        <v>85</v>
      </c>
      <c r="AV385" s="11" t="s">
        <v>85</v>
      </c>
      <c r="AW385" s="11" t="s">
        <v>32</v>
      </c>
      <c r="AX385" s="11" t="s">
        <v>76</v>
      </c>
      <c r="AY385" s="238" t="s">
        <v>195</v>
      </c>
    </row>
    <row r="386" s="11" customFormat="1">
      <c r="A386" s="11"/>
      <c r="B386" s="228"/>
      <c r="C386" s="229"/>
      <c r="D386" s="213" t="s">
        <v>199</v>
      </c>
      <c r="E386" s="230" t="s">
        <v>1</v>
      </c>
      <c r="F386" s="231" t="s">
        <v>2158</v>
      </c>
      <c r="G386" s="229"/>
      <c r="H386" s="232">
        <v>1.5</v>
      </c>
      <c r="I386" s="233"/>
      <c r="J386" s="229"/>
      <c r="K386" s="229"/>
      <c r="L386" s="234"/>
      <c r="M386" s="235"/>
      <c r="N386" s="236"/>
      <c r="O386" s="236"/>
      <c r="P386" s="236"/>
      <c r="Q386" s="236"/>
      <c r="R386" s="236"/>
      <c r="S386" s="236"/>
      <c r="T386" s="237"/>
      <c r="U386" s="11"/>
      <c r="V386" s="11"/>
      <c r="W386" s="11"/>
      <c r="X386" s="11"/>
      <c r="Y386" s="11"/>
      <c r="Z386" s="11"/>
      <c r="AA386" s="11"/>
      <c r="AB386" s="11"/>
      <c r="AC386" s="11"/>
      <c r="AD386" s="11"/>
      <c r="AE386" s="11"/>
      <c r="AT386" s="238" t="s">
        <v>199</v>
      </c>
      <c r="AU386" s="238" t="s">
        <v>85</v>
      </c>
      <c r="AV386" s="11" t="s">
        <v>85</v>
      </c>
      <c r="AW386" s="11" t="s">
        <v>32</v>
      </c>
      <c r="AX386" s="11" t="s">
        <v>76</v>
      </c>
      <c r="AY386" s="238" t="s">
        <v>195</v>
      </c>
    </row>
    <row r="387" s="10" customFormat="1">
      <c r="A387" s="10"/>
      <c r="B387" s="218"/>
      <c r="C387" s="219"/>
      <c r="D387" s="213" t="s">
        <v>199</v>
      </c>
      <c r="E387" s="220" t="s">
        <v>1</v>
      </c>
      <c r="F387" s="221" t="s">
        <v>1466</v>
      </c>
      <c r="G387" s="219"/>
      <c r="H387" s="220" t="s">
        <v>1</v>
      </c>
      <c r="I387" s="222"/>
      <c r="J387" s="219"/>
      <c r="K387" s="219"/>
      <c r="L387" s="223"/>
      <c r="M387" s="224"/>
      <c r="N387" s="225"/>
      <c r="O387" s="225"/>
      <c r="P387" s="225"/>
      <c r="Q387" s="225"/>
      <c r="R387" s="225"/>
      <c r="S387" s="225"/>
      <c r="T387" s="226"/>
      <c r="U387" s="10"/>
      <c r="V387" s="10"/>
      <c r="W387" s="10"/>
      <c r="X387" s="10"/>
      <c r="Y387" s="10"/>
      <c r="Z387" s="10"/>
      <c r="AA387" s="10"/>
      <c r="AB387" s="10"/>
      <c r="AC387" s="10"/>
      <c r="AD387" s="10"/>
      <c r="AE387" s="10"/>
      <c r="AT387" s="227" t="s">
        <v>199</v>
      </c>
      <c r="AU387" s="227" t="s">
        <v>85</v>
      </c>
      <c r="AV387" s="10" t="s">
        <v>83</v>
      </c>
      <c r="AW387" s="10" t="s">
        <v>32</v>
      </c>
      <c r="AX387" s="10" t="s">
        <v>76</v>
      </c>
      <c r="AY387" s="227" t="s">
        <v>195</v>
      </c>
    </row>
    <row r="388" s="11" customFormat="1">
      <c r="A388" s="11"/>
      <c r="B388" s="228"/>
      <c r="C388" s="229"/>
      <c r="D388" s="213" t="s">
        <v>199</v>
      </c>
      <c r="E388" s="230" t="s">
        <v>1</v>
      </c>
      <c r="F388" s="231" t="s">
        <v>2159</v>
      </c>
      <c r="G388" s="229"/>
      <c r="H388" s="232">
        <v>1.5</v>
      </c>
      <c r="I388" s="233"/>
      <c r="J388" s="229"/>
      <c r="K388" s="229"/>
      <c r="L388" s="234"/>
      <c r="M388" s="235"/>
      <c r="N388" s="236"/>
      <c r="O388" s="236"/>
      <c r="P388" s="236"/>
      <c r="Q388" s="236"/>
      <c r="R388" s="236"/>
      <c r="S388" s="236"/>
      <c r="T388" s="237"/>
      <c r="U388" s="11"/>
      <c r="V388" s="11"/>
      <c r="W388" s="11"/>
      <c r="X388" s="11"/>
      <c r="Y388" s="11"/>
      <c r="Z388" s="11"/>
      <c r="AA388" s="11"/>
      <c r="AB388" s="11"/>
      <c r="AC388" s="11"/>
      <c r="AD388" s="11"/>
      <c r="AE388" s="11"/>
      <c r="AT388" s="238" t="s">
        <v>199</v>
      </c>
      <c r="AU388" s="238" t="s">
        <v>85</v>
      </c>
      <c r="AV388" s="11" t="s">
        <v>85</v>
      </c>
      <c r="AW388" s="11" t="s">
        <v>32</v>
      </c>
      <c r="AX388" s="11" t="s">
        <v>76</v>
      </c>
      <c r="AY388" s="238" t="s">
        <v>195</v>
      </c>
    </row>
    <row r="389" s="11" customFormat="1">
      <c r="A389" s="11"/>
      <c r="B389" s="228"/>
      <c r="C389" s="229"/>
      <c r="D389" s="213" t="s">
        <v>199</v>
      </c>
      <c r="E389" s="230" t="s">
        <v>1</v>
      </c>
      <c r="F389" s="231" t="s">
        <v>2160</v>
      </c>
      <c r="G389" s="229"/>
      <c r="H389" s="232">
        <v>3</v>
      </c>
      <c r="I389" s="233"/>
      <c r="J389" s="229"/>
      <c r="K389" s="229"/>
      <c r="L389" s="234"/>
      <c r="M389" s="235"/>
      <c r="N389" s="236"/>
      <c r="O389" s="236"/>
      <c r="P389" s="236"/>
      <c r="Q389" s="236"/>
      <c r="R389" s="236"/>
      <c r="S389" s="236"/>
      <c r="T389" s="237"/>
      <c r="U389" s="11"/>
      <c r="V389" s="11"/>
      <c r="W389" s="11"/>
      <c r="X389" s="11"/>
      <c r="Y389" s="11"/>
      <c r="Z389" s="11"/>
      <c r="AA389" s="11"/>
      <c r="AB389" s="11"/>
      <c r="AC389" s="11"/>
      <c r="AD389" s="11"/>
      <c r="AE389" s="11"/>
      <c r="AT389" s="238" t="s">
        <v>199</v>
      </c>
      <c r="AU389" s="238" t="s">
        <v>85</v>
      </c>
      <c r="AV389" s="11" t="s">
        <v>85</v>
      </c>
      <c r="AW389" s="11" t="s">
        <v>32</v>
      </c>
      <c r="AX389" s="11" t="s">
        <v>76</v>
      </c>
      <c r="AY389" s="238" t="s">
        <v>195</v>
      </c>
    </row>
    <row r="390" s="15" customFormat="1">
      <c r="A390" s="15"/>
      <c r="B390" s="287"/>
      <c r="C390" s="288"/>
      <c r="D390" s="213" t="s">
        <v>199</v>
      </c>
      <c r="E390" s="289" t="s">
        <v>1</v>
      </c>
      <c r="F390" s="290" t="s">
        <v>1422</v>
      </c>
      <c r="G390" s="288"/>
      <c r="H390" s="291">
        <v>86.5</v>
      </c>
      <c r="I390" s="292"/>
      <c r="J390" s="288"/>
      <c r="K390" s="288"/>
      <c r="L390" s="293"/>
      <c r="M390" s="294"/>
      <c r="N390" s="295"/>
      <c r="O390" s="295"/>
      <c r="P390" s="295"/>
      <c r="Q390" s="295"/>
      <c r="R390" s="295"/>
      <c r="S390" s="295"/>
      <c r="T390" s="296"/>
      <c r="U390" s="15"/>
      <c r="V390" s="15"/>
      <c r="W390" s="15"/>
      <c r="X390" s="15"/>
      <c r="Y390" s="15"/>
      <c r="Z390" s="15"/>
      <c r="AA390" s="15"/>
      <c r="AB390" s="15"/>
      <c r="AC390" s="15"/>
      <c r="AD390" s="15"/>
      <c r="AE390" s="15"/>
      <c r="AT390" s="297" t="s">
        <v>199</v>
      </c>
      <c r="AU390" s="297" t="s">
        <v>85</v>
      </c>
      <c r="AV390" s="15" t="s">
        <v>234</v>
      </c>
      <c r="AW390" s="15" t="s">
        <v>32</v>
      </c>
      <c r="AX390" s="15" t="s">
        <v>83</v>
      </c>
      <c r="AY390" s="297" t="s">
        <v>195</v>
      </c>
    </row>
    <row r="391" s="2" customFormat="1" ht="24.15" customHeight="1">
      <c r="A391" s="39"/>
      <c r="B391" s="40"/>
      <c r="C391" s="200" t="s">
        <v>269</v>
      </c>
      <c r="D391" s="200" t="s">
        <v>191</v>
      </c>
      <c r="E391" s="201" t="s">
        <v>1468</v>
      </c>
      <c r="F391" s="202" t="s">
        <v>1469</v>
      </c>
      <c r="G391" s="203" t="s">
        <v>513</v>
      </c>
      <c r="H391" s="204">
        <v>26.5</v>
      </c>
      <c r="I391" s="205"/>
      <c r="J391" s="206">
        <f>ROUND(I391*H391,2)</f>
        <v>0</v>
      </c>
      <c r="K391" s="202" t="s">
        <v>1412</v>
      </c>
      <c r="L391" s="45"/>
      <c r="M391" s="207" t="s">
        <v>1</v>
      </c>
      <c r="N391" s="208" t="s">
        <v>41</v>
      </c>
      <c r="O391" s="92"/>
      <c r="P391" s="209">
        <f>O391*H391</f>
        <v>0</v>
      </c>
      <c r="Q391" s="209">
        <v>0.01269</v>
      </c>
      <c r="R391" s="209">
        <f>Q391*H391</f>
        <v>0.336285</v>
      </c>
      <c r="S391" s="209">
        <v>0</v>
      </c>
      <c r="T391" s="210">
        <f>S391*H391</f>
        <v>0</v>
      </c>
      <c r="U391" s="39"/>
      <c r="V391" s="39"/>
      <c r="W391" s="39"/>
      <c r="X391" s="39"/>
      <c r="Y391" s="39"/>
      <c r="Z391" s="39"/>
      <c r="AA391" s="39"/>
      <c r="AB391" s="39"/>
      <c r="AC391" s="39"/>
      <c r="AD391" s="39"/>
      <c r="AE391" s="39"/>
      <c r="AR391" s="211" t="s">
        <v>234</v>
      </c>
      <c r="AT391" s="211" t="s">
        <v>191</v>
      </c>
      <c r="AU391" s="211" t="s">
        <v>85</v>
      </c>
      <c r="AY391" s="18" t="s">
        <v>195</v>
      </c>
      <c r="BE391" s="212">
        <f>IF(N391="základní",J391,0)</f>
        <v>0</v>
      </c>
      <c r="BF391" s="212">
        <f>IF(N391="snížená",J391,0)</f>
        <v>0</v>
      </c>
      <c r="BG391" s="212">
        <f>IF(N391="zákl. přenesená",J391,0)</f>
        <v>0</v>
      </c>
      <c r="BH391" s="212">
        <f>IF(N391="sníž. přenesená",J391,0)</f>
        <v>0</v>
      </c>
      <c r="BI391" s="212">
        <f>IF(N391="nulová",J391,0)</f>
        <v>0</v>
      </c>
      <c r="BJ391" s="18" t="s">
        <v>83</v>
      </c>
      <c r="BK391" s="212">
        <f>ROUND(I391*H391,2)</f>
        <v>0</v>
      </c>
      <c r="BL391" s="18" t="s">
        <v>234</v>
      </c>
      <c r="BM391" s="211" t="s">
        <v>2161</v>
      </c>
    </row>
    <row r="392" s="10" customFormat="1">
      <c r="A392" s="10"/>
      <c r="B392" s="218"/>
      <c r="C392" s="219"/>
      <c r="D392" s="213" t="s">
        <v>199</v>
      </c>
      <c r="E392" s="220" t="s">
        <v>1</v>
      </c>
      <c r="F392" s="221" t="s">
        <v>2162</v>
      </c>
      <c r="G392" s="219"/>
      <c r="H392" s="220" t="s">
        <v>1</v>
      </c>
      <c r="I392" s="222"/>
      <c r="J392" s="219"/>
      <c r="K392" s="219"/>
      <c r="L392" s="223"/>
      <c r="M392" s="224"/>
      <c r="N392" s="225"/>
      <c r="O392" s="225"/>
      <c r="P392" s="225"/>
      <c r="Q392" s="225"/>
      <c r="R392" s="225"/>
      <c r="S392" s="225"/>
      <c r="T392" s="226"/>
      <c r="U392" s="10"/>
      <c r="V392" s="10"/>
      <c r="W392" s="10"/>
      <c r="X392" s="10"/>
      <c r="Y392" s="10"/>
      <c r="Z392" s="10"/>
      <c r="AA392" s="10"/>
      <c r="AB392" s="10"/>
      <c r="AC392" s="10"/>
      <c r="AD392" s="10"/>
      <c r="AE392" s="10"/>
      <c r="AT392" s="227" t="s">
        <v>199</v>
      </c>
      <c r="AU392" s="227" t="s">
        <v>85</v>
      </c>
      <c r="AV392" s="10" t="s">
        <v>83</v>
      </c>
      <c r="AW392" s="10" t="s">
        <v>32</v>
      </c>
      <c r="AX392" s="10" t="s">
        <v>76</v>
      </c>
      <c r="AY392" s="227" t="s">
        <v>195</v>
      </c>
    </row>
    <row r="393" s="11" customFormat="1">
      <c r="A393" s="11"/>
      <c r="B393" s="228"/>
      <c r="C393" s="229"/>
      <c r="D393" s="213" t="s">
        <v>199</v>
      </c>
      <c r="E393" s="230" t="s">
        <v>1</v>
      </c>
      <c r="F393" s="231" t="s">
        <v>2163</v>
      </c>
      <c r="G393" s="229"/>
      <c r="H393" s="232">
        <v>6</v>
      </c>
      <c r="I393" s="233"/>
      <c r="J393" s="229"/>
      <c r="K393" s="229"/>
      <c r="L393" s="234"/>
      <c r="M393" s="235"/>
      <c r="N393" s="236"/>
      <c r="O393" s="236"/>
      <c r="P393" s="236"/>
      <c r="Q393" s="236"/>
      <c r="R393" s="236"/>
      <c r="S393" s="236"/>
      <c r="T393" s="237"/>
      <c r="U393" s="11"/>
      <c r="V393" s="11"/>
      <c r="W393" s="11"/>
      <c r="X393" s="11"/>
      <c r="Y393" s="11"/>
      <c r="Z393" s="11"/>
      <c r="AA393" s="11"/>
      <c r="AB393" s="11"/>
      <c r="AC393" s="11"/>
      <c r="AD393" s="11"/>
      <c r="AE393" s="11"/>
      <c r="AT393" s="238" t="s">
        <v>199</v>
      </c>
      <c r="AU393" s="238" t="s">
        <v>85</v>
      </c>
      <c r="AV393" s="11" t="s">
        <v>85</v>
      </c>
      <c r="AW393" s="11" t="s">
        <v>32</v>
      </c>
      <c r="AX393" s="11" t="s">
        <v>76</v>
      </c>
      <c r="AY393" s="238" t="s">
        <v>195</v>
      </c>
    </row>
    <row r="394" s="11" customFormat="1">
      <c r="A394" s="11"/>
      <c r="B394" s="228"/>
      <c r="C394" s="229"/>
      <c r="D394" s="213" t="s">
        <v>199</v>
      </c>
      <c r="E394" s="230" t="s">
        <v>1</v>
      </c>
      <c r="F394" s="231" t="s">
        <v>2156</v>
      </c>
      <c r="G394" s="229"/>
      <c r="H394" s="232">
        <v>1.5</v>
      </c>
      <c r="I394" s="233"/>
      <c r="J394" s="229"/>
      <c r="K394" s="229"/>
      <c r="L394" s="234"/>
      <c r="M394" s="235"/>
      <c r="N394" s="236"/>
      <c r="O394" s="236"/>
      <c r="P394" s="236"/>
      <c r="Q394" s="236"/>
      <c r="R394" s="236"/>
      <c r="S394" s="236"/>
      <c r="T394" s="237"/>
      <c r="U394" s="11"/>
      <c r="V394" s="11"/>
      <c r="W394" s="11"/>
      <c r="X394" s="11"/>
      <c r="Y394" s="11"/>
      <c r="Z394" s="11"/>
      <c r="AA394" s="11"/>
      <c r="AB394" s="11"/>
      <c r="AC394" s="11"/>
      <c r="AD394" s="11"/>
      <c r="AE394" s="11"/>
      <c r="AT394" s="238" t="s">
        <v>199</v>
      </c>
      <c r="AU394" s="238" t="s">
        <v>85</v>
      </c>
      <c r="AV394" s="11" t="s">
        <v>85</v>
      </c>
      <c r="AW394" s="11" t="s">
        <v>32</v>
      </c>
      <c r="AX394" s="11" t="s">
        <v>76</v>
      </c>
      <c r="AY394" s="238" t="s">
        <v>195</v>
      </c>
    </row>
    <row r="395" s="11" customFormat="1">
      <c r="A395" s="11"/>
      <c r="B395" s="228"/>
      <c r="C395" s="229"/>
      <c r="D395" s="213" t="s">
        <v>199</v>
      </c>
      <c r="E395" s="230" t="s">
        <v>1</v>
      </c>
      <c r="F395" s="231" t="s">
        <v>2164</v>
      </c>
      <c r="G395" s="229"/>
      <c r="H395" s="232">
        <v>1.5</v>
      </c>
      <c r="I395" s="233"/>
      <c r="J395" s="229"/>
      <c r="K395" s="229"/>
      <c r="L395" s="234"/>
      <c r="M395" s="235"/>
      <c r="N395" s="236"/>
      <c r="O395" s="236"/>
      <c r="P395" s="236"/>
      <c r="Q395" s="236"/>
      <c r="R395" s="236"/>
      <c r="S395" s="236"/>
      <c r="T395" s="237"/>
      <c r="U395" s="11"/>
      <c r="V395" s="11"/>
      <c r="W395" s="11"/>
      <c r="X395" s="11"/>
      <c r="Y395" s="11"/>
      <c r="Z395" s="11"/>
      <c r="AA395" s="11"/>
      <c r="AB395" s="11"/>
      <c r="AC395" s="11"/>
      <c r="AD395" s="11"/>
      <c r="AE395" s="11"/>
      <c r="AT395" s="238" t="s">
        <v>199</v>
      </c>
      <c r="AU395" s="238" t="s">
        <v>85</v>
      </c>
      <c r="AV395" s="11" t="s">
        <v>85</v>
      </c>
      <c r="AW395" s="11" t="s">
        <v>32</v>
      </c>
      <c r="AX395" s="11" t="s">
        <v>76</v>
      </c>
      <c r="AY395" s="238" t="s">
        <v>195</v>
      </c>
    </row>
    <row r="396" s="10" customFormat="1">
      <c r="A396" s="10"/>
      <c r="B396" s="218"/>
      <c r="C396" s="219"/>
      <c r="D396" s="213" t="s">
        <v>199</v>
      </c>
      <c r="E396" s="220" t="s">
        <v>1</v>
      </c>
      <c r="F396" s="221" t="s">
        <v>2165</v>
      </c>
      <c r="G396" s="219"/>
      <c r="H396" s="220" t="s">
        <v>1</v>
      </c>
      <c r="I396" s="222"/>
      <c r="J396" s="219"/>
      <c r="K396" s="219"/>
      <c r="L396" s="223"/>
      <c r="M396" s="224"/>
      <c r="N396" s="225"/>
      <c r="O396" s="225"/>
      <c r="P396" s="225"/>
      <c r="Q396" s="225"/>
      <c r="R396" s="225"/>
      <c r="S396" s="225"/>
      <c r="T396" s="226"/>
      <c r="U396" s="10"/>
      <c r="V396" s="10"/>
      <c r="W396" s="10"/>
      <c r="X396" s="10"/>
      <c r="Y396" s="10"/>
      <c r="Z396" s="10"/>
      <c r="AA396" s="10"/>
      <c r="AB396" s="10"/>
      <c r="AC396" s="10"/>
      <c r="AD396" s="10"/>
      <c r="AE396" s="10"/>
      <c r="AT396" s="227" t="s">
        <v>199</v>
      </c>
      <c r="AU396" s="227" t="s">
        <v>85</v>
      </c>
      <c r="AV396" s="10" t="s">
        <v>83</v>
      </c>
      <c r="AW396" s="10" t="s">
        <v>32</v>
      </c>
      <c r="AX396" s="10" t="s">
        <v>76</v>
      </c>
      <c r="AY396" s="227" t="s">
        <v>195</v>
      </c>
    </row>
    <row r="397" s="11" customFormat="1">
      <c r="A397" s="11"/>
      <c r="B397" s="228"/>
      <c r="C397" s="229"/>
      <c r="D397" s="213" t="s">
        <v>199</v>
      </c>
      <c r="E397" s="230" t="s">
        <v>1</v>
      </c>
      <c r="F397" s="231" t="s">
        <v>2166</v>
      </c>
      <c r="G397" s="229"/>
      <c r="H397" s="232">
        <v>4.5</v>
      </c>
      <c r="I397" s="233"/>
      <c r="J397" s="229"/>
      <c r="K397" s="229"/>
      <c r="L397" s="234"/>
      <c r="M397" s="235"/>
      <c r="N397" s="236"/>
      <c r="O397" s="236"/>
      <c r="P397" s="236"/>
      <c r="Q397" s="236"/>
      <c r="R397" s="236"/>
      <c r="S397" s="236"/>
      <c r="T397" s="237"/>
      <c r="U397" s="11"/>
      <c r="V397" s="11"/>
      <c r="W397" s="11"/>
      <c r="X397" s="11"/>
      <c r="Y397" s="11"/>
      <c r="Z397" s="11"/>
      <c r="AA397" s="11"/>
      <c r="AB397" s="11"/>
      <c r="AC397" s="11"/>
      <c r="AD397" s="11"/>
      <c r="AE397" s="11"/>
      <c r="AT397" s="238" t="s">
        <v>199</v>
      </c>
      <c r="AU397" s="238" t="s">
        <v>85</v>
      </c>
      <c r="AV397" s="11" t="s">
        <v>85</v>
      </c>
      <c r="AW397" s="11" t="s">
        <v>32</v>
      </c>
      <c r="AX397" s="11" t="s">
        <v>76</v>
      </c>
      <c r="AY397" s="238" t="s">
        <v>195</v>
      </c>
    </row>
    <row r="398" s="11" customFormat="1">
      <c r="A398" s="11"/>
      <c r="B398" s="228"/>
      <c r="C398" s="229"/>
      <c r="D398" s="213" t="s">
        <v>199</v>
      </c>
      <c r="E398" s="230" t="s">
        <v>1</v>
      </c>
      <c r="F398" s="231" t="s">
        <v>2167</v>
      </c>
      <c r="G398" s="229"/>
      <c r="H398" s="232">
        <v>11</v>
      </c>
      <c r="I398" s="233"/>
      <c r="J398" s="229"/>
      <c r="K398" s="229"/>
      <c r="L398" s="234"/>
      <c r="M398" s="235"/>
      <c r="N398" s="236"/>
      <c r="O398" s="236"/>
      <c r="P398" s="236"/>
      <c r="Q398" s="236"/>
      <c r="R398" s="236"/>
      <c r="S398" s="236"/>
      <c r="T398" s="237"/>
      <c r="U398" s="11"/>
      <c r="V398" s="11"/>
      <c r="W398" s="11"/>
      <c r="X398" s="11"/>
      <c r="Y398" s="11"/>
      <c r="Z398" s="11"/>
      <c r="AA398" s="11"/>
      <c r="AB398" s="11"/>
      <c r="AC398" s="11"/>
      <c r="AD398" s="11"/>
      <c r="AE398" s="11"/>
      <c r="AT398" s="238" t="s">
        <v>199</v>
      </c>
      <c r="AU398" s="238" t="s">
        <v>85</v>
      </c>
      <c r="AV398" s="11" t="s">
        <v>85</v>
      </c>
      <c r="AW398" s="11" t="s">
        <v>32</v>
      </c>
      <c r="AX398" s="11" t="s">
        <v>76</v>
      </c>
      <c r="AY398" s="238" t="s">
        <v>195</v>
      </c>
    </row>
    <row r="399" s="11" customFormat="1">
      <c r="A399" s="11"/>
      <c r="B399" s="228"/>
      <c r="C399" s="229"/>
      <c r="D399" s="213" t="s">
        <v>199</v>
      </c>
      <c r="E399" s="230" t="s">
        <v>1</v>
      </c>
      <c r="F399" s="231" t="s">
        <v>2168</v>
      </c>
      <c r="G399" s="229"/>
      <c r="H399" s="232">
        <v>2</v>
      </c>
      <c r="I399" s="233"/>
      <c r="J399" s="229"/>
      <c r="K399" s="229"/>
      <c r="L399" s="234"/>
      <c r="M399" s="235"/>
      <c r="N399" s="236"/>
      <c r="O399" s="236"/>
      <c r="P399" s="236"/>
      <c r="Q399" s="236"/>
      <c r="R399" s="236"/>
      <c r="S399" s="236"/>
      <c r="T399" s="237"/>
      <c r="U399" s="11"/>
      <c r="V399" s="11"/>
      <c r="W399" s="11"/>
      <c r="X399" s="11"/>
      <c r="Y399" s="11"/>
      <c r="Z399" s="11"/>
      <c r="AA399" s="11"/>
      <c r="AB399" s="11"/>
      <c r="AC399" s="11"/>
      <c r="AD399" s="11"/>
      <c r="AE399" s="11"/>
      <c r="AT399" s="238" t="s">
        <v>199</v>
      </c>
      <c r="AU399" s="238" t="s">
        <v>85</v>
      </c>
      <c r="AV399" s="11" t="s">
        <v>85</v>
      </c>
      <c r="AW399" s="11" t="s">
        <v>32</v>
      </c>
      <c r="AX399" s="11" t="s">
        <v>76</v>
      </c>
      <c r="AY399" s="238" t="s">
        <v>195</v>
      </c>
    </row>
    <row r="400" s="15" customFormat="1">
      <c r="A400" s="15"/>
      <c r="B400" s="287"/>
      <c r="C400" s="288"/>
      <c r="D400" s="213" t="s">
        <v>199</v>
      </c>
      <c r="E400" s="289" t="s">
        <v>1</v>
      </c>
      <c r="F400" s="290" t="s">
        <v>1422</v>
      </c>
      <c r="G400" s="288"/>
      <c r="H400" s="291">
        <v>26.5</v>
      </c>
      <c r="I400" s="292"/>
      <c r="J400" s="288"/>
      <c r="K400" s="288"/>
      <c r="L400" s="293"/>
      <c r="M400" s="294"/>
      <c r="N400" s="295"/>
      <c r="O400" s="295"/>
      <c r="P400" s="295"/>
      <c r="Q400" s="295"/>
      <c r="R400" s="295"/>
      <c r="S400" s="295"/>
      <c r="T400" s="296"/>
      <c r="U400" s="15"/>
      <c r="V400" s="15"/>
      <c r="W400" s="15"/>
      <c r="X400" s="15"/>
      <c r="Y400" s="15"/>
      <c r="Z400" s="15"/>
      <c r="AA400" s="15"/>
      <c r="AB400" s="15"/>
      <c r="AC400" s="15"/>
      <c r="AD400" s="15"/>
      <c r="AE400" s="15"/>
      <c r="AT400" s="297" t="s">
        <v>199</v>
      </c>
      <c r="AU400" s="297" t="s">
        <v>85</v>
      </c>
      <c r="AV400" s="15" t="s">
        <v>234</v>
      </c>
      <c r="AW400" s="15" t="s">
        <v>32</v>
      </c>
      <c r="AX400" s="15" t="s">
        <v>83</v>
      </c>
      <c r="AY400" s="297" t="s">
        <v>195</v>
      </c>
    </row>
    <row r="401" s="2" customFormat="1" ht="24.15" customHeight="1">
      <c r="A401" s="39"/>
      <c r="B401" s="40"/>
      <c r="C401" s="200" t="s">
        <v>273</v>
      </c>
      <c r="D401" s="200" t="s">
        <v>191</v>
      </c>
      <c r="E401" s="201" t="s">
        <v>1473</v>
      </c>
      <c r="F401" s="202" t="s">
        <v>1474</v>
      </c>
      <c r="G401" s="203" t="s">
        <v>513</v>
      </c>
      <c r="H401" s="204">
        <v>73.5</v>
      </c>
      <c r="I401" s="205"/>
      <c r="J401" s="206">
        <f>ROUND(I401*H401,2)</f>
        <v>0</v>
      </c>
      <c r="K401" s="202" t="s">
        <v>1412</v>
      </c>
      <c r="L401" s="45"/>
      <c r="M401" s="207" t="s">
        <v>1</v>
      </c>
      <c r="N401" s="208" t="s">
        <v>41</v>
      </c>
      <c r="O401" s="92"/>
      <c r="P401" s="209">
        <f>O401*H401</f>
        <v>0</v>
      </c>
      <c r="Q401" s="209">
        <v>0.036900000000000002</v>
      </c>
      <c r="R401" s="209">
        <f>Q401*H401</f>
        <v>2.7121500000000003</v>
      </c>
      <c r="S401" s="209">
        <v>0</v>
      </c>
      <c r="T401" s="210">
        <f>S401*H401</f>
        <v>0</v>
      </c>
      <c r="U401" s="39"/>
      <c r="V401" s="39"/>
      <c r="W401" s="39"/>
      <c r="X401" s="39"/>
      <c r="Y401" s="39"/>
      <c r="Z401" s="39"/>
      <c r="AA401" s="39"/>
      <c r="AB401" s="39"/>
      <c r="AC401" s="39"/>
      <c r="AD401" s="39"/>
      <c r="AE401" s="39"/>
      <c r="AR401" s="211" t="s">
        <v>234</v>
      </c>
      <c r="AT401" s="211" t="s">
        <v>191</v>
      </c>
      <c r="AU401" s="211" t="s">
        <v>85</v>
      </c>
      <c r="AY401" s="18" t="s">
        <v>195</v>
      </c>
      <c r="BE401" s="212">
        <f>IF(N401="základní",J401,0)</f>
        <v>0</v>
      </c>
      <c r="BF401" s="212">
        <f>IF(N401="snížená",J401,0)</f>
        <v>0</v>
      </c>
      <c r="BG401" s="212">
        <f>IF(N401="zákl. přenesená",J401,0)</f>
        <v>0</v>
      </c>
      <c r="BH401" s="212">
        <f>IF(N401="sníž. přenesená",J401,0)</f>
        <v>0</v>
      </c>
      <c r="BI401" s="212">
        <f>IF(N401="nulová",J401,0)</f>
        <v>0</v>
      </c>
      <c r="BJ401" s="18" t="s">
        <v>83</v>
      </c>
      <c r="BK401" s="212">
        <f>ROUND(I401*H401,2)</f>
        <v>0</v>
      </c>
      <c r="BL401" s="18" t="s">
        <v>234</v>
      </c>
      <c r="BM401" s="211" t="s">
        <v>2169</v>
      </c>
    </row>
    <row r="402" s="10" customFormat="1">
      <c r="A402" s="10"/>
      <c r="B402" s="218"/>
      <c r="C402" s="219"/>
      <c r="D402" s="213" t="s">
        <v>199</v>
      </c>
      <c r="E402" s="220" t="s">
        <v>1</v>
      </c>
      <c r="F402" s="221" t="s">
        <v>1476</v>
      </c>
      <c r="G402" s="219"/>
      <c r="H402" s="220" t="s">
        <v>1</v>
      </c>
      <c r="I402" s="222"/>
      <c r="J402" s="219"/>
      <c r="K402" s="219"/>
      <c r="L402" s="223"/>
      <c r="M402" s="224"/>
      <c r="N402" s="225"/>
      <c r="O402" s="225"/>
      <c r="P402" s="225"/>
      <c r="Q402" s="225"/>
      <c r="R402" s="225"/>
      <c r="S402" s="225"/>
      <c r="T402" s="226"/>
      <c r="U402" s="10"/>
      <c r="V402" s="10"/>
      <c r="W402" s="10"/>
      <c r="X402" s="10"/>
      <c r="Y402" s="10"/>
      <c r="Z402" s="10"/>
      <c r="AA402" s="10"/>
      <c r="AB402" s="10"/>
      <c r="AC402" s="10"/>
      <c r="AD402" s="10"/>
      <c r="AE402" s="10"/>
      <c r="AT402" s="227" t="s">
        <v>199</v>
      </c>
      <c r="AU402" s="227" t="s">
        <v>85</v>
      </c>
      <c r="AV402" s="10" t="s">
        <v>83</v>
      </c>
      <c r="AW402" s="10" t="s">
        <v>32</v>
      </c>
      <c r="AX402" s="10" t="s">
        <v>76</v>
      </c>
      <c r="AY402" s="227" t="s">
        <v>195</v>
      </c>
    </row>
    <row r="403" s="10" customFormat="1">
      <c r="A403" s="10"/>
      <c r="B403" s="218"/>
      <c r="C403" s="219"/>
      <c r="D403" s="213" t="s">
        <v>199</v>
      </c>
      <c r="E403" s="220" t="s">
        <v>1</v>
      </c>
      <c r="F403" s="221" t="s">
        <v>1477</v>
      </c>
      <c r="G403" s="219"/>
      <c r="H403" s="220" t="s">
        <v>1</v>
      </c>
      <c r="I403" s="222"/>
      <c r="J403" s="219"/>
      <c r="K403" s="219"/>
      <c r="L403" s="223"/>
      <c r="M403" s="224"/>
      <c r="N403" s="225"/>
      <c r="O403" s="225"/>
      <c r="P403" s="225"/>
      <c r="Q403" s="225"/>
      <c r="R403" s="225"/>
      <c r="S403" s="225"/>
      <c r="T403" s="226"/>
      <c r="U403" s="10"/>
      <c r="V403" s="10"/>
      <c r="W403" s="10"/>
      <c r="X403" s="10"/>
      <c r="Y403" s="10"/>
      <c r="Z403" s="10"/>
      <c r="AA403" s="10"/>
      <c r="AB403" s="10"/>
      <c r="AC403" s="10"/>
      <c r="AD403" s="10"/>
      <c r="AE403" s="10"/>
      <c r="AT403" s="227" t="s">
        <v>199</v>
      </c>
      <c r="AU403" s="227" t="s">
        <v>85</v>
      </c>
      <c r="AV403" s="10" t="s">
        <v>83</v>
      </c>
      <c r="AW403" s="10" t="s">
        <v>32</v>
      </c>
      <c r="AX403" s="10" t="s">
        <v>76</v>
      </c>
      <c r="AY403" s="227" t="s">
        <v>195</v>
      </c>
    </row>
    <row r="404" s="11" customFormat="1">
      <c r="A404" s="11"/>
      <c r="B404" s="228"/>
      <c r="C404" s="229"/>
      <c r="D404" s="213" t="s">
        <v>199</v>
      </c>
      <c r="E404" s="230" t="s">
        <v>1</v>
      </c>
      <c r="F404" s="231" t="s">
        <v>2170</v>
      </c>
      <c r="G404" s="229"/>
      <c r="H404" s="232">
        <v>1.5</v>
      </c>
      <c r="I404" s="233"/>
      <c r="J404" s="229"/>
      <c r="K404" s="229"/>
      <c r="L404" s="234"/>
      <c r="M404" s="235"/>
      <c r="N404" s="236"/>
      <c r="O404" s="236"/>
      <c r="P404" s="236"/>
      <c r="Q404" s="236"/>
      <c r="R404" s="236"/>
      <c r="S404" s="236"/>
      <c r="T404" s="237"/>
      <c r="U404" s="11"/>
      <c r="V404" s="11"/>
      <c r="W404" s="11"/>
      <c r="X404" s="11"/>
      <c r="Y404" s="11"/>
      <c r="Z404" s="11"/>
      <c r="AA404" s="11"/>
      <c r="AB404" s="11"/>
      <c r="AC404" s="11"/>
      <c r="AD404" s="11"/>
      <c r="AE404" s="11"/>
      <c r="AT404" s="238" t="s">
        <v>199</v>
      </c>
      <c r="AU404" s="238" t="s">
        <v>85</v>
      </c>
      <c r="AV404" s="11" t="s">
        <v>85</v>
      </c>
      <c r="AW404" s="11" t="s">
        <v>32</v>
      </c>
      <c r="AX404" s="11" t="s">
        <v>76</v>
      </c>
      <c r="AY404" s="238" t="s">
        <v>195</v>
      </c>
    </row>
    <row r="405" s="11" customFormat="1">
      <c r="A405" s="11"/>
      <c r="B405" s="228"/>
      <c r="C405" s="229"/>
      <c r="D405" s="213" t="s">
        <v>199</v>
      </c>
      <c r="E405" s="230" t="s">
        <v>1</v>
      </c>
      <c r="F405" s="231" t="s">
        <v>2171</v>
      </c>
      <c r="G405" s="229"/>
      <c r="H405" s="232">
        <v>4.5</v>
      </c>
      <c r="I405" s="233"/>
      <c r="J405" s="229"/>
      <c r="K405" s="229"/>
      <c r="L405" s="234"/>
      <c r="M405" s="235"/>
      <c r="N405" s="236"/>
      <c r="O405" s="236"/>
      <c r="P405" s="236"/>
      <c r="Q405" s="236"/>
      <c r="R405" s="236"/>
      <c r="S405" s="236"/>
      <c r="T405" s="237"/>
      <c r="U405" s="11"/>
      <c r="V405" s="11"/>
      <c r="W405" s="11"/>
      <c r="X405" s="11"/>
      <c r="Y405" s="11"/>
      <c r="Z405" s="11"/>
      <c r="AA405" s="11"/>
      <c r="AB405" s="11"/>
      <c r="AC405" s="11"/>
      <c r="AD405" s="11"/>
      <c r="AE405" s="11"/>
      <c r="AT405" s="238" t="s">
        <v>199</v>
      </c>
      <c r="AU405" s="238" t="s">
        <v>85</v>
      </c>
      <c r="AV405" s="11" t="s">
        <v>85</v>
      </c>
      <c r="AW405" s="11" t="s">
        <v>32</v>
      </c>
      <c r="AX405" s="11" t="s">
        <v>76</v>
      </c>
      <c r="AY405" s="238" t="s">
        <v>195</v>
      </c>
    </row>
    <row r="406" s="11" customFormat="1">
      <c r="A406" s="11"/>
      <c r="B406" s="228"/>
      <c r="C406" s="229"/>
      <c r="D406" s="213" t="s">
        <v>199</v>
      </c>
      <c r="E406" s="230" t="s">
        <v>1</v>
      </c>
      <c r="F406" s="231" t="s">
        <v>2172</v>
      </c>
      <c r="G406" s="229"/>
      <c r="H406" s="232">
        <v>1.5</v>
      </c>
      <c r="I406" s="233"/>
      <c r="J406" s="229"/>
      <c r="K406" s="229"/>
      <c r="L406" s="234"/>
      <c r="M406" s="235"/>
      <c r="N406" s="236"/>
      <c r="O406" s="236"/>
      <c r="P406" s="236"/>
      <c r="Q406" s="236"/>
      <c r="R406" s="236"/>
      <c r="S406" s="236"/>
      <c r="T406" s="237"/>
      <c r="U406" s="11"/>
      <c r="V406" s="11"/>
      <c r="W406" s="11"/>
      <c r="X406" s="11"/>
      <c r="Y406" s="11"/>
      <c r="Z406" s="11"/>
      <c r="AA406" s="11"/>
      <c r="AB406" s="11"/>
      <c r="AC406" s="11"/>
      <c r="AD406" s="11"/>
      <c r="AE406" s="11"/>
      <c r="AT406" s="238" t="s">
        <v>199</v>
      </c>
      <c r="AU406" s="238" t="s">
        <v>85</v>
      </c>
      <c r="AV406" s="11" t="s">
        <v>85</v>
      </c>
      <c r="AW406" s="11" t="s">
        <v>32</v>
      </c>
      <c r="AX406" s="11" t="s">
        <v>76</v>
      </c>
      <c r="AY406" s="238" t="s">
        <v>195</v>
      </c>
    </row>
    <row r="407" s="11" customFormat="1">
      <c r="A407" s="11"/>
      <c r="B407" s="228"/>
      <c r="C407" s="229"/>
      <c r="D407" s="213" t="s">
        <v>199</v>
      </c>
      <c r="E407" s="230" t="s">
        <v>1</v>
      </c>
      <c r="F407" s="231" t="s">
        <v>2173</v>
      </c>
      <c r="G407" s="229"/>
      <c r="H407" s="232">
        <v>4.5</v>
      </c>
      <c r="I407" s="233"/>
      <c r="J407" s="229"/>
      <c r="K407" s="229"/>
      <c r="L407" s="234"/>
      <c r="M407" s="235"/>
      <c r="N407" s="236"/>
      <c r="O407" s="236"/>
      <c r="P407" s="236"/>
      <c r="Q407" s="236"/>
      <c r="R407" s="236"/>
      <c r="S407" s="236"/>
      <c r="T407" s="237"/>
      <c r="U407" s="11"/>
      <c r="V407" s="11"/>
      <c r="W407" s="11"/>
      <c r="X407" s="11"/>
      <c r="Y407" s="11"/>
      <c r="Z407" s="11"/>
      <c r="AA407" s="11"/>
      <c r="AB407" s="11"/>
      <c r="AC407" s="11"/>
      <c r="AD407" s="11"/>
      <c r="AE407" s="11"/>
      <c r="AT407" s="238" t="s">
        <v>199</v>
      </c>
      <c r="AU407" s="238" t="s">
        <v>85</v>
      </c>
      <c r="AV407" s="11" t="s">
        <v>85</v>
      </c>
      <c r="AW407" s="11" t="s">
        <v>32</v>
      </c>
      <c r="AX407" s="11" t="s">
        <v>76</v>
      </c>
      <c r="AY407" s="238" t="s">
        <v>195</v>
      </c>
    </row>
    <row r="408" s="11" customFormat="1">
      <c r="A408" s="11"/>
      <c r="B408" s="228"/>
      <c r="C408" s="229"/>
      <c r="D408" s="213" t="s">
        <v>199</v>
      </c>
      <c r="E408" s="230" t="s">
        <v>1</v>
      </c>
      <c r="F408" s="231" t="s">
        <v>2156</v>
      </c>
      <c r="G408" s="229"/>
      <c r="H408" s="232">
        <v>1.5</v>
      </c>
      <c r="I408" s="233"/>
      <c r="J408" s="229"/>
      <c r="K408" s="229"/>
      <c r="L408" s="234"/>
      <c r="M408" s="235"/>
      <c r="N408" s="236"/>
      <c r="O408" s="236"/>
      <c r="P408" s="236"/>
      <c r="Q408" s="236"/>
      <c r="R408" s="236"/>
      <c r="S408" s="236"/>
      <c r="T408" s="237"/>
      <c r="U408" s="11"/>
      <c r="V408" s="11"/>
      <c r="W408" s="11"/>
      <c r="X408" s="11"/>
      <c r="Y408" s="11"/>
      <c r="Z408" s="11"/>
      <c r="AA408" s="11"/>
      <c r="AB408" s="11"/>
      <c r="AC408" s="11"/>
      <c r="AD408" s="11"/>
      <c r="AE408" s="11"/>
      <c r="AT408" s="238" t="s">
        <v>199</v>
      </c>
      <c r="AU408" s="238" t="s">
        <v>85</v>
      </c>
      <c r="AV408" s="11" t="s">
        <v>85</v>
      </c>
      <c r="AW408" s="11" t="s">
        <v>32</v>
      </c>
      <c r="AX408" s="11" t="s">
        <v>76</v>
      </c>
      <c r="AY408" s="238" t="s">
        <v>195</v>
      </c>
    </row>
    <row r="409" s="11" customFormat="1">
      <c r="A409" s="11"/>
      <c r="B409" s="228"/>
      <c r="C409" s="229"/>
      <c r="D409" s="213" t="s">
        <v>199</v>
      </c>
      <c r="E409" s="230" t="s">
        <v>1</v>
      </c>
      <c r="F409" s="231" t="s">
        <v>2174</v>
      </c>
      <c r="G409" s="229"/>
      <c r="H409" s="232">
        <v>3</v>
      </c>
      <c r="I409" s="233"/>
      <c r="J409" s="229"/>
      <c r="K409" s="229"/>
      <c r="L409" s="234"/>
      <c r="M409" s="235"/>
      <c r="N409" s="236"/>
      <c r="O409" s="236"/>
      <c r="P409" s="236"/>
      <c r="Q409" s="236"/>
      <c r="R409" s="236"/>
      <c r="S409" s="236"/>
      <c r="T409" s="237"/>
      <c r="U409" s="11"/>
      <c r="V409" s="11"/>
      <c r="W409" s="11"/>
      <c r="X409" s="11"/>
      <c r="Y409" s="11"/>
      <c r="Z409" s="11"/>
      <c r="AA409" s="11"/>
      <c r="AB409" s="11"/>
      <c r="AC409" s="11"/>
      <c r="AD409" s="11"/>
      <c r="AE409" s="11"/>
      <c r="AT409" s="238" t="s">
        <v>199</v>
      </c>
      <c r="AU409" s="238" t="s">
        <v>85</v>
      </c>
      <c r="AV409" s="11" t="s">
        <v>85</v>
      </c>
      <c r="AW409" s="11" t="s">
        <v>32</v>
      </c>
      <c r="AX409" s="11" t="s">
        <v>76</v>
      </c>
      <c r="AY409" s="238" t="s">
        <v>195</v>
      </c>
    </row>
    <row r="410" s="10" customFormat="1">
      <c r="A410" s="10"/>
      <c r="B410" s="218"/>
      <c r="C410" s="219"/>
      <c r="D410" s="213" t="s">
        <v>199</v>
      </c>
      <c r="E410" s="220" t="s">
        <v>1</v>
      </c>
      <c r="F410" s="221" t="s">
        <v>1479</v>
      </c>
      <c r="G410" s="219"/>
      <c r="H410" s="220" t="s">
        <v>1</v>
      </c>
      <c r="I410" s="222"/>
      <c r="J410" s="219"/>
      <c r="K410" s="219"/>
      <c r="L410" s="223"/>
      <c r="M410" s="224"/>
      <c r="N410" s="225"/>
      <c r="O410" s="225"/>
      <c r="P410" s="225"/>
      <c r="Q410" s="225"/>
      <c r="R410" s="225"/>
      <c r="S410" s="225"/>
      <c r="T410" s="226"/>
      <c r="U410" s="10"/>
      <c r="V410" s="10"/>
      <c r="W410" s="10"/>
      <c r="X410" s="10"/>
      <c r="Y410" s="10"/>
      <c r="Z410" s="10"/>
      <c r="AA410" s="10"/>
      <c r="AB410" s="10"/>
      <c r="AC410" s="10"/>
      <c r="AD410" s="10"/>
      <c r="AE410" s="10"/>
      <c r="AT410" s="227" t="s">
        <v>199</v>
      </c>
      <c r="AU410" s="227" t="s">
        <v>85</v>
      </c>
      <c r="AV410" s="10" t="s">
        <v>83</v>
      </c>
      <c r="AW410" s="10" t="s">
        <v>32</v>
      </c>
      <c r="AX410" s="10" t="s">
        <v>76</v>
      </c>
      <c r="AY410" s="227" t="s">
        <v>195</v>
      </c>
    </row>
    <row r="411" s="11" customFormat="1">
      <c r="A411" s="11"/>
      <c r="B411" s="228"/>
      <c r="C411" s="229"/>
      <c r="D411" s="213" t="s">
        <v>199</v>
      </c>
      <c r="E411" s="230" t="s">
        <v>1</v>
      </c>
      <c r="F411" s="231" t="s">
        <v>2159</v>
      </c>
      <c r="G411" s="229"/>
      <c r="H411" s="232">
        <v>1.5</v>
      </c>
      <c r="I411" s="233"/>
      <c r="J411" s="229"/>
      <c r="K411" s="229"/>
      <c r="L411" s="234"/>
      <c r="M411" s="235"/>
      <c r="N411" s="236"/>
      <c r="O411" s="236"/>
      <c r="P411" s="236"/>
      <c r="Q411" s="236"/>
      <c r="R411" s="236"/>
      <c r="S411" s="236"/>
      <c r="T411" s="237"/>
      <c r="U411" s="11"/>
      <c r="V411" s="11"/>
      <c r="W411" s="11"/>
      <c r="X411" s="11"/>
      <c r="Y411" s="11"/>
      <c r="Z411" s="11"/>
      <c r="AA411" s="11"/>
      <c r="AB411" s="11"/>
      <c r="AC411" s="11"/>
      <c r="AD411" s="11"/>
      <c r="AE411" s="11"/>
      <c r="AT411" s="238" t="s">
        <v>199</v>
      </c>
      <c r="AU411" s="238" t="s">
        <v>85</v>
      </c>
      <c r="AV411" s="11" t="s">
        <v>85</v>
      </c>
      <c r="AW411" s="11" t="s">
        <v>32</v>
      </c>
      <c r="AX411" s="11" t="s">
        <v>76</v>
      </c>
      <c r="AY411" s="238" t="s">
        <v>195</v>
      </c>
    </row>
    <row r="412" s="11" customFormat="1">
      <c r="A412" s="11"/>
      <c r="B412" s="228"/>
      <c r="C412" s="229"/>
      <c r="D412" s="213" t="s">
        <v>199</v>
      </c>
      <c r="E412" s="230" t="s">
        <v>1</v>
      </c>
      <c r="F412" s="231" t="s">
        <v>2170</v>
      </c>
      <c r="G412" s="229"/>
      <c r="H412" s="232">
        <v>1.5</v>
      </c>
      <c r="I412" s="233"/>
      <c r="J412" s="229"/>
      <c r="K412" s="229"/>
      <c r="L412" s="234"/>
      <c r="M412" s="235"/>
      <c r="N412" s="236"/>
      <c r="O412" s="236"/>
      <c r="P412" s="236"/>
      <c r="Q412" s="236"/>
      <c r="R412" s="236"/>
      <c r="S412" s="236"/>
      <c r="T412" s="237"/>
      <c r="U412" s="11"/>
      <c r="V412" s="11"/>
      <c r="W412" s="11"/>
      <c r="X412" s="11"/>
      <c r="Y412" s="11"/>
      <c r="Z412" s="11"/>
      <c r="AA412" s="11"/>
      <c r="AB412" s="11"/>
      <c r="AC412" s="11"/>
      <c r="AD412" s="11"/>
      <c r="AE412" s="11"/>
      <c r="AT412" s="238" t="s">
        <v>199</v>
      </c>
      <c r="AU412" s="238" t="s">
        <v>85</v>
      </c>
      <c r="AV412" s="11" t="s">
        <v>85</v>
      </c>
      <c r="AW412" s="11" t="s">
        <v>32</v>
      </c>
      <c r="AX412" s="11" t="s">
        <v>76</v>
      </c>
      <c r="AY412" s="238" t="s">
        <v>195</v>
      </c>
    </row>
    <row r="413" s="11" customFormat="1">
      <c r="A413" s="11"/>
      <c r="B413" s="228"/>
      <c r="C413" s="229"/>
      <c r="D413" s="213" t="s">
        <v>199</v>
      </c>
      <c r="E413" s="230" t="s">
        <v>1</v>
      </c>
      <c r="F413" s="231" t="s">
        <v>2151</v>
      </c>
      <c r="G413" s="229"/>
      <c r="H413" s="232">
        <v>6</v>
      </c>
      <c r="I413" s="233"/>
      <c r="J413" s="229"/>
      <c r="K413" s="229"/>
      <c r="L413" s="234"/>
      <c r="M413" s="235"/>
      <c r="N413" s="236"/>
      <c r="O413" s="236"/>
      <c r="P413" s="236"/>
      <c r="Q413" s="236"/>
      <c r="R413" s="236"/>
      <c r="S413" s="236"/>
      <c r="T413" s="237"/>
      <c r="U413" s="11"/>
      <c r="V413" s="11"/>
      <c r="W413" s="11"/>
      <c r="X413" s="11"/>
      <c r="Y413" s="11"/>
      <c r="Z413" s="11"/>
      <c r="AA413" s="11"/>
      <c r="AB413" s="11"/>
      <c r="AC413" s="11"/>
      <c r="AD413" s="11"/>
      <c r="AE413" s="11"/>
      <c r="AT413" s="238" t="s">
        <v>199</v>
      </c>
      <c r="AU413" s="238" t="s">
        <v>85</v>
      </c>
      <c r="AV413" s="11" t="s">
        <v>85</v>
      </c>
      <c r="AW413" s="11" t="s">
        <v>32</v>
      </c>
      <c r="AX413" s="11" t="s">
        <v>76</v>
      </c>
      <c r="AY413" s="238" t="s">
        <v>195</v>
      </c>
    </row>
    <row r="414" s="11" customFormat="1">
      <c r="A414" s="11"/>
      <c r="B414" s="228"/>
      <c r="C414" s="229"/>
      <c r="D414" s="213" t="s">
        <v>199</v>
      </c>
      <c r="E414" s="230" t="s">
        <v>1</v>
      </c>
      <c r="F414" s="231" t="s">
        <v>2160</v>
      </c>
      <c r="G414" s="229"/>
      <c r="H414" s="232">
        <v>3</v>
      </c>
      <c r="I414" s="233"/>
      <c r="J414" s="229"/>
      <c r="K414" s="229"/>
      <c r="L414" s="234"/>
      <c r="M414" s="235"/>
      <c r="N414" s="236"/>
      <c r="O414" s="236"/>
      <c r="P414" s="236"/>
      <c r="Q414" s="236"/>
      <c r="R414" s="236"/>
      <c r="S414" s="236"/>
      <c r="T414" s="237"/>
      <c r="U414" s="11"/>
      <c r="V414" s="11"/>
      <c r="W414" s="11"/>
      <c r="X414" s="11"/>
      <c r="Y414" s="11"/>
      <c r="Z414" s="11"/>
      <c r="AA414" s="11"/>
      <c r="AB414" s="11"/>
      <c r="AC414" s="11"/>
      <c r="AD414" s="11"/>
      <c r="AE414" s="11"/>
      <c r="AT414" s="238" t="s">
        <v>199</v>
      </c>
      <c r="AU414" s="238" t="s">
        <v>85</v>
      </c>
      <c r="AV414" s="11" t="s">
        <v>85</v>
      </c>
      <c r="AW414" s="11" t="s">
        <v>32</v>
      </c>
      <c r="AX414" s="11" t="s">
        <v>76</v>
      </c>
      <c r="AY414" s="238" t="s">
        <v>195</v>
      </c>
    </row>
    <row r="415" s="11" customFormat="1">
      <c r="A415" s="11"/>
      <c r="B415" s="228"/>
      <c r="C415" s="229"/>
      <c r="D415" s="213" t="s">
        <v>199</v>
      </c>
      <c r="E415" s="230" t="s">
        <v>1</v>
      </c>
      <c r="F415" s="231" t="s">
        <v>2175</v>
      </c>
      <c r="G415" s="229"/>
      <c r="H415" s="232">
        <v>1.5</v>
      </c>
      <c r="I415" s="233"/>
      <c r="J415" s="229"/>
      <c r="K415" s="229"/>
      <c r="L415" s="234"/>
      <c r="M415" s="235"/>
      <c r="N415" s="236"/>
      <c r="O415" s="236"/>
      <c r="P415" s="236"/>
      <c r="Q415" s="236"/>
      <c r="R415" s="236"/>
      <c r="S415" s="236"/>
      <c r="T415" s="237"/>
      <c r="U415" s="11"/>
      <c r="V415" s="11"/>
      <c r="W415" s="11"/>
      <c r="X415" s="11"/>
      <c r="Y415" s="11"/>
      <c r="Z415" s="11"/>
      <c r="AA415" s="11"/>
      <c r="AB415" s="11"/>
      <c r="AC415" s="11"/>
      <c r="AD415" s="11"/>
      <c r="AE415" s="11"/>
      <c r="AT415" s="238" t="s">
        <v>199</v>
      </c>
      <c r="AU415" s="238" t="s">
        <v>85</v>
      </c>
      <c r="AV415" s="11" t="s">
        <v>85</v>
      </c>
      <c r="AW415" s="11" t="s">
        <v>32</v>
      </c>
      <c r="AX415" s="11" t="s">
        <v>76</v>
      </c>
      <c r="AY415" s="238" t="s">
        <v>195</v>
      </c>
    </row>
    <row r="416" s="11" customFormat="1">
      <c r="A416" s="11"/>
      <c r="B416" s="228"/>
      <c r="C416" s="229"/>
      <c r="D416" s="213" t="s">
        <v>199</v>
      </c>
      <c r="E416" s="230" t="s">
        <v>1</v>
      </c>
      <c r="F416" s="231" t="s">
        <v>2153</v>
      </c>
      <c r="G416" s="229"/>
      <c r="H416" s="232">
        <v>1.5</v>
      </c>
      <c r="I416" s="233"/>
      <c r="J416" s="229"/>
      <c r="K416" s="229"/>
      <c r="L416" s="234"/>
      <c r="M416" s="235"/>
      <c r="N416" s="236"/>
      <c r="O416" s="236"/>
      <c r="P416" s="236"/>
      <c r="Q416" s="236"/>
      <c r="R416" s="236"/>
      <c r="S416" s="236"/>
      <c r="T416" s="237"/>
      <c r="U416" s="11"/>
      <c r="V416" s="11"/>
      <c r="W416" s="11"/>
      <c r="X416" s="11"/>
      <c r="Y416" s="11"/>
      <c r="Z416" s="11"/>
      <c r="AA416" s="11"/>
      <c r="AB416" s="11"/>
      <c r="AC416" s="11"/>
      <c r="AD416" s="11"/>
      <c r="AE416" s="11"/>
      <c r="AT416" s="238" t="s">
        <v>199</v>
      </c>
      <c r="AU416" s="238" t="s">
        <v>85</v>
      </c>
      <c r="AV416" s="11" t="s">
        <v>85</v>
      </c>
      <c r="AW416" s="11" t="s">
        <v>32</v>
      </c>
      <c r="AX416" s="11" t="s">
        <v>76</v>
      </c>
      <c r="AY416" s="238" t="s">
        <v>195</v>
      </c>
    </row>
    <row r="417" s="11" customFormat="1">
      <c r="A417" s="11"/>
      <c r="B417" s="228"/>
      <c r="C417" s="229"/>
      <c r="D417" s="213" t="s">
        <v>199</v>
      </c>
      <c r="E417" s="230" t="s">
        <v>1</v>
      </c>
      <c r="F417" s="231" t="s">
        <v>2154</v>
      </c>
      <c r="G417" s="229"/>
      <c r="H417" s="232">
        <v>1.5</v>
      </c>
      <c r="I417" s="233"/>
      <c r="J417" s="229"/>
      <c r="K417" s="229"/>
      <c r="L417" s="234"/>
      <c r="M417" s="235"/>
      <c r="N417" s="236"/>
      <c r="O417" s="236"/>
      <c r="P417" s="236"/>
      <c r="Q417" s="236"/>
      <c r="R417" s="236"/>
      <c r="S417" s="236"/>
      <c r="T417" s="237"/>
      <c r="U417" s="11"/>
      <c r="V417" s="11"/>
      <c r="W417" s="11"/>
      <c r="X417" s="11"/>
      <c r="Y417" s="11"/>
      <c r="Z417" s="11"/>
      <c r="AA417" s="11"/>
      <c r="AB417" s="11"/>
      <c r="AC417" s="11"/>
      <c r="AD417" s="11"/>
      <c r="AE417" s="11"/>
      <c r="AT417" s="238" t="s">
        <v>199</v>
      </c>
      <c r="AU417" s="238" t="s">
        <v>85</v>
      </c>
      <c r="AV417" s="11" t="s">
        <v>85</v>
      </c>
      <c r="AW417" s="11" t="s">
        <v>32</v>
      </c>
      <c r="AX417" s="11" t="s">
        <v>76</v>
      </c>
      <c r="AY417" s="238" t="s">
        <v>195</v>
      </c>
    </row>
    <row r="418" s="11" customFormat="1">
      <c r="A418" s="11"/>
      <c r="B418" s="228"/>
      <c r="C418" s="229"/>
      <c r="D418" s="213" t="s">
        <v>199</v>
      </c>
      <c r="E418" s="230" t="s">
        <v>1</v>
      </c>
      <c r="F418" s="231" t="s">
        <v>2176</v>
      </c>
      <c r="G418" s="229"/>
      <c r="H418" s="232">
        <v>4.5</v>
      </c>
      <c r="I418" s="233"/>
      <c r="J418" s="229"/>
      <c r="K418" s="229"/>
      <c r="L418" s="234"/>
      <c r="M418" s="235"/>
      <c r="N418" s="236"/>
      <c r="O418" s="236"/>
      <c r="P418" s="236"/>
      <c r="Q418" s="236"/>
      <c r="R418" s="236"/>
      <c r="S418" s="236"/>
      <c r="T418" s="237"/>
      <c r="U418" s="11"/>
      <c r="V418" s="11"/>
      <c r="W418" s="11"/>
      <c r="X418" s="11"/>
      <c r="Y418" s="11"/>
      <c r="Z418" s="11"/>
      <c r="AA418" s="11"/>
      <c r="AB418" s="11"/>
      <c r="AC418" s="11"/>
      <c r="AD418" s="11"/>
      <c r="AE418" s="11"/>
      <c r="AT418" s="238" t="s">
        <v>199</v>
      </c>
      <c r="AU418" s="238" t="s">
        <v>85</v>
      </c>
      <c r="AV418" s="11" t="s">
        <v>85</v>
      </c>
      <c r="AW418" s="11" t="s">
        <v>32</v>
      </c>
      <c r="AX418" s="11" t="s">
        <v>76</v>
      </c>
      <c r="AY418" s="238" t="s">
        <v>195</v>
      </c>
    </row>
    <row r="419" s="11" customFormat="1">
      <c r="A419" s="11"/>
      <c r="B419" s="228"/>
      <c r="C419" s="229"/>
      <c r="D419" s="213" t="s">
        <v>199</v>
      </c>
      <c r="E419" s="230" t="s">
        <v>1</v>
      </c>
      <c r="F419" s="231" t="s">
        <v>2177</v>
      </c>
      <c r="G419" s="229"/>
      <c r="H419" s="232">
        <v>1.5</v>
      </c>
      <c r="I419" s="233"/>
      <c r="J419" s="229"/>
      <c r="K419" s="229"/>
      <c r="L419" s="234"/>
      <c r="M419" s="235"/>
      <c r="N419" s="236"/>
      <c r="O419" s="236"/>
      <c r="P419" s="236"/>
      <c r="Q419" s="236"/>
      <c r="R419" s="236"/>
      <c r="S419" s="236"/>
      <c r="T419" s="237"/>
      <c r="U419" s="11"/>
      <c r="V419" s="11"/>
      <c r="W419" s="11"/>
      <c r="X419" s="11"/>
      <c r="Y419" s="11"/>
      <c r="Z419" s="11"/>
      <c r="AA419" s="11"/>
      <c r="AB419" s="11"/>
      <c r="AC419" s="11"/>
      <c r="AD419" s="11"/>
      <c r="AE419" s="11"/>
      <c r="AT419" s="238" t="s">
        <v>199</v>
      </c>
      <c r="AU419" s="238" t="s">
        <v>85</v>
      </c>
      <c r="AV419" s="11" t="s">
        <v>85</v>
      </c>
      <c r="AW419" s="11" t="s">
        <v>32</v>
      </c>
      <c r="AX419" s="11" t="s">
        <v>76</v>
      </c>
      <c r="AY419" s="238" t="s">
        <v>195</v>
      </c>
    </row>
    <row r="420" s="11" customFormat="1">
      <c r="A420" s="11"/>
      <c r="B420" s="228"/>
      <c r="C420" s="229"/>
      <c r="D420" s="213" t="s">
        <v>199</v>
      </c>
      <c r="E420" s="230" t="s">
        <v>1</v>
      </c>
      <c r="F420" s="231" t="s">
        <v>2164</v>
      </c>
      <c r="G420" s="229"/>
      <c r="H420" s="232">
        <v>1.5</v>
      </c>
      <c r="I420" s="233"/>
      <c r="J420" s="229"/>
      <c r="K420" s="229"/>
      <c r="L420" s="234"/>
      <c r="M420" s="235"/>
      <c r="N420" s="236"/>
      <c r="O420" s="236"/>
      <c r="P420" s="236"/>
      <c r="Q420" s="236"/>
      <c r="R420" s="236"/>
      <c r="S420" s="236"/>
      <c r="T420" s="237"/>
      <c r="U420" s="11"/>
      <c r="V420" s="11"/>
      <c r="W420" s="11"/>
      <c r="X420" s="11"/>
      <c r="Y420" s="11"/>
      <c r="Z420" s="11"/>
      <c r="AA420" s="11"/>
      <c r="AB420" s="11"/>
      <c r="AC420" s="11"/>
      <c r="AD420" s="11"/>
      <c r="AE420" s="11"/>
      <c r="AT420" s="238" t="s">
        <v>199</v>
      </c>
      <c r="AU420" s="238" t="s">
        <v>85</v>
      </c>
      <c r="AV420" s="11" t="s">
        <v>85</v>
      </c>
      <c r="AW420" s="11" t="s">
        <v>32</v>
      </c>
      <c r="AX420" s="11" t="s">
        <v>76</v>
      </c>
      <c r="AY420" s="238" t="s">
        <v>195</v>
      </c>
    </row>
    <row r="421" s="10" customFormat="1">
      <c r="A421" s="10"/>
      <c r="B421" s="218"/>
      <c r="C421" s="219"/>
      <c r="D421" s="213" t="s">
        <v>199</v>
      </c>
      <c r="E421" s="220" t="s">
        <v>1</v>
      </c>
      <c r="F421" s="221" t="s">
        <v>1481</v>
      </c>
      <c r="G421" s="219"/>
      <c r="H421" s="220" t="s">
        <v>1</v>
      </c>
      <c r="I421" s="222"/>
      <c r="J421" s="219"/>
      <c r="K421" s="219"/>
      <c r="L421" s="223"/>
      <c r="M421" s="224"/>
      <c r="N421" s="225"/>
      <c r="O421" s="225"/>
      <c r="P421" s="225"/>
      <c r="Q421" s="225"/>
      <c r="R421" s="225"/>
      <c r="S421" s="225"/>
      <c r="T421" s="226"/>
      <c r="U421" s="10"/>
      <c r="V421" s="10"/>
      <c r="W421" s="10"/>
      <c r="X421" s="10"/>
      <c r="Y421" s="10"/>
      <c r="Z421" s="10"/>
      <c r="AA421" s="10"/>
      <c r="AB421" s="10"/>
      <c r="AC421" s="10"/>
      <c r="AD421" s="10"/>
      <c r="AE421" s="10"/>
      <c r="AT421" s="227" t="s">
        <v>199</v>
      </c>
      <c r="AU421" s="227" t="s">
        <v>85</v>
      </c>
      <c r="AV421" s="10" t="s">
        <v>83</v>
      </c>
      <c r="AW421" s="10" t="s">
        <v>32</v>
      </c>
      <c r="AX421" s="10" t="s">
        <v>76</v>
      </c>
      <c r="AY421" s="227" t="s">
        <v>195</v>
      </c>
    </row>
    <row r="422" s="11" customFormat="1">
      <c r="A422" s="11"/>
      <c r="B422" s="228"/>
      <c r="C422" s="229"/>
      <c r="D422" s="213" t="s">
        <v>199</v>
      </c>
      <c r="E422" s="230" t="s">
        <v>1</v>
      </c>
      <c r="F422" s="231" t="s">
        <v>2159</v>
      </c>
      <c r="G422" s="229"/>
      <c r="H422" s="232">
        <v>1.5</v>
      </c>
      <c r="I422" s="233"/>
      <c r="J422" s="229"/>
      <c r="K422" s="229"/>
      <c r="L422" s="234"/>
      <c r="M422" s="235"/>
      <c r="N422" s="236"/>
      <c r="O422" s="236"/>
      <c r="P422" s="236"/>
      <c r="Q422" s="236"/>
      <c r="R422" s="236"/>
      <c r="S422" s="236"/>
      <c r="T422" s="237"/>
      <c r="U422" s="11"/>
      <c r="V422" s="11"/>
      <c r="W422" s="11"/>
      <c r="X422" s="11"/>
      <c r="Y422" s="11"/>
      <c r="Z422" s="11"/>
      <c r="AA422" s="11"/>
      <c r="AB422" s="11"/>
      <c r="AC422" s="11"/>
      <c r="AD422" s="11"/>
      <c r="AE422" s="11"/>
      <c r="AT422" s="238" t="s">
        <v>199</v>
      </c>
      <c r="AU422" s="238" t="s">
        <v>85</v>
      </c>
      <c r="AV422" s="11" t="s">
        <v>85</v>
      </c>
      <c r="AW422" s="11" t="s">
        <v>32</v>
      </c>
      <c r="AX422" s="11" t="s">
        <v>76</v>
      </c>
      <c r="AY422" s="238" t="s">
        <v>195</v>
      </c>
    </row>
    <row r="423" s="11" customFormat="1">
      <c r="A423" s="11"/>
      <c r="B423" s="228"/>
      <c r="C423" s="229"/>
      <c r="D423" s="213" t="s">
        <v>199</v>
      </c>
      <c r="E423" s="230" t="s">
        <v>1</v>
      </c>
      <c r="F423" s="231" t="s">
        <v>2178</v>
      </c>
      <c r="G423" s="229"/>
      <c r="H423" s="232">
        <v>3</v>
      </c>
      <c r="I423" s="233"/>
      <c r="J423" s="229"/>
      <c r="K423" s="229"/>
      <c r="L423" s="234"/>
      <c r="M423" s="235"/>
      <c r="N423" s="236"/>
      <c r="O423" s="236"/>
      <c r="P423" s="236"/>
      <c r="Q423" s="236"/>
      <c r="R423" s="236"/>
      <c r="S423" s="236"/>
      <c r="T423" s="237"/>
      <c r="U423" s="11"/>
      <c r="V423" s="11"/>
      <c r="W423" s="11"/>
      <c r="X423" s="11"/>
      <c r="Y423" s="11"/>
      <c r="Z423" s="11"/>
      <c r="AA423" s="11"/>
      <c r="AB423" s="11"/>
      <c r="AC423" s="11"/>
      <c r="AD423" s="11"/>
      <c r="AE423" s="11"/>
      <c r="AT423" s="238" t="s">
        <v>199</v>
      </c>
      <c r="AU423" s="238" t="s">
        <v>85</v>
      </c>
      <c r="AV423" s="11" t="s">
        <v>85</v>
      </c>
      <c r="AW423" s="11" t="s">
        <v>32</v>
      </c>
      <c r="AX423" s="11" t="s">
        <v>76</v>
      </c>
      <c r="AY423" s="238" t="s">
        <v>195</v>
      </c>
    </row>
    <row r="424" s="11" customFormat="1">
      <c r="A424" s="11"/>
      <c r="B424" s="228"/>
      <c r="C424" s="229"/>
      <c r="D424" s="213" t="s">
        <v>199</v>
      </c>
      <c r="E424" s="230" t="s">
        <v>1</v>
      </c>
      <c r="F424" s="231" t="s">
        <v>2179</v>
      </c>
      <c r="G424" s="229"/>
      <c r="H424" s="232">
        <v>1.5</v>
      </c>
      <c r="I424" s="233"/>
      <c r="J424" s="229"/>
      <c r="K424" s="229"/>
      <c r="L424" s="234"/>
      <c r="M424" s="235"/>
      <c r="N424" s="236"/>
      <c r="O424" s="236"/>
      <c r="P424" s="236"/>
      <c r="Q424" s="236"/>
      <c r="R424" s="236"/>
      <c r="S424" s="236"/>
      <c r="T424" s="237"/>
      <c r="U424" s="11"/>
      <c r="V424" s="11"/>
      <c r="W424" s="11"/>
      <c r="X424" s="11"/>
      <c r="Y424" s="11"/>
      <c r="Z424" s="11"/>
      <c r="AA424" s="11"/>
      <c r="AB424" s="11"/>
      <c r="AC424" s="11"/>
      <c r="AD424" s="11"/>
      <c r="AE424" s="11"/>
      <c r="AT424" s="238" t="s">
        <v>199</v>
      </c>
      <c r="AU424" s="238" t="s">
        <v>85</v>
      </c>
      <c r="AV424" s="11" t="s">
        <v>85</v>
      </c>
      <c r="AW424" s="11" t="s">
        <v>32</v>
      </c>
      <c r="AX424" s="11" t="s">
        <v>76</v>
      </c>
      <c r="AY424" s="238" t="s">
        <v>195</v>
      </c>
    </row>
    <row r="425" s="11" customFormat="1">
      <c r="A425" s="11"/>
      <c r="B425" s="228"/>
      <c r="C425" s="229"/>
      <c r="D425" s="213" t="s">
        <v>199</v>
      </c>
      <c r="E425" s="230" t="s">
        <v>1</v>
      </c>
      <c r="F425" s="231" t="s">
        <v>2180</v>
      </c>
      <c r="G425" s="229"/>
      <c r="H425" s="232">
        <v>1.5</v>
      </c>
      <c r="I425" s="233"/>
      <c r="J425" s="229"/>
      <c r="K425" s="229"/>
      <c r="L425" s="234"/>
      <c r="M425" s="235"/>
      <c r="N425" s="236"/>
      <c r="O425" s="236"/>
      <c r="P425" s="236"/>
      <c r="Q425" s="236"/>
      <c r="R425" s="236"/>
      <c r="S425" s="236"/>
      <c r="T425" s="237"/>
      <c r="U425" s="11"/>
      <c r="V425" s="11"/>
      <c r="W425" s="11"/>
      <c r="X425" s="11"/>
      <c r="Y425" s="11"/>
      <c r="Z425" s="11"/>
      <c r="AA425" s="11"/>
      <c r="AB425" s="11"/>
      <c r="AC425" s="11"/>
      <c r="AD425" s="11"/>
      <c r="AE425" s="11"/>
      <c r="AT425" s="238" t="s">
        <v>199</v>
      </c>
      <c r="AU425" s="238" t="s">
        <v>85</v>
      </c>
      <c r="AV425" s="11" t="s">
        <v>85</v>
      </c>
      <c r="AW425" s="11" t="s">
        <v>32</v>
      </c>
      <c r="AX425" s="11" t="s">
        <v>76</v>
      </c>
      <c r="AY425" s="238" t="s">
        <v>195</v>
      </c>
    </row>
    <row r="426" s="11" customFormat="1">
      <c r="A426" s="11"/>
      <c r="B426" s="228"/>
      <c r="C426" s="229"/>
      <c r="D426" s="213" t="s">
        <v>199</v>
      </c>
      <c r="E426" s="230" t="s">
        <v>1</v>
      </c>
      <c r="F426" s="231" t="s">
        <v>2181</v>
      </c>
      <c r="G426" s="229"/>
      <c r="H426" s="232">
        <v>4.5</v>
      </c>
      <c r="I426" s="233"/>
      <c r="J426" s="229"/>
      <c r="K426" s="229"/>
      <c r="L426" s="234"/>
      <c r="M426" s="235"/>
      <c r="N426" s="236"/>
      <c r="O426" s="236"/>
      <c r="P426" s="236"/>
      <c r="Q426" s="236"/>
      <c r="R426" s="236"/>
      <c r="S426" s="236"/>
      <c r="T426" s="237"/>
      <c r="U426" s="11"/>
      <c r="V426" s="11"/>
      <c r="W426" s="11"/>
      <c r="X426" s="11"/>
      <c r="Y426" s="11"/>
      <c r="Z426" s="11"/>
      <c r="AA426" s="11"/>
      <c r="AB426" s="11"/>
      <c r="AC426" s="11"/>
      <c r="AD426" s="11"/>
      <c r="AE426" s="11"/>
      <c r="AT426" s="238" t="s">
        <v>199</v>
      </c>
      <c r="AU426" s="238" t="s">
        <v>85</v>
      </c>
      <c r="AV426" s="11" t="s">
        <v>85</v>
      </c>
      <c r="AW426" s="11" t="s">
        <v>32</v>
      </c>
      <c r="AX426" s="11" t="s">
        <v>76</v>
      </c>
      <c r="AY426" s="238" t="s">
        <v>195</v>
      </c>
    </row>
    <row r="427" s="11" customFormat="1">
      <c r="A427" s="11"/>
      <c r="B427" s="228"/>
      <c r="C427" s="229"/>
      <c r="D427" s="213" t="s">
        <v>199</v>
      </c>
      <c r="E427" s="230" t="s">
        <v>1</v>
      </c>
      <c r="F427" s="231" t="s">
        <v>2182</v>
      </c>
      <c r="G427" s="229"/>
      <c r="H427" s="232">
        <v>3</v>
      </c>
      <c r="I427" s="233"/>
      <c r="J427" s="229"/>
      <c r="K427" s="229"/>
      <c r="L427" s="234"/>
      <c r="M427" s="235"/>
      <c r="N427" s="236"/>
      <c r="O427" s="236"/>
      <c r="P427" s="236"/>
      <c r="Q427" s="236"/>
      <c r="R427" s="236"/>
      <c r="S427" s="236"/>
      <c r="T427" s="237"/>
      <c r="U427" s="11"/>
      <c r="V427" s="11"/>
      <c r="W427" s="11"/>
      <c r="X427" s="11"/>
      <c r="Y427" s="11"/>
      <c r="Z427" s="11"/>
      <c r="AA427" s="11"/>
      <c r="AB427" s="11"/>
      <c r="AC427" s="11"/>
      <c r="AD427" s="11"/>
      <c r="AE427" s="11"/>
      <c r="AT427" s="238" t="s">
        <v>199</v>
      </c>
      <c r="AU427" s="238" t="s">
        <v>85</v>
      </c>
      <c r="AV427" s="11" t="s">
        <v>85</v>
      </c>
      <c r="AW427" s="11" t="s">
        <v>32</v>
      </c>
      <c r="AX427" s="11" t="s">
        <v>76</v>
      </c>
      <c r="AY427" s="238" t="s">
        <v>195</v>
      </c>
    </row>
    <row r="428" s="11" customFormat="1">
      <c r="A428" s="11"/>
      <c r="B428" s="228"/>
      <c r="C428" s="229"/>
      <c r="D428" s="213" t="s">
        <v>199</v>
      </c>
      <c r="E428" s="230" t="s">
        <v>1</v>
      </c>
      <c r="F428" s="231" t="s">
        <v>2175</v>
      </c>
      <c r="G428" s="229"/>
      <c r="H428" s="232">
        <v>1.5</v>
      </c>
      <c r="I428" s="233"/>
      <c r="J428" s="229"/>
      <c r="K428" s="229"/>
      <c r="L428" s="234"/>
      <c r="M428" s="235"/>
      <c r="N428" s="236"/>
      <c r="O428" s="236"/>
      <c r="P428" s="236"/>
      <c r="Q428" s="236"/>
      <c r="R428" s="236"/>
      <c r="S428" s="236"/>
      <c r="T428" s="237"/>
      <c r="U428" s="11"/>
      <c r="V428" s="11"/>
      <c r="W428" s="11"/>
      <c r="X428" s="11"/>
      <c r="Y428" s="11"/>
      <c r="Z428" s="11"/>
      <c r="AA428" s="11"/>
      <c r="AB428" s="11"/>
      <c r="AC428" s="11"/>
      <c r="AD428" s="11"/>
      <c r="AE428" s="11"/>
      <c r="AT428" s="238" t="s">
        <v>199</v>
      </c>
      <c r="AU428" s="238" t="s">
        <v>85</v>
      </c>
      <c r="AV428" s="11" t="s">
        <v>85</v>
      </c>
      <c r="AW428" s="11" t="s">
        <v>32</v>
      </c>
      <c r="AX428" s="11" t="s">
        <v>76</v>
      </c>
      <c r="AY428" s="238" t="s">
        <v>195</v>
      </c>
    </row>
    <row r="429" s="11" customFormat="1">
      <c r="A429" s="11"/>
      <c r="B429" s="228"/>
      <c r="C429" s="229"/>
      <c r="D429" s="213" t="s">
        <v>199</v>
      </c>
      <c r="E429" s="230" t="s">
        <v>1</v>
      </c>
      <c r="F429" s="231" t="s">
        <v>2183</v>
      </c>
      <c r="G429" s="229"/>
      <c r="H429" s="232">
        <v>3</v>
      </c>
      <c r="I429" s="233"/>
      <c r="J429" s="229"/>
      <c r="K429" s="229"/>
      <c r="L429" s="234"/>
      <c r="M429" s="235"/>
      <c r="N429" s="236"/>
      <c r="O429" s="236"/>
      <c r="P429" s="236"/>
      <c r="Q429" s="236"/>
      <c r="R429" s="236"/>
      <c r="S429" s="236"/>
      <c r="T429" s="237"/>
      <c r="U429" s="11"/>
      <c r="V429" s="11"/>
      <c r="W429" s="11"/>
      <c r="X429" s="11"/>
      <c r="Y429" s="11"/>
      <c r="Z429" s="11"/>
      <c r="AA429" s="11"/>
      <c r="AB429" s="11"/>
      <c r="AC429" s="11"/>
      <c r="AD429" s="11"/>
      <c r="AE429" s="11"/>
      <c r="AT429" s="238" t="s">
        <v>199</v>
      </c>
      <c r="AU429" s="238" t="s">
        <v>85</v>
      </c>
      <c r="AV429" s="11" t="s">
        <v>85</v>
      </c>
      <c r="AW429" s="11" t="s">
        <v>32</v>
      </c>
      <c r="AX429" s="11" t="s">
        <v>76</v>
      </c>
      <c r="AY429" s="238" t="s">
        <v>195</v>
      </c>
    </row>
    <row r="430" s="11" customFormat="1">
      <c r="A430" s="11"/>
      <c r="B430" s="228"/>
      <c r="C430" s="229"/>
      <c r="D430" s="213" t="s">
        <v>199</v>
      </c>
      <c r="E430" s="230" t="s">
        <v>1</v>
      </c>
      <c r="F430" s="231" t="s">
        <v>2184</v>
      </c>
      <c r="G430" s="229"/>
      <c r="H430" s="232">
        <v>6</v>
      </c>
      <c r="I430" s="233"/>
      <c r="J430" s="229"/>
      <c r="K430" s="229"/>
      <c r="L430" s="234"/>
      <c r="M430" s="235"/>
      <c r="N430" s="236"/>
      <c r="O430" s="236"/>
      <c r="P430" s="236"/>
      <c r="Q430" s="236"/>
      <c r="R430" s="236"/>
      <c r="S430" s="236"/>
      <c r="T430" s="237"/>
      <c r="U430" s="11"/>
      <c r="V430" s="11"/>
      <c r="W430" s="11"/>
      <c r="X430" s="11"/>
      <c r="Y430" s="11"/>
      <c r="Z430" s="11"/>
      <c r="AA430" s="11"/>
      <c r="AB430" s="11"/>
      <c r="AC430" s="11"/>
      <c r="AD430" s="11"/>
      <c r="AE430" s="11"/>
      <c r="AT430" s="238" t="s">
        <v>199</v>
      </c>
      <c r="AU430" s="238" t="s">
        <v>85</v>
      </c>
      <c r="AV430" s="11" t="s">
        <v>85</v>
      </c>
      <c r="AW430" s="11" t="s">
        <v>32</v>
      </c>
      <c r="AX430" s="11" t="s">
        <v>76</v>
      </c>
      <c r="AY430" s="238" t="s">
        <v>195</v>
      </c>
    </row>
    <row r="431" s="11" customFormat="1">
      <c r="A431" s="11"/>
      <c r="B431" s="228"/>
      <c r="C431" s="229"/>
      <c r="D431" s="213" t="s">
        <v>199</v>
      </c>
      <c r="E431" s="230" t="s">
        <v>1</v>
      </c>
      <c r="F431" s="231" t="s">
        <v>2185</v>
      </c>
      <c r="G431" s="229"/>
      <c r="H431" s="232">
        <v>3</v>
      </c>
      <c r="I431" s="233"/>
      <c r="J431" s="229"/>
      <c r="K431" s="229"/>
      <c r="L431" s="234"/>
      <c r="M431" s="235"/>
      <c r="N431" s="236"/>
      <c r="O431" s="236"/>
      <c r="P431" s="236"/>
      <c r="Q431" s="236"/>
      <c r="R431" s="236"/>
      <c r="S431" s="236"/>
      <c r="T431" s="237"/>
      <c r="U431" s="11"/>
      <c r="V431" s="11"/>
      <c r="W431" s="11"/>
      <c r="X431" s="11"/>
      <c r="Y431" s="11"/>
      <c r="Z431" s="11"/>
      <c r="AA431" s="11"/>
      <c r="AB431" s="11"/>
      <c r="AC431" s="11"/>
      <c r="AD431" s="11"/>
      <c r="AE431" s="11"/>
      <c r="AT431" s="238" t="s">
        <v>199</v>
      </c>
      <c r="AU431" s="238" t="s">
        <v>85</v>
      </c>
      <c r="AV431" s="11" t="s">
        <v>85</v>
      </c>
      <c r="AW431" s="11" t="s">
        <v>32</v>
      </c>
      <c r="AX431" s="11" t="s">
        <v>76</v>
      </c>
      <c r="AY431" s="238" t="s">
        <v>195</v>
      </c>
    </row>
    <row r="432" s="11" customFormat="1">
      <c r="A432" s="11"/>
      <c r="B432" s="228"/>
      <c r="C432" s="229"/>
      <c r="D432" s="213" t="s">
        <v>199</v>
      </c>
      <c r="E432" s="230" t="s">
        <v>1</v>
      </c>
      <c r="F432" s="231" t="s">
        <v>2186</v>
      </c>
      <c r="G432" s="229"/>
      <c r="H432" s="232">
        <v>3</v>
      </c>
      <c r="I432" s="233"/>
      <c r="J432" s="229"/>
      <c r="K432" s="229"/>
      <c r="L432" s="234"/>
      <c r="M432" s="235"/>
      <c r="N432" s="236"/>
      <c r="O432" s="236"/>
      <c r="P432" s="236"/>
      <c r="Q432" s="236"/>
      <c r="R432" s="236"/>
      <c r="S432" s="236"/>
      <c r="T432" s="237"/>
      <c r="U432" s="11"/>
      <c r="V432" s="11"/>
      <c r="W432" s="11"/>
      <c r="X432" s="11"/>
      <c r="Y432" s="11"/>
      <c r="Z432" s="11"/>
      <c r="AA432" s="11"/>
      <c r="AB432" s="11"/>
      <c r="AC432" s="11"/>
      <c r="AD432" s="11"/>
      <c r="AE432" s="11"/>
      <c r="AT432" s="238" t="s">
        <v>199</v>
      </c>
      <c r="AU432" s="238" t="s">
        <v>85</v>
      </c>
      <c r="AV432" s="11" t="s">
        <v>85</v>
      </c>
      <c r="AW432" s="11" t="s">
        <v>32</v>
      </c>
      <c r="AX432" s="11" t="s">
        <v>76</v>
      </c>
      <c r="AY432" s="238" t="s">
        <v>195</v>
      </c>
    </row>
    <row r="433" s="11" customFormat="1">
      <c r="A433" s="11"/>
      <c r="B433" s="228"/>
      <c r="C433" s="229"/>
      <c r="D433" s="213" t="s">
        <v>199</v>
      </c>
      <c r="E433" s="230" t="s">
        <v>1</v>
      </c>
      <c r="F433" s="231" t="s">
        <v>2187</v>
      </c>
      <c r="G433" s="229"/>
      <c r="H433" s="232">
        <v>1.5</v>
      </c>
      <c r="I433" s="233"/>
      <c r="J433" s="229"/>
      <c r="K433" s="229"/>
      <c r="L433" s="234"/>
      <c r="M433" s="235"/>
      <c r="N433" s="236"/>
      <c r="O433" s="236"/>
      <c r="P433" s="236"/>
      <c r="Q433" s="236"/>
      <c r="R433" s="236"/>
      <c r="S433" s="236"/>
      <c r="T433" s="237"/>
      <c r="U433" s="11"/>
      <c r="V433" s="11"/>
      <c r="W433" s="11"/>
      <c r="X433" s="11"/>
      <c r="Y433" s="11"/>
      <c r="Z433" s="11"/>
      <c r="AA433" s="11"/>
      <c r="AB433" s="11"/>
      <c r="AC433" s="11"/>
      <c r="AD433" s="11"/>
      <c r="AE433" s="11"/>
      <c r="AT433" s="238" t="s">
        <v>199</v>
      </c>
      <c r="AU433" s="238" t="s">
        <v>85</v>
      </c>
      <c r="AV433" s="11" t="s">
        <v>85</v>
      </c>
      <c r="AW433" s="11" t="s">
        <v>32</v>
      </c>
      <c r="AX433" s="11" t="s">
        <v>76</v>
      </c>
      <c r="AY433" s="238" t="s">
        <v>195</v>
      </c>
    </row>
    <row r="434" s="15" customFormat="1">
      <c r="A434" s="15"/>
      <c r="B434" s="287"/>
      <c r="C434" s="288"/>
      <c r="D434" s="213" t="s">
        <v>199</v>
      </c>
      <c r="E434" s="289" t="s">
        <v>1</v>
      </c>
      <c r="F434" s="290" t="s">
        <v>1422</v>
      </c>
      <c r="G434" s="288"/>
      <c r="H434" s="291">
        <v>73.5</v>
      </c>
      <c r="I434" s="292"/>
      <c r="J434" s="288"/>
      <c r="K434" s="288"/>
      <c r="L434" s="293"/>
      <c r="M434" s="294"/>
      <c r="N434" s="295"/>
      <c r="O434" s="295"/>
      <c r="P434" s="295"/>
      <c r="Q434" s="295"/>
      <c r="R434" s="295"/>
      <c r="S434" s="295"/>
      <c r="T434" s="296"/>
      <c r="U434" s="15"/>
      <c r="V434" s="15"/>
      <c r="W434" s="15"/>
      <c r="X434" s="15"/>
      <c r="Y434" s="15"/>
      <c r="Z434" s="15"/>
      <c r="AA434" s="15"/>
      <c r="AB434" s="15"/>
      <c r="AC434" s="15"/>
      <c r="AD434" s="15"/>
      <c r="AE434" s="15"/>
      <c r="AT434" s="297" t="s">
        <v>199</v>
      </c>
      <c r="AU434" s="297" t="s">
        <v>85</v>
      </c>
      <c r="AV434" s="15" t="s">
        <v>234</v>
      </c>
      <c r="AW434" s="15" t="s">
        <v>32</v>
      </c>
      <c r="AX434" s="15" t="s">
        <v>83</v>
      </c>
      <c r="AY434" s="297" t="s">
        <v>195</v>
      </c>
    </row>
    <row r="435" s="2" customFormat="1" ht="24.15" customHeight="1">
      <c r="A435" s="39"/>
      <c r="B435" s="40"/>
      <c r="C435" s="200" t="s">
        <v>277</v>
      </c>
      <c r="D435" s="200" t="s">
        <v>191</v>
      </c>
      <c r="E435" s="201" t="s">
        <v>2188</v>
      </c>
      <c r="F435" s="202" t="s">
        <v>2189</v>
      </c>
      <c r="G435" s="203" t="s">
        <v>1411</v>
      </c>
      <c r="H435" s="204">
        <v>817.30399999999997</v>
      </c>
      <c r="I435" s="205"/>
      <c r="J435" s="206">
        <f>ROUND(I435*H435,2)</f>
        <v>0</v>
      </c>
      <c r="K435" s="202" t="s">
        <v>1412</v>
      </c>
      <c r="L435" s="45"/>
      <c r="M435" s="207" t="s">
        <v>1</v>
      </c>
      <c r="N435" s="208" t="s">
        <v>41</v>
      </c>
      <c r="O435" s="92"/>
      <c r="P435" s="209">
        <f>O435*H435</f>
        <v>0</v>
      </c>
      <c r="Q435" s="209">
        <v>0</v>
      </c>
      <c r="R435" s="209">
        <f>Q435*H435</f>
        <v>0</v>
      </c>
      <c r="S435" s="209">
        <v>0</v>
      </c>
      <c r="T435" s="210">
        <f>S435*H435</f>
        <v>0</v>
      </c>
      <c r="U435" s="39"/>
      <c r="V435" s="39"/>
      <c r="W435" s="39"/>
      <c r="X435" s="39"/>
      <c r="Y435" s="39"/>
      <c r="Z435" s="39"/>
      <c r="AA435" s="39"/>
      <c r="AB435" s="39"/>
      <c r="AC435" s="39"/>
      <c r="AD435" s="39"/>
      <c r="AE435" s="39"/>
      <c r="AR435" s="211" t="s">
        <v>234</v>
      </c>
      <c r="AT435" s="211" t="s">
        <v>191</v>
      </c>
      <c r="AU435" s="211" t="s">
        <v>85</v>
      </c>
      <c r="AY435" s="18" t="s">
        <v>195</v>
      </c>
      <c r="BE435" s="212">
        <f>IF(N435="základní",J435,0)</f>
        <v>0</v>
      </c>
      <c r="BF435" s="212">
        <f>IF(N435="snížená",J435,0)</f>
        <v>0</v>
      </c>
      <c r="BG435" s="212">
        <f>IF(N435="zákl. přenesená",J435,0)</f>
        <v>0</v>
      </c>
      <c r="BH435" s="212">
        <f>IF(N435="sníž. přenesená",J435,0)</f>
        <v>0</v>
      </c>
      <c r="BI435" s="212">
        <f>IF(N435="nulová",J435,0)</f>
        <v>0</v>
      </c>
      <c r="BJ435" s="18" t="s">
        <v>83</v>
      </c>
      <c r="BK435" s="212">
        <f>ROUND(I435*H435,2)</f>
        <v>0</v>
      </c>
      <c r="BL435" s="18" t="s">
        <v>234</v>
      </c>
      <c r="BM435" s="211" t="s">
        <v>2190</v>
      </c>
    </row>
    <row r="436" s="10" customFormat="1">
      <c r="A436" s="10"/>
      <c r="B436" s="218"/>
      <c r="C436" s="219"/>
      <c r="D436" s="213" t="s">
        <v>199</v>
      </c>
      <c r="E436" s="220" t="s">
        <v>1</v>
      </c>
      <c r="F436" s="221" t="s">
        <v>2191</v>
      </c>
      <c r="G436" s="219"/>
      <c r="H436" s="220" t="s">
        <v>1</v>
      </c>
      <c r="I436" s="222"/>
      <c r="J436" s="219"/>
      <c r="K436" s="219"/>
      <c r="L436" s="223"/>
      <c r="M436" s="224"/>
      <c r="N436" s="225"/>
      <c r="O436" s="225"/>
      <c r="P436" s="225"/>
      <c r="Q436" s="225"/>
      <c r="R436" s="225"/>
      <c r="S436" s="225"/>
      <c r="T436" s="226"/>
      <c r="U436" s="10"/>
      <c r="V436" s="10"/>
      <c r="W436" s="10"/>
      <c r="X436" s="10"/>
      <c r="Y436" s="10"/>
      <c r="Z436" s="10"/>
      <c r="AA436" s="10"/>
      <c r="AB436" s="10"/>
      <c r="AC436" s="10"/>
      <c r="AD436" s="10"/>
      <c r="AE436" s="10"/>
      <c r="AT436" s="227" t="s">
        <v>199</v>
      </c>
      <c r="AU436" s="227" t="s">
        <v>85</v>
      </c>
      <c r="AV436" s="10" t="s">
        <v>83</v>
      </c>
      <c r="AW436" s="10" t="s">
        <v>32</v>
      </c>
      <c r="AX436" s="10" t="s">
        <v>76</v>
      </c>
      <c r="AY436" s="227" t="s">
        <v>195</v>
      </c>
    </row>
    <row r="437" s="10" customFormat="1">
      <c r="A437" s="10"/>
      <c r="B437" s="218"/>
      <c r="C437" s="219"/>
      <c r="D437" s="213" t="s">
        <v>199</v>
      </c>
      <c r="E437" s="220" t="s">
        <v>1</v>
      </c>
      <c r="F437" s="221" t="s">
        <v>2048</v>
      </c>
      <c r="G437" s="219"/>
      <c r="H437" s="220" t="s">
        <v>1</v>
      </c>
      <c r="I437" s="222"/>
      <c r="J437" s="219"/>
      <c r="K437" s="219"/>
      <c r="L437" s="223"/>
      <c r="M437" s="224"/>
      <c r="N437" s="225"/>
      <c r="O437" s="225"/>
      <c r="P437" s="225"/>
      <c r="Q437" s="225"/>
      <c r="R437" s="225"/>
      <c r="S437" s="225"/>
      <c r="T437" s="226"/>
      <c r="U437" s="10"/>
      <c r="V437" s="10"/>
      <c r="W437" s="10"/>
      <c r="X437" s="10"/>
      <c r="Y437" s="10"/>
      <c r="Z437" s="10"/>
      <c r="AA437" s="10"/>
      <c r="AB437" s="10"/>
      <c r="AC437" s="10"/>
      <c r="AD437" s="10"/>
      <c r="AE437" s="10"/>
      <c r="AT437" s="227" t="s">
        <v>199</v>
      </c>
      <c r="AU437" s="227" t="s">
        <v>85</v>
      </c>
      <c r="AV437" s="10" t="s">
        <v>83</v>
      </c>
      <c r="AW437" s="10" t="s">
        <v>32</v>
      </c>
      <c r="AX437" s="10" t="s">
        <v>76</v>
      </c>
      <c r="AY437" s="227" t="s">
        <v>195</v>
      </c>
    </row>
    <row r="438" s="10" customFormat="1">
      <c r="A438" s="10"/>
      <c r="B438" s="218"/>
      <c r="C438" s="219"/>
      <c r="D438" s="213" t="s">
        <v>199</v>
      </c>
      <c r="E438" s="220" t="s">
        <v>1</v>
      </c>
      <c r="F438" s="221" t="s">
        <v>2192</v>
      </c>
      <c r="G438" s="219"/>
      <c r="H438" s="220" t="s">
        <v>1</v>
      </c>
      <c r="I438" s="222"/>
      <c r="J438" s="219"/>
      <c r="K438" s="219"/>
      <c r="L438" s="223"/>
      <c r="M438" s="224"/>
      <c r="N438" s="225"/>
      <c r="O438" s="225"/>
      <c r="P438" s="225"/>
      <c r="Q438" s="225"/>
      <c r="R438" s="225"/>
      <c r="S438" s="225"/>
      <c r="T438" s="226"/>
      <c r="U438" s="10"/>
      <c r="V438" s="10"/>
      <c r="W438" s="10"/>
      <c r="X438" s="10"/>
      <c r="Y438" s="10"/>
      <c r="Z438" s="10"/>
      <c r="AA438" s="10"/>
      <c r="AB438" s="10"/>
      <c r="AC438" s="10"/>
      <c r="AD438" s="10"/>
      <c r="AE438" s="10"/>
      <c r="AT438" s="227" t="s">
        <v>199</v>
      </c>
      <c r="AU438" s="227" t="s">
        <v>85</v>
      </c>
      <c r="AV438" s="10" t="s">
        <v>83</v>
      </c>
      <c r="AW438" s="10" t="s">
        <v>32</v>
      </c>
      <c r="AX438" s="10" t="s">
        <v>76</v>
      </c>
      <c r="AY438" s="227" t="s">
        <v>195</v>
      </c>
    </row>
    <row r="439" s="11" customFormat="1">
      <c r="A439" s="11"/>
      <c r="B439" s="228"/>
      <c r="C439" s="229"/>
      <c r="D439" s="213" t="s">
        <v>199</v>
      </c>
      <c r="E439" s="230" t="s">
        <v>1</v>
      </c>
      <c r="F439" s="231" t="s">
        <v>2193</v>
      </c>
      <c r="G439" s="229"/>
      <c r="H439" s="232">
        <v>750</v>
      </c>
      <c r="I439" s="233"/>
      <c r="J439" s="229"/>
      <c r="K439" s="229"/>
      <c r="L439" s="234"/>
      <c r="M439" s="235"/>
      <c r="N439" s="236"/>
      <c r="O439" s="236"/>
      <c r="P439" s="236"/>
      <c r="Q439" s="236"/>
      <c r="R439" s="236"/>
      <c r="S439" s="236"/>
      <c r="T439" s="237"/>
      <c r="U439" s="11"/>
      <c r="V439" s="11"/>
      <c r="W439" s="11"/>
      <c r="X439" s="11"/>
      <c r="Y439" s="11"/>
      <c r="Z439" s="11"/>
      <c r="AA439" s="11"/>
      <c r="AB439" s="11"/>
      <c r="AC439" s="11"/>
      <c r="AD439" s="11"/>
      <c r="AE439" s="11"/>
      <c r="AT439" s="238" t="s">
        <v>199</v>
      </c>
      <c r="AU439" s="238" t="s">
        <v>85</v>
      </c>
      <c r="AV439" s="11" t="s">
        <v>85</v>
      </c>
      <c r="AW439" s="11" t="s">
        <v>32</v>
      </c>
      <c r="AX439" s="11" t="s">
        <v>76</v>
      </c>
      <c r="AY439" s="238" t="s">
        <v>195</v>
      </c>
    </row>
    <row r="440" s="10" customFormat="1">
      <c r="A440" s="10"/>
      <c r="B440" s="218"/>
      <c r="C440" s="219"/>
      <c r="D440" s="213" t="s">
        <v>199</v>
      </c>
      <c r="E440" s="220" t="s">
        <v>1</v>
      </c>
      <c r="F440" s="221" t="s">
        <v>2194</v>
      </c>
      <c r="G440" s="219"/>
      <c r="H440" s="220" t="s">
        <v>1</v>
      </c>
      <c r="I440" s="222"/>
      <c r="J440" s="219"/>
      <c r="K440" s="219"/>
      <c r="L440" s="223"/>
      <c r="M440" s="224"/>
      <c r="N440" s="225"/>
      <c r="O440" s="225"/>
      <c r="P440" s="225"/>
      <c r="Q440" s="225"/>
      <c r="R440" s="225"/>
      <c r="S440" s="225"/>
      <c r="T440" s="226"/>
      <c r="U440" s="10"/>
      <c r="V440" s="10"/>
      <c r="W440" s="10"/>
      <c r="X440" s="10"/>
      <c r="Y440" s="10"/>
      <c r="Z440" s="10"/>
      <c r="AA440" s="10"/>
      <c r="AB440" s="10"/>
      <c r="AC440" s="10"/>
      <c r="AD440" s="10"/>
      <c r="AE440" s="10"/>
      <c r="AT440" s="227" t="s">
        <v>199</v>
      </c>
      <c r="AU440" s="227" t="s">
        <v>85</v>
      </c>
      <c r="AV440" s="10" t="s">
        <v>83</v>
      </c>
      <c r="AW440" s="10" t="s">
        <v>32</v>
      </c>
      <c r="AX440" s="10" t="s">
        <v>76</v>
      </c>
      <c r="AY440" s="227" t="s">
        <v>195</v>
      </c>
    </row>
    <row r="441" s="10" customFormat="1">
      <c r="A441" s="10"/>
      <c r="B441" s="218"/>
      <c r="C441" s="219"/>
      <c r="D441" s="213" t="s">
        <v>199</v>
      </c>
      <c r="E441" s="220" t="s">
        <v>1</v>
      </c>
      <c r="F441" s="221" t="s">
        <v>2016</v>
      </c>
      <c r="G441" s="219"/>
      <c r="H441" s="220" t="s">
        <v>1</v>
      </c>
      <c r="I441" s="222"/>
      <c r="J441" s="219"/>
      <c r="K441" s="219"/>
      <c r="L441" s="223"/>
      <c r="M441" s="224"/>
      <c r="N441" s="225"/>
      <c r="O441" s="225"/>
      <c r="P441" s="225"/>
      <c r="Q441" s="225"/>
      <c r="R441" s="225"/>
      <c r="S441" s="225"/>
      <c r="T441" s="226"/>
      <c r="U441" s="10"/>
      <c r="V441" s="10"/>
      <c r="W441" s="10"/>
      <c r="X441" s="10"/>
      <c r="Y441" s="10"/>
      <c r="Z441" s="10"/>
      <c r="AA441" s="10"/>
      <c r="AB441" s="10"/>
      <c r="AC441" s="10"/>
      <c r="AD441" s="10"/>
      <c r="AE441" s="10"/>
      <c r="AT441" s="227" t="s">
        <v>199</v>
      </c>
      <c r="AU441" s="227" t="s">
        <v>85</v>
      </c>
      <c r="AV441" s="10" t="s">
        <v>83</v>
      </c>
      <c r="AW441" s="10" t="s">
        <v>32</v>
      </c>
      <c r="AX441" s="10" t="s">
        <v>76</v>
      </c>
      <c r="AY441" s="227" t="s">
        <v>195</v>
      </c>
    </row>
    <row r="442" s="11" customFormat="1">
      <c r="A442" s="11"/>
      <c r="B442" s="228"/>
      <c r="C442" s="229"/>
      <c r="D442" s="213" t="s">
        <v>199</v>
      </c>
      <c r="E442" s="230" t="s">
        <v>1</v>
      </c>
      <c r="F442" s="231" t="s">
        <v>2195</v>
      </c>
      <c r="G442" s="229"/>
      <c r="H442" s="232">
        <v>67.304000000000002</v>
      </c>
      <c r="I442" s="233"/>
      <c r="J442" s="229"/>
      <c r="K442" s="229"/>
      <c r="L442" s="234"/>
      <c r="M442" s="235"/>
      <c r="N442" s="236"/>
      <c r="O442" s="236"/>
      <c r="P442" s="236"/>
      <c r="Q442" s="236"/>
      <c r="R442" s="236"/>
      <c r="S442" s="236"/>
      <c r="T442" s="237"/>
      <c r="U442" s="11"/>
      <c r="V442" s="11"/>
      <c r="W442" s="11"/>
      <c r="X442" s="11"/>
      <c r="Y442" s="11"/>
      <c r="Z442" s="11"/>
      <c r="AA442" s="11"/>
      <c r="AB442" s="11"/>
      <c r="AC442" s="11"/>
      <c r="AD442" s="11"/>
      <c r="AE442" s="11"/>
      <c r="AT442" s="238" t="s">
        <v>199</v>
      </c>
      <c r="AU442" s="238" t="s">
        <v>85</v>
      </c>
      <c r="AV442" s="11" t="s">
        <v>85</v>
      </c>
      <c r="AW442" s="11" t="s">
        <v>32</v>
      </c>
      <c r="AX442" s="11" t="s">
        <v>76</v>
      </c>
      <c r="AY442" s="238" t="s">
        <v>195</v>
      </c>
    </row>
    <row r="443" s="15" customFormat="1">
      <c r="A443" s="15"/>
      <c r="B443" s="287"/>
      <c r="C443" s="288"/>
      <c r="D443" s="213" t="s">
        <v>199</v>
      </c>
      <c r="E443" s="289" t="s">
        <v>1</v>
      </c>
      <c r="F443" s="290" t="s">
        <v>1422</v>
      </c>
      <c r="G443" s="288"/>
      <c r="H443" s="291">
        <v>817.30399999999997</v>
      </c>
      <c r="I443" s="292"/>
      <c r="J443" s="288"/>
      <c r="K443" s="288"/>
      <c r="L443" s="293"/>
      <c r="M443" s="294"/>
      <c r="N443" s="295"/>
      <c r="O443" s="295"/>
      <c r="P443" s="295"/>
      <c r="Q443" s="295"/>
      <c r="R443" s="295"/>
      <c r="S443" s="295"/>
      <c r="T443" s="296"/>
      <c r="U443" s="15"/>
      <c r="V443" s="15"/>
      <c r="W443" s="15"/>
      <c r="X443" s="15"/>
      <c r="Y443" s="15"/>
      <c r="Z443" s="15"/>
      <c r="AA443" s="15"/>
      <c r="AB443" s="15"/>
      <c r="AC443" s="15"/>
      <c r="AD443" s="15"/>
      <c r="AE443" s="15"/>
      <c r="AT443" s="297" t="s">
        <v>199</v>
      </c>
      <c r="AU443" s="297" t="s">
        <v>85</v>
      </c>
      <c r="AV443" s="15" t="s">
        <v>234</v>
      </c>
      <c r="AW443" s="15" t="s">
        <v>32</v>
      </c>
      <c r="AX443" s="15" t="s">
        <v>83</v>
      </c>
      <c r="AY443" s="297" t="s">
        <v>195</v>
      </c>
    </row>
    <row r="444" s="2" customFormat="1" ht="24.15" customHeight="1">
      <c r="A444" s="39"/>
      <c r="B444" s="40"/>
      <c r="C444" s="200" t="s">
        <v>8</v>
      </c>
      <c r="D444" s="200" t="s">
        <v>191</v>
      </c>
      <c r="E444" s="201" t="s">
        <v>1483</v>
      </c>
      <c r="F444" s="202" t="s">
        <v>1484</v>
      </c>
      <c r="G444" s="203" t="s">
        <v>1411</v>
      </c>
      <c r="H444" s="204">
        <v>434.50599999999997</v>
      </c>
      <c r="I444" s="205"/>
      <c r="J444" s="206">
        <f>ROUND(I444*H444,2)</f>
        <v>0</v>
      </c>
      <c r="K444" s="202" t="s">
        <v>1412</v>
      </c>
      <c r="L444" s="45"/>
      <c r="M444" s="207" t="s">
        <v>1</v>
      </c>
      <c r="N444" s="208" t="s">
        <v>41</v>
      </c>
      <c r="O444" s="92"/>
      <c r="P444" s="209">
        <f>O444*H444</f>
        <v>0</v>
      </c>
      <c r="Q444" s="209">
        <v>0</v>
      </c>
      <c r="R444" s="209">
        <f>Q444*H444</f>
        <v>0</v>
      </c>
      <c r="S444" s="209">
        <v>0</v>
      </c>
      <c r="T444" s="210">
        <f>S444*H444</f>
        <v>0</v>
      </c>
      <c r="U444" s="39"/>
      <c r="V444" s="39"/>
      <c r="W444" s="39"/>
      <c r="X444" s="39"/>
      <c r="Y444" s="39"/>
      <c r="Z444" s="39"/>
      <c r="AA444" s="39"/>
      <c r="AB444" s="39"/>
      <c r="AC444" s="39"/>
      <c r="AD444" s="39"/>
      <c r="AE444" s="39"/>
      <c r="AR444" s="211" t="s">
        <v>234</v>
      </c>
      <c r="AT444" s="211" t="s">
        <v>191</v>
      </c>
      <c r="AU444" s="211" t="s">
        <v>85</v>
      </c>
      <c r="AY444" s="18" t="s">
        <v>195</v>
      </c>
      <c r="BE444" s="212">
        <f>IF(N444="základní",J444,0)</f>
        <v>0</v>
      </c>
      <c r="BF444" s="212">
        <f>IF(N444="snížená",J444,0)</f>
        <v>0</v>
      </c>
      <c r="BG444" s="212">
        <f>IF(N444="zákl. přenesená",J444,0)</f>
        <v>0</v>
      </c>
      <c r="BH444" s="212">
        <f>IF(N444="sníž. přenesená",J444,0)</f>
        <v>0</v>
      </c>
      <c r="BI444" s="212">
        <f>IF(N444="nulová",J444,0)</f>
        <v>0</v>
      </c>
      <c r="BJ444" s="18" t="s">
        <v>83</v>
      </c>
      <c r="BK444" s="212">
        <f>ROUND(I444*H444,2)</f>
        <v>0</v>
      </c>
      <c r="BL444" s="18" t="s">
        <v>234</v>
      </c>
      <c r="BM444" s="211" t="s">
        <v>2196</v>
      </c>
    </row>
    <row r="445" s="10" customFormat="1">
      <c r="A445" s="10"/>
      <c r="B445" s="218"/>
      <c r="C445" s="219"/>
      <c r="D445" s="213" t="s">
        <v>199</v>
      </c>
      <c r="E445" s="220" t="s">
        <v>1</v>
      </c>
      <c r="F445" s="221" t="s">
        <v>1719</v>
      </c>
      <c r="G445" s="219"/>
      <c r="H445" s="220" t="s">
        <v>1</v>
      </c>
      <c r="I445" s="222"/>
      <c r="J445" s="219"/>
      <c r="K445" s="219"/>
      <c r="L445" s="223"/>
      <c r="M445" s="224"/>
      <c r="N445" s="225"/>
      <c r="O445" s="225"/>
      <c r="P445" s="225"/>
      <c r="Q445" s="225"/>
      <c r="R445" s="225"/>
      <c r="S445" s="225"/>
      <c r="T445" s="226"/>
      <c r="U445" s="10"/>
      <c r="V445" s="10"/>
      <c r="W445" s="10"/>
      <c r="X445" s="10"/>
      <c r="Y445" s="10"/>
      <c r="Z445" s="10"/>
      <c r="AA445" s="10"/>
      <c r="AB445" s="10"/>
      <c r="AC445" s="10"/>
      <c r="AD445" s="10"/>
      <c r="AE445" s="10"/>
      <c r="AT445" s="227" t="s">
        <v>199</v>
      </c>
      <c r="AU445" s="227" t="s">
        <v>85</v>
      </c>
      <c r="AV445" s="10" t="s">
        <v>83</v>
      </c>
      <c r="AW445" s="10" t="s">
        <v>32</v>
      </c>
      <c r="AX445" s="10" t="s">
        <v>76</v>
      </c>
      <c r="AY445" s="227" t="s">
        <v>195</v>
      </c>
    </row>
    <row r="446" s="10" customFormat="1">
      <c r="A446" s="10"/>
      <c r="B446" s="218"/>
      <c r="C446" s="219"/>
      <c r="D446" s="213" t="s">
        <v>199</v>
      </c>
      <c r="E446" s="220" t="s">
        <v>1</v>
      </c>
      <c r="F446" s="221" t="s">
        <v>2048</v>
      </c>
      <c r="G446" s="219"/>
      <c r="H446" s="220" t="s">
        <v>1</v>
      </c>
      <c r="I446" s="222"/>
      <c r="J446" s="219"/>
      <c r="K446" s="219"/>
      <c r="L446" s="223"/>
      <c r="M446" s="224"/>
      <c r="N446" s="225"/>
      <c r="O446" s="225"/>
      <c r="P446" s="225"/>
      <c r="Q446" s="225"/>
      <c r="R446" s="225"/>
      <c r="S446" s="225"/>
      <c r="T446" s="226"/>
      <c r="U446" s="10"/>
      <c r="V446" s="10"/>
      <c r="W446" s="10"/>
      <c r="X446" s="10"/>
      <c r="Y446" s="10"/>
      <c r="Z446" s="10"/>
      <c r="AA446" s="10"/>
      <c r="AB446" s="10"/>
      <c r="AC446" s="10"/>
      <c r="AD446" s="10"/>
      <c r="AE446" s="10"/>
      <c r="AT446" s="227" t="s">
        <v>199</v>
      </c>
      <c r="AU446" s="227" t="s">
        <v>85</v>
      </c>
      <c r="AV446" s="10" t="s">
        <v>83</v>
      </c>
      <c r="AW446" s="10" t="s">
        <v>32</v>
      </c>
      <c r="AX446" s="10" t="s">
        <v>76</v>
      </c>
      <c r="AY446" s="227" t="s">
        <v>195</v>
      </c>
    </row>
    <row r="447" s="11" customFormat="1">
      <c r="A447" s="11"/>
      <c r="B447" s="228"/>
      <c r="C447" s="229"/>
      <c r="D447" s="213" t="s">
        <v>199</v>
      </c>
      <c r="E447" s="230" t="s">
        <v>1</v>
      </c>
      <c r="F447" s="231" t="s">
        <v>2197</v>
      </c>
      <c r="G447" s="229"/>
      <c r="H447" s="232">
        <v>47.049999999999997</v>
      </c>
      <c r="I447" s="233"/>
      <c r="J447" s="229"/>
      <c r="K447" s="229"/>
      <c r="L447" s="234"/>
      <c r="M447" s="235"/>
      <c r="N447" s="236"/>
      <c r="O447" s="236"/>
      <c r="P447" s="236"/>
      <c r="Q447" s="236"/>
      <c r="R447" s="236"/>
      <c r="S447" s="236"/>
      <c r="T447" s="237"/>
      <c r="U447" s="11"/>
      <c r="V447" s="11"/>
      <c r="W447" s="11"/>
      <c r="X447" s="11"/>
      <c r="Y447" s="11"/>
      <c r="Z447" s="11"/>
      <c r="AA447" s="11"/>
      <c r="AB447" s="11"/>
      <c r="AC447" s="11"/>
      <c r="AD447" s="11"/>
      <c r="AE447" s="11"/>
      <c r="AT447" s="238" t="s">
        <v>199</v>
      </c>
      <c r="AU447" s="238" t="s">
        <v>85</v>
      </c>
      <c r="AV447" s="11" t="s">
        <v>85</v>
      </c>
      <c r="AW447" s="11" t="s">
        <v>32</v>
      </c>
      <c r="AX447" s="11" t="s">
        <v>76</v>
      </c>
      <c r="AY447" s="238" t="s">
        <v>195</v>
      </c>
    </row>
    <row r="448" s="11" customFormat="1">
      <c r="A448" s="11"/>
      <c r="B448" s="228"/>
      <c r="C448" s="229"/>
      <c r="D448" s="213" t="s">
        <v>199</v>
      </c>
      <c r="E448" s="230" t="s">
        <v>1</v>
      </c>
      <c r="F448" s="231" t="s">
        <v>2198</v>
      </c>
      <c r="G448" s="229"/>
      <c r="H448" s="232">
        <v>35.049999999999997</v>
      </c>
      <c r="I448" s="233"/>
      <c r="J448" s="229"/>
      <c r="K448" s="229"/>
      <c r="L448" s="234"/>
      <c r="M448" s="235"/>
      <c r="N448" s="236"/>
      <c r="O448" s="236"/>
      <c r="P448" s="236"/>
      <c r="Q448" s="236"/>
      <c r="R448" s="236"/>
      <c r="S448" s="236"/>
      <c r="T448" s="237"/>
      <c r="U448" s="11"/>
      <c r="V448" s="11"/>
      <c r="W448" s="11"/>
      <c r="X448" s="11"/>
      <c r="Y448" s="11"/>
      <c r="Z448" s="11"/>
      <c r="AA448" s="11"/>
      <c r="AB448" s="11"/>
      <c r="AC448" s="11"/>
      <c r="AD448" s="11"/>
      <c r="AE448" s="11"/>
      <c r="AT448" s="238" t="s">
        <v>199</v>
      </c>
      <c r="AU448" s="238" t="s">
        <v>85</v>
      </c>
      <c r="AV448" s="11" t="s">
        <v>85</v>
      </c>
      <c r="AW448" s="11" t="s">
        <v>32</v>
      </c>
      <c r="AX448" s="11" t="s">
        <v>76</v>
      </c>
      <c r="AY448" s="238" t="s">
        <v>195</v>
      </c>
    </row>
    <row r="449" s="10" customFormat="1">
      <c r="A449" s="10"/>
      <c r="B449" s="218"/>
      <c r="C449" s="219"/>
      <c r="D449" s="213" t="s">
        <v>199</v>
      </c>
      <c r="E449" s="220" t="s">
        <v>1</v>
      </c>
      <c r="F449" s="221" t="s">
        <v>2030</v>
      </c>
      <c r="G449" s="219"/>
      <c r="H449" s="220" t="s">
        <v>1</v>
      </c>
      <c r="I449" s="222"/>
      <c r="J449" s="219"/>
      <c r="K449" s="219"/>
      <c r="L449" s="223"/>
      <c r="M449" s="224"/>
      <c r="N449" s="225"/>
      <c r="O449" s="225"/>
      <c r="P449" s="225"/>
      <c r="Q449" s="225"/>
      <c r="R449" s="225"/>
      <c r="S449" s="225"/>
      <c r="T449" s="226"/>
      <c r="U449" s="10"/>
      <c r="V449" s="10"/>
      <c r="W449" s="10"/>
      <c r="X449" s="10"/>
      <c r="Y449" s="10"/>
      <c r="Z449" s="10"/>
      <c r="AA449" s="10"/>
      <c r="AB449" s="10"/>
      <c r="AC449" s="10"/>
      <c r="AD449" s="10"/>
      <c r="AE449" s="10"/>
      <c r="AT449" s="227" t="s">
        <v>199</v>
      </c>
      <c r="AU449" s="227" t="s">
        <v>85</v>
      </c>
      <c r="AV449" s="10" t="s">
        <v>83</v>
      </c>
      <c r="AW449" s="10" t="s">
        <v>32</v>
      </c>
      <c r="AX449" s="10" t="s">
        <v>76</v>
      </c>
      <c r="AY449" s="227" t="s">
        <v>195</v>
      </c>
    </row>
    <row r="450" s="11" customFormat="1">
      <c r="A450" s="11"/>
      <c r="B450" s="228"/>
      <c r="C450" s="229"/>
      <c r="D450" s="213" t="s">
        <v>199</v>
      </c>
      <c r="E450" s="230" t="s">
        <v>1</v>
      </c>
      <c r="F450" s="231" t="s">
        <v>2199</v>
      </c>
      <c r="G450" s="229"/>
      <c r="H450" s="232">
        <v>5.5060000000000002</v>
      </c>
      <c r="I450" s="233"/>
      <c r="J450" s="229"/>
      <c r="K450" s="229"/>
      <c r="L450" s="234"/>
      <c r="M450" s="235"/>
      <c r="N450" s="236"/>
      <c r="O450" s="236"/>
      <c r="P450" s="236"/>
      <c r="Q450" s="236"/>
      <c r="R450" s="236"/>
      <c r="S450" s="236"/>
      <c r="T450" s="237"/>
      <c r="U450" s="11"/>
      <c r="V450" s="11"/>
      <c r="W450" s="11"/>
      <c r="X450" s="11"/>
      <c r="Y450" s="11"/>
      <c r="Z450" s="11"/>
      <c r="AA450" s="11"/>
      <c r="AB450" s="11"/>
      <c r="AC450" s="11"/>
      <c r="AD450" s="11"/>
      <c r="AE450" s="11"/>
      <c r="AT450" s="238" t="s">
        <v>199</v>
      </c>
      <c r="AU450" s="238" t="s">
        <v>85</v>
      </c>
      <c r="AV450" s="11" t="s">
        <v>85</v>
      </c>
      <c r="AW450" s="11" t="s">
        <v>32</v>
      </c>
      <c r="AX450" s="11" t="s">
        <v>76</v>
      </c>
      <c r="AY450" s="238" t="s">
        <v>195</v>
      </c>
    </row>
    <row r="451" s="10" customFormat="1">
      <c r="A451" s="10"/>
      <c r="B451" s="218"/>
      <c r="C451" s="219"/>
      <c r="D451" s="213" t="s">
        <v>199</v>
      </c>
      <c r="E451" s="220" t="s">
        <v>1</v>
      </c>
      <c r="F451" s="221" t="s">
        <v>2032</v>
      </c>
      <c r="G451" s="219"/>
      <c r="H451" s="220" t="s">
        <v>1</v>
      </c>
      <c r="I451" s="222"/>
      <c r="J451" s="219"/>
      <c r="K451" s="219"/>
      <c r="L451" s="223"/>
      <c r="M451" s="224"/>
      <c r="N451" s="225"/>
      <c r="O451" s="225"/>
      <c r="P451" s="225"/>
      <c r="Q451" s="225"/>
      <c r="R451" s="225"/>
      <c r="S451" s="225"/>
      <c r="T451" s="226"/>
      <c r="U451" s="10"/>
      <c r="V451" s="10"/>
      <c r="W451" s="10"/>
      <c r="X451" s="10"/>
      <c r="Y451" s="10"/>
      <c r="Z451" s="10"/>
      <c r="AA451" s="10"/>
      <c r="AB451" s="10"/>
      <c r="AC451" s="10"/>
      <c r="AD451" s="10"/>
      <c r="AE451" s="10"/>
      <c r="AT451" s="227" t="s">
        <v>199</v>
      </c>
      <c r="AU451" s="227" t="s">
        <v>85</v>
      </c>
      <c r="AV451" s="10" t="s">
        <v>83</v>
      </c>
      <c r="AW451" s="10" t="s">
        <v>32</v>
      </c>
      <c r="AX451" s="10" t="s">
        <v>76</v>
      </c>
      <c r="AY451" s="227" t="s">
        <v>195</v>
      </c>
    </row>
    <row r="452" s="11" customFormat="1">
      <c r="A452" s="11"/>
      <c r="B452" s="228"/>
      <c r="C452" s="229"/>
      <c r="D452" s="213" t="s">
        <v>199</v>
      </c>
      <c r="E452" s="230" t="s">
        <v>1</v>
      </c>
      <c r="F452" s="231" t="s">
        <v>2200</v>
      </c>
      <c r="G452" s="229"/>
      <c r="H452" s="232">
        <v>4.6779999999999999</v>
      </c>
      <c r="I452" s="233"/>
      <c r="J452" s="229"/>
      <c r="K452" s="229"/>
      <c r="L452" s="234"/>
      <c r="M452" s="235"/>
      <c r="N452" s="236"/>
      <c r="O452" s="236"/>
      <c r="P452" s="236"/>
      <c r="Q452" s="236"/>
      <c r="R452" s="236"/>
      <c r="S452" s="236"/>
      <c r="T452" s="237"/>
      <c r="U452" s="11"/>
      <c r="V452" s="11"/>
      <c r="W452" s="11"/>
      <c r="X452" s="11"/>
      <c r="Y452" s="11"/>
      <c r="Z452" s="11"/>
      <c r="AA452" s="11"/>
      <c r="AB452" s="11"/>
      <c r="AC452" s="11"/>
      <c r="AD452" s="11"/>
      <c r="AE452" s="11"/>
      <c r="AT452" s="238" t="s">
        <v>199</v>
      </c>
      <c r="AU452" s="238" t="s">
        <v>85</v>
      </c>
      <c r="AV452" s="11" t="s">
        <v>85</v>
      </c>
      <c r="AW452" s="11" t="s">
        <v>32</v>
      </c>
      <c r="AX452" s="11" t="s">
        <v>76</v>
      </c>
      <c r="AY452" s="238" t="s">
        <v>195</v>
      </c>
    </row>
    <row r="453" s="10" customFormat="1">
      <c r="A453" s="10"/>
      <c r="B453" s="218"/>
      <c r="C453" s="219"/>
      <c r="D453" s="213" t="s">
        <v>199</v>
      </c>
      <c r="E453" s="220" t="s">
        <v>1</v>
      </c>
      <c r="F453" s="221" t="s">
        <v>2034</v>
      </c>
      <c r="G453" s="219"/>
      <c r="H453" s="220" t="s">
        <v>1</v>
      </c>
      <c r="I453" s="222"/>
      <c r="J453" s="219"/>
      <c r="K453" s="219"/>
      <c r="L453" s="223"/>
      <c r="M453" s="224"/>
      <c r="N453" s="225"/>
      <c r="O453" s="225"/>
      <c r="P453" s="225"/>
      <c r="Q453" s="225"/>
      <c r="R453" s="225"/>
      <c r="S453" s="225"/>
      <c r="T453" s="226"/>
      <c r="U453" s="10"/>
      <c r="V453" s="10"/>
      <c r="W453" s="10"/>
      <c r="X453" s="10"/>
      <c r="Y453" s="10"/>
      <c r="Z453" s="10"/>
      <c r="AA453" s="10"/>
      <c r="AB453" s="10"/>
      <c r="AC453" s="10"/>
      <c r="AD453" s="10"/>
      <c r="AE453" s="10"/>
      <c r="AT453" s="227" t="s">
        <v>199</v>
      </c>
      <c r="AU453" s="227" t="s">
        <v>85</v>
      </c>
      <c r="AV453" s="10" t="s">
        <v>83</v>
      </c>
      <c r="AW453" s="10" t="s">
        <v>32</v>
      </c>
      <c r="AX453" s="10" t="s">
        <v>76</v>
      </c>
      <c r="AY453" s="227" t="s">
        <v>195</v>
      </c>
    </row>
    <row r="454" s="11" customFormat="1">
      <c r="A454" s="11"/>
      <c r="B454" s="228"/>
      <c r="C454" s="229"/>
      <c r="D454" s="213" t="s">
        <v>199</v>
      </c>
      <c r="E454" s="230" t="s">
        <v>1</v>
      </c>
      <c r="F454" s="231" t="s">
        <v>2201</v>
      </c>
      <c r="G454" s="229"/>
      <c r="H454" s="232">
        <v>16.712</v>
      </c>
      <c r="I454" s="233"/>
      <c r="J454" s="229"/>
      <c r="K454" s="229"/>
      <c r="L454" s="234"/>
      <c r="M454" s="235"/>
      <c r="N454" s="236"/>
      <c r="O454" s="236"/>
      <c r="P454" s="236"/>
      <c r="Q454" s="236"/>
      <c r="R454" s="236"/>
      <c r="S454" s="236"/>
      <c r="T454" s="237"/>
      <c r="U454" s="11"/>
      <c r="V454" s="11"/>
      <c r="W454" s="11"/>
      <c r="X454" s="11"/>
      <c r="Y454" s="11"/>
      <c r="Z454" s="11"/>
      <c r="AA454" s="11"/>
      <c r="AB454" s="11"/>
      <c r="AC454" s="11"/>
      <c r="AD454" s="11"/>
      <c r="AE454" s="11"/>
      <c r="AT454" s="238" t="s">
        <v>199</v>
      </c>
      <c r="AU454" s="238" t="s">
        <v>85</v>
      </c>
      <c r="AV454" s="11" t="s">
        <v>85</v>
      </c>
      <c r="AW454" s="11" t="s">
        <v>32</v>
      </c>
      <c r="AX454" s="11" t="s">
        <v>76</v>
      </c>
      <c r="AY454" s="238" t="s">
        <v>195</v>
      </c>
    </row>
    <row r="455" s="10" customFormat="1">
      <c r="A455" s="10"/>
      <c r="B455" s="218"/>
      <c r="C455" s="219"/>
      <c r="D455" s="213" t="s">
        <v>199</v>
      </c>
      <c r="E455" s="220" t="s">
        <v>1</v>
      </c>
      <c r="F455" s="221" t="s">
        <v>2058</v>
      </c>
      <c r="G455" s="219"/>
      <c r="H455" s="220" t="s">
        <v>1</v>
      </c>
      <c r="I455" s="222"/>
      <c r="J455" s="219"/>
      <c r="K455" s="219"/>
      <c r="L455" s="223"/>
      <c r="M455" s="224"/>
      <c r="N455" s="225"/>
      <c r="O455" s="225"/>
      <c r="P455" s="225"/>
      <c r="Q455" s="225"/>
      <c r="R455" s="225"/>
      <c r="S455" s="225"/>
      <c r="T455" s="226"/>
      <c r="U455" s="10"/>
      <c r="V455" s="10"/>
      <c r="W455" s="10"/>
      <c r="X455" s="10"/>
      <c r="Y455" s="10"/>
      <c r="Z455" s="10"/>
      <c r="AA455" s="10"/>
      <c r="AB455" s="10"/>
      <c r="AC455" s="10"/>
      <c r="AD455" s="10"/>
      <c r="AE455" s="10"/>
      <c r="AT455" s="227" t="s">
        <v>199</v>
      </c>
      <c r="AU455" s="227" t="s">
        <v>85</v>
      </c>
      <c r="AV455" s="10" t="s">
        <v>83</v>
      </c>
      <c r="AW455" s="10" t="s">
        <v>32</v>
      </c>
      <c r="AX455" s="10" t="s">
        <v>76</v>
      </c>
      <c r="AY455" s="227" t="s">
        <v>195</v>
      </c>
    </row>
    <row r="456" s="11" customFormat="1">
      <c r="A456" s="11"/>
      <c r="B456" s="228"/>
      <c r="C456" s="229"/>
      <c r="D456" s="213" t="s">
        <v>199</v>
      </c>
      <c r="E456" s="230" t="s">
        <v>1</v>
      </c>
      <c r="F456" s="231" t="s">
        <v>2202</v>
      </c>
      <c r="G456" s="229"/>
      <c r="H456" s="232">
        <v>132.47800000000001</v>
      </c>
      <c r="I456" s="233"/>
      <c r="J456" s="229"/>
      <c r="K456" s="229"/>
      <c r="L456" s="234"/>
      <c r="M456" s="235"/>
      <c r="N456" s="236"/>
      <c r="O456" s="236"/>
      <c r="P456" s="236"/>
      <c r="Q456" s="236"/>
      <c r="R456" s="236"/>
      <c r="S456" s="236"/>
      <c r="T456" s="237"/>
      <c r="U456" s="11"/>
      <c r="V456" s="11"/>
      <c r="W456" s="11"/>
      <c r="X456" s="11"/>
      <c r="Y456" s="11"/>
      <c r="Z456" s="11"/>
      <c r="AA456" s="11"/>
      <c r="AB456" s="11"/>
      <c r="AC456" s="11"/>
      <c r="AD456" s="11"/>
      <c r="AE456" s="11"/>
      <c r="AT456" s="238" t="s">
        <v>199</v>
      </c>
      <c r="AU456" s="238" t="s">
        <v>85</v>
      </c>
      <c r="AV456" s="11" t="s">
        <v>85</v>
      </c>
      <c r="AW456" s="11" t="s">
        <v>32</v>
      </c>
      <c r="AX456" s="11" t="s">
        <v>76</v>
      </c>
      <c r="AY456" s="238" t="s">
        <v>195</v>
      </c>
    </row>
    <row r="457" s="10" customFormat="1">
      <c r="A457" s="10"/>
      <c r="B457" s="218"/>
      <c r="C457" s="219"/>
      <c r="D457" s="213" t="s">
        <v>199</v>
      </c>
      <c r="E457" s="220" t="s">
        <v>1</v>
      </c>
      <c r="F457" s="221" t="s">
        <v>2016</v>
      </c>
      <c r="G457" s="219"/>
      <c r="H457" s="220" t="s">
        <v>1</v>
      </c>
      <c r="I457" s="222"/>
      <c r="J457" s="219"/>
      <c r="K457" s="219"/>
      <c r="L457" s="223"/>
      <c r="M457" s="224"/>
      <c r="N457" s="225"/>
      <c r="O457" s="225"/>
      <c r="P457" s="225"/>
      <c r="Q457" s="225"/>
      <c r="R457" s="225"/>
      <c r="S457" s="225"/>
      <c r="T457" s="226"/>
      <c r="U457" s="10"/>
      <c r="V457" s="10"/>
      <c r="W457" s="10"/>
      <c r="X457" s="10"/>
      <c r="Y457" s="10"/>
      <c r="Z457" s="10"/>
      <c r="AA457" s="10"/>
      <c r="AB457" s="10"/>
      <c r="AC457" s="10"/>
      <c r="AD457" s="10"/>
      <c r="AE457" s="10"/>
      <c r="AT457" s="227" t="s">
        <v>199</v>
      </c>
      <c r="AU457" s="227" t="s">
        <v>85</v>
      </c>
      <c r="AV457" s="10" t="s">
        <v>83</v>
      </c>
      <c r="AW457" s="10" t="s">
        <v>32</v>
      </c>
      <c r="AX457" s="10" t="s">
        <v>76</v>
      </c>
      <c r="AY457" s="227" t="s">
        <v>195</v>
      </c>
    </row>
    <row r="458" s="11" customFormat="1">
      <c r="A458" s="11"/>
      <c r="B458" s="228"/>
      <c r="C458" s="229"/>
      <c r="D458" s="213" t="s">
        <v>199</v>
      </c>
      <c r="E458" s="230" t="s">
        <v>1</v>
      </c>
      <c r="F458" s="231" t="s">
        <v>2203</v>
      </c>
      <c r="G458" s="229"/>
      <c r="H458" s="232">
        <v>1.6799999999999999</v>
      </c>
      <c r="I458" s="233"/>
      <c r="J458" s="229"/>
      <c r="K458" s="229"/>
      <c r="L458" s="234"/>
      <c r="M458" s="235"/>
      <c r="N458" s="236"/>
      <c r="O458" s="236"/>
      <c r="P458" s="236"/>
      <c r="Q458" s="236"/>
      <c r="R458" s="236"/>
      <c r="S458" s="236"/>
      <c r="T458" s="237"/>
      <c r="U458" s="11"/>
      <c r="V458" s="11"/>
      <c r="W458" s="11"/>
      <c r="X458" s="11"/>
      <c r="Y458" s="11"/>
      <c r="Z458" s="11"/>
      <c r="AA458" s="11"/>
      <c r="AB458" s="11"/>
      <c r="AC458" s="11"/>
      <c r="AD458" s="11"/>
      <c r="AE458" s="11"/>
      <c r="AT458" s="238" t="s">
        <v>199</v>
      </c>
      <c r="AU458" s="238" t="s">
        <v>85</v>
      </c>
      <c r="AV458" s="11" t="s">
        <v>85</v>
      </c>
      <c r="AW458" s="11" t="s">
        <v>32</v>
      </c>
      <c r="AX458" s="11" t="s">
        <v>76</v>
      </c>
      <c r="AY458" s="238" t="s">
        <v>195</v>
      </c>
    </row>
    <row r="459" s="10" customFormat="1">
      <c r="A459" s="10"/>
      <c r="B459" s="218"/>
      <c r="C459" s="219"/>
      <c r="D459" s="213" t="s">
        <v>199</v>
      </c>
      <c r="E459" s="220" t="s">
        <v>1</v>
      </c>
      <c r="F459" s="221" t="s">
        <v>2067</v>
      </c>
      <c r="G459" s="219"/>
      <c r="H459" s="220" t="s">
        <v>1</v>
      </c>
      <c r="I459" s="222"/>
      <c r="J459" s="219"/>
      <c r="K459" s="219"/>
      <c r="L459" s="223"/>
      <c r="M459" s="224"/>
      <c r="N459" s="225"/>
      <c r="O459" s="225"/>
      <c r="P459" s="225"/>
      <c r="Q459" s="225"/>
      <c r="R459" s="225"/>
      <c r="S459" s="225"/>
      <c r="T459" s="226"/>
      <c r="U459" s="10"/>
      <c r="V459" s="10"/>
      <c r="W459" s="10"/>
      <c r="X459" s="10"/>
      <c r="Y459" s="10"/>
      <c r="Z459" s="10"/>
      <c r="AA459" s="10"/>
      <c r="AB459" s="10"/>
      <c r="AC459" s="10"/>
      <c r="AD459" s="10"/>
      <c r="AE459" s="10"/>
      <c r="AT459" s="227" t="s">
        <v>199</v>
      </c>
      <c r="AU459" s="227" t="s">
        <v>85</v>
      </c>
      <c r="AV459" s="10" t="s">
        <v>83</v>
      </c>
      <c r="AW459" s="10" t="s">
        <v>32</v>
      </c>
      <c r="AX459" s="10" t="s">
        <v>76</v>
      </c>
      <c r="AY459" s="227" t="s">
        <v>195</v>
      </c>
    </row>
    <row r="460" s="11" customFormat="1">
      <c r="A460" s="11"/>
      <c r="B460" s="228"/>
      <c r="C460" s="229"/>
      <c r="D460" s="213" t="s">
        <v>199</v>
      </c>
      <c r="E460" s="230" t="s">
        <v>1</v>
      </c>
      <c r="F460" s="231" t="s">
        <v>2204</v>
      </c>
      <c r="G460" s="229"/>
      <c r="H460" s="232">
        <v>81.402000000000001</v>
      </c>
      <c r="I460" s="233"/>
      <c r="J460" s="229"/>
      <c r="K460" s="229"/>
      <c r="L460" s="234"/>
      <c r="M460" s="235"/>
      <c r="N460" s="236"/>
      <c r="O460" s="236"/>
      <c r="P460" s="236"/>
      <c r="Q460" s="236"/>
      <c r="R460" s="236"/>
      <c r="S460" s="236"/>
      <c r="T460" s="237"/>
      <c r="U460" s="11"/>
      <c r="V460" s="11"/>
      <c r="W460" s="11"/>
      <c r="X460" s="11"/>
      <c r="Y460" s="11"/>
      <c r="Z460" s="11"/>
      <c r="AA460" s="11"/>
      <c r="AB460" s="11"/>
      <c r="AC460" s="11"/>
      <c r="AD460" s="11"/>
      <c r="AE460" s="11"/>
      <c r="AT460" s="238" t="s">
        <v>199</v>
      </c>
      <c r="AU460" s="238" t="s">
        <v>85</v>
      </c>
      <c r="AV460" s="11" t="s">
        <v>85</v>
      </c>
      <c r="AW460" s="11" t="s">
        <v>32</v>
      </c>
      <c r="AX460" s="11" t="s">
        <v>76</v>
      </c>
      <c r="AY460" s="238" t="s">
        <v>195</v>
      </c>
    </row>
    <row r="461" s="10" customFormat="1">
      <c r="A461" s="10"/>
      <c r="B461" s="218"/>
      <c r="C461" s="219"/>
      <c r="D461" s="213" t="s">
        <v>199</v>
      </c>
      <c r="E461" s="220" t="s">
        <v>1</v>
      </c>
      <c r="F461" s="221" t="s">
        <v>2205</v>
      </c>
      <c r="G461" s="219"/>
      <c r="H461" s="220" t="s">
        <v>1</v>
      </c>
      <c r="I461" s="222"/>
      <c r="J461" s="219"/>
      <c r="K461" s="219"/>
      <c r="L461" s="223"/>
      <c r="M461" s="224"/>
      <c r="N461" s="225"/>
      <c r="O461" s="225"/>
      <c r="P461" s="225"/>
      <c r="Q461" s="225"/>
      <c r="R461" s="225"/>
      <c r="S461" s="225"/>
      <c r="T461" s="226"/>
      <c r="U461" s="10"/>
      <c r="V461" s="10"/>
      <c r="W461" s="10"/>
      <c r="X461" s="10"/>
      <c r="Y461" s="10"/>
      <c r="Z461" s="10"/>
      <c r="AA461" s="10"/>
      <c r="AB461" s="10"/>
      <c r="AC461" s="10"/>
      <c r="AD461" s="10"/>
      <c r="AE461" s="10"/>
      <c r="AT461" s="227" t="s">
        <v>199</v>
      </c>
      <c r="AU461" s="227" t="s">
        <v>85</v>
      </c>
      <c r="AV461" s="10" t="s">
        <v>83</v>
      </c>
      <c r="AW461" s="10" t="s">
        <v>32</v>
      </c>
      <c r="AX461" s="10" t="s">
        <v>76</v>
      </c>
      <c r="AY461" s="227" t="s">
        <v>195</v>
      </c>
    </row>
    <row r="462" s="11" customFormat="1">
      <c r="A462" s="11"/>
      <c r="B462" s="228"/>
      <c r="C462" s="229"/>
      <c r="D462" s="213" t="s">
        <v>199</v>
      </c>
      <c r="E462" s="230" t="s">
        <v>1</v>
      </c>
      <c r="F462" s="231" t="s">
        <v>2206</v>
      </c>
      <c r="G462" s="229"/>
      <c r="H462" s="232">
        <v>25.076000000000001</v>
      </c>
      <c r="I462" s="233"/>
      <c r="J462" s="229"/>
      <c r="K462" s="229"/>
      <c r="L462" s="234"/>
      <c r="M462" s="235"/>
      <c r="N462" s="236"/>
      <c r="O462" s="236"/>
      <c r="P462" s="236"/>
      <c r="Q462" s="236"/>
      <c r="R462" s="236"/>
      <c r="S462" s="236"/>
      <c r="T462" s="237"/>
      <c r="U462" s="11"/>
      <c r="V462" s="11"/>
      <c r="W462" s="11"/>
      <c r="X462" s="11"/>
      <c r="Y462" s="11"/>
      <c r="Z462" s="11"/>
      <c r="AA462" s="11"/>
      <c r="AB462" s="11"/>
      <c r="AC462" s="11"/>
      <c r="AD462" s="11"/>
      <c r="AE462" s="11"/>
      <c r="AT462" s="238" t="s">
        <v>199</v>
      </c>
      <c r="AU462" s="238" t="s">
        <v>85</v>
      </c>
      <c r="AV462" s="11" t="s">
        <v>85</v>
      </c>
      <c r="AW462" s="11" t="s">
        <v>32</v>
      </c>
      <c r="AX462" s="11" t="s">
        <v>76</v>
      </c>
      <c r="AY462" s="238" t="s">
        <v>195</v>
      </c>
    </row>
    <row r="463" s="10" customFormat="1">
      <c r="A463" s="10"/>
      <c r="B463" s="218"/>
      <c r="C463" s="219"/>
      <c r="D463" s="213" t="s">
        <v>199</v>
      </c>
      <c r="E463" s="220" t="s">
        <v>1</v>
      </c>
      <c r="F463" s="221" t="s">
        <v>2009</v>
      </c>
      <c r="G463" s="219"/>
      <c r="H463" s="220" t="s">
        <v>1</v>
      </c>
      <c r="I463" s="222"/>
      <c r="J463" s="219"/>
      <c r="K463" s="219"/>
      <c r="L463" s="223"/>
      <c r="M463" s="224"/>
      <c r="N463" s="225"/>
      <c r="O463" s="225"/>
      <c r="P463" s="225"/>
      <c r="Q463" s="225"/>
      <c r="R463" s="225"/>
      <c r="S463" s="225"/>
      <c r="T463" s="226"/>
      <c r="U463" s="10"/>
      <c r="V463" s="10"/>
      <c r="W463" s="10"/>
      <c r="X463" s="10"/>
      <c r="Y463" s="10"/>
      <c r="Z463" s="10"/>
      <c r="AA463" s="10"/>
      <c r="AB463" s="10"/>
      <c r="AC463" s="10"/>
      <c r="AD463" s="10"/>
      <c r="AE463" s="10"/>
      <c r="AT463" s="227" t="s">
        <v>199</v>
      </c>
      <c r="AU463" s="227" t="s">
        <v>85</v>
      </c>
      <c r="AV463" s="10" t="s">
        <v>83</v>
      </c>
      <c r="AW463" s="10" t="s">
        <v>32</v>
      </c>
      <c r="AX463" s="10" t="s">
        <v>76</v>
      </c>
      <c r="AY463" s="227" t="s">
        <v>195</v>
      </c>
    </row>
    <row r="464" s="11" customFormat="1">
      <c r="A464" s="11"/>
      <c r="B464" s="228"/>
      <c r="C464" s="229"/>
      <c r="D464" s="213" t="s">
        <v>199</v>
      </c>
      <c r="E464" s="230" t="s">
        <v>1</v>
      </c>
      <c r="F464" s="231" t="s">
        <v>2207</v>
      </c>
      <c r="G464" s="229"/>
      <c r="H464" s="232">
        <v>81.609999999999999</v>
      </c>
      <c r="I464" s="233"/>
      <c r="J464" s="229"/>
      <c r="K464" s="229"/>
      <c r="L464" s="234"/>
      <c r="M464" s="235"/>
      <c r="N464" s="236"/>
      <c r="O464" s="236"/>
      <c r="P464" s="236"/>
      <c r="Q464" s="236"/>
      <c r="R464" s="236"/>
      <c r="S464" s="236"/>
      <c r="T464" s="237"/>
      <c r="U464" s="11"/>
      <c r="V464" s="11"/>
      <c r="W464" s="11"/>
      <c r="X464" s="11"/>
      <c r="Y464" s="11"/>
      <c r="Z464" s="11"/>
      <c r="AA464" s="11"/>
      <c r="AB464" s="11"/>
      <c r="AC464" s="11"/>
      <c r="AD464" s="11"/>
      <c r="AE464" s="11"/>
      <c r="AT464" s="238" t="s">
        <v>199</v>
      </c>
      <c r="AU464" s="238" t="s">
        <v>85</v>
      </c>
      <c r="AV464" s="11" t="s">
        <v>85</v>
      </c>
      <c r="AW464" s="11" t="s">
        <v>32</v>
      </c>
      <c r="AX464" s="11" t="s">
        <v>76</v>
      </c>
      <c r="AY464" s="238" t="s">
        <v>195</v>
      </c>
    </row>
    <row r="465" s="10" customFormat="1">
      <c r="A465" s="10"/>
      <c r="B465" s="218"/>
      <c r="C465" s="219"/>
      <c r="D465" s="213" t="s">
        <v>199</v>
      </c>
      <c r="E465" s="220" t="s">
        <v>1</v>
      </c>
      <c r="F465" s="221" t="s">
        <v>2071</v>
      </c>
      <c r="G465" s="219"/>
      <c r="H465" s="220" t="s">
        <v>1</v>
      </c>
      <c r="I465" s="222"/>
      <c r="J465" s="219"/>
      <c r="K465" s="219"/>
      <c r="L465" s="223"/>
      <c r="M465" s="224"/>
      <c r="N465" s="225"/>
      <c r="O465" s="225"/>
      <c r="P465" s="225"/>
      <c r="Q465" s="225"/>
      <c r="R465" s="225"/>
      <c r="S465" s="225"/>
      <c r="T465" s="226"/>
      <c r="U465" s="10"/>
      <c r="V465" s="10"/>
      <c r="W465" s="10"/>
      <c r="X465" s="10"/>
      <c r="Y465" s="10"/>
      <c r="Z465" s="10"/>
      <c r="AA465" s="10"/>
      <c r="AB465" s="10"/>
      <c r="AC465" s="10"/>
      <c r="AD465" s="10"/>
      <c r="AE465" s="10"/>
      <c r="AT465" s="227" t="s">
        <v>199</v>
      </c>
      <c r="AU465" s="227" t="s">
        <v>85</v>
      </c>
      <c r="AV465" s="10" t="s">
        <v>83</v>
      </c>
      <c r="AW465" s="10" t="s">
        <v>32</v>
      </c>
      <c r="AX465" s="10" t="s">
        <v>76</v>
      </c>
      <c r="AY465" s="227" t="s">
        <v>195</v>
      </c>
    </row>
    <row r="466" s="11" customFormat="1">
      <c r="A466" s="11"/>
      <c r="B466" s="228"/>
      <c r="C466" s="229"/>
      <c r="D466" s="213" t="s">
        <v>199</v>
      </c>
      <c r="E466" s="230" t="s">
        <v>1</v>
      </c>
      <c r="F466" s="231" t="s">
        <v>2208</v>
      </c>
      <c r="G466" s="229"/>
      <c r="H466" s="232">
        <v>1.224</v>
      </c>
      <c r="I466" s="233"/>
      <c r="J466" s="229"/>
      <c r="K466" s="229"/>
      <c r="L466" s="234"/>
      <c r="M466" s="235"/>
      <c r="N466" s="236"/>
      <c r="O466" s="236"/>
      <c r="P466" s="236"/>
      <c r="Q466" s="236"/>
      <c r="R466" s="236"/>
      <c r="S466" s="236"/>
      <c r="T466" s="237"/>
      <c r="U466" s="11"/>
      <c r="V466" s="11"/>
      <c r="W466" s="11"/>
      <c r="X466" s="11"/>
      <c r="Y466" s="11"/>
      <c r="Z466" s="11"/>
      <c r="AA466" s="11"/>
      <c r="AB466" s="11"/>
      <c r="AC466" s="11"/>
      <c r="AD466" s="11"/>
      <c r="AE466" s="11"/>
      <c r="AT466" s="238" t="s">
        <v>199</v>
      </c>
      <c r="AU466" s="238" t="s">
        <v>85</v>
      </c>
      <c r="AV466" s="11" t="s">
        <v>85</v>
      </c>
      <c r="AW466" s="11" t="s">
        <v>32</v>
      </c>
      <c r="AX466" s="11" t="s">
        <v>76</v>
      </c>
      <c r="AY466" s="238" t="s">
        <v>195</v>
      </c>
    </row>
    <row r="467" s="10" customFormat="1">
      <c r="A467" s="10"/>
      <c r="B467" s="218"/>
      <c r="C467" s="219"/>
      <c r="D467" s="213" t="s">
        <v>199</v>
      </c>
      <c r="E467" s="220" t="s">
        <v>1</v>
      </c>
      <c r="F467" s="221" t="s">
        <v>2209</v>
      </c>
      <c r="G467" s="219"/>
      <c r="H467" s="220" t="s">
        <v>1</v>
      </c>
      <c r="I467" s="222"/>
      <c r="J467" s="219"/>
      <c r="K467" s="219"/>
      <c r="L467" s="223"/>
      <c r="M467" s="224"/>
      <c r="N467" s="225"/>
      <c r="O467" s="225"/>
      <c r="P467" s="225"/>
      <c r="Q467" s="225"/>
      <c r="R467" s="225"/>
      <c r="S467" s="225"/>
      <c r="T467" s="226"/>
      <c r="U467" s="10"/>
      <c r="V467" s="10"/>
      <c r="W467" s="10"/>
      <c r="X467" s="10"/>
      <c r="Y467" s="10"/>
      <c r="Z467" s="10"/>
      <c r="AA467" s="10"/>
      <c r="AB467" s="10"/>
      <c r="AC467" s="10"/>
      <c r="AD467" s="10"/>
      <c r="AE467" s="10"/>
      <c r="AT467" s="227" t="s">
        <v>199</v>
      </c>
      <c r="AU467" s="227" t="s">
        <v>85</v>
      </c>
      <c r="AV467" s="10" t="s">
        <v>83</v>
      </c>
      <c r="AW467" s="10" t="s">
        <v>32</v>
      </c>
      <c r="AX467" s="10" t="s">
        <v>76</v>
      </c>
      <c r="AY467" s="227" t="s">
        <v>195</v>
      </c>
    </row>
    <row r="468" s="11" customFormat="1">
      <c r="A468" s="11"/>
      <c r="B468" s="228"/>
      <c r="C468" s="229"/>
      <c r="D468" s="213" t="s">
        <v>199</v>
      </c>
      <c r="E468" s="230" t="s">
        <v>1</v>
      </c>
      <c r="F468" s="231" t="s">
        <v>2210</v>
      </c>
      <c r="G468" s="229"/>
      <c r="H468" s="232">
        <v>2.04</v>
      </c>
      <c r="I468" s="233"/>
      <c r="J468" s="229"/>
      <c r="K468" s="229"/>
      <c r="L468" s="234"/>
      <c r="M468" s="235"/>
      <c r="N468" s="236"/>
      <c r="O468" s="236"/>
      <c r="P468" s="236"/>
      <c r="Q468" s="236"/>
      <c r="R468" s="236"/>
      <c r="S468" s="236"/>
      <c r="T468" s="237"/>
      <c r="U468" s="11"/>
      <c r="V468" s="11"/>
      <c r="W468" s="11"/>
      <c r="X468" s="11"/>
      <c r="Y468" s="11"/>
      <c r="Z468" s="11"/>
      <c r="AA468" s="11"/>
      <c r="AB468" s="11"/>
      <c r="AC468" s="11"/>
      <c r="AD468" s="11"/>
      <c r="AE468" s="11"/>
      <c r="AT468" s="238" t="s">
        <v>199</v>
      </c>
      <c r="AU468" s="238" t="s">
        <v>85</v>
      </c>
      <c r="AV468" s="11" t="s">
        <v>85</v>
      </c>
      <c r="AW468" s="11" t="s">
        <v>32</v>
      </c>
      <c r="AX468" s="11" t="s">
        <v>76</v>
      </c>
      <c r="AY468" s="238" t="s">
        <v>195</v>
      </c>
    </row>
    <row r="469" s="15" customFormat="1">
      <c r="A469" s="15"/>
      <c r="B469" s="287"/>
      <c r="C469" s="288"/>
      <c r="D469" s="213" t="s">
        <v>199</v>
      </c>
      <c r="E469" s="289" t="s">
        <v>1</v>
      </c>
      <c r="F469" s="290" t="s">
        <v>1422</v>
      </c>
      <c r="G469" s="288"/>
      <c r="H469" s="291">
        <v>434.50599999999997</v>
      </c>
      <c r="I469" s="292"/>
      <c r="J469" s="288"/>
      <c r="K469" s="288"/>
      <c r="L469" s="293"/>
      <c r="M469" s="294"/>
      <c r="N469" s="295"/>
      <c r="O469" s="295"/>
      <c r="P469" s="295"/>
      <c r="Q469" s="295"/>
      <c r="R469" s="295"/>
      <c r="S469" s="295"/>
      <c r="T469" s="296"/>
      <c r="U469" s="15"/>
      <c r="V469" s="15"/>
      <c r="W469" s="15"/>
      <c r="X469" s="15"/>
      <c r="Y469" s="15"/>
      <c r="Z469" s="15"/>
      <c r="AA469" s="15"/>
      <c r="AB469" s="15"/>
      <c r="AC469" s="15"/>
      <c r="AD469" s="15"/>
      <c r="AE469" s="15"/>
      <c r="AT469" s="297" t="s">
        <v>199</v>
      </c>
      <c r="AU469" s="297" t="s">
        <v>85</v>
      </c>
      <c r="AV469" s="15" t="s">
        <v>234</v>
      </c>
      <c r="AW469" s="15" t="s">
        <v>32</v>
      </c>
      <c r="AX469" s="15" t="s">
        <v>83</v>
      </c>
      <c r="AY469" s="297" t="s">
        <v>195</v>
      </c>
    </row>
    <row r="470" s="2" customFormat="1" ht="33" customHeight="1">
      <c r="A470" s="39"/>
      <c r="B470" s="40"/>
      <c r="C470" s="200" t="s">
        <v>284</v>
      </c>
      <c r="D470" s="200" t="s">
        <v>191</v>
      </c>
      <c r="E470" s="201" t="s">
        <v>2211</v>
      </c>
      <c r="F470" s="202" t="s">
        <v>2212</v>
      </c>
      <c r="G470" s="203" t="s">
        <v>1237</v>
      </c>
      <c r="H470" s="204">
        <v>3342.2310000000002</v>
      </c>
      <c r="I470" s="205"/>
      <c r="J470" s="206">
        <f>ROUND(I470*H470,2)</f>
        <v>0</v>
      </c>
      <c r="K470" s="202" t="s">
        <v>1412</v>
      </c>
      <c r="L470" s="45"/>
      <c r="M470" s="207" t="s">
        <v>1</v>
      </c>
      <c r="N470" s="208" t="s">
        <v>41</v>
      </c>
      <c r="O470" s="92"/>
      <c r="P470" s="209">
        <f>O470*H470</f>
        <v>0</v>
      </c>
      <c r="Q470" s="209">
        <v>0</v>
      </c>
      <c r="R470" s="209">
        <f>Q470*H470</f>
        <v>0</v>
      </c>
      <c r="S470" s="209">
        <v>0</v>
      </c>
      <c r="T470" s="210">
        <f>S470*H470</f>
        <v>0</v>
      </c>
      <c r="U470" s="39"/>
      <c r="V470" s="39"/>
      <c r="W470" s="39"/>
      <c r="X470" s="39"/>
      <c r="Y470" s="39"/>
      <c r="Z470" s="39"/>
      <c r="AA470" s="39"/>
      <c r="AB470" s="39"/>
      <c r="AC470" s="39"/>
      <c r="AD470" s="39"/>
      <c r="AE470" s="39"/>
      <c r="AR470" s="211" t="s">
        <v>234</v>
      </c>
      <c r="AT470" s="211" t="s">
        <v>191</v>
      </c>
      <c r="AU470" s="211" t="s">
        <v>85</v>
      </c>
      <c r="AY470" s="18" t="s">
        <v>195</v>
      </c>
      <c r="BE470" s="212">
        <f>IF(N470="základní",J470,0)</f>
        <v>0</v>
      </c>
      <c r="BF470" s="212">
        <f>IF(N470="snížená",J470,0)</f>
        <v>0</v>
      </c>
      <c r="BG470" s="212">
        <f>IF(N470="zákl. přenesená",J470,0)</f>
        <v>0</v>
      </c>
      <c r="BH470" s="212">
        <f>IF(N470="sníž. přenesená",J470,0)</f>
        <v>0</v>
      </c>
      <c r="BI470" s="212">
        <f>IF(N470="nulová",J470,0)</f>
        <v>0</v>
      </c>
      <c r="BJ470" s="18" t="s">
        <v>83</v>
      </c>
      <c r="BK470" s="212">
        <f>ROUND(I470*H470,2)</f>
        <v>0</v>
      </c>
      <c r="BL470" s="18" t="s">
        <v>234</v>
      </c>
      <c r="BM470" s="211" t="s">
        <v>2213</v>
      </c>
    </row>
    <row r="471" s="10" customFormat="1">
      <c r="A471" s="10"/>
      <c r="B471" s="218"/>
      <c r="C471" s="219"/>
      <c r="D471" s="213" t="s">
        <v>199</v>
      </c>
      <c r="E471" s="220" t="s">
        <v>1</v>
      </c>
      <c r="F471" s="221" t="s">
        <v>1495</v>
      </c>
      <c r="G471" s="219"/>
      <c r="H471" s="220" t="s">
        <v>1</v>
      </c>
      <c r="I471" s="222"/>
      <c r="J471" s="219"/>
      <c r="K471" s="219"/>
      <c r="L471" s="223"/>
      <c r="M471" s="224"/>
      <c r="N471" s="225"/>
      <c r="O471" s="225"/>
      <c r="P471" s="225"/>
      <c r="Q471" s="225"/>
      <c r="R471" s="225"/>
      <c r="S471" s="225"/>
      <c r="T471" s="226"/>
      <c r="U471" s="10"/>
      <c r="V471" s="10"/>
      <c r="W471" s="10"/>
      <c r="X471" s="10"/>
      <c r="Y471" s="10"/>
      <c r="Z471" s="10"/>
      <c r="AA471" s="10"/>
      <c r="AB471" s="10"/>
      <c r="AC471" s="10"/>
      <c r="AD471" s="10"/>
      <c r="AE471" s="10"/>
      <c r="AT471" s="227" t="s">
        <v>199</v>
      </c>
      <c r="AU471" s="227" t="s">
        <v>85</v>
      </c>
      <c r="AV471" s="10" t="s">
        <v>83</v>
      </c>
      <c r="AW471" s="10" t="s">
        <v>32</v>
      </c>
      <c r="AX471" s="10" t="s">
        <v>76</v>
      </c>
      <c r="AY471" s="227" t="s">
        <v>195</v>
      </c>
    </row>
    <row r="472" s="11" customFormat="1">
      <c r="A472" s="11"/>
      <c r="B472" s="228"/>
      <c r="C472" s="229"/>
      <c r="D472" s="213" t="s">
        <v>199</v>
      </c>
      <c r="E472" s="230" t="s">
        <v>1</v>
      </c>
      <c r="F472" s="231" t="s">
        <v>2214</v>
      </c>
      <c r="G472" s="229"/>
      <c r="H472" s="232">
        <v>258.04399999999998</v>
      </c>
      <c r="I472" s="233"/>
      <c r="J472" s="229"/>
      <c r="K472" s="229"/>
      <c r="L472" s="234"/>
      <c r="M472" s="235"/>
      <c r="N472" s="236"/>
      <c r="O472" s="236"/>
      <c r="P472" s="236"/>
      <c r="Q472" s="236"/>
      <c r="R472" s="236"/>
      <c r="S472" s="236"/>
      <c r="T472" s="237"/>
      <c r="U472" s="11"/>
      <c r="V472" s="11"/>
      <c r="W472" s="11"/>
      <c r="X472" s="11"/>
      <c r="Y472" s="11"/>
      <c r="Z472" s="11"/>
      <c r="AA472" s="11"/>
      <c r="AB472" s="11"/>
      <c r="AC472" s="11"/>
      <c r="AD472" s="11"/>
      <c r="AE472" s="11"/>
      <c r="AT472" s="238" t="s">
        <v>199</v>
      </c>
      <c r="AU472" s="238" t="s">
        <v>85</v>
      </c>
      <c r="AV472" s="11" t="s">
        <v>85</v>
      </c>
      <c r="AW472" s="11" t="s">
        <v>32</v>
      </c>
      <c r="AX472" s="11" t="s">
        <v>76</v>
      </c>
      <c r="AY472" s="238" t="s">
        <v>195</v>
      </c>
    </row>
    <row r="473" s="11" customFormat="1">
      <c r="A473" s="11"/>
      <c r="B473" s="228"/>
      <c r="C473" s="229"/>
      <c r="D473" s="213" t="s">
        <v>199</v>
      </c>
      <c r="E473" s="230" t="s">
        <v>1</v>
      </c>
      <c r="F473" s="231" t="s">
        <v>2215</v>
      </c>
      <c r="G473" s="229"/>
      <c r="H473" s="232">
        <v>0</v>
      </c>
      <c r="I473" s="233"/>
      <c r="J473" s="229"/>
      <c r="K473" s="229"/>
      <c r="L473" s="234"/>
      <c r="M473" s="235"/>
      <c r="N473" s="236"/>
      <c r="O473" s="236"/>
      <c r="P473" s="236"/>
      <c r="Q473" s="236"/>
      <c r="R473" s="236"/>
      <c r="S473" s="236"/>
      <c r="T473" s="237"/>
      <c r="U473" s="11"/>
      <c r="V473" s="11"/>
      <c r="W473" s="11"/>
      <c r="X473" s="11"/>
      <c r="Y473" s="11"/>
      <c r="Z473" s="11"/>
      <c r="AA473" s="11"/>
      <c r="AB473" s="11"/>
      <c r="AC473" s="11"/>
      <c r="AD473" s="11"/>
      <c r="AE473" s="11"/>
      <c r="AT473" s="238" t="s">
        <v>199</v>
      </c>
      <c r="AU473" s="238" t="s">
        <v>85</v>
      </c>
      <c r="AV473" s="11" t="s">
        <v>85</v>
      </c>
      <c r="AW473" s="11" t="s">
        <v>32</v>
      </c>
      <c r="AX473" s="11" t="s">
        <v>76</v>
      </c>
      <c r="AY473" s="238" t="s">
        <v>195</v>
      </c>
    </row>
    <row r="474" s="11" customFormat="1">
      <c r="A474" s="11"/>
      <c r="B474" s="228"/>
      <c r="C474" s="229"/>
      <c r="D474" s="213" t="s">
        <v>199</v>
      </c>
      <c r="E474" s="230" t="s">
        <v>1</v>
      </c>
      <c r="F474" s="231" t="s">
        <v>2216</v>
      </c>
      <c r="G474" s="229"/>
      <c r="H474" s="232">
        <v>3084.1869999999999</v>
      </c>
      <c r="I474" s="233"/>
      <c r="J474" s="229"/>
      <c r="K474" s="229"/>
      <c r="L474" s="234"/>
      <c r="M474" s="235"/>
      <c r="N474" s="236"/>
      <c r="O474" s="236"/>
      <c r="P474" s="236"/>
      <c r="Q474" s="236"/>
      <c r="R474" s="236"/>
      <c r="S474" s="236"/>
      <c r="T474" s="237"/>
      <c r="U474" s="11"/>
      <c r="V474" s="11"/>
      <c r="W474" s="11"/>
      <c r="X474" s="11"/>
      <c r="Y474" s="11"/>
      <c r="Z474" s="11"/>
      <c r="AA474" s="11"/>
      <c r="AB474" s="11"/>
      <c r="AC474" s="11"/>
      <c r="AD474" s="11"/>
      <c r="AE474" s="11"/>
      <c r="AT474" s="238" t="s">
        <v>199</v>
      </c>
      <c r="AU474" s="238" t="s">
        <v>85</v>
      </c>
      <c r="AV474" s="11" t="s">
        <v>85</v>
      </c>
      <c r="AW474" s="11" t="s">
        <v>32</v>
      </c>
      <c r="AX474" s="11" t="s">
        <v>76</v>
      </c>
      <c r="AY474" s="238" t="s">
        <v>195</v>
      </c>
    </row>
    <row r="475" s="11" customFormat="1">
      <c r="A475" s="11"/>
      <c r="B475" s="228"/>
      <c r="C475" s="229"/>
      <c r="D475" s="213" t="s">
        <v>199</v>
      </c>
      <c r="E475" s="230" t="s">
        <v>1</v>
      </c>
      <c r="F475" s="231" t="s">
        <v>2217</v>
      </c>
      <c r="G475" s="229"/>
      <c r="H475" s="232">
        <v>0</v>
      </c>
      <c r="I475" s="233"/>
      <c r="J475" s="229"/>
      <c r="K475" s="229"/>
      <c r="L475" s="234"/>
      <c r="M475" s="235"/>
      <c r="N475" s="236"/>
      <c r="O475" s="236"/>
      <c r="P475" s="236"/>
      <c r="Q475" s="236"/>
      <c r="R475" s="236"/>
      <c r="S475" s="236"/>
      <c r="T475" s="237"/>
      <c r="U475" s="11"/>
      <c r="V475" s="11"/>
      <c r="W475" s="11"/>
      <c r="X475" s="11"/>
      <c r="Y475" s="11"/>
      <c r="Z475" s="11"/>
      <c r="AA475" s="11"/>
      <c r="AB475" s="11"/>
      <c r="AC475" s="11"/>
      <c r="AD475" s="11"/>
      <c r="AE475" s="11"/>
      <c r="AT475" s="238" t="s">
        <v>199</v>
      </c>
      <c r="AU475" s="238" t="s">
        <v>85</v>
      </c>
      <c r="AV475" s="11" t="s">
        <v>85</v>
      </c>
      <c r="AW475" s="11" t="s">
        <v>32</v>
      </c>
      <c r="AX475" s="11" t="s">
        <v>76</v>
      </c>
      <c r="AY475" s="238" t="s">
        <v>195</v>
      </c>
    </row>
    <row r="476" s="11" customFormat="1">
      <c r="A476" s="11"/>
      <c r="B476" s="228"/>
      <c r="C476" s="229"/>
      <c r="D476" s="213" t="s">
        <v>199</v>
      </c>
      <c r="E476" s="230" t="s">
        <v>1</v>
      </c>
      <c r="F476" s="231" t="s">
        <v>2218</v>
      </c>
      <c r="G476" s="229"/>
      <c r="H476" s="232">
        <v>0</v>
      </c>
      <c r="I476" s="233"/>
      <c r="J476" s="229"/>
      <c r="K476" s="229"/>
      <c r="L476" s="234"/>
      <c r="M476" s="235"/>
      <c r="N476" s="236"/>
      <c r="O476" s="236"/>
      <c r="P476" s="236"/>
      <c r="Q476" s="236"/>
      <c r="R476" s="236"/>
      <c r="S476" s="236"/>
      <c r="T476" s="237"/>
      <c r="U476" s="11"/>
      <c r="V476" s="11"/>
      <c r="W476" s="11"/>
      <c r="X476" s="11"/>
      <c r="Y476" s="11"/>
      <c r="Z476" s="11"/>
      <c r="AA476" s="11"/>
      <c r="AB476" s="11"/>
      <c r="AC476" s="11"/>
      <c r="AD476" s="11"/>
      <c r="AE476" s="11"/>
      <c r="AT476" s="238" t="s">
        <v>199</v>
      </c>
      <c r="AU476" s="238" t="s">
        <v>85</v>
      </c>
      <c r="AV476" s="11" t="s">
        <v>85</v>
      </c>
      <c r="AW476" s="11" t="s">
        <v>32</v>
      </c>
      <c r="AX476" s="11" t="s">
        <v>76</v>
      </c>
      <c r="AY476" s="238" t="s">
        <v>195</v>
      </c>
    </row>
    <row r="477" s="16" customFormat="1">
      <c r="A477" s="16"/>
      <c r="B477" s="298"/>
      <c r="C477" s="299"/>
      <c r="D477" s="213" t="s">
        <v>199</v>
      </c>
      <c r="E477" s="300" t="s">
        <v>1</v>
      </c>
      <c r="F477" s="301" t="s">
        <v>1498</v>
      </c>
      <c r="G477" s="299"/>
      <c r="H477" s="302">
        <v>3342.2310000000002</v>
      </c>
      <c r="I477" s="303"/>
      <c r="J477" s="299"/>
      <c r="K477" s="299"/>
      <c r="L477" s="304"/>
      <c r="M477" s="305"/>
      <c r="N477" s="306"/>
      <c r="O477" s="306"/>
      <c r="P477" s="306"/>
      <c r="Q477" s="306"/>
      <c r="R477" s="306"/>
      <c r="S477" s="306"/>
      <c r="T477" s="307"/>
      <c r="U477" s="16"/>
      <c r="V477" s="16"/>
      <c r="W477" s="16"/>
      <c r="X477" s="16"/>
      <c r="Y477" s="16"/>
      <c r="Z477" s="16"/>
      <c r="AA477" s="16"/>
      <c r="AB477" s="16"/>
      <c r="AC477" s="16"/>
      <c r="AD477" s="16"/>
      <c r="AE477" s="16"/>
      <c r="AT477" s="308" t="s">
        <v>199</v>
      </c>
      <c r="AU477" s="308" t="s">
        <v>85</v>
      </c>
      <c r="AV477" s="16" t="s">
        <v>229</v>
      </c>
      <c r="AW477" s="16" t="s">
        <v>32</v>
      </c>
      <c r="AX477" s="16" t="s">
        <v>83</v>
      </c>
      <c r="AY477" s="308" t="s">
        <v>195</v>
      </c>
    </row>
    <row r="478" s="2" customFormat="1" ht="33" customHeight="1">
      <c r="A478" s="39"/>
      <c r="B478" s="40"/>
      <c r="C478" s="200" t="s">
        <v>288</v>
      </c>
      <c r="D478" s="200" t="s">
        <v>191</v>
      </c>
      <c r="E478" s="201" t="s">
        <v>2219</v>
      </c>
      <c r="F478" s="202" t="s">
        <v>2220</v>
      </c>
      <c r="G478" s="203" t="s">
        <v>1237</v>
      </c>
      <c r="H478" s="204">
        <v>827.61500000000001</v>
      </c>
      <c r="I478" s="205"/>
      <c r="J478" s="206">
        <f>ROUND(I478*H478,2)</f>
        <v>0</v>
      </c>
      <c r="K478" s="202" t="s">
        <v>1412</v>
      </c>
      <c r="L478" s="45"/>
      <c r="M478" s="207" t="s">
        <v>1</v>
      </c>
      <c r="N478" s="208" t="s">
        <v>41</v>
      </c>
      <c r="O478" s="92"/>
      <c r="P478" s="209">
        <f>O478*H478</f>
        <v>0</v>
      </c>
      <c r="Q478" s="209">
        <v>0</v>
      </c>
      <c r="R478" s="209">
        <f>Q478*H478</f>
        <v>0</v>
      </c>
      <c r="S478" s="209">
        <v>0</v>
      </c>
      <c r="T478" s="210">
        <f>S478*H478</f>
        <v>0</v>
      </c>
      <c r="U478" s="39"/>
      <c r="V478" s="39"/>
      <c r="W478" s="39"/>
      <c r="X478" s="39"/>
      <c r="Y478" s="39"/>
      <c r="Z478" s="39"/>
      <c r="AA478" s="39"/>
      <c r="AB478" s="39"/>
      <c r="AC478" s="39"/>
      <c r="AD478" s="39"/>
      <c r="AE478" s="39"/>
      <c r="AR478" s="211" t="s">
        <v>234</v>
      </c>
      <c r="AT478" s="211" t="s">
        <v>191</v>
      </c>
      <c r="AU478" s="211" t="s">
        <v>85</v>
      </c>
      <c r="AY478" s="18" t="s">
        <v>195</v>
      </c>
      <c r="BE478" s="212">
        <f>IF(N478="základní",J478,0)</f>
        <v>0</v>
      </c>
      <c r="BF478" s="212">
        <f>IF(N478="snížená",J478,0)</f>
        <v>0</v>
      </c>
      <c r="BG478" s="212">
        <f>IF(N478="zákl. přenesená",J478,0)</f>
        <v>0</v>
      </c>
      <c r="BH478" s="212">
        <f>IF(N478="sníž. přenesená",J478,0)</f>
        <v>0</v>
      </c>
      <c r="BI478" s="212">
        <f>IF(N478="nulová",J478,0)</f>
        <v>0</v>
      </c>
      <c r="BJ478" s="18" t="s">
        <v>83</v>
      </c>
      <c r="BK478" s="212">
        <f>ROUND(I478*H478,2)</f>
        <v>0</v>
      </c>
      <c r="BL478" s="18" t="s">
        <v>234</v>
      </c>
      <c r="BM478" s="211" t="s">
        <v>2221</v>
      </c>
    </row>
    <row r="479" s="10" customFormat="1">
      <c r="A479" s="10"/>
      <c r="B479" s="218"/>
      <c r="C479" s="219"/>
      <c r="D479" s="213" t="s">
        <v>199</v>
      </c>
      <c r="E479" s="220" t="s">
        <v>1</v>
      </c>
      <c r="F479" s="221" t="s">
        <v>2039</v>
      </c>
      <c r="G479" s="219"/>
      <c r="H479" s="220" t="s">
        <v>1</v>
      </c>
      <c r="I479" s="222"/>
      <c r="J479" s="219"/>
      <c r="K479" s="219"/>
      <c r="L479" s="223"/>
      <c r="M479" s="224"/>
      <c r="N479" s="225"/>
      <c r="O479" s="225"/>
      <c r="P479" s="225"/>
      <c r="Q479" s="225"/>
      <c r="R479" s="225"/>
      <c r="S479" s="225"/>
      <c r="T479" s="226"/>
      <c r="U479" s="10"/>
      <c r="V479" s="10"/>
      <c r="W479" s="10"/>
      <c r="X479" s="10"/>
      <c r="Y479" s="10"/>
      <c r="Z479" s="10"/>
      <c r="AA479" s="10"/>
      <c r="AB479" s="10"/>
      <c r="AC479" s="10"/>
      <c r="AD479" s="10"/>
      <c r="AE479" s="10"/>
      <c r="AT479" s="227" t="s">
        <v>199</v>
      </c>
      <c r="AU479" s="227" t="s">
        <v>85</v>
      </c>
      <c r="AV479" s="10" t="s">
        <v>83</v>
      </c>
      <c r="AW479" s="10" t="s">
        <v>32</v>
      </c>
      <c r="AX479" s="10" t="s">
        <v>76</v>
      </c>
      <c r="AY479" s="227" t="s">
        <v>195</v>
      </c>
    </row>
    <row r="480" s="11" customFormat="1">
      <c r="A480" s="11"/>
      <c r="B480" s="228"/>
      <c r="C480" s="229"/>
      <c r="D480" s="213" t="s">
        <v>199</v>
      </c>
      <c r="E480" s="230" t="s">
        <v>1</v>
      </c>
      <c r="F480" s="231" t="s">
        <v>2222</v>
      </c>
      <c r="G480" s="229"/>
      <c r="H480" s="232">
        <v>324.17000000000002</v>
      </c>
      <c r="I480" s="233"/>
      <c r="J480" s="229"/>
      <c r="K480" s="229"/>
      <c r="L480" s="234"/>
      <c r="M480" s="235"/>
      <c r="N480" s="236"/>
      <c r="O480" s="236"/>
      <c r="P480" s="236"/>
      <c r="Q480" s="236"/>
      <c r="R480" s="236"/>
      <c r="S480" s="236"/>
      <c r="T480" s="237"/>
      <c r="U480" s="11"/>
      <c r="V480" s="11"/>
      <c r="W480" s="11"/>
      <c r="X480" s="11"/>
      <c r="Y480" s="11"/>
      <c r="Z480" s="11"/>
      <c r="AA480" s="11"/>
      <c r="AB480" s="11"/>
      <c r="AC480" s="11"/>
      <c r="AD480" s="11"/>
      <c r="AE480" s="11"/>
      <c r="AT480" s="238" t="s">
        <v>199</v>
      </c>
      <c r="AU480" s="238" t="s">
        <v>85</v>
      </c>
      <c r="AV480" s="11" t="s">
        <v>85</v>
      </c>
      <c r="AW480" s="11" t="s">
        <v>32</v>
      </c>
      <c r="AX480" s="11" t="s">
        <v>76</v>
      </c>
      <c r="AY480" s="238" t="s">
        <v>195</v>
      </c>
    </row>
    <row r="481" s="11" customFormat="1">
      <c r="A481" s="11"/>
      <c r="B481" s="228"/>
      <c r="C481" s="229"/>
      <c r="D481" s="213" t="s">
        <v>199</v>
      </c>
      <c r="E481" s="230" t="s">
        <v>1</v>
      </c>
      <c r="F481" s="231" t="s">
        <v>2223</v>
      </c>
      <c r="G481" s="229"/>
      <c r="H481" s="232">
        <v>319.42899999999997</v>
      </c>
      <c r="I481" s="233"/>
      <c r="J481" s="229"/>
      <c r="K481" s="229"/>
      <c r="L481" s="234"/>
      <c r="M481" s="235"/>
      <c r="N481" s="236"/>
      <c r="O481" s="236"/>
      <c r="P481" s="236"/>
      <c r="Q481" s="236"/>
      <c r="R481" s="236"/>
      <c r="S481" s="236"/>
      <c r="T481" s="237"/>
      <c r="U481" s="11"/>
      <c r="V481" s="11"/>
      <c r="W481" s="11"/>
      <c r="X481" s="11"/>
      <c r="Y481" s="11"/>
      <c r="Z481" s="11"/>
      <c r="AA481" s="11"/>
      <c r="AB481" s="11"/>
      <c r="AC481" s="11"/>
      <c r="AD481" s="11"/>
      <c r="AE481" s="11"/>
      <c r="AT481" s="238" t="s">
        <v>199</v>
      </c>
      <c r="AU481" s="238" t="s">
        <v>85</v>
      </c>
      <c r="AV481" s="11" t="s">
        <v>85</v>
      </c>
      <c r="AW481" s="11" t="s">
        <v>32</v>
      </c>
      <c r="AX481" s="11" t="s">
        <v>76</v>
      </c>
      <c r="AY481" s="238" t="s">
        <v>195</v>
      </c>
    </row>
    <row r="482" s="11" customFormat="1">
      <c r="A482" s="11"/>
      <c r="B482" s="228"/>
      <c r="C482" s="229"/>
      <c r="D482" s="213" t="s">
        <v>199</v>
      </c>
      <c r="E482" s="230" t="s">
        <v>1</v>
      </c>
      <c r="F482" s="231" t="s">
        <v>2224</v>
      </c>
      <c r="G482" s="229"/>
      <c r="H482" s="232">
        <v>95.908000000000001</v>
      </c>
      <c r="I482" s="233"/>
      <c r="J482" s="229"/>
      <c r="K482" s="229"/>
      <c r="L482" s="234"/>
      <c r="M482" s="235"/>
      <c r="N482" s="236"/>
      <c r="O482" s="236"/>
      <c r="P482" s="236"/>
      <c r="Q482" s="236"/>
      <c r="R482" s="236"/>
      <c r="S482" s="236"/>
      <c r="T482" s="237"/>
      <c r="U482" s="11"/>
      <c r="V482" s="11"/>
      <c r="W482" s="11"/>
      <c r="X482" s="11"/>
      <c r="Y482" s="11"/>
      <c r="Z482" s="11"/>
      <c r="AA482" s="11"/>
      <c r="AB482" s="11"/>
      <c r="AC482" s="11"/>
      <c r="AD482" s="11"/>
      <c r="AE482" s="11"/>
      <c r="AT482" s="238" t="s">
        <v>199</v>
      </c>
      <c r="AU482" s="238" t="s">
        <v>85</v>
      </c>
      <c r="AV482" s="11" t="s">
        <v>85</v>
      </c>
      <c r="AW482" s="11" t="s">
        <v>32</v>
      </c>
      <c r="AX482" s="11" t="s">
        <v>76</v>
      </c>
      <c r="AY482" s="238" t="s">
        <v>195</v>
      </c>
    </row>
    <row r="483" s="11" customFormat="1">
      <c r="A483" s="11"/>
      <c r="B483" s="228"/>
      <c r="C483" s="229"/>
      <c r="D483" s="213" t="s">
        <v>199</v>
      </c>
      <c r="E483" s="230" t="s">
        <v>1</v>
      </c>
      <c r="F483" s="231" t="s">
        <v>2225</v>
      </c>
      <c r="G483" s="229"/>
      <c r="H483" s="232">
        <v>14.063000000000001</v>
      </c>
      <c r="I483" s="233"/>
      <c r="J483" s="229"/>
      <c r="K483" s="229"/>
      <c r="L483" s="234"/>
      <c r="M483" s="235"/>
      <c r="N483" s="236"/>
      <c r="O483" s="236"/>
      <c r="P483" s="236"/>
      <c r="Q483" s="236"/>
      <c r="R483" s="236"/>
      <c r="S483" s="236"/>
      <c r="T483" s="237"/>
      <c r="U483" s="11"/>
      <c r="V483" s="11"/>
      <c r="W483" s="11"/>
      <c r="X483" s="11"/>
      <c r="Y483" s="11"/>
      <c r="Z483" s="11"/>
      <c r="AA483" s="11"/>
      <c r="AB483" s="11"/>
      <c r="AC483" s="11"/>
      <c r="AD483" s="11"/>
      <c r="AE483" s="11"/>
      <c r="AT483" s="238" t="s">
        <v>199</v>
      </c>
      <c r="AU483" s="238" t="s">
        <v>85</v>
      </c>
      <c r="AV483" s="11" t="s">
        <v>85</v>
      </c>
      <c r="AW483" s="11" t="s">
        <v>32</v>
      </c>
      <c r="AX483" s="11" t="s">
        <v>76</v>
      </c>
      <c r="AY483" s="238" t="s">
        <v>195</v>
      </c>
    </row>
    <row r="484" s="11" customFormat="1">
      <c r="A484" s="11"/>
      <c r="B484" s="228"/>
      <c r="C484" s="229"/>
      <c r="D484" s="213" t="s">
        <v>199</v>
      </c>
      <c r="E484" s="230" t="s">
        <v>1</v>
      </c>
      <c r="F484" s="231" t="s">
        <v>2226</v>
      </c>
      <c r="G484" s="229"/>
      <c r="H484" s="232">
        <v>24.173999999999999</v>
      </c>
      <c r="I484" s="233"/>
      <c r="J484" s="229"/>
      <c r="K484" s="229"/>
      <c r="L484" s="234"/>
      <c r="M484" s="235"/>
      <c r="N484" s="236"/>
      <c r="O484" s="236"/>
      <c r="P484" s="236"/>
      <c r="Q484" s="236"/>
      <c r="R484" s="236"/>
      <c r="S484" s="236"/>
      <c r="T484" s="237"/>
      <c r="U484" s="11"/>
      <c r="V484" s="11"/>
      <c r="W484" s="11"/>
      <c r="X484" s="11"/>
      <c r="Y484" s="11"/>
      <c r="Z484" s="11"/>
      <c r="AA484" s="11"/>
      <c r="AB484" s="11"/>
      <c r="AC484" s="11"/>
      <c r="AD484" s="11"/>
      <c r="AE484" s="11"/>
      <c r="AT484" s="238" t="s">
        <v>199</v>
      </c>
      <c r="AU484" s="238" t="s">
        <v>85</v>
      </c>
      <c r="AV484" s="11" t="s">
        <v>85</v>
      </c>
      <c r="AW484" s="11" t="s">
        <v>32</v>
      </c>
      <c r="AX484" s="11" t="s">
        <v>76</v>
      </c>
      <c r="AY484" s="238" t="s">
        <v>195</v>
      </c>
    </row>
    <row r="485" s="10" customFormat="1">
      <c r="A485" s="10"/>
      <c r="B485" s="218"/>
      <c r="C485" s="219"/>
      <c r="D485" s="213" t="s">
        <v>199</v>
      </c>
      <c r="E485" s="220" t="s">
        <v>1</v>
      </c>
      <c r="F485" s="221" t="s">
        <v>2043</v>
      </c>
      <c r="G485" s="219"/>
      <c r="H485" s="220" t="s">
        <v>1</v>
      </c>
      <c r="I485" s="222"/>
      <c r="J485" s="219"/>
      <c r="K485" s="219"/>
      <c r="L485" s="223"/>
      <c r="M485" s="224"/>
      <c r="N485" s="225"/>
      <c r="O485" s="225"/>
      <c r="P485" s="225"/>
      <c r="Q485" s="225"/>
      <c r="R485" s="225"/>
      <c r="S485" s="225"/>
      <c r="T485" s="226"/>
      <c r="U485" s="10"/>
      <c r="V485" s="10"/>
      <c r="W485" s="10"/>
      <c r="X485" s="10"/>
      <c r="Y485" s="10"/>
      <c r="Z485" s="10"/>
      <c r="AA485" s="10"/>
      <c r="AB485" s="10"/>
      <c r="AC485" s="10"/>
      <c r="AD485" s="10"/>
      <c r="AE485" s="10"/>
      <c r="AT485" s="227" t="s">
        <v>199</v>
      </c>
      <c r="AU485" s="227" t="s">
        <v>85</v>
      </c>
      <c r="AV485" s="10" t="s">
        <v>83</v>
      </c>
      <c r="AW485" s="10" t="s">
        <v>32</v>
      </c>
      <c r="AX485" s="10" t="s">
        <v>76</v>
      </c>
      <c r="AY485" s="227" t="s">
        <v>195</v>
      </c>
    </row>
    <row r="486" s="11" customFormat="1">
      <c r="A486" s="11"/>
      <c r="B486" s="228"/>
      <c r="C486" s="229"/>
      <c r="D486" s="213" t="s">
        <v>199</v>
      </c>
      <c r="E486" s="230" t="s">
        <v>1</v>
      </c>
      <c r="F486" s="231" t="s">
        <v>2227</v>
      </c>
      <c r="G486" s="229"/>
      <c r="H486" s="232">
        <v>186.53800000000001</v>
      </c>
      <c r="I486" s="233"/>
      <c r="J486" s="229"/>
      <c r="K486" s="229"/>
      <c r="L486" s="234"/>
      <c r="M486" s="235"/>
      <c r="N486" s="236"/>
      <c r="O486" s="236"/>
      <c r="P486" s="236"/>
      <c r="Q486" s="236"/>
      <c r="R486" s="236"/>
      <c r="S486" s="236"/>
      <c r="T486" s="237"/>
      <c r="U486" s="11"/>
      <c r="V486" s="11"/>
      <c r="W486" s="11"/>
      <c r="X486" s="11"/>
      <c r="Y486" s="11"/>
      <c r="Z486" s="11"/>
      <c r="AA486" s="11"/>
      <c r="AB486" s="11"/>
      <c r="AC486" s="11"/>
      <c r="AD486" s="11"/>
      <c r="AE486" s="11"/>
      <c r="AT486" s="238" t="s">
        <v>199</v>
      </c>
      <c r="AU486" s="238" t="s">
        <v>85</v>
      </c>
      <c r="AV486" s="11" t="s">
        <v>85</v>
      </c>
      <c r="AW486" s="11" t="s">
        <v>32</v>
      </c>
      <c r="AX486" s="11" t="s">
        <v>76</v>
      </c>
      <c r="AY486" s="238" t="s">
        <v>195</v>
      </c>
    </row>
    <row r="487" s="11" customFormat="1">
      <c r="A487" s="11"/>
      <c r="B487" s="228"/>
      <c r="C487" s="229"/>
      <c r="D487" s="213" t="s">
        <v>199</v>
      </c>
      <c r="E487" s="230" t="s">
        <v>1</v>
      </c>
      <c r="F487" s="231" t="s">
        <v>2228</v>
      </c>
      <c r="G487" s="229"/>
      <c r="H487" s="232">
        <v>30.484999999999999</v>
      </c>
      <c r="I487" s="233"/>
      <c r="J487" s="229"/>
      <c r="K487" s="229"/>
      <c r="L487" s="234"/>
      <c r="M487" s="235"/>
      <c r="N487" s="236"/>
      <c r="O487" s="236"/>
      <c r="P487" s="236"/>
      <c r="Q487" s="236"/>
      <c r="R487" s="236"/>
      <c r="S487" s="236"/>
      <c r="T487" s="237"/>
      <c r="U487" s="11"/>
      <c r="V487" s="11"/>
      <c r="W487" s="11"/>
      <c r="X487" s="11"/>
      <c r="Y487" s="11"/>
      <c r="Z487" s="11"/>
      <c r="AA487" s="11"/>
      <c r="AB487" s="11"/>
      <c r="AC487" s="11"/>
      <c r="AD487" s="11"/>
      <c r="AE487" s="11"/>
      <c r="AT487" s="238" t="s">
        <v>199</v>
      </c>
      <c r="AU487" s="238" t="s">
        <v>85</v>
      </c>
      <c r="AV487" s="11" t="s">
        <v>85</v>
      </c>
      <c r="AW487" s="11" t="s">
        <v>32</v>
      </c>
      <c r="AX487" s="11" t="s">
        <v>76</v>
      </c>
      <c r="AY487" s="238" t="s">
        <v>195</v>
      </c>
    </row>
    <row r="488" s="11" customFormat="1">
      <c r="A488" s="11"/>
      <c r="B488" s="228"/>
      <c r="C488" s="229"/>
      <c r="D488" s="213" t="s">
        <v>199</v>
      </c>
      <c r="E488" s="230" t="s">
        <v>1</v>
      </c>
      <c r="F488" s="231" t="s">
        <v>2229</v>
      </c>
      <c r="G488" s="229"/>
      <c r="H488" s="232">
        <v>6.25</v>
      </c>
      <c r="I488" s="233"/>
      <c r="J488" s="229"/>
      <c r="K488" s="229"/>
      <c r="L488" s="234"/>
      <c r="M488" s="235"/>
      <c r="N488" s="236"/>
      <c r="O488" s="236"/>
      <c r="P488" s="236"/>
      <c r="Q488" s="236"/>
      <c r="R488" s="236"/>
      <c r="S488" s="236"/>
      <c r="T488" s="237"/>
      <c r="U488" s="11"/>
      <c r="V488" s="11"/>
      <c r="W488" s="11"/>
      <c r="X488" s="11"/>
      <c r="Y488" s="11"/>
      <c r="Z488" s="11"/>
      <c r="AA488" s="11"/>
      <c r="AB488" s="11"/>
      <c r="AC488" s="11"/>
      <c r="AD488" s="11"/>
      <c r="AE488" s="11"/>
      <c r="AT488" s="238" t="s">
        <v>199</v>
      </c>
      <c r="AU488" s="238" t="s">
        <v>85</v>
      </c>
      <c r="AV488" s="11" t="s">
        <v>85</v>
      </c>
      <c r="AW488" s="11" t="s">
        <v>32</v>
      </c>
      <c r="AX488" s="11" t="s">
        <v>76</v>
      </c>
      <c r="AY488" s="238" t="s">
        <v>195</v>
      </c>
    </row>
    <row r="489" s="10" customFormat="1">
      <c r="A489" s="10"/>
      <c r="B489" s="218"/>
      <c r="C489" s="219"/>
      <c r="D489" s="213" t="s">
        <v>199</v>
      </c>
      <c r="E489" s="220" t="s">
        <v>1</v>
      </c>
      <c r="F489" s="221" t="s">
        <v>1519</v>
      </c>
      <c r="G489" s="219"/>
      <c r="H489" s="220" t="s">
        <v>1</v>
      </c>
      <c r="I489" s="222"/>
      <c r="J489" s="219"/>
      <c r="K489" s="219"/>
      <c r="L489" s="223"/>
      <c r="M489" s="224"/>
      <c r="N489" s="225"/>
      <c r="O489" s="225"/>
      <c r="P489" s="225"/>
      <c r="Q489" s="225"/>
      <c r="R489" s="225"/>
      <c r="S489" s="225"/>
      <c r="T489" s="226"/>
      <c r="U489" s="10"/>
      <c r="V489" s="10"/>
      <c r="W489" s="10"/>
      <c r="X489" s="10"/>
      <c r="Y489" s="10"/>
      <c r="Z489" s="10"/>
      <c r="AA489" s="10"/>
      <c r="AB489" s="10"/>
      <c r="AC489" s="10"/>
      <c r="AD489" s="10"/>
      <c r="AE489" s="10"/>
      <c r="AT489" s="227" t="s">
        <v>199</v>
      </c>
      <c r="AU489" s="227" t="s">
        <v>85</v>
      </c>
      <c r="AV489" s="10" t="s">
        <v>83</v>
      </c>
      <c r="AW489" s="10" t="s">
        <v>32</v>
      </c>
      <c r="AX489" s="10" t="s">
        <v>76</v>
      </c>
      <c r="AY489" s="227" t="s">
        <v>195</v>
      </c>
    </row>
    <row r="490" s="11" customFormat="1">
      <c r="A490" s="11"/>
      <c r="B490" s="228"/>
      <c r="C490" s="229"/>
      <c r="D490" s="213" t="s">
        <v>199</v>
      </c>
      <c r="E490" s="230" t="s">
        <v>1</v>
      </c>
      <c r="F490" s="231" t="s">
        <v>2230</v>
      </c>
      <c r="G490" s="229"/>
      <c r="H490" s="232">
        <v>19.545999999999999</v>
      </c>
      <c r="I490" s="233"/>
      <c r="J490" s="229"/>
      <c r="K490" s="229"/>
      <c r="L490" s="234"/>
      <c r="M490" s="235"/>
      <c r="N490" s="236"/>
      <c r="O490" s="236"/>
      <c r="P490" s="236"/>
      <c r="Q490" s="236"/>
      <c r="R490" s="236"/>
      <c r="S490" s="236"/>
      <c r="T490" s="237"/>
      <c r="U490" s="11"/>
      <c r="V490" s="11"/>
      <c r="W490" s="11"/>
      <c r="X490" s="11"/>
      <c r="Y490" s="11"/>
      <c r="Z490" s="11"/>
      <c r="AA490" s="11"/>
      <c r="AB490" s="11"/>
      <c r="AC490" s="11"/>
      <c r="AD490" s="11"/>
      <c r="AE490" s="11"/>
      <c r="AT490" s="238" t="s">
        <v>199</v>
      </c>
      <c r="AU490" s="238" t="s">
        <v>85</v>
      </c>
      <c r="AV490" s="11" t="s">
        <v>85</v>
      </c>
      <c r="AW490" s="11" t="s">
        <v>32</v>
      </c>
      <c r="AX490" s="11" t="s">
        <v>76</v>
      </c>
      <c r="AY490" s="238" t="s">
        <v>195</v>
      </c>
    </row>
    <row r="491" s="10" customFormat="1">
      <c r="A491" s="10"/>
      <c r="B491" s="218"/>
      <c r="C491" s="219"/>
      <c r="D491" s="213" t="s">
        <v>199</v>
      </c>
      <c r="E491" s="220" t="s">
        <v>1</v>
      </c>
      <c r="F491" s="221" t="s">
        <v>2231</v>
      </c>
      <c r="G491" s="219"/>
      <c r="H491" s="220" t="s">
        <v>1</v>
      </c>
      <c r="I491" s="222"/>
      <c r="J491" s="219"/>
      <c r="K491" s="219"/>
      <c r="L491" s="223"/>
      <c r="M491" s="224"/>
      <c r="N491" s="225"/>
      <c r="O491" s="225"/>
      <c r="P491" s="225"/>
      <c r="Q491" s="225"/>
      <c r="R491" s="225"/>
      <c r="S491" s="225"/>
      <c r="T491" s="226"/>
      <c r="U491" s="10"/>
      <c r="V491" s="10"/>
      <c r="W491" s="10"/>
      <c r="X491" s="10"/>
      <c r="Y491" s="10"/>
      <c r="Z491" s="10"/>
      <c r="AA491" s="10"/>
      <c r="AB491" s="10"/>
      <c r="AC491" s="10"/>
      <c r="AD491" s="10"/>
      <c r="AE491" s="10"/>
      <c r="AT491" s="227" t="s">
        <v>199</v>
      </c>
      <c r="AU491" s="227" t="s">
        <v>85</v>
      </c>
      <c r="AV491" s="10" t="s">
        <v>83</v>
      </c>
      <c r="AW491" s="10" t="s">
        <v>32</v>
      </c>
      <c r="AX491" s="10" t="s">
        <v>76</v>
      </c>
      <c r="AY491" s="227" t="s">
        <v>195</v>
      </c>
    </row>
    <row r="492" s="10" customFormat="1">
      <c r="A492" s="10"/>
      <c r="B492" s="218"/>
      <c r="C492" s="219"/>
      <c r="D492" s="213" t="s">
        <v>199</v>
      </c>
      <c r="E492" s="220" t="s">
        <v>1</v>
      </c>
      <c r="F492" s="221" t="s">
        <v>2039</v>
      </c>
      <c r="G492" s="219"/>
      <c r="H492" s="220" t="s">
        <v>1</v>
      </c>
      <c r="I492" s="222"/>
      <c r="J492" s="219"/>
      <c r="K492" s="219"/>
      <c r="L492" s="223"/>
      <c r="M492" s="224"/>
      <c r="N492" s="225"/>
      <c r="O492" s="225"/>
      <c r="P492" s="225"/>
      <c r="Q492" s="225"/>
      <c r="R492" s="225"/>
      <c r="S492" s="225"/>
      <c r="T492" s="226"/>
      <c r="U492" s="10"/>
      <c r="V492" s="10"/>
      <c r="W492" s="10"/>
      <c r="X492" s="10"/>
      <c r="Y492" s="10"/>
      <c r="Z492" s="10"/>
      <c r="AA492" s="10"/>
      <c r="AB492" s="10"/>
      <c r="AC492" s="10"/>
      <c r="AD492" s="10"/>
      <c r="AE492" s="10"/>
      <c r="AT492" s="227" t="s">
        <v>199</v>
      </c>
      <c r="AU492" s="227" t="s">
        <v>85</v>
      </c>
      <c r="AV492" s="10" t="s">
        <v>83</v>
      </c>
      <c r="AW492" s="10" t="s">
        <v>32</v>
      </c>
      <c r="AX492" s="10" t="s">
        <v>76</v>
      </c>
      <c r="AY492" s="227" t="s">
        <v>195</v>
      </c>
    </row>
    <row r="493" s="11" customFormat="1">
      <c r="A493" s="11"/>
      <c r="B493" s="228"/>
      <c r="C493" s="229"/>
      <c r="D493" s="213" t="s">
        <v>199</v>
      </c>
      <c r="E493" s="230" t="s">
        <v>1</v>
      </c>
      <c r="F493" s="231" t="s">
        <v>2232</v>
      </c>
      <c r="G493" s="229"/>
      <c r="H493" s="232">
        <v>-115.053</v>
      </c>
      <c r="I493" s="233"/>
      <c r="J493" s="229"/>
      <c r="K493" s="229"/>
      <c r="L493" s="234"/>
      <c r="M493" s="235"/>
      <c r="N493" s="236"/>
      <c r="O493" s="236"/>
      <c r="P493" s="236"/>
      <c r="Q493" s="236"/>
      <c r="R493" s="236"/>
      <c r="S493" s="236"/>
      <c r="T493" s="237"/>
      <c r="U493" s="11"/>
      <c r="V493" s="11"/>
      <c r="W493" s="11"/>
      <c r="X493" s="11"/>
      <c r="Y493" s="11"/>
      <c r="Z493" s="11"/>
      <c r="AA493" s="11"/>
      <c r="AB493" s="11"/>
      <c r="AC493" s="11"/>
      <c r="AD493" s="11"/>
      <c r="AE493" s="11"/>
      <c r="AT493" s="238" t="s">
        <v>199</v>
      </c>
      <c r="AU493" s="238" t="s">
        <v>85</v>
      </c>
      <c r="AV493" s="11" t="s">
        <v>85</v>
      </c>
      <c r="AW493" s="11" t="s">
        <v>32</v>
      </c>
      <c r="AX493" s="11" t="s">
        <v>76</v>
      </c>
      <c r="AY493" s="238" t="s">
        <v>195</v>
      </c>
    </row>
    <row r="494" s="10" customFormat="1">
      <c r="A494" s="10"/>
      <c r="B494" s="218"/>
      <c r="C494" s="219"/>
      <c r="D494" s="213" t="s">
        <v>199</v>
      </c>
      <c r="E494" s="220" t="s">
        <v>1</v>
      </c>
      <c r="F494" s="221" t="s">
        <v>2043</v>
      </c>
      <c r="G494" s="219"/>
      <c r="H494" s="220" t="s">
        <v>1</v>
      </c>
      <c r="I494" s="222"/>
      <c r="J494" s="219"/>
      <c r="K494" s="219"/>
      <c r="L494" s="223"/>
      <c r="M494" s="224"/>
      <c r="N494" s="225"/>
      <c r="O494" s="225"/>
      <c r="P494" s="225"/>
      <c r="Q494" s="225"/>
      <c r="R494" s="225"/>
      <c r="S494" s="225"/>
      <c r="T494" s="226"/>
      <c r="U494" s="10"/>
      <c r="V494" s="10"/>
      <c r="W494" s="10"/>
      <c r="X494" s="10"/>
      <c r="Y494" s="10"/>
      <c r="Z494" s="10"/>
      <c r="AA494" s="10"/>
      <c r="AB494" s="10"/>
      <c r="AC494" s="10"/>
      <c r="AD494" s="10"/>
      <c r="AE494" s="10"/>
      <c r="AT494" s="227" t="s">
        <v>199</v>
      </c>
      <c r="AU494" s="227" t="s">
        <v>85</v>
      </c>
      <c r="AV494" s="10" t="s">
        <v>83</v>
      </c>
      <c r="AW494" s="10" t="s">
        <v>32</v>
      </c>
      <c r="AX494" s="10" t="s">
        <v>76</v>
      </c>
      <c r="AY494" s="227" t="s">
        <v>195</v>
      </c>
    </row>
    <row r="495" s="11" customFormat="1">
      <c r="A495" s="11"/>
      <c r="B495" s="228"/>
      <c r="C495" s="229"/>
      <c r="D495" s="213" t="s">
        <v>199</v>
      </c>
      <c r="E495" s="230" t="s">
        <v>1</v>
      </c>
      <c r="F495" s="231" t="s">
        <v>2233</v>
      </c>
      <c r="G495" s="229"/>
      <c r="H495" s="232">
        <v>-45.362000000000002</v>
      </c>
      <c r="I495" s="233"/>
      <c r="J495" s="229"/>
      <c r="K495" s="229"/>
      <c r="L495" s="234"/>
      <c r="M495" s="235"/>
      <c r="N495" s="236"/>
      <c r="O495" s="236"/>
      <c r="P495" s="236"/>
      <c r="Q495" s="236"/>
      <c r="R495" s="236"/>
      <c r="S495" s="236"/>
      <c r="T495" s="237"/>
      <c r="U495" s="11"/>
      <c r="V495" s="11"/>
      <c r="W495" s="11"/>
      <c r="X495" s="11"/>
      <c r="Y495" s="11"/>
      <c r="Z495" s="11"/>
      <c r="AA495" s="11"/>
      <c r="AB495" s="11"/>
      <c r="AC495" s="11"/>
      <c r="AD495" s="11"/>
      <c r="AE495" s="11"/>
      <c r="AT495" s="238" t="s">
        <v>199</v>
      </c>
      <c r="AU495" s="238" t="s">
        <v>85</v>
      </c>
      <c r="AV495" s="11" t="s">
        <v>85</v>
      </c>
      <c r="AW495" s="11" t="s">
        <v>32</v>
      </c>
      <c r="AX495" s="11" t="s">
        <v>76</v>
      </c>
      <c r="AY495" s="238" t="s">
        <v>195</v>
      </c>
    </row>
    <row r="496" s="16" customFormat="1">
      <c r="A496" s="16"/>
      <c r="B496" s="298"/>
      <c r="C496" s="299"/>
      <c r="D496" s="213" t="s">
        <v>199</v>
      </c>
      <c r="E496" s="300" t="s">
        <v>1</v>
      </c>
      <c r="F496" s="301" t="s">
        <v>1498</v>
      </c>
      <c r="G496" s="299"/>
      <c r="H496" s="302">
        <v>860.14800000000002</v>
      </c>
      <c r="I496" s="303"/>
      <c r="J496" s="299"/>
      <c r="K496" s="299"/>
      <c r="L496" s="304"/>
      <c r="M496" s="305"/>
      <c r="N496" s="306"/>
      <c r="O496" s="306"/>
      <c r="P496" s="306"/>
      <c r="Q496" s="306"/>
      <c r="R496" s="306"/>
      <c r="S496" s="306"/>
      <c r="T496" s="307"/>
      <c r="U496" s="16"/>
      <c r="V496" s="16"/>
      <c r="W496" s="16"/>
      <c r="X496" s="16"/>
      <c r="Y496" s="16"/>
      <c r="Z496" s="16"/>
      <c r="AA496" s="16"/>
      <c r="AB496" s="16"/>
      <c r="AC496" s="16"/>
      <c r="AD496" s="16"/>
      <c r="AE496" s="16"/>
      <c r="AT496" s="308" t="s">
        <v>199</v>
      </c>
      <c r="AU496" s="308" t="s">
        <v>85</v>
      </c>
      <c r="AV496" s="16" t="s">
        <v>229</v>
      </c>
      <c r="AW496" s="16" t="s">
        <v>32</v>
      </c>
      <c r="AX496" s="16" t="s">
        <v>76</v>
      </c>
      <c r="AY496" s="308" t="s">
        <v>195</v>
      </c>
    </row>
    <row r="497" s="10" customFormat="1">
      <c r="A497" s="10"/>
      <c r="B497" s="218"/>
      <c r="C497" s="219"/>
      <c r="D497" s="213" t="s">
        <v>199</v>
      </c>
      <c r="E497" s="220" t="s">
        <v>1</v>
      </c>
      <c r="F497" s="221" t="s">
        <v>2025</v>
      </c>
      <c r="G497" s="219"/>
      <c r="H497" s="220" t="s">
        <v>1</v>
      </c>
      <c r="I497" s="222"/>
      <c r="J497" s="219"/>
      <c r="K497" s="219"/>
      <c r="L497" s="223"/>
      <c r="M497" s="224"/>
      <c r="N497" s="225"/>
      <c r="O497" s="225"/>
      <c r="P497" s="225"/>
      <c r="Q497" s="225"/>
      <c r="R497" s="225"/>
      <c r="S497" s="225"/>
      <c r="T497" s="226"/>
      <c r="U497" s="10"/>
      <c r="V497" s="10"/>
      <c r="W497" s="10"/>
      <c r="X497" s="10"/>
      <c r="Y497" s="10"/>
      <c r="Z497" s="10"/>
      <c r="AA497" s="10"/>
      <c r="AB497" s="10"/>
      <c r="AC497" s="10"/>
      <c r="AD497" s="10"/>
      <c r="AE497" s="10"/>
      <c r="AT497" s="227" t="s">
        <v>199</v>
      </c>
      <c r="AU497" s="227" t="s">
        <v>85</v>
      </c>
      <c r="AV497" s="10" t="s">
        <v>83</v>
      </c>
      <c r="AW497" s="10" t="s">
        <v>32</v>
      </c>
      <c r="AX497" s="10" t="s">
        <v>76</v>
      </c>
      <c r="AY497" s="227" t="s">
        <v>195</v>
      </c>
    </row>
    <row r="498" s="11" customFormat="1">
      <c r="A498" s="11"/>
      <c r="B498" s="228"/>
      <c r="C498" s="229"/>
      <c r="D498" s="213" t="s">
        <v>199</v>
      </c>
      <c r="E498" s="230" t="s">
        <v>1</v>
      </c>
      <c r="F498" s="231" t="s">
        <v>2234</v>
      </c>
      <c r="G498" s="229"/>
      <c r="H498" s="232">
        <v>718.58900000000006</v>
      </c>
      <c r="I498" s="233"/>
      <c r="J498" s="229"/>
      <c r="K498" s="229"/>
      <c r="L498" s="234"/>
      <c r="M498" s="235"/>
      <c r="N498" s="236"/>
      <c r="O498" s="236"/>
      <c r="P498" s="236"/>
      <c r="Q498" s="236"/>
      <c r="R498" s="236"/>
      <c r="S498" s="236"/>
      <c r="T498" s="237"/>
      <c r="U498" s="11"/>
      <c r="V498" s="11"/>
      <c r="W498" s="11"/>
      <c r="X498" s="11"/>
      <c r="Y498" s="11"/>
      <c r="Z498" s="11"/>
      <c r="AA498" s="11"/>
      <c r="AB498" s="11"/>
      <c r="AC498" s="11"/>
      <c r="AD498" s="11"/>
      <c r="AE498" s="11"/>
      <c r="AT498" s="238" t="s">
        <v>199</v>
      </c>
      <c r="AU498" s="238" t="s">
        <v>85</v>
      </c>
      <c r="AV498" s="11" t="s">
        <v>85</v>
      </c>
      <c r="AW498" s="11" t="s">
        <v>32</v>
      </c>
      <c r="AX498" s="11" t="s">
        <v>76</v>
      </c>
      <c r="AY498" s="238" t="s">
        <v>195</v>
      </c>
    </row>
    <row r="499" s="11" customFormat="1">
      <c r="A499" s="11"/>
      <c r="B499" s="228"/>
      <c r="C499" s="229"/>
      <c r="D499" s="213" t="s">
        <v>199</v>
      </c>
      <c r="E499" s="230" t="s">
        <v>1</v>
      </c>
      <c r="F499" s="231" t="s">
        <v>2235</v>
      </c>
      <c r="G499" s="229"/>
      <c r="H499" s="232">
        <v>109.265</v>
      </c>
      <c r="I499" s="233"/>
      <c r="J499" s="229"/>
      <c r="K499" s="229"/>
      <c r="L499" s="234"/>
      <c r="M499" s="235"/>
      <c r="N499" s="236"/>
      <c r="O499" s="236"/>
      <c r="P499" s="236"/>
      <c r="Q499" s="236"/>
      <c r="R499" s="236"/>
      <c r="S499" s="236"/>
      <c r="T499" s="237"/>
      <c r="U499" s="11"/>
      <c r="V499" s="11"/>
      <c r="W499" s="11"/>
      <c r="X499" s="11"/>
      <c r="Y499" s="11"/>
      <c r="Z499" s="11"/>
      <c r="AA499" s="11"/>
      <c r="AB499" s="11"/>
      <c r="AC499" s="11"/>
      <c r="AD499" s="11"/>
      <c r="AE499" s="11"/>
      <c r="AT499" s="238" t="s">
        <v>199</v>
      </c>
      <c r="AU499" s="238" t="s">
        <v>85</v>
      </c>
      <c r="AV499" s="11" t="s">
        <v>85</v>
      </c>
      <c r="AW499" s="11" t="s">
        <v>32</v>
      </c>
      <c r="AX499" s="11" t="s">
        <v>76</v>
      </c>
      <c r="AY499" s="238" t="s">
        <v>195</v>
      </c>
    </row>
    <row r="500" s="11" customFormat="1">
      <c r="A500" s="11"/>
      <c r="B500" s="228"/>
      <c r="C500" s="229"/>
      <c r="D500" s="213" t="s">
        <v>199</v>
      </c>
      <c r="E500" s="230" t="s">
        <v>1</v>
      </c>
      <c r="F500" s="231" t="s">
        <v>2236</v>
      </c>
      <c r="G500" s="229"/>
      <c r="H500" s="232">
        <v>21.875</v>
      </c>
      <c r="I500" s="233"/>
      <c r="J500" s="229"/>
      <c r="K500" s="229"/>
      <c r="L500" s="234"/>
      <c r="M500" s="235"/>
      <c r="N500" s="236"/>
      <c r="O500" s="236"/>
      <c r="P500" s="236"/>
      <c r="Q500" s="236"/>
      <c r="R500" s="236"/>
      <c r="S500" s="236"/>
      <c r="T500" s="237"/>
      <c r="U500" s="11"/>
      <c r="V500" s="11"/>
      <c r="W500" s="11"/>
      <c r="X500" s="11"/>
      <c r="Y500" s="11"/>
      <c r="Z500" s="11"/>
      <c r="AA500" s="11"/>
      <c r="AB500" s="11"/>
      <c r="AC500" s="11"/>
      <c r="AD500" s="11"/>
      <c r="AE500" s="11"/>
      <c r="AT500" s="238" t="s">
        <v>199</v>
      </c>
      <c r="AU500" s="238" t="s">
        <v>85</v>
      </c>
      <c r="AV500" s="11" t="s">
        <v>85</v>
      </c>
      <c r="AW500" s="11" t="s">
        <v>32</v>
      </c>
      <c r="AX500" s="11" t="s">
        <v>76</v>
      </c>
      <c r="AY500" s="238" t="s">
        <v>195</v>
      </c>
    </row>
    <row r="501" s="10" customFormat="1">
      <c r="A501" s="10"/>
      <c r="B501" s="218"/>
      <c r="C501" s="219"/>
      <c r="D501" s="213" t="s">
        <v>199</v>
      </c>
      <c r="E501" s="220" t="s">
        <v>1</v>
      </c>
      <c r="F501" s="221" t="s">
        <v>2027</v>
      </c>
      <c r="G501" s="219"/>
      <c r="H501" s="220" t="s">
        <v>1</v>
      </c>
      <c r="I501" s="222"/>
      <c r="J501" s="219"/>
      <c r="K501" s="219"/>
      <c r="L501" s="223"/>
      <c r="M501" s="224"/>
      <c r="N501" s="225"/>
      <c r="O501" s="225"/>
      <c r="P501" s="225"/>
      <c r="Q501" s="225"/>
      <c r="R501" s="225"/>
      <c r="S501" s="225"/>
      <c r="T501" s="226"/>
      <c r="U501" s="10"/>
      <c r="V501" s="10"/>
      <c r="W501" s="10"/>
      <c r="X501" s="10"/>
      <c r="Y501" s="10"/>
      <c r="Z501" s="10"/>
      <c r="AA501" s="10"/>
      <c r="AB501" s="10"/>
      <c r="AC501" s="10"/>
      <c r="AD501" s="10"/>
      <c r="AE501" s="10"/>
      <c r="AT501" s="227" t="s">
        <v>199</v>
      </c>
      <c r="AU501" s="227" t="s">
        <v>85</v>
      </c>
      <c r="AV501" s="10" t="s">
        <v>83</v>
      </c>
      <c r="AW501" s="10" t="s">
        <v>32</v>
      </c>
      <c r="AX501" s="10" t="s">
        <v>76</v>
      </c>
      <c r="AY501" s="227" t="s">
        <v>195</v>
      </c>
    </row>
    <row r="502" s="11" customFormat="1">
      <c r="A502" s="11"/>
      <c r="B502" s="228"/>
      <c r="C502" s="229"/>
      <c r="D502" s="213" t="s">
        <v>199</v>
      </c>
      <c r="E502" s="230" t="s">
        <v>1</v>
      </c>
      <c r="F502" s="231" t="s">
        <v>2237</v>
      </c>
      <c r="G502" s="229"/>
      <c r="H502" s="232">
        <v>131.99000000000001</v>
      </c>
      <c r="I502" s="233"/>
      <c r="J502" s="229"/>
      <c r="K502" s="229"/>
      <c r="L502" s="234"/>
      <c r="M502" s="235"/>
      <c r="N502" s="236"/>
      <c r="O502" s="236"/>
      <c r="P502" s="236"/>
      <c r="Q502" s="236"/>
      <c r="R502" s="236"/>
      <c r="S502" s="236"/>
      <c r="T502" s="237"/>
      <c r="U502" s="11"/>
      <c r="V502" s="11"/>
      <c r="W502" s="11"/>
      <c r="X502" s="11"/>
      <c r="Y502" s="11"/>
      <c r="Z502" s="11"/>
      <c r="AA502" s="11"/>
      <c r="AB502" s="11"/>
      <c r="AC502" s="11"/>
      <c r="AD502" s="11"/>
      <c r="AE502" s="11"/>
      <c r="AT502" s="238" t="s">
        <v>199</v>
      </c>
      <c r="AU502" s="238" t="s">
        <v>85</v>
      </c>
      <c r="AV502" s="11" t="s">
        <v>85</v>
      </c>
      <c r="AW502" s="11" t="s">
        <v>32</v>
      </c>
      <c r="AX502" s="11" t="s">
        <v>76</v>
      </c>
      <c r="AY502" s="238" t="s">
        <v>195</v>
      </c>
    </row>
    <row r="503" s="11" customFormat="1">
      <c r="A503" s="11"/>
      <c r="B503" s="228"/>
      <c r="C503" s="229"/>
      <c r="D503" s="213" t="s">
        <v>199</v>
      </c>
      <c r="E503" s="230" t="s">
        <v>1</v>
      </c>
      <c r="F503" s="231" t="s">
        <v>2238</v>
      </c>
      <c r="G503" s="229"/>
      <c r="H503" s="232">
        <v>15.6</v>
      </c>
      <c r="I503" s="233"/>
      <c r="J503" s="229"/>
      <c r="K503" s="229"/>
      <c r="L503" s="234"/>
      <c r="M503" s="235"/>
      <c r="N503" s="236"/>
      <c r="O503" s="236"/>
      <c r="P503" s="236"/>
      <c r="Q503" s="236"/>
      <c r="R503" s="236"/>
      <c r="S503" s="236"/>
      <c r="T503" s="237"/>
      <c r="U503" s="11"/>
      <c r="V503" s="11"/>
      <c r="W503" s="11"/>
      <c r="X503" s="11"/>
      <c r="Y503" s="11"/>
      <c r="Z503" s="11"/>
      <c r="AA503" s="11"/>
      <c r="AB503" s="11"/>
      <c r="AC503" s="11"/>
      <c r="AD503" s="11"/>
      <c r="AE503" s="11"/>
      <c r="AT503" s="238" t="s">
        <v>199</v>
      </c>
      <c r="AU503" s="238" t="s">
        <v>85</v>
      </c>
      <c r="AV503" s="11" t="s">
        <v>85</v>
      </c>
      <c r="AW503" s="11" t="s">
        <v>32</v>
      </c>
      <c r="AX503" s="11" t="s">
        <v>76</v>
      </c>
      <c r="AY503" s="238" t="s">
        <v>195</v>
      </c>
    </row>
    <row r="504" s="11" customFormat="1">
      <c r="A504" s="11"/>
      <c r="B504" s="228"/>
      <c r="C504" s="229"/>
      <c r="D504" s="213" t="s">
        <v>199</v>
      </c>
      <c r="E504" s="230" t="s">
        <v>1</v>
      </c>
      <c r="F504" s="231" t="s">
        <v>2239</v>
      </c>
      <c r="G504" s="229"/>
      <c r="H504" s="232">
        <v>3.125</v>
      </c>
      <c r="I504" s="233"/>
      <c r="J504" s="229"/>
      <c r="K504" s="229"/>
      <c r="L504" s="234"/>
      <c r="M504" s="235"/>
      <c r="N504" s="236"/>
      <c r="O504" s="236"/>
      <c r="P504" s="236"/>
      <c r="Q504" s="236"/>
      <c r="R504" s="236"/>
      <c r="S504" s="236"/>
      <c r="T504" s="237"/>
      <c r="U504" s="11"/>
      <c r="V504" s="11"/>
      <c r="W504" s="11"/>
      <c r="X504" s="11"/>
      <c r="Y504" s="11"/>
      <c r="Z504" s="11"/>
      <c r="AA504" s="11"/>
      <c r="AB504" s="11"/>
      <c r="AC504" s="11"/>
      <c r="AD504" s="11"/>
      <c r="AE504" s="11"/>
      <c r="AT504" s="238" t="s">
        <v>199</v>
      </c>
      <c r="AU504" s="238" t="s">
        <v>85</v>
      </c>
      <c r="AV504" s="11" t="s">
        <v>85</v>
      </c>
      <c r="AW504" s="11" t="s">
        <v>32</v>
      </c>
      <c r="AX504" s="11" t="s">
        <v>76</v>
      </c>
      <c r="AY504" s="238" t="s">
        <v>195</v>
      </c>
    </row>
    <row r="505" s="10" customFormat="1">
      <c r="A505" s="10"/>
      <c r="B505" s="218"/>
      <c r="C505" s="219"/>
      <c r="D505" s="213" t="s">
        <v>199</v>
      </c>
      <c r="E505" s="220" t="s">
        <v>1</v>
      </c>
      <c r="F505" s="221" t="s">
        <v>2078</v>
      </c>
      <c r="G505" s="219"/>
      <c r="H505" s="220" t="s">
        <v>1</v>
      </c>
      <c r="I505" s="222"/>
      <c r="J505" s="219"/>
      <c r="K505" s="219"/>
      <c r="L505" s="223"/>
      <c r="M505" s="224"/>
      <c r="N505" s="225"/>
      <c r="O505" s="225"/>
      <c r="P505" s="225"/>
      <c r="Q505" s="225"/>
      <c r="R505" s="225"/>
      <c r="S505" s="225"/>
      <c r="T505" s="226"/>
      <c r="U505" s="10"/>
      <c r="V505" s="10"/>
      <c r="W505" s="10"/>
      <c r="X505" s="10"/>
      <c r="Y505" s="10"/>
      <c r="Z505" s="10"/>
      <c r="AA505" s="10"/>
      <c r="AB505" s="10"/>
      <c r="AC505" s="10"/>
      <c r="AD505" s="10"/>
      <c r="AE505" s="10"/>
      <c r="AT505" s="227" t="s">
        <v>199</v>
      </c>
      <c r="AU505" s="227" t="s">
        <v>85</v>
      </c>
      <c r="AV505" s="10" t="s">
        <v>83</v>
      </c>
      <c r="AW505" s="10" t="s">
        <v>32</v>
      </c>
      <c r="AX505" s="10" t="s">
        <v>76</v>
      </c>
      <c r="AY505" s="227" t="s">
        <v>195</v>
      </c>
    </row>
    <row r="506" s="11" customFormat="1">
      <c r="A506" s="11"/>
      <c r="B506" s="228"/>
      <c r="C506" s="229"/>
      <c r="D506" s="213" t="s">
        <v>199</v>
      </c>
      <c r="E506" s="230" t="s">
        <v>1</v>
      </c>
      <c r="F506" s="231" t="s">
        <v>2240</v>
      </c>
      <c r="G506" s="229"/>
      <c r="H506" s="232">
        <v>55.810000000000002</v>
      </c>
      <c r="I506" s="233"/>
      <c r="J506" s="229"/>
      <c r="K506" s="229"/>
      <c r="L506" s="234"/>
      <c r="M506" s="235"/>
      <c r="N506" s="236"/>
      <c r="O506" s="236"/>
      <c r="P506" s="236"/>
      <c r="Q506" s="236"/>
      <c r="R506" s="236"/>
      <c r="S506" s="236"/>
      <c r="T506" s="237"/>
      <c r="U506" s="11"/>
      <c r="V506" s="11"/>
      <c r="W506" s="11"/>
      <c r="X506" s="11"/>
      <c r="Y506" s="11"/>
      <c r="Z506" s="11"/>
      <c r="AA506" s="11"/>
      <c r="AB506" s="11"/>
      <c r="AC506" s="11"/>
      <c r="AD506" s="11"/>
      <c r="AE506" s="11"/>
      <c r="AT506" s="238" t="s">
        <v>199</v>
      </c>
      <c r="AU506" s="238" t="s">
        <v>85</v>
      </c>
      <c r="AV506" s="11" t="s">
        <v>85</v>
      </c>
      <c r="AW506" s="11" t="s">
        <v>32</v>
      </c>
      <c r="AX506" s="11" t="s">
        <v>76</v>
      </c>
      <c r="AY506" s="238" t="s">
        <v>195</v>
      </c>
    </row>
    <row r="507" s="11" customFormat="1">
      <c r="A507" s="11"/>
      <c r="B507" s="228"/>
      <c r="C507" s="229"/>
      <c r="D507" s="213" t="s">
        <v>199</v>
      </c>
      <c r="E507" s="230" t="s">
        <v>1</v>
      </c>
      <c r="F507" s="231" t="s">
        <v>2241</v>
      </c>
      <c r="G507" s="229"/>
      <c r="H507" s="232">
        <v>150.72399999999999</v>
      </c>
      <c r="I507" s="233"/>
      <c r="J507" s="229"/>
      <c r="K507" s="229"/>
      <c r="L507" s="234"/>
      <c r="M507" s="235"/>
      <c r="N507" s="236"/>
      <c r="O507" s="236"/>
      <c r="P507" s="236"/>
      <c r="Q507" s="236"/>
      <c r="R507" s="236"/>
      <c r="S507" s="236"/>
      <c r="T507" s="237"/>
      <c r="U507" s="11"/>
      <c r="V507" s="11"/>
      <c r="W507" s="11"/>
      <c r="X507" s="11"/>
      <c r="Y507" s="11"/>
      <c r="Z507" s="11"/>
      <c r="AA507" s="11"/>
      <c r="AB507" s="11"/>
      <c r="AC507" s="11"/>
      <c r="AD507" s="11"/>
      <c r="AE507" s="11"/>
      <c r="AT507" s="238" t="s">
        <v>199</v>
      </c>
      <c r="AU507" s="238" t="s">
        <v>85</v>
      </c>
      <c r="AV507" s="11" t="s">
        <v>85</v>
      </c>
      <c r="AW507" s="11" t="s">
        <v>32</v>
      </c>
      <c r="AX507" s="11" t="s">
        <v>76</v>
      </c>
      <c r="AY507" s="238" t="s">
        <v>195</v>
      </c>
    </row>
    <row r="508" s="11" customFormat="1">
      <c r="A508" s="11"/>
      <c r="B508" s="228"/>
      <c r="C508" s="229"/>
      <c r="D508" s="213" t="s">
        <v>199</v>
      </c>
      <c r="E508" s="230" t="s">
        <v>1</v>
      </c>
      <c r="F508" s="231" t="s">
        <v>2242</v>
      </c>
      <c r="G508" s="229"/>
      <c r="H508" s="232">
        <v>37.408000000000001</v>
      </c>
      <c r="I508" s="233"/>
      <c r="J508" s="229"/>
      <c r="K508" s="229"/>
      <c r="L508" s="234"/>
      <c r="M508" s="235"/>
      <c r="N508" s="236"/>
      <c r="O508" s="236"/>
      <c r="P508" s="236"/>
      <c r="Q508" s="236"/>
      <c r="R508" s="236"/>
      <c r="S508" s="236"/>
      <c r="T508" s="237"/>
      <c r="U508" s="11"/>
      <c r="V508" s="11"/>
      <c r="W508" s="11"/>
      <c r="X508" s="11"/>
      <c r="Y508" s="11"/>
      <c r="Z508" s="11"/>
      <c r="AA508" s="11"/>
      <c r="AB508" s="11"/>
      <c r="AC508" s="11"/>
      <c r="AD508" s="11"/>
      <c r="AE508" s="11"/>
      <c r="AT508" s="238" t="s">
        <v>199</v>
      </c>
      <c r="AU508" s="238" t="s">
        <v>85</v>
      </c>
      <c r="AV508" s="11" t="s">
        <v>85</v>
      </c>
      <c r="AW508" s="11" t="s">
        <v>32</v>
      </c>
      <c r="AX508" s="11" t="s">
        <v>76</v>
      </c>
      <c r="AY508" s="238" t="s">
        <v>195</v>
      </c>
    </row>
    <row r="509" s="11" customFormat="1">
      <c r="A509" s="11"/>
      <c r="B509" s="228"/>
      <c r="C509" s="229"/>
      <c r="D509" s="213" t="s">
        <v>199</v>
      </c>
      <c r="E509" s="230" t="s">
        <v>1</v>
      </c>
      <c r="F509" s="231" t="s">
        <v>2243</v>
      </c>
      <c r="G509" s="229"/>
      <c r="H509" s="232">
        <v>7.8129999999999997</v>
      </c>
      <c r="I509" s="233"/>
      <c r="J509" s="229"/>
      <c r="K509" s="229"/>
      <c r="L509" s="234"/>
      <c r="M509" s="235"/>
      <c r="N509" s="236"/>
      <c r="O509" s="236"/>
      <c r="P509" s="236"/>
      <c r="Q509" s="236"/>
      <c r="R509" s="236"/>
      <c r="S509" s="236"/>
      <c r="T509" s="237"/>
      <c r="U509" s="11"/>
      <c r="V509" s="11"/>
      <c r="W509" s="11"/>
      <c r="X509" s="11"/>
      <c r="Y509" s="11"/>
      <c r="Z509" s="11"/>
      <c r="AA509" s="11"/>
      <c r="AB509" s="11"/>
      <c r="AC509" s="11"/>
      <c r="AD509" s="11"/>
      <c r="AE509" s="11"/>
      <c r="AT509" s="238" t="s">
        <v>199</v>
      </c>
      <c r="AU509" s="238" t="s">
        <v>85</v>
      </c>
      <c r="AV509" s="11" t="s">
        <v>85</v>
      </c>
      <c r="AW509" s="11" t="s">
        <v>32</v>
      </c>
      <c r="AX509" s="11" t="s">
        <v>76</v>
      </c>
      <c r="AY509" s="238" t="s">
        <v>195</v>
      </c>
    </row>
    <row r="510" s="11" customFormat="1">
      <c r="A510" s="11"/>
      <c r="B510" s="228"/>
      <c r="C510" s="229"/>
      <c r="D510" s="213" t="s">
        <v>199</v>
      </c>
      <c r="E510" s="230" t="s">
        <v>1</v>
      </c>
      <c r="F510" s="231" t="s">
        <v>2244</v>
      </c>
      <c r="G510" s="229"/>
      <c r="H510" s="232">
        <v>21.096</v>
      </c>
      <c r="I510" s="233"/>
      <c r="J510" s="229"/>
      <c r="K510" s="229"/>
      <c r="L510" s="234"/>
      <c r="M510" s="235"/>
      <c r="N510" s="236"/>
      <c r="O510" s="236"/>
      <c r="P510" s="236"/>
      <c r="Q510" s="236"/>
      <c r="R510" s="236"/>
      <c r="S510" s="236"/>
      <c r="T510" s="237"/>
      <c r="U510" s="11"/>
      <c r="V510" s="11"/>
      <c r="W510" s="11"/>
      <c r="X510" s="11"/>
      <c r="Y510" s="11"/>
      <c r="Z510" s="11"/>
      <c r="AA510" s="11"/>
      <c r="AB510" s="11"/>
      <c r="AC510" s="11"/>
      <c r="AD510" s="11"/>
      <c r="AE510" s="11"/>
      <c r="AT510" s="238" t="s">
        <v>199</v>
      </c>
      <c r="AU510" s="238" t="s">
        <v>85</v>
      </c>
      <c r="AV510" s="11" t="s">
        <v>85</v>
      </c>
      <c r="AW510" s="11" t="s">
        <v>32</v>
      </c>
      <c r="AX510" s="11" t="s">
        <v>76</v>
      </c>
      <c r="AY510" s="238" t="s">
        <v>195</v>
      </c>
    </row>
    <row r="511" s="10" customFormat="1">
      <c r="A511" s="10"/>
      <c r="B511" s="218"/>
      <c r="C511" s="219"/>
      <c r="D511" s="213" t="s">
        <v>199</v>
      </c>
      <c r="E511" s="220" t="s">
        <v>1</v>
      </c>
      <c r="F511" s="221" t="s">
        <v>2009</v>
      </c>
      <c r="G511" s="219"/>
      <c r="H511" s="220" t="s">
        <v>1</v>
      </c>
      <c r="I511" s="222"/>
      <c r="J511" s="219"/>
      <c r="K511" s="219"/>
      <c r="L511" s="223"/>
      <c r="M511" s="224"/>
      <c r="N511" s="225"/>
      <c r="O511" s="225"/>
      <c r="P511" s="225"/>
      <c r="Q511" s="225"/>
      <c r="R511" s="225"/>
      <c r="S511" s="225"/>
      <c r="T511" s="226"/>
      <c r="U511" s="10"/>
      <c r="V511" s="10"/>
      <c r="W511" s="10"/>
      <c r="X511" s="10"/>
      <c r="Y511" s="10"/>
      <c r="Z511" s="10"/>
      <c r="AA511" s="10"/>
      <c r="AB511" s="10"/>
      <c r="AC511" s="10"/>
      <c r="AD511" s="10"/>
      <c r="AE511" s="10"/>
      <c r="AT511" s="227" t="s">
        <v>199</v>
      </c>
      <c r="AU511" s="227" t="s">
        <v>85</v>
      </c>
      <c r="AV511" s="10" t="s">
        <v>83</v>
      </c>
      <c r="AW511" s="10" t="s">
        <v>32</v>
      </c>
      <c r="AX511" s="10" t="s">
        <v>76</v>
      </c>
      <c r="AY511" s="227" t="s">
        <v>195</v>
      </c>
    </row>
    <row r="512" s="11" customFormat="1">
      <c r="A512" s="11"/>
      <c r="B512" s="228"/>
      <c r="C512" s="229"/>
      <c r="D512" s="213" t="s">
        <v>199</v>
      </c>
      <c r="E512" s="230" t="s">
        <v>1</v>
      </c>
      <c r="F512" s="231" t="s">
        <v>2245</v>
      </c>
      <c r="G512" s="229"/>
      <c r="H512" s="232">
        <v>33.033999999999999</v>
      </c>
      <c r="I512" s="233"/>
      <c r="J512" s="229"/>
      <c r="K512" s="229"/>
      <c r="L512" s="234"/>
      <c r="M512" s="235"/>
      <c r="N512" s="236"/>
      <c r="O512" s="236"/>
      <c r="P512" s="236"/>
      <c r="Q512" s="236"/>
      <c r="R512" s="236"/>
      <c r="S512" s="236"/>
      <c r="T512" s="237"/>
      <c r="U512" s="11"/>
      <c r="V512" s="11"/>
      <c r="W512" s="11"/>
      <c r="X512" s="11"/>
      <c r="Y512" s="11"/>
      <c r="Z512" s="11"/>
      <c r="AA512" s="11"/>
      <c r="AB512" s="11"/>
      <c r="AC512" s="11"/>
      <c r="AD512" s="11"/>
      <c r="AE512" s="11"/>
      <c r="AT512" s="238" t="s">
        <v>199</v>
      </c>
      <c r="AU512" s="238" t="s">
        <v>85</v>
      </c>
      <c r="AV512" s="11" t="s">
        <v>85</v>
      </c>
      <c r="AW512" s="11" t="s">
        <v>32</v>
      </c>
      <c r="AX512" s="11" t="s">
        <v>76</v>
      </c>
      <c r="AY512" s="238" t="s">
        <v>195</v>
      </c>
    </row>
    <row r="513" s="11" customFormat="1">
      <c r="A513" s="11"/>
      <c r="B513" s="228"/>
      <c r="C513" s="229"/>
      <c r="D513" s="213" t="s">
        <v>199</v>
      </c>
      <c r="E513" s="230" t="s">
        <v>1</v>
      </c>
      <c r="F513" s="231" t="s">
        <v>2246</v>
      </c>
      <c r="G513" s="229"/>
      <c r="H513" s="232">
        <v>69.004999999999995</v>
      </c>
      <c r="I513" s="233"/>
      <c r="J513" s="229"/>
      <c r="K513" s="229"/>
      <c r="L513" s="234"/>
      <c r="M513" s="235"/>
      <c r="N513" s="236"/>
      <c r="O513" s="236"/>
      <c r="P513" s="236"/>
      <c r="Q513" s="236"/>
      <c r="R513" s="236"/>
      <c r="S513" s="236"/>
      <c r="T513" s="237"/>
      <c r="U513" s="11"/>
      <c r="V513" s="11"/>
      <c r="W513" s="11"/>
      <c r="X513" s="11"/>
      <c r="Y513" s="11"/>
      <c r="Z513" s="11"/>
      <c r="AA513" s="11"/>
      <c r="AB513" s="11"/>
      <c r="AC513" s="11"/>
      <c r="AD513" s="11"/>
      <c r="AE513" s="11"/>
      <c r="AT513" s="238" t="s">
        <v>199</v>
      </c>
      <c r="AU513" s="238" t="s">
        <v>85</v>
      </c>
      <c r="AV513" s="11" t="s">
        <v>85</v>
      </c>
      <c r="AW513" s="11" t="s">
        <v>32</v>
      </c>
      <c r="AX513" s="11" t="s">
        <v>76</v>
      </c>
      <c r="AY513" s="238" t="s">
        <v>195</v>
      </c>
    </row>
    <row r="514" s="11" customFormat="1">
      <c r="A514" s="11"/>
      <c r="B514" s="228"/>
      <c r="C514" s="229"/>
      <c r="D514" s="213" t="s">
        <v>199</v>
      </c>
      <c r="E514" s="230" t="s">
        <v>1</v>
      </c>
      <c r="F514" s="231" t="s">
        <v>2247</v>
      </c>
      <c r="G514" s="229"/>
      <c r="H514" s="232">
        <v>75.474000000000004</v>
      </c>
      <c r="I514" s="233"/>
      <c r="J514" s="229"/>
      <c r="K514" s="229"/>
      <c r="L514" s="234"/>
      <c r="M514" s="235"/>
      <c r="N514" s="236"/>
      <c r="O514" s="236"/>
      <c r="P514" s="236"/>
      <c r="Q514" s="236"/>
      <c r="R514" s="236"/>
      <c r="S514" s="236"/>
      <c r="T514" s="237"/>
      <c r="U514" s="11"/>
      <c r="V514" s="11"/>
      <c r="W514" s="11"/>
      <c r="X514" s="11"/>
      <c r="Y514" s="11"/>
      <c r="Z514" s="11"/>
      <c r="AA514" s="11"/>
      <c r="AB514" s="11"/>
      <c r="AC514" s="11"/>
      <c r="AD514" s="11"/>
      <c r="AE514" s="11"/>
      <c r="AT514" s="238" t="s">
        <v>199</v>
      </c>
      <c r="AU514" s="238" t="s">
        <v>85</v>
      </c>
      <c r="AV514" s="11" t="s">
        <v>85</v>
      </c>
      <c r="AW514" s="11" t="s">
        <v>32</v>
      </c>
      <c r="AX514" s="11" t="s">
        <v>76</v>
      </c>
      <c r="AY514" s="238" t="s">
        <v>195</v>
      </c>
    </row>
    <row r="515" s="11" customFormat="1">
      <c r="A515" s="11"/>
      <c r="B515" s="228"/>
      <c r="C515" s="229"/>
      <c r="D515" s="213" t="s">
        <v>199</v>
      </c>
      <c r="E515" s="230" t="s">
        <v>1</v>
      </c>
      <c r="F515" s="231" t="s">
        <v>2248</v>
      </c>
      <c r="G515" s="229"/>
      <c r="H515" s="232">
        <v>35.445999999999998</v>
      </c>
      <c r="I515" s="233"/>
      <c r="J515" s="229"/>
      <c r="K515" s="229"/>
      <c r="L515" s="234"/>
      <c r="M515" s="235"/>
      <c r="N515" s="236"/>
      <c r="O515" s="236"/>
      <c r="P515" s="236"/>
      <c r="Q515" s="236"/>
      <c r="R515" s="236"/>
      <c r="S515" s="236"/>
      <c r="T515" s="237"/>
      <c r="U515" s="11"/>
      <c r="V515" s="11"/>
      <c r="W515" s="11"/>
      <c r="X515" s="11"/>
      <c r="Y515" s="11"/>
      <c r="Z515" s="11"/>
      <c r="AA515" s="11"/>
      <c r="AB515" s="11"/>
      <c r="AC515" s="11"/>
      <c r="AD515" s="11"/>
      <c r="AE515" s="11"/>
      <c r="AT515" s="238" t="s">
        <v>199</v>
      </c>
      <c r="AU515" s="238" t="s">
        <v>85</v>
      </c>
      <c r="AV515" s="11" t="s">
        <v>85</v>
      </c>
      <c r="AW515" s="11" t="s">
        <v>32</v>
      </c>
      <c r="AX515" s="11" t="s">
        <v>76</v>
      </c>
      <c r="AY515" s="238" t="s">
        <v>195</v>
      </c>
    </row>
    <row r="516" s="11" customFormat="1">
      <c r="A516" s="11"/>
      <c r="B516" s="228"/>
      <c r="C516" s="229"/>
      <c r="D516" s="213" t="s">
        <v>199</v>
      </c>
      <c r="E516" s="230" t="s">
        <v>1</v>
      </c>
      <c r="F516" s="231" t="s">
        <v>2249</v>
      </c>
      <c r="G516" s="229"/>
      <c r="H516" s="232">
        <v>30</v>
      </c>
      <c r="I516" s="233"/>
      <c r="J516" s="229"/>
      <c r="K516" s="229"/>
      <c r="L516" s="234"/>
      <c r="M516" s="235"/>
      <c r="N516" s="236"/>
      <c r="O516" s="236"/>
      <c r="P516" s="236"/>
      <c r="Q516" s="236"/>
      <c r="R516" s="236"/>
      <c r="S516" s="236"/>
      <c r="T516" s="237"/>
      <c r="U516" s="11"/>
      <c r="V516" s="11"/>
      <c r="W516" s="11"/>
      <c r="X516" s="11"/>
      <c r="Y516" s="11"/>
      <c r="Z516" s="11"/>
      <c r="AA516" s="11"/>
      <c r="AB516" s="11"/>
      <c r="AC516" s="11"/>
      <c r="AD516" s="11"/>
      <c r="AE516" s="11"/>
      <c r="AT516" s="238" t="s">
        <v>199</v>
      </c>
      <c r="AU516" s="238" t="s">
        <v>85</v>
      </c>
      <c r="AV516" s="11" t="s">
        <v>85</v>
      </c>
      <c r="AW516" s="11" t="s">
        <v>32</v>
      </c>
      <c r="AX516" s="11" t="s">
        <v>76</v>
      </c>
      <c r="AY516" s="238" t="s">
        <v>195</v>
      </c>
    </row>
    <row r="517" s="11" customFormat="1">
      <c r="A517" s="11"/>
      <c r="B517" s="228"/>
      <c r="C517" s="229"/>
      <c r="D517" s="213" t="s">
        <v>199</v>
      </c>
      <c r="E517" s="230" t="s">
        <v>1</v>
      </c>
      <c r="F517" s="231" t="s">
        <v>2250</v>
      </c>
      <c r="G517" s="229"/>
      <c r="H517" s="232">
        <v>17.388000000000002</v>
      </c>
      <c r="I517" s="233"/>
      <c r="J517" s="229"/>
      <c r="K517" s="229"/>
      <c r="L517" s="234"/>
      <c r="M517" s="235"/>
      <c r="N517" s="236"/>
      <c r="O517" s="236"/>
      <c r="P517" s="236"/>
      <c r="Q517" s="236"/>
      <c r="R517" s="236"/>
      <c r="S517" s="236"/>
      <c r="T517" s="237"/>
      <c r="U517" s="11"/>
      <c r="V517" s="11"/>
      <c r="W517" s="11"/>
      <c r="X517" s="11"/>
      <c r="Y517" s="11"/>
      <c r="Z517" s="11"/>
      <c r="AA517" s="11"/>
      <c r="AB517" s="11"/>
      <c r="AC517" s="11"/>
      <c r="AD517" s="11"/>
      <c r="AE517" s="11"/>
      <c r="AT517" s="238" t="s">
        <v>199</v>
      </c>
      <c r="AU517" s="238" t="s">
        <v>85</v>
      </c>
      <c r="AV517" s="11" t="s">
        <v>85</v>
      </c>
      <c r="AW517" s="11" t="s">
        <v>32</v>
      </c>
      <c r="AX517" s="11" t="s">
        <v>76</v>
      </c>
      <c r="AY517" s="238" t="s">
        <v>195</v>
      </c>
    </row>
    <row r="518" s="11" customFormat="1">
      <c r="A518" s="11"/>
      <c r="B518" s="228"/>
      <c r="C518" s="229"/>
      <c r="D518" s="213" t="s">
        <v>199</v>
      </c>
      <c r="E518" s="230" t="s">
        <v>1</v>
      </c>
      <c r="F518" s="231" t="s">
        <v>2239</v>
      </c>
      <c r="G518" s="229"/>
      <c r="H518" s="232">
        <v>3.125</v>
      </c>
      <c r="I518" s="233"/>
      <c r="J518" s="229"/>
      <c r="K518" s="229"/>
      <c r="L518" s="234"/>
      <c r="M518" s="235"/>
      <c r="N518" s="236"/>
      <c r="O518" s="236"/>
      <c r="P518" s="236"/>
      <c r="Q518" s="236"/>
      <c r="R518" s="236"/>
      <c r="S518" s="236"/>
      <c r="T518" s="237"/>
      <c r="U518" s="11"/>
      <c r="V518" s="11"/>
      <c r="W518" s="11"/>
      <c r="X518" s="11"/>
      <c r="Y518" s="11"/>
      <c r="Z518" s="11"/>
      <c r="AA518" s="11"/>
      <c r="AB518" s="11"/>
      <c r="AC518" s="11"/>
      <c r="AD518" s="11"/>
      <c r="AE518" s="11"/>
      <c r="AT518" s="238" t="s">
        <v>199</v>
      </c>
      <c r="AU518" s="238" t="s">
        <v>85</v>
      </c>
      <c r="AV518" s="11" t="s">
        <v>85</v>
      </c>
      <c r="AW518" s="11" t="s">
        <v>32</v>
      </c>
      <c r="AX518" s="11" t="s">
        <v>76</v>
      </c>
      <c r="AY518" s="238" t="s">
        <v>195</v>
      </c>
    </row>
    <row r="519" s="11" customFormat="1">
      <c r="A519" s="11"/>
      <c r="B519" s="228"/>
      <c r="C519" s="229"/>
      <c r="D519" s="213" t="s">
        <v>199</v>
      </c>
      <c r="E519" s="230" t="s">
        <v>1</v>
      </c>
      <c r="F519" s="231" t="s">
        <v>2251</v>
      </c>
      <c r="G519" s="229"/>
      <c r="H519" s="232">
        <v>72.792000000000002</v>
      </c>
      <c r="I519" s="233"/>
      <c r="J519" s="229"/>
      <c r="K519" s="229"/>
      <c r="L519" s="234"/>
      <c r="M519" s="235"/>
      <c r="N519" s="236"/>
      <c r="O519" s="236"/>
      <c r="P519" s="236"/>
      <c r="Q519" s="236"/>
      <c r="R519" s="236"/>
      <c r="S519" s="236"/>
      <c r="T519" s="237"/>
      <c r="U519" s="11"/>
      <c r="V519" s="11"/>
      <c r="W519" s="11"/>
      <c r="X519" s="11"/>
      <c r="Y519" s="11"/>
      <c r="Z519" s="11"/>
      <c r="AA519" s="11"/>
      <c r="AB519" s="11"/>
      <c r="AC519" s="11"/>
      <c r="AD519" s="11"/>
      <c r="AE519" s="11"/>
      <c r="AT519" s="238" t="s">
        <v>199</v>
      </c>
      <c r="AU519" s="238" t="s">
        <v>85</v>
      </c>
      <c r="AV519" s="11" t="s">
        <v>85</v>
      </c>
      <c r="AW519" s="11" t="s">
        <v>32</v>
      </c>
      <c r="AX519" s="11" t="s">
        <v>76</v>
      </c>
      <c r="AY519" s="238" t="s">
        <v>195</v>
      </c>
    </row>
    <row r="520" s="10" customFormat="1">
      <c r="A520" s="10"/>
      <c r="B520" s="218"/>
      <c r="C520" s="219"/>
      <c r="D520" s="213" t="s">
        <v>199</v>
      </c>
      <c r="E520" s="220" t="s">
        <v>1</v>
      </c>
      <c r="F520" s="221" t="s">
        <v>2231</v>
      </c>
      <c r="G520" s="219"/>
      <c r="H520" s="220" t="s">
        <v>1</v>
      </c>
      <c r="I520" s="222"/>
      <c r="J520" s="219"/>
      <c r="K520" s="219"/>
      <c r="L520" s="223"/>
      <c r="M520" s="224"/>
      <c r="N520" s="225"/>
      <c r="O520" s="225"/>
      <c r="P520" s="225"/>
      <c r="Q520" s="225"/>
      <c r="R520" s="225"/>
      <c r="S520" s="225"/>
      <c r="T520" s="226"/>
      <c r="U520" s="10"/>
      <c r="V520" s="10"/>
      <c r="W520" s="10"/>
      <c r="X520" s="10"/>
      <c r="Y520" s="10"/>
      <c r="Z520" s="10"/>
      <c r="AA520" s="10"/>
      <c r="AB520" s="10"/>
      <c r="AC520" s="10"/>
      <c r="AD520" s="10"/>
      <c r="AE520" s="10"/>
      <c r="AT520" s="227" t="s">
        <v>199</v>
      </c>
      <c r="AU520" s="227" t="s">
        <v>85</v>
      </c>
      <c r="AV520" s="10" t="s">
        <v>83</v>
      </c>
      <c r="AW520" s="10" t="s">
        <v>32</v>
      </c>
      <c r="AX520" s="10" t="s">
        <v>76</v>
      </c>
      <c r="AY520" s="227" t="s">
        <v>195</v>
      </c>
    </row>
    <row r="521" s="10" customFormat="1">
      <c r="A521" s="10"/>
      <c r="B521" s="218"/>
      <c r="C521" s="219"/>
      <c r="D521" s="213" t="s">
        <v>199</v>
      </c>
      <c r="E521" s="220" t="s">
        <v>1</v>
      </c>
      <c r="F521" s="221" t="s">
        <v>2025</v>
      </c>
      <c r="G521" s="219"/>
      <c r="H521" s="220" t="s">
        <v>1</v>
      </c>
      <c r="I521" s="222"/>
      <c r="J521" s="219"/>
      <c r="K521" s="219"/>
      <c r="L521" s="223"/>
      <c r="M521" s="224"/>
      <c r="N521" s="225"/>
      <c r="O521" s="225"/>
      <c r="P521" s="225"/>
      <c r="Q521" s="225"/>
      <c r="R521" s="225"/>
      <c r="S521" s="225"/>
      <c r="T521" s="226"/>
      <c r="U521" s="10"/>
      <c r="V521" s="10"/>
      <c r="W521" s="10"/>
      <c r="X521" s="10"/>
      <c r="Y521" s="10"/>
      <c r="Z521" s="10"/>
      <c r="AA521" s="10"/>
      <c r="AB521" s="10"/>
      <c r="AC521" s="10"/>
      <c r="AD521" s="10"/>
      <c r="AE521" s="10"/>
      <c r="AT521" s="227" t="s">
        <v>199</v>
      </c>
      <c r="AU521" s="227" t="s">
        <v>85</v>
      </c>
      <c r="AV521" s="10" t="s">
        <v>83</v>
      </c>
      <c r="AW521" s="10" t="s">
        <v>32</v>
      </c>
      <c r="AX521" s="10" t="s">
        <v>76</v>
      </c>
      <c r="AY521" s="227" t="s">
        <v>195</v>
      </c>
    </row>
    <row r="522" s="11" customFormat="1">
      <c r="A522" s="11"/>
      <c r="B522" s="228"/>
      <c r="C522" s="229"/>
      <c r="D522" s="213" t="s">
        <v>199</v>
      </c>
      <c r="E522" s="230" t="s">
        <v>1</v>
      </c>
      <c r="F522" s="231" t="s">
        <v>2252</v>
      </c>
      <c r="G522" s="229"/>
      <c r="H522" s="232">
        <v>-155.77199999999999</v>
      </c>
      <c r="I522" s="233"/>
      <c r="J522" s="229"/>
      <c r="K522" s="229"/>
      <c r="L522" s="234"/>
      <c r="M522" s="235"/>
      <c r="N522" s="236"/>
      <c r="O522" s="236"/>
      <c r="P522" s="236"/>
      <c r="Q522" s="236"/>
      <c r="R522" s="236"/>
      <c r="S522" s="236"/>
      <c r="T522" s="237"/>
      <c r="U522" s="11"/>
      <c r="V522" s="11"/>
      <c r="W522" s="11"/>
      <c r="X522" s="11"/>
      <c r="Y522" s="11"/>
      <c r="Z522" s="11"/>
      <c r="AA522" s="11"/>
      <c r="AB522" s="11"/>
      <c r="AC522" s="11"/>
      <c r="AD522" s="11"/>
      <c r="AE522" s="11"/>
      <c r="AT522" s="238" t="s">
        <v>199</v>
      </c>
      <c r="AU522" s="238" t="s">
        <v>85</v>
      </c>
      <c r="AV522" s="11" t="s">
        <v>85</v>
      </c>
      <c r="AW522" s="11" t="s">
        <v>32</v>
      </c>
      <c r="AX522" s="11" t="s">
        <v>76</v>
      </c>
      <c r="AY522" s="238" t="s">
        <v>195</v>
      </c>
    </row>
    <row r="523" s="11" customFormat="1">
      <c r="A523" s="11"/>
      <c r="B523" s="228"/>
      <c r="C523" s="229"/>
      <c r="D523" s="213" t="s">
        <v>199</v>
      </c>
      <c r="E523" s="230" t="s">
        <v>1</v>
      </c>
      <c r="F523" s="231" t="s">
        <v>2253</v>
      </c>
      <c r="G523" s="229"/>
      <c r="H523" s="232">
        <v>-8.3420000000000005</v>
      </c>
      <c r="I523" s="233"/>
      <c r="J523" s="229"/>
      <c r="K523" s="229"/>
      <c r="L523" s="234"/>
      <c r="M523" s="235"/>
      <c r="N523" s="236"/>
      <c r="O523" s="236"/>
      <c r="P523" s="236"/>
      <c r="Q523" s="236"/>
      <c r="R523" s="236"/>
      <c r="S523" s="236"/>
      <c r="T523" s="237"/>
      <c r="U523" s="11"/>
      <c r="V523" s="11"/>
      <c r="W523" s="11"/>
      <c r="X523" s="11"/>
      <c r="Y523" s="11"/>
      <c r="Z523" s="11"/>
      <c r="AA523" s="11"/>
      <c r="AB523" s="11"/>
      <c r="AC523" s="11"/>
      <c r="AD523" s="11"/>
      <c r="AE523" s="11"/>
      <c r="AT523" s="238" t="s">
        <v>199</v>
      </c>
      <c r="AU523" s="238" t="s">
        <v>85</v>
      </c>
      <c r="AV523" s="11" t="s">
        <v>85</v>
      </c>
      <c r="AW523" s="11" t="s">
        <v>32</v>
      </c>
      <c r="AX523" s="11" t="s">
        <v>76</v>
      </c>
      <c r="AY523" s="238" t="s">
        <v>195</v>
      </c>
    </row>
    <row r="524" s="10" customFormat="1">
      <c r="A524" s="10"/>
      <c r="B524" s="218"/>
      <c r="C524" s="219"/>
      <c r="D524" s="213" t="s">
        <v>199</v>
      </c>
      <c r="E524" s="220" t="s">
        <v>1</v>
      </c>
      <c r="F524" s="221" t="s">
        <v>2027</v>
      </c>
      <c r="G524" s="219"/>
      <c r="H524" s="220" t="s">
        <v>1</v>
      </c>
      <c r="I524" s="222"/>
      <c r="J524" s="219"/>
      <c r="K524" s="219"/>
      <c r="L524" s="223"/>
      <c r="M524" s="224"/>
      <c r="N524" s="225"/>
      <c r="O524" s="225"/>
      <c r="P524" s="225"/>
      <c r="Q524" s="225"/>
      <c r="R524" s="225"/>
      <c r="S524" s="225"/>
      <c r="T524" s="226"/>
      <c r="U524" s="10"/>
      <c r="V524" s="10"/>
      <c r="W524" s="10"/>
      <c r="X524" s="10"/>
      <c r="Y524" s="10"/>
      <c r="Z524" s="10"/>
      <c r="AA524" s="10"/>
      <c r="AB524" s="10"/>
      <c r="AC524" s="10"/>
      <c r="AD524" s="10"/>
      <c r="AE524" s="10"/>
      <c r="AT524" s="227" t="s">
        <v>199</v>
      </c>
      <c r="AU524" s="227" t="s">
        <v>85</v>
      </c>
      <c r="AV524" s="10" t="s">
        <v>83</v>
      </c>
      <c r="AW524" s="10" t="s">
        <v>32</v>
      </c>
      <c r="AX524" s="10" t="s">
        <v>76</v>
      </c>
      <c r="AY524" s="227" t="s">
        <v>195</v>
      </c>
    </row>
    <row r="525" s="11" customFormat="1">
      <c r="A525" s="11"/>
      <c r="B525" s="228"/>
      <c r="C525" s="229"/>
      <c r="D525" s="213" t="s">
        <v>199</v>
      </c>
      <c r="E525" s="230" t="s">
        <v>1</v>
      </c>
      <c r="F525" s="231" t="s">
        <v>2254</v>
      </c>
      <c r="G525" s="229"/>
      <c r="H525" s="232">
        <v>-15.374000000000001</v>
      </c>
      <c r="I525" s="233"/>
      <c r="J525" s="229"/>
      <c r="K525" s="229"/>
      <c r="L525" s="234"/>
      <c r="M525" s="235"/>
      <c r="N525" s="236"/>
      <c r="O525" s="236"/>
      <c r="P525" s="236"/>
      <c r="Q525" s="236"/>
      <c r="R525" s="236"/>
      <c r="S525" s="236"/>
      <c r="T525" s="237"/>
      <c r="U525" s="11"/>
      <c r="V525" s="11"/>
      <c r="W525" s="11"/>
      <c r="X525" s="11"/>
      <c r="Y525" s="11"/>
      <c r="Z525" s="11"/>
      <c r="AA525" s="11"/>
      <c r="AB525" s="11"/>
      <c r="AC525" s="11"/>
      <c r="AD525" s="11"/>
      <c r="AE525" s="11"/>
      <c r="AT525" s="238" t="s">
        <v>199</v>
      </c>
      <c r="AU525" s="238" t="s">
        <v>85</v>
      </c>
      <c r="AV525" s="11" t="s">
        <v>85</v>
      </c>
      <c r="AW525" s="11" t="s">
        <v>32</v>
      </c>
      <c r="AX525" s="11" t="s">
        <v>76</v>
      </c>
      <c r="AY525" s="238" t="s">
        <v>195</v>
      </c>
    </row>
    <row r="526" s="10" customFormat="1">
      <c r="A526" s="10"/>
      <c r="B526" s="218"/>
      <c r="C526" s="219"/>
      <c r="D526" s="213" t="s">
        <v>199</v>
      </c>
      <c r="E526" s="220" t="s">
        <v>1</v>
      </c>
      <c r="F526" s="221" t="s">
        <v>2078</v>
      </c>
      <c r="G526" s="219"/>
      <c r="H526" s="220" t="s">
        <v>1</v>
      </c>
      <c r="I526" s="222"/>
      <c r="J526" s="219"/>
      <c r="K526" s="219"/>
      <c r="L526" s="223"/>
      <c r="M526" s="224"/>
      <c r="N526" s="225"/>
      <c r="O526" s="225"/>
      <c r="P526" s="225"/>
      <c r="Q526" s="225"/>
      <c r="R526" s="225"/>
      <c r="S526" s="225"/>
      <c r="T526" s="226"/>
      <c r="U526" s="10"/>
      <c r="V526" s="10"/>
      <c r="W526" s="10"/>
      <c r="X526" s="10"/>
      <c r="Y526" s="10"/>
      <c r="Z526" s="10"/>
      <c r="AA526" s="10"/>
      <c r="AB526" s="10"/>
      <c r="AC526" s="10"/>
      <c r="AD526" s="10"/>
      <c r="AE526" s="10"/>
      <c r="AT526" s="227" t="s">
        <v>199</v>
      </c>
      <c r="AU526" s="227" t="s">
        <v>85</v>
      </c>
      <c r="AV526" s="10" t="s">
        <v>83</v>
      </c>
      <c r="AW526" s="10" t="s">
        <v>32</v>
      </c>
      <c r="AX526" s="10" t="s">
        <v>76</v>
      </c>
      <c r="AY526" s="227" t="s">
        <v>195</v>
      </c>
    </row>
    <row r="527" s="11" customFormat="1">
      <c r="A527" s="11"/>
      <c r="B527" s="228"/>
      <c r="C527" s="229"/>
      <c r="D527" s="213" t="s">
        <v>199</v>
      </c>
      <c r="E527" s="230" t="s">
        <v>1</v>
      </c>
      <c r="F527" s="231" t="s">
        <v>2255</v>
      </c>
      <c r="G527" s="229"/>
      <c r="H527" s="232">
        <v>-51.716000000000001</v>
      </c>
      <c r="I527" s="233"/>
      <c r="J527" s="229"/>
      <c r="K527" s="229"/>
      <c r="L527" s="234"/>
      <c r="M527" s="235"/>
      <c r="N527" s="236"/>
      <c r="O527" s="236"/>
      <c r="P527" s="236"/>
      <c r="Q527" s="236"/>
      <c r="R527" s="236"/>
      <c r="S527" s="236"/>
      <c r="T527" s="237"/>
      <c r="U527" s="11"/>
      <c r="V527" s="11"/>
      <c r="W527" s="11"/>
      <c r="X527" s="11"/>
      <c r="Y527" s="11"/>
      <c r="Z527" s="11"/>
      <c r="AA527" s="11"/>
      <c r="AB527" s="11"/>
      <c r="AC527" s="11"/>
      <c r="AD527" s="11"/>
      <c r="AE527" s="11"/>
      <c r="AT527" s="238" t="s">
        <v>199</v>
      </c>
      <c r="AU527" s="238" t="s">
        <v>85</v>
      </c>
      <c r="AV527" s="11" t="s">
        <v>85</v>
      </c>
      <c r="AW527" s="11" t="s">
        <v>32</v>
      </c>
      <c r="AX527" s="11" t="s">
        <v>76</v>
      </c>
      <c r="AY527" s="238" t="s">
        <v>195</v>
      </c>
    </row>
    <row r="528" s="11" customFormat="1">
      <c r="A528" s="11"/>
      <c r="B528" s="228"/>
      <c r="C528" s="229"/>
      <c r="D528" s="213" t="s">
        <v>199</v>
      </c>
      <c r="E528" s="230" t="s">
        <v>1</v>
      </c>
      <c r="F528" s="231" t="s">
        <v>2256</v>
      </c>
      <c r="G528" s="229"/>
      <c r="H528" s="232">
        <v>0</v>
      </c>
      <c r="I528" s="233"/>
      <c r="J528" s="229"/>
      <c r="K528" s="229"/>
      <c r="L528" s="234"/>
      <c r="M528" s="235"/>
      <c r="N528" s="236"/>
      <c r="O528" s="236"/>
      <c r="P528" s="236"/>
      <c r="Q528" s="236"/>
      <c r="R528" s="236"/>
      <c r="S528" s="236"/>
      <c r="T528" s="237"/>
      <c r="U528" s="11"/>
      <c r="V528" s="11"/>
      <c r="W528" s="11"/>
      <c r="X528" s="11"/>
      <c r="Y528" s="11"/>
      <c r="Z528" s="11"/>
      <c r="AA528" s="11"/>
      <c r="AB528" s="11"/>
      <c r="AC528" s="11"/>
      <c r="AD528" s="11"/>
      <c r="AE528" s="11"/>
      <c r="AT528" s="238" t="s">
        <v>199</v>
      </c>
      <c r="AU528" s="238" t="s">
        <v>85</v>
      </c>
      <c r="AV528" s="11" t="s">
        <v>85</v>
      </c>
      <c r="AW528" s="11" t="s">
        <v>32</v>
      </c>
      <c r="AX528" s="11" t="s">
        <v>76</v>
      </c>
      <c r="AY528" s="238" t="s">
        <v>195</v>
      </c>
    </row>
    <row r="529" s="10" customFormat="1">
      <c r="A529" s="10"/>
      <c r="B529" s="218"/>
      <c r="C529" s="219"/>
      <c r="D529" s="213" t="s">
        <v>199</v>
      </c>
      <c r="E529" s="220" t="s">
        <v>1</v>
      </c>
      <c r="F529" s="221" t="s">
        <v>2009</v>
      </c>
      <c r="G529" s="219"/>
      <c r="H529" s="220" t="s">
        <v>1</v>
      </c>
      <c r="I529" s="222"/>
      <c r="J529" s="219"/>
      <c r="K529" s="219"/>
      <c r="L529" s="223"/>
      <c r="M529" s="224"/>
      <c r="N529" s="225"/>
      <c r="O529" s="225"/>
      <c r="P529" s="225"/>
      <c r="Q529" s="225"/>
      <c r="R529" s="225"/>
      <c r="S529" s="225"/>
      <c r="T529" s="226"/>
      <c r="U529" s="10"/>
      <c r="V529" s="10"/>
      <c r="W529" s="10"/>
      <c r="X529" s="10"/>
      <c r="Y529" s="10"/>
      <c r="Z529" s="10"/>
      <c r="AA529" s="10"/>
      <c r="AB529" s="10"/>
      <c r="AC529" s="10"/>
      <c r="AD529" s="10"/>
      <c r="AE529" s="10"/>
      <c r="AT529" s="227" t="s">
        <v>199</v>
      </c>
      <c r="AU529" s="227" t="s">
        <v>85</v>
      </c>
      <c r="AV529" s="10" t="s">
        <v>83</v>
      </c>
      <c r="AW529" s="10" t="s">
        <v>32</v>
      </c>
      <c r="AX529" s="10" t="s">
        <v>76</v>
      </c>
      <c r="AY529" s="227" t="s">
        <v>195</v>
      </c>
    </row>
    <row r="530" s="11" customFormat="1">
      <c r="A530" s="11"/>
      <c r="B530" s="228"/>
      <c r="C530" s="229"/>
      <c r="D530" s="213" t="s">
        <v>199</v>
      </c>
      <c r="E530" s="230" t="s">
        <v>1</v>
      </c>
      <c r="F530" s="231" t="s">
        <v>2257</v>
      </c>
      <c r="G530" s="229"/>
      <c r="H530" s="232">
        <v>-1.6679999999999999</v>
      </c>
      <c r="I530" s="233"/>
      <c r="J530" s="229"/>
      <c r="K530" s="229"/>
      <c r="L530" s="234"/>
      <c r="M530" s="235"/>
      <c r="N530" s="236"/>
      <c r="O530" s="236"/>
      <c r="P530" s="236"/>
      <c r="Q530" s="236"/>
      <c r="R530" s="236"/>
      <c r="S530" s="236"/>
      <c r="T530" s="237"/>
      <c r="U530" s="11"/>
      <c r="V530" s="11"/>
      <c r="W530" s="11"/>
      <c r="X530" s="11"/>
      <c r="Y530" s="11"/>
      <c r="Z530" s="11"/>
      <c r="AA530" s="11"/>
      <c r="AB530" s="11"/>
      <c r="AC530" s="11"/>
      <c r="AD530" s="11"/>
      <c r="AE530" s="11"/>
      <c r="AT530" s="238" t="s">
        <v>199</v>
      </c>
      <c r="AU530" s="238" t="s">
        <v>85</v>
      </c>
      <c r="AV530" s="11" t="s">
        <v>85</v>
      </c>
      <c r="AW530" s="11" t="s">
        <v>32</v>
      </c>
      <c r="AX530" s="11" t="s">
        <v>76</v>
      </c>
      <c r="AY530" s="238" t="s">
        <v>195</v>
      </c>
    </row>
    <row r="531" s="11" customFormat="1">
      <c r="A531" s="11"/>
      <c r="B531" s="228"/>
      <c r="C531" s="229"/>
      <c r="D531" s="213" t="s">
        <v>199</v>
      </c>
      <c r="E531" s="230" t="s">
        <v>1</v>
      </c>
      <c r="F531" s="231" t="s">
        <v>2258</v>
      </c>
      <c r="G531" s="229"/>
      <c r="H531" s="232">
        <v>-4.5419999999999998</v>
      </c>
      <c r="I531" s="233"/>
      <c r="J531" s="229"/>
      <c r="K531" s="229"/>
      <c r="L531" s="234"/>
      <c r="M531" s="235"/>
      <c r="N531" s="236"/>
      <c r="O531" s="236"/>
      <c r="P531" s="236"/>
      <c r="Q531" s="236"/>
      <c r="R531" s="236"/>
      <c r="S531" s="236"/>
      <c r="T531" s="237"/>
      <c r="U531" s="11"/>
      <c r="V531" s="11"/>
      <c r="W531" s="11"/>
      <c r="X531" s="11"/>
      <c r="Y531" s="11"/>
      <c r="Z531" s="11"/>
      <c r="AA531" s="11"/>
      <c r="AB531" s="11"/>
      <c r="AC531" s="11"/>
      <c r="AD531" s="11"/>
      <c r="AE531" s="11"/>
      <c r="AT531" s="238" t="s">
        <v>199</v>
      </c>
      <c r="AU531" s="238" t="s">
        <v>85</v>
      </c>
      <c r="AV531" s="11" t="s">
        <v>85</v>
      </c>
      <c r="AW531" s="11" t="s">
        <v>32</v>
      </c>
      <c r="AX531" s="11" t="s">
        <v>76</v>
      </c>
      <c r="AY531" s="238" t="s">
        <v>195</v>
      </c>
    </row>
    <row r="532" s="11" customFormat="1">
      <c r="A532" s="11"/>
      <c r="B532" s="228"/>
      <c r="C532" s="229"/>
      <c r="D532" s="213" t="s">
        <v>199</v>
      </c>
      <c r="E532" s="230" t="s">
        <v>1</v>
      </c>
      <c r="F532" s="231" t="s">
        <v>2259</v>
      </c>
      <c r="G532" s="229"/>
      <c r="H532" s="232">
        <v>-0.48199999999999998</v>
      </c>
      <c r="I532" s="233"/>
      <c r="J532" s="229"/>
      <c r="K532" s="229"/>
      <c r="L532" s="234"/>
      <c r="M532" s="235"/>
      <c r="N532" s="236"/>
      <c r="O532" s="236"/>
      <c r="P532" s="236"/>
      <c r="Q532" s="236"/>
      <c r="R532" s="236"/>
      <c r="S532" s="236"/>
      <c r="T532" s="237"/>
      <c r="U532" s="11"/>
      <c r="V532" s="11"/>
      <c r="W532" s="11"/>
      <c r="X532" s="11"/>
      <c r="Y532" s="11"/>
      <c r="Z532" s="11"/>
      <c r="AA532" s="11"/>
      <c r="AB532" s="11"/>
      <c r="AC532" s="11"/>
      <c r="AD532" s="11"/>
      <c r="AE532" s="11"/>
      <c r="AT532" s="238" t="s">
        <v>199</v>
      </c>
      <c r="AU532" s="238" t="s">
        <v>85</v>
      </c>
      <c r="AV532" s="11" t="s">
        <v>85</v>
      </c>
      <c r="AW532" s="11" t="s">
        <v>32</v>
      </c>
      <c r="AX532" s="11" t="s">
        <v>76</v>
      </c>
      <c r="AY532" s="238" t="s">
        <v>195</v>
      </c>
    </row>
    <row r="533" s="11" customFormat="1">
      <c r="A533" s="11"/>
      <c r="B533" s="228"/>
      <c r="C533" s="229"/>
      <c r="D533" s="213" t="s">
        <v>199</v>
      </c>
      <c r="E533" s="230" t="s">
        <v>1</v>
      </c>
      <c r="F533" s="231" t="s">
        <v>2260</v>
      </c>
      <c r="G533" s="229"/>
      <c r="H533" s="232">
        <v>-8.1609999999999996</v>
      </c>
      <c r="I533" s="233"/>
      <c r="J533" s="229"/>
      <c r="K533" s="229"/>
      <c r="L533" s="234"/>
      <c r="M533" s="235"/>
      <c r="N533" s="236"/>
      <c r="O533" s="236"/>
      <c r="P533" s="236"/>
      <c r="Q533" s="236"/>
      <c r="R533" s="236"/>
      <c r="S533" s="236"/>
      <c r="T533" s="237"/>
      <c r="U533" s="11"/>
      <c r="V533" s="11"/>
      <c r="W533" s="11"/>
      <c r="X533" s="11"/>
      <c r="Y533" s="11"/>
      <c r="Z533" s="11"/>
      <c r="AA533" s="11"/>
      <c r="AB533" s="11"/>
      <c r="AC533" s="11"/>
      <c r="AD533" s="11"/>
      <c r="AE533" s="11"/>
      <c r="AT533" s="238" t="s">
        <v>199</v>
      </c>
      <c r="AU533" s="238" t="s">
        <v>85</v>
      </c>
      <c r="AV533" s="11" t="s">
        <v>85</v>
      </c>
      <c r="AW533" s="11" t="s">
        <v>32</v>
      </c>
      <c r="AX533" s="11" t="s">
        <v>76</v>
      </c>
      <c r="AY533" s="238" t="s">
        <v>195</v>
      </c>
    </row>
    <row r="534" s="16" customFormat="1">
      <c r="A534" s="16"/>
      <c r="B534" s="298"/>
      <c r="C534" s="299"/>
      <c r="D534" s="213" t="s">
        <v>199</v>
      </c>
      <c r="E534" s="300" t="s">
        <v>1</v>
      </c>
      <c r="F534" s="301" t="s">
        <v>1498</v>
      </c>
      <c r="G534" s="299"/>
      <c r="H534" s="302">
        <v>1363.502</v>
      </c>
      <c r="I534" s="303"/>
      <c r="J534" s="299"/>
      <c r="K534" s="299"/>
      <c r="L534" s="304"/>
      <c r="M534" s="305"/>
      <c r="N534" s="306"/>
      <c r="O534" s="306"/>
      <c r="P534" s="306"/>
      <c r="Q534" s="306"/>
      <c r="R534" s="306"/>
      <c r="S534" s="306"/>
      <c r="T534" s="307"/>
      <c r="U534" s="16"/>
      <c r="V534" s="16"/>
      <c r="W534" s="16"/>
      <c r="X534" s="16"/>
      <c r="Y534" s="16"/>
      <c r="Z534" s="16"/>
      <c r="AA534" s="16"/>
      <c r="AB534" s="16"/>
      <c r="AC534" s="16"/>
      <c r="AD534" s="16"/>
      <c r="AE534" s="16"/>
      <c r="AT534" s="308" t="s">
        <v>199</v>
      </c>
      <c r="AU534" s="308" t="s">
        <v>85</v>
      </c>
      <c r="AV534" s="16" t="s">
        <v>229</v>
      </c>
      <c r="AW534" s="16" t="s">
        <v>32</v>
      </c>
      <c r="AX534" s="16" t="s">
        <v>76</v>
      </c>
      <c r="AY534" s="308" t="s">
        <v>195</v>
      </c>
    </row>
    <row r="535" s="10" customFormat="1">
      <c r="A535" s="10"/>
      <c r="B535" s="218"/>
      <c r="C535" s="219"/>
      <c r="D535" s="213" t="s">
        <v>199</v>
      </c>
      <c r="E535" s="220" t="s">
        <v>1</v>
      </c>
      <c r="F535" s="221" t="s">
        <v>2030</v>
      </c>
      <c r="G535" s="219"/>
      <c r="H535" s="220" t="s">
        <v>1</v>
      </c>
      <c r="I535" s="222"/>
      <c r="J535" s="219"/>
      <c r="K535" s="219"/>
      <c r="L535" s="223"/>
      <c r="M535" s="224"/>
      <c r="N535" s="225"/>
      <c r="O535" s="225"/>
      <c r="P535" s="225"/>
      <c r="Q535" s="225"/>
      <c r="R535" s="225"/>
      <c r="S535" s="225"/>
      <c r="T535" s="226"/>
      <c r="U535" s="10"/>
      <c r="V535" s="10"/>
      <c r="W535" s="10"/>
      <c r="X535" s="10"/>
      <c r="Y535" s="10"/>
      <c r="Z535" s="10"/>
      <c r="AA535" s="10"/>
      <c r="AB535" s="10"/>
      <c r="AC535" s="10"/>
      <c r="AD535" s="10"/>
      <c r="AE535" s="10"/>
      <c r="AT535" s="227" t="s">
        <v>199</v>
      </c>
      <c r="AU535" s="227" t="s">
        <v>85</v>
      </c>
      <c r="AV535" s="10" t="s">
        <v>83</v>
      </c>
      <c r="AW535" s="10" t="s">
        <v>32</v>
      </c>
      <c r="AX535" s="10" t="s">
        <v>76</v>
      </c>
      <c r="AY535" s="227" t="s">
        <v>195</v>
      </c>
    </row>
    <row r="536" s="11" customFormat="1">
      <c r="A536" s="11"/>
      <c r="B536" s="228"/>
      <c r="C536" s="229"/>
      <c r="D536" s="213" t="s">
        <v>199</v>
      </c>
      <c r="E536" s="230" t="s">
        <v>1</v>
      </c>
      <c r="F536" s="231" t="s">
        <v>2261</v>
      </c>
      <c r="G536" s="229"/>
      <c r="H536" s="232">
        <v>203.81899999999999</v>
      </c>
      <c r="I536" s="233"/>
      <c r="J536" s="229"/>
      <c r="K536" s="229"/>
      <c r="L536" s="234"/>
      <c r="M536" s="235"/>
      <c r="N536" s="236"/>
      <c r="O536" s="236"/>
      <c r="P536" s="236"/>
      <c r="Q536" s="236"/>
      <c r="R536" s="236"/>
      <c r="S536" s="236"/>
      <c r="T536" s="237"/>
      <c r="U536" s="11"/>
      <c r="V536" s="11"/>
      <c r="W536" s="11"/>
      <c r="X536" s="11"/>
      <c r="Y536" s="11"/>
      <c r="Z536" s="11"/>
      <c r="AA536" s="11"/>
      <c r="AB536" s="11"/>
      <c r="AC536" s="11"/>
      <c r="AD536" s="11"/>
      <c r="AE536" s="11"/>
      <c r="AT536" s="238" t="s">
        <v>199</v>
      </c>
      <c r="AU536" s="238" t="s">
        <v>85</v>
      </c>
      <c r="AV536" s="11" t="s">
        <v>85</v>
      </c>
      <c r="AW536" s="11" t="s">
        <v>32</v>
      </c>
      <c r="AX536" s="11" t="s">
        <v>76</v>
      </c>
      <c r="AY536" s="238" t="s">
        <v>195</v>
      </c>
    </row>
    <row r="537" s="11" customFormat="1">
      <c r="A537" s="11"/>
      <c r="B537" s="228"/>
      <c r="C537" s="229"/>
      <c r="D537" s="213" t="s">
        <v>199</v>
      </c>
      <c r="E537" s="230" t="s">
        <v>1</v>
      </c>
      <c r="F537" s="231" t="s">
        <v>2262</v>
      </c>
      <c r="G537" s="229"/>
      <c r="H537" s="232">
        <v>146.49600000000001</v>
      </c>
      <c r="I537" s="233"/>
      <c r="J537" s="229"/>
      <c r="K537" s="229"/>
      <c r="L537" s="234"/>
      <c r="M537" s="235"/>
      <c r="N537" s="236"/>
      <c r="O537" s="236"/>
      <c r="P537" s="236"/>
      <c r="Q537" s="236"/>
      <c r="R537" s="236"/>
      <c r="S537" s="236"/>
      <c r="T537" s="237"/>
      <c r="U537" s="11"/>
      <c r="V537" s="11"/>
      <c r="W537" s="11"/>
      <c r="X537" s="11"/>
      <c r="Y537" s="11"/>
      <c r="Z537" s="11"/>
      <c r="AA537" s="11"/>
      <c r="AB537" s="11"/>
      <c r="AC537" s="11"/>
      <c r="AD537" s="11"/>
      <c r="AE537" s="11"/>
      <c r="AT537" s="238" t="s">
        <v>199</v>
      </c>
      <c r="AU537" s="238" t="s">
        <v>85</v>
      </c>
      <c r="AV537" s="11" t="s">
        <v>85</v>
      </c>
      <c r="AW537" s="11" t="s">
        <v>32</v>
      </c>
      <c r="AX537" s="11" t="s">
        <v>76</v>
      </c>
      <c r="AY537" s="238" t="s">
        <v>195</v>
      </c>
    </row>
    <row r="538" s="11" customFormat="1">
      <c r="A538" s="11"/>
      <c r="B538" s="228"/>
      <c r="C538" s="229"/>
      <c r="D538" s="213" t="s">
        <v>199</v>
      </c>
      <c r="E538" s="230" t="s">
        <v>1</v>
      </c>
      <c r="F538" s="231" t="s">
        <v>2263</v>
      </c>
      <c r="G538" s="229"/>
      <c r="H538" s="232">
        <v>328.666</v>
      </c>
      <c r="I538" s="233"/>
      <c r="J538" s="229"/>
      <c r="K538" s="229"/>
      <c r="L538" s="234"/>
      <c r="M538" s="235"/>
      <c r="N538" s="236"/>
      <c r="O538" s="236"/>
      <c r="P538" s="236"/>
      <c r="Q538" s="236"/>
      <c r="R538" s="236"/>
      <c r="S538" s="236"/>
      <c r="T538" s="237"/>
      <c r="U538" s="11"/>
      <c r="V538" s="11"/>
      <c r="W538" s="11"/>
      <c r="X538" s="11"/>
      <c r="Y538" s="11"/>
      <c r="Z538" s="11"/>
      <c r="AA538" s="11"/>
      <c r="AB538" s="11"/>
      <c r="AC538" s="11"/>
      <c r="AD538" s="11"/>
      <c r="AE538" s="11"/>
      <c r="AT538" s="238" t="s">
        <v>199</v>
      </c>
      <c r="AU538" s="238" t="s">
        <v>85</v>
      </c>
      <c r="AV538" s="11" t="s">
        <v>85</v>
      </c>
      <c r="AW538" s="11" t="s">
        <v>32</v>
      </c>
      <c r="AX538" s="11" t="s">
        <v>76</v>
      </c>
      <c r="AY538" s="238" t="s">
        <v>195</v>
      </c>
    </row>
    <row r="539" s="11" customFormat="1">
      <c r="A539" s="11"/>
      <c r="B539" s="228"/>
      <c r="C539" s="229"/>
      <c r="D539" s="213" t="s">
        <v>199</v>
      </c>
      <c r="E539" s="230" t="s">
        <v>1</v>
      </c>
      <c r="F539" s="231" t="s">
        <v>2264</v>
      </c>
      <c r="G539" s="229"/>
      <c r="H539" s="232">
        <v>177.87100000000001</v>
      </c>
      <c r="I539" s="233"/>
      <c r="J539" s="229"/>
      <c r="K539" s="229"/>
      <c r="L539" s="234"/>
      <c r="M539" s="235"/>
      <c r="N539" s="236"/>
      <c r="O539" s="236"/>
      <c r="P539" s="236"/>
      <c r="Q539" s="236"/>
      <c r="R539" s="236"/>
      <c r="S539" s="236"/>
      <c r="T539" s="237"/>
      <c r="U539" s="11"/>
      <c r="V539" s="11"/>
      <c r="W539" s="11"/>
      <c r="X539" s="11"/>
      <c r="Y539" s="11"/>
      <c r="Z539" s="11"/>
      <c r="AA539" s="11"/>
      <c r="AB539" s="11"/>
      <c r="AC539" s="11"/>
      <c r="AD539" s="11"/>
      <c r="AE539" s="11"/>
      <c r="AT539" s="238" t="s">
        <v>199</v>
      </c>
      <c r="AU539" s="238" t="s">
        <v>85</v>
      </c>
      <c r="AV539" s="11" t="s">
        <v>85</v>
      </c>
      <c r="AW539" s="11" t="s">
        <v>32</v>
      </c>
      <c r="AX539" s="11" t="s">
        <v>76</v>
      </c>
      <c r="AY539" s="238" t="s">
        <v>195</v>
      </c>
    </row>
    <row r="540" s="11" customFormat="1">
      <c r="A540" s="11"/>
      <c r="B540" s="228"/>
      <c r="C540" s="229"/>
      <c r="D540" s="213" t="s">
        <v>199</v>
      </c>
      <c r="E540" s="230" t="s">
        <v>1</v>
      </c>
      <c r="F540" s="231" t="s">
        <v>2265</v>
      </c>
      <c r="G540" s="229"/>
      <c r="H540" s="232">
        <v>93.242999999999995</v>
      </c>
      <c r="I540" s="233"/>
      <c r="J540" s="229"/>
      <c r="K540" s="229"/>
      <c r="L540" s="234"/>
      <c r="M540" s="235"/>
      <c r="N540" s="236"/>
      <c r="O540" s="236"/>
      <c r="P540" s="236"/>
      <c r="Q540" s="236"/>
      <c r="R540" s="236"/>
      <c r="S540" s="236"/>
      <c r="T540" s="237"/>
      <c r="U540" s="11"/>
      <c r="V540" s="11"/>
      <c r="W540" s="11"/>
      <c r="X540" s="11"/>
      <c r="Y540" s="11"/>
      <c r="Z540" s="11"/>
      <c r="AA540" s="11"/>
      <c r="AB540" s="11"/>
      <c r="AC540" s="11"/>
      <c r="AD540" s="11"/>
      <c r="AE540" s="11"/>
      <c r="AT540" s="238" t="s">
        <v>199</v>
      </c>
      <c r="AU540" s="238" t="s">
        <v>85</v>
      </c>
      <c r="AV540" s="11" t="s">
        <v>85</v>
      </c>
      <c r="AW540" s="11" t="s">
        <v>32</v>
      </c>
      <c r="AX540" s="11" t="s">
        <v>76</v>
      </c>
      <c r="AY540" s="238" t="s">
        <v>195</v>
      </c>
    </row>
    <row r="541" s="11" customFormat="1">
      <c r="A541" s="11"/>
      <c r="B541" s="228"/>
      <c r="C541" s="229"/>
      <c r="D541" s="213" t="s">
        <v>199</v>
      </c>
      <c r="E541" s="230" t="s">
        <v>1</v>
      </c>
      <c r="F541" s="231" t="s">
        <v>2266</v>
      </c>
      <c r="G541" s="229"/>
      <c r="H541" s="232">
        <v>17.187999999999999</v>
      </c>
      <c r="I541" s="233"/>
      <c r="J541" s="229"/>
      <c r="K541" s="229"/>
      <c r="L541" s="234"/>
      <c r="M541" s="235"/>
      <c r="N541" s="236"/>
      <c r="O541" s="236"/>
      <c r="P541" s="236"/>
      <c r="Q541" s="236"/>
      <c r="R541" s="236"/>
      <c r="S541" s="236"/>
      <c r="T541" s="237"/>
      <c r="U541" s="11"/>
      <c r="V541" s="11"/>
      <c r="W541" s="11"/>
      <c r="X541" s="11"/>
      <c r="Y541" s="11"/>
      <c r="Z541" s="11"/>
      <c r="AA541" s="11"/>
      <c r="AB541" s="11"/>
      <c r="AC541" s="11"/>
      <c r="AD541" s="11"/>
      <c r="AE541" s="11"/>
      <c r="AT541" s="238" t="s">
        <v>199</v>
      </c>
      <c r="AU541" s="238" t="s">
        <v>85</v>
      </c>
      <c r="AV541" s="11" t="s">
        <v>85</v>
      </c>
      <c r="AW541" s="11" t="s">
        <v>32</v>
      </c>
      <c r="AX541" s="11" t="s">
        <v>76</v>
      </c>
      <c r="AY541" s="238" t="s">
        <v>195</v>
      </c>
    </row>
    <row r="542" s="10" customFormat="1">
      <c r="A542" s="10"/>
      <c r="B542" s="218"/>
      <c r="C542" s="219"/>
      <c r="D542" s="213" t="s">
        <v>199</v>
      </c>
      <c r="E542" s="220" t="s">
        <v>1</v>
      </c>
      <c r="F542" s="221" t="s">
        <v>2032</v>
      </c>
      <c r="G542" s="219"/>
      <c r="H542" s="220" t="s">
        <v>1</v>
      </c>
      <c r="I542" s="222"/>
      <c r="J542" s="219"/>
      <c r="K542" s="219"/>
      <c r="L542" s="223"/>
      <c r="M542" s="224"/>
      <c r="N542" s="225"/>
      <c r="O542" s="225"/>
      <c r="P542" s="225"/>
      <c r="Q542" s="225"/>
      <c r="R542" s="225"/>
      <c r="S542" s="225"/>
      <c r="T542" s="226"/>
      <c r="U542" s="10"/>
      <c r="V542" s="10"/>
      <c r="W542" s="10"/>
      <c r="X542" s="10"/>
      <c r="Y542" s="10"/>
      <c r="Z542" s="10"/>
      <c r="AA542" s="10"/>
      <c r="AB542" s="10"/>
      <c r="AC542" s="10"/>
      <c r="AD542" s="10"/>
      <c r="AE542" s="10"/>
      <c r="AT542" s="227" t="s">
        <v>199</v>
      </c>
      <c r="AU542" s="227" t="s">
        <v>85</v>
      </c>
      <c r="AV542" s="10" t="s">
        <v>83</v>
      </c>
      <c r="AW542" s="10" t="s">
        <v>32</v>
      </c>
      <c r="AX542" s="10" t="s">
        <v>76</v>
      </c>
      <c r="AY542" s="227" t="s">
        <v>195</v>
      </c>
    </row>
    <row r="543" s="11" customFormat="1">
      <c r="A543" s="11"/>
      <c r="B543" s="228"/>
      <c r="C543" s="229"/>
      <c r="D543" s="213" t="s">
        <v>199</v>
      </c>
      <c r="E543" s="230" t="s">
        <v>1</v>
      </c>
      <c r="F543" s="231" t="s">
        <v>2267</v>
      </c>
      <c r="G543" s="229"/>
      <c r="H543" s="232">
        <v>194.34200000000001</v>
      </c>
      <c r="I543" s="233"/>
      <c r="J543" s="229"/>
      <c r="K543" s="229"/>
      <c r="L543" s="234"/>
      <c r="M543" s="235"/>
      <c r="N543" s="236"/>
      <c r="O543" s="236"/>
      <c r="P543" s="236"/>
      <c r="Q543" s="236"/>
      <c r="R543" s="236"/>
      <c r="S543" s="236"/>
      <c r="T543" s="237"/>
      <c r="U543" s="11"/>
      <c r="V543" s="11"/>
      <c r="W543" s="11"/>
      <c r="X543" s="11"/>
      <c r="Y543" s="11"/>
      <c r="Z543" s="11"/>
      <c r="AA543" s="11"/>
      <c r="AB543" s="11"/>
      <c r="AC543" s="11"/>
      <c r="AD543" s="11"/>
      <c r="AE543" s="11"/>
      <c r="AT543" s="238" t="s">
        <v>199</v>
      </c>
      <c r="AU543" s="238" t="s">
        <v>85</v>
      </c>
      <c r="AV543" s="11" t="s">
        <v>85</v>
      </c>
      <c r="AW543" s="11" t="s">
        <v>32</v>
      </c>
      <c r="AX543" s="11" t="s">
        <v>76</v>
      </c>
      <c r="AY543" s="238" t="s">
        <v>195</v>
      </c>
    </row>
    <row r="544" s="11" customFormat="1">
      <c r="A544" s="11"/>
      <c r="B544" s="228"/>
      <c r="C544" s="229"/>
      <c r="D544" s="213" t="s">
        <v>199</v>
      </c>
      <c r="E544" s="230" t="s">
        <v>1</v>
      </c>
      <c r="F544" s="231" t="s">
        <v>2268</v>
      </c>
      <c r="G544" s="229"/>
      <c r="H544" s="232">
        <v>22.847999999999999</v>
      </c>
      <c r="I544" s="233"/>
      <c r="J544" s="229"/>
      <c r="K544" s="229"/>
      <c r="L544" s="234"/>
      <c r="M544" s="235"/>
      <c r="N544" s="236"/>
      <c r="O544" s="236"/>
      <c r="P544" s="236"/>
      <c r="Q544" s="236"/>
      <c r="R544" s="236"/>
      <c r="S544" s="236"/>
      <c r="T544" s="237"/>
      <c r="U544" s="11"/>
      <c r="V544" s="11"/>
      <c r="W544" s="11"/>
      <c r="X544" s="11"/>
      <c r="Y544" s="11"/>
      <c r="Z544" s="11"/>
      <c r="AA544" s="11"/>
      <c r="AB544" s="11"/>
      <c r="AC544" s="11"/>
      <c r="AD544" s="11"/>
      <c r="AE544" s="11"/>
      <c r="AT544" s="238" t="s">
        <v>199</v>
      </c>
      <c r="AU544" s="238" t="s">
        <v>85</v>
      </c>
      <c r="AV544" s="11" t="s">
        <v>85</v>
      </c>
      <c r="AW544" s="11" t="s">
        <v>32</v>
      </c>
      <c r="AX544" s="11" t="s">
        <v>76</v>
      </c>
      <c r="AY544" s="238" t="s">
        <v>195</v>
      </c>
    </row>
    <row r="545" s="11" customFormat="1">
      <c r="A545" s="11"/>
      <c r="B545" s="228"/>
      <c r="C545" s="229"/>
      <c r="D545" s="213" t="s">
        <v>199</v>
      </c>
      <c r="E545" s="230" t="s">
        <v>1</v>
      </c>
      <c r="F545" s="231" t="s">
        <v>2269</v>
      </c>
      <c r="G545" s="229"/>
      <c r="H545" s="232">
        <v>4.6879999999999997</v>
      </c>
      <c r="I545" s="233"/>
      <c r="J545" s="229"/>
      <c r="K545" s="229"/>
      <c r="L545" s="234"/>
      <c r="M545" s="235"/>
      <c r="N545" s="236"/>
      <c r="O545" s="236"/>
      <c r="P545" s="236"/>
      <c r="Q545" s="236"/>
      <c r="R545" s="236"/>
      <c r="S545" s="236"/>
      <c r="T545" s="237"/>
      <c r="U545" s="11"/>
      <c r="V545" s="11"/>
      <c r="W545" s="11"/>
      <c r="X545" s="11"/>
      <c r="Y545" s="11"/>
      <c r="Z545" s="11"/>
      <c r="AA545" s="11"/>
      <c r="AB545" s="11"/>
      <c r="AC545" s="11"/>
      <c r="AD545" s="11"/>
      <c r="AE545" s="11"/>
      <c r="AT545" s="238" t="s">
        <v>199</v>
      </c>
      <c r="AU545" s="238" t="s">
        <v>85</v>
      </c>
      <c r="AV545" s="11" t="s">
        <v>85</v>
      </c>
      <c r="AW545" s="11" t="s">
        <v>32</v>
      </c>
      <c r="AX545" s="11" t="s">
        <v>76</v>
      </c>
      <c r="AY545" s="238" t="s">
        <v>195</v>
      </c>
    </row>
    <row r="546" s="10" customFormat="1">
      <c r="A546" s="10"/>
      <c r="B546" s="218"/>
      <c r="C546" s="219"/>
      <c r="D546" s="213" t="s">
        <v>199</v>
      </c>
      <c r="E546" s="220" t="s">
        <v>1</v>
      </c>
      <c r="F546" s="221" t="s">
        <v>2034</v>
      </c>
      <c r="G546" s="219"/>
      <c r="H546" s="220" t="s">
        <v>1</v>
      </c>
      <c r="I546" s="222"/>
      <c r="J546" s="219"/>
      <c r="K546" s="219"/>
      <c r="L546" s="223"/>
      <c r="M546" s="224"/>
      <c r="N546" s="225"/>
      <c r="O546" s="225"/>
      <c r="P546" s="225"/>
      <c r="Q546" s="225"/>
      <c r="R546" s="225"/>
      <c r="S546" s="225"/>
      <c r="T546" s="226"/>
      <c r="U546" s="10"/>
      <c r="V546" s="10"/>
      <c r="W546" s="10"/>
      <c r="X546" s="10"/>
      <c r="Y546" s="10"/>
      <c r="Z546" s="10"/>
      <c r="AA546" s="10"/>
      <c r="AB546" s="10"/>
      <c r="AC546" s="10"/>
      <c r="AD546" s="10"/>
      <c r="AE546" s="10"/>
      <c r="AT546" s="227" t="s">
        <v>199</v>
      </c>
      <c r="AU546" s="227" t="s">
        <v>85</v>
      </c>
      <c r="AV546" s="10" t="s">
        <v>83</v>
      </c>
      <c r="AW546" s="10" t="s">
        <v>32</v>
      </c>
      <c r="AX546" s="10" t="s">
        <v>76</v>
      </c>
      <c r="AY546" s="227" t="s">
        <v>195</v>
      </c>
    </row>
    <row r="547" s="11" customFormat="1">
      <c r="A547" s="11"/>
      <c r="B547" s="228"/>
      <c r="C547" s="229"/>
      <c r="D547" s="213" t="s">
        <v>199</v>
      </c>
      <c r="E547" s="230" t="s">
        <v>1</v>
      </c>
      <c r="F547" s="231" t="s">
        <v>2270</v>
      </c>
      <c r="G547" s="229"/>
      <c r="H547" s="232">
        <v>118.77</v>
      </c>
      <c r="I547" s="233"/>
      <c r="J547" s="229"/>
      <c r="K547" s="229"/>
      <c r="L547" s="234"/>
      <c r="M547" s="235"/>
      <c r="N547" s="236"/>
      <c r="O547" s="236"/>
      <c r="P547" s="236"/>
      <c r="Q547" s="236"/>
      <c r="R547" s="236"/>
      <c r="S547" s="236"/>
      <c r="T547" s="237"/>
      <c r="U547" s="11"/>
      <c r="V547" s="11"/>
      <c r="W547" s="11"/>
      <c r="X547" s="11"/>
      <c r="Y547" s="11"/>
      <c r="Z547" s="11"/>
      <c r="AA547" s="11"/>
      <c r="AB547" s="11"/>
      <c r="AC547" s="11"/>
      <c r="AD547" s="11"/>
      <c r="AE547" s="11"/>
      <c r="AT547" s="238" t="s">
        <v>199</v>
      </c>
      <c r="AU547" s="238" t="s">
        <v>85</v>
      </c>
      <c r="AV547" s="11" t="s">
        <v>85</v>
      </c>
      <c r="AW547" s="11" t="s">
        <v>32</v>
      </c>
      <c r="AX547" s="11" t="s">
        <v>76</v>
      </c>
      <c r="AY547" s="238" t="s">
        <v>195</v>
      </c>
    </row>
    <row r="548" s="11" customFormat="1">
      <c r="A548" s="11"/>
      <c r="B548" s="228"/>
      <c r="C548" s="229"/>
      <c r="D548" s="213" t="s">
        <v>199</v>
      </c>
      <c r="E548" s="230" t="s">
        <v>1</v>
      </c>
      <c r="F548" s="231" t="s">
        <v>2271</v>
      </c>
      <c r="G548" s="229"/>
      <c r="H548" s="232">
        <v>24.699999999999999</v>
      </c>
      <c r="I548" s="233"/>
      <c r="J548" s="229"/>
      <c r="K548" s="229"/>
      <c r="L548" s="234"/>
      <c r="M548" s="235"/>
      <c r="N548" s="236"/>
      <c r="O548" s="236"/>
      <c r="P548" s="236"/>
      <c r="Q548" s="236"/>
      <c r="R548" s="236"/>
      <c r="S548" s="236"/>
      <c r="T548" s="237"/>
      <c r="U548" s="11"/>
      <c r="V548" s="11"/>
      <c r="W548" s="11"/>
      <c r="X548" s="11"/>
      <c r="Y548" s="11"/>
      <c r="Z548" s="11"/>
      <c r="AA548" s="11"/>
      <c r="AB548" s="11"/>
      <c r="AC548" s="11"/>
      <c r="AD548" s="11"/>
      <c r="AE548" s="11"/>
      <c r="AT548" s="238" t="s">
        <v>199</v>
      </c>
      <c r="AU548" s="238" t="s">
        <v>85</v>
      </c>
      <c r="AV548" s="11" t="s">
        <v>85</v>
      </c>
      <c r="AW548" s="11" t="s">
        <v>32</v>
      </c>
      <c r="AX548" s="11" t="s">
        <v>76</v>
      </c>
      <c r="AY548" s="238" t="s">
        <v>195</v>
      </c>
    </row>
    <row r="549" s="11" customFormat="1">
      <c r="A549" s="11"/>
      <c r="B549" s="228"/>
      <c r="C549" s="229"/>
      <c r="D549" s="213" t="s">
        <v>199</v>
      </c>
      <c r="E549" s="230" t="s">
        <v>1</v>
      </c>
      <c r="F549" s="231" t="s">
        <v>2269</v>
      </c>
      <c r="G549" s="229"/>
      <c r="H549" s="232">
        <v>4.6879999999999997</v>
      </c>
      <c r="I549" s="233"/>
      <c r="J549" s="229"/>
      <c r="K549" s="229"/>
      <c r="L549" s="234"/>
      <c r="M549" s="235"/>
      <c r="N549" s="236"/>
      <c r="O549" s="236"/>
      <c r="P549" s="236"/>
      <c r="Q549" s="236"/>
      <c r="R549" s="236"/>
      <c r="S549" s="236"/>
      <c r="T549" s="237"/>
      <c r="U549" s="11"/>
      <c r="V549" s="11"/>
      <c r="W549" s="11"/>
      <c r="X549" s="11"/>
      <c r="Y549" s="11"/>
      <c r="Z549" s="11"/>
      <c r="AA549" s="11"/>
      <c r="AB549" s="11"/>
      <c r="AC549" s="11"/>
      <c r="AD549" s="11"/>
      <c r="AE549" s="11"/>
      <c r="AT549" s="238" t="s">
        <v>199</v>
      </c>
      <c r="AU549" s="238" t="s">
        <v>85</v>
      </c>
      <c r="AV549" s="11" t="s">
        <v>85</v>
      </c>
      <c r="AW549" s="11" t="s">
        <v>32</v>
      </c>
      <c r="AX549" s="11" t="s">
        <v>76</v>
      </c>
      <c r="AY549" s="238" t="s">
        <v>195</v>
      </c>
    </row>
    <row r="550" s="10" customFormat="1">
      <c r="A550" s="10"/>
      <c r="B550" s="218"/>
      <c r="C550" s="219"/>
      <c r="D550" s="213" t="s">
        <v>199</v>
      </c>
      <c r="E550" s="220" t="s">
        <v>1</v>
      </c>
      <c r="F550" s="221" t="s">
        <v>2055</v>
      </c>
      <c r="G550" s="219"/>
      <c r="H550" s="220" t="s">
        <v>1</v>
      </c>
      <c r="I550" s="222"/>
      <c r="J550" s="219"/>
      <c r="K550" s="219"/>
      <c r="L550" s="223"/>
      <c r="M550" s="224"/>
      <c r="N550" s="225"/>
      <c r="O550" s="225"/>
      <c r="P550" s="225"/>
      <c r="Q550" s="225"/>
      <c r="R550" s="225"/>
      <c r="S550" s="225"/>
      <c r="T550" s="226"/>
      <c r="U550" s="10"/>
      <c r="V550" s="10"/>
      <c r="W550" s="10"/>
      <c r="X550" s="10"/>
      <c r="Y550" s="10"/>
      <c r="Z550" s="10"/>
      <c r="AA550" s="10"/>
      <c r="AB550" s="10"/>
      <c r="AC550" s="10"/>
      <c r="AD550" s="10"/>
      <c r="AE550" s="10"/>
      <c r="AT550" s="227" t="s">
        <v>199</v>
      </c>
      <c r="AU550" s="227" t="s">
        <v>85</v>
      </c>
      <c r="AV550" s="10" t="s">
        <v>83</v>
      </c>
      <c r="AW550" s="10" t="s">
        <v>32</v>
      </c>
      <c r="AX550" s="10" t="s">
        <v>76</v>
      </c>
      <c r="AY550" s="227" t="s">
        <v>195</v>
      </c>
    </row>
    <row r="551" s="11" customFormat="1">
      <c r="A551" s="11"/>
      <c r="B551" s="228"/>
      <c r="C551" s="229"/>
      <c r="D551" s="213" t="s">
        <v>199</v>
      </c>
      <c r="E551" s="230" t="s">
        <v>1</v>
      </c>
      <c r="F551" s="231" t="s">
        <v>2272</v>
      </c>
      <c r="G551" s="229"/>
      <c r="H551" s="232">
        <v>501</v>
      </c>
      <c r="I551" s="233"/>
      <c r="J551" s="229"/>
      <c r="K551" s="229"/>
      <c r="L551" s="234"/>
      <c r="M551" s="235"/>
      <c r="N551" s="236"/>
      <c r="O551" s="236"/>
      <c r="P551" s="236"/>
      <c r="Q551" s="236"/>
      <c r="R551" s="236"/>
      <c r="S551" s="236"/>
      <c r="T551" s="237"/>
      <c r="U551" s="11"/>
      <c r="V551" s="11"/>
      <c r="W551" s="11"/>
      <c r="X551" s="11"/>
      <c r="Y551" s="11"/>
      <c r="Z551" s="11"/>
      <c r="AA551" s="11"/>
      <c r="AB551" s="11"/>
      <c r="AC551" s="11"/>
      <c r="AD551" s="11"/>
      <c r="AE551" s="11"/>
      <c r="AT551" s="238" t="s">
        <v>199</v>
      </c>
      <c r="AU551" s="238" t="s">
        <v>85</v>
      </c>
      <c r="AV551" s="11" t="s">
        <v>85</v>
      </c>
      <c r="AW551" s="11" t="s">
        <v>32</v>
      </c>
      <c r="AX551" s="11" t="s">
        <v>76</v>
      </c>
      <c r="AY551" s="238" t="s">
        <v>195</v>
      </c>
    </row>
    <row r="552" s="11" customFormat="1">
      <c r="A552" s="11"/>
      <c r="B552" s="228"/>
      <c r="C552" s="229"/>
      <c r="D552" s="213" t="s">
        <v>199</v>
      </c>
      <c r="E552" s="230" t="s">
        <v>1</v>
      </c>
      <c r="F552" s="231" t="s">
        <v>2273</v>
      </c>
      <c r="G552" s="229"/>
      <c r="H552" s="232">
        <v>57.493000000000002</v>
      </c>
      <c r="I552" s="233"/>
      <c r="J552" s="229"/>
      <c r="K552" s="229"/>
      <c r="L552" s="234"/>
      <c r="M552" s="235"/>
      <c r="N552" s="236"/>
      <c r="O552" s="236"/>
      <c r="P552" s="236"/>
      <c r="Q552" s="236"/>
      <c r="R552" s="236"/>
      <c r="S552" s="236"/>
      <c r="T552" s="237"/>
      <c r="U552" s="11"/>
      <c r="V552" s="11"/>
      <c r="W552" s="11"/>
      <c r="X552" s="11"/>
      <c r="Y552" s="11"/>
      <c r="Z552" s="11"/>
      <c r="AA552" s="11"/>
      <c r="AB552" s="11"/>
      <c r="AC552" s="11"/>
      <c r="AD552" s="11"/>
      <c r="AE552" s="11"/>
      <c r="AT552" s="238" t="s">
        <v>199</v>
      </c>
      <c r="AU552" s="238" t="s">
        <v>85</v>
      </c>
      <c r="AV552" s="11" t="s">
        <v>85</v>
      </c>
      <c r="AW552" s="11" t="s">
        <v>32</v>
      </c>
      <c r="AX552" s="11" t="s">
        <v>76</v>
      </c>
      <c r="AY552" s="238" t="s">
        <v>195</v>
      </c>
    </row>
    <row r="553" s="11" customFormat="1">
      <c r="A553" s="11"/>
      <c r="B553" s="228"/>
      <c r="C553" s="229"/>
      <c r="D553" s="213" t="s">
        <v>199</v>
      </c>
      <c r="E553" s="230" t="s">
        <v>1</v>
      </c>
      <c r="F553" s="231" t="s">
        <v>2274</v>
      </c>
      <c r="G553" s="229"/>
      <c r="H553" s="232">
        <v>10.938000000000001</v>
      </c>
      <c r="I553" s="233"/>
      <c r="J553" s="229"/>
      <c r="K553" s="229"/>
      <c r="L553" s="234"/>
      <c r="M553" s="235"/>
      <c r="N553" s="236"/>
      <c r="O553" s="236"/>
      <c r="P553" s="236"/>
      <c r="Q553" s="236"/>
      <c r="R553" s="236"/>
      <c r="S553" s="236"/>
      <c r="T553" s="237"/>
      <c r="U553" s="11"/>
      <c r="V553" s="11"/>
      <c r="W553" s="11"/>
      <c r="X553" s="11"/>
      <c r="Y553" s="11"/>
      <c r="Z553" s="11"/>
      <c r="AA553" s="11"/>
      <c r="AB553" s="11"/>
      <c r="AC553" s="11"/>
      <c r="AD553" s="11"/>
      <c r="AE553" s="11"/>
      <c r="AT553" s="238" t="s">
        <v>199</v>
      </c>
      <c r="AU553" s="238" t="s">
        <v>85</v>
      </c>
      <c r="AV553" s="11" t="s">
        <v>85</v>
      </c>
      <c r="AW553" s="11" t="s">
        <v>32</v>
      </c>
      <c r="AX553" s="11" t="s">
        <v>76</v>
      </c>
      <c r="AY553" s="238" t="s">
        <v>195</v>
      </c>
    </row>
    <row r="554" s="10" customFormat="1">
      <c r="A554" s="10"/>
      <c r="B554" s="218"/>
      <c r="C554" s="219"/>
      <c r="D554" s="213" t="s">
        <v>199</v>
      </c>
      <c r="E554" s="220" t="s">
        <v>1</v>
      </c>
      <c r="F554" s="221" t="s">
        <v>2058</v>
      </c>
      <c r="G554" s="219"/>
      <c r="H554" s="220" t="s">
        <v>1</v>
      </c>
      <c r="I554" s="222"/>
      <c r="J554" s="219"/>
      <c r="K554" s="219"/>
      <c r="L554" s="223"/>
      <c r="M554" s="224"/>
      <c r="N554" s="225"/>
      <c r="O554" s="225"/>
      <c r="P554" s="225"/>
      <c r="Q554" s="225"/>
      <c r="R554" s="225"/>
      <c r="S554" s="225"/>
      <c r="T554" s="226"/>
      <c r="U554" s="10"/>
      <c r="V554" s="10"/>
      <c r="W554" s="10"/>
      <c r="X554" s="10"/>
      <c r="Y554" s="10"/>
      <c r="Z554" s="10"/>
      <c r="AA554" s="10"/>
      <c r="AB554" s="10"/>
      <c r="AC554" s="10"/>
      <c r="AD554" s="10"/>
      <c r="AE554" s="10"/>
      <c r="AT554" s="227" t="s">
        <v>199</v>
      </c>
      <c r="AU554" s="227" t="s">
        <v>85</v>
      </c>
      <c r="AV554" s="10" t="s">
        <v>83</v>
      </c>
      <c r="AW554" s="10" t="s">
        <v>32</v>
      </c>
      <c r="AX554" s="10" t="s">
        <v>76</v>
      </c>
      <c r="AY554" s="227" t="s">
        <v>195</v>
      </c>
    </row>
    <row r="555" s="11" customFormat="1">
      <c r="A555" s="11"/>
      <c r="B555" s="228"/>
      <c r="C555" s="229"/>
      <c r="D555" s="213" t="s">
        <v>199</v>
      </c>
      <c r="E555" s="230" t="s">
        <v>1</v>
      </c>
      <c r="F555" s="231" t="s">
        <v>2275</v>
      </c>
      <c r="G555" s="229"/>
      <c r="H555" s="232">
        <v>259.86200000000002</v>
      </c>
      <c r="I555" s="233"/>
      <c r="J555" s="229"/>
      <c r="K555" s="229"/>
      <c r="L555" s="234"/>
      <c r="M555" s="235"/>
      <c r="N555" s="236"/>
      <c r="O555" s="236"/>
      <c r="P555" s="236"/>
      <c r="Q555" s="236"/>
      <c r="R555" s="236"/>
      <c r="S555" s="236"/>
      <c r="T555" s="237"/>
      <c r="U555" s="11"/>
      <c r="V555" s="11"/>
      <c r="W555" s="11"/>
      <c r="X555" s="11"/>
      <c r="Y555" s="11"/>
      <c r="Z555" s="11"/>
      <c r="AA555" s="11"/>
      <c r="AB555" s="11"/>
      <c r="AC555" s="11"/>
      <c r="AD555" s="11"/>
      <c r="AE555" s="11"/>
      <c r="AT555" s="238" t="s">
        <v>199</v>
      </c>
      <c r="AU555" s="238" t="s">
        <v>85</v>
      </c>
      <c r="AV555" s="11" t="s">
        <v>85</v>
      </c>
      <c r="AW555" s="11" t="s">
        <v>32</v>
      </c>
      <c r="AX555" s="11" t="s">
        <v>76</v>
      </c>
      <c r="AY555" s="238" t="s">
        <v>195</v>
      </c>
    </row>
    <row r="556" s="11" customFormat="1">
      <c r="A556" s="11"/>
      <c r="B556" s="228"/>
      <c r="C556" s="229"/>
      <c r="D556" s="213" t="s">
        <v>199</v>
      </c>
      <c r="E556" s="230" t="s">
        <v>1</v>
      </c>
      <c r="F556" s="231" t="s">
        <v>2276</v>
      </c>
      <c r="G556" s="229"/>
      <c r="H556" s="232">
        <v>54.340000000000003</v>
      </c>
      <c r="I556" s="233"/>
      <c r="J556" s="229"/>
      <c r="K556" s="229"/>
      <c r="L556" s="234"/>
      <c r="M556" s="235"/>
      <c r="N556" s="236"/>
      <c r="O556" s="236"/>
      <c r="P556" s="236"/>
      <c r="Q556" s="236"/>
      <c r="R556" s="236"/>
      <c r="S556" s="236"/>
      <c r="T556" s="237"/>
      <c r="U556" s="11"/>
      <c r="V556" s="11"/>
      <c r="W556" s="11"/>
      <c r="X556" s="11"/>
      <c r="Y556" s="11"/>
      <c r="Z556" s="11"/>
      <c r="AA556" s="11"/>
      <c r="AB556" s="11"/>
      <c r="AC556" s="11"/>
      <c r="AD556" s="11"/>
      <c r="AE556" s="11"/>
      <c r="AT556" s="238" t="s">
        <v>199</v>
      </c>
      <c r="AU556" s="238" t="s">
        <v>85</v>
      </c>
      <c r="AV556" s="11" t="s">
        <v>85</v>
      </c>
      <c r="AW556" s="11" t="s">
        <v>32</v>
      </c>
      <c r="AX556" s="11" t="s">
        <v>76</v>
      </c>
      <c r="AY556" s="238" t="s">
        <v>195</v>
      </c>
    </row>
    <row r="557" s="11" customFormat="1">
      <c r="A557" s="11"/>
      <c r="B557" s="228"/>
      <c r="C557" s="229"/>
      <c r="D557" s="213" t="s">
        <v>199</v>
      </c>
      <c r="E557" s="230" t="s">
        <v>1</v>
      </c>
      <c r="F557" s="231" t="s">
        <v>2274</v>
      </c>
      <c r="G557" s="229"/>
      <c r="H557" s="232">
        <v>10.938000000000001</v>
      </c>
      <c r="I557" s="233"/>
      <c r="J557" s="229"/>
      <c r="K557" s="229"/>
      <c r="L557" s="234"/>
      <c r="M557" s="235"/>
      <c r="N557" s="236"/>
      <c r="O557" s="236"/>
      <c r="P557" s="236"/>
      <c r="Q557" s="236"/>
      <c r="R557" s="236"/>
      <c r="S557" s="236"/>
      <c r="T557" s="237"/>
      <c r="U557" s="11"/>
      <c r="V557" s="11"/>
      <c r="W557" s="11"/>
      <c r="X557" s="11"/>
      <c r="Y557" s="11"/>
      <c r="Z557" s="11"/>
      <c r="AA557" s="11"/>
      <c r="AB557" s="11"/>
      <c r="AC557" s="11"/>
      <c r="AD557" s="11"/>
      <c r="AE557" s="11"/>
      <c r="AT557" s="238" t="s">
        <v>199</v>
      </c>
      <c r="AU557" s="238" t="s">
        <v>85</v>
      </c>
      <c r="AV557" s="11" t="s">
        <v>85</v>
      </c>
      <c r="AW557" s="11" t="s">
        <v>32</v>
      </c>
      <c r="AX557" s="11" t="s">
        <v>76</v>
      </c>
      <c r="AY557" s="238" t="s">
        <v>195</v>
      </c>
    </row>
    <row r="558" s="11" customFormat="1">
      <c r="A558" s="11"/>
      <c r="B558" s="228"/>
      <c r="C558" s="229"/>
      <c r="D558" s="213" t="s">
        <v>199</v>
      </c>
      <c r="E558" s="230" t="s">
        <v>1</v>
      </c>
      <c r="F558" s="231" t="s">
        <v>2277</v>
      </c>
      <c r="G558" s="229"/>
      <c r="H558" s="232">
        <v>19.908000000000001</v>
      </c>
      <c r="I558" s="233"/>
      <c r="J558" s="229"/>
      <c r="K558" s="229"/>
      <c r="L558" s="234"/>
      <c r="M558" s="235"/>
      <c r="N558" s="236"/>
      <c r="O558" s="236"/>
      <c r="P558" s="236"/>
      <c r="Q558" s="236"/>
      <c r="R558" s="236"/>
      <c r="S558" s="236"/>
      <c r="T558" s="237"/>
      <c r="U558" s="11"/>
      <c r="V558" s="11"/>
      <c r="W558" s="11"/>
      <c r="X558" s="11"/>
      <c r="Y558" s="11"/>
      <c r="Z558" s="11"/>
      <c r="AA558" s="11"/>
      <c r="AB558" s="11"/>
      <c r="AC558" s="11"/>
      <c r="AD558" s="11"/>
      <c r="AE558" s="11"/>
      <c r="AT558" s="238" t="s">
        <v>199</v>
      </c>
      <c r="AU558" s="238" t="s">
        <v>85</v>
      </c>
      <c r="AV558" s="11" t="s">
        <v>85</v>
      </c>
      <c r="AW558" s="11" t="s">
        <v>32</v>
      </c>
      <c r="AX558" s="11" t="s">
        <v>76</v>
      </c>
      <c r="AY558" s="238" t="s">
        <v>195</v>
      </c>
    </row>
    <row r="559" s="10" customFormat="1">
      <c r="A559" s="10"/>
      <c r="B559" s="218"/>
      <c r="C559" s="219"/>
      <c r="D559" s="213" t="s">
        <v>199</v>
      </c>
      <c r="E559" s="220" t="s">
        <v>1</v>
      </c>
      <c r="F559" s="221" t="s">
        <v>2062</v>
      </c>
      <c r="G559" s="219"/>
      <c r="H559" s="220" t="s">
        <v>1</v>
      </c>
      <c r="I559" s="222"/>
      <c r="J559" s="219"/>
      <c r="K559" s="219"/>
      <c r="L559" s="223"/>
      <c r="M559" s="224"/>
      <c r="N559" s="225"/>
      <c r="O559" s="225"/>
      <c r="P559" s="225"/>
      <c r="Q559" s="225"/>
      <c r="R559" s="225"/>
      <c r="S559" s="225"/>
      <c r="T559" s="226"/>
      <c r="U559" s="10"/>
      <c r="V559" s="10"/>
      <c r="W559" s="10"/>
      <c r="X559" s="10"/>
      <c r="Y559" s="10"/>
      <c r="Z559" s="10"/>
      <c r="AA559" s="10"/>
      <c r="AB559" s="10"/>
      <c r="AC559" s="10"/>
      <c r="AD559" s="10"/>
      <c r="AE559" s="10"/>
      <c r="AT559" s="227" t="s">
        <v>199</v>
      </c>
      <c r="AU559" s="227" t="s">
        <v>85</v>
      </c>
      <c r="AV559" s="10" t="s">
        <v>83</v>
      </c>
      <c r="AW559" s="10" t="s">
        <v>32</v>
      </c>
      <c r="AX559" s="10" t="s">
        <v>76</v>
      </c>
      <c r="AY559" s="227" t="s">
        <v>195</v>
      </c>
    </row>
    <row r="560" s="11" customFormat="1">
      <c r="A560" s="11"/>
      <c r="B560" s="228"/>
      <c r="C560" s="229"/>
      <c r="D560" s="213" t="s">
        <v>199</v>
      </c>
      <c r="E560" s="230" t="s">
        <v>1</v>
      </c>
      <c r="F560" s="231" t="s">
        <v>2278</v>
      </c>
      <c r="G560" s="229"/>
      <c r="H560" s="232">
        <v>195.43600000000001</v>
      </c>
      <c r="I560" s="233"/>
      <c r="J560" s="229"/>
      <c r="K560" s="229"/>
      <c r="L560" s="234"/>
      <c r="M560" s="235"/>
      <c r="N560" s="236"/>
      <c r="O560" s="236"/>
      <c r="P560" s="236"/>
      <c r="Q560" s="236"/>
      <c r="R560" s="236"/>
      <c r="S560" s="236"/>
      <c r="T560" s="237"/>
      <c r="U560" s="11"/>
      <c r="V560" s="11"/>
      <c r="W560" s="11"/>
      <c r="X560" s="11"/>
      <c r="Y560" s="11"/>
      <c r="Z560" s="11"/>
      <c r="AA560" s="11"/>
      <c r="AB560" s="11"/>
      <c r="AC560" s="11"/>
      <c r="AD560" s="11"/>
      <c r="AE560" s="11"/>
      <c r="AT560" s="238" t="s">
        <v>199</v>
      </c>
      <c r="AU560" s="238" t="s">
        <v>85</v>
      </c>
      <c r="AV560" s="11" t="s">
        <v>85</v>
      </c>
      <c r="AW560" s="11" t="s">
        <v>32</v>
      </c>
      <c r="AX560" s="11" t="s">
        <v>76</v>
      </c>
      <c r="AY560" s="238" t="s">
        <v>195</v>
      </c>
    </row>
    <row r="561" s="11" customFormat="1">
      <c r="A561" s="11"/>
      <c r="B561" s="228"/>
      <c r="C561" s="229"/>
      <c r="D561" s="213" t="s">
        <v>199</v>
      </c>
      <c r="E561" s="230" t="s">
        <v>1</v>
      </c>
      <c r="F561" s="231" t="s">
        <v>2279</v>
      </c>
      <c r="G561" s="229"/>
      <c r="H561" s="232">
        <v>254.62299999999999</v>
      </c>
      <c r="I561" s="233"/>
      <c r="J561" s="229"/>
      <c r="K561" s="229"/>
      <c r="L561" s="234"/>
      <c r="M561" s="235"/>
      <c r="N561" s="236"/>
      <c r="O561" s="236"/>
      <c r="P561" s="236"/>
      <c r="Q561" s="236"/>
      <c r="R561" s="236"/>
      <c r="S561" s="236"/>
      <c r="T561" s="237"/>
      <c r="U561" s="11"/>
      <c r="V561" s="11"/>
      <c r="W561" s="11"/>
      <c r="X561" s="11"/>
      <c r="Y561" s="11"/>
      <c r="Z561" s="11"/>
      <c r="AA561" s="11"/>
      <c r="AB561" s="11"/>
      <c r="AC561" s="11"/>
      <c r="AD561" s="11"/>
      <c r="AE561" s="11"/>
      <c r="AT561" s="238" t="s">
        <v>199</v>
      </c>
      <c r="AU561" s="238" t="s">
        <v>85</v>
      </c>
      <c r="AV561" s="11" t="s">
        <v>85</v>
      </c>
      <c r="AW561" s="11" t="s">
        <v>32</v>
      </c>
      <c r="AX561" s="11" t="s">
        <v>76</v>
      </c>
      <c r="AY561" s="238" t="s">
        <v>195</v>
      </c>
    </row>
    <row r="562" s="11" customFormat="1">
      <c r="A562" s="11"/>
      <c r="B562" s="228"/>
      <c r="C562" s="229"/>
      <c r="D562" s="213" t="s">
        <v>199</v>
      </c>
      <c r="E562" s="230" t="s">
        <v>1</v>
      </c>
      <c r="F562" s="231" t="s">
        <v>2280</v>
      </c>
      <c r="G562" s="229"/>
      <c r="H562" s="232">
        <v>326.03899999999999</v>
      </c>
      <c r="I562" s="233"/>
      <c r="J562" s="229"/>
      <c r="K562" s="229"/>
      <c r="L562" s="234"/>
      <c r="M562" s="235"/>
      <c r="N562" s="236"/>
      <c r="O562" s="236"/>
      <c r="P562" s="236"/>
      <c r="Q562" s="236"/>
      <c r="R562" s="236"/>
      <c r="S562" s="236"/>
      <c r="T562" s="237"/>
      <c r="U562" s="11"/>
      <c r="V562" s="11"/>
      <c r="W562" s="11"/>
      <c r="X562" s="11"/>
      <c r="Y562" s="11"/>
      <c r="Z562" s="11"/>
      <c r="AA562" s="11"/>
      <c r="AB562" s="11"/>
      <c r="AC562" s="11"/>
      <c r="AD562" s="11"/>
      <c r="AE562" s="11"/>
      <c r="AT562" s="238" t="s">
        <v>199</v>
      </c>
      <c r="AU562" s="238" t="s">
        <v>85</v>
      </c>
      <c r="AV562" s="11" t="s">
        <v>85</v>
      </c>
      <c r="AW562" s="11" t="s">
        <v>32</v>
      </c>
      <c r="AX562" s="11" t="s">
        <v>76</v>
      </c>
      <c r="AY562" s="238" t="s">
        <v>195</v>
      </c>
    </row>
    <row r="563" s="11" customFormat="1">
      <c r="A563" s="11"/>
      <c r="B563" s="228"/>
      <c r="C563" s="229"/>
      <c r="D563" s="213" t="s">
        <v>199</v>
      </c>
      <c r="E563" s="230" t="s">
        <v>1</v>
      </c>
      <c r="F563" s="231" t="s">
        <v>2281</v>
      </c>
      <c r="G563" s="229"/>
      <c r="H563" s="232">
        <v>93.924999999999997</v>
      </c>
      <c r="I563" s="233"/>
      <c r="J563" s="229"/>
      <c r="K563" s="229"/>
      <c r="L563" s="234"/>
      <c r="M563" s="235"/>
      <c r="N563" s="236"/>
      <c r="O563" s="236"/>
      <c r="P563" s="236"/>
      <c r="Q563" s="236"/>
      <c r="R563" s="236"/>
      <c r="S563" s="236"/>
      <c r="T563" s="237"/>
      <c r="U563" s="11"/>
      <c r="V563" s="11"/>
      <c r="W563" s="11"/>
      <c r="X563" s="11"/>
      <c r="Y563" s="11"/>
      <c r="Z563" s="11"/>
      <c r="AA563" s="11"/>
      <c r="AB563" s="11"/>
      <c r="AC563" s="11"/>
      <c r="AD563" s="11"/>
      <c r="AE563" s="11"/>
      <c r="AT563" s="238" t="s">
        <v>199</v>
      </c>
      <c r="AU563" s="238" t="s">
        <v>85</v>
      </c>
      <c r="AV563" s="11" t="s">
        <v>85</v>
      </c>
      <c r="AW563" s="11" t="s">
        <v>32</v>
      </c>
      <c r="AX563" s="11" t="s">
        <v>76</v>
      </c>
      <c r="AY563" s="238" t="s">
        <v>195</v>
      </c>
    </row>
    <row r="564" s="11" customFormat="1">
      <c r="A564" s="11"/>
      <c r="B564" s="228"/>
      <c r="C564" s="229"/>
      <c r="D564" s="213" t="s">
        <v>199</v>
      </c>
      <c r="E564" s="230" t="s">
        <v>1</v>
      </c>
      <c r="F564" s="231" t="s">
        <v>2282</v>
      </c>
      <c r="G564" s="229"/>
      <c r="H564" s="232">
        <v>18.75</v>
      </c>
      <c r="I564" s="233"/>
      <c r="J564" s="229"/>
      <c r="K564" s="229"/>
      <c r="L564" s="234"/>
      <c r="M564" s="235"/>
      <c r="N564" s="236"/>
      <c r="O564" s="236"/>
      <c r="P564" s="236"/>
      <c r="Q564" s="236"/>
      <c r="R564" s="236"/>
      <c r="S564" s="236"/>
      <c r="T564" s="237"/>
      <c r="U564" s="11"/>
      <c r="V564" s="11"/>
      <c r="W564" s="11"/>
      <c r="X564" s="11"/>
      <c r="Y564" s="11"/>
      <c r="Z564" s="11"/>
      <c r="AA564" s="11"/>
      <c r="AB564" s="11"/>
      <c r="AC564" s="11"/>
      <c r="AD564" s="11"/>
      <c r="AE564" s="11"/>
      <c r="AT564" s="238" t="s">
        <v>199</v>
      </c>
      <c r="AU564" s="238" t="s">
        <v>85</v>
      </c>
      <c r="AV564" s="11" t="s">
        <v>85</v>
      </c>
      <c r="AW564" s="11" t="s">
        <v>32</v>
      </c>
      <c r="AX564" s="11" t="s">
        <v>76</v>
      </c>
      <c r="AY564" s="238" t="s">
        <v>195</v>
      </c>
    </row>
    <row r="565" s="10" customFormat="1">
      <c r="A565" s="10"/>
      <c r="B565" s="218"/>
      <c r="C565" s="219"/>
      <c r="D565" s="213" t="s">
        <v>199</v>
      </c>
      <c r="E565" s="220" t="s">
        <v>1</v>
      </c>
      <c r="F565" s="221" t="s">
        <v>2016</v>
      </c>
      <c r="G565" s="219"/>
      <c r="H565" s="220" t="s">
        <v>1</v>
      </c>
      <c r="I565" s="222"/>
      <c r="J565" s="219"/>
      <c r="K565" s="219"/>
      <c r="L565" s="223"/>
      <c r="M565" s="224"/>
      <c r="N565" s="225"/>
      <c r="O565" s="225"/>
      <c r="P565" s="225"/>
      <c r="Q565" s="225"/>
      <c r="R565" s="225"/>
      <c r="S565" s="225"/>
      <c r="T565" s="226"/>
      <c r="U565" s="10"/>
      <c r="V565" s="10"/>
      <c r="W565" s="10"/>
      <c r="X565" s="10"/>
      <c r="Y565" s="10"/>
      <c r="Z565" s="10"/>
      <c r="AA565" s="10"/>
      <c r="AB565" s="10"/>
      <c r="AC565" s="10"/>
      <c r="AD565" s="10"/>
      <c r="AE565" s="10"/>
      <c r="AT565" s="227" t="s">
        <v>199</v>
      </c>
      <c r="AU565" s="227" t="s">
        <v>85</v>
      </c>
      <c r="AV565" s="10" t="s">
        <v>83</v>
      </c>
      <c r="AW565" s="10" t="s">
        <v>32</v>
      </c>
      <c r="AX565" s="10" t="s">
        <v>76</v>
      </c>
      <c r="AY565" s="227" t="s">
        <v>195</v>
      </c>
    </row>
    <row r="566" s="11" customFormat="1">
      <c r="A566" s="11"/>
      <c r="B566" s="228"/>
      <c r="C566" s="229"/>
      <c r="D566" s="213" t="s">
        <v>199</v>
      </c>
      <c r="E566" s="230" t="s">
        <v>1</v>
      </c>
      <c r="F566" s="231" t="s">
        <v>2283</v>
      </c>
      <c r="G566" s="229"/>
      <c r="H566" s="232">
        <v>183.54599999999999</v>
      </c>
      <c r="I566" s="233"/>
      <c r="J566" s="229"/>
      <c r="K566" s="229"/>
      <c r="L566" s="234"/>
      <c r="M566" s="235"/>
      <c r="N566" s="236"/>
      <c r="O566" s="236"/>
      <c r="P566" s="236"/>
      <c r="Q566" s="236"/>
      <c r="R566" s="236"/>
      <c r="S566" s="236"/>
      <c r="T566" s="237"/>
      <c r="U566" s="11"/>
      <c r="V566" s="11"/>
      <c r="W566" s="11"/>
      <c r="X566" s="11"/>
      <c r="Y566" s="11"/>
      <c r="Z566" s="11"/>
      <c r="AA566" s="11"/>
      <c r="AB566" s="11"/>
      <c r="AC566" s="11"/>
      <c r="AD566" s="11"/>
      <c r="AE566" s="11"/>
      <c r="AT566" s="238" t="s">
        <v>199</v>
      </c>
      <c r="AU566" s="238" t="s">
        <v>85</v>
      </c>
      <c r="AV566" s="11" t="s">
        <v>85</v>
      </c>
      <c r="AW566" s="11" t="s">
        <v>32</v>
      </c>
      <c r="AX566" s="11" t="s">
        <v>76</v>
      </c>
      <c r="AY566" s="238" t="s">
        <v>195</v>
      </c>
    </row>
    <row r="567" s="11" customFormat="1">
      <c r="A567" s="11"/>
      <c r="B567" s="228"/>
      <c r="C567" s="229"/>
      <c r="D567" s="213" t="s">
        <v>199</v>
      </c>
      <c r="E567" s="230" t="s">
        <v>1</v>
      </c>
      <c r="F567" s="231" t="s">
        <v>2284</v>
      </c>
      <c r="G567" s="229"/>
      <c r="H567" s="232">
        <v>18.428000000000001</v>
      </c>
      <c r="I567" s="233"/>
      <c r="J567" s="229"/>
      <c r="K567" s="229"/>
      <c r="L567" s="234"/>
      <c r="M567" s="235"/>
      <c r="N567" s="236"/>
      <c r="O567" s="236"/>
      <c r="P567" s="236"/>
      <c r="Q567" s="236"/>
      <c r="R567" s="236"/>
      <c r="S567" s="236"/>
      <c r="T567" s="237"/>
      <c r="U567" s="11"/>
      <c r="V567" s="11"/>
      <c r="W567" s="11"/>
      <c r="X567" s="11"/>
      <c r="Y567" s="11"/>
      <c r="Z567" s="11"/>
      <c r="AA567" s="11"/>
      <c r="AB567" s="11"/>
      <c r="AC567" s="11"/>
      <c r="AD567" s="11"/>
      <c r="AE567" s="11"/>
      <c r="AT567" s="238" t="s">
        <v>199</v>
      </c>
      <c r="AU567" s="238" t="s">
        <v>85</v>
      </c>
      <c r="AV567" s="11" t="s">
        <v>85</v>
      </c>
      <c r="AW567" s="11" t="s">
        <v>32</v>
      </c>
      <c r="AX567" s="11" t="s">
        <v>76</v>
      </c>
      <c r="AY567" s="238" t="s">
        <v>195</v>
      </c>
    </row>
    <row r="568" s="11" customFormat="1">
      <c r="A568" s="11"/>
      <c r="B568" s="228"/>
      <c r="C568" s="229"/>
      <c r="D568" s="213" t="s">
        <v>199</v>
      </c>
      <c r="E568" s="230" t="s">
        <v>1</v>
      </c>
      <c r="F568" s="231" t="s">
        <v>2239</v>
      </c>
      <c r="G568" s="229"/>
      <c r="H568" s="232">
        <v>3.125</v>
      </c>
      <c r="I568" s="233"/>
      <c r="J568" s="229"/>
      <c r="K568" s="229"/>
      <c r="L568" s="234"/>
      <c r="M568" s="235"/>
      <c r="N568" s="236"/>
      <c r="O568" s="236"/>
      <c r="P568" s="236"/>
      <c r="Q568" s="236"/>
      <c r="R568" s="236"/>
      <c r="S568" s="236"/>
      <c r="T568" s="237"/>
      <c r="U568" s="11"/>
      <c r="V568" s="11"/>
      <c r="W568" s="11"/>
      <c r="X568" s="11"/>
      <c r="Y568" s="11"/>
      <c r="Z568" s="11"/>
      <c r="AA568" s="11"/>
      <c r="AB568" s="11"/>
      <c r="AC568" s="11"/>
      <c r="AD568" s="11"/>
      <c r="AE568" s="11"/>
      <c r="AT568" s="238" t="s">
        <v>199</v>
      </c>
      <c r="AU568" s="238" t="s">
        <v>85</v>
      </c>
      <c r="AV568" s="11" t="s">
        <v>85</v>
      </c>
      <c r="AW568" s="11" t="s">
        <v>32</v>
      </c>
      <c r="AX568" s="11" t="s">
        <v>76</v>
      </c>
      <c r="AY568" s="238" t="s">
        <v>195</v>
      </c>
    </row>
    <row r="569" s="10" customFormat="1">
      <c r="A569" s="10"/>
      <c r="B569" s="218"/>
      <c r="C569" s="219"/>
      <c r="D569" s="213" t="s">
        <v>199</v>
      </c>
      <c r="E569" s="220" t="s">
        <v>1</v>
      </c>
      <c r="F569" s="221" t="s">
        <v>2065</v>
      </c>
      <c r="G569" s="219"/>
      <c r="H569" s="220" t="s">
        <v>1</v>
      </c>
      <c r="I569" s="222"/>
      <c r="J569" s="219"/>
      <c r="K569" s="219"/>
      <c r="L569" s="223"/>
      <c r="M569" s="224"/>
      <c r="N569" s="225"/>
      <c r="O569" s="225"/>
      <c r="P569" s="225"/>
      <c r="Q569" s="225"/>
      <c r="R569" s="225"/>
      <c r="S569" s="225"/>
      <c r="T569" s="226"/>
      <c r="U569" s="10"/>
      <c r="V569" s="10"/>
      <c r="W569" s="10"/>
      <c r="X569" s="10"/>
      <c r="Y569" s="10"/>
      <c r="Z569" s="10"/>
      <c r="AA569" s="10"/>
      <c r="AB569" s="10"/>
      <c r="AC569" s="10"/>
      <c r="AD569" s="10"/>
      <c r="AE569" s="10"/>
      <c r="AT569" s="227" t="s">
        <v>199</v>
      </c>
      <c r="AU569" s="227" t="s">
        <v>85</v>
      </c>
      <c r="AV569" s="10" t="s">
        <v>83</v>
      </c>
      <c r="AW569" s="10" t="s">
        <v>32</v>
      </c>
      <c r="AX569" s="10" t="s">
        <v>76</v>
      </c>
      <c r="AY569" s="227" t="s">
        <v>195</v>
      </c>
    </row>
    <row r="570" s="11" customFormat="1">
      <c r="A570" s="11"/>
      <c r="B570" s="228"/>
      <c r="C570" s="229"/>
      <c r="D570" s="213" t="s">
        <v>199</v>
      </c>
      <c r="E570" s="230" t="s">
        <v>1</v>
      </c>
      <c r="F570" s="231" t="s">
        <v>2285</v>
      </c>
      <c r="G570" s="229"/>
      <c r="H570" s="232">
        <v>89.760000000000005</v>
      </c>
      <c r="I570" s="233"/>
      <c r="J570" s="229"/>
      <c r="K570" s="229"/>
      <c r="L570" s="234"/>
      <c r="M570" s="235"/>
      <c r="N570" s="236"/>
      <c r="O570" s="236"/>
      <c r="P570" s="236"/>
      <c r="Q570" s="236"/>
      <c r="R570" s="236"/>
      <c r="S570" s="236"/>
      <c r="T570" s="237"/>
      <c r="U570" s="11"/>
      <c r="V570" s="11"/>
      <c r="W570" s="11"/>
      <c r="X570" s="11"/>
      <c r="Y570" s="11"/>
      <c r="Z570" s="11"/>
      <c r="AA570" s="11"/>
      <c r="AB570" s="11"/>
      <c r="AC570" s="11"/>
      <c r="AD570" s="11"/>
      <c r="AE570" s="11"/>
      <c r="AT570" s="238" t="s">
        <v>199</v>
      </c>
      <c r="AU570" s="238" t="s">
        <v>85</v>
      </c>
      <c r="AV570" s="11" t="s">
        <v>85</v>
      </c>
      <c r="AW570" s="11" t="s">
        <v>32</v>
      </c>
      <c r="AX570" s="11" t="s">
        <v>76</v>
      </c>
      <c r="AY570" s="238" t="s">
        <v>195</v>
      </c>
    </row>
    <row r="571" s="11" customFormat="1">
      <c r="A571" s="11"/>
      <c r="B571" s="228"/>
      <c r="C571" s="229"/>
      <c r="D571" s="213" t="s">
        <v>199</v>
      </c>
      <c r="E571" s="230" t="s">
        <v>1</v>
      </c>
      <c r="F571" s="231" t="s">
        <v>2286</v>
      </c>
      <c r="G571" s="229"/>
      <c r="H571" s="232">
        <v>24.57</v>
      </c>
      <c r="I571" s="233"/>
      <c r="J571" s="229"/>
      <c r="K571" s="229"/>
      <c r="L571" s="234"/>
      <c r="M571" s="235"/>
      <c r="N571" s="236"/>
      <c r="O571" s="236"/>
      <c r="P571" s="236"/>
      <c r="Q571" s="236"/>
      <c r="R571" s="236"/>
      <c r="S571" s="236"/>
      <c r="T571" s="237"/>
      <c r="U571" s="11"/>
      <c r="V571" s="11"/>
      <c r="W571" s="11"/>
      <c r="X571" s="11"/>
      <c r="Y571" s="11"/>
      <c r="Z571" s="11"/>
      <c r="AA571" s="11"/>
      <c r="AB571" s="11"/>
      <c r="AC571" s="11"/>
      <c r="AD571" s="11"/>
      <c r="AE571" s="11"/>
      <c r="AT571" s="238" t="s">
        <v>199</v>
      </c>
      <c r="AU571" s="238" t="s">
        <v>85</v>
      </c>
      <c r="AV571" s="11" t="s">
        <v>85</v>
      </c>
      <c r="AW571" s="11" t="s">
        <v>32</v>
      </c>
      <c r="AX571" s="11" t="s">
        <v>76</v>
      </c>
      <c r="AY571" s="238" t="s">
        <v>195</v>
      </c>
    </row>
    <row r="572" s="11" customFormat="1">
      <c r="A572" s="11"/>
      <c r="B572" s="228"/>
      <c r="C572" s="229"/>
      <c r="D572" s="213" t="s">
        <v>199</v>
      </c>
      <c r="E572" s="230" t="s">
        <v>1</v>
      </c>
      <c r="F572" s="231" t="s">
        <v>2287</v>
      </c>
      <c r="G572" s="229"/>
      <c r="H572" s="232">
        <v>3.125</v>
      </c>
      <c r="I572" s="233"/>
      <c r="J572" s="229"/>
      <c r="K572" s="229"/>
      <c r="L572" s="234"/>
      <c r="M572" s="235"/>
      <c r="N572" s="236"/>
      <c r="O572" s="236"/>
      <c r="P572" s="236"/>
      <c r="Q572" s="236"/>
      <c r="R572" s="236"/>
      <c r="S572" s="236"/>
      <c r="T572" s="237"/>
      <c r="U572" s="11"/>
      <c r="V572" s="11"/>
      <c r="W572" s="11"/>
      <c r="X572" s="11"/>
      <c r="Y572" s="11"/>
      <c r="Z572" s="11"/>
      <c r="AA572" s="11"/>
      <c r="AB572" s="11"/>
      <c r="AC572" s="11"/>
      <c r="AD572" s="11"/>
      <c r="AE572" s="11"/>
      <c r="AT572" s="238" t="s">
        <v>199</v>
      </c>
      <c r="AU572" s="238" t="s">
        <v>85</v>
      </c>
      <c r="AV572" s="11" t="s">
        <v>85</v>
      </c>
      <c r="AW572" s="11" t="s">
        <v>32</v>
      </c>
      <c r="AX572" s="11" t="s">
        <v>76</v>
      </c>
      <c r="AY572" s="238" t="s">
        <v>195</v>
      </c>
    </row>
    <row r="573" s="10" customFormat="1">
      <c r="A573" s="10"/>
      <c r="B573" s="218"/>
      <c r="C573" s="219"/>
      <c r="D573" s="213" t="s">
        <v>199</v>
      </c>
      <c r="E573" s="220" t="s">
        <v>1</v>
      </c>
      <c r="F573" s="221" t="s">
        <v>2067</v>
      </c>
      <c r="G573" s="219"/>
      <c r="H573" s="220" t="s">
        <v>1</v>
      </c>
      <c r="I573" s="222"/>
      <c r="J573" s="219"/>
      <c r="K573" s="219"/>
      <c r="L573" s="223"/>
      <c r="M573" s="224"/>
      <c r="N573" s="225"/>
      <c r="O573" s="225"/>
      <c r="P573" s="225"/>
      <c r="Q573" s="225"/>
      <c r="R573" s="225"/>
      <c r="S573" s="225"/>
      <c r="T573" s="226"/>
      <c r="U573" s="10"/>
      <c r="V573" s="10"/>
      <c r="W573" s="10"/>
      <c r="X573" s="10"/>
      <c r="Y573" s="10"/>
      <c r="Z573" s="10"/>
      <c r="AA573" s="10"/>
      <c r="AB573" s="10"/>
      <c r="AC573" s="10"/>
      <c r="AD573" s="10"/>
      <c r="AE573" s="10"/>
      <c r="AT573" s="227" t="s">
        <v>199</v>
      </c>
      <c r="AU573" s="227" t="s">
        <v>85</v>
      </c>
      <c r="AV573" s="10" t="s">
        <v>83</v>
      </c>
      <c r="AW573" s="10" t="s">
        <v>32</v>
      </c>
      <c r="AX573" s="10" t="s">
        <v>76</v>
      </c>
      <c r="AY573" s="227" t="s">
        <v>195</v>
      </c>
    </row>
    <row r="574" s="11" customFormat="1">
      <c r="A574" s="11"/>
      <c r="B574" s="228"/>
      <c r="C574" s="229"/>
      <c r="D574" s="213" t="s">
        <v>199</v>
      </c>
      <c r="E574" s="230" t="s">
        <v>1</v>
      </c>
      <c r="F574" s="231" t="s">
        <v>2288</v>
      </c>
      <c r="G574" s="229"/>
      <c r="H574" s="232">
        <v>85.162000000000006</v>
      </c>
      <c r="I574" s="233"/>
      <c r="J574" s="229"/>
      <c r="K574" s="229"/>
      <c r="L574" s="234"/>
      <c r="M574" s="235"/>
      <c r="N574" s="236"/>
      <c r="O574" s="236"/>
      <c r="P574" s="236"/>
      <c r="Q574" s="236"/>
      <c r="R574" s="236"/>
      <c r="S574" s="236"/>
      <c r="T574" s="237"/>
      <c r="U574" s="11"/>
      <c r="V574" s="11"/>
      <c r="W574" s="11"/>
      <c r="X574" s="11"/>
      <c r="Y574" s="11"/>
      <c r="Z574" s="11"/>
      <c r="AA574" s="11"/>
      <c r="AB574" s="11"/>
      <c r="AC574" s="11"/>
      <c r="AD574" s="11"/>
      <c r="AE574" s="11"/>
      <c r="AT574" s="238" t="s">
        <v>199</v>
      </c>
      <c r="AU574" s="238" t="s">
        <v>85</v>
      </c>
      <c r="AV574" s="11" t="s">
        <v>85</v>
      </c>
      <c r="AW574" s="11" t="s">
        <v>32</v>
      </c>
      <c r="AX574" s="11" t="s">
        <v>76</v>
      </c>
      <c r="AY574" s="238" t="s">
        <v>195</v>
      </c>
    </row>
    <row r="575" s="11" customFormat="1">
      <c r="A575" s="11"/>
      <c r="B575" s="228"/>
      <c r="C575" s="229"/>
      <c r="D575" s="213" t="s">
        <v>199</v>
      </c>
      <c r="E575" s="230" t="s">
        <v>1</v>
      </c>
      <c r="F575" s="231" t="s">
        <v>2289</v>
      </c>
      <c r="G575" s="229"/>
      <c r="H575" s="232">
        <v>84.022000000000006</v>
      </c>
      <c r="I575" s="233"/>
      <c r="J575" s="229"/>
      <c r="K575" s="229"/>
      <c r="L575" s="234"/>
      <c r="M575" s="235"/>
      <c r="N575" s="236"/>
      <c r="O575" s="236"/>
      <c r="P575" s="236"/>
      <c r="Q575" s="236"/>
      <c r="R575" s="236"/>
      <c r="S575" s="236"/>
      <c r="T575" s="237"/>
      <c r="U575" s="11"/>
      <c r="V575" s="11"/>
      <c r="W575" s="11"/>
      <c r="X575" s="11"/>
      <c r="Y575" s="11"/>
      <c r="Z575" s="11"/>
      <c r="AA575" s="11"/>
      <c r="AB575" s="11"/>
      <c r="AC575" s="11"/>
      <c r="AD575" s="11"/>
      <c r="AE575" s="11"/>
      <c r="AT575" s="238" t="s">
        <v>199</v>
      </c>
      <c r="AU575" s="238" t="s">
        <v>85</v>
      </c>
      <c r="AV575" s="11" t="s">
        <v>85</v>
      </c>
      <c r="AW575" s="11" t="s">
        <v>32</v>
      </c>
      <c r="AX575" s="11" t="s">
        <v>76</v>
      </c>
      <c r="AY575" s="238" t="s">
        <v>195</v>
      </c>
    </row>
    <row r="576" s="11" customFormat="1">
      <c r="A576" s="11"/>
      <c r="B576" s="228"/>
      <c r="C576" s="229"/>
      <c r="D576" s="213" t="s">
        <v>199</v>
      </c>
      <c r="E576" s="230" t="s">
        <v>1</v>
      </c>
      <c r="F576" s="231" t="s">
        <v>2290</v>
      </c>
      <c r="G576" s="229"/>
      <c r="H576" s="232">
        <v>20.378</v>
      </c>
      <c r="I576" s="233"/>
      <c r="J576" s="229"/>
      <c r="K576" s="229"/>
      <c r="L576" s="234"/>
      <c r="M576" s="235"/>
      <c r="N576" s="236"/>
      <c r="O576" s="236"/>
      <c r="P576" s="236"/>
      <c r="Q576" s="236"/>
      <c r="R576" s="236"/>
      <c r="S576" s="236"/>
      <c r="T576" s="237"/>
      <c r="U576" s="11"/>
      <c r="V576" s="11"/>
      <c r="W576" s="11"/>
      <c r="X576" s="11"/>
      <c r="Y576" s="11"/>
      <c r="Z576" s="11"/>
      <c r="AA576" s="11"/>
      <c r="AB576" s="11"/>
      <c r="AC576" s="11"/>
      <c r="AD576" s="11"/>
      <c r="AE576" s="11"/>
      <c r="AT576" s="238" t="s">
        <v>199</v>
      </c>
      <c r="AU576" s="238" t="s">
        <v>85</v>
      </c>
      <c r="AV576" s="11" t="s">
        <v>85</v>
      </c>
      <c r="AW576" s="11" t="s">
        <v>32</v>
      </c>
      <c r="AX576" s="11" t="s">
        <v>76</v>
      </c>
      <c r="AY576" s="238" t="s">
        <v>195</v>
      </c>
    </row>
    <row r="577" s="11" customFormat="1">
      <c r="A577" s="11"/>
      <c r="B577" s="228"/>
      <c r="C577" s="229"/>
      <c r="D577" s="213" t="s">
        <v>199</v>
      </c>
      <c r="E577" s="230" t="s">
        <v>1</v>
      </c>
      <c r="F577" s="231" t="s">
        <v>2269</v>
      </c>
      <c r="G577" s="229"/>
      <c r="H577" s="232">
        <v>4.6879999999999997</v>
      </c>
      <c r="I577" s="233"/>
      <c r="J577" s="229"/>
      <c r="K577" s="229"/>
      <c r="L577" s="234"/>
      <c r="M577" s="235"/>
      <c r="N577" s="236"/>
      <c r="O577" s="236"/>
      <c r="P577" s="236"/>
      <c r="Q577" s="236"/>
      <c r="R577" s="236"/>
      <c r="S577" s="236"/>
      <c r="T577" s="237"/>
      <c r="U577" s="11"/>
      <c r="V577" s="11"/>
      <c r="W577" s="11"/>
      <c r="X577" s="11"/>
      <c r="Y577" s="11"/>
      <c r="Z577" s="11"/>
      <c r="AA577" s="11"/>
      <c r="AB577" s="11"/>
      <c r="AC577" s="11"/>
      <c r="AD577" s="11"/>
      <c r="AE577" s="11"/>
      <c r="AT577" s="238" t="s">
        <v>199</v>
      </c>
      <c r="AU577" s="238" t="s">
        <v>85</v>
      </c>
      <c r="AV577" s="11" t="s">
        <v>85</v>
      </c>
      <c r="AW577" s="11" t="s">
        <v>32</v>
      </c>
      <c r="AX577" s="11" t="s">
        <v>76</v>
      </c>
      <c r="AY577" s="238" t="s">
        <v>195</v>
      </c>
    </row>
    <row r="578" s="11" customFormat="1">
      <c r="A578" s="11"/>
      <c r="B578" s="228"/>
      <c r="C578" s="229"/>
      <c r="D578" s="213" t="s">
        <v>199</v>
      </c>
      <c r="E578" s="230" t="s">
        <v>1</v>
      </c>
      <c r="F578" s="231" t="s">
        <v>2291</v>
      </c>
      <c r="G578" s="229"/>
      <c r="H578" s="232">
        <v>19.422000000000001</v>
      </c>
      <c r="I578" s="233"/>
      <c r="J578" s="229"/>
      <c r="K578" s="229"/>
      <c r="L578" s="234"/>
      <c r="M578" s="235"/>
      <c r="N578" s="236"/>
      <c r="O578" s="236"/>
      <c r="P578" s="236"/>
      <c r="Q578" s="236"/>
      <c r="R578" s="236"/>
      <c r="S578" s="236"/>
      <c r="T578" s="237"/>
      <c r="U578" s="11"/>
      <c r="V578" s="11"/>
      <c r="W578" s="11"/>
      <c r="X578" s="11"/>
      <c r="Y578" s="11"/>
      <c r="Z578" s="11"/>
      <c r="AA578" s="11"/>
      <c r="AB578" s="11"/>
      <c r="AC578" s="11"/>
      <c r="AD578" s="11"/>
      <c r="AE578" s="11"/>
      <c r="AT578" s="238" t="s">
        <v>199</v>
      </c>
      <c r="AU578" s="238" t="s">
        <v>85</v>
      </c>
      <c r="AV578" s="11" t="s">
        <v>85</v>
      </c>
      <c r="AW578" s="11" t="s">
        <v>32</v>
      </c>
      <c r="AX578" s="11" t="s">
        <v>76</v>
      </c>
      <c r="AY578" s="238" t="s">
        <v>195</v>
      </c>
    </row>
    <row r="579" s="10" customFormat="1">
      <c r="A579" s="10"/>
      <c r="B579" s="218"/>
      <c r="C579" s="219"/>
      <c r="D579" s="213" t="s">
        <v>199</v>
      </c>
      <c r="E579" s="220" t="s">
        <v>1</v>
      </c>
      <c r="F579" s="221" t="s">
        <v>2205</v>
      </c>
      <c r="G579" s="219"/>
      <c r="H579" s="220" t="s">
        <v>1</v>
      </c>
      <c r="I579" s="222"/>
      <c r="J579" s="219"/>
      <c r="K579" s="219"/>
      <c r="L579" s="223"/>
      <c r="M579" s="224"/>
      <c r="N579" s="225"/>
      <c r="O579" s="225"/>
      <c r="P579" s="225"/>
      <c r="Q579" s="225"/>
      <c r="R579" s="225"/>
      <c r="S579" s="225"/>
      <c r="T579" s="226"/>
      <c r="U579" s="10"/>
      <c r="V579" s="10"/>
      <c r="W579" s="10"/>
      <c r="X579" s="10"/>
      <c r="Y579" s="10"/>
      <c r="Z579" s="10"/>
      <c r="AA579" s="10"/>
      <c r="AB579" s="10"/>
      <c r="AC579" s="10"/>
      <c r="AD579" s="10"/>
      <c r="AE579" s="10"/>
      <c r="AT579" s="227" t="s">
        <v>199</v>
      </c>
      <c r="AU579" s="227" t="s">
        <v>85</v>
      </c>
      <c r="AV579" s="10" t="s">
        <v>83</v>
      </c>
      <c r="AW579" s="10" t="s">
        <v>32</v>
      </c>
      <c r="AX579" s="10" t="s">
        <v>76</v>
      </c>
      <c r="AY579" s="227" t="s">
        <v>195</v>
      </c>
    </row>
    <row r="580" s="11" customFormat="1">
      <c r="A580" s="11"/>
      <c r="B580" s="228"/>
      <c r="C580" s="229"/>
      <c r="D580" s="213" t="s">
        <v>199</v>
      </c>
      <c r="E580" s="230" t="s">
        <v>1</v>
      </c>
      <c r="F580" s="231" t="s">
        <v>2292</v>
      </c>
      <c r="G580" s="229"/>
      <c r="H580" s="232">
        <v>-84.704999999999998</v>
      </c>
      <c r="I580" s="233"/>
      <c r="J580" s="229"/>
      <c r="K580" s="229"/>
      <c r="L580" s="234"/>
      <c r="M580" s="235"/>
      <c r="N580" s="236"/>
      <c r="O580" s="236"/>
      <c r="P580" s="236"/>
      <c r="Q580" s="236"/>
      <c r="R580" s="236"/>
      <c r="S580" s="236"/>
      <c r="T580" s="237"/>
      <c r="U580" s="11"/>
      <c r="V580" s="11"/>
      <c r="W580" s="11"/>
      <c r="X580" s="11"/>
      <c r="Y580" s="11"/>
      <c r="Z580" s="11"/>
      <c r="AA580" s="11"/>
      <c r="AB580" s="11"/>
      <c r="AC580" s="11"/>
      <c r="AD580" s="11"/>
      <c r="AE580" s="11"/>
      <c r="AT580" s="238" t="s">
        <v>199</v>
      </c>
      <c r="AU580" s="238" t="s">
        <v>85</v>
      </c>
      <c r="AV580" s="11" t="s">
        <v>85</v>
      </c>
      <c r="AW580" s="11" t="s">
        <v>32</v>
      </c>
      <c r="AX580" s="11" t="s">
        <v>76</v>
      </c>
      <c r="AY580" s="238" t="s">
        <v>195</v>
      </c>
    </row>
    <row r="581" s="11" customFormat="1">
      <c r="A581" s="11"/>
      <c r="B581" s="228"/>
      <c r="C581" s="229"/>
      <c r="D581" s="213" t="s">
        <v>199</v>
      </c>
      <c r="E581" s="230" t="s">
        <v>1</v>
      </c>
      <c r="F581" s="231" t="s">
        <v>2293</v>
      </c>
      <c r="G581" s="229"/>
      <c r="H581" s="232">
        <v>23.108000000000001</v>
      </c>
      <c r="I581" s="233"/>
      <c r="J581" s="229"/>
      <c r="K581" s="229"/>
      <c r="L581" s="234"/>
      <c r="M581" s="235"/>
      <c r="N581" s="236"/>
      <c r="O581" s="236"/>
      <c r="P581" s="236"/>
      <c r="Q581" s="236"/>
      <c r="R581" s="236"/>
      <c r="S581" s="236"/>
      <c r="T581" s="237"/>
      <c r="U581" s="11"/>
      <c r="V581" s="11"/>
      <c r="W581" s="11"/>
      <c r="X581" s="11"/>
      <c r="Y581" s="11"/>
      <c r="Z581" s="11"/>
      <c r="AA581" s="11"/>
      <c r="AB581" s="11"/>
      <c r="AC581" s="11"/>
      <c r="AD581" s="11"/>
      <c r="AE581" s="11"/>
      <c r="AT581" s="238" t="s">
        <v>199</v>
      </c>
      <c r="AU581" s="238" t="s">
        <v>85</v>
      </c>
      <c r="AV581" s="11" t="s">
        <v>85</v>
      </c>
      <c r="AW581" s="11" t="s">
        <v>32</v>
      </c>
      <c r="AX581" s="11" t="s">
        <v>76</v>
      </c>
      <c r="AY581" s="238" t="s">
        <v>195</v>
      </c>
    </row>
    <row r="582" s="11" customFormat="1">
      <c r="A582" s="11"/>
      <c r="B582" s="228"/>
      <c r="C582" s="229"/>
      <c r="D582" s="213" t="s">
        <v>199</v>
      </c>
      <c r="E582" s="230" t="s">
        <v>1</v>
      </c>
      <c r="F582" s="231" t="s">
        <v>2269</v>
      </c>
      <c r="G582" s="229"/>
      <c r="H582" s="232">
        <v>4.6879999999999997</v>
      </c>
      <c r="I582" s="233"/>
      <c r="J582" s="229"/>
      <c r="K582" s="229"/>
      <c r="L582" s="234"/>
      <c r="M582" s="235"/>
      <c r="N582" s="236"/>
      <c r="O582" s="236"/>
      <c r="P582" s="236"/>
      <c r="Q582" s="236"/>
      <c r="R582" s="236"/>
      <c r="S582" s="236"/>
      <c r="T582" s="237"/>
      <c r="U582" s="11"/>
      <c r="V582" s="11"/>
      <c r="W582" s="11"/>
      <c r="X582" s="11"/>
      <c r="Y582" s="11"/>
      <c r="Z582" s="11"/>
      <c r="AA582" s="11"/>
      <c r="AB582" s="11"/>
      <c r="AC582" s="11"/>
      <c r="AD582" s="11"/>
      <c r="AE582" s="11"/>
      <c r="AT582" s="238" t="s">
        <v>199</v>
      </c>
      <c r="AU582" s="238" t="s">
        <v>85</v>
      </c>
      <c r="AV582" s="11" t="s">
        <v>85</v>
      </c>
      <c r="AW582" s="11" t="s">
        <v>32</v>
      </c>
      <c r="AX582" s="11" t="s">
        <v>76</v>
      </c>
      <c r="AY582" s="238" t="s">
        <v>195</v>
      </c>
    </row>
    <row r="583" s="10" customFormat="1">
      <c r="A583" s="10"/>
      <c r="B583" s="218"/>
      <c r="C583" s="219"/>
      <c r="D583" s="213" t="s">
        <v>199</v>
      </c>
      <c r="E583" s="220" t="s">
        <v>1</v>
      </c>
      <c r="F583" s="221" t="s">
        <v>2294</v>
      </c>
      <c r="G583" s="219"/>
      <c r="H583" s="220" t="s">
        <v>1</v>
      </c>
      <c r="I583" s="222"/>
      <c r="J583" s="219"/>
      <c r="K583" s="219"/>
      <c r="L583" s="223"/>
      <c r="M583" s="224"/>
      <c r="N583" s="225"/>
      <c r="O583" s="225"/>
      <c r="P583" s="225"/>
      <c r="Q583" s="225"/>
      <c r="R583" s="225"/>
      <c r="S583" s="225"/>
      <c r="T583" s="226"/>
      <c r="U583" s="10"/>
      <c r="V583" s="10"/>
      <c r="W583" s="10"/>
      <c r="X583" s="10"/>
      <c r="Y583" s="10"/>
      <c r="Z583" s="10"/>
      <c r="AA583" s="10"/>
      <c r="AB583" s="10"/>
      <c r="AC583" s="10"/>
      <c r="AD583" s="10"/>
      <c r="AE583" s="10"/>
      <c r="AT583" s="227" t="s">
        <v>199</v>
      </c>
      <c r="AU583" s="227" t="s">
        <v>85</v>
      </c>
      <c r="AV583" s="10" t="s">
        <v>83</v>
      </c>
      <c r="AW583" s="10" t="s">
        <v>32</v>
      </c>
      <c r="AX583" s="10" t="s">
        <v>76</v>
      </c>
      <c r="AY583" s="227" t="s">
        <v>195</v>
      </c>
    </row>
    <row r="584" s="11" customFormat="1">
      <c r="A584" s="11"/>
      <c r="B584" s="228"/>
      <c r="C584" s="229"/>
      <c r="D584" s="213" t="s">
        <v>199</v>
      </c>
      <c r="E584" s="230" t="s">
        <v>1</v>
      </c>
      <c r="F584" s="231" t="s">
        <v>2295</v>
      </c>
      <c r="G584" s="229"/>
      <c r="H584" s="232">
        <v>7.9199999999999999</v>
      </c>
      <c r="I584" s="233"/>
      <c r="J584" s="229"/>
      <c r="K584" s="229"/>
      <c r="L584" s="234"/>
      <c r="M584" s="235"/>
      <c r="N584" s="236"/>
      <c r="O584" s="236"/>
      <c r="P584" s="236"/>
      <c r="Q584" s="236"/>
      <c r="R584" s="236"/>
      <c r="S584" s="236"/>
      <c r="T584" s="237"/>
      <c r="U584" s="11"/>
      <c r="V584" s="11"/>
      <c r="W584" s="11"/>
      <c r="X584" s="11"/>
      <c r="Y584" s="11"/>
      <c r="Z584" s="11"/>
      <c r="AA584" s="11"/>
      <c r="AB584" s="11"/>
      <c r="AC584" s="11"/>
      <c r="AD584" s="11"/>
      <c r="AE584" s="11"/>
      <c r="AT584" s="238" t="s">
        <v>199</v>
      </c>
      <c r="AU584" s="238" t="s">
        <v>85</v>
      </c>
      <c r="AV584" s="11" t="s">
        <v>85</v>
      </c>
      <c r="AW584" s="11" t="s">
        <v>32</v>
      </c>
      <c r="AX584" s="11" t="s">
        <v>76</v>
      </c>
      <c r="AY584" s="238" t="s">
        <v>195</v>
      </c>
    </row>
    <row r="585" s="10" customFormat="1">
      <c r="A585" s="10"/>
      <c r="B585" s="218"/>
      <c r="C585" s="219"/>
      <c r="D585" s="213" t="s">
        <v>199</v>
      </c>
      <c r="E585" s="220" t="s">
        <v>1</v>
      </c>
      <c r="F585" s="221" t="s">
        <v>2073</v>
      </c>
      <c r="G585" s="219"/>
      <c r="H585" s="220" t="s">
        <v>1</v>
      </c>
      <c r="I585" s="222"/>
      <c r="J585" s="219"/>
      <c r="K585" s="219"/>
      <c r="L585" s="223"/>
      <c r="M585" s="224"/>
      <c r="N585" s="225"/>
      <c r="O585" s="225"/>
      <c r="P585" s="225"/>
      <c r="Q585" s="225"/>
      <c r="R585" s="225"/>
      <c r="S585" s="225"/>
      <c r="T585" s="226"/>
      <c r="U585" s="10"/>
      <c r="V585" s="10"/>
      <c r="W585" s="10"/>
      <c r="X585" s="10"/>
      <c r="Y585" s="10"/>
      <c r="Z585" s="10"/>
      <c r="AA585" s="10"/>
      <c r="AB585" s="10"/>
      <c r="AC585" s="10"/>
      <c r="AD585" s="10"/>
      <c r="AE585" s="10"/>
      <c r="AT585" s="227" t="s">
        <v>199</v>
      </c>
      <c r="AU585" s="227" t="s">
        <v>85</v>
      </c>
      <c r="AV585" s="10" t="s">
        <v>83</v>
      </c>
      <c r="AW585" s="10" t="s">
        <v>32</v>
      </c>
      <c r="AX585" s="10" t="s">
        <v>76</v>
      </c>
      <c r="AY585" s="227" t="s">
        <v>195</v>
      </c>
    </row>
    <row r="586" s="11" customFormat="1">
      <c r="A586" s="11"/>
      <c r="B586" s="228"/>
      <c r="C586" s="229"/>
      <c r="D586" s="213" t="s">
        <v>199</v>
      </c>
      <c r="E586" s="230" t="s">
        <v>1</v>
      </c>
      <c r="F586" s="231" t="s">
        <v>2296</v>
      </c>
      <c r="G586" s="229"/>
      <c r="H586" s="232">
        <v>3.96</v>
      </c>
      <c r="I586" s="233"/>
      <c r="J586" s="229"/>
      <c r="K586" s="229"/>
      <c r="L586" s="234"/>
      <c r="M586" s="235"/>
      <c r="N586" s="236"/>
      <c r="O586" s="236"/>
      <c r="P586" s="236"/>
      <c r="Q586" s="236"/>
      <c r="R586" s="236"/>
      <c r="S586" s="236"/>
      <c r="T586" s="237"/>
      <c r="U586" s="11"/>
      <c r="V586" s="11"/>
      <c r="W586" s="11"/>
      <c r="X586" s="11"/>
      <c r="Y586" s="11"/>
      <c r="Z586" s="11"/>
      <c r="AA586" s="11"/>
      <c r="AB586" s="11"/>
      <c r="AC586" s="11"/>
      <c r="AD586" s="11"/>
      <c r="AE586" s="11"/>
      <c r="AT586" s="238" t="s">
        <v>199</v>
      </c>
      <c r="AU586" s="238" t="s">
        <v>85</v>
      </c>
      <c r="AV586" s="11" t="s">
        <v>85</v>
      </c>
      <c r="AW586" s="11" t="s">
        <v>32</v>
      </c>
      <c r="AX586" s="11" t="s">
        <v>76</v>
      </c>
      <c r="AY586" s="238" t="s">
        <v>195</v>
      </c>
    </row>
    <row r="587" s="10" customFormat="1">
      <c r="A587" s="10"/>
      <c r="B587" s="218"/>
      <c r="C587" s="219"/>
      <c r="D587" s="213" t="s">
        <v>199</v>
      </c>
      <c r="E587" s="220" t="s">
        <v>1</v>
      </c>
      <c r="F587" s="221" t="s">
        <v>2075</v>
      </c>
      <c r="G587" s="219"/>
      <c r="H587" s="220" t="s">
        <v>1</v>
      </c>
      <c r="I587" s="222"/>
      <c r="J587" s="219"/>
      <c r="K587" s="219"/>
      <c r="L587" s="223"/>
      <c r="M587" s="224"/>
      <c r="N587" s="225"/>
      <c r="O587" s="225"/>
      <c r="P587" s="225"/>
      <c r="Q587" s="225"/>
      <c r="R587" s="225"/>
      <c r="S587" s="225"/>
      <c r="T587" s="226"/>
      <c r="U587" s="10"/>
      <c r="V587" s="10"/>
      <c r="W587" s="10"/>
      <c r="X587" s="10"/>
      <c r="Y587" s="10"/>
      <c r="Z587" s="10"/>
      <c r="AA587" s="10"/>
      <c r="AB587" s="10"/>
      <c r="AC587" s="10"/>
      <c r="AD587" s="10"/>
      <c r="AE587" s="10"/>
      <c r="AT587" s="227" t="s">
        <v>199</v>
      </c>
      <c r="AU587" s="227" t="s">
        <v>85</v>
      </c>
      <c r="AV587" s="10" t="s">
        <v>83</v>
      </c>
      <c r="AW587" s="10" t="s">
        <v>32</v>
      </c>
      <c r="AX587" s="10" t="s">
        <v>76</v>
      </c>
      <c r="AY587" s="227" t="s">
        <v>195</v>
      </c>
    </row>
    <row r="588" s="11" customFormat="1">
      <c r="A588" s="11"/>
      <c r="B588" s="228"/>
      <c r="C588" s="229"/>
      <c r="D588" s="213" t="s">
        <v>199</v>
      </c>
      <c r="E588" s="230" t="s">
        <v>1</v>
      </c>
      <c r="F588" s="231" t="s">
        <v>2297</v>
      </c>
      <c r="G588" s="229"/>
      <c r="H588" s="232">
        <v>6.5999999999999996</v>
      </c>
      <c r="I588" s="233"/>
      <c r="J588" s="229"/>
      <c r="K588" s="229"/>
      <c r="L588" s="234"/>
      <c r="M588" s="235"/>
      <c r="N588" s="236"/>
      <c r="O588" s="236"/>
      <c r="P588" s="236"/>
      <c r="Q588" s="236"/>
      <c r="R588" s="236"/>
      <c r="S588" s="236"/>
      <c r="T588" s="237"/>
      <c r="U588" s="11"/>
      <c r="V588" s="11"/>
      <c r="W588" s="11"/>
      <c r="X588" s="11"/>
      <c r="Y588" s="11"/>
      <c r="Z588" s="11"/>
      <c r="AA588" s="11"/>
      <c r="AB588" s="11"/>
      <c r="AC588" s="11"/>
      <c r="AD588" s="11"/>
      <c r="AE588" s="11"/>
      <c r="AT588" s="238" t="s">
        <v>199</v>
      </c>
      <c r="AU588" s="238" t="s">
        <v>85</v>
      </c>
      <c r="AV588" s="11" t="s">
        <v>85</v>
      </c>
      <c r="AW588" s="11" t="s">
        <v>32</v>
      </c>
      <c r="AX588" s="11" t="s">
        <v>76</v>
      </c>
      <c r="AY588" s="238" t="s">
        <v>195</v>
      </c>
    </row>
    <row r="589" s="10" customFormat="1">
      <c r="A589" s="10"/>
      <c r="B589" s="218"/>
      <c r="C589" s="219"/>
      <c r="D589" s="213" t="s">
        <v>199</v>
      </c>
      <c r="E589" s="220" t="s">
        <v>1</v>
      </c>
      <c r="F589" s="221" t="s">
        <v>2209</v>
      </c>
      <c r="G589" s="219"/>
      <c r="H589" s="220" t="s">
        <v>1</v>
      </c>
      <c r="I589" s="222"/>
      <c r="J589" s="219"/>
      <c r="K589" s="219"/>
      <c r="L589" s="223"/>
      <c r="M589" s="224"/>
      <c r="N589" s="225"/>
      <c r="O589" s="225"/>
      <c r="P589" s="225"/>
      <c r="Q589" s="225"/>
      <c r="R589" s="225"/>
      <c r="S589" s="225"/>
      <c r="T589" s="226"/>
      <c r="U589" s="10"/>
      <c r="V589" s="10"/>
      <c r="W589" s="10"/>
      <c r="X589" s="10"/>
      <c r="Y589" s="10"/>
      <c r="Z589" s="10"/>
      <c r="AA589" s="10"/>
      <c r="AB589" s="10"/>
      <c r="AC589" s="10"/>
      <c r="AD589" s="10"/>
      <c r="AE589" s="10"/>
      <c r="AT589" s="227" t="s">
        <v>199</v>
      </c>
      <c r="AU589" s="227" t="s">
        <v>85</v>
      </c>
      <c r="AV589" s="10" t="s">
        <v>83</v>
      </c>
      <c r="AW589" s="10" t="s">
        <v>32</v>
      </c>
      <c r="AX589" s="10" t="s">
        <v>76</v>
      </c>
      <c r="AY589" s="227" t="s">
        <v>195</v>
      </c>
    </row>
    <row r="590" s="11" customFormat="1">
      <c r="A590" s="11"/>
      <c r="B590" s="228"/>
      <c r="C590" s="229"/>
      <c r="D590" s="213" t="s">
        <v>199</v>
      </c>
      <c r="E590" s="230" t="s">
        <v>1</v>
      </c>
      <c r="F590" s="231" t="s">
        <v>2298</v>
      </c>
      <c r="G590" s="229"/>
      <c r="H590" s="232">
        <v>4.4880000000000004</v>
      </c>
      <c r="I590" s="233"/>
      <c r="J590" s="229"/>
      <c r="K590" s="229"/>
      <c r="L590" s="234"/>
      <c r="M590" s="235"/>
      <c r="N590" s="236"/>
      <c r="O590" s="236"/>
      <c r="P590" s="236"/>
      <c r="Q590" s="236"/>
      <c r="R590" s="236"/>
      <c r="S590" s="236"/>
      <c r="T590" s="237"/>
      <c r="U590" s="11"/>
      <c r="V590" s="11"/>
      <c r="W590" s="11"/>
      <c r="X590" s="11"/>
      <c r="Y590" s="11"/>
      <c r="Z590" s="11"/>
      <c r="AA590" s="11"/>
      <c r="AB590" s="11"/>
      <c r="AC590" s="11"/>
      <c r="AD590" s="11"/>
      <c r="AE590" s="11"/>
      <c r="AT590" s="238" t="s">
        <v>199</v>
      </c>
      <c r="AU590" s="238" t="s">
        <v>85</v>
      </c>
      <c r="AV590" s="11" t="s">
        <v>85</v>
      </c>
      <c r="AW590" s="11" t="s">
        <v>32</v>
      </c>
      <c r="AX590" s="11" t="s">
        <v>76</v>
      </c>
      <c r="AY590" s="238" t="s">
        <v>195</v>
      </c>
    </row>
    <row r="591" s="10" customFormat="1">
      <c r="A591" s="10"/>
      <c r="B591" s="218"/>
      <c r="C591" s="219"/>
      <c r="D591" s="213" t="s">
        <v>199</v>
      </c>
      <c r="E591" s="220" t="s">
        <v>1</v>
      </c>
      <c r="F591" s="221" t="s">
        <v>1519</v>
      </c>
      <c r="G591" s="219"/>
      <c r="H591" s="220" t="s">
        <v>1</v>
      </c>
      <c r="I591" s="222"/>
      <c r="J591" s="219"/>
      <c r="K591" s="219"/>
      <c r="L591" s="223"/>
      <c r="M591" s="224"/>
      <c r="N591" s="225"/>
      <c r="O591" s="225"/>
      <c r="P591" s="225"/>
      <c r="Q591" s="225"/>
      <c r="R591" s="225"/>
      <c r="S591" s="225"/>
      <c r="T591" s="226"/>
      <c r="U591" s="10"/>
      <c r="V591" s="10"/>
      <c r="W591" s="10"/>
      <c r="X591" s="10"/>
      <c r="Y591" s="10"/>
      <c r="Z591" s="10"/>
      <c r="AA591" s="10"/>
      <c r="AB591" s="10"/>
      <c r="AC591" s="10"/>
      <c r="AD591" s="10"/>
      <c r="AE591" s="10"/>
      <c r="AT591" s="227" t="s">
        <v>199</v>
      </c>
      <c r="AU591" s="227" t="s">
        <v>85</v>
      </c>
      <c r="AV591" s="10" t="s">
        <v>83</v>
      </c>
      <c r="AW591" s="10" t="s">
        <v>32</v>
      </c>
      <c r="AX591" s="10" t="s">
        <v>76</v>
      </c>
      <c r="AY591" s="227" t="s">
        <v>195</v>
      </c>
    </row>
    <row r="592" s="11" customFormat="1">
      <c r="A592" s="11"/>
      <c r="B592" s="228"/>
      <c r="C592" s="229"/>
      <c r="D592" s="213" t="s">
        <v>199</v>
      </c>
      <c r="E592" s="230" t="s">
        <v>1</v>
      </c>
      <c r="F592" s="231" t="s">
        <v>2299</v>
      </c>
      <c r="G592" s="229"/>
      <c r="H592" s="232">
        <v>6.9489999999999998</v>
      </c>
      <c r="I592" s="233"/>
      <c r="J592" s="229"/>
      <c r="K592" s="229"/>
      <c r="L592" s="234"/>
      <c r="M592" s="235"/>
      <c r="N592" s="236"/>
      <c r="O592" s="236"/>
      <c r="P592" s="236"/>
      <c r="Q592" s="236"/>
      <c r="R592" s="236"/>
      <c r="S592" s="236"/>
      <c r="T592" s="237"/>
      <c r="U592" s="11"/>
      <c r="V592" s="11"/>
      <c r="W592" s="11"/>
      <c r="X592" s="11"/>
      <c r="Y592" s="11"/>
      <c r="Z592" s="11"/>
      <c r="AA592" s="11"/>
      <c r="AB592" s="11"/>
      <c r="AC592" s="11"/>
      <c r="AD592" s="11"/>
      <c r="AE592" s="11"/>
      <c r="AT592" s="238" t="s">
        <v>199</v>
      </c>
      <c r="AU592" s="238" t="s">
        <v>85</v>
      </c>
      <c r="AV592" s="11" t="s">
        <v>85</v>
      </c>
      <c r="AW592" s="11" t="s">
        <v>32</v>
      </c>
      <c r="AX592" s="11" t="s">
        <v>76</v>
      </c>
      <c r="AY592" s="238" t="s">
        <v>195</v>
      </c>
    </row>
    <row r="593" s="11" customFormat="1">
      <c r="A593" s="11"/>
      <c r="B593" s="228"/>
      <c r="C593" s="229"/>
      <c r="D593" s="213" t="s">
        <v>199</v>
      </c>
      <c r="E593" s="230" t="s">
        <v>1</v>
      </c>
      <c r="F593" s="231" t="s">
        <v>2300</v>
      </c>
      <c r="G593" s="229"/>
      <c r="H593" s="232">
        <v>2.7410000000000001</v>
      </c>
      <c r="I593" s="233"/>
      <c r="J593" s="229"/>
      <c r="K593" s="229"/>
      <c r="L593" s="234"/>
      <c r="M593" s="235"/>
      <c r="N593" s="236"/>
      <c r="O593" s="236"/>
      <c r="P593" s="236"/>
      <c r="Q593" s="236"/>
      <c r="R593" s="236"/>
      <c r="S593" s="236"/>
      <c r="T593" s="237"/>
      <c r="U593" s="11"/>
      <c r="V593" s="11"/>
      <c r="W593" s="11"/>
      <c r="X593" s="11"/>
      <c r="Y593" s="11"/>
      <c r="Z593" s="11"/>
      <c r="AA593" s="11"/>
      <c r="AB593" s="11"/>
      <c r="AC593" s="11"/>
      <c r="AD593" s="11"/>
      <c r="AE593" s="11"/>
      <c r="AT593" s="238" t="s">
        <v>199</v>
      </c>
      <c r="AU593" s="238" t="s">
        <v>85</v>
      </c>
      <c r="AV593" s="11" t="s">
        <v>85</v>
      </c>
      <c r="AW593" s="11" t="s">
        <v>32</v>
      </c>
      <c r="AX593" s="11" t="s">
        <v>76</v>
      </c>
      <c r="AY593" s="238" t="s">
        <v>195</v>
      </c>
    </row>
    <row r="594" s="11" customFormat="1">
      <c r="A594" s="11"/>
      <c r="B594" s="228"/>
      <c r="C594" s="229"/>
      <c r="D594" s="213" t="s">
        <v>199</v>
      </c>
      <c r="E594" s="230" t="s">
        <v>1</v>
      </c>
      <c r="F594" s="231" t="s">
        <v>2301</v>
      </c>
      <c r="G594" s="229"/>
      <c r="H594" s="232">
        <v>2.069</v>
      </c>
      <c r="I594" s="233"/>
      <c r="J594" s="229"/>
      <c r="K594" s="229"/>
      <c r="L594" s="234"/>
      <c r="M594" s="235"/>
      <c r="N594" s="236"/>
      <c r="O594" s="236"/>
      <c r="P594" s="236"/>
      <c r="Q594" s="236"/>
      <c r="R594" s="236"/>
      <c r="S594" s="236"/>
      <c r="T594" s="237"/>
      <c r="U594" s="11"/>
      <c r="V594" s="11"/>
      <c r="W594" s="11"/>
      <c r="X594" s="11"/>
      <c r="Y594" s="11"/>
      <c r="Z594" s="11"/>
      <c r="AA594" s="11"/>
      <c r="AB594" s="11"/>
      <c r="AC594" s="11"/>
      <c r="AD594" s="11"/>
      <c r="AE594" s="11"/>
      <c r="AT594" s="238" t="s">
        <v>199</v>
      </c>
      <c r="AU594" s="238" t="s">
        <v>85</v>
      </c>
      <c r="AV594" s="11" t="s">
        <v>85</v>
      </c>
      <c r="AW594" s="11" t="s">
        <v>32</v>
      </c>
      <c r="AX594" s="11" t="s">
        <v>76</v>
      </c>
      <c r="AY594" s="238" t="s">
        <v>195</v>
      </c>
    </row>
    <row r="595" s="11" customFormat="1">
      <c r="A595" s="11"/>
      <c r="B595" s="228"/>
      <c r="C595" s="229"/>
      <c r="D595" s="213" t="s">
        <v>199</v>
      </c>
      <c r="E595" s="230" t="s">
        <v>1</v>
      </c>
      <c r="F595" s="231" t="s">
        <v>2302</v>
      </c>
      <c r="G595" s="229"/>
      <c r="H595" s="232">
        <v>0.78100000000000003</v>
      </c>
      <c r="I595" s="233"/>
      <c r="J595" s="229"/>
      <c r="K595" s="229"/>
      <c r="L595" s="234"/>
      <c r="M595" s="235"/>
      <c r="N595" s="236"/>
      <c r="O595" s="236"/>
      <c r="P595" s="236"/>
      <c r="Q595" s="236"/>
      <c r="R595" s="236"/>
      <c r="S595" s="236"/>
      <c r="T595" s="237"/>
      <c r="U595" s="11"/>
      <c r="V595" s="11"/>
      <c r="W595" s="11"/>
      <c r="X595" s="11"/>
      <c r="Y595" s="11"/>
      <c r="Z595" s="11"/>
      <c r="AA595" s="11"/>
      <c r="AB595" s="11"/>
      <c r="AC595" s="11"/>
      <c r="AD595" s="11"/>
      <c r="AE595" s="11"/>
      <c r="AT595" s="238" t="s">
        <v>199</v>
      </c>
      <c r="AU595" s="238" t="s">
        <v>85</v>
      </c>
      <c r="AV595" s="11" t="s">
        <v>85</v>
      </c>
      <c r="AW595" s="11" t="s">
        <v>32</v>
      </c>
      <c r="AX595" s="11" t="s">
        <v>76</v>
      </c>
      <c r="AY595" s="238" t="s">
        <v>195</v>
      </c>
    </row>
    <row r="596" s="10" customFormat="1">
      <c r="A596" s="10"/>
      <c r="B596" s="218"/>
      <c r="C596" s="219"/>
      <c r="D596" s="213" t="s">
        <v>199</v>
      </c>
      <c r="E596" s="220" t="s">
        <v>1</v>
      </c>
      <c r="F596" s="221" t="s">
        <v>2231</v>
      </c>
      <c r="G596" s="219"/>
      <c r="H596" s="220" t="s">
        <v>1</v>
      </c>
      <c r="I596" s="222"/>
      <c r="J596" s="219"/>
      <c r="K596" s="219"/>
      <c r="L596" s="223"/>
      <c r="M596" s="224"/>
      <c r="N596" s="225"/>
      <c r="O596" s="225"/>
      <c r="P596" s="225"/>
      <c r="Q596" s="225"/>
      <c r="R596" s="225"/>
      <c r="S596" s="225"/>
      <c r="T596" s="226"/>
      <c r="U596" s="10"/>
      <c r="V596" s="10"/>
      <c r="W596" s="10"/>
      <c r="X596" s="10"/>
      <c r="Y596" s="10"/>
      <c r="Z596" s="10"/>
      <c r="AA596" s="10"/>
      <c r="AB596" s="10"/>
      <c r="AC596" s="10"/>
      <c r="AD596" s="10"/>
      <c r="AE596" s="10"/>
      <c r="AT596" s="227" t="s">
        <v>199</v>
      </c>
      <c r="AU596" s="227" t="s">
        <v>85</v>
      </c>
      <c r="AV596" s="10" t="s">
        <v>83</v>
      </c>
      <c r="AW596" s="10" t="s">
        <v>32</v>
      </c>
      <c r="AX596" s="10" t="s">
        <v>76</v>
      </c>
      <c r="AY596" s="227" t="s">
        <v>195</v>
      </c>
    </row>
    <row r="597" s="10" customFormat="1">
      <c r="A597" s="10"/>
      <c r="B597" s="218"/>
      <c r="C597" s="219"/>
      <c r="D597" s="213" t="s">
        <v>199</v>
      </c>
      <c r="E597" s="220" t="s">
        <v>1</v>
      </c>
      <c r="F597" s="221" t="s">
        <v>2030</v>
      </c>
      <c r="G597" s="219"/>
      <c r="H597" s="220" t="s">
        <v>1</v>
      </c>
      <c r="I597" s="222"/>
      <c r="J597" s="219"/>
      <c r="K597" s="219"/>
      <c r="L597" s="223"/>
      <c r="M597" s="224"/>
      <c r="N597" s="225"/>
      <c r="O597" s="225"/>
      <c r="P597" s="225"/>
      <c r="Q597" s="225"/>
      <c r="R597" s="225"/>
      <c r="S597" s="225"/>
      <c r="T597" s="226"/>
      <c r="U597" s="10"/>
      <c r="V597" s="10"/>
      <c r="W597" s="10"/>
      <c r="X597" s="10"/>
      <c r="Y597" s="10"/>
      <c r="Z597" s="10"/>
      <c r="AA597" s="10"/>
      <c r="AB597" s="10"/>
      <c r="AC597" s="10"/>
      <c r="AD597" s="10"/>
      <c r="AE597" s="10"/>
      <c r="AT597" s="227" t="s">
        <v>199</v>
      </c>
      <c r="AU597" s="227" t="s">
        <v>85</v>
      </c>
      <c r="AV597" s="10" t="s">
        <v>83</v>
      </c>
      <c r="AW597" s="10" t="s">
        <v>32</v>
      </c>
      <c r="AX597" s="10" t="s">
        <v>76</v>
      </c>
      <c r="AY597" s="227" t="s">
        <v>195</v>
      </c>
    </row>
    <row r="598" s="11" customFormat="1">
      <c r="A598" s="11"/>
      <c r="B598" s="228"/>
      <c r="C598" s="229"/>
      <c r="D598" s="213" t="s">
        <v>199</v>
      </c>
      <c r="E598" s="230" t="s">
        <v>1</v>
      </c>
      <c r="F598" s="231" t="s">
        <v>2303</v>
      </c>
      <c r="G598" s="229"/>
      <c r="H598" s="232">
        <v>-173.14400000000001</v>
      </c>
      <c r="I598" s="233"/>
      <c r="J598" s="229"/>
      <c r="K598" s="229"/>
      <c r="L598" s="234"/>
      <c r="M598" s="235"/>
      <c r="N598" s="236"/>
      <c r="O598" s="236"/>
      <c r="P598" s="236"/>
      <c r="Q598" s="236"/>
      <c r="R598" s="236"/>
      <c r="S598" s="236"/>
      <c r="T598" s="237"/>
      <c r="U598" s="11"/>
      <c r="V598" s="11"/>
      <c r="W598" s="11"/>
      <c r="X598" s="11"/>
      <c r="Y598" s="11"/>
      <c r="Z598" s="11"/>
      <c r="AA598" s="11"/>
      <c r="AB598" s="11"/>
      <c r="AC598" s="11"/>
      <c r="AD598" s="11"/>
      <c r="AE598" s="11"/>
      <c r="AT598" s="238" t="s">
        <v>199</v>
      </c>
      <c r="AU598" s="238" t="s">
        <v>85</v>
      </c>
      <c r="AV598" s="11" t="s">
        <v>85</v>
      </c>
      <c r="AW598" s="11" t="s">
        <v>32</v>
      </c>
      <c r="AX598" s="11" t="s">
        <v>76</v>
      </c>
      <c r="AY598" s="238" t="s">
        <v>195</v>
      </c>
    </row>
    <row r="599" s="11" customFormat="1">
      <c r="A599" s="11"/>
      <c r="B599" s="228"/>
      <c r="C599" s="229"/>
      <c r="D599" s="213" t="s">
        <v>199</v>
      </c>
      <c r="E599" s="230" t="s">
        <v>1</v>
      </c>
      <c r="F599" s="231" t="s">
        <v>2304</v>
      </c>
      <c r="G599" s="229"/>
      <c r="H599" s="232">
        <v>-1.845</v>
      </c>
      <c r="I599" s="233"/>
      <c r="J599" s="229"/>
      <c r="K599" s="229"/>
      <c r="L599" s="234"/>
      <c r="M599" s="235"/>
      <c r="N599" s="236"/>
      <c r="O599" s="236"/>
      <c r="P599" s="236"/>
      <c r="Q599" s="236"/>
      <c r="R599" s="236"/>
      <c r="S599" s="236"/>
      <c r="T599" s="237"/>
      <c r="U599" s="11"/>
      <c r="V599" s="11"/>
      <c r="W599" s="11"/>
      <c r="X599" s="11"/>
      <c r="Y599" s="11"/>
      <c r="Z599" s="11"/>
      <c r="AA599" s="11"/>
      <c r="AB599" s="11"/>
      <c r="AC599" s="11"/>
      <c r="AD599" s="11"/>
      <c r="AE599" s="11"/>
      <c r="AT599" s="238" t="s">
        <v>199</v>
      </c>
      <c r="AU599" s="238" t="s">
        <v>85</v>
      </c>
      <c r="AV599" s="11" t="s">
        <v>85</v>
      </c>
      <c r="AW599" s="11" t="s">
        <v>32</v>
      </c>
      <c r="AX599" s="11" t="s">
        <v>76</v>
      </c>
      <c r="AY599" s="238" t="s">
        <v>195</v>
      </c>
    </row>
    <row r="600" s="11" customFormat="1">
      <c r="A600" s="11"/>
      <c r="B600" s="228"/>
      <c r="C600" s="229"/>
      <c r="D600" s="213" t="s">
        <v>199</v>
      </c>
      <c r="E600" s="230" t="s">
        <v>1</v>
      </c>
      <c r="F600" s="231" t="s">
        <v>2305</v>
      </c>
      <c r="G600" s="229"/>
      <c r="H600" s="232">
        <v>-0.55100000000000005</v>
      </c>
      <c r="I600" s="233"/>
      <c r="J600" s="229"/>
      <c r="K600" s="229"/>
      <c r="L600" s="234"/>
      <c r="M600" s="235"/>
      <c r="N600" s="236"/>
      <c r="O600" s="236"/>
      <c r="P600" s="236"/>
      <c r="Q600" s="236"/>
      <c r="R600" s="236"/>
      <c r="S600" s="236"/>
      <c r="T600" s="237"/>
      <c r="U600" s="11"/>
      <c r="V600" s="11"/>
      <c r="W600" s="11"/>
      <c r="X600" s="11"/>
      <c r="Y600" s="11"/>
      <c r="Z600" s="11"/>
      <c r="AA600" s="11"/>
      <c r="AB600" s="11"/>
      <c r="AC600" s="11"/>
      <c r="AD600" s="11"/>
      <c r="AE600" s="11"/>
      <c r="AT600" s="238" t="s">
        <v>199</v>
      </c>
      <c r="AU600" s="238" t="s">
        <v>85</v>
      </c>
      <c r="AV600" s="11" t="s">
        <v>85</v>
      </c>
      <c r="AW600" s="11" t="s">
        <v>32</v>
      </c>
      <c r="AX600" s="11" t="s">
        <v>76</v>
      </c>
      <c r="AY600" s="238" t="s">
        <v>195</v>
      </c>
    </row>
    <row r="601" s="10" customFormat="1">
      <c r="A601" s="10"/>
      <c r="B601" s="218"/>
      <c r="C601" s="219"/>
      <c r="D601" s="213" t="s">
        <v>199</v>
      </c>
      <c r="E601" s="220" t="s">
        <v>1</v>
      </c>
      <c r="F601" s="221" t="s">
        <v>2032</v>
      </c>
      <c r="G601" s="219"/>
      <c r="H601" s="220" t="s">
        <v>1</v>
      </c>
      <c r="I601" s="222"/>
      <c r="J601" s="219"/>
      <c r="K601" s="219"/>
      <c r="L601" s="223"/>
      <c r="M601" s="224"/>
      <c r="N601" s="225"/>
      <c r="O601" s="225"/>
      <c r="P601" s="225"/>
      <c r="Q601" s="225"/>
      <c r="R601" s="225"/>
      <c r="S601" s="225"/>
      <c r="T601" s="226"/>
      <c r="U601" s="10"/>
      <c r="V601" s="10"/>
      <c r="W601" s="10"/>
      <c r="X601" s="10"/>
      <c r="Y601" s="10"/>
      <c r="Z601" s="10"/>
      <c r="AA601" s="10"/>
      <c r="AB601" s="10"/>
      <c r="AC601" s="10"/>
      <c r="AD601" s="10"/>
      <c r="AE601" s="10"/>
      <c r="AT601" s="227" t="s">
        <v>199</v>
      </c>
      <c r="AU601" s="227" t="s">
        <v>85</v>
      </c>
      <c r="AV601" s="10" t="s">
        <v>83</v>
      </c>
      <c r="AW601" s="10" t="s">
        <v>32</v>
      </c>
      <c r="AX601" s="10" t="s">
        <v>76</v>
      </c>
      <c r="AY601" s="227" t="s">
        <v>195</v>
      </c>
    </row>
    <row r="602" s="11" customFormat="1">
      <c r="A602" s="11"/>
      <c r="B602" s="228"/>
      <c r="C602" s="229"/>
      <c r="D602" s="213" t="s">
        <v>199</v>
      </c>
      <c r="E602" s="230" t="s">
        <v>1</v>
      </c>
      <c r="F602" s="231" t="s">
        <v>2306</v>
      </c>
      <c r="G602" s="229"/>
      <c r="H602" s="232">
        <v>-15.946999999999999</v>
      </c>
      <c r="I602" s="233"/>
      <c r="J602" s="229"/>
      <c r="K602" s="229"/>
      <c r="L602" s="234"/>
      <c r="M602" s="235"/>
      <c r="N602" s="236"/>
      <c r="O602" s="236"/>
      <c r="P602" s="236"/>
      <c r="Q602" s="236"/>
      <c r="R602" s="236"/>
      <c r="S602" s="236"/>
      <c r="T602" s="237"/>
      <c r="U602" s="11"/>
      <c r="V602" s="11"/>
      <c r="W602" s="11"/>
      <c r="X602" s="11"/>
      <c r="Y602" s="11"/>
      <c r="Z602" s="11"/>
      <c r="AA602" s="11"/>
      <c r="AB602" s="11"/>
      <c r="AC602" s="11"/>
      <c r="AD602" s="11"/>
      <c r="AE602" s="11"/>
      <c r="AT602" s="238" t="s">
        <v>199</v>
      </c>
      <c r="AU602" s="238" t="s">
        <v>85</v>
      </c>
      <c r="AV602" s="11" t="s">
        <v>85</v>
      </c>
      <c r="AW602" s="11" t="s">
        <v>32</v>
      </c>
      <c r="AX602" s="11" t="s">
        <v>76</v>
      </c>
      <c r="AY602" s="238" t="s">
        <v>195</v>
      </c>
    </row>
    <row r="603" s="11" customFormat="1">
      <c r="A603" s="11"/>
      <c r="B603" s="228"/>
      <c r="C603" s="229"/>
      <c r="D603" s="213" t="s">
        <v>199</v>
      </c>
      <c r="E603" s="230" t="s">
        <v>1</v>
      </c>
      <c r="F603" s="231" t="s">
        <v>2307</v>
      </c>
      <c r="G603" s="229"/>
      <c r="H603" s="232">
        <v>-13.539</v>
      </c>
      <c r="I603" s="233"/>
      <c r="J603" s="229"/>
      <c r="K603" s="229"/>
      <c r="L603" s="234"/>
      <c r="M603" s="235"/>
      <c r="N603" s="236"/>
      <c r="O603" s="236"/>
      <c r="P603" s="236"/>
      <c r="Q603" s="236"/>
      <c r="R603" s="236"/>
      <c r="S603" s="236"/>
      <c r="T603" s="237"/>
      <c r="U603" s="11"/>
      <c r="V603" s="11"/>
      <c r="W603" s="11"/>
      <c r="X603" s="11"/>
      <c r="Y603" s="11"/>
      <c r="Z603" s="11"/>
      <c r="AA603" s="11"/>
      <c r="AB603" s="11"/>
      <c r="AC603" s="11"/>
      <c r="AD603" s="11"/>
      <c r="AE603" s="11"/>
      <c r="AT603" s="238" t="s">
        <v>199</v>
      </c>
      <c r="AU603" s="238" t="s">
        <v>85</v>
      </c>
      <c r="AV603" s="11" t="s">
        <v>85</v>
      </c>
      <c r="AW603" s="11" t="s">
        <v>32</v>
      </c>
      <c r="AX603" s="11" t="s">
        <v>76</v>
      </c>
      <c r="AY603" s="238" t="s">
        <v>195</v>
      </c>
    </row>
    <row r="604" s="11" customFormat="1">
      <c r="A604" s="11"/>
      <c r="B604" s="228"/>
      <c r="C604" s="229"/>
      <c r="D604" s="213" t="s">
        <v>199</v>
      </c>
      <c r="E604" s="230" t="s">
        <v>1</v>
      </c>
      <c r="F604" s="231" t="s">
        <v>2308</v>
      </c>
      <c r="G604" s="229"/>
      <c r="H604" s="232">
        <v>-0.46800000000000003</v>
      </c>
      <c r="I604" s="233"/>
      <c r="J604" s="229"/>
      <c r="K604" s="229"/>
      <c r="L604" s="234"/>
      <c r="M604" s="235"/>
      <c r="N604" s="236"/>
      <c r="O604" s="236"/>
      <c r="P604" s="236"/>
      <c r="Q604" s="236"/>
      <c r="R604" s="236"/>
      <c r="S604" s="236"/>
      <c r="T604" s="237"/>
      <c r="U604" s="11"/>
      <c r="V604" s="11"/>
      <c r="W604" s="11"/>
      <c r="X604" s="11"/>
      <c r="Y604" s="11"/>
      <c r="Z604" s="11"/>
      <c r="AA604" s="11"/>
      <c r="AB604" s="11"/>
      <c r="AC604" s="11"/>
      <c r="AD604" s="11"/>
      <c r="AE604" s="11"/>
      <c r="AT604" s="238" t="s">
        <v>199</v>
      </c>
      <c r="AU604" s="238" t="s">
        <v>85</v>
      </c>
      <c r="AV604" s="11" t="s">
        <v>85</v>
      </c>
      <c r="AW604" s="11" t="s">
        <v>32</v>
      </c>
      <c r="AX604" s="11" t="s">
        <v>76</v>
      </c>
      <c r="AY604" s="238" t="s">
        <v>195</v>
      </c>
    </row>
    <row r="605" s="10" customFormat="1">
      <c r="A605" s="10"/>
      <c r="B605" s="218"/>
      <c r="C605" s="219"/>
      <c r="D605" s="213" t="s">
        <v>199</v>
      </c>
      <c r="E605" s="220" t="s">
        <v>1</v>
      </c>
      <c r="F605" s="221" t="s">
        <v>2034</v>
      </c>
      <c r="G605" s="219"/>
      <c r="H605" s="220" t="s">
        <v>1</v>
      </c>
      <c r="I605" s="222"/>
      <c r="J605" s="219"/>
      <c r="K605" s="219"/>
      <c r="L605" s="223"/>
      <c r="M605" s="224"/>
      <c r="N605" s="225"/>
      <c r="O605" s="225"/>
      <c r="P605" s="225"/>
      <c r="Q605" s="225"/>
      <c r="R605" s="225"/>
      <c r="S605" s="225"/>
      <c r="T605" s="226"/>
      <c r="U605" s="10"/>
      <c r="V605" s="10"/>
      <c r="W605" s="10"/>
      <c r="X605" s="10"/>
      <c r="Y605" s="10"/>
      <c r="Z605" s="10"/>
      <c r="AA605" s="10"/>
      <c r="AB605" s="10"/>
      <c r="AC605" s="10"/>
      <c r="AD605" s="10"/>
      <c r="AE605" s="10"/>
      <c r="AT605" s="227" t="s">
        <v>199</v>
      </c>
      <c r="AU605" s="227" t="s">
        <v>85</v>
      </c>
      <c r="AV605" s="10" t="s">
        <v>83</v>
      </c>
      <c r="AW605" s="10" t="s">
        <v>32</v>
      </c>
      <c r="AX605" s="10" t="s">
        <v>76</v>
      </c>
      <c r="AY605" s="227" t="s">
        <v>195</v>
      </c>
    </row>
    <row r="606" s="11" customFormat="1">
      <c r="A606" s="11"/>
      <c r="B606" s="228"/>
      <c r="C606" s="229"/>
      <c r="D606" s="213" t="s">
        <v>199</v>
      </c>
      <c r="E606" s="230" t="s">
        <v>1</v>
      </c>
      <c r="F606" s="231" t="s">
        <v>2309</v>
      </c>
      <c r="G606" s="229"/>
      <c r="H606" s="232">
        <v>-8.3160000000000007</v>
      </c>
      <c r="I606" s="233"/>
      <c r="J606" s="229"/>
      <c r="K606" s="229"/>
      <c r="L606" s="234"/>
      <c r="M606" s="235"/>
      <c r="N606" s="236"/>
      <c r="O606" s="236"/>
      <c r="P606" s="236"/>
      <c r="Q606" s="236"/>
      <c r="R606" s="236"/>
      <c r="S606" s="236"/>
      <c r="T606" s="237"/>
      <c r="U606" s="11"/>
      <c r="V606" s="11"/>
      <c r="W606" s="11"/>
      <c r="X606" s="11"/>
      <c r="Y606" s="11"/>
      <c r="Z606" s="11"/>
      <c r="AA606" s="11"/>
      <c r="AB606" s="11"/>
      <c r="AC606" s="11"/>
      <c r="AD606" s="11"/>
      <c r="AE606" s="11"/>
      <c r="AT606" s="238" t="s">
        <v>199</v>
      </c>
      <c r="AU606" s="238" t="s">
        <v>85</v>
      </c>
      <c r="AV606" s="11" t="s">
        <v>85</v>
      </c>
      <c r="AW606" s="11" t="s">
        <v>32</v>
      </c>
      <c r="AX606" s="11" t="s">
        <v>76</v>
      </c>
      <c r="AY606" s="238" t="s">
        <v>195</v>
      </c>
    </row>
    <row r="607" s="11" customFormat="1">
      <c r="A607" s="11"/>
      <c r="B607" s="228"/>
      <c r="C607" s="229"/>
      <c r="D607" s="213" t="s">
        <v>199</v>
      </c>
      <c r="E607" s="230" t="s">
        <v>1</v>
      </c>
      <c r="F607" s="231" t="s">
        <v>2310</v>
      </c>
      <c r="G607" s="229"/>
      <c r="H607" s="232">
        <v>-5.9790000000000001</v>
      </c>
      <c r="I607" s="233"/>
      <c r="J607" s="229"/>
      <c r="K607" s="229"/>
      <c r="L607" s="234"/>
      <c r="M607" s="235"/>
      <c r="N607" s="236"/>
      <c r="O607" s="236"/>
      <c r="P607" s="236"/>
      <c r="Q607" s="236"/>
      <c r="R607" s="236"/>
      <c r="S607" s="236"/>
      <c r="T607" s="237"/>
      <c r="U607" s="11"/>
      <c r="V607" s="11"/>
      <c r="W607" s="11"/>
      <c r="X607" s="11"/>
      <c r="Y607" s="11"/>
      <c r="Z607" s="11"/>
      <c r="AA607" s="11"/>
      <c r="AB607" s="11"/>
      <c r="AC607" s="11"/>
      <c r="AD607" s="11"/>
      <c r="AE607" s="11"/>
      <c r="AT607" s="238" t="s">
        <v>199</v>
      </c>
      <c r="AU607" s="238" t="s">
        <v>85</v>
      </c>
      <c r="AV607" s="11" t="s">
        <v>85</v>
      </c>
      <c r="AW607" s="11" t="s">
        <v>32</v>
      </c>
      <c r="AX607" s="11" t="s">
        <v>76</v>
      </c>
      <c r="AY607" s="238" t="s">
        <v>195</v>
      </c>
    </row>
    <row r="608" s="11" customFormat="1">
      <c r="A608" s="11"/>
      <c r="B608" s="228"/>
      <c r="C608" s="229"/>
      <c r="D608" s="213" t="s">
        <v>199</v>
      </c>
      <c r="E608" s="230" t="s">
        <v>1</v>
      </c>
      <c r="F608" s="231" t="s">
        <v>2311</v>
      </c>
      <c r="G608" s="229"/>
      <c r="H608" s="232">
        <v>-1.671</v>
      </c>
      <c r="I608" s="233"/>
      <c r="J608" s="229"/>
      <c r="K608" s="229"/>
      <c r="L608" s="234"/>
      <c r="M608" s="235"/>
      <c r="N608" s="236"/>
      <c r="O608" s="236"/>
      <c r="P608" s="236"/>
      <c r="Q608" s="236"/>
      <c r="R608" s="236"/>
      <c r="S608" s="236"/>
      <c r="T608" s="237"/>
      <c r="U608" s="11"/>
      <c r="V608" s="11"/>
      <c r="W608" s="11"/>
      <c r="X608" s="11"/>
      <c r="Y608" s="11"/>
      <c r="Z608" s="11"/>
      <c r="AA608" s="11"/>
      <c r="AB608" s="11"/>
      <c r="AC608" s="11"/>
      <c r="AD608" s="11"/>
      <c r="AE608" s="11"/>
      <c r="AT608" s="238" t="s">
        <v>199</v>
      </c>
      <c r="AU608" s="238" t="s">
        <v>85</v>
      </c>
      <c r="AV608" s="11" t="s">
        <v>85</v>
      </c>
      <c r="AW608" s="11" t="s">
        <v>32</v>
      </c>
      <c r="AX608" s="11" t="s">
        <v>76</v>
      </c>
      <c r="AY608" s="238" t="s">
        <v>195</v>
      </c>
    </row>
    <row r="609" s="10" customFormat="1">
      <c r="A609" s="10"/>
      <c r="B609" s="218"/>
      <c r="C609" s="219"/>
      <c r="D609" s="213" t="s">
        <v>199</v>
      </c>
      <c r="E609" s="220" t="s">
        <v>1</v>
      </c>
      <c r="F609" s="221" t="s">
        <v>2055</v>
      </c>
      <c r="G609" s="219"/>
      <c r="H609" s="220" t="s">
        <v>1</v>
      </c>
      <c r="I609" s="222"/>
      <c r="J609" s="219"/>
      <c r="K609" s="219"/>
      <c r="L609" s="223"/>
      <c r="M609" s="224"/>
      <c r="N609" s="225"/>
      <c r="O609" s="225"/>
      <c r="P609" s="225"/>
      <c r="Q609" s="225"/>
      <c r="R609" s="225"/>
      <c r="S609" s="225"/>
      <c r="T609" s="226"/>
      <c r="U609" s="10"/>
      <c r="V609" s="10"/>
      <c r="W609" s="10"/>
      <c r="X609" s="10"/>
      <c r="Y609" s="10"/>
      <c r="Z609" s="10"/>
      <c r="AA609" s="10"/>
      <c r="AB609" s="10"/>
      <c r="AC609" s="10"/>
      <c r="AD609" s="10"/>
      <c r="AE609" s="10"/>
      <c r="AT609" s="227" t="s">
        <v>199</v>
      </c>
      <c r="AU609" s="227" t="s">
        <v>85</v>
      </c>
      <c r="AV609" s="10" t="s">
        <v>83</v>
      </c>
      <c r="AW609" s="10" t="s">
        <v>32</v>
      </c>
      <c r="AX609" s="10" t="s">
        <v>76</v>
      </c>
      <c r="AY609" s="227" t="s">
        <v>195</v>
      </c>
    </row>
    <row r="610" s="11" customFormat="1">
      <c r="A610" s="11"/>
      <c r="B610" s="228"/>
      <c r="C610" s="229"/>
      <c r="D610" s="213" t="s">
        <v>199</v>
      </c>
      <c r="E610" s="230" t="s">
        <v>1</v>
      </c>
      <c r="F610" s="231" t="s">
        <v>2312</v>
      </c>
      <c r="G610" s="229"/>
      <c r="H610" s="232">
        <v>-111.575</v>
      </c>
      <c r="I610" s="233"/>
      <c r="J610" s="229"/>
      <c r="K610" s="229"/>
      <c r="L610" s="234"/>
      <c r="M610" s="235"/>
      <c r="N610" s="236"/>
      <c r="O610" s="236"/>
      <c r="P610" s="236"/>
      <c r="Q610" s="236"/>
      <c r="R610" s="236"/>
      <c r="S610" s="236"/>
      <c r="T610" s="237"/>
      <c r="U610" s="11"/>
      <c r="V610" s="11"/>
      <c r="W610" s="11"/>
      <c r="X610" s="11"/>
      <c r="Y610" s="11"/>
      <c r="Z610" s="11"/>
      <c r="AA610" s="11"/>
      <c r="AB610" s="11"/>
      <c r="AC610" s="11"/>
      <c r="AD610" s="11"/>
      <c r="AE610" s="11"/>
      <c r="AT610" s="238" t="s">
        <v>199</v>
      </c>
      <c r="AU610" s="238" t="s">
        <v>85</v>
      </c>
      <c r="AV610" s="11" t="s">
        <v>85</v>
      </c>
      <c r="AW610" s="11" t="s">
        <v>32</v>
      </c>
      <c r="AX610" s="11" t="s">
        <v>76</v>
      </c>
      <c r="AY610" s="238" t="s">
        <v>195</v>
      </c>
    </row>
    <row r="611" s="10" customFormat="1">
      <c r="A611" s="10"/>
      <c r="B611" s="218"/>
      <c r="C611" s="219"/>
      <c r="D611" s="213" t="s">
        <v>199</v>
      </c>
      <c r="E611" s="220" t="s">
        <v>1</v>
      </c>
      <c r="F611" s="221" t="s">
        <v>2058</v>
      </c>
      <c r="G611" s="219"/>
      <c r="H611" s="220" t="s">
        <v>1</v>
      </c>
      <c r="I611" s="222"/>
      <c r="J611" s="219"/>
      <c r="K611" s="219"/>
      <c r="L611" s="223"/>
      <c r="M611" s="224"/>
      <c r="N611" s="225"/>
      <c r="O611" s="225"/>
      <c r="P611" s="225"/>
      <c r="Q611" s="225"/>
      <c r="R611" s="225"/>
      <c r="S611" s="225"/>
      <c r="T611" s="226"/>
      <c r="U611" s="10"/>
      <c r="V611" s="10"/>
      <c r="W611" s="10"/>
      <c r="X611" s="10"/>
      <c r="Y611" s="10"/>
      <c r="Z611" s="10"/>
      <c r="AA611" s="10"/>
      <c r="AB611" s="10"/>
      <c r="AC611" s="10"/>
      <c r="AD611" s="10"/>
      <c r="AE611" s="10"/>
      <c r="AT611" s="227" t="s">
        <v>199</v>
      </c>
      <c r="AU611" s="227" t="s">
        <v>85</v>
      </c>
      <c r="AV611" s="10" t="s">
        <v>83</v>
      </c>
      <c r="AW611" s="10" t="s">
        <v>32</v>
      </c>
      <c r="AX611" s="10" t="s">
        <v>76</v>
      </c>
      <c r="AY611" s="227" t="s">
        <v>195</v>
      </c>
    </row>
    <row r="612" s="11" customFormat="1">
      <c r="A612" s="11"/>
      <c r="B612" s="228"/>
      <c r="C612" s="229"/>
      <c r="D612" s="213" t="s">
        <v>199</v>
      </c>
      <c r="E612" s="230" t="s">
        <v>1</v>
      </c>
      <c r="F612" s="231" t="s">
        <v>2313</v>
      </c>
      <c r="G612" s="229"/>
      <c r="H612" s="232">
        <v>-1.974</v>
      </c>
      <c r="I612" s="233"/>
      <c r="J612" s="229"/>
      <c r="K612" s="229"/>
      <c r="L612" s="234"/>
      <c r="M612" s="235"/>
      <c r="N612" s="236"/>
      <c r="O612" s="236"/>
      <c r="P612" s="236"/>
      <c r="Q612" s="236"/>
      <c r="R612" s="236"/>
      <c r="S612" s="236"/>
      <c r="T612" s="237"/>
      <c r="U612" s="11"/>
      <c r="V612" s="11"/>
      <c r="W612" s="11"/>
      <c r="X612" s="11"/>
      <c r="Y612" s="11"/>
      <c r="Z612" s="11"/>
      <c r="AA612" s="11"/>
      <c r="AB612" s="11"/>
      <c r="AC612" s="11"/>
      <c r="AD612" s="11"/>
      <c r="AE612" s="11"/>
      <c r="AT612" s="238" t="s">
        <v>199</v>
      </c>
      <c r="AU612" s="238" t="s">
        <v>85</v>
      </c>
      <c r="AV612" s="11" t="s">
        <v>85</v>
      </c>
      <c r="AW612" s="11" t="s">
        <v>32</v>
      </c>
      <c r="AX612" s="11" t="s">
        <v>76</v>
      </c>
      <c r="AY612" s="238" t="s">
        <v>195</v>
      </c>
    </row>
    <row r="613" s="11" customFormat="1">
      <c r="A613" s="11"/>
      <c r="B613" s="228"/>
      <c r="C613" s="229"/>
      <c r="D613" s="213" t="s">
        <v>199</v>
      </c>
      <c r="E613" s="230" t="s">
        <v>1</v>
      </c>
      <c r="F613" s="231" t="s">
        <v>2314</v>
      </c>
      <c r="G613" s="229"/>
      <c r="H613" s="232">
        <v>-13.247999999999999</v>
      </c>
      <c r="I613" s="233"/>
      <c r="J613" s="229"/>
      <c r="K613" s="229"/>
      <c r="L613" s="234"/>
      <c r="M613" s="235"/>
      <c r="N613" s="236"/>
      <c r="O613" s="236"/>
      <c r="P613" s="236"/>
      <c r="Q613" s="236"/>
      <c r="R613" s="236"/>
      <c r="S613" s="236"/>
      <c r="T613" s="237"/>
      <c r="U613" s="11"/>
      <c r="V613" s="11"/>
      <c r="W613" s="11"/>
      <c r="X613" s="11"/>
      <c r="Y613" s="11"/>
      <c r="Z613" s="11"/>
      <c r="AA613" s="11"/>
      <c r="AB613" s="11"/>
      <c r="AC613" s="11"/>
      <c r="AD613" s="11"/>
      <c r="AE613" s="11"/>
      <c r="AT613" s="238" t="s">
        <v>199</v>
      </c>
      <c r="AU613" s="238" t="s">
        <v>85</v>
      </c>
      <c r="AV613" s="11" t="s">
        <v>85</v>
      </c>
      <c r="AW613" s="11" t="s">
        <v>32</v>
      </c>
      <c r="AX613" s="11" t="s">
        <v>76</v>
      </c>
      <c r="AY613" s="238" t="s">
        <v>195</v>
      </c>
    </row>
    <row r="614" s="10" customFormat="1">
      <c r="A614" s="10"/>
      <c r="B614" s="218"/>
      <c r="C614" s="219"/>
      <c r="D614" s="213" t="s">
        <v>199</v>
      </c>
      <c r="E614" s="220" t="s">
        <v>1</v>
      </c>
      <c r="F614" s="221" t="s">
        <v>2062</v>
      </c>
      <c r="G614" s="219"/>
      <c r="H614" s="220" t="s">
        <v>1</v>
      </c>
      <c r="I614" s="222"/>
      <c r="J614" s="219"/>
      <c r="K614" s="219"/>
      <c r="L614" s="223"/>
      <c r="M614" s="224"/>
      <c r="N614" s="225"/>
      <c r="O614" s="225"/>
      <c r="P614" s="225"/>
      <c r="Q614" s="225"/>
      <c r="R614" s="225"/>
      <c r="S614" s="225"/>
      <c r="T614" s="226"/>
      <c r="U614" s="10"/>
      <c r="V614" s="10"/>
      <c r="W614" s="10"/>
      <c r="X614" s="10"/>
      <c r="Y614" s="10"/>
      <c r="Z614" s="10"/>
      <c r="AA614" s="10"/>
      <c r="AB614" s="10"/>
      <c r="AC614" s="10"/>
      <c r="AD614" s="10"/>
      <c r="AE614" s="10"/>
      <c r="AT614" s="227" t="s">
        <v>199</v>
      </c>
      <c r="AU614" s="227" t="s">
        <v>85</v>
      </c>
      <c r="AV614" s="10" t="s">
        <v>83</v>
      </c>
      <c r="AW614" s="10" t="s">
        <v>32</v>
      </c>
      <c r="AX614" s="10" t="s">
        <v>76</v>
      </c>
      <c r="AY614" s="227" t="s">
        <v>195</v>
      </c>
    </row>
    <row r="615" s="11" customFormat="1">
      <c r="A615" s="11"/>
      <c r="B615" s="228"/>
      <c r="C615" s="229"/>
      <c r="D615" s="213" t="s">
        <v>199</v>
      </c>
      <c r="E615" s="230" t="s">
        <v>1</v>
      </c>
      <c r="F615" s="231" t="s">
        <v>2315</v>
      </c>
      <c r="G615" s="229"/>
      <c r="H615" s="232">
        <v>-181.83000000000001</v>
      </c>
      <c r="I615" s="233"/>
      <c r="J615" s="229"/>
      <c r="K615" s="229"/>
      <c r="L615" s="234"/>
      <c r="M615" s="235"/>
      <c r="N615" s="236"/>
      <c r="O615" s="236"/>
      <c r="P615" s="236"/>
      <c r="Q615" s="236"/>
      <c r="R615" s="236"/>
      <c r="S615" s="236"/>
      <c r="T615" s="237"/>
      <c r="U615" s="11"/>
      <c r="V615" s="11"/>
      <c r="W615" s="11"/>
      <c r="X615" s="11"/>
      <c r="Y615" s="11"/>
      <c r="Z615" s="11"/>
      <c r="AA615" s="11"/>
      <c r="AB615" s="11"/>
      <c r="AC615" s="11"/>
      <c r="AD615" s="11"/>
      <c r="AE615" s="11"/>
      <c r="AT615" s="238" t="s">
        <v>199</v>
      </c>
      <c r="AU615" s="238" t="s">
        <v>85</v>
      </c>
      <c r="AV615" s="11" t="s">
        <v>85</v>
      </c>
      <c r="AW615" s="11" t="s">
        <v>32</v>
      </c>
      <c r="AX615" s="11" t="s">
        <v>76</v>
      </c>
      <c r="AY615" s="238" t="s">
        <v>195</v>
      </c>
    </row>
    <row r="616" s="10" customFormat="1">
      <c r="A616" s="10"/>
      <c r="B616" s="218"/>
      <c r="C616" s="219"/>
      <c r="D616" s="213" t="s">
        <v>199</v>
      </c>
      <c r="E616" s="220" t="s">
        <v>1</v>
      </c>
      <c r="F616" s="221" t="s">
        <v>2016</v>
      </c>
      <c r="G616" s="219"/>
      <c r="H616" s="220" t="s">
        <v>1</v>
      </c>
      <c r="I616" s="222"/>
      <c r="J616" s="219"/>
      <c r="K616" s="219"/>
      <c r="L616" s="223"/>
      <c r="M616" s="224"/>
      <c r="N616" s="225"/>
      <c r="O616" s="225"/>
      <c r="P616" s="225"/>
      <c r="Q616" s="225"/>
      <c r="R616" s="225"/>
      <c r="S616" s="225"/>
      <c r="T616" s="226"/>
      <c r="U616" s="10"/>
      <c r="V616" s="10"/>
      <c r="W616" s="10"/>
      <c r="X616" s="10"/>
      <c r="Y616" s="10"/>
      <c r="Z616" s="10"/>
      <c r="AA616" s="10"/>
      <c r="AB616" s="10"/>
      <c r="AC616" s="10"/>
      <c r="AD616" s="10"/>
      <c r="AE616" s="10"/>
      <c r="AT616" s="227" t="s">
        <v>199</v>
      </c>
      <c r="AU616" s="227" t="s">
        <v>85</v>
      </c>
      <c r="AV616" s="10" t="s">
        <v>83</v>
      </c>
      <c r="AW616" s="10" t="s">
        <v>32</v>
      </c>
      <c r="AX616" s="10" t="s">
        <v>76</v>
      </c>
      <c r="AY616" s="227" t="s">
        <v>195</v>
      </c>
    </row>
    <row r="617" s="11" customFormat="1">
      <c r="A617" s="11"/>
      <c r="B617" s="228"/>
      <c r="C617" s="229"/>
      <c r="D617" s="213" t="s">
        <v>199</v>
      </c>
      <c r="E617" s="230" t="s">
        <v>1</v>
      </c>
      <c r="F617" s="231" t="s">
        <v>2316</v>
      </c>
      <c r="G617" s="229"/>
      <c r="H617" s="232">
        <v>-1.002</v>
      </c>
      <c r="I617" s="233"/>
      <c r="J617" s="229"/>
      <c r="K617" s="229"/>
      <c r="L617" s="234"/>
      <c r="M617" s="235"/>
      <c r="N617" s="236"/>
      <c r="O617" s="236"/>
      <c r="P617" s="236"/>
      <c r="Q617" s="236"/>
      <c r="R617" s="236"/>
      <c r="S617" s="236"/>
      <c r="T617" s="237"/>
      <c r="U617" s="11"/>
      <c r="V617" s="11"/>
      <c r="W617" s="11"/>
      <c r="X617" s="11"/>
      <c r="Y617" s="11"/>
      <c r="Z617" s="11"/>
      <c r="AA617" s="11"/>
      <c r="AB617" s="11"/>
      <c r="AC617" s="11"/>
      <c r="AD617" s="11"/>
      <c r="AE617" s="11"/>
      <c r="AT617" s="238" t="s">
        <v>199</v>
      </c>
      <c r="AU617" s="238" t="s">
        <v>85</v>
      </c>
      <c r="AV617" s="11" t="s">
        <v>85</v>
      </c>
      <c r="AW617" s="11" t="s">
        <v>32</v>
      </c>
      <c r="AX617" s="11" t="s">
        <v>76</v>
      </c>
      <c r="AY617" s="238" t="s">
        <v>195</v>
      </c>
    </row>
    <row r="618" s="11" customFormat="1">
      <c r="A618" s="11"/>
      <c r="B618" s="228"/>
      <c r="C618" s="229"/>
      <c r="D618" s="213" t="s">
        <v>199</v>
      </c>
      <c r="E618" s="230" t="s">
        <v>1</v>
      </c>
      <c r="F618" s="231" t="s">
        <v>2317</v>
      </c>
      <c r="G618" s="229"/>
      <c r="H618" s="232">
        <v>-0.16800000000000001</v>
      </c>
      <c r="I618" s="233"/>
      <c r="J618" s="229"/>
      <c r="K618" s="229"/>
      <c r="L618" s="234"/>
      <c r="M618" s="235"/>
      <c r="N618" s="236"/>
      <c r="O618" s="236"/>
      <c r="P618" s="236"/>
      <c r="Q618" s="236"/>
      <c r="R618" s="236"/>
      <c r="S618" s="236"/>
      <c r="T618" s="237"/>
      <c r="U618" s="11"/>
      <c r="V618" s="11"/>
      <c r="W618" s="11"/>
      <c r="X618" s="11"/>
      <c r="Y618" s="11"/>
      <c r="Z618" s="11"/>
      <c r="AA618" s="11"/>
      <c r="AB618" s="11"/>
      <c r="AC618" s="11"/>
      <c r="AD618" s="11"/>
      <c r="AE618" s="11"/>
      <c r="AT618" s="238" t="s">
        <v>199</v>
      </c>
      <c r="AU618" s="238" t="s">
        <v>85</v>
      </c>
      <c r="AV618" s="11" t="s">
        <v>85</v>
      </c>
      <c r="AW618" s="11" t="s">
        <v>32</v>
      </c>
      <c r="AX618" s="11" t="s">
        <v>76</v>
      </c>
      <c r="AY618" s="238" t="s">
        <v>195</v>
      </c>
    </row>
    <row r="619" s="11" customFormat="1">
      <c r="A619" s="11"/>
      <c r="B619" s="228"/>
      <c r="C619" s="229"/>
      <c r="D619" s="213" t="s">
        <v>199</v>
      </c>
      <c r="E619" s="230" t="s">
        <v>1</v>
      </c>
      <c r="F619" s="231" t="s">
        <v>2318</v>
      </c>
      <c r="G619" s="229"/>
      <c r="H619" s="232">
        <v>-0.83999999999999997</v>
      </c>
      <c r="I619" s="233"/>
      <c r="J619" s="229"/>
      <c r="K619" s="229"/>
      <c r="L619" s="234"/>
      <c r="M619" s="235"/>
      <c r="N619" s="236"/>
      <c r="O619" s="236"/>
      <c r="P619" s="236"/>
      <c r="Q619" s="236"/>
      <c r="R619" s="236"/>
      <c r="S619" s="236"/>
      <c r="T619" s="237"/>
      <c r="U619" s="11"/>
      <c r="V619" s="11"/>
      <c r="W619" s="11"/>
      <c r="X619" s="11"/>
      <c r="Y619" s="11"/>
      <c r="Z619" s="11"/>
      <c r="AA619" s="11"/>
      <c r="AB619" s="11"/>
      <c r="AC619" s="11"/>
      <c r="AD619" s="11"/>
      <c r="AE619" s="11"/>
      <c r="AT619" s="238" t="s">
        <v>199</v>
      </c>
      <c r="AU619" s="238" t="s">
        <v>85</v>
      </c>
      <c r="AV619" s="11" t="s">
        <v>85</v>
      </c>
      <c r="AW619" s="11" t="s">
        <v>32</v>
      </c>
      <c r="AX619" s="11" t="s">
        <v>76</v>
      </c>
      <c r="AY619" s="238" t="s">
        <v>195</v>
      </c>
    </row>
    <row r="620" s="11" customFormat="1">
      <c r="A620" s="11"/>
      <c r="B620" s="228"/>
      <c r="C620" s="229"/>
      <c r="D620" s="213" t="s">
        <v>199</v>
      </c>
      <c r="E620" s="230" t="s">
        <v>1</v>
      </c>
      <c r="F620" s="231" t="s">
        <v>2319</v>
      </c>
      <c r="G620" s="229"/>
      <c r="H620" s="232">
        <v>-20.190999999999999</v>
      </c>
      <c r="I620" s="233"/>
      <c r="J620" s="229"/>
      <c r="K620" s="229"/>
      <c r="L620" s="234"/>
      <c r="M620" s="235"/>
      <c r="N620" s="236"/>
      <c r="O620" s="236"/>
      <c r="P620" s="236"/>
      <c r="Q620" s="236"/>
      <c r="R620" s="236"/>
      <c r="S620" s="236"/>
      <c r="T620" s="237"/>
      <c r="U620" s="11"/>
      <c r="V620" s="11"/>
      <c r="W620" s="11"/>
      <c r="X620" s="11"/>
      <c r="Y620" s="11"/>
      <c r="Z620" s="11"/>
      <c r="AA620" s="11"/>
      <c r="AB620" s="11"/>
      <c r="AC620" s="11"/>
      <c r="AD620" s="11"/>
      <c r="AE620" s="11"/>
      <c r="AT620" s="238" t="s">
        <v>199</v>
      </c>
      <c r="AU620" s="238" t="s">
        <v>85</v>
      </c>
      <c r="AV620" s="11" t="s">
        <v>85</v>
      </c>
      <c r="AW620" s="11" t="s">
        <v>32</v>
      </c>
      <c r="AX620" s="11" t="s">
        <v>76</v>
      </c>
      <c r="AY620" s="238" t="s">
        <v>195</v>
      </c>
    </row>
    <row r="621" s="10" customFormat="1">
      <c r="A621" s="10"/>
      <c r="B621" s="218"/>
      <c r="C621" s="219"/>
      <c r="D621" s="213" t="s">
        <v>199</v>
      </c>
      <c r="E621" s="220" t="s">
        <v>1</v>
      </c>
      <c r="F621" s="221" t="s">
        <v>2065</v>
      </c>
      <c r="G621" s="219"/>
      <c r="H621" s="220" t="s">
        <v>1</v>
      </c>
      <c r="I621" s="222"/>
      <c r="J621" s="219"/>
      <c r="K621" s="219"/>
      <c r="L621" s="223"/>
      <c r="M621" s="224"/>
      <c r="N621" s="225"/>
      <c r="O621" s="225"/>
      <c r="P621" s="225"/>
      <c r="Q621" s="225"/>
      <c r="R621" s="225"/>
      <c r="S621" s="225"/>
      <c r="T621" s="226"/>
      <c r="U621" s="10"/>
      <c r="V621" s="10"/>
      <c r="W621" s="10"/>
      <c r="X621" s="10"/>
      <c r="Y621" s="10"/>
      <c r="Z621" s="10"/>
      <c r="AA621" s="10"/>
      <c r="AB621" s="10"/>
      <c r="AC621" s="10"/>
      <c r="AD621" s="10"/>
      <c r="AE621" s="10"/>
      <c r="AT621" s="227" t="s">
        <v>199</v>
      </c>
      <c r="AU621" s="227" t="s">
        <v>85</v>
      </c>
      <c r="AV621" s="10" t="s">
        <v>83</v>
      </c>
      <c r="AW621" s="10" t="s">
        <v>32</v>
      </c>
      <c r="AX621" s="10" t="s">
        <v>76</v>
      </c>
      <c r="AY621" s="227" t="s">
        <v>195</v>
      </c>
    </row>
    <row r="622" s="11" customFormat="1">
      <c r="A622" s="11"/>
      <c r="B622" s="228"/>
      <c r="C622" s="229"/>
      <c r="D622" s="213" t="s">
        <v>199</v>
      </c>
      <c r="E622" s="230" t="s">
        <v>1</v>
      </c>
      <c r="F622" s="231" t="s">
        <v>2320</v>
      </c>
      <c r="G622" s="229"/>
      <c r="H622" s="232">
        <v>-0.66000000000000003</v>
      </c>
      <c r="I622" s="233"/>
      <c r="J622" s="229"/>
      <c r="K622" s="229"/>
      <c r="L622" s="234"/>
      <c r="M622" s="235"/>
      <c r="N622" s="236"/>
      <c r="O622" s="236"/>
      <c r="P622" s="236"/>
      <c r="Q622" s="236"/>
      <c r="R622" s="236"/>
      <c r="S622" s="236"/>
      <c r="T622" s="237"/>
      <c r="U622" s="11"/>
      <c r="V622" s="11"/>
      <c r="W622" s="11"/>
      <c r="X622" s="11"/>
      <c r="Y622" s="11"/>
      <c r="Z622" s="11"/>
      <c r="AA622" s="11"/>
      <c r="AB622" s="11"/>
      <c r="AC622" s="11"/>
      <c r="AD622" s="11"/>
      <c r="AE622" s="11"/>
      <c r="AT622" s="238" t="s">
        <v>199</v>
      </c>
      <c r="AU622" s="238" t="s">
        <v>85</v>
      </c>
      <c r="AV622" s="11" t="s">
        <v>85</v>
      </c>
      <c r="AW622" s="11" t="s">
        <v>32</v>
      </c>
      <c r="AX622" s="11" t="s">
        <v>76</v>
      </c>
      <c r="AY622" s="238" t="s">
        <v>195</v>
      </c>
    </row>
    <row r="623" s="11" customFormat="1">
      <c r="A623" s="11"/>
      <c r="B623" s="228"/>
      <c r="C623" s="229"/>
      <c r="D623" s="213" t="s">
        <v>199</v>
      </c>
      <c r="E623" s="230" t="s">
        <v>1</v>
      </c>
      <c r="F623" s="231" t="s">
        <v>2321</v>
      </c>
      <c r="G623" s="229"/>
      <c r="H623" s="232">
        <v>0</v>
      </c>
      <c r="I623" s="233"/>
      <c r="J623" s="229"/>
      <c r="K623" s="229"/>
      <c r="L623" s="234"/>
      <c r="M623" s="235"/>
      <c r="N623" s="236"/>
      <c r="O623" s="236"/>
      <c r="P623" s="236"/>
      <c r="Q623" s="236"/>
      <c r="R623" s="236"/>
      <c r="S623" s="236"/>
      <c r="T623" s="237"/>
      <c r="U623" s="11"/>
      <c r="V623" s="11"/>
      <c r="W623" s="11"/>
      <c r="X623" s="11"/>
      <c r="Y623" s="11"/>
      <c r="Z623" s="11"/>
      <c r="AA623" s="11"/>
      <c r="AB623" s="11"/>
      <c r="AC623" s="11"/>
      <c r="AD623" s="11"/>
      <c r="AE623" s="11"/>
      <c r="AT623" s="238" t="s">
        <v>199</v>
      </c>
      <c r="AU623" s="238" t="s">
        <v>85</v>
      </c>
      <c r="AV623" s="11" t="s">
        <v>85</v>
      </c>
      <c r="AW623" s="11" t="s">
        <v>32</v>
      </c>
      <c r="AX623" s="11" t="s">
        <v>76</v>
      </c>
      <c r="AY623" s="238" t="s">
        <v>195</v>
      </c>
    </row>
    <row r="624" s="10" customFormat="1">
      <c r="A624" s="10"/>
      <c r="B624" s="218"/>
      <c r="C624" s="219"/>
      <c r="D624" s="213" t="s">
        <v>199</v>
      </c>
      <c r="E624" s="220" t="s">
        <v>1</v>
      </c>
      <c r="F624" s="221" t="s">
        <v>2067</v>
      </c>
      <c r="G624" s="219"/>
      <c r="H624" s="220" t="s">
        <v>1</v>
      </c>
      <c r="I624" s="222"/>
      <c r="J624" s="219"/>
      <c r="K624" s="219"/>
      <c r="L624" s="223"/>
      <c r="M624" s="224"/>
      <c r="N624" s="225"/>
      <c r="O624" s="225"/>
      <c r="P624" s="225"/>
      <c r="Q624" s="225"/>
      <c r="R624" s="225"/>
      <c r="S624" s="225"/>
      <c r="T624" s="226"/>
      <c r="U624" s="10"/>
      <c r="V624" s="10"/>
      <c r="W624" s="10"/>
      <c r="X624" s="10"/>
      <c r="Y624" s="10"/>
      <c r="Z624" s="10"/>
      <c r="AA624" s="10"/>
      <c r="AB624" s="10"/>
      <c r="AC624" s="10"/>
      <c r="AD624" s="10"/>
      <c r="AE624" s="10"/>
      <c r="AT624" s="227" t="s">
        <v>199</v>
      </c>
      <c r="AU624" s="227" t="s">
        <v>85</v>
      </c>
      <c r="AV624" s="10" t="s">
        <v>83</v>
      </c>
      <c r="AW624" s="10" t="s">
        <v>32</v>
      </c>
      <c r="AX624" s="10" t="s">
        <v>76</v>
      </c>
      <c r="AY624" s="227" t="s">
        <v>195</v>
      </c>
    </row>
    <row r="625" s="11" customFormat="1">
      <c r="A625" s="11"/>
      <c r="B625" s="228"/>
      <c r="C625" s="229"/>
      <c r="D625" s="213" t="s">
        <v>199</v>
      </c>
      <c r="E625" s="230" t="s">
        <v>1</v>
      </c>
      <c r="F625" s="231" t="s">
        <v>2322</v>
      </c>
      <c r="G625" s="229"/>
      <c r="H625" s="232">
        <v>-0.77400000000000002</v>
      </c>
      <c r="I625" s="233"/>
      <c r="J625" s="229"/>
      <c r="K625" s="229"/>
      <c r="L625" s="234"/>
      <c r="M625" s="235"/>
      <c r="N625" s="236"/>
      <c r="O625" s="236"/>
      <c r="P625" s="236"/>
      <c r="Q625" s="236"/>
      <c r="R625" s="236"/>
      <c r="S625" s="236"/>
      <c r="T625" s="237"/>
      <c r="U625" s="11"/>
      <c r="V625" s="11"/>
      <c r="W625" s="11"/>
      <c r="X625" s="11"/>
      <c r="Y625" s="11"/>
      <c r="Z625" s="11"/>
      <c r="AA625" s="11"/>
      <c r="AB625" s="11"/>
      <c r="AC625" s="11"/>
      <c r="AD625" s="11"/>
      <c r="AE625" s="11"/>
      <c r="AT625" s="238" t="s">
        <v>199</v>
      </c>
      <c r="AU625" s="238" t="s">
        <v>85</v>
      </c>
      <c r="AV625" s="11" t="s">
        <v>85</v>
      </c>
      <c r="AW625" s="11" t="s">
        <v>32</v>
      </c>
      <c r="AX625" s="11" t="s">
        <v>76</v>
      </c>
      <c r="AY625" s="238" t="s">
        <v>195</v>
      </c>
    </row>
    <row r="626" s="11" customFormat="1">
      <c r="A626" s="11"/>
      <c r="B626" s="228"/>
      <c r="C626" s="229"/>
      <c r="D626" s="213" t="s">
        <v>199</v>
      </c>
      <c r="E626" s="230" t="s">
        <v>1</v>
      </c>
      <c r="F626" s="231" t="s">
        <v>2323</v>
      </c>
      <c r="G626" s="229"/>
      <c r="H626" s="232">
        <v>-8.1400000000000006</v>
      </c>
      <c r="I626" s="233"/>
      <c r="J626" s="229"/>
      <c r="K626" s="229"/>
      <c r="L626" s="234"/>
      <c r="M626" s="235"/>
      <c r="N626" s="236"/>
      <c r="O626" s="236"/>
      <c r="P626" s="236"/>
      <c r="Q626" s="236"/>
      <c r="R626" s="236"/>
      <c r="S626" s="236"/>
      <c r="T626" s="237"/>
      <c r="U626" s="11"/>
      <c r="V626" s="11"/>
      <c r="W626" s="11"/>
      <c r="X626" s="11"/>
      <c r="Y626" s="11"/>
      <c r="Z626" s="11"/>
      <c r="AA626" s="11"/>
      <c r="AB626" s="11"/>
      <c r="AC626" s="11"/>
      <c r="AD626" s="11"/>
      <c r="AE626" s="11"/>
      <c r="AT626" s="238" t="s">
        <v>199</v>
      </c>
      <c r="AU626" s="238" t="s">
        <v>85</v>
      </c>
      <c r="AV626" s="11" t="s">
        <v>85</v>
      </c>
      <c r="AW626" s="11" t="s">
        <v>32</v>
      </c>
      <c r="AX626" s="11" t="s">
        <v>76</v>
      </c>
      <c r="AY626" s="238" t="s">
        <v>195</v>
      </c>
    </row>
    <row r="627" s="10" customFormat="1">
      <c r="A627" s="10"/>
      <c r="B627" s="218"/>
      <c r="C627" s="219"/>
      <c r="D627" s="213" t="s">
        <v>199</v>
      </c>
      <c r="E627" s="220" t="s">
        <v>1</v>
      </c>
      <c r="F627" s="221" t="s">
        <v>2205</v>
      </c>
      <c r="G627" s="219"/>
      <c r="H627" s="220" t="s">
        <v>1</v>
      </c>
      <c r="I627" s="222"/>
      <c r="J627" s="219"/>
      <c r="K627" s="219"/>
      <c r="L627" s="223"/>
      <c r="M627" s="224"/>
      <c r="N627" s="225"/>
      <c r="O627" s="225"/>
      <c r="P627" s="225"/>
      <c r="Q627" s="225"/>
      <c r="R627" s="225"/>
      <c r="S627" s="225"/>
      <c r="T627" s="226"/>
      <c r="U627" s="10"/>
      <c r="V627" s="10"/>
      <c r="W627" s="10"/>
      <c r="X627" s="10"/>
      <c r="Y627" s="10"/>
      <c r="Z627" s="10"/>
      <c r="AA627" s="10"/>
      <c r="AB627" s="10"/>
      <c r="AC627" s="10"/>
      <c r="AD627" s="10"/>
      <c r="AE627" s="10"/>
      <c r="AT627" s="227" t="s">
        <v>199</v>
      </c>
      <c r="AU627" s="227" t="s">
        <v>85</v>
      </c>
      <c r="AV627" s="10" t="s">
        <v>83</v>
      </c>
      <c r="AW627" s="10" t="s">
        <v>32</v>
      </c>
      <c r="AX627" s="10" t="s">
        <v>76</v>
      </c>
      <c r="AY627" s="227" t="s">
        <v>195</v>
      </c>
    </row>
    <row r="628" s="11" customFormat="1">
      <c r="A628" s="11"/>
      <c r="B628" s="228"/>
      <c r="C628" s="229"/>
      <c r="D628" s="213" t="s">
        <v>199</v>
      </c>
      <c r="E628" s="230" t="s">
        <v>1</v>
      </c>
      <c r="F628" s="231" t="s">
        <v>2324</v>
      </c>
      <c r="G628" s="229"/>
      <c r="H628" s="232">
        <v>-2.9489999999999998</v>
      </c>
      <c r="I628" s="233"/>
      <c r="J628" s="229"/>
      <c r="K628" s="229"/>
      <c r="L628" s="234"/>
      <c r="M628" s="235"/>
      <c r="N628" s="236"/>
      <c r="O628" s="236"/>
      <c r="P628" s="236"/>
      <c r="Q628" s="236"/>
      <c r="R628" s="236"/>
      <c r="S628" s="236"/>
      <c r="T628" s="237"/>
      <c r="U628" s="11"/>
      <c r="V628" s="11"/>
      <c r="W628" s="11"/>
      <c r="X628" s="11"/>
      <c r="Y628" s="11"/>
      <c r="Z628" s="11"/>
      <c r="AA628" s="11"/>
      <c r="AB628" s="11"/>
      <c r="AC628" s="11"/>
      <c r="AD628" s="11"/>
      <c r="AE628" s="11"/>
      <c r="AT628" s="238" t="s">
        <v>199</v>
      </c>
      <c r="AU628" s="238" t="s">
        <v>85</v>
      </c>
      <c r="AV628" s="11" t="s">
        <v>85</v>
      </c>
      <c r="AW628" s="11" t="s">
        <v>32</v>
      </c>
      <c r="AX628" s="11" t="s">
        <v>76</v>
      </c>
      <c r="AY628" s="238" t="s">
        <v>195</v>
      </c>
    </row>
    <row r="629" s="11" customFormat="1">
      <c r="A629" s="11"/>
      <c r="B629" s="228"/>
      <c r="C629" s="229"/>
      <c r="D629" s="213" t="s">
        <v>199</v>
      </c>
      <c r="E629" s="230" t="s">
        <v>1</v>
      </c>
      <c r="F629" s="231" t="s">
        <v>2325</v>
      </c>
      <c r="G629" s="229"/>
      <c r="H629" s="232">
        <v>-2.508</v>
      </c>
      <c r="I629" s="233"/>
      <c r="J629" s="229"/>
      <c r="K629" s="229"/>
      <c r="L629" s="234"/>
      <c r="M629" s="235"/>
      <c r="N629" s="236"/>
      <c r="O629" s="236"/>
      <c r="P629" s="236"/>
      <c r="Q629" s="236"/>
      <c r="R629" s="236"/>
      <c r="S629" s="236"/>
      <c r="T629" s="237"/>
      <c r="U629" s="11"/>
      <c r="V629" s="11"/>
      <c r="W629" s="11"/>
      <c r="X629" s="11"/>
      <c r="Y629" s="11"/>
      <c r="Z629" s="11"/>
      <c r="AA629" s="11"/>
      <c r="AB629" s="11"/>
      <c r="AC629" s="11"/>
      <c r="AD629" s="11"/>
      <c r="AE629" s="11"/>
      <c r="AT629" s="238" t="s">
        <v>199</v>
      </c>
      <c r="AU629" s="238" t="s">
        <v>85</v>
      </c>
      <c r="AV629" s="11" t="s">
        <v>85</v>
      </c>
      <c r="AW629" s="11" t="s">
        <v>32</v>
      </c>
      <c r="AX629" s="11" t="s">
        <v>76</v>
      </c>
      <c r="AY629" s="238" t="s">
        <v>195</v>
      </c>
    </row>
    <row r="630" s="10" customFormat="1">
      <c r="A630" s="10"/>
      <c r="B630" s="218"/>
      <c r="C630" s="219"/>
      <c r="D630" s="213" t="s">
        <v>199</v>
      </c>
      <c r="E630" s="220" t="s">
        <v>1</v>
      </c>
      <c r="F630" s="221" t="s">
        <v>2071</v>
      </c>
      <c r="G630" s="219"/>
      <c r="H630" s="220" t="s">
        <v>1</v>
      </c>
      <c r="I630" s="222"/>
      <c r="J630" s="219"/>
      <c r="K630" s="219"/>
      <c r="L630" s="223"/>
      <c r="M630" s="224"/>
      <c r="N630" s="225"/>
      <c r="O630" s="225"/>
      <c r="P630" s="225"/>
      <c r="Q630" s="225"/>
      <c r="R630" s="225"/>
      <c r="S630" s="225"/>
      <c r="T630" s="226"/>
      <c r="U630" s="10"/>
      <c r="V630" s="10"/>
      <c r="W630" s="10"/>
      <c r="X630" s="10"/>
      <c r="Y630" s="10"/>
      <c r="Z630" s="10"/>
      <c r="AA630" s="10"/>
      <c r="AB630" s="10"/>
      <c r="AC630" s="10"/>
      <c r="AD630" s="10"/>
      <c r="AE630" s="10"/>
      <c r="AT630" s="227" t="s">
        <v>199</v>
      </c>
      <c r="AU630" s="227" t="s">
        <v>85</v>
      </c>
      <c r="AV630" s="10" t="s">
        <v>83</v>
      </c>
      <c r="AW630" s="10" t="s">
        <v>32</v>
      </c>
      <c r="AX630" s="10" t="s">
        <v>76</v>
      </c>
      <c r="AY630" s="227" t="s">
        <v>195</v>
      </c>
    </row>
    <row r="631" s="11" customFormat="1">
      <c r="A631" s="11"/>
      <c r="B631" s="228"/>
      <c r="C631" s="229"/>
      <c r="D631" s="213" t="s">
        <v>199</v>
      </c>
      <c r="E631" s="230" t="s">
        <v>1</v>
      </c>
      <c r="F631" s="231" t="s">
        <v>2326</v>
      </c>
      <c r="G631" s="229"/>
      <c r="H631" s="232">
        <v>-1.1639999999999999</v>
      </c>
      <c r="I631" s="233"/>
      <c r="J631" s="229"/>
      <c r="K631" s="229"/>
      <c r="L631" s="234"/>
      <c r="M631" s="235"/>
      <c r="N631" s="236"/>
      <c r="O631" s="236"/>
      <c r="P631" s="236"/>
      <c r="Q631" s="236"/>
      <c r="R631" s="236"/>
      <c r="S631" s="236"/>
      <c r="T631" s="237"/>
      <c r="U631" s="11"/>
      <c r="V631" s="11"/>
      <c r="W631" s="11"/>
      <c r="X631" s="11"/>
      <c r="Y631" s="11"/>
      <c r="Z631" s="11"/>
      <c r="AA631" s="11"/>
      <c r="AB631" s="11"/>
      <c r="AC631" s="11"/>
      <c r="AD631" s="11"/>
      <c r="AE631" s="11"/>
      <c r="AT631" s="238" t="s">
        <v>199</v>
      </c>
      <c r="AU631" s="238" t="s">
        <v>85</v>
      </c>
      <c r="AV631" s="11" t="s">
        <v>85</v>
      </c>
      <c r="AW631" s="11" t="s">
        <v>32</v>
      </c>
      <c r="AX631" s="11" t="s">
        <v>76</v>
      </c>
      <c r="AY631" s="238" t="s">
        <v>195</v>
      </c>
    </row>
    <row r="632" s="11" customFormat="1">
      <c r="A632" s="11"/>
      <c r="B632" s="228"/>
      <c r="C632" s="229"/>
      <c r="D632" s="213" t="s">
        <v>199</v>
      </c>
      <c r="E632" s="230" t="s">
        <v>1</v>
      </c>
      <c r="F632" s="231" t="s">
        <v>2327</v>
      </c>
      <c r="G632" s="229"/>
      <c r="H632" s="232">
        <v>-0.122</v>
      </c>
      <c r="I632" s="233"/>
      <c r="J632" s="229"/>
      <c r="K632" s="229"/>
      <c r="L632" s="234"/>
      <c r="M632" s="235"/>
      <c r="N632" s="236"/>
      <c r="O632" s="236"/>
      <c r="P632" s="236"/>
      <c r="Q632" s="236"/>
      <c r="R632" s="236"/>
      <c r="S632" s="236"/>
      <c r="T632" s="237"/>
      <c r="U632" s="11"/>
      <c r="V632" s="11"/>
      <c r="W632" s="11"/>
      <c r="X632" s="11"/>
      <c r="Y632" s="11"/>
      <c r="Z632" s="11"/>
      <c r="AA632" s="11"/>
      <c r="AB632" s="11"/>
      <c r="AC632" s="11"/>
      <c r="AD632" s="11"/>
      <c r="AE632" s="11"/>
      <c r="AT632" s="238" t="s">
        <v>199</v>
      </c>
      <c r="AU632" s="238" t="s">
        <v>85</v>
      </c>
      <c r="AV632" s="11" t="s">
        <v>85</v>
      </c>
      <c r="AW632" s="11" t="s">
        <v>32</v>
      </c>
      <c r="AX632" s="11" t="s">
        <v>76</v>
      </c>
      <c r="AY632" s="238" t="s">
        <v>195</v>
      </c>
    </row>
    <row r="633" s="10" customFormat="1">
      <c r="A633" s="10"/>
      <c r="B633" s="218"/>
      <c r="C633" s="219"/>
      <c r="D633" s="213" t="s">
        <v>199</v>
      </c>
      <c r="E633" s="220" t="s">
        <v>1</v>
      </c>
      <c r="F633" s="221" t="s">
        <v>2073</v>
      </c>
      <c r="G633" s="219"/>
      <c r="H633" s="220" t="s">
        <v>1</v>
      </c>
      <c r="I633" s="222"/>
      <c r="J633" s="219"/>
      <c r="K633" s="219"/>
      <c r="L633" s="223"/>
      <c r="M633" s="224"/>
      <c r="N633" s="225"/>
      <c r="O633" s="225"/>
      <c r="P633" s="225"/>
      <c r="Q633" s="225"/>
      <c r="R633" s="225"/>
      <c r="S633" s="225"/>
      <c r="T633" s="226"/>
      <c r="U633" s="10"/>
      <c r="V633" s="10"/>
      <c r="W633" s="10"/>
      <c r="X633" s="10"/>
      <c r="Y633" s="10"/>
      <c r="Z633" s="10"/>
      <c r="AA633" s="10"/>
      <c r="AB633" s="10"/>
      <c r="AC633" s="10"/>
      <c r="AD633" s="10"/>
      <c r="AE633" s="10"/>
      <c r="AT633" s="227" t="s">
        <v>199</v>
      </c>
      <c r="AU633" s="227" t="s">
        <v>85</v>
      </c>
      <c r="AV633" s="10" t="s">
        <v>83</v>
      </c>
      <c r="AW633" s="10" t="s">
        <v>32</v>
      </c>
      <c r="AX633" s="10" t="s">
        <v>76</v>
      </c>
      <c r="AY633" s="227" t="s">
        <v>195</v>
      </c>
    </row>
    <row r="634" s="11" customFormat="1">
      <c r="A634" s="11"/>
      <c r="B634" s="228"/>
      <c r="C634" s="229"/>
      <c r="D634" s="213" t="s">
        <v>199</v>
      </c>
      <c r="E634" s="230" t="s">
        <v>1</v>
      </c>
      <c r="F634" s="231" t="s">
        <v>2328</v>
      </c>
      <c r="G634" s="229"/>
      <c r="H634" s="232">
        <v>-0.90000000000000002</v>
      </c>
      <c r="I634" s="233"/>
      <c r="J634" s="229"/>
      <c r="K634" s="229"/>
      <c r="L634" s="234"/>
      <c r="M634" s="235"/>
      <c r="N634" s="236"/>
      <c r="O634" s="236"/>
      <c r="P634" s="236"/>
      <c r="Q634" s="236"/>
      <c r="R634" s="236"/>
      <c r="S634" s="236"/>
      <c r="T634" s="237"/>
      <c r="U634" s="11"/>
      <c r="V634" s="11"/>
      <c r="W634" s="11"/>
      <c r="X634" s="11"/>
      <c r="Y634" s="11"/>
      <c r="Z634" s="11"/>
      <c r="AA634" s="11"/>
      <c r="AB634" s="11"/>
      <c r="AC634" s="11"/>
      <c r="AD634" s="11"/>
      <c r="AE634" s="11"/>
      <c r="AT634" s="238" t="s">
        <v>199</v>
      </c>
      <c r="AU634" s="238" t="s">
        <v>85</v>
      </c>
      <c r="AV634" s="11" t="s">
        <v>85</v>
      </c>
      <c r="AW634" s="11" t="s">
        <v>32</v>
      </c>
      <c r="AX634" s="11" t="s">
        <v>76</v>
      </c>
      <c r="AY634" s="238" t="s">
        <v>195</v>
      </c>
    </row>
    <row r="635" s="10" customFormat="1">
      <c r="A635" s="10"/>
      <c r="B635" s="218"/>
      <c r="C635" s="219"/>
      <c r="D635" s="213" t="s">
        <v>199</v>
      </c>
      <c r="E635" s="220" t="s">
        <v>1</v>
      </c>
      <c r="F635" s="221" t="s">
        <v>2075</v>
      </c>
      <c r="G635" s="219"/>
      <c r="H635" s="220" t="s">
        <v>1</v>
      </c>
      <c r="I635" s="222"/>
      <c r="J635" s="219"/>
      <c r="K635" s="219"/>
      <c r="L635" s="223"/>
      <c r="M635" s="224"/>
      <c r="N635" s="225"/>
      <c r="O635" s="225"/>
      <c r="P635" s="225"/>
      <c r="Q635" s="225"/>
      <c r="R635" s="225"/>
      <c r="S635" s="225"/>
      <c r="T635" s="226"/>
      <c r="U635" s="10"/>
      <c r="V635" s="10"/>
      <c r="W635" s="10"/>
      <c r="X635" s="10"/>
      <c r="Y635" s="10"/>
      <c r="Z635" s="10"/>
      <c r="AA635" s="10"/>
      <c r="AB635" s="10"/>
      <c r="AC635" s="10"/>
      <c r="AD635" s="10"/>
      <c r="AE635" s="10"/>
      <c r="AT635" s="227" t="s">
        <v>199</v>
      </c>
      <c r="AU635" s="227" t="s">
        <v>85</v>
      </c>
      <c r="AV635" s="10" t="s">
        <v>83</v>
      </c>
      <c r="AW635" s="10" t="s">
        <v>32</v>
      </c>
      <c r="AX635" s="10" t="s">
        <v>76</v>
      </c>
      <c r="AY635" s="227" t="s">
        <v>195</v>
      </c>
    </row>
    <row r="636" s="11" customFormat="1">
      <c r="A636" s="11"/>
      <c r="B636" s="228"/>
      <c r="C636" s="229"/>
      <c r="D636" s="213" t="s">
        <v>199</v>
      </c>
      <c r="E636" s="230" t="s">
        <v>1</v>
      </c>
      <c r="F636" s="231" t="s">
        <v>2329</v>
      </c>
      <c r="G636" s="229"/>
      <c r="H636" s="232">
        <v>-1.5</v>
      </c>
      <c r="I636" s="233"/>
      <c r="J636" s="229"/>
      <c r="K636" s="229"/>
      <c r="L636" s="234"/>
      <c r="M636" s="235"/>
      <c r="N636" s="236"/>
      <c r="O636" s="236"/>
      <c r="P636" s="236"/>
      <c r="Q636" s="236"/>
      <c r="R636" s="236"/>
      <c r="S636" s="236"/>
      <c r="T636" s="237"/>
      <c r="U636" s="11"/>
      <c r="V636" s="11"/>
      <c r="W636" s="11"/>
      <c r="X636" s="11"/>
      <c r="Y636" s="11"/>
      <c r="Z636" s="11"/>
      <c r="AA636" s="11"/>
      <c r="AB636" s="11"/>
      <c r="AC636" s="11"/>
      <c r="AD636" s="11"/>
      <c r="AE636" s="11"/>
      <c r="AT636" s="238" t="s">
        <v>199</v>
      </c>
      <c r="AU636" s="238" t="s">
        <v>85</v>
      </c>
      <c r="AV636" s="11" t="s">
        <v>85</v>
      </c>
      <c r="AW636" s="11" t="s">
        <v>32</v>
      </c>
      <c r="AX636" s="11" t="s">
        <v>76</v>
      </c>
      <c r="AY636" s="238" t="s">
        <v>195</v>
      </c>
    </row>
    <row r="637" s="10" customFormat="1">
      <c r="A637" s="10"/>
      <c r="B637" s="218"/>
      <c r="C637" s="219"/>
      <c r="D637" s="213" t="s">
        <v>199</v>
      </c>
      <c r="E637" s="220" t="s">
        <v>1</v>
      </c>
      <c r="F637" s="221" t="s">
        <v>2209</v>
      </c>
      <c r="G637" s="219"/>
      <c r="H637" s="220" t="s">
        <v>1</v>
      </c>
      <c r="I637" s="222"/>
      <c r="J637" s="219"/>
      <c r="K637" s="219"/>
      <c r="L637" s="223"/>
      <c r="M637" s="224"/>
      <c r="N637" s="225"/>
      <c r="O637" s="225"/>
      <c r="P637" s="225"/>
      <c r="Q637" s="225"/>
      <c r="R637" s="225"/>
      <c r="S637" s="225"/>
      <c r="T637" s="226"/>
      <c r="U637" s="10"/>
      <c r="V637" s="10"/>
      <c r="W637" s="10"/>
      <c r="X637" s="10"/>
      <c r="Y637" s="10"/>
      <c r="Z637" s="10"/>
      <c r="AA637" s="10"/>
      <c r="AB637" s="10"/>
      <c r="AC637" s="10"/>
      <c r="AD637" s="10"/>
      <c r="AE637" s="10"/>
      <c r="AT637" s="227" t="s">
        <v>199</v>
      </c>
      <c r="AU637" s="227" t="s">
        <v>85</v>
      </c>
      <c r="AV637" s="10" t="s">
        <v>83</v>
      </c>
      <c r="AW637" s="10" t="s">
        <v>32</v>
      </c>
      <c r="AX637" s="10" t="s">
        <v>76</v>
      </c>
      <c r="AY637" s="227" t="s">
        <v>195</v>
      </c>
    </row>
    <row r="638" s="11" customFormat="1">
      <c r="A638" s="11"/>
      <c r="B638" s="228"/>
      <c r="C638" s="229"/>
      <c r="D638" s="213" t="s">
        <v>199</v>
      </c>
      <c r="E638" s="230" t="s">
        <v>1</v>
      </c>
      <c r="F638" s="231" t="s">
        <v>2330</v>
      </c>
      <c r="G638" s="229"/>
      <c r="H638" s="232">
        <v>-0.20399999999999999</v>
      </c>
      <c r="I638" s="233"/>
      <c r="J638" s="229"/>
      <c r="K638" s="229"/>
      <c r="L638" s="234"/>
      <c r="M638" s="235"/>
      <c r="N638" s="236"/>
      <c r="O638" s="236"/>
      <c r="P638" s="236"/>
      <c r="Q638" s="236"/>
      <c r="R638" s="236"/>
      <c r="S638" s="236"/>
      <c r="T638" s="237"/>
      <c r="U638" s="11"/>
      <c r="V638" s="11"/>
      <c r="W638" s="11"/>
      <c r="X638" s="11"/>
      <c r="Y638" s="11"/>
      <c r="Z638" s="11"/>
      <c r="AA638" s="11"/>
      <c r="AB638" s="11"/>
      <c r="AC638" s="11"/>
      <c r="AD638" s="11"/>
      <c r="AE638" s="11"/>
      <c r="AT638" s="238" t="s">
        <v>199</v>
      </c>
      <c r="AU638" s="238" t="s">
        <v>85</v>
      </c>
      <c r="AV638" s="11" t="s">
        <v>85</v>
      </c>
      <c r="AW638" s="11" t="s">
        <v>32</v>
      </c>
      <c r="AX638" s="11" t="s">
        <v>76</v>
      </c>
      <c r="AY638" s="238" t="s">
        <v>195</v>
      </c>
    </row>
    <row r="639" s="16" customFormat="1">
      <c r="A639" s="16"/>
      <c r="B639" s="298"/>
      <c r="C639" s="299"/>
      <c r="D639" s="213" t="s">
        <v>199</v>
      </c>
      <c r="E639" s="300" t="s">
        <v>1</v>
      </c>
      <c r="F639" s="301" t="s">
        <v>1498</v>
      </c>
      <c r="G639" s="299"/>
      <c r="H639" s="302">
        <v>3084.1869999999999</v>
      </c>
      <c r="I639" s="303"/>
      <c r="J639" s="299"/>
      <c r="K639" s="299"/>
      <c r="L639" s="304"/>
      <c r="M639" s="305"/>
      <c r="N639" s="306"/>
      <c r="O639" s="306"/>
      <c r="P639" s="306"/>
      <c r="Q639" s="306"/>
      <c r="R639" s="306"/>
      <c r="S639" s="306"/>
      <c r="T639" s="307"/>
      <c r="U639" s="16"/>
      <c r="V639" s="16"/>
      <c r="W639" s="16"/>
      <c r="X639" s="16"/>
      <c r="Y639" s="16"/>
      <c r="Z639" s="16"/>
      <c r="AA639" s="16"/>
      <c r="AB639" s="16"/>
      <c r="AC639" s="16"/>
      <c r="AD639" s="16"/>
      <c r="AE639" s="16"/>
      <c r="AT639" s="308" t="s">
        <v>199</v>
      </c>
      <c r="AU639" s="308" t="s">
        <v>85</v>
      </c>
      <c r="AV639" s="16" t="s">
        <v>229</v>
      </c>
      <c r="AW639" s="16" t="s">
        <v>32</v>
      </c>
      <c r="AX639" s="16" t="s">
        <v>76</v>
      </c>
      <c r="AY639" s="308" t="s">
        <v>195</v>
      </c>
    </row>
    <row r="640" s="10" customFormat="1">
      <c r="A640" s="10"/>
      <c r="B640" s="218"/>
      <c r="C640" s="219"/>
      <c r="D640" s="213" t="s">
        <v>199</v>
      </c>
      <c r="E640" s="220" t="s">
        <v>1</v>
      </c>
      <c r="F640" s="221" t="s">
        <v>2036</v>
      </c>
      <c r="G640" s="219"/>
      <c r="H640" s="220" t="s">
        <v>1</v>
      </c>
      <c r="I640" s="222"/>
      <c r="J640" s="219"/>
      <c r="K640" s="219"/>
      <c r="L640" s="223"/>
      <c r="M640" s="224"/>
      <c r="N640" s="225"/>
      <c r="O640" s="225"/>
      <c r="P640" s="225"/>
      <c r="Q640" s="225"/>
      <c r="R640" s="225"/>
      <c r="S640" s="225"/>
      <c r="T640" s="226"/>
      <c r="U640" s="10"/>
      <c r="V640" s="10"/>
      <c r="W640" s="10"/>
      <c r="X640" s="10"/>
      <c r="Y640" s="10"/>
      <c r="Z640" s="10"/>
      <c r="AA640" s="10"/>
      <c r="AB640" s="10"/>
      <c r="AC640" s="10"/>
      <c r="AD640" s="10"/>
      <c r="AE640" s="10"/>
      <c r="AT640" s="227" t="s">
        <v>199</v>
      </c>
      <c r="AU640" s="227" t="s">
        <v>85</v>
      </c>
      <c r="AV640" s="10" t="s">
        <v>83</v>
      </c>
      <c r="AW640" s="10" t="s">
        <v>32</v>
      </c>
      <c r="AX640" s="10" t="s">
        <v>76</v>
      </c>
      <c r="AY640" s="227" t="s">
        <v>195</v>
      </c>
    </row>
    <row r="641" s="11" customFormat="1">
      <c r="A641" s="11"/>
      <c r="B641" s="228"/>
      <c r="C641" s="229"/>
      <c r="D641" s="213" t="s">
        <v>199</v>
      </c>
      <c r="E641" s="230" t="s">
        <v>1</v>
      </c>
      <c r="F641" s="231" t="s">
        <v>2331</v>
      </c>
      <c r="G641" s="229"/>
      <c r="H641" s="232">
        <v>89.727999999999994</v>
      </c>
      <c r="I641" s="233"/>
      <c r="J641" s="229"/>
      <c r="K641" s="229"/>
      <c r="L641" s="234"/>
      <c r="M641" s="235"/>
      <c r="N641" s="236"/>
      <c r="O641" s="236"/>
      <c r="P641" s="236"/>
      <c r="Q641" s="236"/>
      <c r="R641" s="236"/>
      <c r="S641" s="236"/>
      <c r="T641" s="237"/>
      <c r="U641" s="11"/>
      <c r="V641" s="11"/>
      <c r="W641" s="11"/>
      <c r="X641" s="11"/>
      <c r="Y641" s="11"/>
      <c r="Z641" s="11"/>
      <c r="AA641" s="11"/>
      <c r="AB641" s="11"/>
      <c r="AC641" s="11"/>
      <c r="AD641" s="11"/>
      <c r="AE641" s="11"/>
      <c r="AT641" s="238" t="s">
        <v>199</v>
      </c>
      <c r="AU641" s="238" t="s">
        <v>85</v>
      </c>
      <c r="AV641" s="11" t="s">
        <v>85</v>
      </c>
      <c r="AW641" s="11" t="s">
        <v>32</v>
      </c>
      <c r="AX641" s="11" t="s">
        <v>76</v>
      </c>
      <c r="AY641" s="238" t="s">
        <v>195</v>
      </c>
    </row>
    <row r="642" s="11" customFormat="1">
      <c r="A642" s="11"/>
      <c r="B642" s="228"/>
      <c r="C642" s="229"/>
      <c r="D642" s="213" t="s">
        <v>199</v>
      </c>
      <c r="E642" s="230" t="s">
        <v>1</v>
      </c>
      <c r="F642" s="231" t="s">
        <v>2332</v>
      </c>
      <c r="G642" s="229"/>
      <c r="H642" s="232">
        <v>7.4100000000000001</v>
      </c>
      <c r="I642" s="233"/>
      <c r="J642" s="229"/>
      <c r="K642" s="229"/>
      <c r="L642" s="234"/>
      <c r="M642" s="235"/>
      <c r="N642" s="236"/>
      <c r="O642" s="236"/>
      <c r="P642" s="236"/>
      <c r="Q642" s="236"/>
      <c r="R642" s="236"/>
      <c r="S642" s="236"/>
      <c r="T642" s="237"/>
      <c r="U642" s="11"/>
      <c r="V642" s="11"/>
      <c r="W642" s="11"/>
      <c r="X642" s="11"/>
      <c r="Y642" s="11"/>
      <c r="Z642" s="11"/>
      <c r="AA642" s="11"/>
      <c r="AB642" s="11"/>
      <c r="AC642" s="11"/>
      <c r="AD642" s="11"/>
      <c r="AE642" s="11"/>
      <c r="AT642" s="238" t="s">
        <v>199</v>
      </c>
      <c r="AU642" s="238" t="s">
        <v>85</v>
      </c>
      <c r="AV642" s="11" t="s">
        <v>85</v>
      </c>
      <c r="AW642" s="11" t="s">
        <v>32</v>
      </c>
      <c r="AX642" s="11" t="s">
        <v>76</v>
      </c>
      <c r="AY642" s="238" t="s">
        <v>195</v>
      </c>
    </row>
    <row r="643" s="11" customFormat="1">
      <c r="A643" s="11"/>
      <c r="B643" s="228"/>
      <c r="C643" s="229"/>
      <c r="D643" s="213" t="s">
        <v>199</v>
      </c>
      <c r="E643" s="230" t="s">
        <v>1</v>
      </c>
      <c r="F643" s="231" t="s">
        <v>2333</v>
      </c>
      <c r="G643" s="229"/>
      <c r="H643" s="232">
        <v>1.5629999999999999</v>
      </c>
      <c r="I643" s="233"/>
      <c r="J643" s="229"/>
      <c r="K643" s="229"/>
      <c r="L643" s="234"/>
      <c r="M643" s="235"/>
      <c r="N643" s="236"/>
      <c r="O643" s="236"/>
      <c r="P643" s="236"/>
      <c r="Q643" s="236"/>
      <c r="R643" s="236"/>
      <c r="S643" s="236"/>
      <c r="T643" s="237"/>
      <c r="U643" s="11"/>
      <c r="V643" s="11"/>
      <c r="W643" s="11"/>
      <c r="X643" s="11"/>
      <c r="Y643" s="11"/>
      <c r="Z643" s="11"/>
      <c r="AA643" s="11"/>
      <c r="AB643" s="11"/>
      <c r="AC643" s="11"/>
      <c r="AD643" s="11"/>
      <c r="AE643" s="11"/>
      <c r="AT643" s="238" t="s">
        <v>199</v>
      </c>
      <c r="AU643" s="238" t="s">
        <v>85</v>
      </c>
      <c r="AV643" s="11" t="s">
        <v>85</v>
      </c>
      <c r="AW643" s="11" t="s">
        <v>32</v>
      </c>
      <c r="AX643" s="11" t="s">
        <v>76</v>
      </c>
      <c r="AY643" s="238" t="s">
        <v>195</v>
      </c>
    </row>
    <row r="644" s="10" customFormat="1">
      <c r="A644" s="10"/>
      <c r="B644" s="218"/>
      <c r="C644" s="219"/>
      <c r="D644" s="213" t="s">
        <v>199</v>
      </c>
      <c r="E644" s="220" t="s">
        <v>1</v>
      </c>
      <c r="F644" s="221" t="s">
        <v>1519</v>
      </c>
      <c r="G644" s="219"/>
      <c r="H644" s="220" t="s">
        <v>1</v>
      </c>
      <c r="I644" s="222"/>
      <c r="J644" s="219"/>
      <c r="K644" s="219"/>
      <c r="L644" s="223"/>
      <c r="M644" s="224"/>
      <c r="N644" s="225"/>
      <c r="O644" s="225"/>
      <c r="P644" s="225"/>
      <c r="Q644" s="225"/>
      <c r="R644" s="225"/>
      <c r="S644" s="225"/>
      <c r="T644" s="226"/>
      <c r="U644" s="10"/>
      <c r="V644" s="10"/>
      <c r="W644" s="10"/>
      <c r="X644" s="10"/>
      <c r="Y644" s="10"/>
      <c r="Z644" s="10"/>
      <c r="AA644" s="10"/>
      <c r="AB644" s="10"/>
      <c r="AC644" s="10"/>
      <c r="AD644" s="10"/>
      <c r="AE644" s="10"/>
      <c r="AT644" s="227" t="s">
        <v>199</v>
      </c>
      <c r="AU644" s="227" t="s">
        <v>85</v>
      </c>
      <c r="AV644" s="10" t="s">
        <v>83</v>
      </c>
      <c r="AW644" s="10" t="s">
        <v>32</v>
      </c>
      <c r="AX644" s="10" t="s">
        <v>76</v>
      </c>
      <c r="AY644" s="227" t="s">
        <v>195</v>
      </c>
    </row>
    <row r="645" s="11" customFormat="1">
      <c r="A645" s="11"/>
      <c r="B645" s="228"/>
      <c r="C645" s="229"/>
      <c r="D645" s="213" t="s">
        <v>199</v>
      </c>
      <c r="E645" s="230" t="s">
        <v>1</v>
      </c>
      <c r="F645" s="231" t="s">
        <v>2334</v>
      </c>
      <c r="G645" s="229"/>
      <c r="H645" s="232">
        <v>3.9009999999999998</v>
      </c>
      <c r="I645" s="233"/>
      <c r="J645" s="229"/>
      <c r="K645" s="229"/>
      <c r="L645" s="234"/>
      <c r="M645" s="235"/>
      <c r="N645" s="236"/>
      <c r="O645" s="236"/>
      <c r="P645" s="236"/>
      <c r="Q645" s="236"/>
      <c r="R645" s="236"/>
      <c r="S645" s="236"/>
      <c r="T645" s="237"/>
      <c r="U645" s="11"/>
      <c r="V645" s="11"/>
      <c r="W645" s="11"/>
      <c r="X645" s="11"/>
      <c r="Y645" s="11"/>
      <c r="Z645" s="11"/>
      <c r="AA645" s="11"/>
      <c r="AB645" s="11"/>
      <c r="AC645" s="11"/>
      <c r="AD645" s="11"/>
      <c r="AE645" s="11"/>
      <c r="AT645" s="238" t="s">
        <v>199</v>
      </c>
      <c r="AU645" s="238" t="s">
        <v>85</v>
      </c>
      <c r="AV645" s="11" t="s">
        <v>85</v>
      </c>
      <c r="AW645" s="11" t="s">
        <v>32</v>
      </c>
      <c r="AX645" s="11" t="s">
        <v>76</v>
      </c>
      <c r="AY645" s="238" t="s">
        <v>195</v>
      </c>
    </row>
    <row r="646" s="10" customFormat="1">
      <c r="A646" s="10"/>
      <c r="B646" s="218"/>
      <c r="C646" s="219"/>
      <c r="D646" s="213" t="s">
        <v>199</v>
      </c>
      <c r="E646" s="220" t="s">
        <v>1</v>
      </c>
      <c r="F646" s="221" t="s">
        <v>2231</v>
      </c>
      <c r="G646" s="219"/>
      <c r="H646" s="220" t="s">
        <v>1</v>
      </c>
      <c r="I646" s="222"/>
      <c r="J646" s="219"/>
      <c r="K646" s="219"/>
      <c r="L646" s="223"/>
      <c r="M646" s="224"/>
      <c r="N646" s="225"/>
      <c r="O646" s="225"/>
      <c r="P646" s="225"/>
      <c r="Q646" s="225"/>
      <c r="R646" s="225"/>
      <c r="S646" s="225"/>
      <c r="T646" s="226"/>
      <c r="U646" s="10"/>
      <c r="V646" s="10"/>
      <c r="W646" s="10"/>
      <c r="X646" s="10"/>
      <c r="Y646" s="10"/>
      <c r="Z646" s="10"/>
      <c r="AA646" s="10"/>
      <c r="AB646" s="10"/>
      <c r="AC646" s="10"/>
      <c r="AD646" s="10"/>
      <c r="AE646" s="10"/>
      <c r="AT646" s="227" t="s">
        <v>199</v>
      </c>
      <c r="AU646" s="227" t="s">
        <v>85</v>
      </c>
      <c r="AV646" s="10" t="s">
        <v>83</v>
      </c>
      <c r="AW646" s="10" t="s">
        <v>32</v>
      </c>
      <c r="AX646" s="10" t="s">
        <v>76</v>
      </c>
      <c r="AY646" s="227" t="s">
        <v>195</v>
      </c>
    </row>
    <row r="647" s="11" customFormat="1">
      <c r="A647" s="11"/>
      <c r="B647" s="228"/>
      <c r="C647" s="229"/>
      <c r="D647" s="213" t="s">
        <v>199</v>
      </c>
      <c r="E647" s="230" t="s">
        <v>1</v>
      </c>
      <c r="F647" s="231" t="s">
        <v>2335</v>
      </c>
      <c r="G647" s="229"/>
      <c r="H647" s="232">
        <v>-4.4279999999999999</v>
      </c>
      <c r="I647" s="233"/>
      <c r="J647" s="229"/>
      <c r="K647" s="229"/>
      <c r="L647" s="234"/>
      <c r="M647" s="235"/>
      <c r="N647" s="236"/>
      <c r="O647" s="236"/>
      <c r="P647" s="236"/>
      <c r="Q647" s="236"/>
      <c r="R647" s="236"/>
      <c r="S647" s="236"/>
      <c r="T647" s="237"/>
      <c r="U647" s="11"/>
      <c r="V647" s="11"/>
      <c r="W647" s="11"/>
      <c r="X647" s="11"/>
      <c r="Y647" s="11"/>
      <c r="Z647" s="11"/>
      <c r="AA647" s="11"/>
      <c r="AB647" s="11"/>
      <c r="AC647" s="11"/>
      <c r="AD647" s="11"/>
      <c r="AE647" s="11"/>
      <c r="AT647" s="238" t="s">
        <v>199</v>
      </c>
      <c r="AU647" s="238" t="s">
        <v>85</v>
      </c>
      <c r="AV647" s="11" t="s">
        <v>85</v>
      </c>
      <c r="AW647" s="11" t="s">
        <v>32</v>
      </c>
      <c r="AX647" s="11" t="s">
        <v>76</v>
      </c>
      <c r="AY647" s="238" t="s">
        <v>195</v>
      </c>
    </row>
    <row r="648" s="11" customFormat="1">
      <c r="A648" s="11"/>
      <c r="B648" s="228"/>
      <c r="C648" s="229"/>
      <c r="D648" s="213" t="s">
        <v>199</v>
      </c>
      <c r="E648" s="230" t="s">
        <v>1</v>
      </c>
      <c r="F648" s="231" t="s">
        <v>2336</v>
      </c>
      <c r="G648" s="229"/>
      <c r="H648" s="232">
        <v>-8.3520000000000003</v>
      </c>
      <c r="I648" s="233"/>
      <c r="J648" s="229"/>
      <c r="K648" s="229"/>
      <c r="L648" s="234"/>
      <c r="M648" s="235"/>
      <c r="N648" s="236"/>
      <c r="O648" s="236"/>
      <c r="P648" s="236"/>
      <c r="Q648" s="236"/>
      <c r="R648" s="236"/>
      <c r="S648" s="236"/>
      <c r="T648" s="237"/>
      <c r="U648" s="11"/>
      <c r="V648" s="11"/>
      <c r="W648" s="11"/>
      <c r="X648" s="11"/>
      <c r="Y648" s="11"/>
      <c r="Z648" s="11"/>
      <c r="AA648" s="11"/>
      <c r="AB648" s="11"/>
      <c r="AC648" s="11"/>
      <c r="AD648" s="11"/>
      <c r="AE648" s="11"/>
      <c r="AT648" s="238" t="s">
        <v>199</v>
      </c>
      <c r="AU648" s="238" t="s">
        <v>85</v>
      </c>
      <c r="AV648" s="11" t="s">
        <v>85</v>
      </c>
      <c r="AW648" s="11" t="s">
        <v>32</v>
      </c>
      <c r="AX648" s="11" t="s">
        <v>76</v>
      </c>
      <c r="AY648" s="238" t="s">
        <v>195</v>
      </c>
    </row>
    <row r="649" s="16" customFormat="1">
      <c r="A649" s="16"/>
      <c r="B649" s="298"/>
      <c r="C649" s="299"/>
      <c r="D649" s="213" t="s">
        <v>199</v>
      </c>
      <c r="E649" s="300" t="s">
        <v>1</v>
      </c>
      <c r="F649" s="301" t="s">
        <v>1498</v>
      </c>
      <c r="G649" s="299"/>
      <c r="H649" s="302">
        <v>89.822000000000003</v>
      </c>
      <c r="I649" s="303"/>
      <c r="J649" s="299"/>
      <c r="K649" s="299"/>
      <c r="L649" s="304"/>
      <c r="M649" s="305"/>
      <c r="N649" s="306"/>
      <c r="O649" s="306"/>
      <c r="P649" s="306"/>
      <c r="Q649" s="306"/>
      <c r="R649" s="306"/>
      <c r="S649" s="306"/>
      <c r="T649" s="307"/>
      <c r="U649" s="16"/>
      <c r="V649" s="16"/>
      <c r="W649" s="16"/>
      <c r="X649" s="16"/>
      <c r="Y649" s="16"/>
      <c r="Z649" s="16"/>
      <c r="AA649" s="16"/>
      <c r="AB649" s="16"/>
      <c r="AC649" s="16"/>
      <c r="AD649" s="16"/>
      <c r="AE649" s="16"/>
      <c r="AT649" s="308" t="s">
        <v>199</v>
      </c>
      <c r="AU649" s="308" t="s">
        <v>85</v>
      </c>
      <c r="AV649" s="16" t="s">
        <v>229</v>
      </c>
      <c r="AW649" s="16" t="s">
        <v>32</v>
      </c>
      <c r="AX649" s="16" t="s">
        <v>76</v>
      </c>
      <c r="AY649" s="308" t="s">
        <v>195</v>
      </c>
    </row>
    <row r="650" s="10" customFormat="1">
      <c r="A650" s="10"/>
      <c r="B650" s="218"/>
      <c r="C650" s="219"/>
      <c r="D650" s="213" t="s">
        <v>199</v>
      </c>
      <c r="E650" s="220" t="s">
        <v>1</v>
      </c>
      <c r="F650" s="221" t="s">
        <v>2048</v>
      </c>
      <c r="G650" s="219"/>
      <c r="H650" s="220" t="s">
        <v>1</v>
      </c>
      <c r="I650" s="222"/>
      <c r="J650" s="219"/>
      <c r="K650" s="219"/>
      <c r="L650" s="223"/>
      <c r="M650" s="224"/>
      <c r="N650" s="225"/>
      <c r="O650" s="225"/>
      <c r="P650" s="225"/>
      <c r="Q650" s="225"/>
      <c r="R650" s="225"/>
      <c r="S650" s="225"/>
      <c r="T650" s="226"/>
      <c r="U650" s="10"/>
      <c r="V650" s="10"/>
      <c r="W650" s="10"/>
      <c r="X650" s="10"/>
      <c r="Y650" s="10"/>
      <c r="Z650" s="10"/>
      <c r="AA650" s="10"/>
      <c r="AB650" s="10"/>
      <c r="AC650" s="10"/>
      <c r="AD650" s="10"/>
      <c r="AE650" s="10"/>
      <c r="AT650" s="227" t="s">
        <v>199</v>
      </c>
      <c r="AU650" s="227" t="s">
        <v>85</v>
      </c>
      <c r="AV650" s="10" t="s">
        <v>83</v>
      </c>
      <c r="AW650" s="10" t="s">
        <v>32</v>
      </c>
      <c r="AX650" s="10" t="s">
        <v>76</v>
      </c>
      <c r="AY650" s="227" t="s">
        <v>195</v>
      </c>
    </row>
    <row r="651" s="11" customFormat="1">
      <c r="A651" s="11"/>
      <c r="B651" s="228"/>
      <c r="C651" s="229"/>
      <c r="D651" s="213" t="s">
        <v>199</v>
      </c>
      <c r="E651" s="230" t="s">
        <v>1</v>
      </c>
      <c r="F651" s="231" t="s">
        <v>2337</v>
      </c>
      <c r="G651" s="229"/>
      <c r="H651" s="232">
        <v>90.262</v>
      </c>
      <c r="I651" s="233"/>
      <c r="J651" s="229"/>
      <c r="K651" s="229"/>
      <c r="L651" s="234"/>
      <c r="M651" s="235"/>
      <c r="N651" s="236"/>
      <c r="O651" s="236"/>
      <c r="P651" s="236"/>
      <c r="Q651" s="236"/>
      <c r="R651" s="236"/>
      <c r="S651" s="236"/>
      <c r="T651" s="237"/>
      <c r="U651" s="11"/>
      <c r="V651" s="11"/>
      <c r="W651" s="11"/>
      <c r="X651" s="11"/>
      <c r="Y651" s="11"/>
      <c r="Z651" s="11"/>
      <c r="AA651" s="11"/>
      <c r="AB651" s="11"/>
      <c r="AC651" s="11"/>
      <c r="AD651" s="11"/>
      <c r="AE651" s="11"/>
      <c r="AT651" s="238" t="s">
        <v>199</v>
      </c>
      <c r="AU651" s="238" t="s">
        <v>85</v>
      </c>
      <c r="AV651" s="11" t="s">
        <v>85</v>
      </c>
      <c r="AW651" s="11" t="s">
        <v>32</v>
      </c>
      <c r="AX651" s="11" t="s">
        <v>76</v>
      </c>
      <c r="AY651" s="238" t="s">
        <v>195</v>
      </c>
    </row>
    <row r="652" s="11" customFormat="1">
      <c r="A652" s="11"/>
      <c r="B652" s="228"/>
      <c r="C652" s="229"/>
      <c r="D652" s="213" t="s">
        <v>199</v>
      </c>
      <c r="E652" s="230" t="s">
        <v>1</v>
      </c>
      <c r="F652" s="231" t="s">
        <v>2338</v>
      </c>
      <c r="G652" s="229"/>
      <c r="H652" s="232">
        <v>237.59999999999999</v>
      </c>
      <c r="I652" s="233"/>
      <c r="J652" s="229"/>
      <c r="K652" s="229"/>
      <c r="L652" s="234"/>
      <c r="M652" s="235"/>
      <c r="N652" s="236"/>
      <c r="O652" s="236"/>
      <c r="P652" s="236"/>
      <c r="Q652" s="236"/>
      <c r="R652" s="236"/>
      <c r="S652" s="236"/>
      <c r="T652" s="237"/>
      <c r="U652" s="11"/>
      <c r="V652" s="11"/>
      <c r="W652" s="11"/>
      <c r="X652" s="11"/>
      <c r="Y652" s="11"/>
      <c r="Z652" s="11"/>
      <c r="AA652" s="11"/>
      <c r="AB652" s="11"/>
      <c r="AC652" s="11"/>
      <c r="AD652" s="11"/>
      <c r="AE652" s="11"/>
      <c r="AT652" s="238" t="s">
        <v>199</v>
      </c>
      <c r="AU652" s="238" t="s">
        <v>85</v>
      </c>
      <c r="AV652" s="11" t="s">
        <v>85</v>
      </c>
      <c r="AW652" s="11" t="s">
        <v>32</v>
      </c>
      <c r="AX652" s="11" t="s">
        <v>76</v>
      </c>
      <c r="AY652" s="238" t="s">
        <v>195</v>
      </c>
    </row>
    <row r="653" s="11" customFormat="1">
      <c r="A653" s="11"/>
      <c r="B653" s="228"/>
      <c r="C653" s="229"/>
      <c r="D653" s="213" t="s">
        <v>199</v>
      </c>
      <c r="E653" s="230" t="s">
        <v>1</v>
      </c>
      <c r="F653" s="231" t="s">
        <v>2339</v>
      </c>
      <c r="G653" s="229"/>
      <c r="H653" s="232">
        <v>206.5</v>
      </c>
      <c r="I653" s="233"/>
      <c r="J653" s="229"/>
      <c r="K653" s="229"/>
      <c r="L653" s="234"/>
      <c r="M653" s="235"/>
      <c r="N653" s="236"/>
      <c r="O653" s="236"/>
      <c r="P653" s="236"/>
      <c r="Q653" s="236"/>
      <c r="R653" s="236"/>
      <c r="S653" s="236"/>
      <c r="T653" s="237"/>
      <c r="U653" s="11"/>
      <c r="V653" s="11"/>
      <c r="W653" s="11"/>
      <c r="X653" s="11"/>
      <c r="Y653" s="11"/>
      <c r="Z653" s="11"/>
      <c r="AA653" s="11"/>
      <c r="AB653" s="11"/>
      <c r="AC653" s="11"/>
      <c r="AD653" s="11"/>
      <c r="AE653" s="11"/>
      <c r="AT653" s="238" t="s">
        <v>199</v>
      </c>
      <c r="AU653" s="238" t="s">
        <v>85</v>
      </c>
      <c r="AV653" s="11" t="s">
        <v>85</v>
      </c>
      <c r="AW653" s="11" t="s">
        <v>32</v>
      </c>
      <c r="AX653" s="11" t="s">
        <v>76</v>
      </c>
      <c r="AY653" s="238" t="s">
        <v>195</v>
      </c>
    </row>
    <row r="654" s="11" customFormat="1">
      <c r="A654" s="11"/>
      <c r="B654" s="228"/>
      <c r="C654" s="229"/>
      <c r="D654" s="213" t="s">
        <v>199</v>
      </c>
      <c r="E654" s="230" t="s">
        <v>1</v>
      </c>
      <c r="F654" s="231" t="s">
        <v>2340</v>
      </c>
      <c r="G654" s="229"/>
      <c r="H654" s="232">
        <v>33.183</v>
      </c>
      <c r="I654" s="233"/>
      <c r="J654" s="229"/>
      <c r="K654" s="229"/>
      <c r="L654" s="234"/>
      <c r="M654" s="235"/>
      <c r="N654" s="236"/>
      <c r="O654" s="236"/>
      <c r="P654" s="236"/>
      <c r="Q654" s="236"/>
      <c r="R654" s="236"/>
      <c r="S654" s="236"/>
      <c r="T654" s="237"/>
      <c r="U654" s="11"/>
      <c r="V654" s="11"/>
      <c r="W654" s="11"/>
      <c r="X654" s="11"/>
      <c r="Y654" s="11"/>
      <c r="Z654" s="11"/>
      <c r="AA654" s="11"/>
      <c r="AB654" s="11"/>
      <c r="AC654" s="11"/>
      <c r="AD654" s="11"/>
      <c r="AE654" s="11"/>
      <c r="AT654" s="238" t="s">
        <v>199</v>
      </c>
      <c r="AU654" s="238" t="s">
        <v>85</v>
      </c>
      <c r="AV654" s="11" t="s">
        <v>85</v>
      </c>
      <c r="AW654" s="11" t="s">
        <v>32</v>
      </c>
      <c r="AX654" s="11" t="s">
        <v>76</v>
      </c>
      <c r="AY654" s="238" t="s">
        <v>195</v>
      </c>
    </row>
    <row r="655" s="11" customFormat="1">
      <c r="A655" s="11"/>
      <c r="B655" s="228"/>
      <c r="C655" s="229"/>
      <c r="D655" s="213" t="s">
        <v>199</v>
      </c>
      <c r="E655" s="230" t="s">
        <v>1</v>
      </c>
      <c r="F655" s="231" t="s">
        <v>2341</v>
      </c>
      <c r="G655" s="229"/>
      <c r="H655" s="232">
        <v>7.8129999999999997</v>
      </c>
      <c r="I655" s="233"/>
      <c r="J655" s="229"/>
      <c r="K655" s="229"/>
      <c r="L655" s="234"/>
      <c r="M655" s="235"/>
      <c r="N655" s="236"/>
      <c r="O655" s="236"/>
      <c r="P655" s="236"/>
      <c r="Q655" s="236"/>
      <c r="R655" s="236"/>
      <c r="S655" s="236"/>
      <c r="T655" s="237"/>
      <c r="U655" s="11"/>
      <c r="V655" s="11"/>
      <c r="W655" s="11"/>
      <c r="X655" s="11"/>
      <c r="Y655" s="11"/>
      <c r="Z655" s="11"/>
      <c r="AA655" s="11"/>
      <c r="AB655" s="11"/>
      <c r="AC655" s="11"/>
      <c r="AD655" s="11"/>
      <c r="AE655" s="11"/>
      <c r="AT655" s="238" t="s">
        <v>199</v>
      </c>
      <c r="AU655" s="238" t="s">
        <v>85</v>
      </c>
      <c r="AV655" s="11" t="s">
        <v>85</v>
      </c>
      <c r="AW655" s="11" t="s">
        <v>32</v>
      </c>
      <c r="AX655" s="11" t="s">
        <v>76</v>
      </c>
      <c r="AY655" s="238" t="s">
        <v>195</v>
      </c>
    </row>
    <row r="656" s="11" customFormat="1">
      <c r="A656" s="11"/>
      <c r="B656" s="228"/>
      <c r="C656" s="229"/>
      <c r="D656" s="213" t="s">
        <v>199</v>
      </c>
      <c r="E656" s="230" t="s">
        <v>1</v>
      </c>
      <c r="F656" s="231" t="s">
        <v>2342</v>
      </c>
      <c r="G656" s="229"/>
      <c r="H656" s="232">
        <v>19.800000000000001</v>
      </c>
      <c r="I656" s="233"/>
      <c r="J656" s="229"/>
      <c r="K656" s="229"/>
      <c r="L656" s="234"/>
      <c r="M656" s="235"/>
      <c r="N656" s="236"/>
      <c r="O656" s="236"/>
      <c r="P656" s="236"/>
      <c r="Q656" s="236"/>
      <c r="R656" s="236"/>
      <c r="S656" s="236"/>
      <c r="T656" s="237"/>
      <c r="U656" s="11"/>
      <c r="V656" s="11"/>
      <c r="W656" s="11"/>
      <c r="X656" s="11"/>
      <c r="Y656" s="11"/>
      <c r="Z656" s="11"/>
      <c r="AA656" s="11"/>
      <c r="AB656" s="11"/>
      <c r="AC656" s="11"/>
      <c r="AD656" s="11"/>
      <c r="AE656" s="11"/>
      <c r="AT656" s="238" t="s">
        <v>199</v>
      </c>
      <c r="AU656" s="238" t="s">
        <v>85</v>
      </c>
      <c r="AV656" s="11" t="s">
        <v>85</v>
      </c>
      <c r="AW656" s="11" t="s">
        <v>32</v>
      </c>
      <c r="AX656" s="11" t="s">
        <v>76</v>
      </c>
      <c r="AY656" s="238" t="s">
        <v>195</v>
      </c>
    </row>
    <row r="657" s="10" customFormat="1">
      <c r="A657" s="10"/>
      <c r="B657" s="218"/>
      <c r="C657" s="219"/>
      <c r="D657" s="213" t="s">
        <v>199</v>
      </c>
      <c r="E657" s="220" t="s">
        <v>1</v>
      </c>
      <c r="F657" s="221" t="s">
        <v>2231</v>
      </c>
      <c r="G657" s="219"/>
      <c r="H657" s="220" t="s">
        <v>1</v>
      </c>
      <c r="I657" s="222"/>
      <c r="J657" s="219"/>
      <c r="K657" s="219"/>
      <c r="L657" s="223"/>
      <c r="M657" s="224"/>
      <c r="N657" s="225"/>
      <c r="O657" s="225"/>
      <c r="P657" s="225"/>
      <c r="Q657" s="225"/>
      <c r="R657" s="225"/>
      <c r="S657" s="225"/>
      <c r="T657" s="226"/>
      <c r="U657" s="10"/>
      <c r="V657" s="10"/>
      <c r="W657" s="10"/>
      <c r="X657" s="10"/>
      <c r="Y657" s="10"/>
      <c r="Z657" s="10"/>
      <c r="AA657" s="10"/>
      <c r="AB657" s="10"/>
      <c r="AC657" s="10"/>
      <c r="AD657" s="10"/>
      <c r="AE657" s="10"/>
      <c r="AT657" s="227" t="s">
        <v>199</v>
      </c>
      <c r="AU657" s="227" t="s">
        <v>85</v>
      </c>
      <c r="AV657" s="10" t="s">
        <v>83</v>
      </c>
      <c r="AW657" s="10" t="s">
        <v>32</v>
      </c>
      <c r="AX657" s="10" t="s">
        <v>76</v>
      </c>
      <c r="AY657" s="227" t="s">
        <v>195</v>
      </c>
    </row>
    <row r="658" s="11" customFormat="1">
      <c r="A658" s="11"/>
      <c r="B658" s="228"/>
      <c r="C658" s="229"/>
      <c r="D658" s="213" t="s">
        <v>199</v>
      </c>
      <c r="E658" s="230" t="s">
        <v>1</v>
      </c>
      <c r="F658" s="231" t="s">
        <v>2343</v>
      </c>
      <c r="G658" s="229"/>
      <c r="H658" s="232">
        <v>-0.59999999999999998</v>
      </c>
      <c r="I658" s="233"/>
      <c r="J658" s="229"/>
      <c r="K658" s="229"/>
      <c r="L658" s="234"/>
      <c r="M658" s="235"/>
      <c r="N658" s="236"/>
      <c r="O658" s="236"/>
      <c r="P658" s="236"/>
      <c r="Q658" s="236"/>
      <c r="R658" s="236"/>
      <c r="S658" s="236"/>
      <c r="T658" s="237"/>
      <c r="U658" s="11"/>
      <c r="V658" s="11"/>
      <c r="W658" s="11"/>
      <c r="X658" s="11"/>
      <c r="Y658" s="11"/>
      <c r="Z658" s="11"/>
      <c r="AA658" s="11"/>
      <c r="AB658" s="11"/>
      <c r="AC658" s="11"/>
      <c r="AD658" s="11"/>
      <c r="AE658" s="11"/>
      <c r="AT658" s="238" t="s">
        <v>199</v>
      </c>
      <c r="AU658" s="238" t="s">
        <v>85</v>
      </c>
      <c r="AV658" s="11" t="s">
        <v>85</v>
      </c>
      <c r="AW658" s="11" t="s">
        <v>32</v>
      </c>
      <c r="AX658" s="11" t="s">
        <v>76</v>
      </c>
      <c r="AY658" s="238" t="s">
        <v>195</v>
      </c>
    </row>
    <row r="659" s="11" customFormat="1">
      <c r="A659" s="11"/>
      <c r="B659" s="228"/>
      <c r="C659" s="229"/>
      <c r="D659" s="213" t="s">
        <v>199</v>
      </c>
      <c r="E659" s="230" t="s">
        <v>1</v>
      </c>
      <c r="F659" s="231" t="s">
        <v>2344</v>
      </c>
      <c r="G659" s="229"/>
      <c r="H659" s="232">
        <v>-56.924999999999997</v>
      </c>
      <c r="I659" s="233"/>
      <c r="J659" s="229"/>
      <c r="K659" s="229"/>
      <c r="L659" s="234"/>
      <c r="M659" s="235"/>
      <c r="N659" s="236"/>
      <c r="O659" s="236"/>
      <c r="P659" s="236"/>
      <c r="Q659" s="236"/>
      <c r="R659" s="236"/>
      <c r="S659" s="236"/>
      <c r="T659" s="237"/>
      <c r="U659" s="11"/>
      <c r="V659" s="11"/>
      <c r="W659" s="11"/>
      <c r="X659" s="11"/>
      <c r="Y659" s="11"/>
      <c r="Z659" s="11"/>
      <c r="AA659" s="11"/>
      <c r="AB659" s="11"/>
      <c r="AC659" s="11"/>
      <c r="AD659" s="11"/>
      <c r="AE659" s="11"/>
      <c r="AT659" s="238" t="s">
        <v>199</v>
      </c>
      <c r="AU659" s="238" t="s">
        <v>85</v>
      </c>
      <c r="AV659" s="11" t="s">
        <v>85</v>
      </c>
      <c r="AW659" s="11" t="s">
        <v>32</v>
      </c>
      <c r="AX659" s="11" t="s">
        <v>76</v>
      </c>
      <c r="AY659" s="238" t="s">
        <v>195</v>
      </c>
    </row>
    <row r="660" s="11" customFormat="1">
      <c r="A660" s="11"/>
      <c r="B660" s="228"/>
      <c r="C660" s="229"/>
      <c r="D660" s="213" t="s">
        <v>199</v>
      </c>
      <c r="E660" s="230" t="s">
        <v>1</v>
      </c>
      <c r="F660" s="231" t="s">
        <v>2345</v>
      </c>
      <c r="G660" s="229"/>
      <c r="H660" s="232">
        <v>-4.7050000000000001</v>
      </c>
      <c r="I660" s="233"/>
      <c r="J660" s="229"/>
      <c r="K660" s="229"/>
      <c r="L660" s="234"/>
      <c r="M660" s="235"/>
      <c r="N660" s="236"/>
      <c r="O660" s="236"/>
      <c r="P660" s="236"/>
      <c r="Q660" s="236"/>
      <c r="R660" s="236"/>
      <c r="S660" s="236"/>
      <c r="T660" s="237"/>
      <c r="U660" s="11"/>
      <c r="V660" s="11"/>
      <c r="W660" s="11"/>
      <c r="X660" s="11"/>
      <c r="Y660" s="11"/>
      <c r="Z660" s="11"/>
      <c r="AA660" s="11"/>
      <c r="AB660" s="11"/>
      <c r="AC660" s="11"/>
      <c r="AD660" s="11"/>
      <c r="AE660" s="11"/>
      <c r="AT660" s="238" t="s">
        <v>199</v>
      </c>
      <c r="AU660" s="238" t="s">
        <v>85</v>
      </c>
      <c r="AV660" s="11" t="s">
        <v>85</v>
      </c>
      <c r="AW660" s="11" t="s">
        <v>32</v>
      </c>
      <c r="AX660" s="11" t="s">
        <v>76</v>
      </c>
      <c r="AY660" s="238" t="s">
        <v>195</v>
      </c>
    </row>
    <row r="661" s="11" customFormat="1">
      <c r="A661" s="11"/>
      <c r="B661" s="228"/>
      <c r="C661" s="229"/>
      <c r="D661" s="213" t="s">
        <v>199</v>
      </c>
      <c r="E661" s="230" t="s">
        <v>1</v>
      </c>
      <c r="F661" s="231" t="s">
        <v>2346</v>
      </c>
      <c r="G661" s="229"/>
      <c r="H661" s="232">
        <v>-3.5049999999999999</v>
      </c>
      <c r="I661" s="233"/>
      <c r="J661" s="229"/>
      <c r="K661" s="229"/>
      <c r="L661" s="234"/>
      <c r="M661" s="235"/>
      <c r="N661" s="236"/>
      <c r="O661" s="236"/>
      <c r="P661" s="236"/>
      <c r="Q661" s="236"/>
      <c r="R661" s="236"/>
      <c r="S661" s="236"/>
      <c r="T661" s="237"/>
      <c r="U661" s="11"/>
      <c r="V661" s="11"/>
      <c r="W661" s="11"/>
      <c r="X661" s="11"/>
      <c r="Y661" s="11"/>
      <c r="Z661" s="11"/>
      <c r="AA661" s="11"/>
      <c r="AB661" s="11"/>
      <c r="AC661" s="11"/>
      <c r="AD661" s="11"/>
      <c r="AE661" s="11"/>
      <c r="AT661" s="238" t="s">
        <v>199</v>
      </c>
      <c r="AU661" s="238" t="s">
        <v>85</v>
      </c>
      <c r="AV661" s="11" t="s">
        <v>85</v>
      </c>
      <c r="AW661" s="11" t="s">
        <v>32</v>
      </c>
      <c r="AX661" s="11" t="s">
        <v>76</v>
      </c>
      <c r="AY661" s="238" t="s">
        <v>195</v>
      </c>
    </row>
    <row r="662" s="16" customFormat="1">
      <c r="A662" s="16"/>
      <c r="B662" s="298"/>
      <c r="C662" s="299"/>
      <c r="D662" s="213" t="s">
        <v>199</v>
      </c>
      <c r="E662" s="300" t="s">
        <v>1</v>
      </c>
      <c r="F662" s="301" t="s">
        <v>1498</v>
      </c>
      <c r="G662" s="299"/>
      <c r="H662" s="302">
        <v>529.423</v>
      </c>
      <c r="I662" s="303"/>
      <c r="J662" s="299"/>
      <c r="K662" s="299"/>
      <c r="L662" s="304"/>
      <c r="M662" s="305"/>
      <c r="N662" s="306"/>
      <c r="O662" s="306"/>
      <c r="P662" s="306"/>
      <c r="Q662" s="306"/>
      <c r="R662" s="306"/>
      <c r="S662" s="306"/>
      <c r="T662" s="307"/>
      <c r="U662" s="16"/>
      <c r="V662" s="16"/>
      <c r="W662" s="16"/>
      <c r="X662" s="16"/>
      <c r="Y662" s="16"/>
      <c r="Z662" s="16"/>
      <c r="AA662" s="16"/>
      <c r="AB662" s="16"/>
      <c r="AC662" s="16"/>
      <c r="AD662" s="16"/>
      <c r="AE662" s="16"/>
      <c r="AT662" s="308" t="s">
        <v>199</v>
      </c>
      <c r="AU662" s="308" t="s">
        <v>85</v>
      </c>
      <c r="AV662" s="16" t="s">
        <v>229</v>
      </c>
      <c r="AW662" s="16" t="s">
        <v>32</v>
      </c>
      <c r="AX662" s="16" t="s">
        <v>76</v>
      </c>
      <c r="AY662" s="308" t="s">
        <v>195</v>
      </c>
    </row>
    <row r="663" s="11" customFormat="1">
      <c r="A663" s="11"/>
      <c r="B663" s="228"/>
      <c r="C663" s="229"/>
      <c r="D663" s="213" t="s">
        <v>199</v>
      </c>
      <c r="E663" s="230" t="s">
        <v>1</v>
      </c>
      <c r="F663" s="231" t="s">
        <v>2347</v>
      </c>
      <c r="G663" s="229"/>
      <c r="H663" s="232">
        <v>473.08100000000002</v>
      </c>
      <c r="I663" s="233"/>
      <c r="J663" s="229"/>
      <c r="K663" s="229"/>
      <c r="L663" s="234"/>
      <c r="M663" s="235"/>
      <c r="N663" s="236"/>
      <c r="O663" s="236"/>
      <c r="P663" s="236"/>
      <c r="Q663" s="236"/>
      <c r="R663" s="236"/>
      <c r="S663" s="236"/>
      <c r="T663" s="237"/>
      <c r="U663" s="11"/>
      <c r="V663" s="11"/>
      <c r="W663" s="11"/>
      <c r="X663" s="11"/>
      <c r="Y663" s="11"/>
      <c r="Z663" s="11"/>
      <c r="AA663" s="11"/>
      <c r="AB663" s="11"/>
      <c r="AC663" s="11"/>
      <c r="AD663" s="11"/>
      <c r="AE663" s="11"/>
      <c r="AT663" s="238" t="s">
        <v>199</v>
      </c>
      <c r="AU663" s="238" t="s">
        <v>85</v>
      </c>
      <c r="AV663" s="11" t="s">
        <v>85</v>
      </c>
      <c r="AW663" s="11" t="s">
        <v>32</v>
      </c>
      <c r="AX663" s="11" t="s">
        <v>76</v>
      </c>
      <c r="AY663" s="238" t="s">
        <v>195</v>
      </c>
    </row>
    <row r="664" s="11" customFormat="1">
      <c r="A664" s="11"/>
      <c r="B664" s="228"/>
      <c r="C664" s="229"/>
      <c r="D664" s="213" t="s">
        <v>199</v>
      </c>
      <c r="E664" s="230" t="s">
        <v>1</v>
      </c>
      <c r="F664" s="231" t="s">
        <v>2348</v>
      </c>
      <c r="G664" s="229"/>
      <c r="H664" s="232">
        <v>0</v>
      </c>
      <c r="I664" s="233"/>
      <c r="J664" s="229"/>
      <c r="K664" s="229"/>
      <c r="L664" s="234"/>
      <c r="M664" s="235"/>
      <c r="N664" s="236"/>
      <c r="O664" s="236"/>
      <c r="P664" s="236"/>
      <c r="Q664" s="236"/>
      <c r="R664" s="236"/>
      <c r="S664" s="236"/>
      <c r="T664" s="237"/>
      <c r="U664" s="11"/>
      <c r="V664" s="11"/>
      <c r="W664" s="11"/>
      <c r="X664" s="11"/>
      <c r="Y664" s="11"/>
      <c r="Z664" s="11"/>
      <c r="AA664" s="11"/>
      <c r="AB664" s="11"/>
      <c r="AC664" s="11"/>
      <c r="AD664" s="11"/>
      <c r="AE664" s="11"/>
      <c r="AT664" s="238" t="s">
        <v>199</v>
      </c>
      <c r="AU664" s="238" t="s">
        <v>85</v>
      </c>
      <c r="AV664" s="11" t="s">
        <v>85</v>
      </c>
      <c r="AW664" s="11" t="s">
        <v>32</v>
      </c>
      <c r="AX664" s="11" t="s">
        <v>76</v>
      </c>
      <c r="AY664" s="238" t="s">
        <v>195</v>
      </c>
    </row>
    <row r="665" s="11" customFormat="1">
      <c r="A665" s="11"/>
      <c r="B665" s="228"/>
      <c r="C665" s="229"/>
      <c r="D665" s="213" t="s">
        <v>199</v>
      </c>
      <c r="E665" s="230" t="s">
        <v>1</v>
      </c>
      <c r="F665" s="231" t="s">
        <v>2349</v>
      </c>
      <c r="G665" s="229"/>
      <c r="H665" s="232">
        <v>0</v>
      </c>
      <c r="I665" s="233"/>
      <c r="J665" s="229"/>
      <c r="K665" s="229"/>
      <c r="L665" s="234"/>
      <c r="M665" s="235"/>
      <c r="N665" s="236"/>
      <c r="O665" s="236"/>
      <c r="P665" s="236"/>
      <c r="Q665" s="236"/>
      <c r="R665" s="236"/>
      <c r="S665" s="236"/>
      <c r="T665" s="237"/>
      <c r="U665" s="11"/>
      <c r="V665" s="11"/>
      <c r="W665" s="11"/>
      <c r="X665" s="11"/>
      <c r="Y665" s="11"/>
      <c r="Z665" s="11"/>
      <c r="AA665" s="11"/>
      <c r="AB665" s="11"/>
      <c r="AC665" s="11"/>
      <c r="AD665" s="11"/>
      <c r="AE665" s="11"/>
      <c r="AT665" s="238" t="s">
        <v>199</v>
      </c>
      <c r="AU665" s="238" t="s">
        <v>85</v>
      </c>
      <c r="AV665" s="11" t="s">
        <v>85</v>
      </c>
      <c r="AW665" s="11" t="s">
        <v>32</v>
      </c>
      <c r="AX665" s="11" t="s">
        <v>76</v>
      </c>
      <c r="AY665" s="238" t="s">
        <v>195</v>
      </c>
    </row>
    <row r="666" s="11" customFormat="1">
      <c r="A666" s="11"/>
      <c r="B666" s="228"/>
      <c r="C666" s="229"/>
      <c r="D666" s="213" t="s">
        <v>199</v>
      </c>
      <c r="E666" s="230" t="s">
        <v>1</v>
      </c>
      <c r="F666" s="231" t="s">
        <v>2350</v>
      </c>
      <c r="G666" s="229"/>
      <c r="H666" s="232">
        <v>89.822000000000003</v>
      </c>
      <c r="I666" s="233"/>
      <c r="J666" s="229"/>
      <c r="K666" s="229"/>
      <c r="L666" s="234"/>
      <c r="M666" s="235"/>
      <c r="N666" s="236"/>
      <c r="O666" s="236"/>
      <c r="P666" s="236"/>
      <c r="Q666" s="236"/>
      <c r="R666" s="236"/>
      <c r="S666" s="236"/>
      <c r="T666" s="237"/>
      <c r="U666" s="11"/>
      <c r="V666" s="11"/>
      <c r="W666" s="11"/>
      <c r="X666" s="11"/>
      <c r="Y666" s="11"/>
      <c r="Z666" s="11"/>
      <c r="AA666" s="11"/>
      <c r="AB666" s="11"/>
      <c r="AC666" s="11"/>
      <c r="AD666" s="11"/>
      <c r="AE666" s="11"/>
      <c r="AT666" s="238" t="s">
        <v>199</v>
      </c>
      <c r="AU666" s="238" t="s">
        <v>85</v>
      </c>
      <c r="AV666" s="11" t="s">
        <v>85</v>
      </c>
      <c r="AW666" s="11" t="s">
        <v>32</v>
      </c>
      <c r="AX666" s="11" t="s">
        <v>76</v>
      </c>
      <c r="AY666" s="238" t="s">
        <v>195</v>
      </c>
    </row>
    <row r="667" s="11" customFormat="1">
      <c r="A667" s="11"/>
      <c r="B667" s="228"/>
      <c r="C667" s="229"/>
      <c r="D667" s="213" t="s">
        <v>199</v>
      </c>
      <c r="E667" s="230" t="s">
        <v>1</v>
      </c>
      <c r="F667" s="231" t="s">
        <v>2351</v>
      </c>
      <c r="G667" s="229"/>
      <c r="H667" s="232">
        <v>264.71199999999999</v>
      </c>
      <c r="I667" s="233"/>
      <c r="J667" s="229"/>
      <c r="K667" s="229"/>
      <c r="L667" s="234"/>
      <c r="M667" s="235"/>
      <c r="N667" s="236"/>
      <c r="O667" s="236"/>
      <c r="P667" s="236"/>
      <c r="Q667" s="236"/>
      <c r="R667" s="236"/>
      <c r="S667" s="236"/>
      <c r="T667" s="237"/>
      <c r="U667" s="11"/>
      <c r="V667" s="11"/>
      <c r="W667" s="11"/>
      <c r="X667" s="11"/>
      <c r="Y667" s="11"/>
      <c r="Z667" s="11"/>
      <c r="AA667" s="11"/>
      <c r="AB667" s="11"/>
      <c r="AC667" s="11"/>
      <c r="AD667" s="11"/>
      <c r="AE667" s="11"/>
      <c r="AT667" s="238" t="s">
        <v>199</v>
      </c>
      <c r="AU667" s="238" t="s">
        <v>85</v>
      </c>
      <c r="AV667" s="11" t="s">
        <v>85</v>
      </c>
      <c r="AW667" s="11" t="s">
        <v>32</v>
      </c>
      <c r="AX667" s="11" t="s">
        <v>76</v>
      </c>
      <c r="AY667" s="238" t="s">
        <v>195</v>
      </c>
    </row>
    <row r="668" s="16" customFormat="1">
      <c r="A668" s="16"/>
      <c r="B668" s="298"/>
      <c r="C668" s="299"/>
      <c r="D668" s="213" t="s">
        <v>199</v>
      </c>
      <c r="E668" s="300" t="s">
        <v>1</v>
      </c>
      <c r="F668" s="301" t="s">
        <v>1498</v>
      </c>
      <c r="G668" s="299"/>
      <c r="H668" s="302">
        <v>827.61500000000001</v>
      </c>
      <c r="I668" s="303"/>
      <c r="J668" s="299"/>
      <c r="K668" s="299"/>
      <c r="L668" s="304"/>
      <c r="M668" s="305"/>
      <c r="N668" s="306"/>
      <c r="O668" s="306"/>
      <c r="P668" s="306"/>
      <c r="Q668" s="306"/>
      <c r="R668" s="306"/>
      <c r="S668" s="306"/>
      <c r="T668" s="307"/>
      <c r="U668" s="16"/>
      <c r="V668" s="16"/>
      <c r="W668" s="16"/>
      <c r="X668" s="16"/>
      <c r="Y668" s="16"/>
      <c r="Z668" s="16"/>
      <c r="AA668" s="16"/>
      <c r="AB668" s="16"/>
      <c r="AC668" s="16"/>
      <c r="AD668" s="16"/>
      <c r="AE668" s="16"/>
      <c r="AT668" s="308" t="s">
        <v>199</v>
      </c>
      <c r="AU668" s="308" t="s">
        <v>85</v>
      </c>
      <c r="AV668" s="16" t="s">
        <v>229</v>
      </c>
      <c r="AW668" s="16" t="s">
        <v>32</v>
      </c>
      <c r="AX668" s="16" t="s">
        <v>83</v>
      </c>
      <c r="AY668" s="308" t="s">
        <v>195</v>
      </c>
    </row>
    <row r="669" s="2" customFormat="1" ht="33" customHeight="1">
      <c r="A669" s="39"/>
      <c r="B669" s="40"/>
      <c r="C669" s="200" t="s">
        <v>292</v>
      </c>
      <c r="D669" s="200" t="s">
        <v>191</v>
      </c>
      <c r="E669" s="201" t="s">
        <v>2352</v>
      </c>
      <c r="F669" s="202" t="s">
        <v>2353</v>
      </c>
      <c r="G669" s="203" t="s">
        <v>1237</v>
      </c>
      <c r="H669" s="204">
        <v>307.71899999999999</v>
      </c>
      <c r="I669" s="205"/>
      <c r="J669" s="206">
        <f>ROUND(I669*H669,2)</f>
        <v>0</v>
      </c>
      <c r="K669" s="202" t="s">
        <v>1412</v>
      </c>
      <c r="L669" s="45"/>
      <c r="M669" s="207" t="s">
        <v>1</v>
      </c>
      <c r="N669" s="208" t="s">
        <v>41</v>
      </c>
      <c r="O669" s="92"/>
      <c r="P669" s="209">
        <f>O669*H669</f>
        <v>0</v>
      </c>
      <c r="Q669" s="209">
        <v>0</v>
      </c>
      <c r="R669" s="209">
        <f>Q669*H669</f>
        <v>0</v>
      </c>
      <c r="S669" s="209">
        <v>0</v>
      </c>
      <c r="T669" s="210">
        <f>S669*H669</f>
        <v>0</v>
      </c>
      <c r="U669" s="39"/>
      <c r="V669" s="39"/>
      <c r="W669" s="39"/>
      <c r="X669" s="39"/>
      <c r="Y669" s="39"/>
      <c r="Z669" s="39"/>
      <c r="AA669" s="39"/>
      <c r="AB669" s="39"/>
      <c r="AC669" s="39"/>
      <c r="AD669" s="39"/>
      <c r="AE669" s="39"/>
      <c r="AR669" s="211" t="s">
        <v>234</v>
      </c>
      <c r="AT669" s="211" t="s">
        <v>191</v>
      </c>
      <c r="AU669" s="211" t="s">
        <v>85</v>
      </c>
      <c r="AY669" s="18" t="s">
        <v>195</v>
      </c>
      <c r="BE669" s="212">
        <f>IF(N669="základní",J669,0)</f>
        <v>0</v>
      </c>
      <c r="BF669" s="212">
        <f>IF(N669="snížená",J669,0)</f>
        <v>0</v>
      </c>
      <c r="BG669" s="212">
        <f>IF(N669="zákl. přenesená",J669,0)</f>
        <v>0</v>
      </c>
      <c r="BH669" s="212">
        <f>IF(N669="sníž. přenesená",J669,0)</f>
        <v>0</v>
      </c>
      <c r="BI669" s="212">
        <f>IF(N669="nulová",J669,0)</f>
        <v>0</v>
      </c>
      <c r="BJ669" s="18" t="s">
        <v>83</v>
      </c>
      <c r="BK669" s="212">
        <f>ROUND(I669*H669,2)</f>
        <v>0</v>
      </c>
      <c r="BL669" s="18" t="s">
        <v>234</v>
      </c>
      <c r="BM669" s="211" t="s">
        <v>2354</v>
      </c>
    </row>
    <row r="670" s="11" customFormat="1">
      <c r="A670" s="11"/>
      <c r="B670" s="228"/>
      <c r="C670" s="229"/>
      <c r="D670" s="213" t="s">
        <v>199</v>
      </c>
      <c r="E670" s="230" t="s">
        <v>1</v>
      </c>
      <c r="F670" s="231" t="s">
        <v>2355</v>
      </c>
      <c r="G670" s="229"/>
      <c r="H670" s="232">
        <v>43.006999999999998</v>
      </c>
      <c r="I670" s="233"/>
      <c r="J670" s="229"/>
      <c r="K670" s="229"/>
      <c r="L670" s="234"/>
      <c r="M670" s="235"/>
      <c r="N670" s="236"/>
      <c r="O670" s="236"/>
      <c r="P670" s="236"/>
      <c r="Q670" s="236"/>
      <c r="R670" s="236"/>
      <c r="S670" s="236"/>
      <c r="T670" s="237"/>
      <c r="U670" s="11"/>
      <c r="V670" s="11"/>
      <c r="W670" s="11"/>
      <c r="X670" s="11"/>
      <c r="Y670" s="11"/>
      <c r="Z670" s="11"/>
      <c r="AA670" s="11"/>
      <c r="AB670" s="11"/>
      <c r="AC670" s="11"/>
      <c r="AD670" s="11"/>
      <c r="AE670" s="11"/>
      <c r="AT670" s="238" t="s">
        <v>199</v>
      </c>
      <c r="AU670" s="238" t="s">
        <v>85</v>
      </c>
      <c r="AV670" s="11" t="s">
        <v>85</v>
      </c>
      <c r="AW670" s="11" t="s">
        <v>32</v>
      </c>
      <c r="AX670" s="11" t="s">
        <v>76</v>
      </c>
      <c r="AY670" s="238" t="s">
        <v>195</v>
      </c>
    </row>
    <row r="671" s="11" customFormat="1">
      <c r="A671" s="11"/>
      <c r="B671" s="228"/>
      <c r="C671" s="229"/>
      <c r="D671" s="213" t="s">
        <v>199</v>
      </c>
      <c r="E671" s="230" t="s">
        <v>1</v>
      </c>
      <c r="F671" s="231" t="s">
        <v>2356</v>
      </c>
      <c r="G671" s="229"/>
      <c r="H671" s="232">
        <v>0</v>
      </c>
      <c r="I671" s="233"/>
      <c r="J671" s="229"/>
      <c r="K671" s="229"/>
      <c r="L671" s="234"/>
      <c r="M671" s="235"/>
      <c r="N671" s="236"/>
      <c r="O671" s="236"/>
      <c r="P671" s="236"/>
      <c r="Q671" s="236"/>
      <c r="R671" s="236"/>
      <c r="S671" s="236"/>
      <c r="T671" s="237"/>
      <c r="U671" s="11"/>
      <c r="V671" s="11"/>
      <c r="W671" s="11"/>
      <c r="X671" s="11"/>
      <c r="Y671" s="11"/>
      <c r="Z671" s="11"/>
      <c r="AA671" s="11"/>
      <c r="AB671" s="11"/>
      <c r="AC671" s="11"/>
      <c r="AD671" s="11"/>
      <c r="AE671" s="11"/>
      <c r="AT671" s="238" t="s">
        <v>199</v>
      </c>
      <c r="AU671" s="238" t="s">
        <v>85</v>
      </c>
      <c r="AV671" s="11" t="s">
        <v>85</v>
      </c>
      <c r="AW671" s="11" t="s">
        <v>32</v>
      </c>
      <c r="AX671" s="11" t="s">
        <v>76</v>
      </c>
      <c r="AY671" s="238" t="s">
        <v>195</v>
      </c>
    </row>
    <row r="672" s="11" customFormat="1">
      <c r="A672" s="11"/>
      <c r="B672" s="228"/>
      <c r="C672" s="229"/>
      <c r="D672" s="213" t="s">
        <v>199</v>
      </c>
      <c r="E672" s="230" t="s">
        <v>1</v>
      </c>
      <c r="F672" s="231" t="s">
        <v>2357</v>
      </c>
      <c r="G672" s="229"/>
      <c r="H672" s="232">
        <v>0</v>
      </c>
      <c r="I672" s="233"/>
      <c r="J672" s="229"/>
      <c r="K672" s="229"/>
      <c r="L672" s="234"/>
      <c r="M672" s="235"/>
      <c r="N672" s="236"/>
      <c r="O672" s="236"/>
      <c r="P672" s="236"/>
      <c r="Q672" s="236"/>
      <c r="R672" s="236"/>
      <c r="S672" s="236"/>
      <c r="T672" s="237"/>
      <c r="U672" s="11"/>
      <c r="V672" s="11"/>
      <c r="W672" s="11"/>
      <c r="X672" s="11"/>
      <c r="Y672" s="11"/>
      <c r="Z672" s="11"/>
      <c r="AA672" s="11"/>
      <c r="AB672" s="11"/>
      <c r="AC672" s="11"/>
      <c r="AD672" s="11"/>
      <c r="AE672" s="11"/>
      <c r="AT672" s="238" t="s">
        <v>199</v>
      </c>
      <c r="AU672" s="238" t="s">
        <v>85</v>
      </c>
      <c r="AV672" s="11" t="s">
        <v>85</v>
      </c>
      <c r="AW672" s="11" t="s">
        <v>32</v>
      </c>
      <c r="AX672" s="11" t="s">
        <v>76</v>
      </c>
      <c r="AY672" s="238" t="s">
        <v>195</v>
      </c>
    </row>
    <row r="673" s="11" customFormat="1">
      <c r="A673" s="11"/>
      <c r="B673" s="228"/>
      <c r="C673" s="229"/>
      <c r="D673" s="213" t="s">
        <v>199</v>
      </c>
      <c r="E673" s="230" t="s">
        <v>1</v>
      </c>
      <c r="F673" s="231" t="s">
        <v>2358</v>
      </c>
      <c r="G673" s="229"/>
      <c r="H673" s="232">
        <v>0</v>
      </c>
      <c r="I673" s="233"/>
      <c r="J673" s="229"/>
      <c r="K673" s="229"/>
      <c r="L673" s="234"/>
      <c r="M673" s="235"/>
      <c r="N673" s="236"/>
      <c r="O673" s="236"/>
      <c r="P673" s="236"/>
      <c r="Q673" s="236"/>
      <c r="R673" s="236"/>
      <c r="S673" s="236"/>
      <c r="T673" s="237"/>
      <c r="U673" s="11"/>
      <c r="V673" s="11"/>
      <c r="W673" s="11"/>
      <c r="X673" s="11"/>
      <c r="Y673" s="11"/>
      <c r="Z673" s="11"/>
      <c r="AA673" s="11"/>
      <c r="AB673" s="11"/>
      <c r="AC673" s="11"/>
      <c r="AD673" s="11"/>
      <c r="AE673" s="11"/>
      <c r="AT673" s="238" t="s">
        <v>199</v>
      </c>
      <c r="AU673" s="238" t="s">
        <v>85</v>
      </c>
      <c r="AV673" s="11" t="s">
        <v>85</v>
      </c>
      <c r="AW673" s="11" t="s">
        <v>32</v>
      </c>
      <c r="AX673" s="11" t="s">
        <v>76</v>
      </c>
      <c r="AY673" s="238" t="s">
        <v>195</v>
      </c>
    </row>
    <row r="674" s="11" customFormat="1">
      <c r="A674" s="11"/>
      <c r="B674" s="228"/>
      <c r="C674" s="229"/>
      <c r="D674" s="213" t="s">
        <v>199</v>
      </c>
      <c r="E674" s="230" t="s">
        <v>1</v>
      </c>
      <c r="F674" s="231" t="s">
        <v>2359</v>
      </c>
      <c r="G674" s="229"/>
      <c r="H674" s="232">
        <v>264.71199999999999</v>
      </c>
      <c r="I674" s="233"/>
      <c r="J674" s="229"/>
      <c r="K674" s="229"/>
      <c r="L674" s="234"/>
      <c r="M674" s="235"/>
      <c r="N674" s="236"/>
      <c r="O674" s="236"/>
      <c r="P674" s="236"/>
      <c r="Q674" s="236"/>
      <c r="R674" s="236"/>
      <c r="S674" s="236"/>
      <c r="T674" s="237"/>
      <c r="U674" s="11"/>
      <c r="V674" s="11"/>
      <c r="W674" s="11"/>
      <c r="X674" s="11"/>
      <c r="Y674" s="11"/>
      <c r="Z674" s="11"/>
      <c r="AA674" s="11"/>
      <c r="AB674" s="11"/>
      <c r="AC674" s="11"/>
      <c r="AD674" s="11"/>
      <c r="AE674" s="11"/>
      <c r="AT674" s="238" t="s">
        <v>199</v>
      </c>
      <c r="AU674" s="238" t="s">
        <v>85</v>
      </c>
      <c r="AV674" s="11" t="s">
        <v>85</v>
      </c>
      <c r="AW674" s="11" t="s">
        <v>32</v>
      </c>
      <c r="AX674" s="11" t="s">
        <v>76</v>
      </c>
      <c r="AY674" s="238" t="s">
        <v>195</v>
      </c>
    </row>
    <row r="675" s="16" customFormat="1">
      <c r="A675" s="16"/>
      <c r="B675" s="298"/>
      <c r="C675" s="299"/>
      <c r="D675" s="213" t="s">
        <v>199</v>
      </c>
      <c r="E675" s="300" t="s">
        <v>1</v>
      </c>
      <c r="F675" s="301" t="s">
        <v>1498</v>
      </c>
      <c r="G675" s="299"/>
      <c r="H675" s="302">
        <v>307.71899999999999</v>
      </c>
      <c r="I675" s="303"/>
      <c r="J675" s="299"/>
      <c r="K675" s="299"/>
      <c r="L675" s="304"/>
      <c r="M675" s="305"/>
      <c r="N675" s="306"/>
      <c r="O675" s="306"/>
      <c r="P675" s="306"/>
      <c r="Q675" s="306"/>
      <c r="R675" s="306"/>
      <c r="S675" s="306"/>
      <c r="T675" s="307"/>
      <c r="U675" s="16"/>
      <c r="V675" s="16"/>
      <c r="W675" s="16"/>
      <c r="X675" s="16"/>
      <c r="Y675" s="16"/>
      <c r="Z675" s="16"/>
      <c r="AA675" s="16"/>
      <c r="AB675" s="16"/>
      <c r="AC675" s="16"/>
      <c r="AD675" s="16"/>
      <c r="AE675" s="16"/>
      <c r="AT675" s="308" t="s">
        <v>199</v>
      </c>
      <c r="AU675" s="308" t="s">
        <v>85</v>
      </c>
      <c r="AV675" s="16" t="s">
        <v>229</v>
      </c>
      <c r="AW675" s="16" t="s">
        <v>32</v>
      </c>
      <c r="AX675" s="16" t="s">
        <v>83</v>
      </c>
      <c r="AY675" s="308" t="s">
        <v>195</v>
      </c>
    </row>
    <row r="676" s="2" customFormat="1" ht="33" customHeight="1">
      <c r="A676" s="39"/>
      <c r="B676" s="40"/>
      <c r="C676" s="200" t="s">
        <v>296</v>
      </c>
      <c r="D676" s="200" t="s">
        <v>191</v>
      </c>
      <c r="E676" s="201" t="s">
        <v>2360</v>
      </c>
      <c r="F676" s="202" t="s">
        <v>2361</v>
      </c>
      <c r="G676" s="203" t="s">
        <v>1237</v>
      </c>
      <c r="H676" s="204">
        <v>1449.5170000000001</v>
      </c>
      <c r="I676" s="205"/>
      <c r="J676" s="206">
        <f>ROUND(I676*H676,2)</f>
        <v>0</v>
      </c>
      <c r="K676" s="202" t="s">
        <v>1412</v>
      </c>
      <c r="L676" s="45"/>
      <c r="M676" s="207" t="s">
        <v>1</v>
      </c>
      <c r="N676" s="208" t="s">
        <v>41</v>
      </c>
      <c r="O676" s="92"/>
      <c r="P676" s="209">
        <f>O676*H676</f>
        <v>0</v>
      </c>
      <c r="Q676" s="209">
        <v>0</v>
      </c>
      <c r="R676" s="209">
        <f>Q676*H676</f>
        <v>0</v>
      </c>
      <c r="S676" s="209">
        <v>0</v>
      </c>
      <c r="T676" s="210">
        <f>S676*H676</f>
        <v>0</v>
      </c>
      <c r="U676" s="39"/>
      <c r="V676" s="39"/>
      <c r="W676" s="39"/>
      <c r="X676" s="39"/>
      <c r="Y676" s="39"/>
      <c r="Z676" s="39"/>
      <c r="AA676" s="39"/>
      <c r="AB676" s="39"/>
      <c r="AC676" s="39"/>
      <c r="AD676" s="39"/>
      <c r="AE676" s="39"/>
      <c r="AR676" s="211" t="s">
        <v>234</v>
      </c>
      <c r="AT676" s="211" t="s">
        <v>191</v>
      </c>
      <c r="AU676" s="211" t="s">
        <v>85</v>
      </c>
      <c r="AY676" s="18" t="s">
        <v>195</v>
      </c>
      <c r="BE676" s="212">
        <f>IF(N676="základní",J676,0)</f>
        <v>0</v>
      </c>
      <c r="BF676" s="212">
        <f>IF(N676="snížená",J676,0)</f>
        <v>0</v>
      </c>
      <c r="BG676" s="212">
        <f>IF(N676="zákl. přenesená",J676,0)</f>
        <v>0</v>
      </c>
      <c r="BH676" s="212">
        <f>IF(N676="sníž. přenesená",J676,0)</f>
        <v>0</v>
      </c>
      <c r="BI676" s="212">
        <f>IF(N676="nulová",J676,0)</f>
        <v>0</v>
      </c>
      <c r="BJ676" s="18" t="s">
        <v>83</v>
      </c>
      <c r="BK676" s="212">
        <f>ROUND(I676*H676,2)</f>
        <v>0</v>
      </c>
      <c r="BL676" s="18" t="s">
        <v>234</v>
      </c>
      <c r="BM676" s="211" t="s">
        <v>2362</v>
      </c>
    </row>
    <row r="677" s="11" customFormat="1">
      <c r="A677" s="11"/>
      <c r="B677" s="228"/>
      <c r="C677" s="229"/>
      <c r="D677" s="213" t="s">
        <v>199</v>
      </c>
      <c r="E677" s="230" t="s">
        <v>1</v>
      </c>
      <c r="F677" s="231" t="s">
        <v>2363</v>
      </c>
      <c r="G677" s="229"/>
      <c r="H677" s="232">
        <v>86.015000000000001</v>
      </c>
      <c r="I677" s="233"/>
      <c r="J677" s="229"/>
      <c r="K677" s="229"/>
      <c r="L677" s="234"/>
      <c r="M677" s="235"/>
      <c r="N677" s="236"/>
      <c r="O677" s="236"/>
      <c r="P677" s="236"/>
      <c r="Q677" s="236"/>
      <c r="R677" s="236"/>
      <c r="S677" s="236"/>
      <c r="T677" s="237"/>
      <c r="U677" s="11"/>
      <c r="V677" s="11"/>
      <c r="W677" s="11"/>
      <c r="X677" s="11"/>
      <c r="Y677" s="11"/>
      <c r="Z677" s="11"/>
      <c r="AA677" s="11"/>
      <c r="AB677" s="11"/>
      <c r="AC677" s="11"/>
      <c r="AD677" s="11"/>
      <c r="AE677" s="11"/>
      <c r="AT677" s="238" t="s">
        <v>199</v>
      </c>
      <c r="AU677" s="238" t="s">
        <v>85</v>
      </c>
      <c r="AV677" s="11" t="s">
        <v>85</v>
      </c>
      <c r="AW677" s="11" t="s">
        <v>32</v>
      </c>
      <c r="AX677" s="11" t="s">
        <v>76</v>
      </c>
      <c r="AY677" s="238" t="s">
        <v>195</v>
      </c>
    </row>
    <row r="678" s="11" customFormat="1">
      <c r="A678" s="11"/>
      <c r="B678" s="228"/>
      <c r="C678" s="229"/>
      <c r="D678" s="213" t="s">
        <v>199</v>
      </c>
      <c r="E678" s="230" t="s">
        <v>1</v>
      </c>
      <c r="F678" s="231" t="s">
        <v>2364</v>
      </c>
      <c r="G678" s="229"/>
      <c r="H678" s="232">
        <v>1363.502</v>
      </c>
      <c r="I678" s="233"/>
      <c r="J678" s="229"/>
      <c r="K678" s="229"/>
      <c r="L678" s="234"/>
      <c r="M678" s="235"/>
      <c r="N678" s="236"/>
      <c r="O678" s="236"/>
      <c r="P678" s="236"/>
      <c r="Q678" s="236"/>
      <c r="R678" s="236"/>
      <c r="S678" s="236"/>
      <c r="T678" s="237"/>
      <c r="U678" s="11"/>
      <c r="V678" s="11"/>
      <c r="W678" s="11"/>
      <c r="X678" s="11"/>
      <c r="Y678" s="11"/>
      <c r="Z678" s="11"/>
      <c r="AA678" s="11"/>
      <c r="AB678" s="11"/>
      <c r="AC678" s="11"/>
      <c r="AD678" s="11"/>
      <c r="AE678" s="11"/>
      <c r="AT678" s="238" t="s">
        <v>199</v>
      </c>
      <c r="AU678" s="238" t="s">
        <v>85</v>
      </c>
      <c r="AV678" s="11" t="s">
        <v>85</v>
      </c>
      <c r="AW678" s="11" t="s">
        <v>32</v>
      </c>
      <c r="AX678" s="11" t="s">
        <v>76</v>
      </c>
      <c r="AY678" s="238" t="s">
        <v>195</v>
      </c>
    </row>
    <row r="679" s="11" customFormat="1">
      <c r="A679" s="11"/>
      <c r="B679" s="228"/>
      <c r="C679" s="229"/>
      <c r="D679" s="213" t="s">
        <v>199</v>
      </c>
      <c r="E679" s="230" t="s">
        <v>1</v>
      </c>
      <c r="F679" s="231" t="s">
        <v>2365</v>
      </c>
      <c r="G679" s="229"/>
      <c r="H679" s="232">
        <v>0</v>
      </c>
      <c r="I679" s="233"/>
      <c r="J679" s="229"/>
      <c r="K679" s="229"/>
      <c r="L679" s="234"/>
      <c r="M679" s="235"/>
      <c r="N679" s="236"/>
      <c r="O679" s="236"/>
      <c r="P679" s="236"/>
      <c r="Q679" s="236"/>
      <c r="R679" s="236"/>
      <c r="S679" s="236"/>
      <c r="T679" s="237"/>
      <c r="U679" s="11"/>
      <c r="V679" s="11"/>
      <c r="W679" s="11"/>
      <c r="X679" s="11"/>
      <c r="Y679" s="11"/>
      <c r="Z679" s="11"/>
      <c r="AA679" s="11"/>
      <c r="AB679" s="11"/>
      <c r="AC679" s="11"/>
      <c r="AD679" s="11"/>
      <c r="AE679" s="11"/>
      <c r="AT679" s="238" t="s">
        <v>199</v>
      </c>
      <c r="AU679" s="238" t="s">
        <v>85</v>
      </c>
      <c r="AV679" s="11" t="s">
        <v>85</v>
      </c>
      <c r="AW679" s="11" t="s">
        <v>32</v>
      </c>
      <c r="AX679" s="11" t="s">
        <v>76</v>
      </c>
      <c r="AY679" s="238" t="s">
        <v>195</v>
      </c>
    </row>
    <row r="680" s="11" customFormat="1">
      <c r="A680" s="11"/>
      <c r="B680" s="228"/>
      <c r="C680" s="229"/>
      <c r="D680" s="213" t="s">
        <v>199</v>
      </c>
      <c r="E680" s="230" t="s">
        <v>1</v>
      </c>
      <c r="F680" s="231" t="s">
        <v>2366</v>
      </c>
      <c r="G680" s="229"/>
      <c r="H680" s="232">
        <v>0</v>
      </c>
      <c r="I680" s="233"/>
      <c r="J680" s="229"/>
      <c r="K680" s="229"/>
      <c r="L680" s="234"/>
      <c r="M680" s="235"/>
      <c r="N680" s="236"/>
      <c r="O680" s="236"/>
      <c r="P680" s="236"/>
      <c r="Q680" s="236"/>
      <c r="R680" s="236"/>
      <c r="S680" s="236"/>
      <c r="T680" s="237"/>
      <c r="U680" s="11"/>
      <c r="V680" s="11"/>
      <c r="W680" s="11"/>
      <c r="X680" s="11"/>
      <c r="Y680" s="11"/>
      <c r="Z680" s="11"/>
      <c r="AA680" s="11"/>
      <c r="AB680" s="11"/>
      <c r="AC680" s="11"/>
      <c r="AD680" s="11"/>
      <c r="AE680" s="11"/>
      <c r="AT680" s="238" t="s">
        <v>199</v>
      </c>
      <c r="AU680" s="238" t="s">
        <v>85</v>
      </c>
      <c r="AV680" s="11" t="s">
        <v>85</v>
      </c>
      <c r="AW680" s="11" t="s">
        <v>32</v>
      </c>
      <c r="AX680" s="11" t="s">
        <v>76</v>
      </c>
      <c r="AY680" s="238" t="s">
        <v>195</v>
      </c>
    </row>
    <row r="681" s="11" customFormat="1">
      <c r="A681" s="11"/>
      <c r="B681" s="228"/>
      <c r="C681" s="229"/>
      <c r="D681" s="213" t="s">
        <v>199</v>
      </c>
      <c r="E681" s="230" t="s">
        <v>1</v>
      </c>
      <c r="F681" s="231" t="s">
        <v>2367</v>
      </c>
      <c r="G681" s="229"/>
      <c r="H681" s="232">
        <v>0</v>
      </c>
      <c r="I681" s="233"/>
      <c r="J681" s="229"/>
      <c r="K681" s="229"/>
      <c r="L681" s="234"/>
      <c r="M681" s="235"/>
      <c r="N681" s="236"/>
      <c r="O681" s="236"/>
      <c r="P681" s="236"/>
      <c r="Q681" s="236"/>
      <c r="R681" s="236"/>
      <c r="S681" s="236"/>
      <c r="T681" s="237"/>
      <c r="U681" s="11"/>
      <c r="V681" s="11"/>
      <c r="W681" s="11"/>
      <c r="X681" s="11"/>
      <c r="Y681" s="11"/>
      <c r="Z681" s="11"/>
      <c r="AA681" s="11"/>
      <c r="AB681" s="11"/>
      <c r="AC681" s="11"/>
      <c r="AD681" s="11"/>
      <c r="AE681" s="11"/>
      <c r="AT681" s="238" t="s">
        <v>199</v>
      </c>
      <c r="AU681" s="238" t="s">
        <v>85</v>
      </c>
      <c r="AV681" s="11" t="s">
        <v>85</v>
      </c>
      <c r="AW681" s="11" t="s">
        <v>32</v>
      </c>
      <c r="AX681" s="11" t="s">
        <v>76</v>
      </c>
      <c r="AY681" s="238" t="s">
        <v>195</v>
      </c>
    </row>
    <row r="682" s="16" customFormat="1">
      <c r="A682" s="16"/>
      <c r="B682" s="298"/>
      <c r="C682" s="299"/>
      <c r="D682" s="213" t="s">
        <v>199</v>
      </c>
      <c r="E682" s="300" t="s">
        <v>1</v>
      </c>
      <c r="F682" s="301" t="s">
        <v>1498</v>
      </c>
      <c r="G682" s="299"/>
      <c r="H682" s="302">
        <v>1449.5170000000001</v>
      </c>
      <c r="I682" s="303"/>
      <c r="J682" s="299"/>
      <c r="K682" s="299"/>
      <c r="L682" s="304"/>
      <c r="M682" s="305"/>
      <c r="N682" s="306"/>
      <c r="O682" s="306"/>
      <c r="P682" s="306"/>
      <c r="Q682" s="306"/>
      <c r="R682" s="306"/>
      <c r="S682" s="306"/>
      <c r="T682" s="307"/>
      <c r="U682" s="16"/>
      <c r="V682" s="16"/>
      <c r="W682" s="16"/>
      <c r="X682" s="16"/>
      <c r="Y682" s="16"/>
      <c r="Z682" s="16"/>
      <c r="AA682" s="16"/>
      <c r="AB682" s="16"/>
      <c r="AC682" s="16"/>
      <c r="AD682" s="16"/>
      <c r="AE682" s="16"/>
      <c r="AT682" s="308" t="s">
        <v>199</v>
      </c>
      <c r="AU682" s="308" t="s">
        <v>85</v>
      </c>
      <c r="AV682" s="16" t="s">
        <v>229</v>
      </c>
      <c r="AW682" s="16" t="s">
        <v>32</v>
      </c>
      <c r="AX682" s="16" t="s">
        <v>83</v>
      </c>
      <c r="AY682" s="308" t="s">
        <v>195</v>
      </c>
    </row>
    <row r="683" s="2" customFormat="1" ht="24.15" customHeight="1">
      <c r="A683" s="39"/>
      <c r="B683" s="40"/>
      <c r="C683" s="200" t="s">
        <v>300</v>
      </c>
      <c r="D683" s="200" t="s">
        <v>191</v>
      </c>
      <c r="E683" s="201" t="s">
        <v>1546</v>
      </c>
      <c r="F683" s="202" t="s">
        <v>1547</v>
      </c>
      <c r="G683" s="203" t="s">
        <v>1237</v>
      </c>
      <c r="H683" s="204">
        <v>471.19200000000001</v>
      </c>
      <c r="I683" s="205"/>
      <c r="J683" s="206">
        <f>ROUND(I683*H683,2)</f>
        <v>0</v>
      </c>
      <c r="K683" s="202" t="s">
        <v>1412</v>
      </c>
      <c r="L683" s="45"/>
      <c r="M683" s="207" t="s">
        <v>1</v>
      </c>
      <c r="N683" s="208" t="s">
        <v>41</v>
      </c>
      <c r="O683" s="92"/>
      <c r="P683" s="209">
        <f>O683*H683</f>
        <v>0</v>
      </c>
      <c r="Q683" s="209">
        <v>0</v>
      </c>
      <c r="R683" s="209">
        <f>Q683*H683</f>
        <v>0</v>
      </c>
      <c r="S683" s="209">
        <v>0</v>
      </c>
      <c r="T683" s="210">
        <f>S683*H683</f>
        <v>0</v>
      </c>
      <c r="U683" s="39"/>
      <c r="V683" s="39"/>
      <c r="W683" s="39"/>
      <c r="X683" s="39"/>
      <c r="Y683" s="39"/>
      <c r="Z683" s="39"/>
      <c r="AA683" s="39"/>
      <c r="AB683" s="39"/>
      <c r="AC683" s="39"/>
      <c r="AD683" s="39"/>
      <c r="AE683" s="39"/>
      <c r="AR683" s="211" t="s">
        <v>234</v>
      </c>
      <c r="AT683" s="211" t="s">
        <v>191</v>
      </c>
      <c r="AU683" s="211" t="s">
        <v>85</v>
      </c>
      <c r="AY683" s="18" t="s">
        <v>195</v>
      </c>
      <c r="BE683" s="212">
        <f>IF(N683="základní",J683,0)</f>
        <v>0</v>
      </c>
      <c r="BF683" s="212">
        <f>IF(N683="snížená",J683,0)</f>
        <v>0</v>
      </c>
      <c r="BG683" s="212">
        <f>IF(N683="zákl. přenesená",J683,0)</f>
        <v>0</v>
      </c>
      <c r="BH683" s="212">
        <f>IF(N683="sníž. přenesená",J683,0)</f>
        <v>0</v>
      </c>
      <c r="BI683" s="212">
        <f>IF(N683="nulová",J683,0)</f>
        <v>0</v>
      </c>
      <c r="BJ683" s="18" t="s">
        <v>83</v>
      </c>
      <c r="BK683" s="212">
        <f>ROUND(I683*H683,2)</f>
        <v>0</v>
      </c>
      <c r="BL683" s="18" t="s">
        <v>234</v>
      </c>
      <c r="BM683" s="211" t="s">
        <v>2368</v>
      </c>
    </row>
    <row r="684" s="10" customFormat="1">
      <c r="A684" s="10"/>
      <c r="B684" s="218"/>
      <c r="C684" s="219"/>
      <c r="D684" s="213" t="s">
        <v>199</v>
      </c>
      <c r="E684" s="220" t="s">
        <v>1</v>
      </c>
      <c r="F684" s="221" t="s">
        <v>2039</v>
      </c>
      <c r="G684" s="219"/>
      <c r="H684" s="220" t="s">
        <v>1</v>
      </c>
      <c r="I684" s="222"/>
      <c r="J684" s="219"/>
      <c r="K684" s="219"/>
      <c r="L684" s="223"/>
      <c r="M684" s="224"/>
      <c r="N684" s="225"/>
      <c r="O684" s="225"/>
      <c r="P684" s="225"/>
      <c r="Q684" s="225"/>
      <c r="R684" s="225"/>
      <c r="S684" s="225"/>
      <c r="T684" s="226"/>
      <c r="U684" s="10"/>
      <c r="V684" s="10"/>
      <c r="W684" s="10"/>
      <c r="X684" s="10"/>
      <c r="Y684" s="10"/>
      <c r="Z684" s="10"/>
      <c r="AA684" s="10"/>
      <c r="AB684" s="10"/>
      <c r="AC684" s="10"/>
      <c r="AD684" s="10"/>
      <c r="AE684" s="10"/>
      <c r="AT684" s="227" t="s">
        <v>199</v>
      </c>
      <c r="AU684" s="227" t="s">
        <v>85</v>
      </c>
      <c r="AV684" s="10" t="s">
        <v>83</v>
      </c>
      <c r="AW684" s="10" t="s">
        <v>32</v>
      </c>
      <c r="AX684" s="10" t="s">
        <v>76</v>
      </c>
      <c r="AY684" s="227" t="s">
        <v>195</v>
      </c>
    </row>
    <row r="685" s="11" customFormat="1">
      <c r="A685" s="11"/>
      <c r="B685" s="228"/>
      <c r="C685" s="229"/>
      <c r="D685" s="213" t="s">
        <v>199</v>
      </c>
      <c r="E685" s="230" t="s">
        <v>1</v>
      </c>
      <c r="F685" s="231" t="s">
        <v>2369</v>
      </c>
      <c r="G685" s="229"/>
      <c r="H685" s="232">
        <v>16.559999999999999</v>
      </c>
      <c r="I685" s="233"/>
      <c r="J685" s="229"/>
      <c r="K685" s="229"/>
      <c r="L685" s="234"/>
      <c r="M685" s="235"/>
      <c r="N685" s="236"/>
      <c r="O685" s="236"/>
      <c r="P685" s="236"/>
      <c r="Q685" s="236"/>
      <c r="R685" s="236"/>
      <c r="S685" s="236"/>
      <c r="T685" s="237"/>
      <c r="U685" s="11"/>
      <c r="V685" s="11"/>
      <c r="W685" s="11"/>
      <c r="X685" s="11"/>
      <c r="Y685" s="11"/>
      <c r="Z685" s="11"/>
      <c r="AA685" s="11"/>
      <c r="AB685" s="11"/>
      <c r="AC685" s="11"/>
      <c r="AD685" s="11"/>
      <c r="AE685" s="11"/>
      <c r="AT685" s="238" t="s">
        <v>199</v>
      </c>
      <c r="AU685" s="238" t="s">
        <v>85</v>
      </c>
      <c r="AV685" s="11" t="s">
        <v>85</v>
      </c>
      <c r="AW685" s="11" t="s">
        <v>32</v>
      </c>
      <c r="AX685" s="11" t="s">
        <v>76</v>
      </c>
      <c r="AY685" s="238" t="s">
        <v>195</v>
      </c>
    </row>
    <row r="686" s="11" customFormat="1">
      <c r="A686" s="11"/>
      <c r="B686" s="228"/>
      <c r="C686" s="229"/>
      <c r="D686" s="213" t="s">
        <v>199</v>
      </c>
      <c r="E686" s="230" t="s">
        <v>1</v>
      </c>
      <c r="F686" s="231" t="s">
        <v>2370</v>
      </c>
      <c r="G686" s="229"/>
      <c r="H686" s="232">
        <v>32.256</v>
      </c>
      <c r="I686" s="233"/>
      <c r="J686" s="229"/>
      <c r="K686" s="229"/>
      <c r="L686" s="234"/>
      <c r="M686" s="235"/>
      <c r="N686" s="236"/>
      <c r="O686" s="236"/>
      <c r="P686" s="236"/>
      <c r="Q686" s="236"/>
      <c r="R686" s="236"/>
      <c r="S686" s="236"/>
      <c r="T686" s="237"/>
      <c r="U686" s="11"/>
      <c r="V686" s="11"/>
      <c r="W686" s="11"/>
      <c r="X686" s="11"/>
      <c r="Y686" s="11"/>
      <c r="Z686" s="11"/>
      <c r="AA686" s="11"/>
      <c r="AB686" s="11"/>
      <c r="AC686" s="11"/>
      <c r="AD686" s="11"/>
      <c r="AE686" s="11"/>
      <c r="AT686" s="238" t="s">
        <v>199</v>
      </c>
      <c r="AU686" s="238" t="s">
        <v>85</v>
      </c>
      <c r="AV686" s="11" t="s">
        <v>85</v>
      </c>
      <c r="AW686" s="11" t="s">
        <v>32</v>
      </c>
      <c r="AX686" s="11" t="s">
        <v>76</v>
      </c>
      <c r="AY686" s="238" t="s">
        <v>195</v>
      </c>
    </row>
    <row r="687" s="11" customFormat="1">
      <c r="A687" s="11"/>
      <c r="B687" s="228"/>
      <c r="C687" s="229"/>
      <c r="D687" s="213" t="s">
        <v>199</v>
      </c>
      <c r="E687" s="230" t="s">
        <v>1</v>
      </c>
      <c r="F687" s="231" t="s">
        <v>2371</v>
      </c>
      <c r="G687" s="229"/>
      <c r="H687" s="232">
        <v>16.199999999999999</v>
      </c>
      <c r="I687" s="233"/>
      <c r="J687" s="229"/>
      <c r="K687" s="229"/>
      <c r="L687" s="234"/>
      <c r="M687" s="235"/>
      <c r="N687" s="236"/>
      <c r="O687" s="236"/>
      <c r="P687" s="236"/>
      <c r="Q687" s="236"/>
      <c r="R687" s="236"/>
      <c r="S687" s="236"/>
      <c r="T687" s="237"/>
      <c r="U687" s="11"/>
      <c r="V687" s="11"/>
      <c r="W687" s="11"/>
      <c r="X687" s="11"/>
      <c r="Y687" s="11"/>
      <c r="Z687" s="11"/>
      <c r="AA687" s="11"/>
      <c r="AB687" s="11"/>
      <c r="AC687" s="11"/>
      <c r="AD687" s="11"/>
      <c r="AE687" s="11"/>
      <c r="AT687" s="238" t="s">
        <v>199</v>
      </c>
      <c r="AU687" s="238" t="s">
        <v>85</v>
      </c>
      <c r="AV687" s="11" t="s">
        <v>85</v>
      </c>
      <c r="AW687" s="11" t="s">
        <v>32</v>
      </c>
      <c r="AX687" s="11" t="s">
        <v>76</v>
      </c>
      <c r="AY687" s="238" t="s">
        <v>195</v>
      </c>
    </row>
    <row r="688" s="10" customFormat="1">
      <c r="A688" s="10"/>
      <c r="B688" s="218"/>
      <c r="C688" s="219"/>
      <c r="D688" s="213" t="s">
        <v>199</v>
      </c>
      <c r="E688" s="220" t="s">
        <v>1</v>
      </c>
      <c r="F688" s="221" t="s">
        <v>2043</v>
      </c>
      <c r="G688" s="219"/>
      <c r="H688" s="220" t="s">
        <v>1</v>
      </c>
      <c r="I688" s="222"/>
      <c r="J688" s="219"/>
      <c r="K688" s="219"/>
      <c r="L688" s="223"/>
      <c r="M688" s="224"/>
      <c r="N688" s="225"/>
      <c r="O688" s="225"/>
      <c r="P688" s="225"/>
      <c r="Q688" s="225"/>
      <c r="R688" s="225"/>
      <c r="S688" s="225"/>
      <c r="T688" s="226"/>
      <c r="U688" s="10"/>
      <c r="V688" s="10"/>
      <c r="W688" s="10"/>
      <c r="X688" s="10"/>
      <c r="Y688" s="10"/>
      <c r="Z688" s="10"/>
      <c r="AA688" s="10"/>
      <c r="AB688" s="10"/>
      <c r="AC688" s="10"/>
      <c r="AD688" s="10"/>
      <c r="AE688" s="10"/>
      <c r="AT688" s="227" t="s">
        <v>199</v>
      </c>
      <c r="AU688" s="227" t="s">
        <v>85</v>
      </c>
      <c r="AV688" s="10" t="s">
        <v>83</v>
      </c>
      <c r="AW688" s="10" t="s">
        <v>32</v>
      </c>
      <c r="AX688" s="10" t="s">
        <v>76</v>
      </c>
      <c r="AY688" s="227" t="s">
        <v>195</v>
      </c>
    </row>
    <row r="689" s="11" customFormat="1">
      <c r="A689" s="11"/>
      <c r="B689" s="228"/>
      <c r="C689" s="229"/>
      <c r="D689" s="213" t="s">
        <v>199</v>
      </c>
      <c r="E689" s="230" t="s">
        <v>1</v>
      </c>
      <c r="F689" s="231" t="s">
        <v>2372</v>
      </c>
      <c r="G689" s="229"/>
      <c r="H689" s="232">
        <v>11.039999999999999</v>
      </c>
      <c r="I689" s="233"/>
      <c r="J689" s="229"/>
      <c r="K689" s="229"/>
      <c r="L689" s="234"/>
      <c r="M689" s="235"/>
      <c r="N689" s="236"/>
      <c r="O689" s="236"/>
      <c r="P689" s="236"/>
      <c r="Q689" s="236"/>
      <c r="R689" s="236"/>
      <c r="S689" s="236"/>
      <c r="T689" s="237"/>
      <c r="U689" s="11"/>
      <c r="V689" s="11"/>
      <c r="W689" s="11"/>
      <c r="X689" s="11"/>
      <c r="Y689" s="11"/>
      <c r="Z689" s="11"/>
      <c r="AA689" s="11"/>
      <c r="AB689" s="11"/>
      <c r="AC689" s="11"/>
      <c r="AD689" s="11"/>
      <c r="AE689" s="11"/>
      <c r="AT689" s="238" t="s">
        <v>199</v>
      </c>
      <c r="AU689" s="238" t="s">
        <v>85</v>
      </c>
      <c r="AV689" s="11" t="s">
        <v>85</v>
      </c>
      <c r="AW689" s="11" t="s">
        <v>32</v>
      </c>
      <c r="AX689" s="11" t="s">
        <v>76</v>
      </c>
      <c r="AY689" s="238" t="s">
        <v>195</v>
      </c>
    </row>
    <row r="690" s="11" customFormat="1">
      <c r="A690" s="11"/>
      <c r="B690" s="228"/>
      <c r="C690" s="229"/>
      <c r="D690" s="213" t="s">
        <v>199</v>
      </c>
      <c r="E690" s="230" t="s">
        <v>1</v>
      </c>
      <c r="F690" s="231" t="s">
        <v>2373</v>
      </c>
      <c r="G690" s="229"/>
      <c r="H690" s="232">
        <v>16.128</v>
      </c>
      <c r="I690" s="233"/>
      <c r="J690" s="229"/>
      <c r="K690" s="229"/>
      <c r="L690" s="234"/>
      <c r="M690" s="235"/>
      <c r="N690" s="236"/>
      <c r="O690" s="236"/>
      <c r="P690" s="236"/>
      <c r="Q690" s="236"/>
      <c r="R690" s="236"/>
      <c r="S690" s="236"/>
      <c r="T690" s="237"/>
      <c r="U690" s="11"/>
      <c r="V690" s="11"/>
      <c r="W690" s="11"/>
      <c r="X690" s="11"/>
      <c r="Y690" s="11"/>
      <c r="Z690" s="11"/>
      <c r="AA690" s="11"/>
      <c r="AB690" s="11"/>
      <c r="AC690" s="11"/>
      <c r="AD690" s="11"/>
      <c r="AE690" s="11"/>
      <c r="AT690" s="238" t="s">
        <v>199</v>
      </c>
      <c r="AU690" s="238" t="s">
        <v>85</v>
      </c>
      <c r="AV690" s="11" t="s">
        <v>85</v>
      </c>
      <c r="AW690" s="11" t="s">
        <v>32</v>
      </c>
      <c r="AX690" s="11" t="s">
        <v>76</v>
      </c>
      <c r="AY690" s="238" t="s">
        <v>195</v>
      </c>
    </row>
    <row r="691" s="11" customFormat="1">
      <c r="A691" s="11"/>
      <c r="B691" s="228"/>
      <c r="C691" s="229"/>
      <c r="D691" s="213" t="s">
        <v>199</v>
      </c>
      <c r="E691" s="230" t="s">
        <v>1</v>
      </c>
      <c r="F691" s="231" t="s">
        <v>2374</v>
      </c>
      <c r="G691" s="229"/>
      <c r="H691" s="232">
        <v>21.600000000000001</v>
      </c>
      <c r="I691" s="233"/>
      <c r="J691" s="229"/>
      <c r="K691" s="229"/>
      <c r="L691" s="234"/>
      <c r="M691" s="235"/>
      <c r="N691" s="236"/>
      <c r="O691" s="236"/>
      <c r="P691" s="236"/>
      <c r="Q691" s="236"/>
      <c r="R691" s="236"/>
      <c r="S691" s="236"/>
      <c r="T691" s="237"/>
      <c r="U691" s="11"/>
      <c r="V691" s="11"/>
      <c r="W691" s="11"/>
      <c r="X691" s="11"/>
      <c r="Y691" s="11"/>
      <c r="Z691" s="11"/>
      <c r="AA691" s="11"/>
      <c r="AB691" s="11"/>
      <c r="AC691" s="11"/>
      <c r="AD691" s="11"/>
      <c r="AE691" s="11"/>
      <c r="AT691" s="238" t="s">
        <v>199</v>
      </c>
      <c r="AU691" s="238" t="s">
        <v>85</v>
      </c>
      <c r="AV691" s="11" t="s">
        <v>85</v>
      </c>
      <c r="AW691" s="11" t="s">
        <v>32</v>
      </c>
      <c r="AX691" s="11" t="s">
        <v>76</v>
      </c>
      <c r="AY691" s="238" t="s">
        <v>195</v>
      </c>
    </row>
    <row r="692" s="10" customFormat="1">
      <c r="A692" s="10"/>
      <c r="B692" s="218"/>
      <c r="C692" s="219"/>
      <c r="D692" s="213" t="s">
        <v>199</v>
      </c>
      <c r="E692" s="220" t="s">
        <v>1</v>
      </c>
      <c r="F692" s="221" t="s">
        <v>2025</v>
      </c>
      <c r="G692" s="219"/>
      <c r="H692" s="220" t="s">
        <v>1</v>
      </c>
      <c r="I692" s="222"/>
      <c r="J692" s="219"/>
      <c r="K692" s="219"/>
      <c r="L692" s="223"/>
      <c r="M692" s="224"/>
      <c r="N692" s="225"/>
      <c r="O692" s="225"/>
      <c r="P692" s="225"/>
      <c r="Q692" s="225"/>
      <c r="R692" s="225"/>
      <c r="S692" s="225"/>
      <c r="T692" s="226"/>
      <c r="U692" s="10"/>
      <c r="V692" s="10"/>
      <c r="W692" s="10"/>
      <c r="X692" s="10"/>
      <c r="Y692" s="10"/>
      <c r="Z692" s="10"/>
      <c r="AA692" s="10"/>
      <c r="AB692" s="10"/>
      <c r="AC692" s="10"/>
      <c r="AD692" s="10"/>
      <c r="AE692" s="10"/>
      <c r="AT692" s="227" t="s">
        <v>199</v>
      </c>
      <c r="AU692" s="227" t="s">
        <v>85</v>
      </c>
      <c r="AV692" s="10" t="s">
        <v>83</v>
      </c>
      <c r="AW692" s="10" t="s">
        <v>32</v>
      </c>
      <c r="AX692" s="10" t="s">
        <v>76</v>
      </c>
      <c r="AY692" s="227" t="s">
        <v>195</v>
      </c>
    </row>
    <row r="693" s="11" customFormat="1">
      <c r="A693" s="11"/>
      <c r="B693" s="228"/>
      <c r="C693" s="229"/>
      <c r="D693" s="213" t="s">
        <v>199</v>
      </c>
      <c r="E693" s="230" t="s">
        <v>1</v>
      </c>
      <c r="F693" s="231" t="s">
        <v>2375</v>
      </c>
      <c r="G693" s="229"/>
      <c r="H693" s="232">
        <v>12.096</v>
      </c>
      <c r="I693" s="233"/>
      <c r="J693" s="229"/>
      <c r="K693" s="229"/>
      <c r="L693" s="234"/>
      <c r="M693" s="235"/>
      <c r="N693" s="236"/>
      <c r="O693" s="236"/>
      <c r="P693" s="236"/>
      <c r="Q693" s="236"/>
      <c r="R693" s="236"/>
      <c r="S693" s="236"/>
      <c r="T693" s="237"/>
      <c r="U693" s="11"/>
      <c r="V693" s="11"/>
      <c r="W693" s="11"/>
      <c r="X693" s="11"/>
      <c r="Y693" s="11"/>
      <c r="Z693" s="11"/>
      <c r="AA693" s="11"/>
      <c r="AB693" s="11"/>
      <c r="AC693" s="11"/>
      <c r="AD693" s="11"/>
      <c r="AE693" s="11"/>
      <c r="AT693" s="238" t="s">
        <v>199</v>
      </c>
      <c r="AU693" s="238" t="s">
        <v>85</v>
      </c>
      <c r="AV693" s="11" t="s">
        <v>85</v>
      </c>
      <c r="AW693" s="11" t="s">
        <v>32</v>
      </c>
      <c r="AX693" s="11" t="s">
        <v>76</v>
      </c>
      <c r="AY693" s="238" t="s">
        <v>195</v>
      </c>
    </row>
    <row r="694" s="11" customFormat="1">
      <c r="A694" s="11"/>
      <c r="B694" s="228"/>
      <c r="C694" s="229"/>
      <c r="D694" s="213" t="s">
        <v>199</v>
      </c>
      <c r="E694" s="230" t="s">
        <v>1</v>
      </c>
      <c r="F694" s="231" t="s">
        <v>2376</v>
      </c>
      <c r="G694" s="229"/>
      <c r="H694" s="232">
        <v>43.200000000000003</v>
      </c>
      <c r="I694" s="233"/>
      <c r="J694" s="229"/>
      <c r="K694" s="229"/>
      <c r="L694" s="234"/>
      <c r="M694" s="235"/>
      <c r="N694" s="236"/>
      <c r="O694" s="236"/>
      <c r="P694" s="236"/>
      <c r="Q694" s="236"/>
      <c r="R694" s="236"/>
      <c r="S694" s="236"/>
      <c r="T694" s="237"/>
      <c r="U694" s="11"/>
      <c r="V694" s="11"/>
      <c r="W694" s="11"/>
      <c r="X694" s="11"/>
      <c r="Y694" s="11"/>
      <c r="Z694" s="11"/>
      <c r="AA694" s="11"/>
      <c r="AB694" s="11"/>
      <c r="AC694" s="11"/>
      <c r="AD694" s="11"/>
      <c r="AE694" s="11"/>
      <c r="AT694" s="238" t="s">
        <v>199</v>
      </c>
      <c r="AU694" s="238" t="s">
        <v>85</v>
      </c>
      <c r="AV694" s="11" t="s">
        <v>85</v>
      </c>
      <c r="AW694" s="11" t="s">
        <v>32</v>
      </c>
      <c r="AX694" s="11" t="s">
        <v>76</v>
      </c>
      <c r="AY694" s="238" t="s">
        <v>195</v>
      </c>
    </row>
    <row r="695" s="10" customFormat="1">
      <c r="A695" s="10"/>
      <c r="B695" s="218"/>
      <c r="C695" s="219"/>
      <c r="D695" s="213" t="s">
        <v>199</v>
      </c>
      <c r="E695" s="220" t="s">
        <v>1</v>
      </c>
      <c r="F695" s="221" t="s">
        <v>2027</v>
      </c>
      <c r="G695" s="219"/>
      <c r="H695" s="220" t="s">
        <v>1</v>
      </c>
      <c r="I695" s="222"/>
      <c r="J695" s="219"/>
      <c r="K695" s="219"/>
      <c r="L695" s="223"/>
      <c r="M695" s="224"/>
      <c r="N695" s="225"/>
      <c r="O695" s="225"/>
      <c r="P695" s="225"/>
      <c r="Q695" s="225"/>
      <c r="R695" s="225"/>
      <c r="S695" s="225"/>
      <c r="T695" s="226"/>
      <c r="U695" s="10"/>
      <c r="V695" s="10"/>
      <c r="W695" s="10"/>
      <c r="X695" s="10"/>
      <c r="Y695" s="10"/>
      <c r="Z695" s="10"/>
      <c r="AA695" s="10"/>
      <c r="AB695" s="10"/>
      <c r="AC695" s="10"/>
      <c r="AD695" s="10"/>
      <c r="AE695" s="10"/>
      <c r="AT695" s="227" t="s">
        <v>199</v>
      </c>
      <c r="AU695" s="227" t="s">
        <v>85</v>
      </c>
      <c r="AV695" s="10" t="s">
        <v>83</v>
      </c>
      <c r="AW695" s="10" t="s">
        <v>32</v>
      </c>
      <c r="AX695" s="10" t="s">
        <v>76</v>
      </c>
      <c r="AY695" s="227" t="s">
        <v>195</v>
      </c>
    </row>
    <row r="696" s="11" customFormat="1">
      <c r="A696" s="11"/>
      <c r="B696" s="228"/>
      <c r="C696" s="229"/>
      <c r="D696" s="213" t="s">
        <v>199</v>
      </c>
      <c r="E696" s="230" t="s">
        <v>1</v>
      </c>
      <c r="F696" s="231" t="s">
        <v>2377</v>
      </c>
      <c r="G696" s="229"/>
      <c r="H696" s="232">
        <v>5.4000000000000004</v>
      </c>
      <c r="I696" s="233"/>
      <c r="J696" s="229"/>
      <c r="K696" s="229"/>
      <c r="L696" s="234"/>
      <c r="M696" s="235"/>
      <c r="N696" s="236"/>
      <c r="O696" s="236"/>
      <c r="P696" s="236"/>
      <c r="Q696" s="236"/>
      <c r="R696" s="236"/>
      <c r="S696" s="236"/>
      <c r="T696" s="237"/>
      <c r="U696" s="11"/>
      <c r="V696" s="11"/>
      <c r="W696" s="11"/>
      <c r="X696" s="11"/>
      <c r="Y696" s="11"/>
      <c r="Z696" s="11"/>
      <c r="AA696" s="11"/>
      <c r="AB696" s="11"/>
      <c r="AC696" s="11"/>
      <c r="AD696" s="11"/>
      <c r="AE696" s="11"/>
      <c r="AT696" s="238" t="s">
        <v>199</v>
      </c>
      <c r="AU696" s="238" t="s">
        <v>85</v>
      </c>
      <c r="AV696" s="11" t="s">
        <v>85</v>
      </c>
      <c r="AW696" s="11" t="s">
        <v>32</v>
      </c>
      <c r="AX696" s="11" t="s">
        <v>76</v>
      </c>
      <c r="AY696" s="238" t="s">
        <v>195</v>
      </c>
    </row>
    <row r="697" s="10" customFormat="1">
      <c r="A697" s="10"/>
      <c r="B697" s="218"/>
      <c r="C697" s="219"/>
      <c r="D697" s="213" t="s">
        <v>199</v>
      </c>
      <c r="E697" s="220" t="s">
        <v>1</v>
      </c>
      <c r="F697" s="221" t="s">
        <v>2048</v>
      </c>
      <c r="G697" s="219"/>
      <c r="H697" s="220" t="s">
        <v>1</v>
      </c>
      <c r="I697" s="222"/>
      <c r="J697" s="219"/>
      <c r="K697" s="219"/>
      <c r="L697" s="223"/>
      <c r="M697" s="224"/>
      <c r="N697" s="225"/>
      <c r="O697" s="225"/>
      <c r="P697" s="225"/>
      <c r="Q697" s="225"/>
      <c r="R697" s="225"/>
      <c r="S697" s="225"/>
      <c r="T697" s="226"/>
      <c r="U697" s="10"/>
      <c r="V697" s="10"/>
      <c r="W697" s="10"/>
      <c r="X697" s="10"/>
      <c r="Y697" s="10"/>
      <c r="Z697" s="10"/>
      <c r="AA697" s="10"/>
      <c r="AB697" s="10"/>
      <c r="AC697" s="10"/>
      <c r="AD697" s="10"/>
      <c r="AE697" s="10"/>
      <c r="AT697" s="227" t="s">
        <v>199</v>
      </c>
      <c r="AU697" s="227" t="s">
        <v>85</v>
      </c>
      <c r="AV697" s="10" t="s">
        <v>83</v>
      </c>
      <c r="AW697" s="10" t="s">
        <v>32</v>
      </c>
      <c r="AX697" s="10" t="s">
        <v>76</v>
      </c>
      <c r="AY697" s="227" t="s">
        <v>195</v>
      </c>
    </row>
    <row r="698" s="11" customFormat="1">
      <c r="A698" s="11"/>
      <c r="B698" s="228"/>
      <c r="C698" s="229"/>
      <c r="D698" s="213" t="s">
        <v>199</v>
      </c>
      <c r="E698" s="230" t="s">
        <v>1</v>
      </c>
      <c r="F698" s="231" t="s">
        <v>2374</v>
      </c>
      <c r="G698" s="229"/>
      <c r="H698" s="232">
        <v>21.600000000000001</v>
      </c>
      <c r="I698" s="233"/>
      <c r="J698" s="229"/>
      <c r="K698" s="229"/>
      <c r="L698" s="234"/>
      <c r="M698" s="235"/>
      <c r="N698" s="236"/>
      <c r="O698" s="236"/>
      <c r="P698" s="236"/>
      <c r="Q698" s="236"/>
      <c r="R698" s="236"/>
      <c r="S698" s="236"/>
      <c r="T698" s="237"/>
      <c r="U698" s="11"/>
      <c r="V698" s="11"/>
      <c r="W698" s="11"/>
      <c r="X698" s="11"/>
      <c r="Y698" s="11"/>
      <c r="Z698" s="11"/>
      <c r="AA698" s="11"/>
      <c r="AB698" s="11"/>
      <c r="AC698" s="11"/>
      <c r="AD698" s="11"/>
      <c r="AE698" s="11"/>
      <c r="AT698" s="238" t="s">
        <v>199</v>
      </c>
      <c r="AU698" s="238" t="s">
        <v>85</v>
      </c>
      <c r="AV698" s="11" t="s">
        <v>85</v>
      </c>
      <c r="AW698" s="11" t="s">
        <v>32</v>
      </c>
      <c r="AX698" s="11" t="s">
        <v>76</v>
      </c>
      <c r="AY698" s="238" t="s">
        <v>195</v>
      </c>
    </row>
    <row r="699" s="10" customFormat="1">
      <c r="A699" s="10"/>
      <c r="B699" s="218"/>
      <c r="C699" s="219"/>
      <c r="D699" s="213" t="s">
        <v>199</v>
      </c>
      <c r="E699" s="220" t="s">
        <v>1</v>
      </c>
      <c r="F699" s="221" t="s">
        <v>2030</v>
      </c>
      <c r="G699" s="219"/>
      <c r="H699" s="220" t="s">
        <v>1</v>
      </c>
      <c r="I699" s="222"/>
      <c r="J699" s="219"/>
      <c r="K699" s="219"/>
      <c r="L699" s="223"/>
      <c r="M699" s="224"/>
      <c r="N699" s="225"/>
      <c r="O699" s="225"/>
      <c r="P699" s="225"/>
      <c r="Q699" s="225"/>
      <c r="R699" s="225"/>
      <c r="S699" s="225"/>
      <c r="T699" s="226"/>
      <c r="U699" s="10"/>
      <c r="V699" s="10"/>
      <c r="W699" s="10"/>
      <c r="X699" s="10"/>
      <c r="Y699" s="10"/>
      <c r="Z699" s="10"/>
      <c r="AA699" s="10"/>
      <c r="AB699" s="10"/>
      <c r="AC699" s="10"/>
      <c r="AD699" s="10"/>
      <c r="AE699" s="10"/>
      <c r="AT699" s="227" t="s">
        <v>199</v>
      </c>
      <c r="AU699" s="227" t="s">
        <v>85</v>
      </c>
      <c r="AV699" s="10" t="s">
        <v>83</v>
      </c>
      <c r="AW699" s="10" t="s">
        <v>32</v>
      </c>
      <c r="AX699" s="10" t="s">
        <v>76</v>
      </c>
      <c r="AY699" s="227" t="s">
        <v>195</v>
      </c>
    </row>
    <row r="700" s="11" customFormat="1">
      <c r="A700" s="11"/>
      <c r="B700" s="228"/>
      <c r="C700" s="229"/>
      <c r="D700" s="213" t="s">
        <v>199</v>
      </c>
      <c r="E700" s="230" t="s">
        <v>1</v>
      </c>
      <c r="F700" s="231" t="s">
        <v>1549</v>
      </c>
      <c r="G700" s="229"/>
      <c r="H700" s="232">
        <v>22.463999999999999</v>
      </c>
      <c r="I700" s="233"/>
      <c r="J700" s="229"/>
      <c r="K700" s="229"/>
      <c r="L700" s="234"/>
      <c r="M700" s="235"/>
      <c r="N700" s="236"/>
      <c r="O700" s="236"/>
      <c r="P700" s="236"/>
      <c r="Q700" s="236"/>
      <c r="R700" s="236"/>
      <c r="S700" s="236"/>
      <c r="T700" s="237"/>
      <c r="U700" s="11"/>
      <c r="V700" s="11"/>
      <c r="W700" s="11"/>
      <c r="X700" s="11"/>
      <c r="Y700" s="11"/>
      <c r="Z700" s="11"/>
      <c r="AA700" s="11"/>
      <c r="AB700" s="11"/>
      <c r="AC700" s="11"/>
      <c r="AD700" s="11"/>
      <c r="AE700" s="11"/>
      <c r="AT700" s="238" t="s">
        <v>199</v>
      </c>
      <c r="AU700" s="238" t="s">
        <v>85</v>
      </c>
      <c r="AV700" s="11" t="s">
        <v>85</v>
      </c>
      <c r="AW700" s="11" t="s">
        <v>32</v>
      </c>
      <c r="AX700" s="11" t="s">
        <v>76</v>
      </c>
      <c r="AY700" s="238" t="s">
        <v>195</v>
      </c>
    </row>
    <row r="701" s="11" customFormat="1">
      <c r="A701" s="11"/>
      <c r="B701" s="228"/>
      <c r="C701" s="229"/>
      <c r="D701" s="213" t="s">
        <v>199</v>
      </c>
      <c r="E701" s="230" t="s">
        <v>1</v>
      </c>
      <c r="F701" s="231" t="s">
        <v>2378</v>
      </c>
      <c r="G701" s="229"/>
      <c r="H701" s="232">
        <v>10.32</v>
      </c>
      <c r="I701" s="233"/>
      <c r="J701" s="229"/>
      <c r="K701" s="229"/>
      <c r="L701" s="234"/>
      <c r="M701" s="235"/>
      <c r="N701" s="236"/>
      <c r="O701" s="236"/>
      <c r="P701" s="236"/>
      <c r="Q701" s="236"/>
      <c r="R701" s="236"/>
      <c r="S701" s="236"/>
      <c r="T701" s="237"/>
      <c r="U701" s="11"/>
      <c r="V701" s="11"/>
      <c r="W701" s="11"/>
      <c r="X701" s="11"/>
      <c r="Y701" s="11"/>
      <c r="Z701" s="11"/>
      <c r="AA701" s="11"/>
      <c r="AB701" s="11"/>
      <c r="AC701" s="11"/>
      <c r="AD701" s="11"/>
      <c r="AE701" s="11"/>
      <c r="AT701" s="238" t="s">
        <v>199</v>
      </c>
      <c r="AU701" s="238" t="s">
        <v>85</v>
      </c>
      <c r="AV701" s="11" t="s">
        <v>85</v>
      </c>
      <c r="AW701" s="11" t="s">
        <v>32</v>
      </c>
      <c r="AX701" s="11" t="s">
        <v>76</v>
      </c>
      <c r="AY701" s="238" t="s">
        <v>195</v>
      </c>
    </row>
    <row r="702" s="11" customFormat="1">
      <c r="A702" s="11"/>
      <c r="B702" s="228"/>
      <c r="C702" s="229"/>
      <c r="D702" s="213" t="s">
        <v>199</v>
      </c>
      <c r="E702" s="230" t="s">
        <v>1</v>
      </c>
      <c r="F702" s="231" t="s">
        <v>2370</v>
      </c>
      <c r="G702" s="229"/>
      <c r="H702" s="232">
        <v>32.256</v>
      </c>
      <c r="I702" s="233"/>
      <c r="J702" s="229"/>
      <c r="K702" s="229"/>
      <c r="L702" s="234"/>
      <c r="M702" s="235"/>
      <c r="N702" s="236"/>
      <c r="O702" s="236"/>
      <c r="P702" s="236"/>
      <c r="Q702" s="236"/>
      <c r="R702" s="236"/>
      <c r="S702" s="236"/>
      <c r="T702" s="237"/>
      <c r="U702" s="11"/>
      <c r="V702" s="11"/>
      <c r="W702" s="11"/>
      <c r="X702" s="11"/>
      <c r="Y702" s="11"/>
      <c r="Z702" s="11"/>
      <c r="AA702" s="11"/>
      <c r="AB702" s="11"/>
      <c r="AC702" s="11"/>
      <c r="AD702" s="11"/>
      <c r="AE702" s="11"/>
      <c r="AT702" s="238" t="s">
        <v>199</v>
      </c>
      <c r="AU702" s="238" t="s">
        <v>85</v>
      </c>
      <c r="AV702" s="11" t="s">
        <v>85</v>
      </c>
      <c r="AW702" s="11" t="s">
        <v>32</v>
      </c>
      <c r="AX702" s="11" t="s">
        <v>76</v>
      </c>
      <c r="AY702" s="238" t="s">
        <v>195</v>
      </c>
    </row>
    <row r="703" s="11" customFormat="1">
      <c r="A703" s="11"/>
      <c r="B703" s="228"/>
      <c r="C703" s="229"/>
      <c r="D703" s="213" t="s">
        <v>199</v>
      </c>
      <c r="E703" s="230" t="s">
        <v>1</v>
      </c>
      <c r="F703" s="231" t="s">
        <v>2379</v>
      </c>
      <c r="G703" s="229"/>
      <c r="H703" s="232">
        <v>27</v>
      </c>
      <c r="I703" s="233"/>
      <c r="J703" s="229"/>
      <c r="K703" s="229"/>
      <c r="L703" s="234"/>
      <c r="M703" s="235"/>
      <c r="N703" s="236"/>
      <c r="O703" s="236"/>
      <c r="P703" s="236"/>
      <c r="Q703" s="236"/>
      <c r="R703" s="236"/>
      <c r="S703" s="236"/>
      <c r="T703" s="237"/>
      <c r="U703" s="11"/>
      <c r="V703" s="11"/>
      <c r="W703" s="11"/>
      <c r="X703" s="11"/>
      <c r="Y703" s="11"/>
      <c r="Z703" s="11"/>
      <c r="AA703" s="11"/>
      <c r="AB703" s="11"/>
      <c r="AC703" s="11"/>
      <c r="AD703" s="11"/>
      <c r="AE703" s="11"/>
      <c r="AT703" s="238" t="s">
        <v>199</v>
      </c>
      <c r="AU703" s="238" t="s">
        <v>85</v>
      </c>
      <c r="AV703" s="11" t="s">
        <v>85</v>
      </c>
      <c r="AW703" s="11" t="s">
        <v>32</v>
      </c>
      <c r="AX703" s="11" t="s">
        <v>76</v>
      </c>
      <c r="AY703" s="238" t="s">
        <v>195</v>
      </c>
    </row>
    <row r="704" s="10" customFormat="1">
      <c r="A704" s="10"/>
      <c r="B704" s="218"/>
      <c r="C704" s="219"/>
      <c r="D704" s="213" t="s">
        <v>199</v>
      </c>
      <c r="E704" s="220" t="s">
        <v>1</v>
      </c>
      <c r="F704" s="221" t="s">
        <v>2032</v>
      </c>
      <c r="G704" s="219"/>
      <c r="H704" s="220" t="s">
        <v>1</v>
      </c>
      <c r="I704" s="222"/>
      <c r="J704" s="219"/>
      <c r="K704" s="219"/>
      <c r="L704" s="223"/>
      <c r="M704" s="224"/>
      <c r="N704" s="225"/>
      <c r="O704" s="225"/>
      <c r="P704" s="225"/>
      <c r="Q704" s="225"/>
      <c r="R704" s="225"/>
      <c r="S704" s="225"/>
      <c r="T704" s="226"/>
      <c r="U704" s="10"/>
      <c r="V704" s="10"/>
      <c r="W704" s="10"/>
      <c r="X704" s="10"/>
      <c r="Y704" s="10"/>
      <c r="Z704" s="10"/>
      <c r="AA704" s="10"/>
      <c r="AB704" s="10"/>
      <c r="AC704" s="10"/>
      <c r="AD704" s="10"/>
      <c r="AE704" s="10"/>
      <c r="AT704" s="227" t="s">
        <v>199</v>
      </c>
      <c r="AU704" s="227" t="s">
        <v>85</v>
      </c>
      <c r="AV704" s="10" t="s">
        <v>83</v>
      </c>
      <c r="AW704" s="10" t="s">
        <v>32</v>
      </c>
      <c r="AX704" s="10" t="s">
        <v>76</v>
      </c>
      <c r="AY704" s="227" t="s">
        <v>195</v>
      </c>
    </row>
    <row r="705" s="11" customFormat="1">
      <c r="A705" s="11"/>
      <c r="B705" s="228"/>
      <c r="C705" s="229"/>
      <c r="D705" s="213" t="s">
        <v>199</v>
      </c>
      <c r="E705" s="230" t="s">
        <v>1</v>
      </c>
      <c r="F705" s="231" t="s">
        <v>2380</v>
      </c>
      <c r="G705" s="229"/>
      <c r="H705" s="232">
        <v>4.032</v>
      </c>
      <c r="I705" s="233"/>
      <c r="J705" s="229"/>
      <c r="K705" s="229"/>
      <c r="L705" s="234"/>
      <c r="M705" s="235"/>
      <c r="N705" s="236"/>
      <c r="O705" s="236"/>
      <c r="P705" s="236"/>
      <c r="Q705" s="236"/>
      <c r="R705" s="236"/>
      <c r="S705" s="236"/>
      <c r="T705" s="237"/>
      <c r="U705" s="11"/>
      <c r="V705" s="11"/>
      <c r="W705" s="11"/>
      <c r="X705" s="11"/>
      <c r="Y705" s="11"/>
      <c r="Z705" s="11"/>
      <c r="AA705" s="11"/>
      <c r="AB705" s="11"/>
      <c r="AC705" s="11"/>
      <c r="AD705" s="11"/>
      <c r="AE705" s="11"/>
      <c r="AT705" s="238" t="s">
        <v>199</v>
      </c>
      <c r="AU705" s="238" t="s">
        <v>85</v>
      </c>
      <c r="AV705" s="11" t="s">
        <v>85</v>
      </c>
      <c r="AW705" s="11" t="s">
        <v>32</v>
      </c>
      <c r="AX705" s="11" t="s">
        <v>76</v>
      </c>
      <c r="AY705" s="238" t="s">
        <v>195</v>
      </c>
    </row>
    <row r="706" s="11" customFormat="1">
      <c r="A706" s="11"/>
      <c r="B706" s="228"/>
      <c r="C706" s="229"/>
      <c r="D706" s="213" t="s">
        <v>199</v>
      </c>
      <c r="E706" s="230" t="s">
        <v>1</v>
      </c>
      <c r="F706" s="231" t="s">
        <v>2381</v>
      </c>
      <c r="G706" s="229"/>
      <c r="H706" s="232">
        <v>10.800000000000001</v>
      </c>
      <c r="I706" s="233"/>
      <c r="J706" s="229"/>
      <c r="K706" s="229"/>
      <c r="L706" s="234"/>
      <c r="M706" s="235"/>
      <c r="N706" s="236"/>
      <c r="O706" s="236"/>
      <c r="P706" s="236"/>
      <c r="Q706" s="236"/>
      <c r="R706" s="236"/>
      <c r="S706" s="236"/>
      <c r="T706" s="237"/>
      <c r="U706" s="11"/>
      <c r="V706" s="11"/>
      <c r="W706" s="11"/>
      <c r="X706" s="11"/>
      <c r="Y706" s="11"/>
      <c r="Z706" s="11"/>
      <c r="AA706" s="11"/>
      <c r="AB706" s="11"/>
      <c r="AC706" s="11"/>
      <c r="AD706" s="11"/>
      <c r="AE706" s="11"/>
      <c r="AT706" s="238" t="s">
        <v>199</v>
      </c>
      <c r="AU706" s="238" t="s">
        <v>85</v>
      </c>
      <c r="AV706" s="11" t="s">
        <v>85</v>
      </c>
      <c r="AW706" s="11" t="s">
        <v>32</v>
      </c>
      <c r="AX706" s="11" t="s">
        <v>76</v>
      </c>
      <c r="AY706" s="238" t="s">
        <v>195</v>
      </c>
    </row>
    <row r="707" s="10" customFormat="1">
      <c r="A707" s="10"/>
      <c r="B707" s="218"/>
      <c r="C707" s="219"/>
      <c r="D707" s="213" t="s">
        <v>199</v>
      </c>
      <c r="E707" s="220" t="s">
        <v>1</v>
      </c>
      <c r="F707" s="221" t="s">
        <v>2034</v>
      </c>
      <c r="G707" s="219"/>
      <c r="H707" s="220" t="s">
        <v>1</v>
      </c>
      <c r="I707" s="222"/>
      <c r="J707" s="219"/>
      <c r="K707" s="219"/>
      <c r="L707" s="223"/>
      <c r="M707" s="224"/>
      <c r="N707" s="225"/>
      <c r="O707" s="225"/>
      <c r="P707" s="225"/>
      <c r="Q707" s="225"/>
      <c r="R707" s="225"/>
      <c r="S707" s="225"/>
      <c r="T707" s="226"/>
      <c r="U707" s="10"/>
      <c r="V707" s="10"/>
      <c r="W707" s="10"/>
      <c r="X707" s="10"/>
      <c r="Y707" s="10"/>
      <c r="Z707" s="10"/>
      <c r="AA707" s="10"/>
      <c r="AB707" s="10"/>
      <c r="AC707" s="10"/>
      <c r="AD707" s="10"/>
      <c r="AE707" s="10"/>
      <c r="AT707" s="227" t="s">
        <v>199</v>
      </c>
      <c r="AU707" s="227" t="s">
        <v>85</v>
      </c>
      <c r="AV707" s="10" t="s">
        <v>83</v>
      </c>
      <c r="AW707" s="10" t="s">
        <v>32</v>
      </c>
      <c r="AX707" s="10" t="s">
        <v>76</v>
      </c>
      <c r="AY707" s="227" t="s">
        <v>195</v>
      </c>
    </row>
    <row r="708" s="11" customFormat="1">
      <c r="A708" s="11"/>
      <c r="B708" s="228"/>
      <c r="C708" s="229"/>
      <c r="D708" s="213" t="s">
        <v>199</v>
      </c>
      <c r="E708" s="230" t="s">
        <v>1</v>
      </c>
      <c r="F708" s="231" t="s">
        <v>2381</v>
      </c>
      <c r="G708" s="229"/>
      <c r="H708" s="232">
        <v>10.800000000000001</v>
      </c>
      <c r="I708" s="233"/>
      <c r="J708" s="229"/>
      <c r="K708" s="229"/>
      <c r="L708" s="234"/>
      <c r="M708" s="235"/>
      <c r="N708" s="236"/>
      <c r="O708" s="236"/>
      <c r="P708" s="236"/>
      <c r="Q708" s="236"/>
      <c r="R708" s="236"/>
      <c r="S708" s="236"/>
      <c r="T708" s="237"/>
      <c r="U708" s="11"/>
      <c r="V708" s="11"/>
      <c r="W708" s="11"/>
      <c r="X708" s="11"/>
      <c r="Y708" s="11"/>
      <c r="Z708" s="11"/>
      <c r="AA708" s="11"/>
      <c r="AB708" s="11"/>
      <c r="AC708" s="11"/>
      <c r="AD708" s="11"/>
      <c r="AE708" s="11"/>
      <c r="AT708" s="238" t="s">
        <v>199</v>
      </c>
      <c r="AU708" s="238" t="s">
        <v>85</v>
      </c>
      <c r="AV708" s="11" t="s">
        <v>85</v>
      </c>
      <c r="AW708" s="11" t="s">
        <v>32</v>
      </c>
      <c r="AX708" s="11" t="s">
        <v>76</v>
      </c>
      <c r="AY708" s="238" t="s">
        <v>195</v>
      </c>
    </row>
    <row r="709" s="10" customFormat="1">
      <c r="A709" s="10"/>
      <c r="B709" s="218"/>
      <c r="C709" s="219"/>
      <c r="D709" s="213" t="s">
        <v>199</v>
      </c>
      <c r="E709" s="220" t="s">
        <v>1</v>
      </c>
      <c r="F709" s="221" t="s">
        <v>2055</v>
      </c>
      <c r="G709" s="219"/>
      <c r="H709" s="220" t="s">
        <v>1</v>
      </c>
      <c r="I709" s="222"/>
      <c r="J709" s="219"/>
      <c r="K709" s="219"/>
      <c r="L709" s="223"/>
      <c r="M709" s="224"/>
      <c r="N709" s="225"/>
      <c r="O709" s="225"/>
      <c r="P709" s="225"/>
      <c r="Q709" s="225"/>
      <c r="R709" s="225"/>
      <c r="S709" s="225"/>
      <c r="T709" s="226"/>
      <c r="U709" s="10"/>
      <c r="V709" s="10"/>
      <c r="W709" s="10"/>
      <c r="X709" s="10"/>
      <c r="Y709" s="10"/>
      <c r="Z709" s="10"/>
      <c r="AA709" s="10"/>
      <c r="AB709" s="10"/>
      <c r="AC709" s="10"/>
      <c r="AD709" s="10"/>
      <c r="AE709" s="10"/>
      <c r="AT709" s="227" t="s">
        <v>199</v>
      </c>
      <c r="AU709" s="227" t="s">
        <v>85</v>
      </c>
      <c r="AV709" s="10" t="s">
        <v>83</v>
      </c>
      <c r="AW709" s="10" t="s">
        <v>32</v>
      </c>
      <c r="AX709" s="10" t="s">
        <v>76</v>
      </c>
      <c r="AY709" s="227" t="s">
        <v>195</v>
      </c>
    </row>
    <row r="710" s="11" customFormat="1">
      <c r="A710" s="11"/>
      <c r="B710" s="228"/>
      <c r="C710" s="229"/>
      <c r="D710" s="213" t="s">
        <v>199</v>
      </c>
      <c r="E710" s="230" t="s">
        <v>1</v>
      </c>
      <c r="F710" s="231" t="s">
        <v>2380</v>
      </c>
      <c r="G710" s="229"/>
      <c r="H710" s="232">
        <v>4.032</v>
      </c>
      <c r="I710" s="233"/>
      <c r="J710" s="229"/>
      <c r="K710" s="229"/>
      <c r="L710" s="234"/>
      <c r="M710" s="235"/>
      <c r="N710" s="236"/>
      <c r="O710" s="236"/>
      <c r="P710" s="236"/>
      <c r="Q710" s="236"/>
      <c r="R710" s="236"/>
      <c r="S710" s="236"/>
      <c r="T710" s="237"/>
      <c r="U710" s="11"/>
      <c r="V710" s="11"/>
      <c r="W710" s="11"/>
      <c r="X710" s="11"/>
      <c r="Y710" s="11"/>
      <c r="Z710" s="11"/>
      <c r="AA710" s="11"/>
      <c r="AB710" s="11"/>
      <c r="AC710" s="11"/>
      <c r="AD710" s="11"/>
      <c r="AE710" s="11"/>
      <c r="AT710" s="238" t="s">
        <v>199</v>
      </c>
      <c r="AU710" s="238" t="s">
        <v>85</v>
      </c>
      <c r="AV710" s="11" t="s">
        <v>85</v>
      </c>
      <c r="AW710" s="11" t="s">
        <v>32</v>
      </c>
      <c r="AX710" s="11" t="s">
        <v>76</v>
      </c>
      <c r="AY710" s="238" t="s">
        <v>195</v>
      </c>
    </row>
    <row r="711" s="11" customFormat="1">
      <c r="A711" s="11"/>
      <c r="B711" s="228"/>
      <c r="C711" s="229"/>
      <c r="D711" s="213" t="s">
        <v>199</v>
      </c>
      <c r="E711" s="230" t="s">
        <v>1</v>
      </c>
      <c r="F711" s="231" t="s">
        <v>2371</v>
      </c>
      <c r="G711" s="229"/>
      <c r="H711" s="232">
        <v>16.199999999999999</v>
      </c>
      <c r="I711" s="233"/>
      <c r="J711" s="229"/>
      <c r="K711" s="229"/>
      <c r="L711" s="234"/>
      <c r="M711" s="235"/>
      <c r="N711" s="236"/>
      <c r="O711" s="236"/>
      <c r="P711" s="236"/>
      <c r="Q711" s="236"/>
      <c r="R711" s="236"/>
      <c r="S711" s="236"/>
      <c r="T711" s="237"/>
      <c r="U711" s="11"/>
      <c r="V711" s="11"/>
      <c r="W711" s="11"/>
      <c r="X711" s="11"/>
      <c r="Y711" s="11"/>
      <c r="Z711" s="11"/>
      <c r="AA711" s="11"/>
      <c r="AB711" s="11"/>
      <c r="AC711" s="11"/>
      <c r="AD711" s="11"/>
      <c r="AE711" s="11"/>
      <c r="AT711" s="238" t="s">
        <v>199</v>
      </c>
      <c r="AU711" s="238" t="s">
        <v>85</v>
      </c>
      <c r="AV711" s="11" t="s">
        <v>85</v>
      </c>
      <c r="AW711" s="11" t="s">
        <v>32</v>
      </c>
      <c r="AX711" s="11" t="s">
        <v>76</v>
      </c>
      <c r="AY711" s="238" t="s">
        <v>195</v>
      </c>
    </row>
    <row r="712" s="10" customFormat="1">
      <c r="A712" s="10"/>
      <c r="B712" s="218"/>
      <c r="C712" s="219"/>
      <c r="D712" s="213" t="s">
        <v>199</v>
      </c>
      <c r="E712" s="220" t="s">
        <v>1</v>
      </c>
      <c r="F712" s="221" t="s">
        <v>2058</v>
      </c>
      <c r="G712" s="219"/>
      <c r="H712" s="220" t="s">
        <v>1</v>
      </c>
      <c r="I712" s="222"/>
      <c r="J712" s="219"/>
      <c r="K712" s="219"/>
      <c r="L712" s="223"/>
      <c r="M712" s="224"/>
      <c r="N712" s="225"/>
      <c r="O712" s="225"/>
      <c r="P712" s="225"/>
      <c r="Q712" s="225"/>
      <c r="R712" s="225"/>
      <c r="S712" s="225"/>
      <c r="T712" s="226"/>
      <c r="U712" s="10"/>
      <c r="V712" s="10"/>
      <c r="W712" s="10"/>
      <c r="X712" s="10"/>
      <c r="Y712" s="10"/>
      <c r="Z712" s="10"/>
      <c r="AA712" s="10"/>
      <c r="AB712" s="10"/>
      <c r="AC712" s="10"/>
      <c r="AD712" s="10"/>
      <c r="AE712" s="10"/>
      <c r="AT712" s="227" t="s">
        <v>199</v>
      </c>
      <c r="AU712" s="227" t="s">
        <v>85</v>
      </c>
      <c r="AV712" s="10" t="s">
        <v>83</v>
      </c>
      <c r="AW712" s="10" t="s">
        <v>32</v>
      </c>
      <c r="AX712" s="10" t="s">
        <v>76</v>
      </c>
      <c r="AY712" s="227" t="s">
        <v>195</v>
      </c>
    </row>
    <row r="713" s="11" customFormat="1">
      <c r="A713" s="11"/>
      <c r="B713" s="228"/>
      <c r="C713" s="229"/>
      <c r="D713" s="213" t="s">
        <v>199</v>
      </c>
      <c r="E713" s="230" t="s">
        <v>1</v>
      </c>
      <c r="F713" s="231" t="s">
        <v>2380</v>
      </c>
      <c r="G713" s="229"/>
      <c r="H713" s="232">
        <v>4.032</v>
      </c>
      <c r="I713" s="233"/>
      <c r="J713" s="229"/>
      <c r="K713" s="229"/>
      <c r="L713" s="234"/>
      <c r="M713" s="235"/>
      <c r="N713" s="236"/>
      <c r="O713" s="236"/>
      <c r="P713" s="236"/>
      <c r="Q713" s="236"/>
      <c r="R713" s="236"/>
      <c r="S713" s="236"/>
      <c r="T713" s="237"/>
      <c r="U713" s="11"/>
      <c r="V713" s="11"/>
      <c r="W713" s="11"/>
      <c r="X713" s="11"/>
      <c r="Y713" s="11"/>
      <c r="Z713" s="11"/>
      <c r="AA713" s="11"/>
      <c r="AB713" s="11"/>
      <c r="AC713" s="11"/>
      <c r="AD713" s="11"/>
      <c r="AE713" s="11"/>
      <c r="AT713" s="238" t="s">
        <v>199</v>
      </c>
      <c r="AU713" s="238" t="s">
        <v>85</v>
      </c>
      <c r="AV713" s="11" t="s">
        <v>85</v>
      </c>
      <c r="AW713" s="11" t="s">
        <v>32</v>
      </c>
      <c r="AX713" s="11" t="s">
        <v>76</v>
      </c>
      <c r="AY713" s="238" t="s">
        <v>195</v>
      </c>
    </row>
    <row r="714" s="11" customFormat="1">
      <c r="A714" s="11"/>
      <c r="B714" s="228"/>
      <c r="C714" s="229"/>
      <c r="D714" s="213" t="s">
        <v>199</v>
      </c>
      <c r="E714" s="230" t="s">
        <v>1</v>
      </c>
      <c r="F714" s="231" t="s">
        <v>2379</v>
      </c>
      <c r="G714" s="229"/>
      <c r="H714" s="232">
        <v>27</v>
      </c>
      <c r="I714" s="233"/>
      <c r="J714" s="229"/>
      <c r="K714" s="229"/>
      <c r="L714" s="234"/>
      <c r="M714" s="235"/>
      <c r="N714" s="236"/>
      <c r="O714" s="236"/>
      <c r="P714" s="236"/>
      <c r="Q714" s="236"/>
      <c r="R714" s="236"/>
      <c r="S714" s="236"/>
      <c r="T714" s="237"/>
      <c r="U714" s="11"/>
      <c r="V714" s="11"/>
      <c r="W714" s="11"/>
      <c r="X714" s="11"/>
      <c r="Y714" s="11"/>
      <c r="Z714" s="11"/>
      <c r="AA714" s="11"/>
      <c r="AB714" s="11"/>
      <c r="AC714" s="11"/>
      <c r="AD714" s="11"/>
      <c r="AE714" s="11"/>
      <c r="AT714" s="238" t="s">
        <v>199</v>
      </c>
      <c r="AU714" s="238" t="s">
        <v>85</v>
      </c>
      <c r="AV714" s="11" t="s">
        <v>85</v>
      </c>
      <c r="AW714" s="11" t="s">
        <v>32</v>
      </c>
      <c r="AX714" s="11" t="s">
        <v>76</v>
      </c>
      <c r="AY714" s="238" t="s">
        <v>195</v>
      </c>
    </row>
    <row r="715" s="10" customFormat="1">
      <c r="A715" s="10"/>
      <c r="B715" s="218"/>
      <c r="C715" s="219"/>
      <c r="D715" s="213" t="s">
        <v>199</v>
      </c>
      <c r="E715" s="220" t="s">
        <v>1</v>
      </c>
      <c r="F715" s="221" t="s">
        <v>2078</v>
      </c>
      <c r="G715" s="219"/>
      <c r="H715" s="220" t="s">
        <v>1</v>
      </c>
      <c r="I715" s="222"/>
      <c r="J715" s="219"/>
      <c r="K715" s="219"/>
      <c r="L715" s="223"/>
      <c r="M715" s="224"/>
      <c r="N715" s="225"/>
      <c r="O715" s="225"/>
      <c r="P715" s="225"/>
      <c r="Q715" s="225"/>
      <c r="R715" s="225"/>
      <c r="S715" s="225"/>
      <c r="T715" s="226"/>
      <c r="U715" s="10"/>
      <c r="V715" s="10"/>
      <c r="W715" s="10"/>
      <c r="X715" s="10"/>
      <c r="Y715" s="10"/>
      <c r="Z715" s="10"/>
      <c r="AA715" s="10"/>
      <c r="AB715" s="10"/>
      <c r="AC715" s="10"/>
      <c r="AD715" s="10"/>
      <c r="AE715" s="10"/>
      <c r="AT715" s="227" t="s">
        <v>199</v>
      </c>
      <c r="AU715" s="227" t="s">
        <v>85</v>
      </c>
      <c r="AV715" s="10" t="s">
        <v>83</v>
      </c>
      <c r="AW715" s="10" t="s">
        <v>32</v>
      </c>
      <c r="AX715" s="10" t="s">
        <v>76</v>
      </c>
      <c r="AY715" s="227" t="s">
        <v>195</v>
      </c>
    </row>
    <row r="716" s="11" customFormat="1">
      <c r="A716" s="11"/>
      <c r="B716" s="228"/>
      <c r="C716" s="229"/>
      <c r="D716" s="213" t="s">
        <v>199</v>
      </c>
      <c r="E716" s="230" t="s">
        <v>1</v>
      </c>
      <c r="F716" s="231" t="s">
        <v>2382</v>
      </c>
      <c r="G716" s="229"/>
      <c r="H716" s="232">
        <v>5.5199999999999996</v>
      </c>
      <c r="I716" s="233"/>
      <c r="J716" s="229"/>
      <c r="K716" s="229"/>
      <c r="L716" s="234"/>
      <c r="M716" s="235"/>
      <c r="N716" s="236"/>
      <c r="O716" s="236"/>
      <c r="P716" s="236"/>
      <c r="Q716" s="236"/>
      <c r="R716" s="236"/>
      <c r="S716" s="236"/>
      <c r="T716" s="237"/>
      <c r="U716" s="11"/>
      <c r="V716" s="11"/>
      <c r="W716" s="11"/>
      <c r="X716" s="11"/>
      <c r="Y716" s="11"/>
      <c r="Z716" s="11"/>
      <c r="AA716" s="11"/>
      <c r="AB716" s="11"/>
      <c r="AC716" s="11"/>
      <c r="AD716" s="11"/>
      <c r="AE716" s="11"/>
      <c r="AT716" s="238" t="s">
        <v>199</v>
      </c>
      <c r="AU716" s="238" t="s">
        <v>85</v>
      </c>
      <c r="AV716" s="11" t="s">
        <v>85</v>
      </c>
      <c r="AW716" s="11" t="s">
        <v>32</v>
      </c>
      <c r="AX716" s="11" t="s">
        <v>76</v>
      </c>
      <c r="AY716" s="238" t="s">
        <v>195</v>
      </c>
    </row>
    <row r="717" s="11" customFormat="1">
      <c r="A717" s="11"/>
      <c r="B717" s="228"/>
      <c r="C717" s="229"/>
      <c r="D717" s="213" t="s">
        <v>199</v>
      </c>
      <c r="E717" s="230" t="s">
        <v>1</v>
      </c>
      <c r="F717" s="231" t="s">
        <v>2380</v>
      </c>
      <c r="G717" s="229"/>
      <c r="H717" s="232">
        <v>4.032</v>
      </c>
      <c r="I717" s="233"/>
      <c r="J717" s="229"/>
      <c r="K717" s="229"/>
      <c r="L717" s="234"/>
      <c r="M717" s="235"/>
      <c r="N717" s="236"/>
      <c r="O717" s="236"/>
      <c r="P717" s="236"/>
      <c r="Q717" s="236"/>
      <c r="R717" s="236"/>
      <c r="S717" s="236"/>
      <c r="T717" s="237"/>
      <c r="U717" s="11"/>
      <c r="V717" s="11"/>
      <c r="W717" s="11"/>
      <c r="X717" s="11"/>
      <c r="Y717" s="11"/>
      <c r="Z717" s="11"/>
      <c r="AA717" s="11"/>
      <c r="AB717" s="11"/>
      <c r="AC717" s="11"/>
      <c r="AD717" s="11"/>
      <c r="AE717" s="11"/>
      <c r="AT717" s="238" t="s">
        <v>199</v>
      </c>
      <c r="AU717" s="238" t="s">
        <v>85</v>
      </c>
      <c r="AV717" s="11" t="s">
        <v>85</v>
      </c>
      <c r="AW717" s="11" t="s">
        <v>32</v>
      </c>
      <c r="AX717" s="11" t="s">
        <v>76</v>
      </c>
      <c r="AY717" s="238" t="s">
        <v>195</v>
      </c>
    </row>
    <row r="718" s="11" customFormat="1">
      <c r="A718" s="11"/>
      <c r="B718" s="228"/>
      <c r="C718" s="229"/>
      <c r="D718" s="213" t="s">
        <v>199</v>
      </c>
      <c r="E718" s="230" t="s">
        <v>1</v>
      </c>
      <c r="F718" s="231" t="s">
        <v>2381</v>
      </c>
      <c r="G718" s="229"/>
      <c r="H718" s="232">
        <v>10.800000000000001</v>
      </c>
      <c r="I718" s="233"/>
      <c r="J718" s="229"/>
      <c r="K718" s="229"/>
      <c r="L718" s="234"/>
      <c r="M718" s="235"/>
      <c r="N718" s="236"/>
      <c r="O718" s="236"/>
      <c r="P718" s="236"/>
      <c r="Q718" s="236"/>
      <c r="R718" s="236"/>
      <c r="S718" s="236"/>
      <c r="T718" s="237"/>
      <c r="U718" s="11"/>
      <c r="V718" s="11"/>
      <c r="W718" s="11"/>
      <c r="X718" s="11"/>
      <c r="Y718" s="11"/>
      <c r="Z718" s="11"/>
      <c r="AA718" s="11"/>
      <c r="AB718" s="11"/>
      <c r="AC718" s="11"/>
      <c r="AD718" s="11"/>
      <c r="AE718" s="11"/>
      <c r="AT718" s="238" t="s">
        <v>199</v>
      </c>
      <c r="AU718" s="238" t="s">
        <v>85</v>
      </c>
      <c r="AV718" s="11" t="s">
        <v>85</v>
      </c>
      <c r="AW718" s="11" t="s">
        <v>32</v>
      </c>
      <c r="AX718" s="11" t="s">
        <v>76</v>
      </c>
      <c r="AY718" s="238" t="s">
        <v>195</v>
      </c>
    </row>
    <row r="719" s="10" customFormat="1">
      <c r="A719" s="10"/>
      <c r="B719" s="218"/>
      <c r="C719" s="219"/>
      <c r="D719" s="213" t="s">
        <v>199</v>
      </c>
      <c r="E719" s="220" t="s">
        <v>1</v>
      </c>
      <c r="F719" s="221" t="s">
        <v>2062</v>
      </c>
      <c r="G719" s="219"/>
      <c r="H719" s="220" t="s">
        <v>1</v>
      </c>
      <c r="I719" s="222"/>
      <c r="J719" s="219"/>
      <c r="K719" s="219"/>
      <c r="L719" s="223"/>
      <c r="M719" s="224"/>
      <c r="N719" s="225"/>
      <c r="O719" s="225"/>
      <c r="P719" s="225"/>
      <c r="Q719" s="225"/>
      <c r="R719" s="225"/>
      <c r="S719" s="225"/>
      <c r="T719" s="226"/>
      <c r="U719" s="10"/>
      <c r="V719" s="10"/>
      <c r="W719" s="10"/>
      <c r="X719" s="10"/>
      <c r="Y719" s="10"/>
      <c r="Z719" s="10"/>
      <c r="AA719" s="10"/>
      <c r="AB719" s="10"/>
      <c r="AC719" s="10"/>
      <c r="AD719" s="10"/>
      <c r="AE719" s="10"/>
      <c r="AT719" s="227" t="s">
        <v>199</v>
      </c>
      <c r="AU719" s="227" t="s">
        <v>85</v>
      </c>
      <c r="AV719" s="10" t="s">
        <v>83</v>
      </c>
      <c r="AW719" s="10" t="s">
        <v>32</v>
      </c>
      <c r="AX719" s="10" t="s">
        <v>76</v>
      </c>
      <c r="AY719" s="227" t="s">
        <v>195</v>
      </c>
    </row>
    <row r="720" s="11" customFormat="1">
      <c r="A720" s="11"/>
      <c r="B720" s="228"/>
      <c r="C720" s="229"/>
      <c r="D720" s="213" t="s">
        <v>199</v>
      </c>
      <c r="E720" s="230" t="s">
        <v>1</v>
      </c>
      <c r="F720" s="231" t="s">
        <v>2383</v>
      </c>
      <c r="G720" s="229"/>
      <c r="H720" s="232">
        <v>5.6159999999999997</v>
      </c>
      <c r="I720" s="233"/>
      <c r="J720" s="229"/>
      <c r="K720" s="229"/>
      <c r="L720" s="234"/>
      <c r="M720" s="235"/>
      <c r="N720" s="236"/>
      <c r="O720" s="236"/>
      <c r="P720" s="236"/>
      <c r="Q720" s="236"/>
      <c r="R720" s="236"/>
      <c r="S720" s="236"/>
      <c r="T720" s="237"/>
      <c r="U720" s="11"/>
      <c r="V720" s="11"/>
      <c r="W720" s="11"/>
      <c r="X720" s="11"/>
      <c r="Y720" s="11"/>
      <c r="Z720" s="11"/>
      <c r="AA720" s="11"/>
      <c r="AB720" s="11"/>
      <c r="AC720" s="11"/>
      <c r="AD720" s="11"/>
      <c r="AE720" s="11"/>
      <c r="AT720" s="238" t="s">
        <v>199</v>
      </c>
      <c r="AU720" s="238" t="s">
        <v>85</v>
      </c>
      <c r="AV720" s="11" t="s">
        <v>85</v>
      </c>
      <c r="AW720" s="11" t="s">
        <v>32</v>
      </c>
      <c r="AX720" s="11" t="s">
        <v>76</v>
      </c>
      <c r="AY720" s="238" t="s">
        <v>195</v>
      </c>
    </row>
    <row r="721" s="11" customFormat="1">
      <c r="A721" s="11"/>
      <c r="B721" s="228"/>
      <c r="C721" s="229"/>
      <c r="D721" s="213" t="s">
        <v>199</v>
      </c>
      <c r="E721" s="230" t="s">
        <v>1</v>
      </c>
      <c r="F721" s="231" t="s">
        <v>2380</v>
      </c>
      <c r="G721" s="229"/>
      <c r="H721" s="232">
        <v>4.032</v>
      </c>
      <c r="I721" s="233"/>
      <c r="J721" s="229"/>
      <c r="K721" s="229"/>
      <c r="L721" s="234"/>
      <c r="M721" s="235"/>
      <c r="N721" s="236"/>
      <c r="O721" s="236"/>
      <c r="P721" s="236"/>
      <c r="Q721" s="236"/>
      <c r="R721" s="236"/>
      <c r="S721" s="236"/>
      <c r="T721" s="237"/>
      <c r="U721" s="11"/>
      <c r="V721" s="11"/>
      <c r="W721" s="11"/>
      <c r="X721" s="11"/>
      <c r="Y721" s="11"/>
      <c r="Z721" s="11"/>
      <c r="AA721" s="11"/>
      <c r="AB721" s="11"/>
      <c r="AC721" s="11"/>
      <c r="AD721" s="11"/>
      <c r="AE721" s="11"/>
      <c r="AT721" s="238" t="s">
        <v>199</v>
      </c>
      <c r="AU721" s="238" t="s">
        <v>85</v>
      </c>
      <c r="AV721" s="11" t="s">
        <v>85</v>
      </c>
      <c r="AW721" s="11" t="s">
        <v>32</v>
      </c>
      <c r="AX721" s="11" t="s">
        <v>76</v>
      </c>
      <c r="AY721" s="238" t="s">
        <v>195</v>
      </c>
    </row>
    <row r="722" s="11" customFormat="1">
      <c r="A722" s="11"/>
      <c r="B722" s="228"/>
      <c r="C722" s="229"/>
      <c r="D722" s="213" t="s">
        <v>199</v>
      </c>
      <c r="E722" s="230" t="s">
        <v>1</v>
      </c>
      <c r="F722" s="231" t="s">
        <v>2384</v>
      </c>
      <c r="G722" s="229"/>
      <c r="H722" s="232">
        <v>32.399999999999999</v>
      </c>
      <c r="I722" s="233"/>
      <c r="J722" s="229"/>
      <c r="K722" s="229"/>
      <c r="L722" s="234"/>
      <c r="M722" s="235"/>
      <c r="N722" s="236"/>
      <c r="O722" s="236"/>
      <c r="P722" s="236"/>
      <c r="Q722" s="236"/>
      <c r="R722" s="236"/>
      <c r="S722" s="236"/>
      <c r="T722" s="237"/>
      <c r="U722" s="11"/>
      <c r="V722" s="11"/>
      <c r="W722" s="11"/>
      <c r="X722" s="11"/>
      <c r="Y722" s="11"/>
      <c r="Z722" s="11"/>
      <c r="AA722" s="11"/>
      <c r="AB722" s="11"/>
      <c r="AC722" s="11"/>
      <c r="AD722" s="11"/>
      <c r="AE722" s="11"/>
      <c r="AT722" s="238" t="s">
        <v>199</v>
      </c>
      <c r="AU722" s="238" t="s">
        <v>85</v>
      </c>
      <c r="AV722" s="11" t="s">
        <v>85</v>
      </c>
      <c r="AW722" s="11" t="s">
        <v>32</v>
      </c>
      <c r="AX722" s="11" t="s">
        <v>76</v>
      </c>
      <c r="AY722" s="238" t="s">
        <v>195</v>
      </c>
    </row>
    <row r="723" s="10" customFormat="1">
      <c r="A723" s="10"/>
      <c r="B723" s="218"/>
      <c r="C723" s="219"/>
      <c r="D723" s="213" t="s">
        <v>199</v>
      </c>
      <c r="E723" s="220" t="s">
        <v>1</v>
      </c>
      <c r="F723" s="221" t="s">
        <v>2016</v>
      </c>
      <c r="G723" s="219"/>
      <c r="H723" s="220" t="s">
        <v>1</v>
      </c>
      <c r="I723" s="222"/>
      <c r="J723" s="219"/>
      <c r="K723" s="219"/>
      <c r="L723" s="223"/>
      <c r="M723" s="224"/>
      <c r="N723" s="225"/>
      <c r="O723" s="225"/>
      <c r="P723" s="225"/>
      <c r="Q723" s="225"/>
      <c r="R723" s="225"/>
      <c r="S723" s="225"/>
      <c r="T723" s="226"/>
      <c r="U723" s="10"/>
      <c r="V723" s="10"/>
      <c r="W723" s="10"/>
      <c r="X723" s="10"/>
      <c r="Y723" s="10"/>
      <c r="Z723" s="10"/>
      <c r="AA723" s="10"/>
      <c r="AB723" s="10"/>
      <c r="AC723" s="10"/>
      <c r="AD723" s="10"/>
      <c r="AE723" s="10"/>
      <c r="AT723" s="227" t="s">
        <v>199</v>
      </c>
      <c r="AU723" s="227" t="s">
        <v>85</v>
      </c>
      <c r="AV723" s="10" t="s">
        <v>83</v>
      </c>
      <c r="AW723" s="10" t="s">
        <v>32</v>
      </c>
      <c r="AX723" s="10" t="s">
        <v>76</v>
      </c>
      <c r="AY723" s="227" t="s">
        <v>195</v>
      </c>
    </row>
    <row r="724" s="11" customFormat="1">
      <c r="A724" s="11"/>
      <c r="B724" s="228"/>
      <c r="C724" s="229"/>
      <c r="D724" s="213" t="s">
        <v>199</v>
      </c>
      <c r="E724" s="230" t="s">
        <v>1</v>
      </c>
      <c r="F724" s="231" t="s">
        <v>2377</v>
      </c>
      <c r="G724" s="229"/>
      <c r="H724" s="232">
        <v>5.4000000000000004</v>
      </c>
      <c r="I724" s="233"/>
      <c r="J724" s="229"/>
      <c r="K724" s="229"/>
      <c r="L724" s="234"/>
      <c r="M724" s="235"/>
      <c r="N724" s="236"/>
      <c r="O724" s="236"/>
      <c r="P724" s="236"/>
      <c r="Q724" s="236"/>
      <c r="R724" s="236"/>
      <c r="S724" s="236"/>
      <c r="T724" s="237"/>
      <c r="U724" s="11"/>
      <c r="V724" s="11"/>
      <c r="W724" s="11"/>
      <c r="X724" s="11"/>
      <c r="Y724" s="11"/>
      <c r="Z724" s="11"/>
      <c r="AA724" s="11"/>
      <c r="AB724" s="11"/>
      <c r="AC724" s="11"/>
      <c r="AD724" s="11"/>
      <c r="AE724" s="11"/>
      <c r="AT724" s="238" t="s">
        <v>199</v>
      </c>
      <c r="AU724" s="238" t="s">
        <v>85</v>
      </c>
      <c r="AV724" s="11" t="s">
        <v>85</v>
      </c>
      <c r="AW724" s="11" t="s">
        <v>32</v>
      </c>
      <c r="AX724" s="11" t="s">
        <v>76</v>
      </c>
      <c r="AY724" s="238" t="s">
        <v>195</v>
      </c>
    </row>
    <row r="725" s="10" customFormat="1">
      <c r="A725" s="10"/>
      <c r="B725" s="218"/>
      <c r="C725" s="219"/>
      <c r="D725" s="213" t="s">
        <v>199</v>
      </c>
      <c r="E725" s="220" t="s">
        <v>1</v>
      </c>
      <c r="F725" s="221" t="s">
        <v>2067</v>
      </c>
      <c r="G725" s="219"/>
      <c r="H725" s="220" t="s">
        <v>1</v>
      </c>
      <c r="I725" s="222"/>
      <c r="J725" s="219"/>
      <c r="K725" s="219"/>
      <c r="L725" s="223"/>
      <c r="M725" s="224"/>
      <c r="N725" s="225"/>
      <c r="O725" s="225"/>
      <c r="P725" s="225"/>
      <c r="Q725" s="225"/>
      <c r="R725" s="225"/>
      <c r="S725" s="225"/>
      <c r="T725" s="226"/>
      <c r="U725" s="10"/>
      <c r="V725" s="10"/>
      <c r="W725" s="10"/>
      <c r="X725" s="10"/>
      <c r="Y725" s="10"/>
      <c r="Z725" s="10"/>
      <c r="AA725" s="10"/>
      <c r="AB725" s="10"/>
      <c r="AC725" s="10"/>
      <c r="AD725" s="10"/>
      <c r="AE725" s="10"/>
      <c r="AT725" s="227" t="s">
        <v>199</v>
      </c>
      <c r="AU725" s="227" t="s">
        <v>85</v>
      </c>
      <c r="AV725" s="10" t="s">
        <v>83</v>
      </c>
      <c r="AW725" s="10" t="s">
        <v>32</v>
      </c>
      <c r="AX725" s="10" t="s">
        <v>76</v>
      </c>
      <c r="AY725" s="227" t="s">
        <v>195</v>
      </c>
    </row>
    <row r="726" s="11" customFormat="1">
      <c r="A726" s="11"/>
      <c r="B726" s="228"/>
      <c r="C726" s="229"/>
      <c r="D726" s="213" t="s">
        <v>199</v>
      </c>
      <c r="E726" s="230" t="s">
        <v>1</v>
      </c>
      <c r="F726" s="231" t="s">
        <v>2385</v>
      </c>
      <c r="G726" s="229"/>
      <c r="H726" s="232">
        <v>4.6799999999999997</v>
      </c>
      <c r="I726" s="233"/>
      <c r="J726" s="229"/>
      <c r="K726" s="229"/>
      <c r="L726" s="234"/>
      <c r="M726" s="235"/>
      <c r="N726" s="236"/>
      <c r="O726" s="236"/>
      <c r="P726" s="236"/>
      <c r="Q726" s="236"/>
      <c r="R726" s="236"/>
      <c r="S726" s="236"/>
      <c r="T726" s="237"/>
      <c r="U726" s="11"/>
      <c r="V726" s="11"/>
      <c r="W726" s="11"/>
      <c r="X726" s="11"/>
      <c r="Y726" s="11"/>
      <c r="Z726" s="11"/>
      <c r="AA726" s="11"/>
      <c r="AB726" s="11"/>
      <c r="AC726" s="11"/>
      <c r="AD726" s="11"/>
      <c r="AE726" s="11"/>
      <c r="AT726" s="238" t="s">
        <v>199</v>
      </c>
      <c r="AU726" s="238" t="s">
        <v>85</v>
      </c>
      <c r="AV726" s="11" t="s">
        <v>85</v>
      </c>
      <c r="AW726" s="11" t="s">
        <v>32</v>
      </c>
      <c r="AX726" s="11" t="s">
        <v>76</v>
      </c>
      <c r="AY726" s="238" t="s">
        <v>195</v>
      </c>
    </row>
    <row r="727" s="11" customFormat="1">
      <c r="A727" s="11"/>
      <c r="B727" s="228"/>
      <c r="C727" s="229"/>
      <c r="D727" s="213" t="s">
        <v>199</v>
      </c>
      <c r="E727" s="230" t="s">
        <v>1</v>
      </c>
      <c r="F727" s="231" t="s">
        <v>2377</v>
      </c>
      <c r="G727" s="229"/>
      <c r="H727" s="232">
        <v>5.4000000000000004</v>
      </c>
      <c r="I727" s="233"/>
      <c r="J727" s="229"/>
      <c r="K727" s="229"/>
      <c r="L727" s="234"/>
      <c r="M727" s="235"/>
      <c r="N727" s="236"/>
      <c r="O727" s="236"/>
      <c r="P727" s="236"/>
      <c r="Q727" s="236"/>
      <c r="R727" s="236"/>
      <c r="S727" s="236"/>
      <c r="T727" s="237"/>
      <c r="U727" s="11"/>
      <c r="V727" s="11"/>
      <c r="W727" s="11"/>
      <c r="X727" s="11"/>
      <c r="Y727" s="11"/>
      <c r="Z727" s="11"/>
      <c r="AA727" s="11"/>
      <c r="AB727" s="11"/>
      <c r="AC727" s="11"/>
      <c r="AD727" s="11"/>
      <c r="AE727" s="11"/>
      <c r="AT727" s="238" t="s">
        <v>199</v>
      </c>
      <c r="AU727" s="238" t="s">
        <v>85</v>
      </c>
      <c r="AV727" s="11" t="s">
        <v>85</v>
      </c>
      <c r="AW727" s="11" t="s">
        <v>32</v>
      </c>
      <c r="AX727" s="11" t="s">
        <v>76</v>
      </c>
      <c r="AY727" s="238" t="s">
        <v>195</v>
      </c>
    </row>
    <row r="728" s="10" customFormat="1">
      <c r="A728" s="10"/>
      <c r="B728" s="218"/>
      <c r="C728" s="219"/>
      <c r="D728" s="213" t="s">
        <v>199</v>
      </c>
      <c r="E728" s="220" t="s">
        <v>1</v>
      </c>
      <c r="F728" s="221" t="s">
        <v>2205</v>
      </c>
      <c r="G728" s="219"/>
      <c r="H728" s="220" t="s">
        <v>1</v>
      </c>
      <c r="I728" s="222"/>
      <c r="J728" s="219"/>
      <c r="K728" s="219"/>
      <c r="L728" s="223"/>
      <c r="M728" s="224"/>
      <c r="N728" s="225"/>
      <c r="O728" s="225"/>
      <c r="P728" s="225"/>
      <c r="Q728" s="225"/>
      <c r="R728" s="225"/>
      <c r="S728" s="225"/>
      <c r="T728" s="226"/>
      <c r="U728" s="10"/>
      <c r="V728" s="10"/>
      <c r="W728" s="10"/>
      <c r="X728" s="10"/>
      <c r="Y728" s="10"/>
      <c r="Z728" s="10"/>
      <c r="AA728" s="10"/>
      <c r="AB728" s="10"/>
      <c r="AC728" s="10"/>
      <c r="AD728" s="10"/>
      <c r="AE728" s="10"/>
      <c r="AT728" s="227" t="s">
        <v>199</v>
      </c>
      <c r="AU728" s="227" t="s">
        <v>85</v>
      </c>
      <c r="AV728" s="10" t="s">
        <v>83</v>
      </c>
      <c r="AW728" s="10" t="s">
        <v>32</v>
      </c>
      <c r="AX728" s="10" t="s">
        <v>76</v>
      </c>
      <c r="AY728" s="227" t="s">
        <v>195</v>
      </c>
    </row>
    <row r="729" s="11" customFormat="1">
      <c r="A729" s="11"/>
      <c r="B729" s="228"/>
      <c r="C729" s="229"/>
      <c r="D729" s="213" t="s">
        <v>199</v>
      </c>
      <c r="E729" s="230" t="s">
        <v>1</v>
      </c>
      <c r="F729" s="231" t="s">
        <v>2381</v>
      </c>
      <c r="G729" s="229"/>
      <c r="H729" s="232">
        <v>10.800000000000001</v>
      </c>
      <c r="I729" s="233"/>
      <c r="J729" s="229"/>
      <c r="K729" s="229"/>
      <c r="L729" s="234"/>
      <c r="M729" s="235"/>
      <c r="N729" s="236"/>
      <c r="O729" s="236"/>
      <c r="P729" s="236"/>
      <c r="Q729" s="236"/>
      <c r="R729" s="236"/>
      <c r="S729" s="236"/>
      <c r="T729" s="237"/>
      <c r="U729" s="11"/>
      <c r="V729" s="11"/>
      <c r="W729" s="11"/>
      <c r="X729" s="11"/>
      <c r="Y729" s="11"/>
      <c r="Z729" s="11"/>
      <c r="AA729" s="11"/>
      <c r="AB729" s="11"/>
      <c r="AC729" s="11"/>
      <c r="AD729" s="11"/>
      <c r="AE729" s="11"/>
      <c r="AT729" s="238" t="s">
        <v>199</v>
      </c>
      <c r="AU729" s="238" t="s">
        <v>85</v>
      </c>
      <c r="AV729" s="11" t="s">
        <v>85</v>
      </c>
      <c r="AW729" s="11" t="s">
        <v>32</v>
      </c>
      <c r="AX729" s="11" t="s">
        <v>76</v>
      </c>
      <c r="AY729" s="238" t="s">
        <v>195</v>
      </c>
    </row>
    <row r="730" s="10" customFormat="1">
      <c r="A730" s="10"/>
      <c r="B730" s="218"/>
      <c r="C730" s="219"/>
      <c r="D730" s="213" t="s">
        <v>199</v>
      </c>
      <c r="E730" s="220" t="s">
        <v>1</v>
      </c>
      <c r="F730" s="221" t="s">
        <v>2009</v>
      </c>
      <c r="G730" s="219"/>
      <c r="H730" s="220" t="s">
        <v>1</v>
      </c>
      <c r="I730" s="222"/>
      <c r="J730" s="219"/>
      <c r="K730" s="219"/>
      <c r="L730" s="223"/>
      <c r="M730" s="224"/>
      <c r="N730" s="225"/>
      <c r="O730" s="225"/>
      <c r="P730" s="225"/>
      <c r="Q730" s="225"/>
      <c r="R730" s="225"/>
      <c r="S730" s="225"/>
      <c r="T730" s="226"/>
      <c r="U730" s="10"/>
      <c r="V730" s="10"/>
      <c r="W730" s="10"/>
      <c r="X730" s="10"/>
      <c r="Y730" s="10"/>
      <c r="Z730" s="10"/>
      <c r="AA730" s="10"/>
      <c r="AB730" s="10"/>
      <c r="AC730" s="10"/>
      <c r="AD730" s="10"/>
      <c r="AE730" s="10"/>
      <c r="AT730" s="227" t="s">
        <v>199</v>
      </c>
      <c r="AU730" s="227" t="s">
        <v>85</v>
      </c>
      <c r="AV730" s="10" t="s">
        <v>83</v>
      </c>
      <c r="AW730" s="10" t="s">
        <v>32</v>
      </c>
      <c r="AX730" s="10" t="s">
        <v>76</v>
      </c>
      <c r="AY730" s="227" t="s">
        <v>195</v>
      </c>
    </row>
    <row r="731" s="11" customFormat="1">
      <c r="A731" s="11"/>
      <c r="B731" s="228"/>
      <c r="C731" s="229"/>
      <c r="D731" s="213" t="s">
        <v>199</v>
      </c>
      <c r="E731" s="230" t="s">
        <v>1</v>
      </c>
      <c r="F731" s="231" t="s">
        <v>1554</v>
      </c>
      <c r="G731" s="229"/>
      <c r="H731" s="232">
        <v>8.0640000000000001</v>
      </c>
      <c r="I731" s="233"/>
      <c r="J731" s="229"/>
      <c r="K731" s="229"/>
      <c r="L731" s="234"/>
      <c r="M731" s="235"/>
      <c r="N731" s="236"/>
      <c r="O731" s="236"/>
      <c r="P731" s="236"/>
      <c r="Q731" s="236"/>
      <c r="R731" s="236"/>
      <c r="S731" s="236"/>
      <c r="T731" s="237"/>
      <c r="U731" s="11"/>
      <c r="V731" s="11"/>
      <c r="W731" s="11"/>
      <c r="X731" s="11"/>
      <c r="Y731" s="11"/>
      <c r="Z731" s="11"/>
      <c r="AA731" s="11"/>
      <c r="AB731" s="11"/>
      <c r="AC731" s="11"/>
      <c r="AD731" s="11"/>
      <c r="AE731" s="11"/>
      <c r="AT731" s="238" t="s">
        <v>199</v>
      </c>
      <c r="AU731" s="238" t="s">
        <v>85</v>
      </c>
      <c r="AV731" s="11" t="s">
        <v>85</v>
      </c>
      <c r="AW731" s="11" t="s">
        <v>32</v>
      </c>
      <c r="AX731" s="11" t="s">
        <v>76</v>
      </c>
      <c r="AY731" s="238" t="s">
        <v>195</v>
      </c>
    </row>
    <row r="732" s="11" customFormat="1">
      <c r="A732" s="11"/>
      <c r="B732" s="228"/>
      <c r="C732" s="229"/>
      <c r="D732" s="213" t="s">
        <v>199</v>
      </c>
      <c r="E732" s="230" t="s">
        <v>1</v>
      </c>
      <c r="F732" s="231" t="s">
        <v>2377</v>
      </c>
      <c r="G732" s="229"/>
      <c r="H732" s="232">
        <v>5.4000000000000004</v>
      </c>
      <c r="I732" s="233"/>
      <c r="J732" s="229"/>
      <c r="K732" s="229"/>
      <c r="L732" s="234"/>
      <c r="M732" s="235"/>
      <c r="N732" s="236"/>
      <c r="O732" s="236"/>
      <c r="P732" s="236"/>
      <c r="Q732" s="236"/>
      <c r="R732" s="236"/>
      <c r="S732" s="236"/>
      <c r="T732" s="237"/>
      <c r="U732" s="11"/>
      <c r="V732" s="11"/>
      <c r="W732" s="11"/>
      <c r="X732" s="11"/>
      <c r="Y732" s="11"/>
      <c r="Z732" s="11"/>
      <c r="AA732" s="11"/>
      <c r="AB732" s="11"/>
      <c r="AC732" s="11"/>
      <c r="AD732" s="11"/>
      <c r="AE732" s="11"/>
      <c r="AT732" s="238" t="s">
        <v>199</v>
      </c>
      <c r="AU732" s="238" t="s">
        <v>85</v>
      </c>
      <c r="AV732" s="11" t="s">
        <v>85</v>
      </c>
      <c r="AW732" s="11" t="s">
        <v>32</v>
      </c>
      <c r="AX732" s="11" t="s">
        <v>76</v>
      </c>
      <c r="AY732" s="238" t="s">
        <v>195</v>
      </c>
    </row>
    <row r="733" s="10" customFormat="1">
      <c r="A733" s="10"/>
      <c r="B733" s="218"/>
      <c r="C733" s="219"/>
      <c r="D733" s="213" t="s">
        <v>199</v>
      </c>
      <c r="E733" s="220" t="s">
        <v>1</v>
      </c>
      <c r="F733" s="221" t="s">
        <v>2036</v>
      </c>
      <c r="G733" s="219"/>
      <c r="H733" s="220" t="s">
        <v>1</v>
      </c>
      <c r="I733" s="222"/>
      <c r="J733" s="219"/>
      <c r="K733" s="219"/>
      <c r="L733" s="223"/>
      <c r="M733" s="224"/>
      <c r="N733" s="225"/>
      <c r="O733" s="225"/>
      <c r="P733" s="225"/>
      <c r="Q733" s="225"/>
      <c r="R733" s="225"/>
      <c r="S733" s="225"/>
      <c r="T733" s="226"/>
      <c r="U733" s="10"/>
      <c r="V733" s="10"/>
      <c r="W733" s="10"/>
      <c r="X733" s="10"/>
      <c r="Y733" s="10"/>
      <c r="Z733" s="10"/>
      <c r="AA733" s="10"/>
      <c r="AB733" s="10"/>
      <c r="AC733" s="10"/>
      <c r="AD733" s="10"/>
      <c r="AE733" s="10"/>
      <c r="AT733" s="227" t="s">
        <v>199</v>
      </c>
      <c r="AU733" s="227" t="s">
        <v>85</v>
      </c>
      <c r="AV733" s="10" t="s">
        <v>83</v>
      </c>
      <c r="AW733" s="10" t="s">
        <v>32</v>
      </c>
      <c r="AX733" s="10" t="s">
        <v>76</v>
      </c>
      <c r="AY733" s="227" t="s">
        <v>195</v>
      </c>
    </row>
    <row r="734" s="11" customFormat="1">
      <c r="A734" s="11"/>
      <c r="B734" s="228"/>
      <c r="C734" s="229"/>
      <c r="D734" s="213" t="s">
        <v>199</v>
      </c>
      <c r="E734" s="230" t="s">
        <v>1</v>
      </c>
      <c r="F734" s="231" t="s">
        <v>2380</v>
      </c>
      <c r="G734" s="229"/>
      <c r="H734" s="232">
        <v>4.032</v>
      </c>
      <c r="I734" s="233"/>
      <c r="J734" s="229"/>
      <c r="K734" s="229"/>
      <c r="L734" s="234"/>
      <c r="M734" s="235"/>
      <c r="N734" s="236"/>
      <c r="O734" s="236"/>
      <c r="P734" s="236"/>
      <c r="Q734" s="236"/>
      <c r="R734" s="236"/>
      <c r="S734" s="236"/>
      <c r="T734" s="237"/>
      <c r="U734" s="11"/>
      <c r="V734" s="11"/>
      <c r="W734" s="11"/>
      <c r="X734" s="11"/>
      <c r="Y734" s="11"/>
      <c r="Z734" s="11"/>
      <c r="AA734" s="11"/>
      <c r="AB734" s="11"/>
      <c r="AC734" s="11"/>
      <c r="AD734" s="11"/>
      <c r="AE734" s="11"/>
      <c r="AT734" s="238" t="s">
        <v>199</v>
      </c>
      <c r="AU734" s="238" t="s">
        <v>85</v>
      </c>
      <c r="AV734" s="11" t="s">
        <v>85</v>
      </c>
      <c r="AW734" s="11" t="s">
        <v>32</v>
      </c>
      <c r="AX734" s="11" t="s">
        <v>76</v>
      </c>
      <c r="AY734" s="238" t="s">
        <v>195</v>
      </c>
    </row>
    <row r="735" s="15" customFormat="1">
      <c r="A735" s="15"/>
      <c r="B735" s="287"/>
      <c r="C735" s="288"/>
      <c r="D735" s="213" t="s">
        <v>199</v>
      </c>
      <c r="E735" s="289" t="s">
        <v>1</v>
      </c>
      <c r="F735" s="290" t="s">
        <v>1422</v>
      </c>
      <c r="G735" s="288"/>
      <c r="H735" s="291">
        <v>471.19200000000001</v>
      </c>
      <c r="I735" s="292"/>
      <c r="J735" s="288"/>
      <c r="K735" s="288"/>
      <c r="L735" s="293"/>
      <c r="M735" s="294"/>
      <c r="N735" s="295"/>
      <c r="O735" s="295"/>
      <c r="P735" s="295"/>
      <c r="Q735" s="295"/>
      <c r="R735" s="295"/>
      <c r="S735" s="295"/>
      <c r="T735" s="296"/>
      <c r="U735" s="15"/>
      <c r="V735" s="15"/>
      <c r="W735" s="15"/>
      <c r="X735" s="15"/>
      <c r="Y735" s="15"/>
      <c r="Z735" s="15"/>
      <c r="AA735" s="15"/>
      <c r="AB735" s="15"/>
      <c r="AC735" s="15"/>
      <c r="AD735" s="15"/>
      <c r="AE735" s="15"/>
      <c r="AT735" s="297" t="s">
        <v>199</v>
      </c>
      <c r="AU735" s="297" t="s">
        <v>85</v>
      </c>
      <c r="AV735" s="15" t="s">
        <v>234</v>
      </c>
      <c r="AW735" s="15" t="s">
        <v>32</v>
      </c>
      <c r="AX735" s="15" t="s">
        <v>83</v>
      </c>
      <c r="AY735" s="297" t="s">
        <v>195</v>
      </c>
    </row>
    <row r="736" s="2" customFormat="1" ht="24.15" customHeight="1">
      <c r="A736" s="39"/>
      <c r="B736" s="40"/>
      <c r="C736" s="200" t="s">
        <v>7</v>
      </c>
      <c r="D736" s="200" t="s">
        <v>191</v>
      </c>
      <c r="E736" s="201" t="s">
        <v>1559</v>
      </c>
      <c r="F736" s="202" t="s">
        <v>1560</v>
      </c>
      <c r="G736" s="203" t="s">
        <v>1411</v>
      </c>
      <c r="H736" s="204">
        <v>10526.853999999999</v>
      </c>
      <c r="I736" s="205"/>
      <c r="J736" s="206">
        <f>ROUND(I736*H736,2)</f>
        <v>0</v>
      </c>
      <c r="K736" s="202" t="s">
        <v>1412</v>
      </c>
      <c r="L736" s="45"/>
      <c r="M736" s="207" t="s">
        <v>1</v>
      </c>
      <c r="N736" s="208" t="s">
        <v>41</v>
      </c>
      <c r="O736" s="92"/>
      <c r="P736" s="209">
        <f>O736*H736</f>
        <v>0</v>
      </c>
      <c r="Q736" s="209">
        <v>0.0020100000000000001</v>
      </c>
      <c r="R736" s="209">
        <f>Q736*H736</f>
        <v>21.158976540000001</v>
      </c>
      <c r="S736" s="209">
        <v>0</v>
      </c>
      <c r="T736" s="210">
        <f>S736*H736</f>
        <v>0</v>
      </c>
      <c r="U736" s="39"/>
      <c r="V736" s="39"/>
      <c r="W736" s="39"/>
      <c r="X736" s="39"/>
      <c r="Y736" s="39"/>
      <c r="Z736" s="39"/>
      <c r="AA736" s="39"/>
      <c r="AB736" s="39"/>
      <c r="AC736" s="39"/>
      <c r="AD736" s="39"/>
      <c r="AE736" s="39"/>
      <c r="AR736" s="211" t="s">
        <v>234</v>
      </c>
      <c r="AT736" s="211" t="s">
        <v>191</v>
      </c>
      <c r="AU736" s="211" t="s">
        <v>85</v>
      </c>
      <c r="AY736" s="18" t="s">
        <v>195</v>
      </c>
      <c r="BE736" s="212">
        <f>IF(N736="základní",J736,0)</f>
        <v>0</v>
      </c>
      <c r="BF736" s="212">
        <f>IF(N736="snížená",J736,0)</f>
        <v>0</v>
      </c>
      <c r="BG736" s="212">
        <f>IF(N736="zákl. přenesená",J736,0)</f>
        <v>0</v>
      </c>
      <c r="BH736" s="212">
        <f>IF(N736="sníž. přenesená",J736,0)</f>
        <v>0</v>
      </c>
      <c r="BI736" s="212">
        <f>IF(N736="nulová",J736,0)</f>
        <v>0</v>
      </c>
      <c r="BJ736" s="18" t="s">
        <v>83</v>
      </c>
      <c r="BK736" s="212">
        <f>ROUND(I736*H736,2)</f>
        <v>0</v>
      </c>
      <c r="BL736" s="18" t="s">
        <v>234</v>
      </c>
      <c r="BM736" s="211" t="s">
        <v>2386</v>
      </c>
    </row>
    <row r="737" s="10" customFormat="1">
      <c r="A737" s="10"/>
      <c r="B737" s="218"/>
      <c r="C737" s="219"/>
      <c r="D737" s="213" t="s">
        <v>199</v>
      </c>
      <c r="E737" s="220" t="s">
        <v>1</v>
      </c>
      <c r="F737" s="221" t="s">
        <v>2039</v>
      </c>
      <c r="G737" s="219"/>
      <c r="H737" s="220" t="s">
        <v>1</v>
      </c>
      <c r="I737" s="222"/>
      <c r="J737" s="219"/>
      <c r="K737" s="219"/>
      <c r="L737" s="223"/>
      <c r="M737" s="224"/>
      <c r="N737" s="225"/>
      <c r="O737" s="225"/>
      <c r="P737" s="225"/>
      <c r="Q737" s="225"/>
      <c r="R737" s="225"/>
      <c r="S737" s="225"/>
      <c r="T737" s="226"/>
      <c r="U737" s="10"/>
      <c r="V737" s="10"/>
      <c r="W737" s="10"/>
      <c r="X737" s="10"/>
      <c r="Y737" s="10"/>
      <c r="Z737" s="10"/>
      <c r="AA737" s="10"/>
      <c r="AB737" s="10"/>
      <c r="AC737" s="10"/>
      <c r="AD737" s="10"/>
      <c r="AE737" s="10"/>
      <c r="AT737" s="227" t="s">
        <v>199</v>
      </c>
      <c r="AU737" s="227" t="s">
        <v>85</v>
      </c>
      <c r="AV737" s="10" t="s">
        <v>83</v>
      </c>
      <c r="AW737" s="10" t="s">
        <v>32</v>
      </c>
      <c r="AX737" s="10" t="s">
        <v>76</v>
      </c>
      <c r="AY737" s="227" t="s">
        <v>195</v>
      </c>
    </row>
    <row r="738" s="11" customFormat="1">
      <c r="A738" s="11"/>
      <c r="B738" s="228"/>
      <c r="C738" s="229"/>
      <c r="D738" s="213" t="s">
        <v>199</v>
      </c>
      <c r="E738" s="230" t="s">
        <v>1</v>
      </c>
      <c r="F738" s="231" t="s">
        <v>2387</v>
      </c>
      <c r="G738" s="229"/>
      <c r="H738" s="232">
        <v>510.33800000000002</v>
      </c>
      <c r="I738" s="233"/>
      <c r="J738" s="229"/>
      <c r="K738" s="229"/>
      <c r="L738" s="234"/>
      <c r="M738" s="235"/>
      <c r="N738" s="236"/>
      <c r="O738" s="236"/>
      <c r="P738" s="236"/>
      <c r="Q738" s="236"/>
      <c r="R738" s="236"/>
      <c r="S738" s="236"/>
      <c r="T738" s="237"/>
      <c r="U738" s="11"/>
      <c r="V738" s="11"/>
      <c r="W738" s="11"/>
      <c r="X738" s="11"/>
      <c r="Y738" s="11"/>
      <c r="Z738" s="11"/>
      <c r="AA738" s="11"/>
      <c r="AB738" s="11"/>
      <c r="AC738" s="11"/>
      <c r="AD738" s="11"/>
      <c r="AE738" s="11"/>
      <c r="AT738" s="238" t="s">
        <v>199</v>
      </c>
      <c r="AU738" s="238" t="s">
        <v>85</v>
      </c>
      <c r="AV738" s="11" t="s">
        <v>85</v>
      </c>
      <c r="AW738" s="11" t="s">
        <v>32</v>
      </c>
      <c r="AX738" s="11" t="s">
        <v>76</v>
      </c>
      <c r="AY738" s="238" t="s">
        <v>195</v>
      </c>
    </row>
    <row r="739" s="11" customFormat="1">
      <c r="A739" s="11"/>
      <c r="B739" s="228"/>
      <c r="C739" s="229"/>
      <c r="D739" s="213" t="s">
        <v>199</v>
      </c>
      <c r="E739" s="230" t="s">
        <v>1</v>
      </c>
      <c r="F739" s="231" t="s">
        <v>2388</v>
      </c>
      <c r="G739" s="229"/>
      <c r="H739" s="232">
        <v>532.38199999999995</v>
      </c>
      <c r="I739" s="233"/>
      <c r="J739" s="229"/>
      <c r="K739" s="229"/>
      <c r="L739" s="234"/>
      <c r="M739" s="235"/>
      <c r="N739" s="236"/>
      <c r="O739" s="236"/>
      <c r="P739" s="236"/>
      <c r="Q739" s="236"/>
      <c r="R739" s="236"/>
      <c r="S739" s="236"/>
      <c r="T739" s="237"/>
      <c r="U739" s="11"/>
      <c r="V739" s="11"/>
      <c r="W739" s="11"/>
      <c r="X739" s="11"/>
      <c r="Y739" s="11"/>
      <c r="Z739" s="11"/>
      <c r="AA739" s="11"/>
      <c r="AB739" s="11"/>
      <c r="AC739" s="11"/>
      <c r="AD739" s="11"/>
      <c r="AE739" s="11"/>
      <c r="AT739" s="238" t="s">
        <v>199</v>
      </c>
      <c r="AU739" s="238" t="s">
        <v>85</v>
      </c>
      <c r="AV739" s="11" t="s">
        <v>85</v>
      </c>
      <c r="AW739" s="11" t="s">
        <v>32</v>
      </c>
      <c r="AX739" s="11" t="s">
        <v>76</v>
      </c>
      <c r="AY739" s="238" t="s">
        <v>195</v>
      </c>
    </row>
    <row r="740" s="11" customFormat="1">
      <c r="A740" s="11"/>
      <c r="B740" s="228"/>
      <c r="C740" s="229"/>
      <c r="D740" s="213" t="s">
        <v>199</v>
      </c>
      <c r="E740" s="230" t="s">
        <v>1</v>
      </c>
      <c r="F740" s="231" t="s">
        <v>2389</v>
      </c>
      <c r="G740" s="229"/>
      <c r="H740" s="232">
        <v>76.725999999999999</v>
      </c>
      <c r="I740" s="233"/>
      <c r="J740" s="229"/>
      <c r="K740" s="229"/>
      <c r="L740" s="234"/>
      <c r="M740" s="235"/>
      <c r="N740" s="236"/>
      <c r="O740" s="236"/>
      <c r="P740" s="236"/>
      <c r="Q740" s="236"/>
      <c r="R740" s="236"/>
      <c r="S740" s="236"/>
      <c r="T740" s="237"/>
      <c r="U740" s="11"/>
      <c r="V740" s="11"/>
      <c r="W740" s="11"/>
      <c r="X740" s="11"/>
      <c r="Y740" s="11"/>
      <c r="Z740" s="11"/>
      <c r="AA740" s="11"/>
      <c r="AB740" s="11"/>
      <c r="AC740" s="11"/>
      <c r="AD740" s="11"/>
      <c r="AE740" s="11"/>
      <c r="AT740" s="238" t="s">
        <v>199</v>
      </c>
      <c r="AU740" s="238" t="s">
        <v>85</v>
      </c>
      <c r="AV740" s="11" t="s">
        <v>85</v>
      </c>
      <c r="AW740" s="11" t="s">
        <v>32</v>
      </c>
      <c r="AX740" s="11" t="s">
        <v>76</v>
      </c>
      <c r="AY740" s="238" t="s">
        <v>195</v>
      </c>
    </row>
    <row r="741" s="11" customFormat="1">
      <c r="A741" s="11"/>
      <c r="B741" s="228"/>
      <c r="C741" s="229"/>
      <c r="D741" s="213" t="s">
        <v>199</v>
      </c>
      <c r="E741" s="230" t="s">
        <v>1</v>
      </c>
      <c r="F741" s="231" t="s">
        <v>2390</v>
      </c>
      <c r="G741" s="229"/>
      <c r="H741" s="232">
        <v>17.100000000000001</v>
      </c>
      <c r="I741" s="233"/>
      <c r="J741" s="229"/>
      <c r="K741" s="229"/>
      <c r="L741" s="234"/>
      <c r="M741" s="235"/>
      <c r="N741" s="236"/>
      <c r="O741" s="236"/>
      <c r="P741" s="236"/>
      <c r="Q741" s="236"/>
      <c r="R741" s="236"/>
      <c r="S741" s="236"/>
      <c r="T741" s="237"/>
      <c r="U741" s="11"/>
      <c r="V741" s="11"/>
      <c r="W741" s="11"/>
      <c r="X741" s="11"/>
      <c r="Y741" s="11"/>
      <c r="Z741" s="11"/>
      <c r="AA741" s="11"/>
      <c r="AB741" s="11"/>
      <c r="AC741" s="11"/>
      <c r="AD741" s="11"/>
      <c r="AE741" s="11"/>
      <c r="AT741" s="238" t="s">
        <v>199</v>
      </c>
      <c r="AU741" s="238" t="s">
        <v>85</v>
      </c>
      <c r="AV741" s="11" t="s">
        <v>85</v>
      </c>
      <c r="AW741" s="11" t="s">
        <v>32</v>
      </c>
      <c r="AX741" s="11" t="s">
        <v>76</v>
      </c>
      <c r="AY741" s="238" t="s">
        <v>195</v>
      </c>
    </row>
    <row r="742" s="11" customFormat="1">
      <c r="A742" s="11"/>
      <c r="B742" s="228"/>
      <c r="C742" s="229"/>
      <c r="D742" s="213" t="s">
        <v>199</v>
      </c>
      <c r="E742" s="230" t="s">
        <v>1</v>
      </c>
      <c r="F742" s="231" t="s">
        <v>2391</v>
      </c>
      <c r="G742" s="229"/>
      <c r="H742" s="232">
        <v>17.556000000000001</v>
      </c>
      <c r="I742" s="233"/>
      <c r="J742" s="229"/>
      <c r="K742" s="229"/>
      <c r="L742" s="234"/>
      <c r="M742" s="235"/>
      <c r="N742" s="236"/>
      <c r="O742" s="236"/>
      <c r="P742" s="236"/>
      <c r="Q742" s="236"/>
      <c r="R742" s="236"/>
      <c r="S742" s="236"/>
      <c r="T742" s="237"/>
      <c r="U742" s="11"/>
      <c r="V742" s="11"/>
      <c r="W742" s="11"/>
      <c r="X742" s="11"/>
      <c r="Y742" s="11"/>
      <c r="Z742" s="11"/>
      <c r="AA742" s="11"/>
      <c r="AB742" s="11"/>
      <c r="AC742" s="11"/>
      <c r="AD742" s="11"/>
      <c r="AE742" s="11"/>
      <c r="AT742" s="238" t="s">
        <v>199</v>
      </c>
      <c r="AU742" s="238" t="s">
        <v>85</v>
      </c>
      <c r="AV742" s="11" t="s">
        <v>85</v>
      </c>
      <c r="AW742" s="11" t="s">
        <v>32</v>
      </c>
      <c r="AX742" s="11" t="s">
        <v>76</v>
      </c>
      <c r="AY742" s="238" t="s">
        <v>195</v>
      </c>
    </row>
    <row r="743" s="10" customFormat="1">
      <c r="A743" s="10"/>
      <c r="B743" s="218"/>
      <c r="C743" s="219"/>
      <c r="D743" s="213" t="s">
        <v>199</v>
      </c>
      <c r="E743" s="220" t="s">
        <v>1</v>
      </c>
      <c r="F743" s="221" t="s">
        <v>2043</v>
      </c>
      <c r="G743" s="219"/>
      <c r="H743" s="220" t="s">
        <v>1</v>
      </c>
      <c r="I743" s="222"/>
      <c r="J743" s="219"/>
      <c r="K743" s="219"/>
      <c r="L743" s="223"/>
      <c r="M743" s="224"/>
      <c r="N743" s="225"/>
      <c r="O743" s="225"/>
      <c r="P743" s="225"/>
      <c r="Q743" s="225"/>
      <c r="R743" s="225"/>
      <c r="S743" s="225"/>
      <c r="T743" s="226"/>
      <c r="U743" s="10"/>
      <c r="V743" s="10"/>
      <c r="W743" s="10"/>
      <c r="X743" s="10"/>
      <c r="Y743" s="10"/>
      <c r="Z743" s="10"/>
      <c r="AA743" s="10"/>
      <c r="AB743" s="10"/>
      <c r="AC743" s="10"/>
      <c r="AD743" s="10"/>
      <c r="AE743" s="10"/>
      <c r="AT743" s="227" t="s">
        <v>199</v>
      </c>
      <c r="AU743" s="227" t="s">
        <v>85</v>
      </c>
      <c r="AV743" s="10" t="s">
        <v>83</v>
      </c>
      <c r="AW743" s="10" t="s">
        <v>32</v>
      </c>
      <c r="AX743" s="10" t="s">
        <v>76</v>
      </c>
      <c r="AY743" s="227" t="s">
        <v>195</v>
      </c>
    </row>
    <row r="744" s="11" customFormat="1">
      <c r="A744" s="11"/>
      <c r="B744" s="228"/>
      <c r="C744" s="229"/>
      <c r="D744" s="213" t="s">
        <v>199</v>
      </c>
      <c r="E744" s="230" t="s">
        <v>1</v>
      </c>
      <c r="F744" s="231" t="s">
        <v>2392</v>
      </c>
      <c r="G744" s="229"/>
      <c r="H744" s="232">
        <v>310.89600000000002</v>
      </c>
      <c r="I744" s="233"/>
      <c r="J744" s="229"/>
      <c r="K744" s="229"/>
      <c r="L744" s="234"/>
      <c r="M744" s="235"/>
      <c r="N744" s="236"/>
      <c r="O744" s="236"/>
      <c r="P744" s="236"/>
      <c r="Q744" s="236"/>
      <c r="R744" s="236"/>
      <c r="S744" s="236"/>
      <c r="T744" s="237"/>
      <c r="U744" s="11"/>
      <c r="V744" s="11"/>
      <c r="W744" s="11"/>
      <c r="X744" s="11"/>
      <c r="Y744" s="11"/>
      <c r="Z744" s="11"/>
      <c r="AA744" s="11"/>
      <c r="AB744" s="11"/>
      <c r="AC744" s="11"/>
      <c r="AD744" s="11"/>
      <c r="AE744" s="11"/>
      <c r="AT744" s="238" t="s">
        <v>199</v>
      </c>
      <c r="AU744" s="238" t="s">
        <v>85</v>
      </c>
      <c r="AV744" s="11" t="s">
        <v>85</v>
      </c>
      <c r="AW744" s="11" t="s">
        <v>32</v>
      </c>
      <c r="AX744" s="11" t="s">
        <v>76</v>
      </c>
      <c r="AY744" s="238" t="s">
        <v>195</v>
      </c>
    </row>
    <row r="745" s="11" customFormat="1">
      <c r="A745" s="11"/>
      <c r="B745" s="228"/>
      <c r="C745" s="229"/>
      <c r="D745" s="213" t="s">
        <v>199</v>
      </c>
      <c r="E745" s="230" t="s">
        <v>1</v>
      </c>
      <c r="F745" s="231" t="s">
        <v>2393</v>
      </c>
      <c r="G745" s="229"/>
      <c r="H745" s="232">
        <v>24.388000000000002</v>
      </c>
      <c r="I745" s="233"/>
      <c r="J745" s="229"/>
      <c r="K745" s="229"/>
      <c r="L745" s="234"/>
      <c r="M745" s="235"/>
      <c r="N745" s="236"/>
      <c r="O745" s="236"/>
      <c r="P745" s="236"/>
      <c r="Q745" s="236"/>
      <c r="R745" s="236"/>
      <c r="S745" s="236"/>
      <c r="T745" s="237"/>
      <c r="U745" s="11"/>
      <c r="V745" s="11"/>
      <c r="W745" s="11"/>
      <c r="X745" s="11"/>
      <c r="Y745" s="11"/>
      <c r="Z745" s="11"/>
      <c r="AA745" s="11"/>
      <c r="AB745" s="11"/>
      <c r="AC745" s="11"/>
      <c r="AD745" s="11"/>
      <c r="AE745" s="11"/>
      <c r="AT745" s="238" t="s">
        <v>199</v>
      </c>
      <c r="AU745" s="238" t="s">
        <v>85</v>
      </c>
      <c r="AV745" s="11" t="s">
        <v>85</v>
      </c>
      <c r="AW745" s="11" t="s">
        <v>32</v>
      </c>
      <c r="AX745" s="11" t="s">
        <v>76</v>
      </c>
      <c r="AY745" s="238" t="s">
        <v>195</v>
      </c>
    </row>
    <row r="746" s="11" customFormat="1">
      <c r="A746" s="11"/>
      <c r="B746" s="228"/>
      <c r="C746" s="229"/>
      <c r="D746" s="213" t="s">
        <v>199</v>
      </c>
      <c r="E746" s="230" t="s">
        <v>1</v>
      </c>
      <c r="F746" s="231" t="s">
        <v>2394</v>
      </c>
      <c r="G746" s="229"/>
      <c r="H746" s="232">
        <v>7.5999999999999996</v>
      </c>
      <c r="I746" s="233"/>
      <c r="J746" s="229"/>
      <c r="K746" s="229"/>
      <c r="L746" s="234"/>
      <c r="M746" s="235"/>
      <c r="N746" s="236"/>
      <c r="O746" s="236"/>
      <c r="P746" s="236"/>
      <c r="Q746" s="236"/>
      <c r="R746" s="236"/>
      <c r="S746" s="236"/>
      <c r="T746" s="237"/>
      <c r="U746" s="11"/>
      <c r="V746" s="11"/>
      <c r="W746" s="11"/>
      <c r="X746" s="11"/>
      <c r="Y746" s="11"/>
      <c r="Z746" s="11"/>
      <c r="AA746" s="11"/>
      <c r="AB746" s="11"/>
      <c r="AC746" s="11"/>
      <c r="AD746" s="11"/>
      <c r="AE746" s="11"/>
      <c r="AT746" s="238" t="s">
        <v>199</v>
      </c>
      <c r="AU746" s="238" t="s">
        <v>85</v>
      </c>
      <c r="AV746" s="11" t="s">
        <v>85</v>
      </c>
      <c r="AW746" s="11" t="s">
        <v>32</v>
      </c>
      <c r="AX746" s="11" t="s">
        <v>76</v>
      </c>
      <c r="AY746" s="238" t="s">
        <v>195</v>
      </c>
    </row>
    <row r="747" s="10" customFormat="1">
      <c r="A747" s="10"/>
      <c r="B747" s="218"/>
      <c r="C747" s="219"/>
      <c r="D747" s="213" t="s">
        <v>199</v>
      </c>
      <c r="E747" s="220" t="s">
        <v>1</v>
      </c>
      <c r="F747" s="221" t="s">
        <v>1519</v>
      </c>
      <c r="G747" s="219"/>
      <c r="H747" s="220" t="s">
        <v>1</v>
      </c>
      <c r="I747" s="222"/>
      <c r="J747" s="219"/>
      <c r="K747" s="219"/>
      <c r="L747" s="223"/>
      <c r="M747" s="224"/>
      <c r="N747" s="225"/>
      <c r="O747" s="225"/>
      <c r="P747" s="225"/>
      <c r="Q747" s="225"/>
      <c r="R747" s="225"/>
      <c r="S747" s="225"/>
      <c r="T747" s="226"/>
      <c r="U747" s="10"/>
      <c r="V747" s="10"/>
      <c r="W747" s="10"/>
      <c r="X747" s="10"/>
      <c r="Y747" s="10"/>
      <c r="Z747" s="10"/>
      <c r="AA747" s="10"/>
      <c r="AB747" s="10"/>
      <c r="AC747" s="10"/>
      <c r="AD747" s="10"/>
      <c r="AE747" s="10"/>
      <c r="AT747" s="227" t="s">
        <v>199</v>
      </c>
      <c r="AU747" s="227" t="s">
        <v>85</v>
      </c>
      <c r="AV747" s="10" t="s">
        <v>83</v>
      </c>
      <c r="AW747" s="10" t="s">
        <v>32</v>
      </c>
      <c r="AX747" s="10" t="s">
        <v>76</v>
      </c>
      <c r="AY747" s="227" t="s">
        <v>195</v>
      </c>
    </row>
    <row r="748" s="11" customFormat="1">
      <c r="A748" s="11"/>
      <c r="B748" s="228"/>
      <c r="C748" s="229"/>
      <c r="D748" s="213" t="s">
        <v>199</v>
      </c>
      <c r="E748" s="230" t="s">
        <v>1</v>
      </c>
      <c r="F748" s="231" t="s">
        <v>2395</v>
      </c>
      <c r="G748" s="229"/>
      <c r="H748" s="232">
        <v>32.576000000000001</v>
      </c>
      <c r="I748" s="233"/>
      <c r="J748" s="229"/>
      <c r="K748" s="229"/>
      <c r="L748" s="234"/>
      <c r="M748" s="235"/>
      <c r="N748" s="236"/>
      <c r="O748" s="236"/>
      <c r="P748" s="236"/>
      <c r="Q748" s="236"/>
      <c r="R748" s="236"/>
      <c r="S748" s="236"/>
      <c r="T748" s="237"/>
      <c r="U748" s="11"/>
      <c r="V748" s="11"/>
      <c r="W748" s="11"/>
      <c r="X748" s="11"/>
      <c r="Y748" s="11"/>
      <c r="Z748" s="11"/>
      <c r="AA748" s="11"/>
      <c r="AB748" s="11"/>
      <c r="AC748" s="11"/>
      <c r="AD748" s="11"/>
      <c r="AE748" s="11"/>
      <c r="AT748" s="238" t="s">
        <v>199</v>
      </c>
      <c r="AU748" s="238" t="s">
        <v>85</v>
      </c>
      <c r="AV748" s="11" t="s">
        <v>85</v>
      </c>
      <c r="AW748" s="11" t="s">
        <v>32</v>
      </c>
      <c r="AX748" s="11" t="s">
        <v>76</v>
      </c>
      <c r="AY748" s="238" t="s">
        <v>195</v>
      </c>
    </row>
    <row r="749" s="10" customFormat="1">
      <c r="A749" s="10"/>
      <c r="B749" s="218"/>
      <c r="C749" s="219"/>
      <c r="D749" s="213" t="s">
        <v>199</v>
      </c>
      <c r="E749" s="220" t="s">
        <v>1</v>
      </c>
      <c r="F749" s="221" t="s">
        <v>2025</v>
      </c>
      <c r="G749" s="219"/>
      <c r="H749" s="220" t="s">
        <v>1</v>
      </c>
      <c r="I749" s="222"/>
      <c r="J749" s="219"/>
      <c r="K749" s="219"/>
      <c r="L749" s="223"/>
      <c r="M749" s="224"/>
      <c r="N749" s="225"/>
      <c r="O749" s="225"/>
      <c r="P749" s="225"/>
      <c r="Q749" s="225"/>
      <c r="R749" s="225"/>
      <c r="S749" s="225"/>
      <c r="T749" s="226"/>
      <c r="U749" s="10"/>
      <c r="V749" s="10"/>
      <c r="W749" s="10"/>
      <c r="X749" s="10"/>
      <c r="Y749" s="10"/>
      <c r="Z749" s="10"/>
      <c r="AA749" s="10"/>
      <c r="AB749" s="10"/>
      <c r="AC749" s="10"/>
      <c r="AD749" s="10"/>
      <c r="AE749" s="10"/>
      <c r="AT749" s="227" t="s">
        <v>199</v>
      </c>
      <c r="AU749" s="227" t="s">
        <v>85</v>
      </c>
      <c r="AV749" s="10" t="s">
        <v>83</v>
      </c>
      <c r="AW749" s="10" t="s">
        <v>32</v>
      </c>
      <c r="AX749" s="10" t="s">
        <v>76</v>
      </c>
      <c r="AY749" s="227" t="s">
        <v>195</v>
      </c>
    </row>
    <row r="750" s="11" customFormat="1">
      <c r="A750" s="11"/>
      <c r="B750" s="228"/>
      <c r="C750" s="229"/>
      <c r="D750" s="213" t="s">
        <v>199</v>
      </c>
      <c r="E750" s="230" t="s">
        <v>1</v>
      </c>
      <c r="F750" s="231" t="s">
        <v>2396</v>
      </c>
      <c r="G750" s="229"/>
      <c r="H750" s="232">
        <v>1197.6479999999999</v>
      </c>
      <c r="I750" s="233"/>
      <c r="J750" s="229"/>
      <c r="K750" s="229"/>
      <c r="L750" s="234"/>
      <c r="M750" s="235"/>
      <c r="N750" s="236"/>
      <c r="O750" s="236"/>
      <c r="P750" s="236"/>
      <c r="Q750" s="236"/>
      <c r="R750" s="236"/>
      <c r="S750" s="236"/>
      <c r="T750" s="237"/>
      <c r="U750" s="11"/>
      <c r="V750" s="11"/>
      <c r="W750" s="11"/>
      <c r="X750" s="11"/>
      <c r="Y750" s="11"/>
      <c r="Z750" s="11"/>
      <c r="AA750" s="11"/>
      <c r="AB750" s="11"/>
      <c r="AC750" s="11"/>
      <c r="AD750" s="11"/>
      <c r="AE750" s="11"/>
      <c r="AT750" s="238" t="s">
        <v>199</v>
      </c>
      <c r="AU750" s="238" t="s">
        <v>85</v>
      </c>
      <c r="AV750" s="11" t="s">
        <v>85</v>
      </c>
      <c r="AW750" s="11" t="s">
        <v>32</v>
      </c>
      <c r="AX750" s="11" t="s">
        <v>76</v>
      </c>
      <c r="AY750" s="238" t="s">
        <v>195</v>
      </c>
    </row>
    <row r="751" s="11" customFormat="1">
      <c r="A751" s="11"/>
      <c r="B751" s="228"/>
      <c r="C751" s="229"/>
      <c r="D751" s="213" t="s">
        <v>199</v>
      </c>
      <c r="E751" s="230" t="s">
        <v>1</v>
      </c>
      <c r="F751" s="231" t="s">
        <v>2397</v>
      </c>
      <c r="G751" s="229"/>
      <c r="H751" s="232">
        <v>87.412000000000006</v>
      </c>
      <c r="I751" s="233"/>
      <c r="J751" s="229"/>
      <c r="K751" s="229"/>
      <c r="L751" s="234"/>
      <c r="M751" s="235"/>
      <c r="N751" s="236"/>
      <c r="O751" s="236"/>
      <c r="P751" s="236"/>
      <c r="Q751" s="236"/>
      <c r="R751" s="236"/>
      <c r="S751" s="236"/>
      <c r="T751" s="237"/>
      <c r="U751" s="11"/>
      <c r="V751" s="11"/>
      <c r="W751" s="11"/>
      <c r="X751" s="11"/>
      <c r="Y751" s="11"/>
      <c r="Z751" s="11"/>
      <c r="AA751" s="11"/>
      <c r="AB751" s="11"/>
      <c r="AC751" s="11"/>
      <c r="AD751" s="11"/>
      <c r="AE751" s="11"/>
      <c r="AT751" s="238" t="s">
        <v>199</v>
      </c>
      <c r="AU751" s="238" t="s">
        <v>85</v>
      </c>
      <c r="AV751" s="11" t="s">
        <v>85</v>
      </c>
      <c r="AW751" s="11" t="s">
        <v>32</v>
      </c>
      <c r="AX751" s="11" t="s">
        <v>76</v>
      </c>
      <c r="AY751" s="238" t="s">
        <v>195</v>
      </c>
    </row>
    <row r="752" s="11" customFormat="1">
      <c r="A752" s="11"/>
      <c r="B752" s="228"/>
      <c r="C752" s="229"/>
      <c r="D752" s="213" t="s">
        <v>199</v>
      </c>
      <c r="E752" s="230" t="s">
        <v>1</v>
      </c>
      <c r="F752" s="231" t="s">
        <v>2398</v>
      </c>
      <c r="G752" s="229"/>
      <c r="H752" s="232">
        <v>26.600000000000001</v>
      </c>
      <c r="I752" s="233"/>
      <c r="J752" s="229"/>
      <c r="K752" s="229"/>
      <c r="L752" s="234"/>
      <c r="M752" s="235"/>
      <c r="N752" s="236"/>
      <c r="O752" s="236"/>
      <c r="P752" s="236"/>
      <c r="Q752" s="236"/>
      <c r="R752" s="236"/>
      <c r="S752" s="236"/>
      <c r="T752" s="237"/>
      <c r="U752" s="11"/>
      <c r="V752" s="11"/>
      <c r="W752" s="11"/>
      <c r="X752" s="11"/>
      <c r="Y752" s="11"/>
      <c r="Z752" s="11"/>
      <c r="AA752" s="11"/>
      <c r="AB752" s="11"/>
      <c r="AC752" s="11"/>
      <c r="AD752" s="11"/>
      <c r="AE752" s="11"/>
      <c r="AT752" s="238" t="s">
        <v>199</v>
      </c>
      <c r="AU752" s="238" t="s">
        <v>85</v>
      </c>
      <c r="AV752" s="11" t="s">
        <v>85</v>
      </c>
      <c r="AW752" s="11" t="s">
        <v>32</v>
      </c>
      <c r="AX752" s="11" t="s">
        <v>76</v>
      </c>
      <c r="AY752" s="238" t="s">
        <v>195</v>
      </c>
    </row>
    <row r="753" s="10" customFormat="1">
      <c r="A753" s="10"/>
      <c r="B753" s="218"/>
      <c r="C753" s="219"/>
      <c r="D753" s="213" t="s">
        <v>199</v>
      </c>
      <c r="E753" s="220" t="s">
        <v>1</v>
      </c>
      <c r="F753" s="221" t="s">
        <v>2027</v>
      </c>
      <c r="G753" s="219"/>
      <c r="H753" s="220" t="s">
        <v>1</v>
      </c>
      <c r="I753" s="222"/>
      <c r="J753" s="219"/>
      <c r="K753" s="219"/>
      <c r="L753" s="223"/>
      <c r="M753" s="224"/>
      <c r="N753" s="225"/>
      <c r="O753" s="225"/>
      <c r="P753" s="225"/>
      <c r="Q753" s="225"/>
      <c r="R753" s="225"/>
      <c r="S753" s="225"/>
      <c r="T753" s="226"/>
      <c r="U753" s="10"/>
      <c r="V753" s="10"/>
      <c r="W753" s="10"/>
      <c r="X753" s="10"/>
      <c r="Y753" s="10"/>
      <c r="Z753" s="10"/>
      <c r="AA753" s="10"/>
      <c r="AB753" s="10"/>
      <c r="AC753" s="10"/>
      <c r="AD753" s="10"/>
      <c r="AE753" s="10"/>
      <c r="AT753" s="227" t="s">
        <v>199</v>
      </c>
      <c r="AU753" s="227" t="s">
        <v>85</v>
      </c>
      <c r="AV753" s="10" t="s">
        <v>83</v>
      </c>
      <c r="AW753" s="10" t="s">
        <v>32</v>
      </c>
      <c r="AX753" s="10" t="s">
        <v>76</v>
      </c>
      <c r="AY753" s="227" t="s">
        <v>195</v>
      </c>
    </row>
    <row r="754" s="11" customFormat="1">
      <c r="A754" s="11"/>
      <c r="B754" s="228"/>
      <c r="C754" s="229"/>
      <c r="D754" s="213" t="s">
        <v>199</v>
      </c>
      <c r="E754" s="230" t="s">
        <v>1</v>
      </c>
      <c r="F754" s="231" t="s">
        <v>2399</v>
      </c>
      <c r="G754" s="229"/>
      <c r="H754" s="232">
        <v>219.98400000000001</v>
      </c>
      <c r="I754" s="233"/>
      <c r="J754" s="229"/>
      <c r="K754" s="229"/>
      <c r="L754" s="234"/>
      <c r="M754" s="235"/>
      <c r="N754" s="236"/>
      <c r="O754" s="236"/>
      <c r="P754" s="236"/>
      <c r="Q754" s="236"/>
      <c r="R754" s="236"/>
      <c r="S754" s="236"/>
      <c r="T754" s="237"/>
      <c r="U754" s="11"/>
      <c r="V754" s="11"/>
      <c r="W754" s="11"/>
      <c r="X754" s="11"/>
      <c r="Y754" s="11"/>
      <c r="Z754" s="11"/>
      <c r="AA754" s="11"/>
      <c r="AB754" s="11"/>
      <c r="AC754" s="11"/>
      <c r="AD754" s="11"/>
      <c r="AE754" s="11"/>
      <c r="AT754" s="238" t="s">
        <v>199</v>
      </c>
      <c r="AU754" s="238" t="s">
        <v>85</v>
      </c>
      <c r="AV754" s="11" t="s">
        <v>85</v>
      </c>
      <c r="AW754" s="11" t="s">
        <v>32</v>
      </c>
      <c r="AX754" s="11" t="s">
        <v>76</v>
      </c>
      <c r="AY754" s="238" t="s">
        <v>195</v>
      </c>
    </row>
    <row r="755" s="11" customFormat="1">
      <c r="A755" s="11"/>
      <c r="B755" s="228"/>
      <c r="C755" s="229"/>
      <c r="D755" s="213" t="s">
        <v>199</v>
      </c>
      <c r="E755" s="230" t="s">
        <v>1</v>
      </c>
      <c r="F755" s="231" t="s">
        <v>2400</v>
      </c>
      <c r="G755" s="229"/>
      <c r="H755" s="232">
        <v>12.48</v>
      </c>
      <c r="I755" s="233"/>
      <c r="J755" s="229"/>
      <c r="K755" s="229"/>
      <c r="L755" s="234"/>
      <c r="M755" s="235"/>
      <c r="N755" s="236"/>
      <c r="O755" s="236"/>
      <c r="P755" s="236"/>
      <c r="Q755" s="236"/>
      <c r="R755" s="236"/>
      <c r="S755" s="236"/>
      <c r="T755" s="237"/>
      <c r="U755" s="11"/>
      <c r="V755" s="11"/>
      <c r="W755" s="11"/>
      <c r="X755" s="11"/>
      <c r="Y755" s="11"/>
      <c r="Z755" s="11"/>
      <c r="AA755" s="11"/>
      <c r="AB755" s="11"/>
      <c r="AC755" s="11"/>
      <c r="AD755" s="11"/>
      <c r="AE755" s="11"/>
      <c r="AT755" s="238" t="s">
        <v>199</v>
      </c>
      <c r="AU755" s="238" t="s">
        <v>85</v>
      </c>
      <c r="AV755" s="11" t="s">
        <v>85</v>
      </c>
      <c r="AW755" s="11" t="s">
        <v>32</v>
      </c>
      <c r="AX755" s="11" t="s">
        <v>76</v>
      </c>
      <c r="AY755" s="238" t="s">
        <v>195</v>
      </c>
    </row>
    <row r="756" s="11" customFormat="1">
      <c r="A756" s="11"/>
      <c r="B756" s="228"/>
      <c r="C756" s="229"/>
      <c r="D756" s="213" t="s">
        <v>199</v>
      </c>
      <c r="E756" s="230" t="s">
        <v>1</v>
      </c>
      <c r="F756" s="231" t="s">
        <v>2401</v>
      </c>
      <c r="G756" s="229"/>
      <c r="H756" s="232">
        <v>3.7999999999999998</v>
      </c>
      <c r="I756" s="233"/>
      <c r="J756" s="229"/>
      <c r="K756" s="229"/>
      <c r="L756" s="234"/>
      <c r="M756" s="235"/>
      <c r="N756" s="236"/>
      <c r="O756" s="236"/>
      <c r="P756" s="236"/>
      <c r="Q756" s="236"/>
      <c r="R756" s="236"/>
      <c r="S756" s="236"/>
      <c r="T756" s="237"/>
      <c r="U756" s="11"/>
      <c r="V756" s="11"/>
      <c r="W756" s="11"/>
      <c r="X756" s="11"/>
      <c r="Y756" s="11"/>
      <c r="Z756" s="11"/>
      <c r="AA756" s="11"/>
      <c r="AB756" s="11"/>
      <c r="AC756" s="11"/>
      <c r="AD756" s="11"/>
      <c r="AE756" s="11"/>
      <c r="AT756" s="238" t="s">
        <v>199</v>
      </c>
      <c r="AU756" s="238" t="s">
        <v>85</v>
      </c>
      <c r="AV756" s="11" t="s">
        <v>85</v>
      </c>
      <c r="AW756" s="11" t="s">
        <v>32</v>
      </c>
      <c r="AX756" s="11" t="s">
        <v>76</v>
      </c>
      <c r="AY756" s="238" t="s">
        <v>195</v>
      </c>
    </row>
    <row r="757" s="10" customFormat="1">
      <c r="A757" s="10"/>
      <c r="B757" s="218"/>
      <c r="C757" s="219"/>
      <c r="D757" s="213" t="s">
        <v>199</v>
      </c>
      <c r="E757" s="220" t="s">
        <v>1</v>
      </c>
      <c r="F757" s="221" t="s">
        <v>2048</v>
      </c>
      <c r="G757" s="219"/>
      <c r="H757" s="220" t="s">
        <v>1</v>
      </c>
      <c r="I757" s="222"/>
      <c r="J757" s="219"/>
      <c r="K757" s="219"/>
      <c r="L757" s="223"/>
      <c r="M757" s="224"/>
      <c r="N757" s="225"/>
      <c r="O757" s="225"/>
      <c r="P757" s="225"/>
      <c r="Q757" s="225"/>
      <c r="R757" s="225"/>
      <c r="S757" s="225"/>
      <c r="T757" s="226"/>
      <c r="U757" s="10"/>
      <c r="V757" s="10"/>
      <c r="W757" s="10"/>
      <c r="X757" s="10"/>
      <c r="Y757" s="10"/>
      <c r="Z757" s="10"/>
      <c r="AA757" s="10"/>
      <c r="AB757" s="10"/>
      <c r="AC757" s="10"/>
      <c r="AD757" s="10"/>
      <c r="AE757" s="10"/>
      <c r="AT757" s="227" t="s">
        <v>199</v>
      </c>
      <c r="AU757" s="227" t="s">
        <v>85</v>
      </c>
      <c r="AV757" s="10" t="s">
        <v>83</v>
      </c>
      <c r="AW757" s="10" t="s">
        <v>32</v>
      </c>
      <c r="AX757" s="10" t="s">
        <v>76</v>
      </c>
      <c r="AY757" s="227" t="s">
        <v>195</v>
      </c>
    </row>
    <row r="758" s="11" customFormat="1">
      <c r="A758" s="11"/>
      <c r="B758" s="228"/>
      <c r="C758" s="229"/>
      <c r="D758" s="213" t="s">
        <v>199</v>
      </c>
      <c r="E758" s="230" t="s">
        <v>1</v>
      </c>
      <c r="F758" s="231" t="s">
        <v>2402</v>
      </c>
      <c r="G758" s="229"/>
      <c r="H758" s="232">
        <v>150.43600000000001</v>
      </c>
      <c r="I758" s="233"/>
      <c r="J758" s="229"/>
      <c r="K758" s="229"/>
      <c r="L758" s="234"/>
      <c r="M758" s="235"/>
      <c r="N758" s="236"/>
      <c r="O758" s="236"/>
      <c r="P758" s="236"/>
      <c r="Q758" s="236"/>
      <c r="R758" s="236"/>
      <c r="S758" s="236"/>
      <c r="T758" s="237"/>
      <c r="U758" s="11"/>
      <c r="V758" s="11"/>
      <c r="W758" s="11"/>
      <c r="X758" s="11"/>
      <c r="Y758" s="11"/>
      <c r="Z758" s="11"/>
      <c r="AA758" s="11"/>
      <c r="AB758" s="11"/>
      <c r="AC758" s="11"/>
      <c r="AD758" s="11"/>
      <c r="AE758" s="11"/>
      <c r="AT758" s="238" t="s">
        <v>199</v>
      </c>
      <c r="AU758" s="238" t="s">
        <v>85</v>
      </c>
      <c r="AV758" s="11" t="s">
        <v>85</v>
      </c>
      <c r="AW758" s="11" t="s">
        <v>32</v>
      </c>
      <c r="AX758" s="11" t="s">
        <v>76</v>
      </c>
      <c r="AY758" s="238" t="s">
        <v>195</v>
      </c>
    </row>
    <row r="759" s="11" customFormat="1">
      <c r="A759" s="11"/>
      <c r="B759" s="228"/>
      <c r="C759" s="229"/>
      <c r="D759" s="213" t="s">
        <v>199</v>
      </c>
      <c r="E759" s="230" t="s">
        <v>1</v>
      </c>
      <c r="F759" s="231" t="s">
        <v>2403</v>
      </c>
      <c r="G759" s="229"/>
      <c r="H759" s="232">
        <v>396</v>
      </c>
      <c r="I759" s="233"/>
      <c r="J759" s="229"/>
      <c r="K759" s="229"/>
      <c r="L759" s="234"/>
      <c r="M759" s="235"/>
      <c r="N759" s="236"/>
      <c r="O759" s="236"/>
      <c r="P759" s="236"/>
      <c r="Q759" s="236"/>
      <c r="R759" s="236"/>
      <c r="S759" s="236"/>
      <c r="T759" s="237"/>
      <c r="U759" s="11"/>
      <c r="V759" s="11"/>
      <c r="W759" s="11"/>
      <c r="X759" s="11"/>
      <c r="Y759" s="11"/>
      <c r="Z759" s="11"/>
      <c r="AA759" s="11"/>
      <c r="AB759" s="11"/>
      <c r="AC759" s="11"/>
      <c r="AD759" s="11"/>
      <c r="AE759" s="11"/>
      <c r="AT759" s="238" t="s">
        <v>199</v>
      </c>
      <c r="AU759" s="238" t="s">
        <v>85</v>
      </c>
      <c r="AV759" s="11" t="s">
        <v>85</v>
      </c>
      <c r="AW759" s="11" t="s">
        <v>32</v>
      </c>
      <c r="AX759" s="11" t="s">
        <v>76</v>
      </c>
      <c r="AY759" s="238" t="s">
        <v>195</v>
      </c>
    </row>
    <row r="760" s="11" customFormat="1">
      <c r="A760" s="11"/>
      <c r="B760" s="228"/>
      <c r="C760" s="229"/>
      <c r="D760" s="213" t="s">
        <v>199</v>
      </c>
      <c r="E760" s="230" t="s">
        <v>1</v>
      </c>
      <c r="F760" s="231" t="s">
        <v>2404</v>
      </c>
      <c r="G760" s="229"/>
      <c r="H760" s="232">
        <v>8.5280000000000005</v>
      </c>
      <c r="I760" s="233"/>
      <c r="J760" s="229"/>
      <c r="K760" s="229"/>
      <c r="L760" s="234"/>
      <c r="M760" s="235"/>
      <c r="N760" s="236"/>
      <c r="O760" s="236"/>
      <c r="P760" s="236"/>
      <c r="Q760" s="236"/>
      <c r="R760" s="236"/>
      <c r="S760" s="236"/>
      <c r="T760" s="237"/>
      <c r="U760" s="11"/>
      <c r="V760" s="11"/>
      <c r="W760" s="11"/>
      <c r="X760" s="11"/>
      <c r="Y760" s="11"/>
      <c r="Z760" s="11"/>
      <c r="AA760" s="11"/>
      <c r="AB760" s="11"/>
      <c r="AC760" s="11"/>
      <c r="AD760" s="11"/>
      <c r="AE760" s="11"/>
      <c r="AT760" s="238" t="s">
        <v>199</v>
      </c>
      <c r="AU760" s="238" t="s">
        <v>85</v>
      </c>
      <c r="AV760" s="11" t="s">
        <v>85</v>
      </c>
      <c r="AW760" s="11" t="s">
        <v>32</v>
      </c>
      <c r="AX760" s="11" t="s">
        <v>76</v>
      </c>
      <c r="AY760" s="238" t="s">
        <v>195</v>
      </c>
    </row>
    <row r="761" s="11" customFormat="1">
      <c r="A761" s="11"/>
      <c r="B761" s="228"/>
      <c r="C761" s="229"/>
      <c r="D761" s="213" t="s">
        <v>199</v>
      </c>
      <c r="E761" s="230" t="s">
        <v>1</v>
      </c>
      <c r="F761" s="231" t="s">
        <v>2405</v>
      </c>
      <c r="G761" s="229"/>
      <c r="H761" s="232">
        <v>5.7000000000000002</v>
      </c>
      <c r="I761" s="233"/>
      <c r="J761" s="229"/>
      <c r="K761" s="229"/>
      <c r="L761" s="234"/>
      <c r="M761" s="235"/>
      <c r="N761" s="236"/>
      <c r="O761" s="236"/>
      <c r="P761" s="236"/>
      <c r="Q761" s="236"/>
      <c r="R761" s="236"/>
      <c r="S761" s="236"/>
      <c r="T761" s="237"/>
      <c r="U761" s="11"/>
      <c r="V761" s="11"/>
      <c r="W761" s="11"/>
      <c r="X761" s="11"/>
      <c r="Y761" s="11"/>
      <c r="Z761" s="11"/>
      <c r="AA761" s="11"/>
      <c r="AB761" s="11"/>
      <c r="AC761" s="11"/>
      <c r="AD761" s="11"/>
      <c r="AE761" s="11"/>
      <c r="AT761" s="238" t="s">
        <v>199</v>
      </c>
      <c r="AU761" s="238" t="s">
        <v>85</v>
      </c>
      <c r="AV761" s="11" t="s">
        <v>85</v>
      </c>
      <c r="AW761" s="11" t="s">
        <v>32</v>
      </c>
      <c r="AX761" s="11" t="s">
        <v>76</v>
      </c>
      <c r="AY761" s="238" t="s">
        <v>195</v>
      </c>
    </row>
    <row r="762" s="11" customFormat="1">
      <c r="A762" s="11"/>
      <c r="B762" s="228"/>
      <c r="C762" s="229"/>
      <c r="D762" s="213" t="s">
        <v>199</v>
      </c>
      <c r="E762" s="230" t="s">
        <v>1</v>
      </c>
      <c r="F762" s="231" t="s">
        <v>2406</v>
      </c>
      <c r="G762" s="229"/>
      <c r="H762" s="232">
        <v>14.640000000000001</v>
      </c>
      <c r="I762" s="233"/>
      <c r="J762" s="229"/>
      <c r="K762" s="229"/>
      <c r="L762" s="234"/>
      <c r="M762" s="235"/>
      <c r="N762" s="236"/>
      <c r="O762" s="236"/>
      <c r="P762" s="236"/>
      <c r="Q762" s="236"/>
      <c r="R762" s="236"/>
      <c r="S762" s="236"/>
      <c r="T762" s="237"/>
      <c r="U762" s="11"/>
      <c r="V762" s="11"/>
      <c r="W762" s="11"/>
      <c r="X762" s="11"/>
      <c r="Y762" s="11"/>
      <c r="Z762" s="11"/>
      <c r="AA762" s="11"/>
      <c r="AB762" s="11"/>
      <c r="AC762" s="11"/>
      <c r="AD762" s="11"/>
      <c r="AE762" s="11"/>
      <c r="AT762" s="238" t="s">
        <v>199</v>
      </c>
      <c r="AU762" s="238" t="s">
        <v>85</v>
      </c>
      <c r="AV762" s="11" t="s">
        <v>85</v>
      </c>
      <c r="AW762" s="11" t="s">
        <v>32</v>
      </c>
      <c r="AX762" s="11" t="s">
        <v>76</v>
      </c>
      <c r="AY762" s="238" t="s">
        <v>195</v>
      </c>
    </row>
    <row r="763" s="10" customFormat="1">
      <c r="A763" s="10"/>
      <c r="B763" s="218"/>
      <c r="C763" s="219"/>
      <c r="D763" s="213" t="s">
        <v>199</v>
      </c>
      <c r="E763" s="220" t="s">
        <v>1</v>
      </c>
      <c r="F763" s="221" t="s">
        <v>2078</v>
      </c>
      <c r="G763" s="219"/>
      <c r="H763" s="220" t="s">
        <v>1</v>
      </c>
      <c r="I763" s="222"/>
      <c r="J763" s="219"/>
      <c r="K763" s="219"/>
      <c r="L763" s="223"/>
      <c r="M763" s="224"/>
      <c r="N763" s="225"/>
      <c r="O763" s="225"/>
      <c r="P763" s="225"/>
      <c r="Q763" s="225"/>
      <c r="R763" s="225"/>
      <c r="S763" s="225"/>
      <c r="T763" s="226"/>
      <c r="U763" s="10"/>
      <c r="V763" s="10"/>
      <c r="W763" s="10"/>
      <c r="X763" s="10"/>
      <c r="Y763" s="10"/>
      <c r="Z763" s="10"/>
      <c r="AA763" s="10"/>
      <c r="AB763" s="10"/>
      <c r="AC763" s="10"/>
      <c r="AD763" s="10"/>
      <c r="AE763" s="10"/>
      <c r="AT763" s="227" t="s">
        <v>199</v>
      </c>
      <c r="AU763" s="227" t="s">
        <v>85</v>
      </c>
      <c r="AV763" s="10" t="s">
        <v>83</v>
      </c>
      <c r="AW763" s="10" t="s">
        <v>32</v>
      </c>
      <c r="AX763" s="10" t="s">
        <v>76</v>
      </c>
      <c r="AY763" s="227" t="s">
        <v>195</v>
      </c>
    </row>
    <row r="764" s="11" customFormat="1">
      <c r="A764" s="11"/>
      <c r="B764" s="228"/>
      <c r="C764" s="229"/>
      <c r="D764" s="213" t="s">
        <v>199</v>
      </c>
      <c r="E764" s="230" t="s">
        <v>1</v>
      </c>
      <c r="F764" s="231" t="s">
        <v>2407</v>
      </c>
      <c r="G764" s="229"/>
      <c r="H764" s="232">
        <v>93.016000000000005</v>
      </c>
      <c r="I764" s="233"/>
      <c r="J764" s="229"/>
      <c r="K764" s="229"/>
      <c r="L764" s="234"/>
      <c r="M764" s="235"/>
      <c r="N764" s="236"/>
      <c r="O764" s="236"/>
      <c r="P764" s="236"/>
      <c r="Q764" s="236"/>
      <c r="R764" s="236"/>
      <c r="S764" s="236"/>
      <c r="T764" s="237"/>
      <c r="U764" s="11"/>
      <c r="V764" s="11"/>
      <c r="W764" s="11"/>
      <c r="X764" s="11"/>
      <c r="Y764" s="11"/>
      <c r="Z764" s="11"/>
      <c r="AA764" s="11"/>
      <c r="AB764" s="11"/>
      <c r="AC764" s="11"/>
      <c r="AD764" s="11"/>
      <c r="AE764" s="11"/>
      <c r="AT764" s="238" t="s">
        <v>199</v>
      </c>
      <c r="AU764" s="238" t="s">
        <v>85</v>
      </c>
      <c r="AV764" s="11" t="s">
        <v>85</v>
      </c>
      <c r="AW764" s="11" t="s">
        <v>32</v>
      </c>
      <c r="AX764" s="11" t="s">
        <v>76</v>
      </c>
      <c r="AY764" s="238" t="s">
        <v>195</v>
      </c>
    </row>
    <row r="765" s="11" customFormat="1">
      <c r="A765" s="11"/>
      <c r="B765" s="228"/>
      <c r="C765" s="229"/>
      <c r="D765" s="213" t="s">
        <v>199</v>
      </c>
      <c r="E765" s="230" t="s">
        <v>1</v>
      </c>
      <c r="F765" s="231" t="s">
        <v>2408</v>
      </c>
      <c r="G765" s="229"/>
      <c r="H765" s="232">
        <v>251.20599999999999</v>
      </c>
      <c r="I765" s="233"/>
      <c r="J765" s="229"/>
      <c r="K765" s="229"/>
      <c r="L765" s="234"/>
      <c r="M765" s="235"/>
      <c r="N765" s="236"/>
      <c r="O765" s="236"/>
      <c r="P765" s="236"/>
      <c r="Q765" s="236"/>
      <c r="R765" s="236"/>
      <c r="S765" s="236"/>
      <c r="T765" s="237"/>
      <c r="U765" s="11"/>
      <c r="V765" s="11"/>
      <c r="W765" s="11"/>
      <c r="X765" s="11"/>
      <c r="Y765" s="11"/>
      <c r="Z765" s="11"/>
      <c r="AA765" s="11"/>
      <c r="AB765" s="11"/>
      <c r="AC765" s="11"/>
      <c r="AD765" s="11"/>
      <c r="AE765" s="11"/>
      <c r="AT765" s="238" t="s">
        <v>199</v>
      </c>
      <c r="AU765" s="238" t="s">
        <v>85</v>
      </c>
      <c r="AV765" s="11" t="s">
        <v>85</v>
      </c>
      <c r="AW765" s="11" t="s">
        <v>32</v>
      </c>
      <c r="AX765" s="11" t="s">
        <v>76</v>
      </c>
      <c r="AY765" s="238" t="s">
        <v>195</v>
      </c>
    </row>
    <row r="766" s="11" customFormat="1">
      <c r="A766" s="11"/>
      <c r="B766" s="228"/>
      <c r="C766" s="229"/>
      <c r="D766" s="213" t="s">
        <v>199</v>
      </c>
      <c r="E766" s="230" t="s">
        <v>1</v>
      </c>
      <c r="F766" s="231" t="s">
        <v>2409</v>
      </c>
      <c r="G766" s="229"/>
      <c r="H766" s="232">
        <v>29.925999999999998</v>
      </c>
      <c r="I766" s="233"/>
      <c r="J766" s="229"/>
      <c r="K766" s="229"/>
      <c r="L766" s="234"/>
      <c r="M766" s="235"/>
      <c r="N766" s="236"/>
      <c r="O766" s="236"/>
      <c r="P766" s="236"/>
      <c r="Q766" s="236"/>
      <c r="R766" s="236"/>
      <c r="S766" s="236"/>
      <c r="T766" s="237"/>
      <c r="U766" s="11"/>
      <c r="V766" s="11"/>
      <c r="W766" s="11"/>
      <c r="X766" s="11"/>
      <c r="Y766" s="11"/>
      <c r="Z766" s="11"/>
      <c r="AA766" s="11"/>
      <c r="AB766" s="11"/>
      <c r="AC766" s="11"/>
      <c r="AD766" s="11"/>
      <c r="AE766" s="11"/>
      <c r="AT766" s="238" t="s">
        <v>199</v>
      </c>
      <c r="AU766" s="238" t="s">
        <v>85</v>
      </c>
      <c r="AV766" s="11" t="s">
        <v>85</v>
      </c>
      <c r="AW766" s="11" t="s">
        <v>32</v>
      </c>
      <c r="AX766" s="11" t="s">
        <v>76</v>
      </c>
      <c r="AY766" s="238" t="s">
        <v>195</v>
      </c>
    </row>
    <row r="767" s="11" customFormat="1">
      <c r="A767" s="11"/>
      <c r="B767" s="228"/>
      <c r="C767" s="229"/>
      <c r="D767" s="213" t="s">
        <v>199</v>
      </c>
      <c r="E767" s="230" t="s">
        <v>1</v>
      </c>
      <c r="F767" s="231" t="s">
        <v>2410</v>
      </c>
      <c r="G767" s="229"/>
      <c r="H767" s="232">
        <v>9.5</v>
      </c>
      <c r="I767" s="233"/>
      <c r="J767" s="229"/>
      <c r="K767" s="229"/>
      <c r="L767" s="234"/>
      <c r="M767" s="235"/>
      <c r="N767" s="236"/>
      <c r="O767" s="236"/>
      <c r="P767" s="236"/>
      <c r="Q767" s="236"/>
      <c r="R767" s="236"/>
      <c r="S767" s="236"/>
      <c r="T767" s="237"/>
      <c r="U767" s="11"/>
      <c r="V767" s="11"/>
      <c r="W767" s="11"/>
      <c r="X767" s="11"/>
      <c r="Y767" s="11"/>
      <c r="Z767" s="11"/>
      <c r="AA767" s="11"/>
      <c r="AB767" s="11"/>
      <c r="AC767" s="11"/>
      <c r="AD767" s="11"/>
      <c r="AE767" s="11"/>
      <c r="AT767" s="238" t="s">
        <v>199</v>
      </c>
      <c r="AU767" s="238" t="s">
        <v>85</v>
      </c>
      <c r="AV767" s="11" t="s">
        <v>85</v>
      </c>
      <c r="AW767" s="11" t="s">
        <v>32</v>
      </c>
      <c r="AX767" s="11" t="s">
        <v>76</v>
      </c>
      <c r="AY767" s="238" t="s">
        <v>195</v>
      </c>
    </row>
    <row r="768" s="11" customFormat="1">
      <c r="A768" s="11"/>
      <c r="B768" s="228"/>
      <c r="C768" s="229"/>
      <c r="D768" s="213" t="s">
        <v>199</v>
      </c>
      <c r="E768" s="230" t="s">
        <v>1</v>
      </c>
      <c r="F768" s="231" t="s">
        <v>2411</v>
      </c>
      <c r="G768" s="229"/>
      <c r="H768" s="232">
        <v>15.504</v>
      </c>
      <c r="I768" s="233"/>
      <c r="J768" s="229"/>
      <c r="K768" s="229"/>
      <c r="L768" s="234"/>
      <c r="M768" s="235"/>
      <c r="N768" s="236"/>
      <c r="O768" s="236"/>
      <c r="P768" s="236"/>
      <c r="Q768" s="236"/>
      <c r="R768" s="236"/>
      <c r="S768" s="236"/>
      <c r="T768" s="237"/>
      <c r="U768" s="11"/>
      <c r="V768" s="11"/>
      <c r="W768" s="11"/>
      <c r="X768" s="11"/>
      <c r="Y768" s="11"/>
      <c r="Z768" s="11"/>
      <c r="AA768" s="11"/>
      <c r="AB768" s="11"/>
      <c r="AC768" s="11"/>
      <c r="AD768" s="11"/>
      <c r="AE768" s="11"/>
      <c r="AT768" s="238" t="s">
        <v>199</v>
      </c>
      <c r="AU768" s="238" t="s">
        <v>85</v>
      </c>
      <c r="AV768" s="11" t="s">
        <v>85</v>
      </c>
      <c r="AW768" s="11" t="s">
        <v>32</v>
      </c>
      <c r="AX768" s="11" t="s">
        <v>76</v>
      </c>
      <c r="AY768" s="238" t="s">
        <v>195</v>
      </c>
    </row>
    <row r="769" s="10" customFormat="1">
      <c r="A769" s="10"/>
      <c r="B769" s="218"/>
      <c r="C769" s="219"/>
      <c r="D769" s="213" t="s">
        <v>199</v>
      </c>
      <c r="E769" s="220" t="s">
        <v>1</v>
      </c>
      <c r="F769" s="221" t="s">
        <v>2009</v>
      </c>
      <c r="G769" s="219"/>
      <c r="H769" s="220" t="s">
        <v>1</v>
      </c>
      <c r="I769" s="222"/>
      <c r="J769" s="219"/>
      <c r="K769" s="219"/>
      <c r="L769" s="223"/>
      <c r="M769" s="224"/>
      <c r="N769" s="225"/>
      <c r="O769" s="225"/>
      <c r="P769" s="225"/>
      <c r="Q769" s="225"/>
      <c r="R769" s="225"/>
      <c r="S769" s="225"/>
      <c r="T769" s="226"/>
      <c r="U769" s="10"/>
      <c r="V769" s="10"/>
      <c r="W769" s="10"/>
      <c r="X769" s="10"/>
      <c r="Y769" s="10"/>
      <c r="Z769" s="10"/>
      <c r="AA769" s="10"/>
      <c r="AB769" s="10"/>
      <c r="AC769" s="10"/>
      <c r="AD769" s="10"/>
      <c r="AE769" s="10"/>
      <c r="AT769" s="227" t="s">
        <v>199</v>
      </c>
      <c r="AU769" s="227" t="s">
        <v>85</v>
      </c>
      <c r="AV769" s="10" t="s">
        <v>83</v>
      </c>
      <c r="AW769" s="10" t="s">
        <v>32</v>
      </c>
      <c r="AX769" s="10" t="s">
        <v>76</v>
      </c>
      <c r="AY769" s="227" t="s">
        <v>195</v>
      </c>
    </row>
    <row r="770" s="11" customFormat="1">
      <c r="A770" s="11"/>
      <c r="B770" s="228"/>
      <c r="C770" s="229"/>
      <c r="D770" s="213" t="s">
        <v>199</v>
      </c>
      <c r="E770" s="230" t="s">
        <v>1</v>
      </c>
      <c r="F770" s="231" t="s">
        <v>2412</v>
      </c>
      <c r="G770" s="229"/>
      <c r="H770" s="232">
        <v>55.055999999999997</v>
      </c>
      <c r="I770" s="233"/>
      <c r="J770" s="229"/>
      <c r="K770" s="229"/>
      <c r="L770" s="234"/>
      <c r="M770" s="235"/>
      <c r="N770" s="236"/>
      <c r="O770" s="236"/>
      <c r="P770" s="236"/>
      <c r="Q770" s="236"/>
      <c r="R770" s="236"/>
      <c r="S770" s="236"/>
      <c r="T770" s="237"/>
      <c r="U770" s="11"/>
      <c r="V770" s="11"/>
      <c r="W770" s="11"/>
      <c r="X770" s="11"/>
      <c r="Y770" s="11"/>
      <c r="Z770" s="11"/>
      <c r="AA770" s="11"/>
      <c r="AB770" s="11"/>
      <c r="AC770" s="11"/>
      <c r="AD770" s="11"/>
      <c r="AE770" s="11"/>
      <c r="AT770" s="238" t="s">
        <v>199</v>
      </c>
      <c r="AU770" s="238" t="s">
        <v>85</v>
      </c>
      <c r="AV770" s="11" t="s">
        <v>85</v>
      </c>
      <c r="AW770" s="11" t="s">
        <v>32</v>
      </c>
      <c r="AX770" s="11" t="s">
        <v>76</v>
      </c>
      <c r="AY770" s="238" t="s">
        <v>195</v>
      </c>
    </row>
    <row r="771" s="11" customFormat="1">
      <c r="A771" s="11"/>
      <c r="B771" s="228"/>
      <c r="C771" s="229"/>
      <c r="D771" s="213" t="s">
        <v>199</v>
      </c>
      <c r="E771" s="230" t="s">
        <v>1</v>
      </c>
      <c r="F771" s="231" t="s">
        <v>2413</v>
      </c>
      <c r="G771" s="229"/>
      <c r="H771" s="232">
        <v>115.008</v>
      </c>
      <c r="I771" s="233"/>
      <c r="J771" s="229"/>
      <c r="K771" s="229"/>
      <c r="L771" s="234"/>
      <c r="M771" s="235"/>
      <c r="N771" s="236"/>
      <c r="O771" s="236"/>
      <c r="P771" s="236"/>
      <c r="Q771" s="236"/>
      <c r="R771" s="236"/>
      <c r="S771" s="236"/>
      <c r="T771" s="237"/>
      <c r="U771" s="11"/>
      <c r="V771" s="11"/>
      <c r="W771" s="11"/>
      <c r="X771" s="11"/>
      <c r="Y771" s="11"/>
      <c r="Z771" s="11"/>
      <c r="AA771" s="11"/>
      <c r="AB771" s="11"/>
      <c r="AC771" s="11"/>
      <c r="AD771" s="11"/>
      <c r="AE771" s="11"/>
      <c r="AT771" s="238" t="s">
        <v>199</v>
      </c>
      <c r="AU771" s="238" t="s">
        <v>85</v>
      </c>
      <c r="AV771" s="11" t="s">
        <v>85</v>
      </c>
      <c r="AW771" s="11" t="s">
        <v>32</v>
      </c>
      <c r="AX771" s="11" t="s">
        <v>76</v>
      </c>
      <c r="AY771" s="238" t="s">
        <v>195</v>
      </c>
    </row>
    <row r="772" s="11" customFormat="1">
      <c r="A772" s="11"/>
      <c r="B772" s="228"/>
      <c r="C772" s="229"/>
      <c r="D772" s="213" t="s">
        <v>199</v>
      </c>
      <c r="E772" s="230" t="s">
        <v>1</v>
      </c>
      <c r="F772" s="231" t="s">
        <v>2414</v>
      </c>
      <c r="G772" s="229"/>
      <c r="H772" s="232">
        <v>125.79000000000001</v>
      </c>
      <c r="I772" s="233"/>
      <c r="J772" s="229"/>
      <c r="K772" s="229"/>
      <c r="L772" s="234"/>
      <c r="M772" s="235"/>
      <c r="N772" s="236"/>
      <c r="O772" s="236"/>
      <c r="P772" s="236"/>
      <c r="Q772" s="236"/>
      <c r="R772" s="236"/>
      <c r="S772" s="236"/>
      <c r="T772" s="237"/>
      <c r="U772" s="11"/>
      <c r="V772" s="11"/>
      <c r="W772" s="11"/>
      <c r="X772" s="11"/>
      <c r="Y772" s="11"/>
      <c r="Z772" s="11"/>
      <c r="AA772" s="11"/>
      <c r="AB772" s="11"/>
      <c r="AC772" s="11"/>
      <c r="AD772" s="11"/>
      <c r="AE772" s="11"/>
      <c r="AT772" s="238" t="s">
        <v>199</v>
      </c>
      <c r="AU772" s="238" t="s">
        <v>85</v>
      </c>
      <c r="AV772" s="11" t="s">
        <v>85</v>
      </c>
      <c r="AW772" s="11" t="s">
        <v>32</v>
      </c>
      <c r="AX772" s="11" t="s">
        <v>76</v>
      </c>
      <c r="AY772" s="238" t="s">
        <v>195</v>
      </c>
    </row>
    <row r="773" s="11" customFormat="1">
      <c r="A773" s="11"/>
      <c r="B773" s="228"/>
      <c r="C773" s="229"/>
      <c r="D773" s="213" t="s">
        <v>199</v>
      </c>
      <c r="E773" s="230" t="s">
        <v>1</v>
      </c>
      <c r="F773" s="231" t="s">
        <v>2415</v>
      </c>
      <c r="G773" s="229"/>
      <c r="H773" s="232">
        <v>59.076000000000001</v>
      </c>
      <c r="I773" s="233"/>
      <c r="J773" s="229"/>
      <c r="K773" s="229"/>
      <c r="L773" s="234"/>
      <c r="M773" s="235"/>
      <c r="N773" s="236"/>
      <c r="O773" s="236"/>
      <c r="P773" s="236"/>
      <c r="Q773" s="236"/>
      <c r="R773" s="236"/>
      <c r="S773" s="236"/>
      <c r="T773" s="237"/>
      <c r="U773" s="11"/>
      <c r="V773" s="11"/>
      <c r="W773" s="11"/>
      <c r="X773" s="11"/>
      <c r="Y773" s="11"/>
      <c r="Z773" s="11"/>
      <c r="AA773" s="11"/>
      <c r="AB773" s="11"/>
      <c r="AC773" s="11"/>
      <c r="AD773" s="11"/>
      <c r="AE773" s="11"/>
      <c r="AT773" s="238" t="s">
        <v>199</v>
      </c>
      <c r="AU773" s="238" t="s">
        <v>85</v>
      </c>
      <c r="AV773" s="11" t="s">
        <v>85</v>
      </c>
      <c r="AW773" s="11" t="s">
        <v>32</v>
      </c>
      <c r="AX773" s="11" t="s">
        <v>76</v>
      </c>
      <c r="AY773" s="238" t="s">
        <v>195</v>
      </c>
    </row>
    <row r="774" s="11" customFormat="1">
      <c r="A774" s="11"/>
      <c r="B774" s="228"/>
      <c r="C774" s="229"/>
      <c r="D774" s="213" t="s">
        <v>199</v>
      </c>
      <c r="E774" s="230" t="s">
        <v>1</v>
      </c>
      <c r="F774" s="231" t="s">
        <v>2416</v>
      </c>
      <c r="G774" s="229"/>
      <c r="H774" s="232">
        <v>50</v>
      </c>
      <c r="I774" s="233"/>
      <c r="J774" s="229"/>
      <c r="K774" s="229"/>
      <c r="L774" s="234"/>
      <c r="M774" s="235"/>
      <c r="N774" s="236"/>
      <c r="O774" s="236"/>
      <c r="P774" s="236"/>
      <c r="Q774" s="236"/>
      <c r="R774" s="236"/>
      <c r="S774" s="236"/>
      <c r="T774" s="237"/>
      <c r="U774" s="11"/>
      <c r="V774" s="11"/>
      <c r="W774" s="11"/>
      <c r="X774" s="11"/>
      <c r="Y774" s="11"/>
      <c r="Z774" s="11"/>
      <c r="AA774" s="11"/>
      <c r="AB774" s="11"/>
      <c r="AC774" s="11"/>
      <c r="AD774" s="11"/>
      <c r="AE774" s="11"/>
      <c r="AT774" s="238" t="s">
        <v>199</v>
      </c>
      <c r="AU774" s="238" t="s">
        <v>85</v>
      </c>
      <c r="AV774" s="11" t="s">
        <v>85</v>
      </c>
      <c r="AW774" s="11" t="s">
        <v>32</v>
      </c>
      <c r="AX774" s="11" t="s">
        <v>76</v>
      </c>
      <c r="AY774" s="238" t="s">
        <v>195</v>
      </c>
    </row>
    <row r="775" s="11" customFormat="1">
      <c r="A775" s="11"/>
      <c r="B775" s="228"/>
      <c r="C775" s="229"/>
      <c r="D775" s="213" t="s">
        <v>199</v>
      </c>
      <c r="E775" s="230" t="s">
        <v>1</v>
      </c>
      <c r="F775" s="231" t="s">
        <v>2417</v>
      </c>
      <c r="G775" s="229"/>
      <c r="H775" s="232">
        <v>13.91</v>
      </c>
      <c r="I775" s="233"/>
      <c r="J775" s="229"/>
      <c r="K775" s="229"/>
      <c r="L775" s="234"/>
      <c r="M775" s="235"/>
      <c r="N775" s="236"/>
      <c r="O775" s="236"/>
      <c r="P775" s="236"/>
      <c r="Q775" s="236"/>
      <c r="R775" s="236"/>
      <c r="S775" s="236"/>
      <c r="T775" s="237"/>
      <c r="U775" s="11"/>
      <c r="V775" s="11"/>
      <c r="W775" s="11"/>
      <c r="X775" s="11"/>
      <c r="Y775" s="11"/>
      <c r="Z775" s="11"/>
      <c r="AA775" s="11"/>
      <c r="AB775" s="11"/>
      <c r="AC775" s="11"/>
      <c r="AD775" s="11"/>
      <c r="AE775" s="11"/>
      <c r="AT775" s="238" t="s">
        <v>199</v>
      </c>
      <c r="AU775" s="238" t="s">
        <v>85</v>
      </c>
      <c r="AV775" s="11" t="s">
        <v>85</v>
      </c>
      <c r="AW775" s="11" t="s">
        <v>32</v>
      </c>
      <c r="AX775" s="11" t="s">
        <v>76</v>
      </c>
      <c r="AY775" s="238" t="s">
        <v>195</v>
      </c>
    </row>
    <row r="776" s="11" customFormat="1">
      <c r="A776" s="11"/>
      <c r="B776" s="228"/>
      <c r="C776" s="229"/>
      <c r="D776" s="213" t="s">
        <v>199</v>
      </c>
      <c r="E776" s="230" t="s">
        <v>1</v>
      </c>
      <c r="F776" s="231" t="s">
        <v>2401</v>
      </c>
      <c r="G776" s="229"/>
      <c r="H776" s="232">
        <v>3.7999999999999998</v>
      </c>
      <c r="I776" s="233"/>
      <c r="J776" s="229"/>
      <c r="K776" s="229"/>
      <c r="L776" s="234"/>
      <c r="M776" s="235"/>
      <c r="N776" s="236"/>
      <c r="O776" s="236"/>
      <c r="P776" s="236"/>
      <c r="Q776" s="236"/>
      <c r="R776" s="236"/>
      <c r="S776" s="236"/>
      <c r="T776" s="237"/>
      <c r="U776" s="11"/>
      <c r="V776" s="11"/>
      <c r="W776" s="11"/>
      <c r="X776" s="11"/>
      <c r="Y776" s="11"/>
      <c r="Z776" s="11"/>
      <c r="AA776" s="11"/>
      <c r="AB776" s="11"/>
      <c r="AC776" s="11"/>
      <c r="AD776" s="11"/>
      <c r="AE776" s="11"/>
      <c r="AT776" s="238" t="s">
        <v>199</v>
      </c>
      <c r="AU776" s="238" t="s">
        <v>85</v>
      </c>
      <c r="AV776" s="11" t="s">
        <v>85</v>
      </c>
      <c r="AW776" s="11" t="s">
        <v>32</v>
      </c>
      <c r="AX776" s="11" t="s">
        <v>76</v>
      </c>
      <c r="AY776" s="238" t="s">
        <v>195</v>
      </c>
    </row>
    <row r="777" s="11" customFormat="1">
      <c r="A777" s="11"/>
      <c r="B777" s="228"/>
      <c r="C777" s="229"/>
      <c r="D777" s="213" t="s">
        <v>199</v>
      </c>
      <c r="E777" s="230" t="s">
        <v>1</v>
      </c>
      <c r="F777" s="231" t="s">
        <v>2418</v>
      </c>
      <c r="G777" s="229"/>
      <c r="H777" s="232">
        <v>52.847999999999999</v>
      </c>
      <c r="I777" s="233"/>
      <c r="J777" s="229"/>
      <c r="K777" s="229"/>
      <c r="L777" s="234"/>
      <c r="M777" s="235"/>
      <c r="N777" s="236"/>
      <c r="O777" s="236"/>
      <c r="P777" s="236"/>
      <c r="Q777" s="236"/>
      <c r="R777" s="236"/>
      <c r="S777" s="236"/>
      <c r="T777" s="237"/>
      <c r="U777" s="11"/>
      <c r="V777" s="11"/>
      <c r="W777" s="11"/>
      <c r="X777" s="11"/>
      <c r="Y777" s="11"/>
      <c r="Z777" s="11"/>
      <c r="AA777" s="11"/>
      <c r="AB777" s="11"/>
      <c r="AC777" s="11"/>
      <c r="AD777" s="11"/>
      <c r="AE777" s="11"/>
      <c r="AT777" s="238" t="s">
        <v>199</v>
      </c>
      <c r="AU777" s="238" t="s">
        <v>85</v>
      </c>
      <c r="AV777" s="11" t="s">
        <v>85</v>
      </c>
      <c r="AW777" s="11" t="s">
        <v>32</v>
      </c>
      <c r="AX777" s="11" t="s">
        <v>76</v>
      </c>
      <c r="AY777" s="238" t="s">
        <v>195</v>
      </c>
    </row>
    <row r="778" s="10" customFormat="1">
      <c r="A778" s="10"/>
      <c r="B778" s="218"/>
      <c r="C778" s="219"/>
      <c r="D778" s="213" t="s">
        <v>199</v>
      </c>
      <c r="E778" s="220" t="s">
        <v>1</v>
      </c>
      <c r="F778" s="221" t="s">
        <v>2030</v>
      </c>
      <c r="G778" s="219"/>
      <c r="H778" s="220" t="s">
        <v>1</v>
      </c>
      <c r="I778" s="222"/>
      <c r="J778" s="219"/>
      <c r="K778" s="219"/>
      <c r="L778" s="223"/>
      <c r="M778" s="224"/>
      <c r="N778" s="225"/>
      <c r="O778" s="225"/>
      <c r="P778" s="225"/>
      <c r="Q778" s="225"/>
      <c r="R778" s="225"/>
      <c r="S778" s="225"/>
      <c r="T778" s="226"/>
      <c r="U778" s="10"/>
      <c r="V778" s="10"/>
      <c r="W778" s="10"/>
      <c r="X778" s="10"/>
      <c r="Y778" s="10"/>
      <c r="Z778" s="10"/>
      <c r="AA778" s="10"/>
      <c r="AB778" s="10"/>
      <c r="AC778" s="10"/>
      <c r="AD778" s="10"/>
      <c r="AE778" s="10"/>
      <c r="AT778" s="227" t="s">
        <v>199</v>
      </c>
      <c r="AU778" s="227" t="s">
        <v>85</v>
      </c>
      <c r="AV778" s="10" t="s">
        <v>83</v>
      </c>
      <c r="AW778" s="10" t="s">
        <v>32</v>
      </c>
      <c r="AX778" s="10" t="s">
        <v>76</v>
      </c>
      <c r="AY778" s="227" t="s">
        <v>195</v>
      </c>
    </row>
    <row r="779" s="11" customFormat="1">
      <c r="A779" s="11"/>
      <c r="B779" s="228"/>
      <c r="C779" s="229"/>
      <c r="D779" s="213" t="s">
        <v>199</v>
      </c>
      <c r="E779" s="230" t="s">
        <v>1</v>
      </c>
      <c r="F779" s="231" t="s">
        <v>2419</v>
      </c>
      <c r="G779" s="229"/>
      <c r="H779" s="232">
        <v>339.69799999999998</v>
      </c>
      <c r="I779" s="233"/>
      <c r="J779" s="229"/>
      <c r="K779" s="229"/>
      <c r="L779" s="234"/>
      <c r="M779" s="235"/>
      <c r="N779" s="236"/>
      <c r="O779" s="236"/>
      <c r="P779" s="236"/>
      <c r="Q779" s="236"/>
      <c r="R779" s="236"/>
      <c r="S779" s="236"/>
      <c r="T779" s="237"/>
      <c r="U779" s="11"/>
      <c r="V779" s="11"/>
      <c r="W779" s="11"/>
      <c r="X779" s="11"/>
      <c r="Y779" s="11"/>
      <c r="Z779" s="11"/>
      <c r="AA779" s="11"/>
      <c r="AB779" s="11"/>
      <c r="AC779" s="11"/>
      <c r="AD779" s="11"/>
      <c r="AE779" s="11"/>
      <c r="AT779" s="238" t="s">
        <v>199</v>
      </c>
      <c r="AU779" s="238" t="s">
        <v>85</v>
      </c>
      <c r="AV779" s="11" t="s">
        <v>85</v>
      </c>
      <c r="AW779" s="11" t="s">
        <v>32</v>
      </c>
      <c r="AX779" s="11" t="s">
        <v>76</v>
      </c>
      <c r="AY779" s="238" t="s">
        <v>195</v>
      </c>
    </row>
    <row r="780" s="11" customFormat="1">
      <c r="A780" s="11"/>
      <c r="B780" s="228"/>
      <c r="C780" s="229"/>
      <c r="D780" s="213" t="s">
        <v>199</v>
      </c>
      <c r="E780" s="230" t="s">
        <v>1</v>
      </c>
      <c r="F780" s="231" t="s">
        <v>2420</v>
      </c>
      <c r="G780" s="229"/>
      <c r="H780" s="232">
        <v>244.16</v>
      </c>
      <c r="I780" s="233"/>
      <c r="J780" s="229"/>
      <c r="K780" s="229"/>
      <c r="L780" s="234"/>
      <c r="M780" s="235"/>
      <c r="N780" s="236"/>
      <c r="O780" s="236"/>
      <c r="P780" s="236"/>
      <c r="Q780" s="236"/>
      <c r="R780" s="236"/>
      <c r="S780" s="236"/>
      <c r="T780" s="237"/>
      <c r="U780" s="11"/>
      <c r="V780" s="11"/>
      <c r="W780" s="11"/>
      <c r="X780" s="11"/>
      <c r="Y780" s="11"/>
      <c r="Z780" s="11"/>
      <c r="AA780" s="11"/>
      <c r="AB780" s="11"/>
      <c r="AC780" s="11"/>
      <c r="AD780" s="11"/>
      <c r="AE780" s="11"/>
      <c r="AT780" s="238" t="s">
        <v>199</v>
      </c>
      <c r="AU780" s="238" t="s">
        <v>85</v>
      </c>
      <c r="AV780" s="11" t="s">
        <v>85</v>
      </c>
      <c r="AW780" s="11" t="s">
        <v>32</v>
      </c>
      <c r="AX780" s="11" t="s">
        <v>76</v>
      </c>
      <c r="AY780" s="238" t="s">
        <v>195</v>
      </c>
    </row>
    <row r="781" s="11" customFormat="1">
      <c r="A781" s="11"/>
      <c r="B781" s="228"/>
      <c r="C781" s="229"/>
      <c r="D781" s="213" t="s">
        <v>199</v>
      </c>
      <c r="E781" s="230" t="s">
        <v>1</v>
      </c>
      <c r="F781" s="231" t="s">
        <v>2421</v>
      </c>
      <c r="G781" s="229"/>
      <c r="H781" s="232">
        <v>547.77599999999995</v>
      </c>
      <c r="I781" s="233"/>
      <c r="J781" s="229"/>
      <c r="K781" s="229"/>
      <c r="L781" s="234"/>
      <c r="M781" s="235"/>
      <c r="N781" s="236"/>
      <c r="O781" s="236"/>
      <c r="P781" s="236"/>
      <c r="Q781" s="236"/>
      <c r="R781" s="236"/>
      <c r="S781" s="236"/>
      <c r="T781" s="237"/>
      <c r="U781" s="11"/>
      <c r="V781" s="11"/>
      <c r="W781" s="11"/>
      <c r="X781" s="11"/>
      <c r="Y781" s="11"/>
      <c r="Z781" s="11"/>
      <c r="AA781" s="11"/>
      <c r="AB781" s="11"/>
      <c r="AC781" s="11"/>
      <c r="AD781" s="11"/>
      <c r="AE781" s="11"/>
      <c r="AT781" s="238" t="s">
        <v>199</v>
      </c>
      <c r="AU781" s="238" t="s">
        <v>85</v>
      </c>
      <c r="AV781" s="11" t="s">
        <v>85</v>
      </c>
      <c r="AW781" s="11" t="s">
        <v>32</v>
      </c>
      <c r="AX781" s="11" t="s">
        <v>76</v>
      </c>
      <c r="AY781" s="238" t="s">
        <v>195</v>
      </c>
    </row>
    <row r="782" s="11" customFormat="1">
      <c r="A782" s="11"/>
      <c r="B782" s="228"/>
      <c r="C782" s="229"/>
      <c r="D782" s="213" t="s">
        <v>199</v>
      </c>
      <c r="E782" s="230" t="s">
        <v>1</v>
      </c>
      <c r="F782" s="231" t="s">
        <v>2422</v>
      </c>
      <c r="G782" s="229"/>
      <c r="H782" s="232">
        <v>231.00200000000001</v>
      </c>
      <c r="I782" s="233"/>
      <c r="J782" s="229"/>
      <c r="K782" s="229"/>
      <c r="L782" s="234"/>
      <c r="M782" s="235"/>
      <c r="N782" s="236"/>
      <c r="O782" s="236"/>
      <c r="P782" s="236"/>
      <c r="Q782" s="236"/>
      <c r="R782" s="236"/>
      <c r="S782" s="236"/>
      <c r="T782" s="237"/>
      <c r="U782" s="11"/>
      <c r="V782" s="11"/>
      <c r="W782" s="11"/>
      <c r="X782" s="11"/>
      <c r="Y782" s="11"/>
      <c r="Z782" s="11"/>
      <c r="AA782" s="11"/>
      <c r="AB782" s="11"/>
      <c r="AC782" s="11"/>
      <c r="AD782" s="11"/>
      <c r="AE782" s="11"/>
      <c r="AT782" s="238" t="s">
        <v>199</v>
      </c>
      <c r="AU782" s="238" t="s">
        <v>85</v>
      </c>
      <c r="AV782" s="11" t="s">
        <v>85</v>
      </c>
      <c r="AW782" s="11" t="s">
        <v>32</v>
      </c>
      <c r="AX782" s="11" t="s">
        <v>76</v>
      </c>
      <c r="AY782" s="238" t="s">
        <v>195</v>
      </c>
    </row>
    <row r="783" s="11" customFormat="1">
      <c r="A783" s="11"/>
      <c r="B783" s="228"/>
      <c r="C783" s="229"/>
      <c r="D783" s="213" t="s">
        <v>199</v>
      </c>
      <c r="E783" s="230" t="s">
        <v>1</v>
      </c>
      <c r="F783" s="231" t="s">
        <v>2423</v>
      </c>
      <c r="G783" s="229"/>
      <c r="H783" s="232">
        <v>74.593999999999994</v>
      </c>
      <c r="I783" s="233"/>
      <c r="J783" s="229"/>
      <c r="K783" s="229"/>
      <c r="L783" s="234"/>
      <c r="M783" s="235"/>
      <c r="N783" s="236"/>
      <c r="O783" s="236"/>
      <c r="P783" s="236"/>
      <c r="Q783" s="236"/>
      <c r="R783" s="236"/>
      <c r="S783" s="236"/>
      <c r="T783" s="237"/>
      <c r="U783" s="11"/>
      <c r="V783" s="11"/>
      <c r="W783" s="11"/>
      <c r="X783" s="11"/>
      <c r="Y783" s="11"/>
      <c r="Z783" s="11"/>
      <c r="AA783" s="11"/>
      <c r="AB783" s="11"/>
      <c r="AC783" s="11"/>
      <c r="AD783" s="11"/>
      <c r="AE783" s="11"/>
      <c r="AT783" s="238" t="s">
        <v>199</v>
      </c>
      <c r="AU783" s="238" t="s">
        <v>85</v>
      </c>
      <c r="AV783" s="11" t="s">
        <v>85</v>
      </c>
      <c r="AW783" s="11" t="s">
        <v>32</v>
      </c>
      <c r="AX783" s="11" t="s">
        <v>76</v>
      </c>
      <c r="AY783" s="238" t="s">
        <v>195</v>
      </c>
    </row>
    <row r="784" s="11" customFormat="1">
      <c r="A784" s="11"/>
      <c r="B784" s="228"/>
      <c r="C784" s="229"/>
      <c r="D784" s="213" t="s">
        <v>199</v>
      </c>
      <c r="E784" s="230" t="s">
        <v>1</v>
      </c>
      <c r="F784" s="231" t="s">
        <v>2424</v>
      </c>
      <c r="G784" s="229"/>
      <c r="H784" s="232">
        <v>20.899999999999999</v>
      </c>
      <c r="I784" s="233"/>
      <c r="J784" s="229"/>
      <c r="K784" s="229"/>
      <c r="L784" s="234"/>
      <c r="M784" s="235"/>
      <c r="N784" s="236"/>
      <c r="O784" s="236"/>
      <c r="P784" s="236"/>
      <c r="Q784" s="236"/>
      <c r="R784" s="236"/>
      <c r="S784" s="236"/>
      <c r="T784" s="237"/>
      <c r="U784" s="11"/>
      <c r="V784" s="11"/>
      <c r="W784" s="11"/>
      <c r="X784" s="11"/>
      <c r="Y784" s="11"/>
      <c r="Z784" s="11"/>
      <c r="AA784" s="11"/>
      <c r="AB784" s="11"/>
      <c r="AC784" s="11"/>
      <c r="AD784" s="11"/>
      <c r="AE784" s="11"/>
      <c r="AT784" s="238" t="s">
        <v>199</v>
      </c>
      <c r="AU784" s="238" t="s">
        <v>85</v>
      </c>
      <c r="AV784" s="11" t="s">
        <v>85</v>
      </c>
      <c r="AW784" s="11" t="s">
        <v>32</v>
      </c>
      <c r="AX784" s="11" t="s">
        <v>76</v>
      </c>
      <c r="AY784" s="238" t="s">
        <v>195</v>
      </c>
    </row>
    <row r="785" s="10" customFormat="1">
      <c r="A785" s="10"/>
      <c r="B785" s="218"/>
      <c r="C785" s="219"/>
      <c r="D785" s="213" t="s">
        <v>199</v>
      </c>
      <c r="E785" s="220" t="s">
        <v>1</v>
      </c>
      <c r="F785" s="221" t="s">
        <v>2032</v>
      </c>
      <c r="G785" s="219"/>
      <c r="H785" s="220" t="s">
        <v>1</v>
      </c>
      <c r="I785" s="222"/>
      <c r="J785" s="219"/>
      <c r="K785" s="219"/>
      <c r="L785" s="223"/>
      <c r="M785" s="224"/>
      <c r="N785" s="225"/>
      <c r="O785" s="225"/>
      <c r="P785" s="225"/>
      <c r="Q785" s="225"/>
      <c r="R785" s="225"/>
      <c r="S785" s="225"/>
      <c r="T785" s="226"/>
      <c r="U785" s="10"/>
      <c r="V785" s="10"/>
      <c r="W785" s="10"/>
      <c r="X785" s="10"/>
      <c r="Y785" s="10"/>
      <c r="Z785" s="10"/>
      <c r="AA785" s="10"/>
      <c r="AB785" s="10"/>
      <c r="AC785" s="10"/>
      <c r="AD785" s="10"/>
      <c r="AE785" s="10"/>
      <c r="AT785" s="227" t="s">
        <v>199</v>
      </c>
      <c r="AU785" s="227" t="s">
        <v>85</v>
      </c>
      <c r="AV785" s="10" t="s">
        <v>83</v>
      </c>
      <c r="AW785" s="10" t="s">
        <v>32</v>
      </c>
      <c r="AX785" s="10" t="s">
        <v>76</v>
      </c>
      <c r="AY785" s="227" t="s">
        <v>195</v>
      </c>
    </row>
    <row r="786" s="11" customFormat="1">
      <c r="A786" s="11"/>
      <c r="B786" s="228"/>
      <c r="C786" s="229"/>
      <c r="D786" s="213" t="s">
        <v>199</v>
      </c>
      <c r="E786" s="230" t="s">
        <v>1</v>
      </c>
      <c r="F786" s="231" t="s">
        <v>2425</v>
      </c>
      <c r="G786" s="229"/>
      <c r="H786" s="232">
        <v>323.904</v>
      </c>
      <c r="I786" s="233"/>
      <c r="J786" s="229"/>
      <c r="K786" s="229"/>
      <c r="L786" s="234"/>
      <c r="M786" s="235"/>
      <c r="N786" s="236"/>
      <c r="O786" s="236"/>
      <c r="P786" s="236"/>
      <c r="Q786" s="236"/>
      <c r="R786" s="236"/>
      <c r="S786" s="236"/>
      <c r="T786" s="237"/>
      <c r="U786" s="11"/>
      <c r="V786" s="11"/>
      <c r="W786" s="11"/>
      <c r="X786" s="11"/>
      <c r="Y786" s="11"/>
      <c r="Z786" s="11"/>
      <c r="AA786" s="11"/>
      <c r="AB786" s="11"/>
      <c r="AC786" s="11"/>
      <c r="AD786" s="11"/>
      <c r="AE786" s="11"/>
      <c r="AT786" s="238" t="s">
        <v>199</v>
      </c>
      <c r="AU786" s="238" t="s">
        <v>85</v>
      </c>
      <c r="AV786" s="11" t="s">
        <v>85</v>
      </c>
      <c r="AW786" s="11" t="s">
        <v>32</v>
      </c>
      <c r="AX786" s="11" t="s">
        <v>76</v>
      </c>
      <c r="AY786" s="238" t="s">
        <v>195</v>
      </c>
    </row>
    <row r="787" s="11" customFormat="1">
      <c r="A787" s="11"/>
      <c r="B787" s="228"/>
      <c r="C787" s="229"/>
      <c r="D787" s="213" t="s">
        <v>199</v>
      </c>
      <c r="E787" s="230" t="s">
        <v>1</v>
      </c>
      <c r="F787" s="231" t="s">
        <v>2426</v>
      </c>
      <c r="G787" s="229"/>
      <c r="H787" s="232">
        <v>18.277999999999999</v>
      </c>
      <c r="I787" s="233"/>
      <c r="J787" s="229"/>
      <c r="K787" s="229"/>
      <c r="L787" s="234"/>
      <c r="M787" s="235"/>
      <c r="N787" s="236"/>
      <c r="O787" s="236"/>
      <c r="P787" s="236"/>
      <c r="Q787" s="236"/>
      <c r="R787" s="236"/>
      <c r="S787" s="236"/>
      <c r="T787" s="237"/>
      <c r="U787" s="11"/>
      <c r="V787" s="11"/>
      <c r="W787" s="11"/>
      <c r="X787" s="11"/>
      <c r="Y787" s="11"/>
      <c r="Z787" s="11"/>
      <c r="AA787" s="11"/>
      <c r="AB787" s="11"/>
      <c r="AC787" s="11"/>
      <c r="AD787" s="11"/>
      <c r="AE787" s="11"/>
      <c r="AT787" s="238" t="s">
        <v>199</v>
      </c>
      <c r="AU787" s="238" t="s">
        <v>85</v>
      </c>
      <c r="AV787" s="11" t="s">
        <v>85</v>
      </c>
      <c r="AW787" s="11" t="s">
        <v>32</v>
      </c>
      <c r="AX787" s="11" t="s">
        <v>76</v>
      </c>
      <c r="AY787" s="238" t="s">
        <v>195</v>
      </c>
    </row>
    <row r="788" s="11" customFormat="1">
      <c r="A788" s="11"/>
      <c r="B788" s="228"/>
      <c r="C788" s="229"/>
      <c r="D788" s="213" t="s">
        <v>199</v>
      </c>
      <c r="E788" s="230" t="s">
        <v>1</v>
      </c>
      <c r="F788" s="231" t="s">
        <v>2405</v>
      </c>
      <c r="G788" s="229"/>
      <c r="H788" s="232">
        <v>5.7000000000000002</v>
      </c>
      <c r="I788" s="233"/>
      <c r="J788" s="229"/>
      <c r="K788" s="229"/>
      <c r="L788" s="234"/>
      <c r="M788" s="235"/>
      <c r="N788" s="236"/>
      <c r="O788" s="236"/>
      <c r="P788" s="236"/>
      <c r="Q788" s="236"/>
      <c r="R788" s="236"/>
      <c r="S788" s="236"/>
      <c r="T788" s="237"/>
      <c r="U788" s="11"/>
      <c r="V788" s="11"/>
      <c r="W788" s="11"/>
      <c r="X788" s="11"/>
      <c r="Y788" s="11"/>
      <c r="Z788" s="11"/>
      <c r="AA788" s="11"/>
      <c r="AB788" s="11"/>
      <c r="AC788" s="11"/>
      <c r="AD788" s="11"/>
      <c r="AE788" s="11"/>
      <c r="AT788" s="238" t="s">
        <v>199</v>
      </c>
      <c r="AU788" s="238" t="s">
        <v>85</v>
      </c>
      <c r="AV788" s="11" t="s">
        <v>85</v>
      </c>
      <c r="AW788" s="11" t="s">
        <v>32</v>
      </c>
      <c r="AX788" s="11" t="s">
        <v>76</v>
      </c>
      <c r="AY788" s="238" t="s">
        <v>195</v>
      </c>
    </row>
    <row r="789" s="10" customFormat="1">
      <c r="A789" s="10"/>
      <c r="B789" s="218"/>
      <c r="C789" s="219"/>
      <c r="D789" s="213" t="s">
        <v>199</v>
      </c>
      <c r="E789" s="220" t="s">
        <v>1</v>
      </c>
      <c r="F789" s="221" t="s">
        <v>2034</v>
      </c>
      <c r="G789" s="219"/>
      <c r="H789" s="220" t="s">
        <v>1</v>
      </c>
      <c r="I789" s="222"/>
      <c r="J789" s="219"/>
      <c r="K789" s="219"/>
      <c r="L789" s="223"/>
      <c r="M789" s="224"/>
      <c r="N789" s="225"/>
      <c r="O789" s="225"/>
      <c r="P789" s="225"/>
      <c r="Q789" s="225"/>
      <c r="R789" s="225"/>
      <c r="S789" s="225"/>
      <c r="T789" s="226"/>
      <c r="U789" s="10"/>
      <c r="V789" s="10"/>
      <c r="W789" s="10"/>
      <c r="X789" s="10"/>
      <c r="Y789" s="10"/>
      <c r="Z789" s="10"/>
      <c r="AA789" s="10"/>
      <c r="AB789" s="10"/>
      <c r="AC789" s="10"/>
      <c r="AD789" s="10"/>
      <c r="AE789" s="10"/>
      <c r="AT789" s="227" t="s">
        <v>199</v>
      </c>
      <c r="AU789" s="227" t="s">
        <v>85</v>
      </c>
      <c r="AV789" s="10" t="s">
        <v>83</v>
      </c>
      <c r="AW789" s="10" t="s">
        <v>32</v>
      </c>
      <c r="AX789" s="10" t="s">
        <v>76</v>
      </c>
      <c r="AY789" s="227" t="s">
        <v>195</v>
      </c>
    </row>
    <row r="790" s="11" customFormat="1">
      <c r="A790" s="11"/>
      <c r="B790" s="228"/>
      <c r="C790" s="229"/>
      <c r="D790" s="213" t="s">
        <v>199</v>
      </c>
      <c r="E790" s="230" t="s">
        <v>1</v>
      </c>
      <c r="F790" s="231" t="s">
        <v>2427</v>
      </c>
      <c r="G790" s="229"/>
      <c r="H790" s="232">
        <v>197.94999999999999</v>
      </c>
      <c r="I790" s="233"/>
      <c r="J790" s="229"/>
      <c r="K790" s="229"/>
      <c r="L790" s="234"/>
      <c r="M790" s="235"/>
      <c r="N790" s="236"/>
      <c r="O790" s="236"/>
      <c r="P790" s="236"/>
      <c r="Q790" s="236"/>
      <c r="R790" s="236"/>
      <c r="S790" s="236"/>
      <c r="T790" s="237"/>
      <c r="U790" s="11"/>
      <c r="V790" s="11"/>
      <c r="W790" s="11"/>
      <c r="X790" s="11"/>
      <c r="Y790" s="11"/>
      <c r="Z790" s="11"/>
      <c r="AA790" s="11"/>
      <c r="AB790" s="11"/>
      <c r="AC790" s="11"/>
      <c r="AD790" s="11"/>
      <c r="AE790" s="11"/>
      <c r="AT790" s="238" t="s">
        <v>199</v>
      </c>
      <c r="AU790" s="238" t="s">
        <v>85</v>
      </c>
      <c r="AV790" s="11" t="s">
        <v>85</v>
      </c>
      <c r="AW790" s="11" t="s">
        <v>32</v>
      </c>
      <c r="AX790" s="11" t="s">
        <v>76</v>
      </c>
      <c r="AY790" s="238" t="s">
        <v>195</v>
      </c>
    </row>
    <row r="791" s="11" customFormat="1">
      <c r="A791" s="11"/>
      <c r="B791" s="228"/>
      <c r="C791" s="229"/>
      <c r="D791" s="213" t="s">
        <v>199</v>
      </c>
      <c r="E791" s="230" t="s">
        <v>1</v>
      </c>
      <c r="F791" s="231" t="s">
        <v>2428</v>
      </c>
      <c r="G791" s="229"/>
      <c r="H791" s="232">
        <v>19.760000000000002</v>
      </c>
      <c r="I791" s="233"/>
      <c r="J791" s="229"/>
      <c r="K791" s="229"/>
      <c r="L791" s="234"/>
      <c r="M791" s="235"/>
      <c r="N791" s="236"/>
      <c r="O791" s="236"/>
      <c r="P791" s="236"/>
      <c r="Q791" s="236"/>
      <c r="R791" s="236"/>
      <c r="S791" s="236"/>
      <c r="T791" s="237"/>
      <c r="U791" s="11"/>
      <c r="V791" s="11"/>
      <c r="W791" s="11"/>
      <c r="X791" s="11"/>
      <c r="Y791" s="11"/>
      <c r="Z791" s="11"/>
      <c r="AA791" s="11"/>
      <c r="AB791" s="11"/>
      <c r="AC791" s="11"/>
      <c r="AD791" s="11"/>
      <c r="AE791" s="11"/>
      <c r="AT791" s="238" t="s">
        <v>199</v>
      </c>
      <c r="AU791" s="238" t="s">
        <v>85</v>
      </c>
      <c r="AV791" s="11" t="s">
        <v>85</v>
      </c>
      <c r="AW791" s="11" t="s">
        <v>32</v>
      </c>
      <c r="AX791" s="11" t="s">
        <v>76</v>
      </c>
      <c r="AY791" s="238" t="s">
        <v>195</v>
      </c>
    </row>
    <row r="792" s="11" customFormat="1">
      <c r="A792" s="11"/>
      <c r="B792" s="228"/>
      <c r="C792" s="229"/>
      <c r="D792" s="213" t="s">
        <v>199</v>
      </c>
      <c r="E792" s="230" t="s">
        <v>1</v>
      </c>
      <c r="F792" s="231" t="s">
        <v>2405</v>
      </c>
      <c r="G792" s="229"/>
      <c r="H792" s="232">
        <v>5.7000000000000002</v>
      </c>
      <c r="I792" s="233"/>
      <c r="J792" s="229"/>
      <c r="K792" s="229"/>
      <c r="L792" s="234"/>
      <c r="M792" s="235"/>
      <c r="N792" s="236"/>
      <c r="O792" s="236"/>
      <c r="P792" s="236"/>
      <c r="Q792" s="236"/>
      <c r="R792" s="236"/>
      <c r="S792" s="236"/>
      <c r="T792" s="237"/>
      <c r="U792" s="11"/>
      <c r="V792" s="11"/>
      <c r="W792" s="11"/>
      <c r="X792" s="11"/>
      <c r="Y792" s="11"/>
      <c r="Z792" s="11"/>
      <c r="AA792" s="11"/>
      <c r="AB792" s="11"/>
      <c r="AC792" s="11"/>
      <c r="AD792" s="11"/>
      <c r="AE792" s="11"/>
      <c r="AT792" s="238" t="s">
        <v>199</v>
      </c>
      <c r="AU792" s="238" t="s">
        <v>85</v>
      </c>
      <c r="AV792" s="11" t="s">
        <v>85</v>
      </c>
      <c r="AW792" s="11" t="s">
        <v>32</v>
      </c>
      <c r="AX792" s="11" t="s">
        <v>76</v>
      </c>
      <c r="AY792" s="238" t="s">
        <v>195</v>
      </c>
    </row>
    <row r="793" s="10" customFormat="1">
      <c r="A793" s="10"/>
      <c r="B793" s="218"/>
      <c r="C793" s="219"/>
      <c r="D793" s="213" t="s">
        <v>199</v>
      </c>
      <c r="E793" s="220" t="s">
        <v>1</v>
      </c>
      <c r="F793" s="221" t="s">
        <v>2055</v>
      </c>
      <c r="G793" s="219"/>
      <c r="H793" s="220" t="s">
        <v>1</v>
      </c>
      <c r="I793" s="222"/>
      <c r="J793" s="219"/>
      <c r="K793" s="219"/>
      <c r="L793" s="223"/>
      <c r="M793" s="224"/>
      <c r="N793" s="225"/>
      <c r="O793" s="225"/>
      <c r="P793" s="225"/>
      <c r="Q793" s="225"/>
      <c r="R793" s="225"/>
      <c r="S793" s="225"/>
      <c r="T793" s="226"/>
      <c r="U793" s="10"/>
      <c r="V793" s="10"/>
      <c r="W793" s="10"/>
      <c r="X793" s="10"/>
      <c r="Y793" s="10"/>
      <c r="Z793" s="10"/>
      <c r="AA793" s="10"/>
      <c r="AB793" s="10"/>
      <c r="AC793" s="10"/>
      <c r="AD793" s="10"/>
      <c r="AE793" s="10"/>
      <c r="AT793" s="227" t="s">
        <v>199</v>
      </c>
      <c r="AU793" s="227" t="s">
        <v>85</v>
      </c>
      <c r="AV793" s="10" t="s">
        <v>83</v>
      </c>
      <c r="AW793" s="10" t="s">
        <v>32</v>
      </c>
      <c r="AX793" s="10" t="s">
        <v>76</v>
      </c>
      <c r="AY793" s="227" t="s">
        <v>195</v>
      </c>
    </row>
    <row r="794" s="11" customFormat="1">
      <c r="A794" s="11"/>
      <c r="B794" s="228"/>
      <c r="C794" s="229"/>
      <c r="D794" s="213" t="s">
        <v>199</v>
      </c>
      <c r="E794" s="230" t="s">
        <v>1</v>
      </c>
      <c r="F794" s="231" t="s">
        <v>2429</v>
      </c>
      <c r="G794" s="229"/>
      <c r="H794" s="232">
        <v>835</v>
      </c>
      <c r="I794" s="233"/>
      <c r="J794" s="229"/>
      <c r="K794" s="229"/>
      <c r="L794" s="234"/>
      <c r="M794" s="235"/>
      <c r="N794" s="236"/>
      <c r="O794" s="236"/>
      <c r="P794" s="236"/>
      <c r="Q794" s="236"/>
      <c r="R794" s="236"/>
      <c r="S794" s="236"/>
      <c r="T794" s="237"/>
      <c r="U794" s="11"/>
      <c r="V794" s="11"/>
      <c r="W794" s="11"/>
      <c r="X794" s="11"/>
      <c r="Y794" s="11"/>
      <c r="Z794" s="11"/>
      <c r="AA794" s="11"/>
      <c r="AB794" s="11"/>
      <c r="AC794" s="11"/>
      <c r="AD794" s="11"/>
      <c r="AE794" s="11"/>
      <c r="AT794" s="238" t="s">
        <v>199</v>
      </c>
      <c r="AU794" s="238" t="s">
        <v>85</v>
      </c>
      <c r="AV794" s="11" t="s">
        <v>85</v>
      </c>
      <c r="AW794" s="11" t="s">
        <v>32</v>
      </c>
      <c r="AX794" s="11" t="s">
        <v>76</v>
      </c>
      <c r="AY794" s="238" t="s">
        <v>195</v>
      </c>
    </row>
    <row r="795" s="11" customFormat="1">
      <c r="A795" s="11"/>
      <c r="B795" s="228"/>
      <c r="C795" s="229"/>
      <c r="D795" s="213" t="s">
        <v>199</v>
      </c>
      <c r="E795" s="230" t="s">
        <v>1</v>
      </c>
      <c r="F795" s="231" t="s">
        <v>2430</v>
      </c>
      <c r="G795" s="229"/>
      <c r="H795" s="232">
        <v>45.994</v>
      </c>
      <c r="I795" s="233"/>
      <c r="J795" s="229"/>
      <c r="K795" s="229"/>
      <c r="L795" s="234"/>
      <c r="M795" s="235"/>
      <c r="N795" s="236"/>
      <c r="O795" s="236"/>
      <c r="P795" s="236"/>
      <c r="Q795" s="236"/>
      <c r="R795" s="236"/>
      <c r="S795" s="236"/>
      <c r="T795" s="237"/>
      <c r="U795" s="11"/>
      <c r="V795" s="11"/>
      <c r="W795" s="11"/>
      <c r="X795" s="11"/>
      <c r="Y795" s="11"/>
      <c r="Z795" s="11"/>
      <c r="AA795" s="11"/>
      <c r="AB795" s="11"/>
      <c r="AC795" s="11"/>
      <c r="AD795" s="11"/>
      <c r="AE795" s="11"/>
      <c r="AT795" s="238" t="s">
        <v>199</v>
      </c>
      <c r="AU795" s="238" t="s">
        <v>85</v>
      </c>
      <c r="AV795" s="11" t="s">
        <v>85</v>
      </c>
      <c r="AW795" s="11" t="s">
        <v>32</v>
      </c>
      <c r="AX795" s="11" t="s">
        <v>76</v>
      </c>
      <c r="AY795" s="238" t="s">
        <v>195</v>
      </c>
    </row>
    <row r="796" s="11" customFormat="1">
      <c r="A796" s="11"/>
      <c r="B796" s="228"/>
      <c r="C796" s="229"/>
      <c r="D796" s="213" t="s">
        <v>199</v>
      </c>
      <c r="E796" s="230" t="s">
        <v>1</v>
      </c>
      <c r="F796" s="231" t="s">
        <v>2431</v>
      </c>
      <c r="G796" s="229"/>
      <c r="H796" s="232">
        <v>13.300000000000001</v>
      </c>
      <c r="I796" s="233"/>
      <c r="J796" s="229"/>
      <c r="K796" s="229"/>
      <c r="L796" s="234"/>
      <c r="M796" s="235"/>
      <c r="N796" s="236"/>
      <c r="O796" s="236"/>
      <c r="P796" s="236"/>
      <c r="Q796" s="236"/>
      <c r="R796" s="236"/>
      <c r="S796" s="236"/>
      <c r="T796" s="237"/>
      <c r="U796" s="11"/>
      <c r="V796" s="11"/>
      <c r="W796" s="11"/>
      <c r="X796" s="11"/>
      <c r="Y796" s="11"/>
      <c r="Z796" s="11"/>
      <c r="AA796" s="11"/>
      <c r="AB796" s="11"/>
      <c r="AC796" s="11"/>
      <c r="AD796" s="11"/>
      <c r="AE796" s="11"/>
      <c r="AT796" s="238" t="s">
        <v>199</v>
      </c>
      <c r="AU796" s="238" t="s">
        <v>85</v>
      </c>
      <c r="AV796" s="11" t="s">
        <v>85</v>
      </c>
      <c r="AW796" s="11" t="s">
        <v>32</v>
      </c>
      <c r="AX796" s="11" t="s">
        <v>76</v>
      </c>
      <c r="AY796" s="238" t="s">
        <v>195</v>
      </c>
    </row>
    <row r="797" s="10" customFormat="1">
      <c r="A797" s="10"/>
      <c r="B797" s="218"/>
      <c r="C797" s="219"/>
      <c r="D797" s="213" t="s">
        <v>199</v>
      </c>
      <c r="E797" s="220" t="s">
        <v>1</v>
      </c>
      <c r="F797" s="221" t="s">
        <v>2058</v>
      </c>
      <c r="G797" s="219"/>
      <c r="H797" s="220" t="s">
        <v>1</v>
      </c>
      <c r="I797" s="222"/>
      <c r="J797" s="219"/>
      <c r="K797" s="219"/>
      <c r="L797" s="223"/>
      <c r="M797" s="224"/>
      <c r="N797" s="225"/>
      <c r="O797" s="225"/>
      <c r="P797" s="225"/>
      <c r="Q797" s="225"/>
      <c r="R797" s="225"/>
      <c r="S797" s="225"/>
      <c r="T797" s="226"/>
      <c r="U797" s="10"/>
      <c r="V797" s="10"/>
      <c r="W797" s="10"/>
      <c r="X797" s="10"/>
      <c r="Y797" s="10"/>
      <c r="Z797" s="10"/>
      <c r="AA797" s="10"/>
      <c r="AB797" s="10"/>
      <c r="AC797" s="10"/>
      <c r="AD797" s="10"/>
      <c r="AE797" s="10"/>
      <c r="AT797" s="227" t="s">
        <v>199</v>
      </c>
      <c r="AU797" s="227" t="s">
        <v>85</v>
      </c>
      <c r="AV797" s="10" t="s">
        <v>83</v>
      </c>
      <c r="AW797" s="10" t="s">
        <v>32</v>
      </c>
      <c r="AX797" s="10" t="s">
        <v>76</v>
      </c>
      <c r="AY797" s="227" t="s">
        <v>195</v>
      </c>
    </row>
    <row r="798" s="11" customFormat="1">
      <c r="A798" s="11"/>
      <c r="B798" s="228"/>
      <c r="C798" s="229"/>
      <c r="D798" s="213" t="s">
        <v>199</v>
      </c>
      <c r="E798" s="230" t="s">
        <v>1</v>
      </c>
      <c r="F798" s="231" t="s">
        <v>2432</v>
      </c>
      <c r="G798" s="229"/>
      <c r="H798" s="232">
        <v>433.10399999999998</v>
      </c>
      <c r="I798" s="233"/>
      <c r="J798" s="229"/>
      <c r="K798" s="229"/>
      <c r="L798" s="234"/>
      <c r="M798" s="235"/>
      <c r="N798" s="236"/>
      <c r="O798" s="236"/>
      <c r="P798" s="236"/>
      <c r="Q798" s="236"/>
      <c r="R798" s="236"/>
      <c r="S798" s="236"/>
      <c r="T798" s="237"/>
      <c r="U798" s="11"/>
      <c r="V798" s="11"/>
      <c r="W798" s="11"/>
      <c r="X798" s="11"/>
      <c r="Y798" s="11"/>
      <c r="Z798" s="11"/>
      <c r="AA798" s="11"/>
      <c r="AB798" s="11"/>
      <c r="AC798" s="11"/>
      <c r="AD798" s="11"/>
      <c r="AE798" s="11"/>
      <c r="AT798" s="238" t="s">
        <v>199</v>
      </c>
      <c r="AU798" s="238" t="s">
        <v>85</v>
      </c>
      <c r="AV798" s="11" t="s">
        <v>85</v>
      </c>
      <c r="AW798" s="11" t="s">
        <v>32</v>
      </c>
      <c r="AX798" s="11" t="s">
        <v>76</v>
      </c>
      <c r="AY798" s="238" t="s">
        <v>195</v>
      </c>
    </row>
    <row r="799" s="11" customFormat="1">
      <c r="A799" s="11"/>
      <c r="B799" s="228"/>
      <c r="C799" s="229"/>
      <c r="D799" s="213" t="s">
        <v>199</v>
      </c>
      <c r="E799" s="230" t="s">
        <v>1</v>
      </c>
      <c r="F799" s="231" t="s">
        <v>2433</v>
      </c>
      <c r="G799" s="229"/>
      <c r="H799" s="232">
        <v>43.472000000000001</v>
      </c>
      <c r="I799" s="233"/>
      <c r="J799" s="229"/>
      <c r="K799" s="229"/>
      <c r="L799" s="234"/>
      <c r="M799" s="235"/>
      <c r="N799" s="236"/>
      <c r="O799" s="236"/>
      <c r="P799" s="236"/>
      <c r="Q799" s="236"/>
      <c r="R799" s="236"/>
      <c r="S799" s="236"/>
      <c r="T799" s="237"/>
      <c r="U799" s="11"/>
      <c r="V799" s="11"/>
      <c r="W799" s="11"/>
      <c r="X799" s="11"/>
      <c r="Y799" s="11"/>
      <c r="Z799" s="11"/>
      <c r="AA799" s="11"/>
      <c r="AB799" s="11"/>
      <c r="AC799" s="11"/>
      <c r="AD799" s="11"/>
      <c r="AE799" s="11"/>
      <c r="AT799" s="238" t="s">
        <v>199</v>
      </c>
      <c r="AU799" s="238" t="s">
        <v>85</v>
      </c>
      <c r="AV799" s="11" t="s">
        <v>85</v>
      </c>
      <c r="AW799" s="11" t="s">
        <v>32</v>
      </c>
      <c r="AX799" s="11" t="s">
        <v>76</v>
      </c>
      <c r="AY799" s="238" t="s">
        <v>195</v>
      </c>
    </row>
    <row r="800" s="11" customFormat="1">
      <c r="A800" s="11"/>
      <c r="B800" s="228"/>
      <c r="C800" s="229"/>
      <c r="D800" s="213" t="s">
        <v>199</v>
      </c>
      <c r="E800" s="230" t="s">
        <v>1</v>
      </c>
      <c r="F800" s="231" t="s">
        <v>2431</v>
      </c>
      <c r="G800" s="229"/>
      <c r="H800" s="232">
        <v>13.300000000000001</v>
      </c>
      <c r="I800" s="233"/>
      <c r="J800" s="229"/>
      <c r="K800" s="229"/>
      <c r="L800" s="234"/>
      <c r="M800" s="235"/>
      <c r="N800" s="236"/>
      <c r="O800" s="236"/>
      <c r="P800" s="236"/>
      <c r="Q800" s="236"/>
      <c r="R800" s="236"/>
      <c r="S800" s="236"/>
      <c r="T800" s="237"/>
      <c r="U800" s="11"/>
      <c r="V800" s="11"/>
      <c r="W800" s="11"/>
      <c r="X800" s="11"/>
      <c r="Y800" s="11"/>
      <c r="Z800" s="11"/>
      <c r="AA800" s="11"/>
      <c r="AB800" s="11"/>
      <c r="AC800" s="11"/>
      <c r="AD800" s="11"/>
      <c r="AE800" s="11"/>
      <c r="AT800" s="238" t="s">
        <v>199</v>
      </c>
      <c r="AU800" s="238" t="s">
        <v>85</v>
      </c>
      <c r="AV800" s="11" t="s">
        <v>85</v>
      </c>
      <c r="AW800" s="11" t="s">
        <v>32</v>
      </c>
      <c r="AX800" s="11" t="s">
        <v>76</v>
      </c>
      <c r="AY800" s="238" t="s">
        <v>195</v>
      </c>
    </row>
    <row r="801" s="11" customFormat="1">
      <c r="A801" s="11"/>
      <c r="B801" s="228"/>
      <c r="C801" s="229"/>
      <c r="D801" s="213" t="s">
        <v>199</v>
      </c>
      <c r="E801" s="230" t="s">
        <v>1</v>
      </c>
      <c r="F801" s="231" t="s">
        <v>2434</v>
      </c>
      <c r="G801" s="229"/>
      <c r="H801" s="232">
        <v>14.712</v>
      </c>
      <c r="I801" s="233"/>
      <c r="J801" s="229"/>
      <c r="K801" s="229"/>
      <c r="L801" s="234"/>
      <c r="M801" s="235"/>
      <c r="N801" s="236"/>
      <c r="O801" s="236"/>
      <c r="P801" s="236"/>
      <c r="Q801" s="236"/>
      <c r="R801" s="236"/>
      <c r="S801" s="236"/>
      <c r="T801" s="237"/>
      <c r="U801" s="11"/>
      <c r="V801" s="11"/>
      <c r="W801" s="11"/>
      <c r="X801" s="11"/>
      <c r="Y801" s="11"/>
      <c r="Z801" s="11"/>
      <c r="AA801" s="11"/>
      <c r="AB801" s="11"/>
      <c r="AC801" s="11"/>
      <c r="AD801" s="11"/>
      <c r="AE801" s="11"/>
      <c r="AT801" s="238" t="s">
        <v>199</v>
      </c>
      <c r="AU801" s="238" t="s">
        <v>85</v>
      </c>
      <c r="AV801" s="11" t="s">
        <v>85</v>
      </c>
      <c r="AW801" s="11" t="s">
        <v>32</v>
      </c>
      <c r="AX801" s="11" t="s">
        <v>76</v>
      </c>
      <c r="AY801" s="238" t="s">
        <v>195</v>
      </c>
    </row>
    <row r="802" s="10" customFormat="1">
      <c r="A802" s="10"/>
      <c r="B802" s="218"/>
      <c r="C802" s="219"/>
      <c r="D802" s="213" t="s">
        <v>199</v>
      </c>
      <c r="E802" s="220" t="s">
        <v>1</v>
      </c>
      <c r="F802" s="221" t="s">
        <v>2062</v>
      </c>
      <c r="G802" s="219"/>
      <c r="H802" s="220" t="s">
        <v>1</v>
      </c>
      <c r="I802" s="222"/>
      <c r="J802" s="219"/>
      <c r="K802" s="219"/>
      <c r="L802" s="223"/>
      <c r="M802" s="224"/>
      <c r="N802" s="225"/>
      <c r="O802" s="225"/>
      <c r="P802" s="225"/>
      <c r="Q802" s="225"/>
      <c r="R802" s="225"/>
      <c r="S802" s="225"/>
      <c r="T802" s="226"/>
      <c r="U802" s="10"/>
      <c r="V802" s="10"/>
      <c r="W802" s="10"/>
      <c r="X802" s="10"/>
      <c r="Y802" s="10"/>
      <c r="Z802" s="10"/>
      <c r="AA802" s="10"/>
      <c r="AB802" s="10"/>
      <c r="AC802" s="10"/>
      <c r="AD802" s="10"/>
      <c r="AE802" s="10"/>
      <c r="AT802" s="227" t="s">
        <v>199</v>
      </c>
      <c r="AU802" s="227" t="s">
        <v>85</v>
      </c>
      <c r="AV802" s="10" t="s">
        <v>83</v>
      </c>
      <c r="AW802" s="10" t="s">
        <v>32</v>
      </c>
      <c r="AX802" s="10" t="s">
        <v>76</v>
      </c>
      <c r="AY802" s="227" t="s">
        <v>195</v>
      </c>
    </row>
    <row r="803" s="11" customFormat="1">
      <c r="A803" s="11"/>
      <c r="B803" s="228"/>
      <c r="C803" s="229"/>
      <c r="D803" s="213" t="s">
        <v>199</v>
      </c>
      <c r="E803" s="230" t="s">
        <v>1</v>
      </c>
      <c r="F803" s="231" t="s">
        <v>2435</v>
      </c>
      <c r="G803" s="229"/>
      <c r="H803" s="232">
        <v>325.726</v>
      </c>
      <c r="I803" s="233"/>
      <c r="J803" s="229"/>
      <c r="K803" s="229"/>
      <c r="L803" s="234"/>
      <c r="M803" s="235"/>
      <c r="N803" s="236"/>
      <c r="O803" s="236"/>
      <c r="P803" s="236"/>
      <c r="Q803" s="236"/>
      <c r="R803" s="236"/>
      <c r="S803" s="236"/>
      <c r="T803" s="237"/>
      <c r="U803" s="11"/>
      <c r="V803" s="11"/>
      <c r="W803" s="11"/>
      <c r="X803" s="11"/>
      <c r="Y803" s="11"/>
      <c r="Z803" s="11"/>
      <c r="AA803" s="11"/>
      <c r="AB803" s="11"/>
      <c r="AC803" s="11"/>
      <c r="AD803" s="11"/>
      <c r="AE803" s="11"/>
      <c r="AT803" s="238" t="s">
        <v>199</v>
      </c>
      <c r="AU803" s="238" t="s">
        <v>85</v>
      </c>
      <c r="AV803" s="11" t="s">
        <v>85</v>
      </c>
      <c r="AW803" s="11" t="s">
        <v>32</v>
      </c>
      <c r="AX803" s="11" t="s">
        <v>76</v>
      </c>
      <c r="AY803" s="238" t="s">
        <v>195</v>
      </c>
    </row>
    <row r="804" s="11" customFormat="1">
      <c r="A804" s="11"/>
      <c r="B804" s="228"/>
      <c r="C804" s="229"/>
      <c r="D804" s="213" t="s">
        <v>199</v>
      </c>
      <c r="E804" s="230" t="s">
        <v>1</v>
      </c>
      <c r="F804" s="231" t="s">
        <v>2436</v>
      </c>
      <c r="G804" s="229"/>
      <c r="H804" s="232">
        <v>424.37200000000001</v>
      </c>
      <c r="I804" s="233"/>
      <c r="J804" s="229"/>
      <c r="K804" s="229"/>
      <c r="L804" s="234"/>
      <c r="M804" s="235"/>
      <c r="N804" s="236"/>
      <c r="O804" s="236"/>
      <c r="P804" s="236"/>
      <c r="Q804" s="236"/>
      <c r="R804" s="236"/>
      <c r="S804" s="236"/>
      <c r="T804" s="237"/>
      <c r="U804" s="11"/>
      <c r="V804" s="11"/>
      <c r="W804" s="11"/>
      <c r="X804" s="11"/>
      <c r="Y804" s="11"/>
      <c r="Z804" s="11"/>
      <c r="AA804" s="11"/>
      <c r="AB804" s="11"/>
      <c r="AC804" s="11"/>
      <c r="AD804" s="11"/>
      <c r="AE804" s="11"/>
      <c r="AT804" s="238" t="s">
        <v>199</v>
      </c>
      <c r="AU804" s="238" t="s">
        <v>85</v>
      </c>
      <c r="AV804" s="11" t="s">
        <v>85</v>
      </c>
      <c r="AW804" s="11" t="s">
        <v>32</v>
      </c>
      <c r="AX804" s="11" t="s">
        <v>76</v>
      </c>
      <c r="AY804" s="238" t="s">
        <v>195</v>
      </c>
    </row>
    <row r="805" s="11" customFormat="1">
      <c r="A805" s="11"/>
      <c r="B805" s="228"/>
      <c r="C805" s="229"/>
      <c r="D805" s="213" t="s">
        <v>199</v>
      </c>
      <c r="E805" s="230" t="s">
        <v>1</v>
      </c>
      <c r="F805" s="231" t="s">
        <v>2437</v>
      </c>
      <c r="G805" s="229"/>
      <c r="H805" s="232">
        <v>543.39800000000002</v>
      </c>
      <c r="I805" s="233"/>
      <c r="J805" s="229"/>
      <c r="K805" s="229"/>
      <c r="L805" s="234"/>
      <c r="M805" s="235"/>
      <c r="N805" s="236"/>
      <c r="O805" s="236"/>
      <c r="P805" s="236"/>
      <c r="Q805" s="236"/>
      <c r="R805" s="236"/>
      <c r="S805" s="236"/>
      <c r="T805" s="237"/>
      <c r="U805" s="11"/>
      <c r="V805" s="11"/>
      <c r="W805" s="11"/>
      <c r="X805" s="11"/>
      <c r="Y805" s="11"/>
      <c r="Z805" s="11"/>
      <c r="AA805" s="11"/>
      <c r="AB805" s="11"/>
      <c r="AC805" s="11"/>
      <c r="AD805" s="11"/>
      <c r="AE805" s="11"/>
      <c r="AT805" s="238" t="s">
        <v>199</v>
      </c>
      <c r="AU805" s="238" t="s">
        <v>85</v>
      </c>
      <c r="AV805" s="11" t="s">
        <v>85</v>
      </c>
      <c r="AW805" s="11" t="s">
        <v>32</v>
      </c>
      <c r="AX805" s="11" t="s">
        <v>76</v>
      </c>
      <c r="AY805" s="238" t="s">
        <v>195</v>
      </c>
    </row>
    <row r="806" s="11" customFormat="1">
      <c r="A806" s="11"/>
      <c r="B806" s="228"/>
      <c r="C806" s="229"/>
      <c r="D806" s="213" t="s">
        <v>199</v>
      </c>
      <c r="E806" s="230" t="s">
        <v>1</v>
      </c>
      <c r="F806" s="231" t="s">
        <v>2438</v>
      </c>
      <c r="G806" s="229"/>
      <c r="H806" s="232">
        <v>75.140000000000001</v>
      </c>
      <c r="I806" s="233"/>
      <c r="J806" s="229"/>
      <c r="K806" s="229"/>
      <c r="L806" s="234"/>
      <c r="M806" s="235"/>
      <c r="N806" s="236"/>
      <c r="O806" s="236"/>
      <c r="P806" s="236"/>
      <c r="Q806" s="236"/>
      <c r="R806" s="236"/>
      <c r="S806" s="236"/>
      <c r="T806" s="237"/>
      <c r="U806" s="11"/>
      <c r="V806" s="11"/>
      <c r="W806" s="11"/>
      <c r="X806" s="11"/>
      <c r="Y806" s="11"/>
      <c r="Z806" s="11"/>
      <c r="AA806" s="11"/>
      <c r="AB806" s="11"/>
      <c r="AC806" s="11"/>
      <c r="AD806" s="11"/>
      <c r="AE806" s="11"/>
      <c r="AT806" s="238" t="s">
        <v>199</v>
      </c>
      <c r="AU806" s="238" t="s">
        <v>85</v>
      </c>
      <c r="AV806" s="11" t="s">
        <v>85</v>
      </c>
      <c r="AW806" s="11" t="s">
        <v>32</v>
      </c>
      <c r="AX806" s="11" t="s">
        <v>76</v>
      </c>
      <c r="AY806" s="238" t="s">
        <v>195</v>
      </c>
    </row>
    <row r="807" s="11" customFormat="1">
      <c r="A807" s="11"/>
      <c r="B807" s="228"/>
      <c r="C807" s="229"/>
      <c r="D807" s="213" t="s">
        <v>199</v>
      </c>
      <c r="E807" s="230" t="s">
        <v>1</v>
      </c>
      <c r="F807" s="231" t="s">
        <v>2439</v>
      </c>
      <c r="G807" s="229"/>
      <c r="H807" s="232">
        <v>22.800000000000001</v>
      </c>
      <c r="I807" s="233"/>
      <c r="J807" s="229"/>
      <c r="K807" s="229"/>
      <c r="L807" s="234"/>
      <c r="M807" s="235"/>
      <c r="N807" s="236"/>
      <c r="O807" s="236"/>
      <c r="P807" s="236"/>
      <c r="Q807" s="236"/>
      <c r="R807" s="236"/>
      <c r="S807" s="236"/>
      <c r="T807" s="237"/>
      <c r="U807" s="11"/>
      <c r="V807" s="11"/>
      <c r="W807" s="11"/>
      <c r="X807" s="11"/>
      <c r="Y807" s="11"/>
      <c r="Z807" s="11"/>
      <c r="AA807" s="11"/>
      <c r="AB807" s="11"/>
      <c r="AC807" s="11"/>
      <c r="AD807" s="11"/>
      <c r="AE807" s="11"/>
      <c r="AT807" s="238" t="s">
        <v>199</v>
      </c>
      <c r="AU807" s="238" t="s">
        <v>85</v>
      </c>
      <c r="AV807" s="11" t="s">
        <v>85</v>
      </c>
      <c r="AW807" s="11" t="s">
        <v>32</v>
      </c>
      <c r="AX807" s="11" t="s">
        <v>76</v>
      </c>
      <c r="AY807" s="238" t="s">
        <v>195</v>
      </c>
    </row>
    <row r="808" s="10" customFormat="1">
      <c r="A808" s="10"/>
      <c r="B808" s="218"/>
      <c r="C808" s="219"/>
      <c r="D808" s="213" t="s">
        <v>199</v>
      </c>
      <c r="E808" s="220" t="s">
        <v>1</v>
      </c>
      <c r="F808" s="221" t="s">
        <v>2016</v>
      </c>
      <c r="G808" s="219"/>
      <c r="H808" s="220" t="s">
        <v>1</v>
      </c>
      <c r="I808" s="222"/>
      <c r="J808" s="219"/>
      <c r="K808" s="219"/>
      <c r="L808" s="223"/>
      <c r="M808" s="224"/>
      <c r="N808" s="225"/>
      <c r="O808" s="225"/>
      <c r="P808" s="225"/>
      <c r="Q808" s="225"/>
      <c r="R808" s="225"/>
      <c r="S808" s="225"/>
      <c r="T808" s="226"/>
      <c r="U808" s="10"/>
      <c r="V808" s="10"/>
      <c r="W808" s="10"/>
      <c r="X808" s="10"/>
      <c r="Y808" s="10"/>
      <c r="Z808" s="10"/>
      <c r="AA808" s="10"/>
      <c r="AB808" s="10"/>
      <c r="AC808" s="10"/>
      <c r="AD808" s="10"/>
      <c r="AE808" s="10"/>
      <c r="AT808" s="227" t="s">
        <v>199</v>
      </c>
      <c r="AU808" s="227" t="s">
        <v>85</v>
      </c>
      <c r="AV808" s="10" t="s">
        <v>83</v>
      </c>
      <c r="AW808" s="10" t="s">
        <v>32</v>
      </c>
      <c r="AX808" s="10" t="s">
        <v>76</v>
      </c>
      <c r="AY808" s="227" t="s">
        <v>195</v>
      </c>
    </row>
    <row r="809" s="11" customFormat="1">
      <c r="A809" s="11"/>
      <c r="B809" s="228"/>
      <c r="C809" s="229"/>
      <c r="D809" s="213" t="s">
        <v>199</v>
      </c>
      <c r="E809" s="230" t="s">
        <v>1</v>
      </c>
      <c r="F809" s="231" t="s">
        <v>2440</v>
      </c>
      <c r="G809" s="229"/>
      <c r="H809" s="232">
        <v>305.91000000000003</v>
      </c>
      <c r="I809" s="233"/>
      <c r="J809" s="229"/>
      <c r="K809" s="229"/>
      <c r="L809" s="234"/>
      <c r="M809" s="235"/>
      <c r="N809" s="236"/>
      <c r="O809" s="236"/>
      <c r="P809" s="236"/>
      <c r="Q809" s="236"/>
      <c r="R809" s="236"/>
      <c r="S809" s="236"/>
      <c r="T809" s="237"/>
      <c r="U809" s="11"/>
      <c r="V809" s="11"/>
      <c r="W809" s="11"/>
      <c r="X809" s="11"/>
      <c r="Y809" s="11"/>
      <c r="Z809" s="11"/>
      <c r="AA809" s="11"/>
      <c r="AB809" s="11"/>
      <c r="AC809" s="11"/>
      <c r="AD809" s="11"/>
      <c r="AE809" s="11"/>
      <c r="AT809" s="238" t="s">
        <v>199</v>
      </c>
      <c r="AU809" s="238" t="s">
        <v>85</v>
      </c>
      <c r="AV809" s="11" t="s">
        <v>85</v>
      </c>
      <c r="AW809" s="11" t="s">
        <v>32</v>
      </c>
      <c r="AX809" s="11" t="s">
        <v>76</v>
      </c>
      <c r="AY809" s="238" t="s">
        <v>195</v>
      </c>
    </row>
    <row r="810" s="11" customFormat="1">
      <c r="A810" s="11"/>
      <c r="B810" s="228"/>
      <c r="C810" s="229"/>
      <c r="D810" s="213" t="s">
        <v>199</v>
      </c>
      <c r="E810" s="230" t="s">
        <v>1</v>
      </c>
      <c r="F810" s="231" t="s">
        <v>2441</v>
      </c>
      <c r="G810" s="229"/>
      <c r="H810" s="232">
        <v>14.742000000000001</v>
      </c>
      <c r="I810" s="233"/>
      <c r="J810" s="229"/>
      <c r="K810" s="229"/>
      <c r="L810" s="234"/>
      <c r="M810" s="235"/>
      <c r="N810" s="236"/>
      <c r="O810" s="236"/>
      <c r="P810" s="236"/>
      <c r="Q810" s="236"/>
      <c r="R810" s="236"/>
      <c r="S810" s="236"/>
      <c r="T810" s="237"/>
      <c r="U810" s="11"/>
      <c r="V810" s="11"/>
      <c r="W810" s="11"/>
      <c r="X810" s="11"/>
      <c r="Y810" s="11"/>
      <c r="Z810" s="11"/>
      <c r="AA810" s="11"/>
      <c r="AB810" s="11"/>
      <c r="AC810" s="11"/>
      <c r="AD810" s="11"/>
      <c r="AE810" s="11"/>
      <c r="AT810" s="238" t="s">
        <v>199</v>
      </c>
      <c r="AU810" s="238" t="s">
        <v>85</v>
      </c>
      <c r="AV810" s="11" t="s">
        <v>85</v>
      </c>
      <c r="AW810" s="11" t="s">
        <v>32</v>
      </c>
      <c r="AX810" s="11" t="s">
        <v>76</v>
      </c>
      <c r="AY810" s="238" t="s">
        <v>195</v>
      </c>
    </row>
    <row r="811" s="11" customFormat="1">
      <c r="A811" s="11"/>
      <c r="B811" s="228"/>
      <c r="C811" s="229"/>
      <c r="D811" s="213" t="s">
        <v>199</v>
      </c>
      <c r="E811" s="230" t="s">
        <v>1</v>
      </c>
      <c r="F811" s="231" t="s">
        <v>2401</v>
      </c>
      <c r="G811" s="229"/>
      <c r="H811" s="232">
        <v>3.7999999999999998</v>
      </c>
      <c r="I811" s="233"/>
      <c r="J811" s="229"/>
      <c r="K811" s="229"/>
      <c r="L811" s="234"/>
      <c r="M811" s="235"/>
      <c r="N811" s="236"/>
      <c r="O811" s="236"/>
      <c r="P811" s="236"/>
      <c r="Q811" s="236"/>
      <c r="R811" s="236"/>
      <c r="S811" s="236"/>
      <c r="T811" s="237"/>
      <c r="U811" s="11"/>
      <c r="V811" s="11"/>
      <c r="W811" s="11"/>
      <c r="X811" s="11"/>
      <c r="Y811" s="11"/>
      <c r="Z811" s="11"/>
      <c r="AA811" s="11"/>
      <c r="AB811" s="11"/>
      <c r="AC811" s="11"/>
      <c r="AD811" s="11"/>
      <c r="AE811" s="11"/>
      <c r="AT811" s="238" t="s">
        <v>199</v>
      </c>
      <c r="AU811" s="238" t="s">
        <v>85</v>
      </c>
      <c r="AV811" s="11" t="s">
        <v>85</v>
      </c>
      <c r="AW811" s="11" t="s">
        <v>32</v>
      </c>
      <c r="AX811" s="11" t="s">
        <v>76</v>
      </c>
      <c r="AY811" s="238" t="s">
        <v>195</v>
      </c>
    </row>
    <row r="812" s="10" customFormat="1">
      <c r="A812" s="10"/>
      <c r="B812" s="218"/>
      <c r="C812" s="219"/>
      <c r="D812" s="213" t="s">
        <v>199</v>
      </c>
      <c r="E812" s="220" t="s">
        <v>1</v>
      </c>
      <c r="F812" s="221" t="s">
        <v>2065</v>
      </c>
      <c r="G812" s="219"/>
      <c r="H812" s="220" t="s">
        <v>1</v>
      </c>
      <c r="I812" s="222"/>
      <c r="J812" s="219"/>
      <c r="K812" s="219"/>
      <c r="L812" s="223"/>
      <c r="M812" s="224"/>
      <c r="N812" s="225"/>
      <c r="O812" s="225"/>
      <c r="P812" s="225"/>
      <c r="Q812" s="225"/>
      <c r="R812" s="225"/>
      <c r="S812" s="225"/>
      <c r="T812" s="226"/>
      <c r="U812" s="10"/>
      <c r="V812" s="10"/>
      <c r="W812" s="10"/>
      <c r="X812" s="10"/>
      <c r="Y812" s="10"/>
      <c r="Z812" s="10"/>
      <c r="AA812" s="10"/>
      <c r="AB812" s="10"/>
      <c r="AC812" s="10"/>
      <c r="AD812" s="10"/>
      <c r="AE812" s="10"/>
      <c r="AT812" s="227" t="s">
        <v>199</v>
      </c>
      <c r="AU812" s="227" t="s">
        <v>85</v>
      </c>
      <c r="AV812" s="10" t="s">
        <v>83</v>
      </c>
      <c r="AW812" s="10" t="s">
        <v>32</v>
      </c>
      <c r="AX812" s="10" t="s">
        <v>76</v>
      </c>
      <c r="AY812" s="227" t="s">
        <v>195</v>
      </c>
    </row>
    <row r="813" s="11" customFormat="1">
      <c r="A813" s="11"/>
      <c r="B813" s="228"/>
      <c r="C813" s="229"/>
      <c r="D813" s="213" t="s">
        <v>199</v>
      </c>
      <c r="E813" s="230" t="s">
        <v>1</v>
      </c>
      <c r="F813" s="231" t="s">
        <v>2442</v>
      </c>
      <c r="G813" s="229"/>
      <c r="H813" s="232">
        <v>112.2</v>
      </c>
      <c r="I813" s="233"/>
      <c r="J813" s="229"/>
      <c r="K813" s="229"/>
      <c r="L813" s="234"/>
      <c r="M813" s="235"/>
      <c r="N813" s="236"/>
      <c r="O813" s="236"/>
      <c r="P813" s="236"/>
      <c r="Q813" s="236"/>
      <c r="R813" s="236"/>
      <c r="S813" s="236"/>
      <c r="T813" s="237"/>
      <c r="U813" s="11"/>
      <c r="V813" s="11"/>
      <c r="W813" s="11"/>
      <c r="X813" s="11"/>
      <c r="Y813" s="11"/>
      <c r="Z813" s="11"/>
      <c r="AA813" s="11"/>
      <c r="AB813" s="11"/>
      <c r="AC813" s="11"/>
      <c r="AD813" s="11"/>
      <c r="AE813" s="11"/>
      <c r="AT813" s="238" t="s">
        <v>199</v>
      </c>
      <c r="AU813" s="238" t="s">
        <v>85</v>
      </c>
      <c r="AV813" s="11" t="s">
        <v>85</v>
      </c>
      <c r="AW813" s="11" t="s">
        <v>32</v>
      </c>
      <c r="AX813" s="11" t="s">
        <v>76</v>
      </c>
      <c r="AY813" s="238" t="s">
        <v>195</v>
      </c>
    </row>
    <row r="814" s="11" customFormat="1">
      <c r="A814" s="11"/>
      <c r="B814" s="228"/>
      <c r="C814" s="229"/>
      <c r="D814" s="213" t="s">
        <v>199</v>
      </c>
      <c r="E814" s="230" t="s">
        <v>1</v>
      </c>
      <c r="F814" s="231" t="s">
        <v>2443</v>
      </c>
      <c r="G814" s="229"/>
      <c r="H814" s="232">
        <v>3.718</v>
      </c>
      <c r="I814" s="233"/>
      <c r="J814" s="229"/>
      <c r="K814" s="229"/>
      <c r="L814" s="234"/>
      <c r="M814" s="235"/>
      <c r="N814" s="236"/>
      <c r="O814" s="236"/>
      <c r="P814" s="236"/>
      <c r="Q814" s="236"/>
      <c r="R814" s="236"/>
      <c r="S814" s="236"/>
      <c r="T814" s="237"/>
      <c r="U814" s="11"/>
      <c r="V814" s="11"/>
      <c r="W814" s="11"/>
      <c r="X814" s="11"/>
      <c r="Y814" s="11"/>
      <c r="Z814" s="11"/>
      <c r="AA814" s="11"/>
      <c r="AB814" s="11"/>
      <c r="AC814" s="11"/>
      <c r="AD814" s="11"/>
      <c r="AE814" s="11"/>
      <c r="AT814" s="238" t="s">
        <v>199</v>
      </c>
      <c r="AU814" s="238" t="s">
        <v>85</v>
      </c>
      <c r="AV814" s="11" t="s">
        <v>85</v>
      </c>
      <c r="AW814" s="11" t="s">
        <v>32</v>
      </c>
      <c r="AX814" s="11" t="s">
        <v>76</v>
      </c>
      <c r="AY814" s="238" t="s">
        <v>195</v>
      </c>
    </row>
    <row r="815" s="11" customFormat="1">
      <c r="A815" s="11"/>
      <c r="B815" s="228"/>
      <c r="C815" s="229"/>
      <c r="D815" s="213" t="s">
        <v>199</v>
      </c>
      <c r="E815" s="230" t="s">
        <v>1</v>
      </c>
      <c r="F815" s="231" t="s">
        <v>2444</v>
      </c>
      <c r="G815" s="229"/>
      <c r="H815" s="232">
        <v>1.8999999999999999</v>
      </c>
      <c r="I815" s="233"/>
      <c r="J815" s="229"/>
      <c r="K815" s="229"/>
      <c r="L815" s="234"/>
      <c r="M815" s="235"/>
      <c r="N815" s="236"/>
      <c r="O815" s="236"/>
      <c r="P815" s="236"/>
      <c r="Q815" s="236"/>
      <c r="R815" s="236"/>
      <c r="S815" s="236"/>
      <c r="T815" s="237"/>
      <c r="U815" s="11"/>
      <c r="V815" s="11"/>
      <c r="W815" s="11"/>
      <c r="X815" s="11"/>
      <c r="Y815" s="11"/>
      <c r="Z815" s="11"/>
      <c r="AA815" s="11"/>
      <c r="AB815" s="11"/>
      <c r="AC815" s="11"/>
      <c r="AD815" s="11"/>
      <c r="AE815" s="11"/>
      <c r="AT815" s="238" t="s">
        <v>199</v>
      </c>
      <c r="AU815" s="238" t="s">
        <v>85</v>
      </c>
      <c r="AV815" s="11" t="s">
        <v>85</v>
      </c>
      <c r="AW815" s="11" t="s">
        <v>32</v>
      </c>
      <c r="AX815" s="11" t="s">
        <v>76</v>
      </c>
      <c r="AY815" s="238" t="s">
        <v>195</v>
      </c>
    </row>
    <row r="816" s="10" customFormat="1">
      <c r="A816" s="10"/>
      <c r="B816" s="218"/>
      <c r="C816" s="219"/>
      <c r="D816" s="213" t="s">
        <v>199</v>
      </c>
      <c r="E816" s="220" t="s">
        <v>1</v>
      </c>
      <c r="F816" s="221" t="s">
        <v>2067</v>
      </c>
      <c r="G816" s="219"/>
      <c r="H816" s="220" t="s">
        <v>1</v>
      </c>
      <c r="I816" s="222"/>
      <c r="J816" s="219"/>
      <c r="K816" s="219"/>
      <c r="L816" s="223"/>
      <c r="M816" s="224"/>
      <c r="N816" s="225"/>
      <c r="O816" s="225"/>
      <c r="P816" s="225"/>
      <c r="Q816" s="225"/>
      <c r="R816" s="225"/>
      <c r="S816" s="225"/>
      <c r="T816" s="226"/>
      <c r="U816" s="10"/>
      <c r="V816" s="10"/>
      <c r="W816" s="10"/>
      <c r="X816" s="10"/>
      <c r="Y816" s="10"/>
      <c r="Z816" s="10"/>
      <c r="AA816" s="10"/>
      <c r="AB816" s="10"/>
      <c r="AC816" s="10"/>
      <c r="AD816" s="10"/>
      <c r="AE816" s="10"/>
      <c r="AT816" s="227" t="s">
        <v>199</v>
      </c>
      <c r="AU816" s="227" t="s">
        <v>85</v>
      </c>
      <c r="AV816" s="10" t="s">
        <v>83</v>
      </c>
      <c r="AW816" s="10" t="s">
        <v>32</v>
      </c>
      <c r="AX816" s="10" t="s">
        <v>76</v>
      </c>
      <c r="AY816" s="227" t="s">
        <v>195</v>
      </c>
    </row>
    <row r="817" s="11" customFormat="1">
      <c r="A817" s="11"/>
      <c r="B817" s="228"/>
      <c r="C817" s="229"/>
      <c r="D817" s="213" t="s">
        <v>199</v>
      </c>
      <c r="E817" s="230" t="s">
        <v>1</v>
      </c>
      <c r="F817" s="231" t="s">
        <v>2445</v>
      </c>
      <c r="G817" s="229"/>
      <c r="H817" s="232">
        <v>141.93600000000001</v>
      </c>
      <c r="I817" s="233"/>
      <c r="J817" s="229"/>
      <c r="K817" s="229"/>
      <c r="L817" s="234"/>
      <c r="M817" s="235"/>
      <c r="N817" s="236"/>
      <c r="O817" s="236"/>
      <c r="P817" s="236"/>
      <c r="Q817" s="236"/>
      <c r="R817" s="236"/>
      <c r="S817" s="236"/>
      <c r="T817" s="237"/>
      <c r="U817" s="11"/>
      <c r="V817" s="11"/>
      <c r="W817" s="11"/>
      <c r="X817" s="11"/>
      <c r="Y817" s="11"/>
      <c r="Z817" s="11"/>
      <c r="AA817" s="11"/>
      <c r="AB817" s="11"/>
      <c r="AC817" s="11"/>
      <c r="AD817" s="11"/>
      <c r="AE817" s="11"/>
      <c r="AT817" s="238" t="s">
        <v>199</v>
      </c>
      <c r="AU817" s="238" t="s">
        <v>85</v>
      </c>
      <c r="AV817" s="11" t="s">
        <v>85</v>
      </c>
      <c r="AW817" s="11" t="s">
        <v>32</v>
      </c>
      <c r="AX817" s="11" t="s">
        <v>76</v>
      </c>
      <c r="AY817" s="238" t="s">
        <v>195</v>
      </c>
    </row>
    <row r="818" s="11" customFormat="1">
      <c r="A818" s="11"/>
      <c r="B818" s="228"/>
      <c r="C818" s="229"/>
      <c r="D818" s="213" t="s">
        <v>199</v>
      </c>
      <c r="E818" s="230" t="s">
        <v>1</v>
      </c>
      <c r="F818" s="231" t="s">
        <v>2446</v>
      </c>
      <c r="G818" s="229"/>
      <c r="H818" s="232">
        <v>140.036</v>
      </c>
      <c r="I818" s="233"/>
      <c r="J818" s="229"/>
      <c r="K818" s="229"/>
      <c r="L818" s="234"/>
      <c r="M818" s="235"/>
      <c r="N818" s="236"/>
      <c r="O818" s="236"/>
      <c r="P818" s="236"/>
      <c r="Q818" s="236"/>
      <c r="R818" s="236"/>
      <c r="S818" s="236"/>
      <c r="T818" s="237"/>
      <c r="U818" s="11"/>
      <c r="V818" s="11"/>
      <c r="W818" s="11"/>
      <c r="X818" s="11"/>
      <c r="Y818" s="11"/>
      <c r="Z818" s="11"/>
      <c r="AA818" s="11"/>
      <c r="AB818" s="11"/>
      <c r="AC818" s="11"/>
      <c r="AD818" s="11"/>
      <c r="AE818" s="11"/>
      <c r="AT818" s="238" t="s">
        <v>199</v>
      </c>
      <c r="AU818" s="238" t="s">
        <v>85</v>
      </c>
      <c r="AV818" s="11" t="s">
        <v>85</v>
      </c>
      <c r="AW818" s="11" t="s">
        <v>32</v>
      </c>
      <c r="AX818" s="11" t="s">
        <v>76</v>
      </c>
      <c r="AY818" s="238" t="s">
        <v>195</v>
      </c>
    </row>
    <row r="819" s="11" customFormat="1">
      <c r="A819" s="11"/>
      <c r="B819" s="228"/>
      <c r="C819" s="229"/>
      <c r="D819" s="213" t="s">
        <v>199</v>
      </c>
      <c r="E819" s="230" t="s">
        <v>1</v>
      </c>
      <c r="F819" s="231" t="s">
        <v>2447</v>
      </c>
      <c r="G819" s="229"/>
      <c r="H819" s="232">
        <v>16.302</v>
      </c>
      <c r="I819" s="233"/>
      <c r="J819" s="229"/>
      <c r="K819" s="229"/>
      <c r="L819" s="234"/>
      <c r="M819" s="235"/>
      <c r="N819" s="236"/>
      <c r="O819" s="236"/>
      <c r="P819" s="236"/>
      <c r="Q819" s="236"/>
      <c r="R819" s="236"/>
      <c r="S819" s="236"/>
      <c r="T819" s="237"/>
      <c r="U819" s="11"/>
      <c r="V819" s="11"/>
      <c r="W819" s="11"/>
      <c r="X819" s="11"/>
      <c r="Y819" s="11"/>
      <c r="Z819" s="11"/>
      <c r="AA819" s="11"/>
      <c r="AB819" s="11"/>
      <c r="AC819" s="11"/>
      <c r="AD819" s="11"/>
      <c r="AE819" s="11"/>
      <c r="AT819" s="238" t="s">
        <v>199</v>
      </c>
      <c r="AU819" s="238" t="s">
        <v>85</v>
      </c>
      <c r="AV819" s="11" t="s">
        <v>85</v>
      </c>
      <c r="AW819" s="11" t="s">
        <v>32</v>
      </c>
      <c r="AX819" s="11" t="s">
        <v>76</v>
      </c>
      <c r="AY819" s="238" t="s">
        <v>195</v>
      </c>
    </row>
    <row r="820" s="11" customFormat="1">
      <c r="A820" s="11"/>
      <c r="B820" s="228"/>
      <c r="C820" s="229"/>
      <c r="D820" s="213" t="s">
        <v>199</v>
      </c>
      <c r="E820" s="230" t="s">
        <v>1</v>
      </c>
      <c r="F820" s="231" t="s">
        <v>2405</v>
      </c>
      <c r="G820" s="229"/>
      <c r="H820" s="232">
        <v>5.7000000000000002</v>
      </c>
      <c r="I820" s="233"/>
      <c r="J820" s="229"/>
      <c r="K820" s="229"/>
      <c r="L820" s="234"/>
      <c r="M820" s="235"/>
      <c r="N820" s="236"/>
      <c r="O820" s="236"/>
      <c r="P820" s="236"/>
      <c r="Q820" s="236"/>
      <c r="R820" s="236"/>
      <c r="S820" s="236"/>
      <c r="T820" s="237"/>
      <c r="U820" s="11"/>
      <c r="V820" s="11"/>
      <c r="W820" s="11"/>
      <c r="X820" s="11"/>
      <c r="Y820" s="11"/>
      <c r="Z820" s="11"/>
      <c r="AA820" s="11"/>
      <c r="AB820" s="11"/>
      <c r="AC820" s="11"/>
      <c r="AD820" s="11"/>
      <c r="AE820" s="11"/>
      <c r="AT820" s="238" t="s">
        <v>199</v>
      </c>
      <c r="AU820" s="238" t="s">
        <v>85</v>
      </c>
      <c r="AV820" s="11" t="s">
        <v>85</v>
      </c>
      <c r="AW820" s="11" t="s">
        <v>32</v>
      </c>
      <c r="AX820" s="11" t="s">
        <v>76</v>
      </c>
      <c r="AY820" s="238" t="s">
        <v>195</v>
      </c>
    </row>
    <row r="821" s="11" customFormat="1">
      <c r="A821" s="11"/>
      <c r="B821" s="228"/>
      <c r="C821" s="229"/>
      <c r="D821" s="213" t="s">
        <v>199</v>
      </c>
      <c r="E821" s="230" t="s">
        <v>1</v>
      </c>
      <c r="F821" s="231" t="s">
        <v>2448</v>
      </c>
      <c r="G821" s="229"/>
      <c r="H821" s="232">
        <v>14.388</v>
      </c>
      <c r="I821" s="233"/>
      <c r="J821" s="229"/>
      <c r="K821" s="229"/>
      <c r="L821" s="234"/>
      <c r="M821" s="235"/>
      <c r="N821" s="236"/>
      <c r="O821" s="236"/>
      <c r="P821" s="236"/>
      <c r="Q821" s="236"/>
      <c r="R821" s="236"/>
      <c r="S821" s="236"/>
      <c r="T821" s="237"/>
      <c r="U821" s="11"/>
      <c r="V821" s="11"/>
      <c r="W821" s="11"/>
      <c r="X821" s="11"/>
      <c r="Y821" s="11"/>
      <c r="Z821" s="11"/>
      <c r="AA821" s="11"/>
      <c r="AB821" s="11"/>
      <c r="AC821" s="11"/>
      <c r="AD821" s="11"/>
      <c r="AE821" s="11"/>
      <c r="AT821" s="238" t="s">
        <v>199</v>
      </c>
      <c r="AU821" s="238" t="s">
        <v>85</v>
      </c>
      <c r="AV821" s="11" t="s">
        <v>85</v>
      </c>
      <c r="AW821" s="11" t="s">
        <v>32</v>
      </c>
      <c r="AX821" s="11" t="s">
        <v>76</v>
      </c>
      <c r="AY821" s="238" t="s">
        <v>195</v>
      </c>
    </row>
    <row r="822" s="10" customFormat="1">
      <c r="A822" s="10"/>
      <c r="B822" s="218"/>
      <c r="C822" s="219"/>
      <c r="D822" s="213" t="s">
        <v>199</v>
      </c>
      <c r="E822" s="220" t="s">
        <v>1</v>
      </c>
      <c r="F822" s="221" t="s">
        <v>2205</v>
      </c>
      <c r="G822" s="219"/>
      <c r="H822" s="220" t="s">
        <v>1</v>
      </c>
      <c r="I822" s="222"/>
      <c r="J822" s="219"/>
      <c r="K822" s="219"/>
      <c r="L822" s="223"/>
      <c r="M822" s="224"/>
      <c r="N822" s="225"/>
      <c r="O822" s="225"/>
      <c r="P822" s="225"/>
      <c r="Q822" s="225"/>
      <c r="R822" s="225"/>
      <c r="S822" s="225"/>
      <c r="T822" s="226"/>
      <c r="U822" s="10"/>
      <c r="V822" s="10"/>
      <c r="W822" s="10"/>
      <c r="X822" s="10"/>
      <c r="Y822" s="10"/>
      <c r="Z822" s="10"/>
      <c r="AA822" s="10"/>
      <c r="AB822" s="10"/>
      <c r="AC822" s="10"/>
      <c r="AD822" s="10"/>
      <c r="AE822" s="10"/>
      <c r="AT822" s="227" t="s">
        <v>199</v>
      </c>
      <c r="AU822" s="227" t="s">
        <v>85</v>
      </c>
      <c r="AV822" s="10" t="s">
        <v>83</v>
      </c>
      <c r="AW822" s="10" t="s">
        <v>32</v>
      </c>
      <c r="AX822" s="10" t="s">
        <v>76</v>
      </c>
      <c r="AY822" s="227" t="s">
        <v>195</v>
      </c>
    </row>
    <row r="823" s="11" customFormat="1">
      <c r="A823" s="11"/>
      <c r="B823" s="228"/>
      <c r="C823" s="229"/>
      <c r="D823" s="213" t="s">
        <v>199</v>
      </c>
      <c r="E823" s="230" t="s">
        <v>1</v>
      </c>
      <c r="F823" s="231" t="s">
        <v>2449</v>
      </c>
      <c r="G823" s="229"/>
      <c r="H823" s="232">
        <v>171.81</v>
      </c>
      <c r="I823" s="233"/>
      <c r="J823" s="229"/>
      <c r="K823" s="229"/>
      <c r="L823" s="234"/>
      <c r="M823" s="235"/>
      <c r="N823" s="236"/>
      <c r="O823" s="236"/>
      <c r="P823" s="236"/>
      <c r="Q823" s="236"/>
      <c r="R823" s="236"/>
      <c r="S823" s="236"/>
      <c r="T823" s="237"/>
      <c r="U823" s="11"/>
      <c r="V823" s="11"/>
      <c r="W823" s="11"/>
      <c r="X823" s="11"/>
      <c r="Y823" s="11"/>
      <c r="Z823" s="11"/>
      <c r="AA823" s="11"/>
      <c r="AB823" s="11"/>
      <c r="AC823" s="11"/>
      <c r="AD823" s="11"/>
      <c r="AE823" s="11"/>
      <c r="AT823" s="238" t="s">
        <v>199</v>
      </c>
      <c r="AU823" s="238" t="s">
        <v>85</v>
      </c>
      <c r="AV823" s="11" t="s">
        <v>85</v>
      </c>
      <c r="AW823" s="11" t="s">
        <v>32</v>
      </c>
      <c r="AX823" s="11" t="s">
        <v>76</v>
      </c>
      <c r="AY823" s="238" t="s">
        <v>195</v>
      </c>
    </row>
    <row r="824" s="11" customFormat="1">
      <c r="A824" s="11"/>
      <c r="B824" s="228"/>
      <c r="C824" s="229"/>
      <c r="D824" s="213" t="s">
        <v>199</v>
      </c>
      <c r="E824" s="230" t="s">
        <v>1</v>
      </c>
      <c r="F824" s="231" t="s">
        <v>2450</v>
      </c>
      <c r="G824" s="229"/>
      <c r="H824" s="232">
        <v>18.486000000000001</v>
      </c>
      <c r="I824" s="233"/>
      <c r="J824" s="229"/>
      <c r="K824" s="229"/>
      <c r="L824" s="234"/>
      <c r="M824" s="235"/>
      <c r="N824" s="236"/>
      <c r="O824" s="236"/>
      <c r="P824" s="236"/>
      <c r="Q824" s="236"/>
      <c r="R824" s="236"/>
      <c r="S824" s="236"/>
      <c r="T824" s="237"/>
      <c r="U824" s="11"/>
      <c r="V824" s="11"/>
      <c r="W824" s="11"/>
      <c r="X824" s="11"/>
      <c r="Y824" s="11"/>
      <c r="Z824" s="11"/>
      <c r="AA824" s="11"/>
      <c r="AB824" s="11"/>
      <c r="AC824" s="11"/>
      <c r="AD824" s="11"/>
      <c r="AE824" s="11"/>
      <c r="AT824" s="238" t="s">
        <v>199</v>
      </c>
      <c r="AU824" s="238" t="s">
        <v>85</v>
      </c>
      <c r="AV824" s="11" t="s">
        <v>85</v>
      </c>
      <c r="AW824" s="11" t="s">
        <v>32</v>
      </c>
      <c r="AX824" s="11" t="s">
        <v>76</v>
      </c>
      <c r="AY824" s="238" t="s">
        <v>195</v>
      </c>
    </row>
    <row r="825" s="11" customFormat="1">
      <c r="A825" s="11"/>
      <c r="B825" s="228"/>
      <c r="C825" s="229"/>
      <c r="D825" s="213" t="s">
        <v>199</v>
      </c>
      <c r="E825" s="230" t="s">
        <v>1</v>
      </c>
      <c r="F825" s="231" t="s">
        <v>2405</v>
      </c>
      <c r="G825" s="229"/>
      <c r="H825" s="232">
        <v>5.7000000000000002</v>
      </c>
      <c r="I825" s="233"/>
      <c r="J825" s="229"/>
      <c r="K825" s="229"/>
      <c r="L825" s="234"/>
      <c r="M825" s="235"/>
      <c r="N825" s="236"/>
      <c r="O825" s="236"/>
      <c r="P825" s="236"/>
      <c r="Q825" s="236"/>
      <c r="R825" s="236"/>
      <c r="S825" s="236"/>
      <c r="T825" s="237"/>
      <c r="U825" s="11"/>
      <c r="V825" s="11"/>
      <c r="W825" s="11"/>
      <c r="X825" s="11"/>
      <c r="Y825" s="11"/>
      <c r="Z825" s="11"/>
      <c r="AA825" s="11"/>
      <c r="AB825" s="11"/>
      <c r="AC825" s="11"/>
      <c r="AD825" s="11"/>
      <c r="AE825" s="11"/>
      <c r="AT825" s="238" t="s">
        <v>199</v>
      </c>
      <c r="AU825" s="238" t="s">
        <v>85</v>
      </c>
      <c r="AV825" s="11" t="s">
        <v>85</v>
      </c>
      <c r="AW825" s="11" t="s">
        <v>32</v>
      </c>
      <c r="AX825" s="11" t="s">
        <v>76</v>
      </c>
      <c r="AY825" s="238" t="s">
        <v>195</v>
      </c>
    </row>
    <row r="826" s="10" customFormat="1">
      <c r="A826" s="10"/>
      <c r="B826" s="218"/>
      <c r="C826" s="219"/>
      <c r="D826" s="213" t="s">
        <v>199</v>
      </c>
      <c r="E826" s="220" t="s">
        <v>1</v>
      </c>
      <c r="F826" s="221" t="s">
        <v>2294</v>
      </c>
      <c r="G826" s="219"/>
      <c r="H826" s="220" t="s">
        <v>1</v>
      </c>
      <c r="I826" s="222"/>
      <c r="J826" s="219"/>
      <c r="K826" s="219"/>
      <c r="L826" s="223"/>
      <c r="M826" s="224"/>
      <c r="N826" s="225"/>
      <c r="O826" s="225"/>
      <c r="P826" s="225"/>
      <c r="Q826" s="225"/>
      <c r="R826" s="225"/>
      <c r="S826" s="225"/>
      <c r="T826" s="226"/>
      <c r="U826" s="10"/>
      <c r="V826" s="10"/>
      <c r="W826" s="10"/>
      <c r="X826" s="10"/>
      <c r="Y826" s="10"/>
      <c r="Z826" s="10"/>
      <c r="AA826" s="10"/>
      <c r="AB826" s="10"/>
      <c r="AC826" s="10"/>
      <c r="AD826" s="10"/>
      <c r="AE826" s="10"/>
      <c r="AT826" s="227" t="s">
        <v>199</v>
      </c>
      <c r="AU826" s="227" t="s">
        <v>85</v>
      </c>
      <c r="AV826" s="10" t="s">
        <v>83</v>
      </c>
      <c r="AW826" s="10" t="s">
        <v>32</v>
      </c>
      <c r="AX826" s="10" t="s">
        <v>76</v>
      </c>
      <c r="AY826" s="227" t="s">
        <v>195</v>
      </c>
    </row>
    <row r="827" s="11" customFormat="1">
      <c r="A827" s="11"/>
      <c r="B827" s="228"/>
      <c r="C827" s="229"/>
      <c r="D827" s="213" t="s">
        <v>199</v>
      </c>
      <c r="E827" s="230" t="s">
        <v>1</v>
      </c>
      <c r="F827" s="231" t="s">
        <v>2451</v>
      </c>
      <c r="G827" s="229"/>
      <c r="H827" s="232">
        <v>13.199999999999999</v>
      </c>
      <c r="I827" s="233"/>
      <c r="J827" s="229"/>
      <c r="K827" s="229"/>
      <c r="L827" s="234"/>
      <c r="M827" s="235"/>
      <c r="N827" s="236"/>
      <c r="O827" s="236"/>
      <c r="P827" s="236"/>
      <c r="Q827" s="236"/>
      <c r="R827" s="236"/>
      <c r="S827" s="236"/>
      <c r="T827" s="237"/>
      <c r="U827" s="11"/>
      <c r="V827" s="11"/>
      <c r="W827" s="11"/>
      <c r="X827" s="11"/>
      <c r="Y827" s="11"/>
      <c r="Z827" s="11"/>
      <c r="AA827" s="11"/>
      <c r="AB827" s="11"/>
      <c r="AC827" s="11"/>
      <c r="AD827" s="11"/>
      <c r="AE827" s="11"/>
      <c r="AT827" s="238" t="s">
        <v>199</v>
      </c>
      <c r="AU827" s="238" t="s">
        <v>85</v>
      </c>
      <c r="AV827" s="11" t="s">
        <v>85</v>
      </c>
      <c r="AW827" s="11" t="s">
        <v>32</v>
      </c>
      <c r="AX827" s="11" t="s">
        <v>76</v>
      </c>
      <c r="AY827" s="238" t="s">
        <v>195</v>
      </c>
    </row>
    <row r="828" s="10" customFormat="1">
      <c r="A828" s="10"/>
      <c r="B828" s="218"/>
      <c r="C828" s="219"/>
      <c r="D828" s="213" t="s">
        <v>199</v>
      </c>
      <c r="E828" s="220" t="s">
        <v>1</v>
      </c>
      <c r="F828" s="221" t="s">
        <v>2073</v>
      </c>
      <c r="G828" s="219"/>
      <c r="H828" s="220" t="s">
        <v>1</v>
      </c>
      <c r="I828" s="222"/>
      <c r="J828" s="219"/>
      <c r="K828" s="219"/>
      <c r="L828" s="223"/>
      <c r="M828" s="224"/>
      <c r="N828" s="225"/>
      <c r="O828" s="225"/>
      <c r="P828" s="225"/>
      <c r="Q828" s="225"/>
      <c r="R828" s="225"/>
      <c r="S828" s="225"/>
      <c r="T828" s="226"/>
      <c r="U828" s="10"/>
      <c r="V828" s="10"/>
      <c r="W828" s="10"/>
      <c r="X828" s="10"/>
      <c r="Y828" s="10"/>
      <c r="Z828" s="10"/>
      <c r="AA828" s="10"/>
      <c r="AB828" s="10"/>
      <c r="AC828" s="10"/>
      <c r="AD828" s="10"/>
      <c r="AE828" s="10"/>
      <c r="AT828" s="227" t="s">
        <v>199</v>
      </c>
      <c r="AU828" s="227" t="s">
        <v>85</v>
      </c>
      <c r="AV828" s="10" t="s">
        <v>83</v>
      </c>
      <c r="AW828" s="10" t="s">
        <v>32</v>
      </c>
      <c r="AX828" s="10" t="s">
        <v>76</v>
      </c>
      <c r="AY828" s="227" t="s">
        <v>195</v>
      </c>
    </row>
    <row r="829" s="11" customFormat="1">
      <c r="A829" s="11"/>
      <c r="B829" s="228"/>
      <c r="C829" s="229"/>
      <c r="D829" s="213" t="s">
        <v>199</v>
      </c>
      <c r="E829" s="230" t="s">
        <v>1</v>
      </c>
      <c r="F829" s="231" t="s">
        <v>2452</v>
      </c>
      <c r="G829" s="229"/>
      <c r="H829" s="232">
        <v>6.5999999999999996</v>
      </c>
      <c r="I829" s="233"/>
      <c r="J829" s="229"/>
      <c r="K829" s="229"/>
      <c r="L829" s="234"/>
      <c r="M829" s="235"/>
      <c r="N829" s="236"/>
      <c r="O829" s="236"/>
      <c r="P829" s="236"/>
      <c r="Q829" s="236"/>
      <c r="R829" s="236"/>
      <c r="S829" s="236"/>
      <c r="T829" s="237"/>
      <c r="U829" s="11"/>
      <c r="V829" s="11"/>
      <c r="W829" s="11"/>
      <c r="X829" s="11"/>
      <c r="Y829" s="11"/>
      <c r="Z829" s="11"/>
      <c r="AA829" s="11"/>
      <c r="AB829" s="11"/>
      <c r="AC829" s="11"/>
      <c r="AD829" s="11"/>
      <c r="AE829" s="11"/>
      <c r="AT829" s="238" t="s">
        <v>199</v>
      </c>
      <c r="AU829" s="238" t="s">
        <v>85</v>
      </c>
      <c r="AV829" s="11" t="s">
        <v>85</v>
      </c>
      <c r="AW829" s="11" t="s">
        <v>32</v>
      </c>
      <c r="AX829" s="11" t="s">
        <v>76</v>
      </c>
      <c r="AY829" s="238" t="s">
        <v>195</v>
      </c>
    </row>
    <row r="830" s="10" customFormat="1">
      <c r="A830" s="10"/>
      <c r="B830" s="218"/>
      <c r="C830" s="219"/>
      <c r="D830" s="213" t="s">
        <v>199</v>
      </c>
      <c r="E830" s="220" t="s">
        <v>1</v>
      </c>
      <c r="F830" s="221" t="s">
        <v>2075</v>
      </c>
      <c r="G830" s="219"/>
      <c r="H830" s="220" t="s">
        <v>1</v>
      </c>
      <c r="I830" s="222"/>
      <c r="J830" s="219"/>
      <c r="K830" s="219"/>
      <c r="L830" s="223"/>
      <c r="M830" s="224"/>
      <c r="N830" s="225"/>
      <c r="O830" s="225"/>
      <c r="P830" s="225"/>
      <c r="Q830" s="225"/>
      <c r="R830" s="225"/>
      <c r="S830" s="225"/>
      <c r="T830" s="226"/>
      <c r="U830" s="10"/>
      <c r="V830" s="10"/>
      <c r="W830" s="10"/>
      <c r="X830" s="10"/>
      <c r="Y830" s="10"/>
      <c r="Z830" s="10"/>
      <c r="AA830" s="10"/>
      <c r="AB830" s="10"/>
      <c r="AC830" s="10"/>
      <c r="AD830" s="10"/>
      <c r="AE830" s="10"/>
      <c r="AT830" s="227" t="s">
        <v>199</v>
      </c>
      <c r="AU830" s="227" t="s">
        <v>85</v>
      </c>
      <c r="AV830" s="10" t="s">
        <v>83</v>
      </c>
      <c r="AW830" s="10" t="s">
        <v>32</v>
      </c>
      <c r="AX830" s="10" t="s">
        <v>76</v>
      </c>
      <c r="AY830" s="227" t="s">
        <v>195</v>
      </c>
    </row>
    <row r="831" s="11" customFormat="1">
      <c r="A831" s="11"/>
      <c r="B831" s="228"/>
      <c r="C831" s="229"/>
      <c r="D831" s="213" t="s">
        <v>199</v>
      </c>
      <c r="E831" s="230" t="s">
        <v>1</v>
      </c>
      <c r="F831" s="231" t="s">
        <v>2453</v>
      </c>
      <c r="G831" s="229"/>
      <c r="H831" s="232">
        <v>11</v>
      </c>
      <c r="I831" s="233"/>
      <c r="J831" s="229"/>
      <c r="K831" s="229"/>
      <c r="L831" s="234"/>
      <c r="M831" s="235"/>
      <c r="N831" s="236"/>
      <c r="O831" s="236"/>
      <c r="P831" s="236"/>
      <c r="Q831" s="236"/>
      <c r="R831" s="236"/>
      <c r="S831" s="236"/>
      <c r="T831" s="237"/>
      <c r="U831" s="11"/>
      <c r="V831" s="11"/>
      <c r="W831" s="11"/>
      <c r="X831" s="11"/>
      <c r="Y831" s="11"/>
      <c r="Z831" s="11"/>
      <c r="AA831" s="11"/>
      <c r="AB831" s="11"/>
      <c r="AC831" s="11"/>
      <c r="AD831" s="11"/>
      <c r="AE831" s="11"/>
      <c r="AT831" s="238" t="s">
        <v>199</v>
      </c>
      <c r="AU831" s="238" t="s">
        <v>85</v>
      </c>
      <c r="AV831" s="11" t="s">
        <v>85</v>
      </c>
      <c r="AW831" s="11" t="s">
        <v>32</v>
      </c>
      <c r="AX831" s="11" t="s">
        <v>76</v>
      </c>
      <c r="AY831" s="238" t="s">
        <v>195</v>
      </c>
    </row>
    <row r="832" s="10" customFormat="1">
      <c r="A832" s="10"/>
      <c r="B832" s="218"/>
      <c r="C832" s="219"/>
      <c r="D832" s="213" t="s">
        <v>199</v>
      </c>
      <c r="E832" s="220" t="s">
        <v>1</v>
      </c>
      <c r="F832" s="221" t="s">
        <v>2209</v>
      </c>
      <c r="G832" s="219"/>
      <c r="H832" s="220" t="s">
        <v>1</v>
      </c>
      <c r="I832" s="222"/>
      <c r="J832" s="219"/>
      <c r="K832" s="219"/>
      <c r="L832" s="223"/>
      <c r="M832" s="224"/>
      <c r="N832" s="225"/>
      <c r="O832" s="225"/>
      <c r="P832" s="225"/>
      <c r="Q832" s="225"/>
      <c r="R832" s="225"/>
      <c r="S832" s="225"/>
      <c r="T832" s="226"/>
      <c r="U832" s="10"/>
      <c r="V832" s="10"/>
      <c r="W832" s="10"/>
      <c r="X832" s="10"/>
      <c r="Y832" s="10"/>
      <c r="Z832" s="10"/>
      <c r="AA832" s="10"/>
      <c r="AB832" s="10"/>
      <c r="AC832" s="10"/>
      <c r="AD832" s="10"/>
      <c r="AE832" s="10"/>
      <c r="AT832" s="227" t="s">
        <v>199</v>
      </c>
      <c r="AU832" s="227" t="s">
        <v>85</v>
      </c>
      <c r="AV832" s="10" t="s">
        <v>83</v>
      </c>
      <c r="AW832" s="10" t="s">
        <v>32</v>
      </c>
      <c r="AX832" s="10" t="s">
        <v>76</v>
      </c>
      <c r="AY832" s="227" t="s">
        <v>195</v>
      </c>
    </row>
    <row r="833" s="11" customFormat="1">
      <c r="A833" s="11"/>
      <c r="B833" s="228"/>
      <c r="C833" s="229"/>
      <c r="D833" s="213" t="s">
        <v>199</v>
      </c>
      <c r="E833" s="230" t="s">
        <v>1</v>
      </c>
      <c r="F833" s="231" t="s">
        <v>2454</v>
      </c>
      <c r="G833" s="229"/>
      <c r="H833" s="232">
        <v>7.4800000000000004</v>
      </c>
      <c r="I833" s="233"/>
      <c r="J833" s="229"/>
      <c r="K833" s="229"/>
      <c r="L833" s="234"/>
      <c r="M833" s="235"/>
      <c r="N833" s="236"/>
      <c r="O833" s="236"/>
      <c r="P833" s="236"/>
      <c r="Q833" s="236"/>
      <c r="R833" s="236"/>
      <c r="S833" s="236"/>
      <c r="T833" s="237"/>
      <c r="U833" s="11"/>
      <c r="V833" s="11"/>
      <c r="W833" s="11"/>
      <c r="X833" s="11"/>
      <c r="Y833" s="11"/>
      <c r="Z833" s="11"/>
      <c r="AA833" s="11"/>
      <c r="AB833" s="11"/>
      <c r="AC833" s="11"/>
      <c r="AD833" s="11"/>
      <c r="AE833" s="11"/>
      <c r="AT833" s="238" t="s">
        <v>199</v>
      </c>
      <c r="AU833" s="238" t="s">
        <v>85</v>
      </c>
      <c r="AV833" s="11" t="s">
        <v>85</v>
      </c>
      <c r="AW833" s="11" t="s">
        <v>32</v>
      </c>
      <c r="AX833" s="11" t="s">
        <v>76</v>
      </c>
      <c r="AY833" s="238" t="s">
        <v>195</v>
      </c>
    </row>
    <row r="834" s="10" customFormat="1">
      <c r="A834" s="10"/>
      <c r="B834" s="218"/>
      <c r="C834" s="219"/>
      <c r="D834" s="213" t="s">
        <v>199</v>
      </c>
      <c r="E834" s="220" t="s">
        <v>1</v>
      </c>
      <c r="F834" s="221" t="s">
        <v>1519</v>
      </c>
      <c r="G834" s="219"/>
      <c r="H834" s="220" t="s">
        <v>1</v>
      </c>
      <c r="I834" s="222"/>
      <c r="J834" s="219"/>
      <c r="K834" s="219"/>
      <c r="L834" s="223"/>
      <c r="M834" s="224"/>
      <c r="N834" s="225"/>
      <c r="O834" s="225"/>
      <c r="P834" s="225"/>
      <c r="Q834" s="225"/>
      <c r="R834" s="225"/>
      <c r="S834" s="225"/>
      <c r="T834" s="226"/>
      <c r="U834" s="10"/>
      <c r="V834" s="10"/>
      <c r="W834" s="10"/>
      <c r="X834" s="10"/>
      <c r="Y834" s="10"/>
      <c r="Z834" s="10"/>
      <c r="AA834" s="10"/>
      <c r="AB834" s="10"/>
      <c r="AC834" s="10"/>
      <c r="AD834" s="10"/>
      <c r="AE834" s="10"/>
      <c r="AT834" s="227" t="s">
        <v>199</v>
      </c>
      <c r="AU834" s="227" t="s">
        <v>85</v>
      </c>
      <c r="AV834" s="10" t="s">
        <v>83</v>
      </c>
      <c r="AW834" s="10" t="s">
        <v>32</v>
      </c>
      <c r="AX834" s="10" t="s">
        <v>76</v>
      </c>
      <c r="AY834" s="227" t="s">
        <v>195</v>
      </c>
    </row>
    <row r="835" s="11" customFormat="1">
      <c r="A835" s="11"/>
      <c r="B835" s="228"/>
      <c r="C835" s="229"/>
      <c r="D835" s="213" t="s">
        <v>199</v>
      </c>
      <c r="E835" s="230" t="s">
        <v>1</v>
      </c>
      <c r="F835" s="231" t="s">
        <v>2455</v>
      </c>
      <c r="G835" s="229"/>
      <c r="H835" s="232">
        <v>11.582000000000001</v>
      </c>
      <c r="I835" s="233"/>
      <c r="J835" s="229"/>
      <c r="K835" s="229"/>
      <c r="L835" s="234"/>
      <c r="M835" s="235"/>
      <c r="N835" s="236"/>
      <c r="O835" s="236"/>
      <c r="P835" s="236"/>
      <c r="Q835" s="236"/>
      <c r="R835" s="236"/>
      <c r="S835" s="236"/>
      <c r="T835" s="237"/>
      <c r="U835" s="11"/>
      <c r="V835" s="11"/>
      <c r="W835" s="11"/>
      <c r="X835" s="11"/>
      <c r="Y835" s="11"/>
      <c r="Z835" s="11"/>
      <c r="AA835" s="11"/>
      <c r="AB835" s="11"/>
      <c r="AC835" s="11"/>
      <c r="AD835" s="11"/>
      <c r="AE835" s="11"/>
      <c r="AT835" s="238" t="s">
        <v>199</v>
      </c>
      <c r="AU835" s="238" t="s">
        <v>85</v>
      </c>
      <c r="AV835" s="11" t="s">
        <v>85</v>
      </c>
      <c r="AW835" s="11" t="s">
        <v>32</v>
      </c>
      <c r="AX835" s="11" t="s">
        <v>76</v>
      </c>
      <c r="AY835" s="238" t="s">
        <v>195</v>
      </c>
    </row>
    <row r="836" s="11" customFormat="1">
      <c r="A836" s="11"/>
      <c r="B836" s="228"/>
      <c r="C836" s="229"/>
      <c r="D836" s="213" t="s">
        <v>199</v>
      </c>
      <c r="E836" s="230" t="s">
        <v>1</v>
      </c>
      <c r="F836" s="231" t="s">
        <v>2456</v>
      </c>
      <c r="G836" s="229"/>
      <c r="H836" s="232">
        <v>4.5679999999999996</v>
      </c>
      <c r="I836" s="233"/>
      <c r="J836" s="229"/>
      <c r="K836" s="229"/>
      <c r="L836" s="234"/>
      <c r="M836" s="235"/>
      <c r="N836" s="236"/>
      <c r="O836" s="236"/>
      <c r="P836" s="236"/>
      <c r="Q836" s="236"/>
      <c r="R836" s="236"/>
      <c r="S836" s="236"/>
      <c r="T836" s="237"/>
      <c r="U836" s="11"/>
      <c r="V836" s="11"/>
      <c r="W836" s="11"/>
      <c r="X836" s="11"/>
      <c r="Y836" s="11"/>
      <c r="Z836" s="11"/>
      <c r="AA836" s="11"/>
      <c r="AB836" s="11"/>
      <c r="AC836" s="11"/>
      <c r="AD836" s="11"/>
      <c r="AE836" s="11"/>
      <c r="AT836" s="238" t="s">
        <v>199</v>
      </c>
      <c r="AU836" s="238" t="s">
        <v>85</v>
      </c>
      <c r="AV836" s="11" t="s">
        <v>85</v>
      </c>
      <c r="AW836" s="11" t="s">
        <v>32</v>
      </c>
      <c r="AX836" s="11" t="s">
        <v>76</v>
      </c>
      <c r="AY836" s="238" t="s">
        <v>195</v>
      </c>
    </row>
    <row r="837" s="11" customFormat="1">
      <c r="A837" s="11"/>
      <c r="B837" s="228"/>
      <c r="C837" s="229"/>
      <c r="D837" s="213" t="s">
        <v>199</v>
      </c>
      <c r="E837" s="230" t="s">
        <v>1</v>
      </c>
      <c r="F837" s="231" t="s">
        <v>2457</v>
      </c>
      <c r="G837" s="229"/>
      <c r="H837" s="232">
        <v>3.448</v>
      </c>
      <c r="I837" s="233"/>
      <c r="J837" s="229"/>
      <c r="K837" s="229"/>
      <c r="L837" s="234"/>
      <c r="M837" s="235"/>
      <c r="N837" s="236"/>
      <c r="O837" s="236"/>
      <c r="P837" s="236"/>
      <c r="Q837" s="236"/>
      <c r="R837" s="236"/>
      <c r="S837" s="236"/>
      <c r="T837" s="237"/>
      <c r="U837" s="11"/>
      <c r="V837" s="11"/>
      <c r="W837" s="11"/>
      <c r="X837" s="11"/>
      <c r="Y837" s="11"/>
      <c r="Z837" s="11"/>
      <c r="AA837" s="11"/>
      <c r="AB837" s="11"/>
      <c r="AC837" s="11"/>
      <c r="AD837" s="11"/>
      <c r="AE837" s="11"/>
      <c r="AT837" s="238" t="s">
        <v>199</v>
      </c>
      <c r="AU837" s="238" t="s">
        <v>85</v>
      </c>
      <c r="AV837" s="11" t="s">
        <v>85</v>
      </c>
      <c r="AW837" s="11" t="s">
        <v>32</v>
      </c>
      <c r="AX837" s="11" t="s">
        <v>76</v>
      </c>
      <c r="AY837" s="238" t="s">
        <v>195</v>
      </c>
    </row>
    <row r="838" s="11" customFormat="1">
      <c r="A838" s="11"/>
      <c r="B838" s="228"/>
      <c r="C838" s="229"/>
      <c r="D838" s="213" t="s">
        <v>199</v>
      </c>
      <c r="E838" s="230" t="s">
        <v>1</v>
      </c>
      <c r="F838" s="231" t="s">
        <v>2458</v>
      </c>
      <c r="G838" s="229"/>
      <c r="H838" s="232">
        <v>1.3020000000000001</v>
      </c>
      <c r="I838" s="233"/>
      <c r="J838" s="229"/>
      <c r="K838" s="229"/>
      <c r="L838" s="234"/>
      <c r="M838" s="235"/>
      <c r="N838" s="236"/>
      <c r="O838" s="236"/>
      <c r="P838" s="236"/>
      <c r="Q838" s="236"/>
      <c r="R838" s="236"/>
      <c r="S838" s="236"/>
      <c r="T838" s="237"/>
      <c r="U838" s="11"/>
      <c r="V838" s="11"/>
      <c r="W838" s="11"/>
      <c r="X838" s="11"/>
      <c r="Y838" s="11"/>
      <c r="Z838" s="11"/>
      <c r="AA838" s="11"/>
      <c r="AB838" s="11"/>
      <c r="AC838" s="11"/>
      <c r="AD838" s="11"/>
      <c r="AE838" s="11"/>
      <c r="AT838" s="238" t="s">
        <v>199</v>
      </c>
      <c r="AU838" s="238" t="s">
        <v>85</v>
      </c>
      <c r="AV838" s="11" t="s">
        <v>85</v>
      </c>
      <c r="AW838" s="11" t="s">
        <v>32</v>
      </c>
      <c r="AX838" s="11" t="s">
        <v>76</v>
      </c>
      <c r="AY838" s="238" t="s">
        <v>195</v>
      </c>
    </row>
    <row r="839" s="10" customFormat="1">
      <c r="A839" s="10"/>
      <c r="B839" s="218"/>
      <c r="C839" s="219"/>
      <c r="D839" s="213" t="s">
        <v>199</v>
      </c>
      <c r="E839" s="220" t="s">
        <v>1</v>
      </c>
      <c r="F839" s="221" t="s">
        <v>2036</v>
      </c>
      <c r="G839" s="219"/>
      <c r="H839" s="220" t="s">
        <v>1</v>
      </c>
      <c r="I839" s="222"/>
      <c r="J839" s="219"/>
      <c r="K839" s="219"/>
      <c r="L839" s="223"/>
      <c r="M839" s="224"/>
      <c r="N839" s="225"/>
      <c r="O839" s="225"/>
      <c r="P839" s="225"/>
      <c r="Q839" s="225"/>
      <c r="R839" s="225"/>
      <c r="S839" s="225"/>
      <c r="T839" s="226"/>
      <c r="U839" s="10"/>
      <c r="V839" s="10"/>
      <c r="W839" s="10"/>
      <c r="X839" s="10"/>
      <c r="Y839" s="10"/>
      <c r="Z839" s="10"/>
      <c r="AA839" s="10"/>
      <c r="AB839" s="10"/>
      <c r="AC839" s="10"/>
      <c r="AD839" s="10"/>
      <c r="AE839" s="10"/>
      <c r="AT839" s="227" t="s">
        <v>199</v>
      </c>
      <c r="AU839" s="227" t="s">
        <v>85</v>
      </c>
      <c r="AV839" s="10" t="s">
        <v>83</v>
      </c>
      <c r="AW839" s="10" t="s">
        <v>32</v>
      </c>
      <c r="AX839" s="10" t="s">
        <v>76</v>
      </c>
      <c r="AY839" s="227" t="s">
        <v>195</v>
      </c>
    </row>
    <row r="840" s="11" customFormat="1">
      <c r="A840" s="11"/>
      <c r="B840" s="228"/>
      <c r="C840" s="229"/>
      <c r="D840" s="213" t="s">
        <v>199</v>
      </c>
      <c r="E840" s="230" t="s">
        <v>1</v>
      </c>
      <c r="F840" s="231" t="s">
        <v>2459</v>
      </c>
      <c r="G840" s="229"/>
      <c r="H840" s="232">
        <v>149.54599999999999</v>
      </c>
      <c r="I840" s="233"/>
      <c r="J840" s="229"/>
      <c r="K840" s="229"/>
      <c r="L840" s="234"/>
      <c r="M840" s="235"/>
      <c r="N840" s="236"/>
      <c r="O840" s="236"/>
      <c r="P840" s="236"/>
      <c r="Q840" s="236"/>
      <c r="R840" s="236"/>
      <c r="S840" s="236"/>
      <c r="T840" s="237"/>
      <c r="U840" s="11"/>
      <c r="V840" s="11"/>
      <c r="W840" s="11"/>
      <c r="X840" s="11"/>
      <c r="Y840" s="11"/>
      <c r="Z840" s="11"/>
      <c r="AA840" s="11"/>
      <c r="AB840" s="11"/>
      <c r="AC840" s="11"/>
      <c r="AD840" s="11"/>
      <c r="AE840" s="11"/>
      <c r="AT840" s="238" t="s">
        <v>199</v>
      </c>
      <c r="AU840" s="238" t="s">
        <v>85</v>
      </c>
      <c r="AV840" s="11" t="s">
        <v>85</v>
      </c>
      <c r="AW840" s="11" t="s">
        <v>32</v>
      </c>
      <c r="AX840" s="11" t="s">
        <v>76</v>
      </c>
      <c r="AY840" s="238" t="s">
        <v>195</v>
      </c>
    </row>
    <row r="841" s="11" customFormat="1">
      <c r="A841" s="11"/>
      <c r="B841" s="228"/>
      <c r="C841" s="229"/>
      <c r="D841" s="213" t="s">
        <v>199</v>
      </c>
      <c r="E841" s="230" t="s">
        <v>1</v>
      </c>
      <c r="F841" s="231" t="s">
        <v>2460</v>
      </c>
      <c r="G841" s="229"/>
      <c r="H841" s="232">
        <v>5.9279999999999999</v>
      </c>
      <c r="I841" s="233"/>
      <c r="J841" s="229"/>
      <c r="K841" s="229"/>
      <c r="L841" s="234"/>
      <c r="M841" s="235"/>
      <c r="N841" s="236"/>
      <c r="O841" s="236"/>
      <c r="P841" s="236"/>
      <c r="Q841" s="236"/>
      <c r="R841" s="236"/>
      <c r="S841" s="236"/>
      <c r="T841" s="237"/>
      <c r="U841" s="11"/>
      <c r="V841" s="11"/>
      <c r="W841" s="11"/>
      <c r="X841" s="11"/>
      <c r="Y841" s="11"/>
      <c r="Z841" s="11"/>
      <c r="AA841" s="11"/>
      <c r="AB841" s="11"/>
      <c r="AC841" s="11"/>
      <c r="AD841" s="11"/>
      <c r="AE841" s="11"/>
      <c r="AT841" s="238" t="s">
        <v>199</v>
      </c>
      <c r="AU841" s="238" t="s">
        <v>85</v>
      </c>
      <c r="AV841" s="11" t="s">
        <v>85</v>
      </c>
      <c r="AW841" s="11" t="s">
        <v>32</v>
      </c>
      <c r="AX841" s="11" t="s">
        <v>76</v>
      </c>
      <c r="AY841" s="238" t="s">
        <v>195</v>
      </c>
    </row>
    <row r="842" s="11" customFormat="1">
      <c r="A842" s="11"/>
      <c r="B842" s="228"/>
      <c r="C842" s="229"/>
      <c r="D842" s="213" t="s">
        <v>199</v>
      </c>
      <c r="E842" s="230" t="s">
        <v>1</v>
      </c>
      <c r="F842" s="231" t="s">
        <v>2444</v>
      </c>
      <c r="G842" s="229"/>
      <c r="H842" s="232">
        <v>1.8999999999999999</v>
      </c>
      <c r="I842" s="233"/>
      <c r="J842" s="229"/>
      <c r="K842" s="229"/>
      <c r="L842" s="234"/>
      <c r="M842" s="235"/>
      <c r="N842" s="236"/>
      <c r="O842" s="236"/>
      <c r="P842" s="236"/>
      <c r="Q842" s="236"/>
      <c r="R842" s="236"/>
      <c r="S842" s="236"/>
      <c r="T842" s="237"/>
      <c r="U842" s="11"/>
      <c r="V842" s="11"/>
      <c r="W842" s="11"/>
      <c r="X842" s="11"/>
      <c r="Y842" s="11"/>
      <c r="Z842" s="11"/>
      <c r="AA842" s="11"/>
      <c r="AB842" s="11"/>
      <c r="AC842" s="11"/>
      <c r="AD842" s="11"/>
      <c r="AE842" s="11"/>
      <c r="AT842" s="238" t="s">
        <v>199</v>
      </c>
      <c r="AU842" s="238" t="s">
        <v>85</v>
      </c>
      <c r="AV842" s="11" t="s">
        <v>85</v>
      </c>
      <c r="AW842" s="11" t="s">
        <v>32</v>
      </c>
      <c r="AX842" s="11" t="s">
        <v>76</v>
      </c>
      <c r="AY842" s="238" t="s">
        <v>195</v>
      </c>
    </row>
    <row r="843" s="10" customFormat="1">
      <c r="A843" s="10"/>
      <c r="B843" s="218"/>
      <c r="C843" s="219"/>
      <c r="D843" s="213" t="s">
        <v>199</v>
      </c>
      <c r="E843" s="220" t="s">
        <v>1</v>
      </c>
      <c r="F843" s="221" t="s">
        <v>1519</v>
      </c>
      <c r="G843" s="219"/>
      <c r="H843" s="220" t="s">
        <v>1</v>
      </c>
      <c r="I843" s="222"/>
      <c r="J843" s="219"/>
      <c r="K843" s="219"/>
      <c r="L843" s="223"/>
      <c r="M843" s="224"/>
      <c r="N843" s="225"/>
      <c r="O843" s="225"/>
      <c r="P843" s="225"/>
      <c r="Q843" s="225"/>
      <c r="R843" s="225"/>
      <c r="S843" s="225"/>
      <c r="T843" s="226"/>
      <c r="U843" s="10"/>
      <c r="V843" s="10"/>
      <c r="W843" s="10"/>
      <c r="X843" s="10"/>
      <c r="Y843" s="10"/>
      <c r="Z843" s="10"/>
      <c r="AA843" s="10"/>
      <c r="AB843" s="10"/>
      <c r="AC843" s="10"/>
      <c r="AD843" s="10"/>
      <c r="AE843" s="10"/>
      <c r="AT843" s="227" t="s">
        <v>199</v>
      </c>
      <c r="AU843" s="227" t="s">
        <v>85</v>
      </c>
      <c r="AV843" s="10" t="s">
        <v>83</v>
      </c>
      <c r="AW843" s="10" t="s">
        <v>32</v>
      </c>
      <c r="AX843" s="10" t="s">
        <v>76</v>
      </c>
      <c r="AY843" s="227" t="s">
        <v>195</v>
      </c>
    </row>
    <row r="844" s="11" customFormat="1">
      <c r="A844" s="11"/>
      <c r="B844" s="228"/>
      <c r="C844" s="229"/>
      <c r="D844" s="213" t="s">
        <v>199</v>
      </c>
      <c r="E844" s="230" t="s">
        <v>1</v>
      </c>
      <c r="F844" s="231" t="s">
        <v>2461</v>
      </c>
      <c r="G844" s="229"/>
      <c r="H844" s="232">
        <v>6.5019999999999998</v>
      </c>
      <c r="I844" s="233"/>
      <c r="J844" s="229"/>
      <c r="K844" s="229"/>
      <c r="L844" s="234"/>
      <c r="M844" s="235"/>
      <c r="N844" s="236"/>
      <c r="O844" s="236"/>
      <c r="P844" s="236"/>
      <c r="Q844" s="236"/>
      <c r="R844" s="236"/>
      <c r="S844" s="236"/>
      <c r="T844" s="237"/>
      <c r="U844" s="11"/>
      <c r="V844" s="11"/>
      <c r="W844" s="11"/>
      <c r="X844" s="11"/>
      <c r="Y844" s="11"/>
      <c r="Z844" s="11"/>
      <c r="AA844" s="11"/>
      <c r="AB844" s="11"/>
      <c r="AC844" s="11"/>
      <c r="AD844" s="11"/>
      <c r="AE844" s="11"/>
      <c r="AT844" s="238" t="s">
        <v>199</v>
      </c>
      <c r="AU844" s="238" t="s">
        <v>85</v>
      </c>
      <c r="AV844" s="11" t="s">
        <v>85</v>
      </c>
      <c r="AW844" s="11" t="s">
        <v>32</v>
      </c>
      <c r="AX844" s="11" t="s">
        <v>76</v>
      </c>
      <c r="AY844" s="238" t="s">
        <v>195</v>
      </c>
    </row>
    <row r="845" s="15" customFormat="1">
      <c r="A845" s="15"/>
      <c r="B845" s="287"/>
      <c r="C845" s="288"/>
      <c r="D845" s="213" t="s">
        <v>199</v>
      </c>
      <c r="E845" s="289" t="s">
        <v>1</v>
      </c>
      <c r="F845" s="290" t="s">
        <v>1422</v>
      </c>
      <c r="G845" s="288"/>
      <c r="H845" s="291">
        <v>10526.853999999999</v>
      </c>
      <c r="I845" s="292"/>
      <c r="J845" s="288"/>
      <c r="K845" s="288"/>
      <c r="L845" s="293"/>
      <c r="M845" s="294"/>
      <c r="N845" s="295"/>
      <c r="O845" s="295"/>
      <c r="P845" s="295"/>
      <c r="Q845" s="295"/>
      <c r="R845" s="295"/>
      <c r="S845" s="295"/>
      <c r="T845" s="296"/>
      <c r="U845" s="15"/>
      <c r="V845" s="15"/>
      <c r="W845" s="15"/>
      <c r="X845" s="15"/>
      <c r="Y845" s="15"/>
      <c r="Z845" s="15"/>
      <c r="AA845" s="15"/>
      <c r="AB845" s="15"/>
      <c r="AC845" s="15"/>
      <c r="AD845" s="15"/>
      <c r="AE845" s="15"/>
      <c r="AT845" s="297" t="s">
        <v>199</v>
      </c>
      <c r="AU845" s="297" t="s">
        <v>85</v>
      </c>
      <c r="AV845" s="15" t="s">
        <v>234</v>
      </c>
      <c r="AW845" s="15" t="s">
        <v>32</v>
      </c>
      <c r="AX845" s="15" t="s">
        <v>83</v>
      </c>
      <c r="AY845" s="297" t="s">
        <v>195</v>
      </c>
    </row>
    <row r="846" s="2" customFormat="1" ht="24.15" customHeight="1">
      <c r="A846" s="39"/>
      <c r="B846" s="40"/>
      <c r="C846" s="200" t="s">
        <v>601</v>
      </c>
      <c r="D846" s="200" t="s">
        <v>191</v>
      </c>
      <c r="E846" s="201" t="s">
        <v>2462</v>
      </c>
      <c r="F846" s="202" t="s">
        <v>2463</v>
      </c>
      <c r="G846" s="203" t="s">
        <v>1411</v>
      </c>
      <c r="H846" s="204">
        <v>59.119999999999997</v>
      </c>
      <c r="I846" s="205"/>
      <c r="J846" s="206">
        <f>ROUND(I846*H846,2)</f>
        <v>0</v>
      </c>
      <c r="K846" s="202" t="s">
        <v>2464</v>
      </c>
      <c r="L846" s="45"/>
      <c r="M846" s="207" t="s">
        <v>1</v>
      </c>
      <c r="N846" s="208" t="s">
        <v>41</v>
      </c>
      <c r="O846" s="92"/>
      <c r="P846" s="209">
        <f>O846*H846</f>
        <v>0</v>
      </c>
      <c r="Q846" s="209">
        <v>0.0020799999999999998</v>
      </c>
      <c r="R846" s="209">
        <f>Q846*H846</f>
        <v>0.12296959999999998</v>
      </c>
      <c r="S846" s="209">
        <v>0</v>
      </c>
      <c r="T846" s="210">
        <f>S846*H846</f>
        <v>0</v>
      </c>
      <c r="U846" s="39"/>
      <c r="V846" s="39"/>
      <c r="W846" s="39"/>
      <c r="X846" s="39"/>
      <c r="Y846" s="39"/>
      <c r="Z846" s="39"/>
      <c r="AA846" s="39"/>
      <c r="AB846" s="39"/>
      <c r="AC846" s="39"/>
      <c r="AD846" s="39"/>
      <c r="AE846" s="39"/>
      <c r="AR846" s="211" t="s">
        <v>234</v>
      </c>
      <c r="AT846" s="211" t="s">
        <v>191</v>
      </c>
      <c r="AU846" s="211" t="s">
        <v>85</v>
      </c>
      <c r="AY846" s="18" t="s">
        <v>195</v>
      </c>
      <c r="BE846" s="212">
        <f>IF(N846="základní",J846,0)</f>
        <v>0</v>
      </c>
      <c r="BF846" s="212">
        <f>IF(N846="snížená",J846,0)</f>
        <v>0</v>
      </c>
      <c r="BG846" s="212">
        <f>IF(N846="zákl. přenesená",J846,0)</f>
        <v>0</v>
      </c>
      <c r="BH846" s="212">
        <f>IF(N846="sníž. přenesená",J846,0)</f>
        <v>0</v>
      </c>
      <c r="BI846" s="212">
        <f>IF(N846="nulová",J846,0)</f>
        <v>0</v>
      </c>
      <c r="BJ846" s="18" t="s">
        <v>83</v>
      </c>
      <c r="BK846" s="212">
        <f>ROUND(I846*H846,2)</f>
        <v>0</v>
      </c>
      <c r="BL846" s="18" t="s">
        <v>234</v>
      </c>
      <c r="BM846" s="211" t="s">
        <v>2465</v>
      </c>
    </row>
    <row r="847" s="10" customFormat="1">
      <c r="A847" s="10"/>
      <c r="B847" s="218"/>
      <c r="C847" s="219"/>
      <c r="D847" s="213" t="s">
        <v>199</v>
      </c>
      <c r="E847" s="220" t="s">
        <v>1</v>
      </c>
      <c r="F847" s="221" t="s">
        <v>2065</v>
      </c>
      <c r="G847" s="219"/>
      <c r="H847" s="220" t="s">
        <v>1</v>
      </c>
      <c r="I847" s="222"/>
      <c r="J847" s="219"/>
      <c r="K847" s="219"/>
      <c r="L847" s="223"/>
      <c r="M847" s="224"/>
      <c r="N847" s="225"/>
      <c r="O847" s="225"/>
      <c r="P847" s="225"/>
      <c r="Q847" s="225"/>
      <c r="R847" s="225"/>
      <c r="S847" s="225"/>
      <c r="T847" s="226"/>
      <c r="U847" s="10"/>
      <c r="V847" s="10"/>
      <c r="W847" s="10"/>
      <c r="X847" s="10"/>
      <c r="Y847" s="10"/>
      <c r="Z847" s="10"/>
      <c r="AA847" s="10"/>
      <c r="AB847" s="10"/>
      <c r="AC847" s="10"/>
      <c r="AD847" s="10"/>
      <c r="AE847" s="10"/>
      <c r="AT847" s="227" t="s">
        <v>199</v>
      </c>
      <c r="AU847" s="227" t="s">
        <v>85</v>
      </c>
      <c r="AV847" s="10" t="s">
        <v>83</v>
      </c>
      <c r="AW847" s="10" t="s">
        <v>32</v>
      </c>
      <c r="AX847" s="10" t="s">
        <v>76</v>
      </c>
      <c r="AY847" s="227" t="s">
        <v>195</v>
      </c>
    </row>
    <row r="848" s="11" customFormat="1">
      <c r="A848" s="11"/>
      <c r="B848" s="228"/>
      <c r="C848" s="229"/>
      <c r="D848" s="213" t="s">
        <v>199</v>
      </c>
      <c r="E848" s="230" t="s">
        <v>1</v>
      </c>
      <c r="F848" s="231" t="s">
        <v>2466</v>
      </c>
      <c r="G848" s="229"/>
      <c r="H848" s="232">
        <v>45</v>
      </c>
      <c r="I848" s="233"/>
      <c r="J848" s="229"/>
      <c r="K848" s="229"/>
      <c r="L848" s="234"/>
      <c r="M848" s="235"/>
      <c r="N848" s="236"/>
      <c r="O848" s="236"/>
      <c r="P848" s="236"/>
      <c r="Q848" s="236"/>
      <c r="R848" s="236"/>
      <c r="S848" s="236"/>
      <c r="T848" s="237"/>
      <c r="U848" s="11"/>
      <c r="V848" s="11"/>
      <c r="W848" s="11"/>
      <c r="X848" s="11"/>
      <c r="Y848" s="11"/>
      <c r="Z848" s="11"/>
      <c r="AA848" s="11"/>
      <c r="AB848" s="11"/>
      <c r="AC848" s="11"/>
      <c r="AD848" s="11"/>
      <c r="AE848" s="11"/>
      <c r="AT848" s="238" t="s">
        <v>199</v>
      </c>
      <c r="AU848" s="238" t="s">
        <v>85</v>
      </c>
      <c r="AV848" s="11" t="s">
        <v>85</v>
      </c>
      <c r="AW848" s="11" t="s">
        <v>32</v>
      </c>
      <c r="AX848" s="11" t="s">
        <v>76</v>
      </c>
      <c r="AY848" s="238" t="s">
        <v>195</v>
      </c>
    </row>
    <row r="849" s="11" customFormat="1">
      <c r="A849" s="11"/>
      <c r="B849" s="228"/>
      <c r="C849" s="229"/>
      <c r="D849" s="213" t="s">
        <v>199</v>
      </c>
      <c r="E849" s="230" t="s">
        <v>1</v>
      </c>
      <c r="F849" s="231" t="s">
        <v>2467</v>
      </c>
      <c r="G849" s="229"/>
      <c r="H849" s="232">
        <v>12.220000000000001</v>
      </c>
      <c r="I849" s="233"/>
      <c r="J849" s="229"/>
      <c r="K849" s="229"/>
      <c r="L849" s="234"/>
      <c r="M849" s="235"/>
      <c r="N849" s="236"/>
      <c r="O849" s="236"/>
      <c r="P849" s="236"/>
      <c r="Q849" s="236"/>
      <c r="R849" s="236"/>
      <c r="S849" s="236"/>
      <c r="T849" s="237"/>
      <c r="U849" s="11"/>
      <c r="V849" s="11"/>
      <c r="W849" s="11"/>
      <c r="X849" s="11"/>
      <c r="Y849" s="11"/>
      <c r="Z849" s="11"/>
      <c r="AA849" s="11"/>
      <c r="AB849" s="11"/>
      <c r="AC849" s="11"/>
      <c r="AD849" s="11"/>
      <c r="AE849" s="11"/>
      <c r="AT849" s="238" t="s">
        <v>199</v>
      </c>
      <c r="AU849" s="238" t="s">
        <v>85</v>
      </c>
      <c r="AV849" s="11" t="s">
        <v>85</v>
      </c>
      <c r="AW849" s="11" t="s">
        <v>32</v>
      </c>
      <c r="AX849" s="11" t="s">
        <v>76</v>
      </c>
      <c r="AY849" s="238" t="s">
        <v>195</v>
      </c>
    </row>
    <row r="850" s="11" customFormat="1">
      <c r="A850" s="11"/>
      <c r="B850" s="228"/>
      <c r="C850" s="229"/>
      <c r="D850" s="213" t="s">
        <v>199</v>
      </c>
      <c r="E850" s="230" t="s">
        <v>1</v>
      </c>
      <c r="F850" s="231" t="s">
        <v>2444</v>
      </c>
      <c r="G850" s="229"/>
      <c r="H850" s="232">
        <v>1.8999999999999999</v>
      </c>
      <c r="I850" s="233"/>
      <c r="J850" s="229"/>
      <c r="K850" s="229"/>
      <c r="L850" s="234"/>
      <c r="M850" s="235"/>
      <c r="N850" s="236"/>
      <c r="O850" s="236"/>
      <c r="P850" s="236"/>
      <c r="Q850" s="236"/>
      <c r="R850" s="236"/>
      <c r="S850" s="236"/>
      <c r="T850" s="237"/>
      <c r="U850" s="11"/>
      <c r="V850" s="11"/>
      <c r="W850" s="11"/>
      <c r="X850" s="11"/>
      <c r="Y850" s="11"/>
      <c r="Z850" s="11"/>
      <c r="AA850" s="11"/>
      <c r="AB850" s="11"/>
      <c r="AC850" s="11"/>
      <c r="AD850" s="11"/>
      <c r="AE850" s="11"/>
      <c r="AT850" s="238" t="s">
        <v>199</v>
      </c>
      <c r="AU850" s="238" t="s">
        <v>85</v>
      </c>
      <c r="AV850" s="11" t="s">
        <v>85</v>
      </c>
      <c r="AW850" s="11" t="s">
        <v>32</v>
      </c>
      <c r="AX850" s="11" t="s">
        <v>76</v>
      </c>
      <c r="AY850" s="238" t="s">
        <v>195</v>
      </c>
    </row>
    <row r="851" s="15" customFormat="1">
      <c r="A851" s="15"/>
      <c r="B851" s="287"/>
      <c r="C851" s="288"/>
      <c r="D851" s="213" t="s">
        <v>199</v>
      </c>
      <c r="E851" s="289" t="s">
        <v>1</v>
      </c>
      <c r="F851" s="290" t="s">
        <v>1422</v>
      </c>
      <c r="G851" s="288"/>
      <c r="H851" s="291">
        <v>59.119999999999997</v>
      </c>
      <c r="I851" s="292"/>
      <c r="J851" s="288"/>
      <c r="K851" s="288"/>
      <c r="L851" s="293"/>
      <c r="M851" s="294"/>
      <c r="N851" s="295"/>
      <c r="O851" s="295"/>
      <c r="P851" s="295"/>
      <c r="Q851" s="295"/>
      <c r="R851" s="295"/>
      <c r="S851" s="295"/>
      <c r="T851" s="296"/>
      <c r="U851" s="15"/>
      <c r="V851" s="15"/>
      <c r="W851" s="15"/>
      <c r="X851" s="15"/>
      <c r="Y851" s="15"/>
      <c r="Z851" s="15"/>
      <c r="AA851" s="15"/>
      <c r="AB851" s="15"/>
      <c r="AC851" s="15"/>
      <c r="AD851" s="15"/>
      <c r="AE851" s="15"/>
      <c r="AT851" s="297" t="s">
        <v>199</v>
      </c>
      <c r="AU851" s="297" t="s">
        <v>85</v>
      </c>
      <c r="AV851" s="15" t="s">
        <v>234</v>
      </c>
      <c r="AW851" s="15" t="s">
        <v>32</v>
      </c>
      <c r="AX851" s="15" t="s">
        <v>83</v>
      </c>
      <c r="AY851" s="297" t="s">
        <v>195</v>
      </c>
    </row>
    <row r="852" s="2" customFormat="1" ht="24.15" customHeight="1">
      <c r="A852" s="39"/>
      <c r="B852" s="40"/>
      <c r="C852" s="200" t="s">
        <v>307</v>
      </c>
      <c r="D852" s="200" t="s">
        <v>191</v>
      </c>
      <c r="E852" s="201" t="s">
        <v>1587</v>
      </c>
      <c r="F852" s="202" t="s">
        <v>1588</v>
      </c>
      <c r="G852" s="203" t="s">
        <v>1411</v>
      </c>
      <c r="H852" s="204">
        <v>10526.853999999999</v>
      </c>
      <c r="I852" s="205"/>
      <c r="J852" s="206">
        <f>ROUND(I852*H852,2)</f>
        <v>0</v>
      </c>
      <c r="K852" s="202" t="s">
        <v>1412</v>
      </c>
      <c r="L852" s="45"/>
      <c r="M852" s="207" t="s">
        <v>1</v>
      </c>
      <c r="N852" s="208" t="s">
        <v>41</v>
      </c>
      <c r="O852" s="92"/>
      <c r="P852" s="209">
        <f>O852*H852</f>
        <v>0</v>
      </c>
      <c r="Q852" s="209">
        <v>0</v>
      </c>
      <c r="R852" s="209">
        <f>Q852*H852</f>
        <v>0</v>
      </c>
      <c r="S852" s="209">
        <v>0</v>
      </c>
      <c r="T852" s="210">
        <f>S852*H852</f>
        <v>0</v>
      </c>
      <c r="U852" s="39"/>
      <c r="V852" s="39"/>
      <c r="W852" s="39"/>
      <c r="X852" s="39"/>
      <c r="Y852" s="39"/>
      <c r="Z852" s="39"/>
      <c r="AA852" s="39"/>
      <c r="AB852" s="39"/>
      <c r="AC852" s="39"/>
      <c r="AD852" s="39"/>
      <c r="AE852" s="39"/>
      <c r="AR852" s="211" t="s">
        <v>234</v>
      </c>
      <c r="AT852" s="211" t="s">
        <v>191</v>
      </c>
      <c r="AU852" s="211" t="s">
        <v>85</v>
      </c>
      <c r="AY852" s="18" t="s">
        <v>195</v>
      </c>
      <c r="BE852" s="212">
        <f>IF(N852="základní",J852,0)</f>
        <v>0</v>
      </c>
      <c r="BF852" s="212">
        <f>IF(N852="snížená",J852,0)</f>
        <v>0</v>
      </c>
      <c r="BG852" s="212">
        <f>IF(N852="zákl. přenesená",J852,0)</f>
        <v>0</v>
      </c>
      <c r="BH852" s="212">
        <f>IF(N852="sníž. přenesená",J852,0)</f>
        <v>0</v>
      </c>
      <c r="BI852" s="212">
        <f>IF(N852="nulová",J852,0)</f>
        <v>0</v>
      </c>
      <c r="BJ852" s="18" t="s">
        <v>83</v>
      </c>
      <c r="BK852" s="212">
        <f>ROUND(I852*H852,2)</f>
        <v>0</v>
      </c>
      <c r="BL852" s="18" t="s">
        <v>234</v>
      </c>
      <c r="BM852" s="211" t="s">
        <v>2468</v>
      </c>
    </row>
    <row r="853" s="2" customFormat="1" ht="24.15" customHeight="1">
      <c r="A853" s="39"/>
      <c r="B853" s="40"/>
      <c r="C853" s="200" t="s">
        <v>604</v>
      </c>
      <c r="D853" s="200" t="s">
        <v>191</v>
      </c>
      <c r="E853" s="201" t="s">
        <v>2469</v>
      </c>
      <c r="F853" s="202" t="s">
        <v>2470</v>
      </c>
      <c r="G853" s="203" t="s">
        <v>1411</v>
      </c>
      <c r="H853" s="204">
        <v>59.119999999999997</v>
      </c>
      <c r="I853" s="205"/>
      <c r="J853" s="206">
        <f>ROUND(I853*H853,2)</f>
        <v>0</v>
      </c>
      <c r="K853" s="202" t="s">
        <v>2464</v>
      </c>
      <c r="L853" s="45"/>
      <c r="M853" s="207" t="s">
        <v>1</v>
      </c>
      <c r="N853" s="208" t="s">
        <v>41</v>
      </c>
      <c r="O853" s="92"/>
      <c r="P853" s="209">
        <f>O853*H853</f>
        <v>0</v>
      </c>
      <c r="Q853" s="209">
        <v>0</v>
      </c>
      <c r="R853" s="209">
        <f>Q853*H853</f>
        <v>0</v>
      </c>
      <c r="S853" s="209">
        <v>0</v>
      </c>
      <c r="T853" s="210">
        <f>S853*H853</f>
        <v>0</v>
      </c>
      <c r="U853" s="39"/>
      <c r="V853" s="39"/>
      <c r="W853" s="39"/>
      <c r="X853" s="39"/>
      <c r="Y853" s="39"/>
      <c r="Z853" s="39"/>
      <c r="AA853" s="39"/>
      <c r="AB853" s="39"/>
      <c r="AC853" s="39"/>
      <c r="AD853" s="39"/>
      <c r="AE853" s="39"/>
      <c r="AR853" s="211" t="s">
        <v>234</v>
      </c>
      <c r="AT853" s="211" t="s">
        <v>191</v>
      </c>
      <c r="AU853" s="211" t="s">
        <v>85</v>
      </c>
      <c r="AY853" s="18" t="s">
        <v>195</v>
      </c>
      <c r="BE853" s="212">
        <f>IF(N853="základní",J853,0)</f>
        <v>0</v>
      </c>
      <c r="BF853" s="212">
        <f>IF(N853="snížená",J853,0)</f>
        <v>0</v>
      </c>
      <c r="BG853" s="212">
        <f>IF(N853="zákl. přenesená",J853,0)</f>
        <v>0</v>
      </c>
      <c r="BH853" s="212">
        <f>IF(N853="sníž. přenesená",J853,0)</f>
        <v>0</v>
      </c>
      <c r="BI853" s="212">
        <f>IF(N853="nulová",J853,0)</f>
        <v>0</v>
      </c>
      <c r="BJ853" s="18" t="s">
        <v>83</v>
      </c>
      <c r="BK853" s="212">
        <f>ROUND(I853*H853,2)</f>
        <v>0</v>
      </c>
      <c r="BL853" s="18" t="s">
        <v>234</v>
      </c>
      <c r="BM853" s="211" t="s">
        <v>2471</v>
      </c>
    </row>
    <row r="854" s="2" customFormat="1" ht="37.8" customHeight="1">
      <c r="A854" s="39"/>
      <c r="B854" s="40"/>
      <c r="C854" s="200" t="s">
        <v>311</v>
      </c>
      <c r="D854" s="200" t="s">
        <v>191</v>
      </c>
      <c r="E854" s="201" t="s">
        <v>1593</v>
      </c>
      <c r="F854" s="202" t="s">
        <v>1594</v>
      </c>
      <c r="G854" s="203" t="s">
        <v>1237</v>
      </c>
      <c r="H854" s="204">
        <v>3091.0880000000002</v>
      </c>
      <c r="I854" s="205"/>
      <c r="J854" s="206">
        <f>ROUND(I854*H854,2)</f>
        <v>0</v>
      </c>
      <c r="K854" s="202" t="s">
        <v>1412</v>
      </c>
      <c r="L854" s="45"/>
      <c r="M854" s="207" t="s">
        <v>1</v>
      </c>
      <c r="N854" s="208" t="s">
        <v>41</v>
      </c>
      <c r="O854" s="92"/>
      <c r="P854" s="209">
        <f>O854*H854</f>
        <v>0</v>
      </c>
      <c r="Q854" s="209">
        <v>0</v>
      </c>
      <c r="R854" s="209">
        <f>Q854*H854</f>
        <v>0</v>
      </c>
      <c r="S854" s="209">
        <v>0</v>
      </c>
      <c r="T854" s="210">
        <f>S854*H854</f>
        <v>0</v>
      </c>
      <c r="U854" s="39"/>
      <c r="V854" s="39"/>
      <c r="W854" s="39"/>
      <c r="X854" s="39"/>
      <c r="Y854" s="39"/>
      <c r="Z854" s="39"/>
      <c r="AA854" s="39"/>
      <c r="AB854" s="39"/>
      <c r="AC854" s="39"/>
      <c r="AD854" s="39"/>
      <c r="AE854" s="39"/>
      <c r="AR854" s="211" t="s">
        <v>234</v>
      </c>
      <c r="AT854" s="211" t="s">
        <v>191</v>
      </c>
      <c r="AU854" s="211" t="s">
        <v>85</v>
      </c>
      <c r="AY854" s="18" t="s">
        <v>195</v>
      </c>
      <c r="BE854" s="212">
        <f>IF(N854="základní",J854,0)</f>
        <v>0</v>
      </c>
      <c r="BF854" s="212">
        <f>IF(N854="snížená",J854,0)</f>
        <v>0</v>
      </c>
      <c r="BG854" s="212">
        <f>IF(N854="zákl. přenesená",J854,0)</f>
        <v>0</v>
      </c>
      <c r="BH854" s="212">
        <f>IF(N854="sníž. přenesená",J854,0)</f>
        <v>0</v>
      </c>
      <c r="BI854" s="212">
        <f>IF(N854="nulová",J854,0)</f>
        <v>0</v>
      </c>
      <c r="BJ854" s="18" t="s">
        <v>83</v>
      </c>
      <c r="BK854" s="212">
        <f>ROUND(I854*H854,2)</f>
        <v>0</v>
      </c>
      <c r="BL854" s="18" t="s">
        <v>234</v>
      </c>
      <c r="BM854" s="211" t="s">
        <v>2472</v>
      </c>
    </row>
    <row r="855" s="11" customFormat="1">
      <c r="A855" s="11"/>
      <c r="B855" s="228"/>
      <c r="C855" s="229"/>
      <c r="D855" s="213" t="s">
        <v>199</v>
      </c>
      <c r="E855" s="230" t="s">
        <v>1</v>
      </c>
      <c r="F855" s="231" t="s">
        <v>2473</v>
      </c>
      <c r="G855" s="229"/>
      <c r="H855" s="232">
        <v>592.70799999999997</v>
      </c>
      <c r="I855" s="233"/>
      <c r="J855" s="229"/>
      <c r="K855" s="229"/>
      <c r="L855" s="234"/>
      <c r="M855" s="235"/>
      <c r="N855" s="236"/>
      <c r="O855" s="236"/>
      <c r="P855" s="236"/>
      <c r="Q855" s="236"/>
      <c r="R855" s="236"/>
      <c r="S855" s="236"/>
      <c r="T855" s="237"/>
      <c r="U855" s="11"/>
      <c r="V855" s="11"/>
      <c r="W855" s="11"/>
      <c r="X855" s="11"/>
      <c r="Y855" s="11"/>
      <c r="Z855" s="11"/>
      <c r="AA855" s="11"/>
      <c r="AB855" s="11"/>
      <c r="AC855" s="11"/>
      <c r="AD855" s="11"/>
      <c r="AE855" s="11"/>
      <c r="AT855" s="238" t="s">
        <v>199</v>
      </c>
      <c r="AU855" s="238" t="s">
        <v>85</v>
      </c>
      <c r="AV855" s="11" t="s">
        <v>85</v>
      </c>
      <c r="AW855" s="11" t="s">
        <v>32</v>
      </c>
      <c r="AX855" s="11" t="s">
        <v>76</v>
      </c>
      <c r="AY855" s="238" t="s">
        <v>195</v>
      </c>
    </row>
    <row r="856" s="11" customFormat="1">
      <c r="A856" s="11"/>
      <c r="B856" s="228"/>
      <c r="C856" s="229"/>
      <c r="D856" s="213" t="s">
        <v>199</v>
      </c>
      <c r="E856" s="230" t="s">
        <v>1</v>
      </c>
      <c r="F856" s="231" t="s">
        <v>2474</v>
      </c>
      <c r="G856" s="229"/>
      <c r="H856" s="232">
        <v>952.83600000000001</v>
      </c>
      <c r="I856" s="233"/>
      <c r="J856" s="229"/>
      <c r="K856" s="229"/>
      <c r="L856" s="234"/>
      <c r="M856" s="235"/>
      <c r="N856" s="236"/>
      <c r="O856" s="236"/>
      <c r="P856" s="236"/>
      <c r="Q856" s="236"/>
      <c r="R856" s="236"/>
      <c r="S856" s="236"/>
      <c r="T856" s="237"/>
      <c r="U856" s="11"/>
      <c r="V856" s="11"/>
      <c r="W856" s="11"/>
      <c r="X856" s="11"/>
      <c r="Y856" s="11"/>
      <c r="Z856" s="11"/>
      <c r="AA856" s="11"/>
      <c r="AB856" s="11"/>
      <c r="AC856" s="11"/>
      <c r="AD856" s="11"/>
      <c r="AE856" s="11"/>
      <c r="AT856" s="238" t="s">
        <v>199</v>
      </c>
      <c r="AU856" s="238" t="s">
        <v>85</v>
      </c>
      <c r="AV856" s="11" t="s">
        <v>85</v>
      </c>
      <c r="AW856" s="11" t="s">
        <v>32</v>
      </c>
      <c r="AX856" s="11" t="s">
        <v>76</v>
      </c>
      <c r="AY856" s="238" t="s">
        <v>195</v>
      </c>
    </row>
    <row r="857" s="16" customFormat="1">
      <c r="A857" s="16"/>
      <c r="B857" s="298"/>
      <c r="C857" s="299"/>
      <c r="D857" s="213" t="s">
        <v>199</v>
      </c>
      <c r="E857" s="300" t="s">
        <v>1</v>
      </c>
      <c r="F857" s="301" t="s">
        <v>1498</v>
      </c>
      <c r="G857" s="299"/>
      <c r="H857" s="302">
        <v>1545.5440000000001</v>
      </c>
      <c r="I857" s="303"/>
      <c r="J857" s="299"/>
      <c r="K857" s="299"/>
      <c r="L857" s="304"/>
      <c r="M857" s="305"/>
      <c r="N857" s="306"/>
      <c r="O857" s="306"/>
      <c r="P857" s="306"/>
      <c r="Q857" s="306"/>
      <c r="R857" s="306"/>
      <c r="S857" s="306"/>
      <c r="T857" s="307"/>
      <c r="U857" s="16"/>
      <c r="V857" s="16"/>
      <c r="W857" s="16"/>
      <c r="X857" s="16"/>
      <c r="Y857" s="16"/>
      <c r="Z857" s="16"/>
      <c r="AA857" s="16"/>
      <c r="AB857" s="16"/>
      <c r="AC857" s="16"/>
      <c r="AD857" s="16"/>
      <c r="AE857" s="16"/>
      <c r="AT857" s="308" t="s">
        <v>199</v>
      </c>
      <c r="AU857" s="308" t="s">
        <v>85</v>
      </c>
      <c r="AV857" s="16" t="s">
        <v>229</v>
      </c>
      <c r="AW857" s="16" t="s">
        <v>32</v>
      </c>
      <c r="AX857" s="16" t="s">
        <v>76</v>
      </c>
      <c r="AY857" s="308" t="s">
        <v>195</v>
      </c>
    </row>
    <row r="858" s="11" customFormat="1">
      <c r="A858" s="11"/>
      <c r="B858" s="228"/>
      <c r="C858" s="229"/>
      <c r="D858" s="213" t="s">
        <v>199</v>
      </c>
      <c r="E858" s="230" t="s">
        <v>1</v>
      </c>
      <c r="F858" s="231" t="s">
        <v>2475</v>
      </c>
      <c r="G858" s="229"/>
      <c r="H858" s="232">
        <v>3091.0880000000002</v>
      </c>
      <c r="I858" s="233"/>
      <c r="J858" s="229"/>
      <c r="K858" s="229"/>
      <c r="L858" s="234"/>
      <c r="M858" s="235"/>
      <c r="N858" s="236"/>
      <c r="O858" s="236"/>
      <c r="P858" s="236"/>
      <c r="Q858" s="236"/>
      <c r="R858" s="236"/>
      <c r="S858" s="236"/>
      <c r="T858" s="237"/>
      <c r="U858" s="11"/>
      <c r="V858" s="11"/>
      <c r="W858" s="11"/>
      <c r="X858" s="11"/>
      <c r="Y858" s="11"/>
      <c r="Z858" s="11"/>
      <c r="AA858" s="11"/>
      <c r="AB858" s="11"/>
      <c r="AC858" s="11"/>
      <c r="AD858" s="11"/>
      <c r="AE858" s="11"/>
      <c r="AT858" s="238" t="s">
        <v>199</v>
      </c>
      <c r="AU858" s="238" t="s">
        <v>85</v>
      </c>
      <c r="AV858" s="11" t="s">
        <v>85</v>
      </c>
      <c r="AW858" s="11" t="s">
        <v>32</v>
      </c>
      <c r="AX858" s="11" t="s">
        <v>83</v>
      </c>
      <c r="AY858" s="238" t="s">
        <v>195</v>
      </c>
    </row>
    <row r="859" s="2" customFormat="1" ht="37.8" customHeight="1">
      <c r="A859" s="39"/>
      <c r="B859" s="40"/>
      <c r="C859" s="200" t="s">
        <v>315</v>
      </c>
      <c r="D859" s="200" t="s">
        <v>191</v>
      </c>
      <c r="E859" s="201" t="s">
        <v>1600</v>
      </c>
      <c r="F859" s="202" t="s">
        <v>1601</v>
      </c>
      <c r="G859" s="203" t="s">
        <v>1237</v>
      </c>
      <c r="H859" s="204">
        <v>2624.3020000000001</v>
      </c>
      <c r="I859" s="205"/>
      <c r="J859" s="206">
        <f>ROUND(I859*H859,2)</f>
        <v>0</v>
      </c>
      <c r="K859" s="202" t="s">
        <v>1412</v>
      </c>
      <c r="L859" s="45"/>
      <c r="M859" s="207" t="s">
        <v>1</v>
      </c>
      <c r="N859" s="208" t="s">
        <v>41</v>
      </c>
      <c r="O859" s="92"/>
      <c r="P859" s="209">
        <f>O859*H859</f>
        <v>0</v>
      </c>
      <c r="Q859" s="209">
        <v>0</v>
      </c>
      <c r="R859" s="209">
        <f>Q859*H859</f>
        <v>0</v>
      </c>
      <c r="S859" s="209">
        <v>0</v>
      </c>
      <c r="T859" s="210">
        <f>S859*H859</f>
        <v>0</v>
      </c>
      <c r="U859" s="39"/>
      <c r="V859" s="39"/>
      <c r="W859" s="39"/>
      <c r="X859" s="39"/>
      <c r="Y859" s="39"/>
      <c r="Z859" s="39"/>
      <c r="AA859" s="39"/>
      <c r="AB859" s="39"/>
      <c r="AC859" s="39"/>
      <c r="AD859" s="39"/>
      <c r="AE859" s="39"/>
      <c r="AR859" s="211" t="s">
        <v>234</v>
      </c>
      <c r="AT859" s="211" t="s">
        <v>191</v>
      </c>
      <c r="AU859" s="211" t="s">
        <v>85</v>
      </c>
      <c r="AY859" s="18" t="s">
        <v>195</v>
      </c>
      <c r="BE859" s="212">
        <f>IF(N859="základní",J859,0)</f>
        <v>0</v>
      </c>
      <c r="BF859" s="212">
        <f>IF(N859="snížená",J859,0)</f>
        <v>0</v>
      </c>
      <c r="BG859" s="212">
        <f>IF(N859="zákl. přenesená",J859,0)</f>
        <v>0</v>
      </c>
      <c r="BH859" s="212">
        <f>IF(N859="sníž. přenesená",J859,0)</f>
        <v>0</v>
      </c>
      <c r="BI859" s="212">
        <f>IF(N859="nulová",J859,0)</f>
        <v>0</v>
      </c>
      <c r="BJ859" s="18" t="s">
        <v>83</v>
      </c>
      <c r="BK859" s="212">
        <f>ROUND(I859*H859,2)</f>
        <v>0</v>
      </c>
      <c r="BL859" s="18" t="s">
        <v>234</v>
      </c>
      <c r="BM859" s="211" t="s">
        <v>2476</v>
      </c>
    </row>
    <row r="860" s="11" customFormat="1">
      <c r="A860" s="11"/>
      <c r="B860" s="228"/>
      <c r="C860" s="229"/>
      <c r="D860" s="213" t="s">
        <v>199</v>
      </c>
      <c r="E860" s="230" t="s">
        <v>1</v>
      </c>
      <c r="F860" s="231" t="s">
        <v>2477</v>
      </c>
      <c r="G860" s="229"/>
      <c r="H860" s="232">
        <v>4169.8459999999995</v>
      </c>
      <c r="I860" s="233"/>
      <c r="J860" s="229"/>
      <c r="K860" s="229"/>
      <c r="L860" s="234"/>
      <c r="M860" s="235"/>
      <c r="N860" s="236"/>
      <c r="O860" s="236"/>
      <c r="P860" s="236"/>
      <c r="Q860" s="236"/>
      <c r="R860" s="236"/>
      <c r="S860" s="236"/>
      <c r="T860" s="237"/>
      <c r="U860" s="11"/>
      <c r="V860" s="11"/>
      <c r="W860" s="11"/>
      <c r="X860" s="11"/>
      <c r="Y860" s="11"/>
      <c r="Z860" s="11"/>
      <c r="AA860" s="11"/>
      <c r="AB860" s="11"/>
      <c r="AC860" s="11"/>
      <c r="AD860" s="11"/>
      <c r="AE860" s="11"/>
      <c r="AT860" s="238" t="s">
        <v>199</v>
      </c>
      <c r="AU860" s="238" t="s">
        <v>85</v>
      </c>
      <c r="AV860" s="11" t="s">
        <v>85</v>
      </c>
      <c r="AW860" s="11" t="s">
        <v>32</v>
      </c>
      <c r="AX860" s="11" t="s">
        <v>76</v>
      </c>
      <c r="AY860" s="238" t="s">
        <v>195</v>
      </c>
    </row>
    <row r="861" s="11" customFormat="1">
      <c r="A861" s="11"/>
      <c r="B861" s="228"/>
      <c r="C861" s="229"/>
      <c r="D861" s="213" t="s">
        <v>199</v>
      </c>
      <c r="E861" s="230" t="s">
        <v>1</v>
      </c>
      <c r="F861" s="231" t="s">
        <v>2478</v>
      </c>
      <c r="G861" s="229"/>
      <c r="H861" s="232">
        <v>-1545.5440000000001</v>
      </c>
      <c r="I861" s="233"/>
      <c r="J861" s="229"/>
      <c r="K861" s="229"/>
      <c r="L861" s="234"/>
      <c r="M861" s="235"/>
      <c r="N861" s="236"/>
      <c r="O861" s="236"/>
      <c r="P861" s="236"/>
      <c r="Q861" s="236"/>
      <c r="R861" s="236"/>
      <c r="S861" s="236"/>
      <c r="T861" s="237"/>
      <c r="U861" s="11"/>
      <c r="V861" s="11"/>
      <c r="W861" s="11"/>
      <c r="X861" s="11"/>
      <c r="Y861" s="11"/>
      <c r="Z861" s="11"/>
      <c r="AA861" s="11"/>
      <c r="AB861" s="11"/>
      <c r="AC861" s="11"/>
      <c r="AD861" s="11"/>
      <c r="AE861" s="11"/>
      <c r="AT861" s="238" t="s">
        <v>199</v>
      </c>
      <c r="AU861" s="238" t="s">
        <v>85</v>
      </c>
      <c r="AV861" s="11" t="s">
        <v>85</v>
      </c>
      <c r="AW861" s="11" t="s">
        <v>32</v>
      </c>
      <c r="AX861" s="11" t="s">
        <v>76</v>
      </c>
      <c r="AY861" s="238" t="s">
        <v>195</v>
      </c>
    </row>
    <row r="862" s="16" customFormat="1">
      <c r="A862" s="16"/>
      <c r="B862" s="298"/>
      <c r="C862" s="299"/>
      <c r="D862" s="213" t="s">
        <v>199</v>
      </c>
      <c r="E862" s="300" t="s">
        <v>1</v>
      </c>
      <c r="F862" s="301" t="s">
        <v>1498</v>
      </c>
      <c r="G862" s="299"/>
      <c r="H862" s="302">
        <v>2624.3020000000001</v>
      </c>
      <c r="I862" s="303"/>
      <c r="J862" s="299"/>
      <c r="K862" s="299"/>
      <c r="L862" s="304"/>
      <c r="M862" s="305"/>
      <c r="N862" s="306"/>
      <c r="O862" s="306"/>
      <c r="P862" s="306"/>
      <c r="Q862" s="306"/>
      <c r="R862" s="306"/>
      <c r="S862" s="306"/>
      <c r="T862" s="307"/>
      <c r="U862" s="16"/>
      <c r="V862" s="16"/>
      <c r="W862" s="16"/>
      <c r="X862" s="16"/>
      <c r="Y862" s="16"/>
      <c r="Z862" s="16"/>
      <c r="AA862" s="16"/>
      <c r="AB862" s="16"/>
      <c r="AC862" s="16"/>
      <c r="AD862" s="16"/>
      <c r="AE862" s="16"/>
      <c r="AT862" s="308" t="s">
        <v>199</v>
      </c>
      <c r="AU862" s="308" t="s">
        <v>85</v>
      </c>
      <c r="AV862" s="16" t="s">
        <v>229</v>
      </c>
      <c r="AW862" s="16" t="s">
        <v>32</v>
      </c>
      <c r="AX862" s="16" t="s">
        <v>76</v>
      </c>
      <c r="AY862" s="308" t="s">
        <v>195</v>
      </c>
    </row>
    <row r="863" s="11" customFormat="1">
      <c r="A863" s="11"/>
      <c r="B863" s="228"/>
      <c r="C863" s="229"/>
      <c r="D863" s="213" t="s">
        <v>199</v>
      </c>
      <c r="E863" s="230" t="s">
        <v>1</v>
      </c>
      <c r="F863" s="231" t="s">
        <v>2479</v>
      </c>
      <c r="G863" s="229"/>
      <c r="H863" s="232">
        <v>2624.3020000000001</v>
      </c>
      <c r="I863" s="233"/>
      <c r="J863" s="229"/>
      <c r="K863" s="229"/>
      <c r="L863" s="234"/>
      <c r="M863" s="235"/>
      <c r="N863" s="236"/>
      <c r="O863" s="236"/>
      <c r="P863" s="236"/>
      <c r="Q863" s="236"/>
      <c r="R863" s="236"/>
      <c r="S863" s="236"/>
      <c r="T863" s="237"/>
      <c r="U863" s="11"/>
      <c r="V863" s="11"/>
      <c r="W863" s="11"/>
      <c r="X863" s="11"/>
      <c r="Y863" s="11"/>
      <c r="Z863" s="11"/>
      <c r="AA863" s="11"/>
      <c r="AB863" s="11"/>
      <c r="AC863" s="11"/>
      <c r="AD863" s="11"/>
      <c r="AE863" s="11"/>
      <c r="AT863" s="238" t="s">
        <v>199</v>
      </c>
      <c r="AU863" s="238" t="s">
        <v>85</v>
      </c>
      <c r="AV863" s="11" t="s">
        <v>85</v>
      </c>
      <c r="AW863" s="11" t="s">
        <v>32</v>
      </c>
      <c r="AX863" s="11" t="s">
        <v>83</v>
      </c>
      <c r="AY863" s="238" t="s">
        <v>195</v>
      </c>
    </row>
    <row r="864" s="2" customFormat="1" ht="37.8" customHeight="1">
      <c r="A864" s="39"/>
      <c r="B864" s="40"/>
      <c r="C864" s="200" t="s">
        <v>319</v>
      </c>
      <c r="D864" s="200" t="s">
        <v>191</v>
      </c>
      <c r="E864" s="201" t="s">
        <v>1606</v>
      </c>
      <c r="F864" s="202" t="s">
        <v>1607</v>
      </c>
      <c r="G864" s="203" t="s">
        <v>1237</v>
      </c>
      <c r="H864" s="204">
        <v>41988.832000000002</v>
      </c>
      <c r="I864" s="205"/>
      <c r="J864" s="206">
        <f>ROUND(I864*H864,2)</f>
        <v>0</v>
      </c>
      <c r="K864" s="202" t="s">
        <v>1412</v>
      </c>
      <c r="L864" s="45"/>
      <c r="M864" s="207" t="s">
        <v>1</v>
      </c>
      <c r="N864" s="208" t="s">
        <v>41</v>
      </c>
      <c r="O864" s="92"/>
      <c r="P864" s="209">
        <f>O864*H864</f>
        <v>0</v>
      </c>
      <c r="Q864" s="209">
        <v>0</v>
      </c>
      <c r="R864" s="209">
        <f>Q864*H864</f>
        <v>0</v>
      </c>
      <c r="S864" s="209">
        <v>0</v>
      </c>
      <c r="T864" s="210">
        <f>S864*H864</f>
        <v>0</v>
      </c>
      <c r="U864" s="39"/>
      <c r="V864" s="39"/>
      <c r="W864" s="39"/>
      <c r="X864" s="39"/>
      <c r="Y864" s="39"/>
      <c r="Z864" s="39"/>
      <c r="AA864" s="39"/>
      <c r="AB864" s="39"/>
      <c r="AC864" s="39"/>
      <c r="AD864" s="39"/>
      <c r="AE864" s="39"/>
      <c r="AR864" s="211" t="s">
        <v>234</v>
      </c>
      <c r="AT864" s="211" t="s">
        <v>191</v>
      </c>
      <c r="AU864" s="211" t="s">
        <v>85</v>
      </c>
      <c r="AY864" s="18" t="s">
        <v>195</v>
      </c>
      <c r="BE864" s="212">
        <f>IF(N864="základní",J864,0)</f>
        <v>0</v>
      </c>
      <c r="BF864" s="212">
        <f>IF(N864="snížená",J864,0)</f>
        <v>0</v>
      </c>
      <c r="BG864" s="212">
        <f>IF(N864="zákl. přenesená",J864,0)</f>
        <v>0</v>
      </c>
      <c r="BH864" s="212">
        <f>IF(N864="sníž. přenesená",J864,0)</f>
        <v>0</v>
      </c>
      <c r="BI864" s="212">
        <f>IF(N864="nulová",J864,0)</f>
        <v>0</v>
      </c>
      <c r="BJ864" s="18" t="s">
        <v>83</v>
      </c>
      <c r="BK864" s="212">
        <f>ROUND(I864*H864,2)</f>
        <v>0</v>
      </c>
      <c r="BL864" s="18" t="s">
        <v>234</v>
      </c>
      <c r="BM864" s="211" t="s">
        <v>2480</v>
      </c>
    </row>
    <row r="865" s="10" customFormat="1">
      <c r="A865" s="10"/>
      <c r="B865" s="218"/>
      <c r="C865" s="219"/>
      <c r="D865" s="213" t="s">
        <v>199</v>
      </c>
      <c r="E865" s="220" t="s">
        <v>1</v>
      </c>
      <c r="F865" s="221" t="s">
        <v>1609</v>
      </c>
      <c r="G865" s="219"/>
      <c r="H865" s="220" t="s">
        <v>1</v>
      </c>
      <c r="I865" s="222"/>
      <c r="J865" s="219"/>
      <c r="K865" s="219"/>
      <c r="L865" s="223"/>
      <c r="M865" s="224"/>
      <c r="N865" s="225"/>
      <c r="O865" s="225"/>
      <c r="P865" s="225"/>
      <c r="Q865" s="225"/>
      <c r="R865" s="225"/>
      <c r="S865" s="225"/>
      <c r="T865" s="226"/>
      <c r="U865" s="10"/>
      <c r="V865" s="10"/>
      <c r="W865" s="10"/>
      <c r="X865" s="10"/>
      <c r="Y865" s="10"/>
      <c r="Z865" s="10"/>
      <c r="AA865" s="10"/>
      <c r="AB865" s="10"/>
      <c r="AC865" s="10"/>
      <c r="AD865" s="10"/>
      <c r="AE865" s="10"/>
      <c r="AT865" s="227" t="s">
        <v>199</v>
      </c>
      <c r="AU865" s="227" t="s">
        <v>85</v>
      </c>
      <c r="AV865" s="10" t="s">
        <v>83</v>
      </c>
      <c r="AW865" s="10" t="s">
        <v>32</v>
      </c>
      <c r="AX865" s="10" t="s">
        <v>76</v>
      </c>
      <c r="AY865" s="227" t="s">
        <v>195</v>
      </c>
    </row>
    <row r="866" s="11" customFormat="1">
      <c r="A866" s="11"/>
      <c r="B866" s="228"/>
      <c r="C866" s="229"/>
      <c r="D866" s="213" t="s">
        <v>199</v>
      </c>
      <c r="E866" s="230" t="s">
        <v>1</v>
      </c>
      <c r="F866" s="231" t="s">
        <v>2479</v>
      </c>
      <c r="G866" s="229"/>
      <c r="H866" s="232">
        <v>2624.3020000000001</v>
      </c>
      <c r="I866" s="233"/>
      <c r="J866" s="229"/>
      <c r="K866" s="229"/>
      <c r="L866" s="234"/>
      <c r="M866" s="235"/>
      <c r="N866" s="236"/>
      <c r="O866" s="236"/>
      <c r="P866" s="236"/>
      <c r="Q866" s="236"/>
      <c r="R866" s="236"/>
      <c r="S866" s="236"/>
      <c r="T866" s="237"/>
      <c r="U866" s="11"/>
      <c r="V866" s="11"/>
      <c r="W866" s="11"/>
      <c r="X866" s="11"/>
      <c r="Y866" s="11"/>
      <c r="Z866" s="11"/>
      <c r="AA866" s="11"/>
      <c r="AB866" s="11"/>
      <c r="AC866" s="11"/>
      <c r="AD866" s="11"/>
      <c r="AE866" s="11"/>
      <c r="AT866" s="238" t="s">
        <v>199</v>
      </c>
      <c r="AU866" s="238" t="s">
        <v>85</v>
      </c>
      <c r="AV866" s="11" t="s">
        <v>85</v>
      </c>
      <c r="AW866" s="11" t="s">
        <v>32</v>
      </c>
      <c r="AX866" s="11" t="s">
        <v>83</v>
      </c>
      <c r="AY866" s="238" t="s">
        <v>195</v>
      </c>
    </row>
    <row r="867" s="11" customFormat="1">
      <c r="A867" s="11"/>
      <c r="B867" s="228"/>
      <c r="C867" s="229"/>
      <c r="D867" s="213" t="s">
        <v>199</v>
      </c>
      <c r="E867" s="229"/>
      <c r="F867" s="231" t="s">
        <v>2481</v>
      </c>
      <c r="G867" s="229"/>
      <c r="H867" s="232">
        <v>41988.832000000002</v>
      </c>
      <c r="I867" s="233"/>
      <c r="J867" s="229"/>
      <c r="K867" s="229"/>
      <c r="L867" s="234"/>
      <c r="M867" s="235"/>
      <c r="N867" s="236"/>
      <c r="O867" s="236"/>
      <c r="P867" s="236"/>
      <c r="Q867" s="236"/>
      <c r="R867" s="236"/>
      <c r="S867" s="236"/>
      <c r="T867" s="237"/>
      <c r="U867" s="11"/>
      <c r="V867" s="11"/>
      <c r="W867" s="11"/>
      <c r="X867" s="11"/>
      <c r="Y867" s="11"/>
      <c r="Z867" s="11"/>
      <c r="AA867" s="11"/>
      <c r="AB867" s="11"/>
      <c r="AC867" s="11"/>
      <c r="AD867" s="11"/>
      <c r="AE867" s="11"/>
      <c r="AT867" s="238" t="s">
        <v>199</v>
      </c>
      <c r="AU867" s="238" t="s">
        <v>85</v>
      </c>
      <c r="AV867" s="11" t="s">
        <v>85</v>
      </c>
      <c r="AW867" s="11" t="s">
        <v>4</v>
      </c>
      <c r="AX867" s="11" t="s">
        <v>83</v>
      </c>
      <c r="AY867" s="238" t="s">
        <v>195</v>
      </c>
    </row>
    <row r="868" s="2" customFormat="1" ht="37.8" customHeight="1">
      <c r="A868" s="39"/>
      <c r="B868" s="40"/>
      <c r="C868" s="200" t="s">
        <v>323</v>
      </c>
      <c r="D868" s="200" t="s">
        <v>191</v>
      </c>
      <c r="E868" s="201" t="s">
        <v>1611</v>
      </c>
      <c r="F868" s="202" t="s">
        <v>1612</v>
      </c>
      <c r="G868" s="203" t="s">
        <v>1237</v>
      </c>
      <c r="H868" s="204">
        <v>1757.2360000000001</v>
      </c>
      <c r="I868" s="205"/>
      <c r="J868" s="206">
        <f>ROUND(I868*H868,2)</f>
        <v>0</v>
      </c>
      <c r="K868" s="202" t="s">
        <v>1412</v>
      </c>
      <c r="L868" s="45"/>
      <c r="M868" s="207" t="s">
        <v>1</v>
      </c>
      <c r="N868" s="208" t="s">
        <v>41</v>
      </c>
      <c r="O868" s="92"/>
      <c r="P868" s="209">
        <f>O868*H868</f>
        <v>0</v>
      </c>
      <c r="Q868" s="209">
        <v>0</v>
      </c>
      <c r="R868" s="209">
        <f>Q868*H868</f>
        <v>0</v>
      </c>
      <c r="S868" s="209">
        <v>0</v>
      </c>
      <c r="T868" s="210">
        <f>S868*H868</f>
        <v>0</v>
      </c>
      <c r="U868" s="39"/>
      <c r="V868" s="39"/>
      <c r="W868" s="39"/>
      <c r="X868" s="39"/>
      <c r="Y868" s="39"/>
      <c r="Z868" s="39"/>
      <c r="AA868" s="39"/>
      <c r="AB868" s="39"/>
      <c r="AC868" s="39"/>
      <c r="AD868" s="39"/>
      <c r="AE868" s="39"/>
      <c r="AR868" s="211" t="s">
        <v>234</v>
      </c>
      <c r="AT868" s="211" t="s">
        <v>191</v>
      </c>
      <c r="AU868" s="211" t="s">
        <v>85</v>
      </c>
      <c r="AY868" s="18" t="s">
        <v>195</v>
      </c>
      <c r="BE868" s="212">
        <f>IF(N868="základní",J868,0)</f>
        <v>0</v>
      </c>
      <c r="BF868" s="212">
        <f>IF(N868="snížená",J868,0)</f>
        <v>0</v>
      </c>
      <c r="BG868" s="212">
        <f>IF(N868="zákl. přenesená",J868,0)</f>
        <v>0</v>
      </c>
      <c r="BH868" s="212">
        <f>IF(N868="sníž. přenesená",J868,0)</f>
        <v>0</v>
      </c>
      <c r="BI868" s="212">
        <f>IF(N868="nulová",J868,0)</f>
        <v>0</v>
      </c>
      <c r="BJ868" s="18" t="s">
        <v>83</v>
      </c>
      <c r="BK868" s="212">
        <f>ROUND(I868*H868,2)</f>
        <v>0</v>
      </c>
      <c r="BL868" s="18" t="s">
        <v>234</v>
      </c>
      <c r="BM868" s="211" t="s">
        <v>2482</v>
      </c>
    </row>
    <row r="869" s="11" customFormat="1">
      <c r="A869" s="11"/>
      <c r="B869" s="228"/>
      <c r="C869" s="229"/>
      <c r="D869" s="213" t="s">
        <v>199</v>
      </c>
      <c r="E869" s="230" t="s">
        <v>1</v>
      </c>
      <c r="F869" s="231" t="s">
        <v>2483</v>
      </c>
      <c r="G869" s="229"/>
      <c r="H869" s="232">
        <v>5927.0820000000003</v>
      </c>
      <c r="I869" s="233"/>
      <c r="J869" s="229"/>
      <c r="K869" s="229"/>
      <c r="L869" s="234"/>
      <c r="M869" s="235"/>
      <c r="N869" s="236"/>
      <c r="O869" s="236"/>
      <c r="P869" s="236"/>
      <c r="Q869" s="236"/>
      <c r="R869" s="236"/>
      <c r="S869" s="236"/>
      <c r="T869" s="237"/>
      <c r="U869" s="11"/>
      <c r="V869" s="11"/>
      <c r="W869" s="11"/>
      <c r="X869" s="11"/>
      <c r="Y869" s="11"/>
      <c r="Z869" s="11"/>
      <c r="AA869" s="11"/>
      <c r="AB869" s="11"/>
      <c r="AC869" s="11"/>
      <c r="AD869" s="11"/>
      <c r="AE869" s="11"/>
      <c r="AT869" s="238" t="s">
        <v>199</v>
      </c>
      <c r="AU869" s="238" t="s">
        <v>85</v>
      </c>
      <c r="AV869" s="11" t="s">
        <v>85</v>
      </c>
      <c r="AW869" s="11" t="s">
        <v>32</v>
      </c>
      <c r="AX869" s="11" t="s">
        <v>76</v>
      </c>
      <c r="AY869" s="238" t="s">
        <v>195</v>
      </c>
    </row>
    <row r="870" s="11" customFormat="1">
      <c r="A870" s="11"/>
      <c r="B870" s="228"/>
      <c r="C870" s="229"/>
      <c r="D870" s="213" t="s">
        <v>199</v>
      </c>
      <c r="E870" s="230" t="s">
        <v>1</v>
      </c>
      <c r="F870" s="231" t="s">
        <v>2478</v>
      </c>
      <c r="G870" s="229"/>
      <c r="H870" s="232">
        <v>-1545.5440000000001</v>
      </c>
      <c r="I870" s="233"/>
      <c r="J870" s="229"/>
      <c r="K870" s="229"/>
      <c r="L870" s="234"/>
      <c r="M870" s="235"/>
      <c r="N870" s="236"/>
      <c r="O870" s="236"/>
      <c r="P870" s="236"/>
      <c r="Q870" s="236"/>
      <c r="R870" s="236"/>
      <c r="S870" s="236"/>
      <c r="T870" s="237"/>
      <c r="U870" s="11"/>
      <c r="V870" s="11"/>
      <c r="W870" s="11"/>
      <c r="X870" s="11"/>
      <c r="Y870" s="11"/>
      <c r="Z870" s="11"/>
      <c r="AA870" s="11"/>
      <c r="AB870" s="11"/>
      <c r="AC870" s="11"/>
      <c r="AD870" s="11"/>
      <c r="AE870" s="11"/>
      <c r="AT870" s="238" t="s">
        <v>199</v>
      </c>
      <c r="AU870" s="238" t="s">
        <v>85</v>
      </c>
      <c r="AV870" s="11" t="s">
        <v>85</v>
      </c>
      <c r="AW870" s="11" t="s">
        <v>32</v>
      </c>
      <c r="AX870" s="11" t="s">
        <v>76</v>
      </c>
      <c r="AY870" s="238" t="s">
        <v>195</v>
      </c>
    </row>
    <row r="871" s="11" customFormat="1">
      <c r="A871" s="11"/>
      <c r="B871" s="228"/>
      <c r="C871" s="229"/>
      <c r="D871" s="213" t="s">
        <v>199</v>
      </c>
      <c r="E871" s="230" t="s">
        <v>1</v>
      </c>
      <c r="F871" s="231" t="s">
        <v>2484</v>
      </c>
      <c r="G871" s="229"/>
      <c r="H871" s="232">
        <v>-2624.3020000000001</v>
      </c>
      <c r="I871" s="233"/>
      <c r="J871" s="229"/>
      <c r="K871" s="229"/>
      <c r="L871" s="234"/>
      <c r="M871" s="235"/>
      <c r="N871" s="236"/>
      <c r="O871" s="236"/>
      <c r="P871" s="236"/>
      <c r="Q871" s="236"/>
      <c r="R871" s="236"/>
      <c r="S871" s="236"/>
      <c r="T871" s="237"/>
      <c r="U871" s="11"/>
      <c r="V871" s="11"/>
      <c r="W871" s="11"/>
      <c r="X871" s="11"/>
      <c r="Y871" s="11"/>
      <c r="Z871" s="11"/>
      <c r="AA871" s="11"/>
      <c r="AB871" s="11"/>
      <c r="AC871" s="11"/>
      <c r="AD871" s="11"/>
      <c r="AE871" s="11"/>
      <c r="AT871" s="238" t="s">
        <v>199</v>
      </c>
      <c r="AU871" s="238" t="s">
        <v>85</v>
      </c>
      <c r="AV871" s="11" t="s">
        <v>85</v>
      </c>
      <c r="AW871" s="11" t="s">
        <v>32</v>
      </c>
      <c r="AX871" s="11" t="s">
        <v>76</v>
      </c>
      <c r="AY871" s="238" t="s">
        <v>195</v>
      </c>
    </row>
    <row r="872" s="16" customFormat="1">
      <c r="A872" s="16"/>
      <c r="B872" s="298"/>
      <c r="C872" s="299"/>
      <c r="D872" s="213" t="s">
        <v>199</v>
      </c>
      <c r="E872" s="300" t="s">
        <v>1</v>
      </c>
      <c r="F872" s="301" t="s">
        <v>1498</v>
      </c>
      <c r="G872" s="299"/>
      <c r="H872" s="302">
        <v>1757.2360000000001</v>
      </c>
      <c r="I872" s="303"/>
      <c r="J872" s="299"/>
      <c r="K872" s="299"/>
      <c r="L872" s="304"/>
      <c r="M872" s="305"/>
      <c r="N872" s="306"/>
      <c r="O872" s="306"/>
      <c r="P872" s="306"/>
      <c r="Q872" s="306"/>
      <c r="R872" s="306"/>
      <c r="S872" s="306"/>
      <c r="T872" s="307"/>
      <c r="U872" s="16"/>
      <c r="V872" s="16"/>
      <c r="W872" s="16"/>
      <c r="X872" s="16"/>
      <c r="Y872" s="16"/>
      <c r="Z872" s="16"/>
      <c r="AA872" s="16"/>
      <c r="AB872" s="16"/>
      <c r="AC872" s="16"/>
      <c r="AD872" s="16"/>
      <c r="AE872" s="16"/>
      <c r="AT872" s="308" t="s">
        <v>199</v>
      </c>
      <c r="AU872" s="308" t="s">
        <v>85</v>
      </c>
      <c r="AV872" s="16" t="s">
        <v>229</v>
      </c>
      <c r="AW872" s="16" t="s">
        <v>32</v>
      </c>
      <c r="AX872" s="16" t="s">
        <v>76</v>
      </c>
      <c r="AY872" s="308" t="s">
        <v>195</v>
      </c>
    </row>
    <row r="873" s="11" customFormat="1">
      <c r="A873" s="11"/>
      <c r="B873" s="228"/>
      <c r="C873" s="229"/>
      <c r="D873" s="213" t="s">
        <v>199</v>
      </c>
      <c r="E873" s="230" t="s">
        <v>1</v>
      </c>
      <c r="F873" s="231" t="s">
        <v>2485</v>
      </c>
      <c r="G873" s="229"/>
      <c r="H873" s="232">
        <v>1757.2360000000001</v>
      </c>
      <c r="I873" s="233"/>
      <c r="J873" s="229"/>
      <c r="K873" s="229"/>
      <c r="L873" s="234"/>
      <c r="M873" s="235"/>
      <c r="N873" s="236"/>
      <c r="O873" s="236"/>
      <c r="P873" s="236"/>
      <c r="Q873" s="236"/>
      <c r="R873" s="236"/>
      <c r="S873" s="236"/>
      <c r="T873" s="237"/>
      <c r="U873" s="11"/>
      <c r="V873" s="11"/>
      <c r="W873" s="11"/>
      <c r="X873" s="11"/>
      <c r="Y873" s="11"/>
      <c r="Z873" s="11"/>
      <c r="AA873" s="11"/>
      <c r="AB873" s="11"/>
      <c r="AC873" s="11"/>
      <c r="AD873" s="11"/>
      <c r="AE873" s="11"/>
      <c r="AT873" s="238" t="s">
        <v>199</v>
      </c>
      <c r="AU873" s="238" t="s">
        <v>85</v>
      </c>
      <c r="AV873" s="11" t="s">
        <v>85</v>
      </c>
      <c r="AW873" s="11" t="s">
        <v>32</v>
      </c>
      <c r="AX873" s="11" t="s">
        <v>83</v>
      </c>
      <c r="AY873" s="238" t="s">
        <v>195</v>
      </c>
    </row>
    <row r="874" s="2" customFormat="1" ht="37.8" customHeight="1">
      <c r="A874" s="39"/>
      <c r="B874" s="40"/>
      <c r="C874" s="200" t="s">
        <v>327</v>
      </c>
      <c r="D874" s="200" t="s">
        <v>191</v>
      </c>
      <c r="E874" s="201" t="s">
        <v>1617</v>
      </c>
      <c r="F874" s="202" t="s">
        <v>1618</v>
      </c>
      <c r="G874" s="203" t="s">
        <v>1237</v>
      </c>
      <c r="H874" s="204">
        <v>28115.776000000002</v>
      </c>
      <c r="I874" s="205"/>
      <c r="J874" s="206">
        <f>ROUND(I874*H874,2)</f>
        <v>0</v>
      </c>
      <c r="K874" s="202" t="s">
        <v>1412</v>
      </c>
      <c r="L874" s="45"/>
      <c r="M874" s="207" t="s">
        <v>1</v>
      </c>
      <c r="N874" s="208" t="s">
        <v>41</v>
      </c>
      <c r="O874" s="92"/>
      <c r="P874" s="209">
        <f>O874*H874</f>
        <v>0</v>
      </c>
      <c r="Q874" s="209">
        <v>0</v>
      </c>
      <c r="R874" s="209">
        <f>Q874*H874</f>
        <v>0</v>
      </c>
      <c r="S874" s="209">
        <v>0</v>
      </c>
      <c r="T874" s="210">
        <f>S874*H874</f>
        <v>0</v>
      </c>
      <c r="U874" s="39"/>
      <c r="V874" s="39"/>
      <c r="W874" s="39"/>
      <c r="X874" s="39"/>
      <c r="Y874" s="39"/>
      <c r="Z874" s="39"/>
      <c r="AA874" s="39"/>
      <c r="AB874" s="39"/>
      <c r="AC874" s="39"/>
      <c r="AD874" s="39"/>
      <c r="AE874" s="39"/>
      <c r="AR874" s="211" t="s">
        <v>234</v>
      </c>
      <c r="AT874" s="211" t="s">
        <v>191</v>
      </c>
      <c r="AU874" s="211" t="s">
        <v>85</v>
      </c>
      <c r="AY874" s="18" t="s">
        <v>195</v>
      </c>
      <c r="BE874" s="212">
        <f>IF(N874="základní",J874,0)</f>
        <v>0</v>
      </c>
      <c r="BF874" s="212">
        <f>IF(N874="snížená",J874,0)</f>
        <v>0</v>
      </c>
      <c r="BG874" s="212">
        <f>IF(N874="zákl. přenesená",J874,0)</f>
        <v>0</v>
      </c>
      <c r="BH874" s="212">
        <f>IF(N874="sníž. přenesená",J874,0)</f>
        <v>0</v>
      </c>
      <c r="BI874" s="212">
        <f>IF(N874="nulová",J874,0)</f>
        <v>0</v>
      </c>
      <c r="BJ874" s="18" t="s">
        <v>83</v>
      </c>
      <c r="BK874" s="212">
        <f>ROUND(I874*H874,2)</f>
        <v>0</v>
      </c>
      <c r="BL874" s="18" t="s">
        <v>234</v>
      </c>
      <c r="BM874" s="211" t="s">
        <v>2486</v>
      </c>
    </row>
    <row r="875" s="10" customFormat="1">
      <c r="A875" s="10"/>
      <c r="B875" s="218"/>
      <c r="C875" s="219"/>
      <c r="D875" s="213" t="s">
        <v>199</v>
      </c>
      <c r="E875" s="220" t="s">
        <v>1</v>
      </c>
      <c r="F875" s="221" t="s">
        <v>1609</v>
      </c>
      <c r="G875" s="219"/>
      <c r="H875" s="220" t="s">
        <v>1</v>
      </c>
      <c r="I875" s="222"/>
      <c r="J875" s="219"/>
      <c r="K875" s="219"/>
      <c r="L875" s="223"/>
      <c r="M875" s="224"/>
      <c r="N875" s="225"/>
      <c r="O875" s="225"/>
      <c r="P875" s="225"/>
      <c r="Q875" s="225"/>
      <c r="R875" s="225"/>
      <c r="S875" s="225"/>
      <c r="T875" s="226"/>
      <c r="U875" s="10"/>
      <c r="V875" s="10"/>
      <c r="W875" s="10"/>
      <c r="X875" s="10"/>
      <c r="Y875" s="10"/>
      <c r="Z875" s="10"/>
      <c r="AA875" s="10"/>
      <c r="AB875" s="10"/>
      <c r="AC875" s="10"/>
      <c r="AD875" s="10"/>
      <c r="AE875" s="10"/>
      <c r="AT875" s="227" t="s">
        <v>199</v>
      </c>
      <c r="AU875" s="227" t="s">
        <v>85</v>
      </c>
      <c r="AV875" s="10" t="s">
        <v>83</v>
      </c>
      <c r="AW875" s="10" t="s">
        <v>32</v>
      </c>
      <c r="AX875" s="10" t="s">
        <v>76</v>
      </c>
      <c r="AY875" s="227" t="s">
        <v>195</v>
      </c>
    </row>
    <row r="876" s="11" customFormat="1">
      <c r="A876" s="11"/>
      <c r="B876" s="228"/>
      <c r="C876" s="229"/>
      <c r="D876" s="213" t="s">
        <v>199</v>
      </c>
      <c r="E876" s="230" t="s">
        <v>1</v>
      </c>
      <c r="F876" s="231" t="s">
        <v>2487</v>
      </c>
      <c r="G876" s="229"/>
      <c r="H876" s="232">
        <v>1757.2360000000001</v>
      </c>
      <c r="I876" s="233"/>
      <c r="J876" s="229"/>
      <c r="K876" s="229"/>
      <c r="L876" s="234"/>
      <c r="M876" s="235"/>
      <c r="N876" s="236"/>
      <c r="O876" s="236"/>
      <c r="P876" s="236"/>
      <c r="Q876" s="236"/>
      <c r="R876" s="236"/>
      <c r="S876" s="236"/>
      <c r="T876" s="237"/>
      <c r="U876" s="11"/>
      <c r="V876" s="11"/>
      <c r="W876" s="11"/>
      <c r="X876" s="11"/>
      <c r="Y876" s="11"/>
      <c r="Z876" s="11"/>
      <c r="AA876" s="11"/>
      <c r="AB876" s="11"/>
      <c r="AC876" s="11"/>
      <c r="AD876" s="11"/>
      <c r="AE876" s="11"/>
      <c r="AT876" s="238" t="s">
        <v>199</v>
      </c>
      <c r="AU876" s="238" t="s">
        <v>85</v>
      </c>
      <c r="AV876" s="11" t="s">
        <v>85</v>
      </c>
      <c r="AW876" s="11" t="s">
        <v>32</v>
      </c>
      <c r="AX876" s="11" t="s">
        <v>83</v>
      </c>
      <c r="AY876" s="238" t="s">
        <v>195</v>
      </c>
    </row>
    <row r="877" s="11" customFormat="1">
      <c r="A877" s="11"/>
      <c r="B877" s="228"/>
      <c r="C877" s="229"/>
      <c r="D877" s="213" t="s">
        <v>199</v>
      </c>
      <c r="E877" s="229"/>
      <c r="F877" s="231" t="s">
        <v>2488</v>
      </c>
      <c r="G877" s="229"/>
      <c r="H877" s="232">
        <v>28115.776000000002</v>
      </c>
      <c r="I877" s="233"/>
      <c r="J877" s="229"/>
      <c r="K877" s="229"/>
      <c r="L877" s="234"/>
      <c r="M877" s="235"/>
      <c r="N877" s="236"/>
      <c r="O877" s="236"/>
      <c r="P877" s="236"/>
      <c r="Q877" s="236"/>
      <c r="R877" s="236"/>
      <c r="S877" s="236"/>
      <c r="T877" s="237"/>
      <c r="U877" s="11"/>
      <c r="V877" s="11"/>
      <c r="W877" s="11"/>
      <c r="X877" s="11"/>
      <c r="Y877" s="11"/>
      <c r="Z877" s="11"/>
      <c r="AA877" s="11"/>
      <c r="AB877" s="11"/>
      <c r="AC877" s="11"/>
      <c r="AD877" s="11"/>
      <c r="AE877" s="11"/>
      <c r="AT877" s="238" t="s">
        <v>199</v>
      </c>
      <c r="AU877" s="238" t="s">
        <v>85</v>
      </c>
      <c r="AV877" s="11" t="s">
        <v>85</v>
      </c>
      <c r="AW877" s="11" t="s">
        <v>4</v>
      </c>
      <c r="AX877" s="11" t="s">
        <v>83</v>
      </c>
      <c r="AY877" s="238" t="s">
        <v>195</v>
      </c>
    </row>
    <row r="878" s="2" customFormat="1" ht="24.15" customHeight="1">
      <c r="A878" s="39"/>
      <c r="B878" s="40"/>
      <c r="C878" s="200" t="s">
        <v>331</v>
      </c>
      <c r="D878" s="200" t="s">
        <v>191</v>
      </c>
      <c r="E878" s="201" t="s">
        <v>1622</v>
      </c>
      <c r="F878" s="202" t="s">
        <v>1623</v>
      </c>
      <c r="G878" s="203" t="s">
        <v>1237</v>
      </c>
      <c r="H878" s="204">
        <v>1545.5440000000001</v>
      </c>
      <c r="I878" s="205"/>
      <c r="J878" s="206">
        <f>ROUND(I878*H878,2)</f>
        <v>0</v>
      </c>
      <c r="K878" s="202" t="s">
        <v>1412</v>
      </c>
      <c r="L878" s="45"/>
      <c r="M878" s="207" t="s">
        <v>1</v>
      </c>
      <c r="N878" s="208" t="s">
        <v>41</v>
      </c>
      <c r="O878" s="92"/>
      <c r="P878" s="209">
        <f>O878*H878</f>
        <v>0</v>
      </c>
      <c r="Q878" s="209">
        <v>0</v>
      </c>
      <c r="R878" s="209">
        <f>Q878*H878</f>
        <v>0</v>
      </c>
      <c r="S878" s="209">
        <v>0</v>
      </c>
      <c r="T878" s="210">
        <f>S878*H878</f>
        <v>0</v>
      </c>
      <c r="U878" s="39"/>
      <c r="V878" s="39"/>
      <c r="W878" s="39"/>
      <c r="X878" s="39"/>
      <c r="Y878" s="39"/>
      <c r="Z878" s="39"/>
      <c r="AA878" s="39"/>
      <c r="AB878" s="39"/>
      <c r="AC878" s="39"/>
      <c r="AD878" s="39"/>
      <c r="AE878" s="39"/>
      <c r="AR878" s="211" t="s">
        <v>234</v>
      </c>
      <c r="AT878" s="211" t="s">
        <v>191</v>
      </c>
      <c r="AU878" s="211" t="s">
        <v>85</v>
      </c>
      <c r="AY878" s="18" t="s">
        <v>195</v>
      </c>
      <c r="BE878" s="212">
        <f>IF(N878="základní",J878,0)</f>
        <v>0</v>
      </c>
      <c r="BF878" s="212">
        <f>IF(N878="snížená",J878,0)</f>
        <v>0</v>
      </c>
      <c r="BG878" s="212">
        <f>IF(N878="zákl. přenesená",J878,0)</f>
        <v>0</v>
      </c>
      <c r="BH878" s="212">
        <f>IF(N878="sníž. přenesená",J878,0)</f>
        <v>0</v>
      </c>
      <c r="BI878" s="212">
        <f>IF(N878="nulová",J878,0)</f>
        <v>0</v>
      </c>
      <c r="BJ878" s="18" t="s">
        <v>83</v>
      </c>
      <c r="BK878" s="212">
        <f>ROUND(I878*H878,2)</f>
        <v>0</v>
      </c>
      <c r="BL878" s="18" t="s">
        <v>234</v>
      </c>
      <c r="BM878" s="211" t="s">
        <v>2489</v>
      </c>
    </row>
    <row r="879" s="11" customFormat="1">
      <c r="A879" s="11"/>
      <c r="B879" s="228"/>
      <c r="C879" s="229"/>
      <c r="D879" s="213" t="s">
        <v>199</v>
      </c>
      <c r="E879" s="230" t="s">
        <v>1</v>
      </c>
      <c r="F879" s="231" t="s">
        <v>2490</v>
      </c>
      <c r="G879" s="229"/>
      <c r="H879" s="232">
        <v>1545.5440000000001</v>
      </c>
      <c r="I879" s="233"/>
      <c r="J879" s="229"/>
      <c r="K879" s="229"/>
      <c r="L879" s="234"/>
      <c r="M879" s="235"/>
      <c r="N879" s="236"/>
      <c r="O879" s="236"/>
      <c r="P879" s="236"/>
      <c r="Q879" s="236"/>
      <c r="R879" s="236"/>
      <c r="S879" s="236"/>
      <c r="T879" s="237"/>
      <c r="U879" s="11"/>
      <c r="V879" s="11"/>
      <c r="W879" s="11"/>
      <c r="X879" s="11"/>
      <c r="Y879" s="11"/>
      <c r="Z879" s="11"/>
      <c r="AA879" s="11"/>
      <c r="AB879" s="11"/>
      <c r="AC879" s="11"/>
      <c r="AD879" s="11"/>
      <c r="AE879" s="11"/>
      <c r="AT879" s="238" t="s">
        <v>199</v>
      </c>
      <c r="AU879" s="238" t="s">
        <v>85</v>
      </c>
      <c r="AV879" s="11" t="s">
        <v>85</v>
      </c>
      <c r="AW879" s="11" t="s">
        <v>32</v>
      </c>
      <c r="AX879" s="11" t="s">
        <v>83</v>
      </c>
      <c r="AY879" s="238" t="s">
        <v>195</v>
      </c>
    </row>
    <row r="880" s="2" customFormat="1" ht="33" customHeight="1">
      <c r="A880" s="39"/>
      <c r="B880" s="40"/>
      <c r="C880" s="200" t="s">
        <v>335</v>
      </c>
      <c r="D880" s="200" t="s">
        <v>191</v>
      </c>
      <c r="E880" s="201" t="s">
        <v>1626</v>
      </c>
      <c r="F880" s="202" t="s">
        <v>1627</v>
      </c>
      <c r="G880" s="203" t="s">
        <v>1628</v>
      </c>
      <c r="H880" s="204">
        <v>8763.0759999999991</v>
      </c>
      <c r="I880" s="205"/>
      <c r="J880" s="206">
        <f>ROUND(I880*H880,2)</f>
        <v>0</v>
      </c>
      <c r="K880" s="202" t="s">
        <v>1412</v>
      </c>
      <c r="L880" s="45"/>
      <c r="M880" s="207" t="s">
        <v>1</v>
      </c>
      <c r="N880" s="208" t="s">
        <v>41</v>
      </c>
      <c r="O880" s="92"/>
      <c r="P880" s="209">
        <f>O880*H880</f>
        <v>0</v>
      </c>
      <c r="Q880" s="209">
        <v>0</v>
      </c>
      <c r="R880" s="209">
        <f>Q880*H880</f>
        <v>0</v>
      </c>
      <c r="S880" s="209">
        <v>0</v>
      </c>
      <c r="T880" s="210">
        <f>S880*H880</f>
        <v>0</v>
      </c>
      <c r="U880" s="39"/>
      <c r="V880" s="39"/>
      <c r="W880" s="39"/>
      <c r="X880" s="39"/>
      <c r="Y880" s="39"/>
      <c r="Z880" s="39"/>
      <c r="AA880" s="39"/>
      <c r="AB880" s="39"/>
      <c r="AC880" s="39"/>
      <c r="AD880" s="39"/>
      <c r="AE880" s="39"/>
      <c r="AR880" s="211" t="s">
        <v>234</v>
      </c>
      <c r="AT880" s="211" t="s">
        <v>191</v>
      </c>
      <c r="AU880" s="211" t="s">
        <v>85</v>
      </c>
      <c r="AY880" s="18" t="s">
        <v>195</v>
      </c>
      <c r="BE880" s="212">
        <f>IF(N880="základní",J880,0)</f>
        <v>0</v>
      </c>
      <c r="BF880" s="212">
        <f>IF(N880="snížená",J880,0)</f>
        <v>0</v>
      </c>
      <c r="BG880" s="212">
        <f>IF(N880="zákl. přenesená",J880,0)</f>
        <v>0</v>
      </c>
      <c r="BH880" s="212">
        <f>IF(N880="sníž. přenesená",J880,0)</f>
        <v>0</v>
      </c>
      <c r="BI880" s="212">
        <f>IF(N880="nulová",J880,0)</f>
        <v>0</v>
      </c>
      <c r="BJ880" s="18" t="s">
        <v>83</v>
      </c>
      <c r="BK880" s="212">
        <f>ROUND(I880*H880,2)</f>
        <v>0</v>
      </c>
      <c r="BL880" s="18" t="s">
        <v>234</v>
      </c>
      <c r="BM880" s="211" t="s">
        <v>2491</v>
      </c>
    </row>
    <row r="881" s="11" customFormat="1">
      <c r="A881" s="11"/>
      <c r="B881" s="228"/>
      <c r="C881" s="229"/>
      <c r="D881" s="213" t="s">
        <v>199</v>
      </c>
      <c r="E881" s="230" t="s">
        <v>1</v>
      </c>
      <c r="F881" s="231" t="s">
        <v>2479</v>
      </c>
      <c r="G881" s="229"/>
      <c r="H881" s="232">
        <v>2624.3020000000001</v>
      </c>
      <c r="I881" s="233"/>
      <c r="J881" s="229"/>
      <c r="K881" s="229"/>
      <c r="L881" s="234"/>
      <c r="M881" s="235"/>
      <c r="N881" s="236"/>
      <c r="O881" s="236"/>
      <c r="P881" s="236"/>
      <c r="Q881" s="236"/>
      <c r="R881" s="236"/>
      <c r="S881" s="236"/>
      <c r="T881" s="237"/>
      <c r="U881" s="11"/>
      <c r="V881" s="11"/>
      <c r="W881" s="11"/>
      <c r="X881" s="11"/>
      <c r="Y881" s="11"/>
      <c r="Z881" s="11"/>
      <c r="AA881" s="11"/>
      <c r="AB881" s="11"/>
      <c r="AC881" s="11"/>
      <c r="AD881" s="11"/>
      <c r="AE881" s="11"/>
      <c r="AT881" s="238" t="s">
        <v>199</v>
      </c>
      <c r="AU881" s="238" t="s">
        <v>85</v>
      </c>
      <c r="AV881" s="11" t="s">
        <v>85</v>
      </c>
      <c r="AW881" s="11" t="s">
        <v>32</v>
      </c>
      <c r="AX881" s="11" t="s">
        <v>76</v>
      </c>
      <c r="AY881" s="238" t="s">
        <v>195</v>
      </c>
    </row>
    <row r="882" s="11" customFormat="1">
      <c r="A882" s="11"/>
      <c r="B882" s="228"/>
      <c r="C882" s="229"/>
      <c r="D882" s="213" t="s">
        <v>199</v>
      </c>
      <c r="E882" s="230" t="s">
        <v>1</v>
      </c>
      <c r="F882" s="231" t="s">
        <v>2487</v>
      </c>
      <c r="G882" s="229"/>
      <c r="H882" s="232">
        <v>1757.2360000000001</v>
      </c>
      <c r="I882" s="233"/>
      <c r="J882" s="229"/>
      <c r="K882" s="229"/>
      <c r="L882" s="234"/>
      <c r="M882" s="235"/>
      <c r="N882" s="236"/>
      <c r="O882" s="236"/>
      <c r="P882" s="236"/>
      <c r="Q882" s="236"/>
      <c r="R882" s="236"/>
      <c r="S882" s="236"/>
      <c r="T882" s="237"/>
      <c r="U882" s="11"/>
      <c r="V882" s="11"/>
      <c r="W882" s="11"/>
      <c r="X882" s="11"/>
      <c r="Y882" s="11"/>
      <c r="Z882" s="11"/>
      <c r="AA882" s="11"/>
      <c r="AB882" s="11"/>
      <c r="AC882" s="11"/>
      <c r="AD882" s="11"/>
      <c r="AE882" s="11"/>
      <c r="AT882" s="238" t="s">
        <v>199</v>
      </c>
      <c r="AU882" s="238" t="s">
        <v>85</v>
      </c>
      <c r="AV882" s="11" t="s">
        <v>85</v>
      </c>
      <c r="AW882" s="11" t="s">
        <v>32</v>
      </c>
      <c r="AX882" s="11" t="s">
        <v>76</v>
      </c>
      <c r="AY882" s="238" t="s">
        <v>195</v>
      </c>
    </row>
    <row r="883" s="16" customFormat="1">
      <c r="A883" s="16"/>
      <c r="B883" s="298"/>
      <c r="C883" s="299"/>
      <c r="D883" s="213" t="s">
        <v>199</v>
      </c>
      <c r="E883" s="300" t="s">
        <v>1</v>
      </c>
      <c r="F883" s="301" t="s">
        <v>1498</v>
      </c>
      <c r="G883" s="299"/>
      <c r="H883" s="302">
        <v>4381.5379999999996</v>
      </c>
      <c r="I883" s="303"/>
      <c r="J883" s="299"/>
      <c r="K883" s="299"/>
      <c r="L883" s="304"/>
      <c r="M883" s="305"/>
      <c r="N883" s="306"/>
      <c r="O883" s="306"/>
      <c r="P883" s="306"/>
      <c r="Q883" s="306"/>
      <c r="R883" s="306"/>
      <c r="S883" s="306"/>
      <c r="T883" s="307"/>
      <c r="U883" s="16"/>
      <c r="V883" s="16"/>
      <c r="W883" s="16"/>
      <c r="X883" s="16"/>
      <c r="Y883" s="16"/>
      <c r="Z883" s="16"/>
      <c r="AA883" s="16"/>
      <c r="AB883" s="16"/>
      <c r="AC883" s="16"/>
      <c r="AD883" s="16"/>
      <c r="AE883" s="16"/>
      <c r="AT883" s="308" t="s">
        <v>199</v>
      </c>
      <c r="AU883" s="308" t="s">
        <v>85</v>
      </c>
      <c r="AV883" s="16" t="s">
        <v>229</v>
      </c>
      <c r="AW883" s="16" t="s">
        <v>32</v>
      </c>
      <c r="AX883" s="16" t="s">
        <v>76</v>
      </c>
      <c r="AY883" s="308" t="s">
        <v>195</v>
      </c>
    </row>
    <row r="884" s="11" customFormat="1">
      <c r="A884" s="11"/>
      <c r="B884" s="228"/>
      <c r="C884" s="229"/>
      <c r="D884" s="213" t="s">
        <v>199</v>
      </c>
      <c r="E884" s="230" t="s">
        <v>1</v>
      </c>
      <c r="F884" s="231" t="s">
        <v>2492</v>
      </c>
      <c r="G884" s="229"/>
      <c r="H884" s="232">
        <v>8763.0759999999991</v>
      </c>
      <c r="I884" s="233"/>
      <c r="J884" s="229"/>
      <c r="K884" s="229"/>
      <c r="L884" s="234"/>
      <c r="M884" s="235"/>
      <c r="N884" s="236"/>
      <c r="O884" s="236"/>
      <c r="P884" s="236"/>
      <c r="Q884" s="236"/>
      <c r="R884" s="236"/>
      <c r="S884" s="236"/>
      <c r="T884" s="237"/>
      <c r="U884" s="11"/>
      <c r="V884" s="11"/>
      <c r="W884" s="11"/>
      <c r="X884" s="11"/>
      <c r="Y884" s="11"/>
      <c r="Z884" s="11"/>
      <c r="AA884" s="11"/>
      <c r="AB884" s="11"/>
      <c r="AC884" s="11"/>
      <c r="AD884" s="11"/>
      <c r="AE884" s="11"/>
      <c r="AT884" s="238" t="s">
        <v>199</v>
      </c>
      <c r="AU884" s="238" t="s">
        <v>85</v>
      </c>
      <c r="AV884" s="11" t="s">
        <v>85</v>
      </c>
      <c r="AW884" s="11" t="s">
        <v>32</v>
      </c>
      <c r="AX884" s="11" t="s">
        <v>83</v>
      </c>
      <c r="AY884" s="238" t="s">
        <v>195</v>
      </c>
    </row>
    <row r="885" s="2" customFormat="1" ht="16.5" customHeight="1">
      <c r="A885" s="39"/>
      <c r="B885" s="40"/>
      <c r="C885" s="200" t="s">
        <v>340</v>
      </c>
      <c r="D885" s="200" t="s">
        <v>191</v>
      </c>
      <c r="E885" s="201" t="s">
        <v>1632</v>
      </c>
      <c r="F885" s="202" t="s">
        <v>1633</v>
      </c>
      <c r="G885" s="203" t="s">
        <v>1237</v>
      </c>
      <c r="H885" s="204">
        <v>5927.0820000000003</v>
      </c>
      <c r="I885" s="205"/>
      <c r="J885" s="206">
        <f>ROUND(I885*H885,2)</f>
        <v>0</v>
      </c>
      <c r="K885" s="202" t="s">
        <v>1412</v>
      </c>
      <c r="L885" s="45"/>
      <c r="M885" s="207" t="s">
        <v>1</v>
      </c>
      <c r="N885" s="208" t="s">
        <v>41</v>
      </c>
      <c r="O885" s="92"/>
      <c r="P885" s="209">
        <f>O885*H885</f>
        <v>0</v>
      </c>
      <c r="Q885" s="209">
        <v>0</v>
      </c>
      <c r="R885" s="209">
        <f>Q885*H885</f>
        <v>0</v>
      </c>
      <c r="S885" s="209">
        <v>0</v>
      </c>
      <c r="T885" s="210">
        <f>S885*H885</f>
        <v>0</v>
      </c>
      <c r="U885" s="39"/>
      <c r="V885" s="39"/>
      <c r="W885" s="39"/>
      <c r="X885" s="39"/>
      <c r="Y885" s="39"/>
      <c r="Z885" s="39"/>
      <c r="AA885" s="39"/>
      <c r="AB885" s="39"/>
      <c r="AC885" s="39"/>
      <c r="AD885" s="39"/>
      <c r="AE885" s="39"/>
      <c r="AR885" s="211" t="s">
        <v>234</v>
      </c>
      <c r="AT885" s="211" t="s">
        <v>191</v>
      </c>
      <c r="AU885" s="211" t="s">
        <v>85</v>
      </c>
      <c r="AY885" s="18" t="s">
        <v>195</v>
      </c>
      <c r="BE885" s="212">
        <f>IF(N885="základní",J885,0)</f>
        <v>0</v>
      </c>
      <c r="BF885" s="212">
        <f>IF(N885="snížená",J885,0)</f>
        <v>0</v>
      </c>
      <c r="BG885" s="212">
        <f>IF(N885="zákl. přenesená",J885,0)</f>
        <v>0</v>
      </c>
      <c r="BH885" s="212">
        <f>IF(N885="sníž. přenesená",J885,0)</f>
        <v>0</v>
      </c>
      <c r="BI885" s="212">
        <f>IF(N885="nulová",J885,0)</f>
        <v>0</v>
      </c>
      <c r="BJ885" s="18" t="s">
        <v>83</v>
      </c>
      <c r="BK885" s="212">
        <f>ROUND(I885*H885,2)</f>
        <v>0</v>
      </c>
      <c r="BL885" s="18" t="s">
        <v>234</v>
      </c>
      <c r="BM885" s="211" t="s">
        <v>2493</v>
      </c>
    </row>
    <row r="886" s="11" customFormat="1">
      <c r="A886" s="11"/>
      <c r="B886" s="228"/>
      <c r="C886" s="229"/>
      <c r="D886" s="213" t="s">
        <v>199</v>
      </c>
      <c r="E886" s="230" t="s">
        <v>1</v>
      </c>
      <c r="F886" s="231" t="s">
        <v>2479</v>
      </c>
      <c r="G886" s="229"/>
      <c r="H886" s="232">
        <v>2624.3020000000001</v>
      </c>
      <c r="I886" s="233"/>
      <c r="J886" s="229"/>
      <c r="K886" s="229"/>
      <c r="L886" s="234"/>
      <c r="M886" s="235"/>
      <c r="N886" s="236"/>
      <c r="O886" s="236"/>
      <c r="P886" s="236"/>
      <c r="Q886" s="236"/>
      <c r="R886" s="236"/>
      <c r="S886" s="236"/>
      <c r="T886" s="237"/>
      <c r="U886" s="11"/>
      <c r="V886" s="11"/>
      <c r="W886" s="11"/>
      <c r="X886" s="11"/>
      <c r="Y886" s="11"/>
      <c r="Z886" s="11"/>
      <c r="AA886" s="11"/>
      <c r="AB886" s="11"/>
      <c r="AC886" s="11"/>
      <c r="AD886" s="11"/>
      <c r="AE886" s="11"/>
      <c r="AT886" s="238" t="s">
        <v>199</v>
      </c>
      <c r="AU886" s="238" t="s">
        <v>85</v>
      </c>
      <c r="AV886" s="11" t="s">
        <v>85</v>
      </c>
      <c r="AW886" s="11" t="s">
        <v>32</v>
      </c>
      <c r="AX886" s="11" t="s">
        <v>76</v>
      </c>
      <c r="AY886" s="238" t="s">
        <v>195</v>
      </c>
    </row>
    <row r="887" s="11" customFormat="1">
      <c r="A887" s="11"/>
      <c r="B887" s="228"/>
      <c r="C887" s="229"/>
      <c r="D887" s="213" t="s">
        <v>199</v>
      </c>
      <c r="E887" s="230" t="s">
        <v>1</v>
      </c>
      <c r="F887" s="231" t="s">
        <v>2487</v>
      </c>
      <c r="G887" s="229"/>
      <c r="H887" s="232">
        <v>1757.2360000000001</v>
      </c>
      <c r="I887" s="233"/>
      <c r="J887" s="229"/>
      <c r="K887" s="229"/>
      <c r="L887" s="234"/>
      <c r="M887" s="235"/>
      <c r="N887" s="236"/>
      <c r="O887" s="236"/>
      <c r="P887" s="236"/>
      <c r="Q887" s="236"/>
      <c r="R887" s="236"/>
      <c r="S887" s="236"/>
      <c r="T887" s="237"/>
      <c r="U887" s="11"/>
      <c r="V887" s="11"/>
      <c r="W887" s="11"/>
      <c r="X887" s="11"/>
      <c r="Y887" s="11"/>
      <c r="Z887" s="11"/>
      <c r="AA887" s="11"/>
      <c r="AB887" s="11"/>
      <c r="AC887" s="11"/>
      <c r="AD887" s="11"/>
      <c r="AE887" s="11"/>
      <c r="AT887" s="238" t="s">
        <v>199</v>
      </c>
      <c r="AU887" s="238" t="s">
        <v>85</v>
      </c>
      <c r="AV887" s="11" t="s">
        <v>85</v>
      </c>
      <c r="AW887" s="11" t="s">
        <v>32</v>
      </c>
      <c r="AX887" s="11" t="s">
        <v>76</v>
      </c>
      <c r="AY887" s="238" t="s">
        <v>195</v>
      </c>
    </row>
    <row r="888" s="11" customFormat="1">
      <c r="A888" s="11"/>
      <c r="B888" s="228"/>
      <c r="C888" s="229"/>
      <c r="D888" s="213" t="s">
        <v>199</v>
      </c>
      <c r="E888" s="230" t="s">
        <v>1</v>
      </c>
      <c r="F888" s="231" t="s">
        <v>2490</v>
      </c>
      <c r="G888" s="229"/>
      <c r="H888" s="232">
        <v>1545.5440000000001</v>
      </c>
      <c r="I888" s="233"/>
      <c r="J888" s="229"/>
      <c r="K888" s="229"/>
      <c r="L888" s="234"/>
      <c r="M888" s="235"/>
      <c r="N888" s="236"/>
      <c r="O888" s="236"/>
      <c r="P888" s="236"/>
      <c r="Q888" s="236"/>
      <c r="R888" s="236"/>
      <c r="S888" s="236"/>
      <c r="T888" s="237"/>
      <c r="U888" s="11"/>
      <c r="V888" s="11"/>
      <c r="W888" s="11"/>
      <c r="X888" s="11"/>
      <c r="Y888" s="11"/>
      <c r="Z888" s="11"/>
      <c r="AA888" s="11"/>
      <c r="AB888" s="11"/>
      <c r="AC888" s="11"/>
      <c r="AD888" s="11"/>
      <c r="AE888" s="11"/>
      <c r="AT888" s="238" t="s">
        <v>199</v>
      </c>
      <c r="AU888" s="238" t="s">
        <v>85</v>
      </c>
      <c r="AV888" s="11" t="s">
        <v>85</v>
      </c>
      <c r="AW888" s="11" t="s">
        <v>32</v>
      </c>
      <c r="AX888" s="11" t="s">
        <v>76</v>
      </c>
      <c r="AY888" s="238" t="s">
        <v>195</v>
      </c>
    </row>
    <row r="889" s="15" customFormat="1">
      <c r="A889" s="15"/>
      <c r="B889" s="287"/>
      <c r="C889" s="288"/>
      <c r="D889" s="213" t="s">
        <v>199</v>
      </c>
      <c r="E889" s="289" t="s">
        <v>1</v>
      </c>
      <c r="F889" s="290" t="s">
        <v>1422</v>
      </c>
      <c r="G889" s="288"/>
      <c r="H889" s="291">
        <v>5927.0820000000003</v>
      </c>
      <c r="I889" s="292"/>
      <c r="J889" s="288"/>
      <c r="K889" s="288"/>
      <c r="L889" s="293"/>
      <c r="M889" s="294"/>
      <c r="N889" s="295"/>
      <c r="O889" s="295"/>
      <c r="P889" s="295"/>
      <c r="Q889" s="295"/>
      <c r="R889" s="295"/>
      <c r="S889" s="295"/>
      <c r="T889" s="296"/>
      <c r="U889" s="15"/>
      <c r="V889" s="15"/>
      <c r="W889" s="15"/>
      <c r="X889" s="15"/>
      <c r="Y889" s="15"/>
      <c r="Z889" s="15"/>
      <c r="AA889" s="15"/>
      <c r="AB889" s="15"/>
      <c r="AC889" s="15"/>
      <c r="AD889" s="15"/>
      <c r="AE889" s="15"/>
      <c r="AT889" s="297" t="s">
        <v>199</v>
      </c>
      <c r="AU889" s="297" t="s">
        <v>85</v>
      </c>
      <c r="AV889" s="15" t="s">
        <v>234</v>
      </c>
      <c r="AW889" s="15" t="s">
        <v>32</v>
      </c>
      <c r="AX889" s="15" t="s">
        <v>83</v>
      </c>
      <c r="AY889" s="297" t="s">
        <v>195</v>
      </c>
    </row>
    <row r="890" s="2" customFormat="1" ht="24.15" customHeight="1">
      <c r="A890" s="39"/>
      <c r="B890" s="40"/>
      <c r="C890" s="200" t="s">
        <v>345</v>
      </c>
      <c r="D890" s="200" t="s">
        <v>191</v>
      </c>
      <c r="E890" s="201" t="s">
        <v>1635</v>
      </c>
      <c r="F890" s="202" t="s">
        <v>1636</v>
      </c>
      <c r="G890" s="203" t="s">
        <v>1237</v>
      </c>
      <c r="H890" s="204">
        <v>3811.163</v>
      </c>
      <c r="I890" s="205"/>
      <c r="J890" s="206">
        <f>ROUND(I890*H890,2)</f>
        <v>0</v>
      </c>
      <c r="K890" s="202" t="s">
        <v>1412</v>
      </c>
      <c r="L890" s="45"/>
      <c r="M890" s="207" t="s">
        <v>1</v>
      </c>
      <c r="N890" s="208" t="s">
        <v>41</v>
      </c>
      <c r="O890" s="92"/>
      <c r="P890" s="209">
        <f>O890*H890</f>
        <v>0</v>
      </c>
      <c r="Q890" s="209">
        <v>0</v>
      </c>
      <c r="R890" s="209">
        <f>Q890*H890</f>
        <v>0</v>
      </c>
      <c r="S890" s="209">
        <v>0</v>
      </c>
      <c r="T890" s="210">
        <f>S890*H890</f>
        <v>0</v>
      </c>
      <c r="U890" s="39"/>
      <c r="V890" s="39"/>
      <c r="W890" s="39"/>
      <c r="X890" s="39"/>
      <c r="Y890" s="39"/>
      <c r="Z890" s="39"/>
      <c r="AA890" s="39"/>
      <c r="AB890" s="39"/>
      <c r="AC890" s="39"/>
      <c r="AD890" s="39"/>
      <c r="AE890" s="39"/>
      <c r="AR890" s="211" t="s">
        <v>234</v>
      </c>
      <c r="AT890" s="211" t="s">
        <v>191</v>
      </c>
      <c r="AU890" s="211" t="s">
        <v>85</v>
      </c>
      <c r="AY890" s="18" t="s">
        <v>195</v>
      </c>
      <c r="BE890" s="212">
        <f>IF(N890="základní",J890,0)</f>
        <v>0</v>
      </c>
      <c r="BF890" s="212">
        <f>IF(N890="snížená",J890,0)</f>
        <v>0</v>
      </c>
      <c r="BG890" s="212">
        <f>IF(N890="zákl. přenesená",J890,0)</f>
        <v>0</v>
      </c>
      <c r="BH890" s="212">
        <f>IF(N890="sníž. přenesená",J890,0)</f>
        <v>0</v>
      </c>
      <c r="BI890" s="212">
        <f>IF(N890="nulová",J890,0)</f>
        <v>0</v>
      </c>
      <c r="BJ890" s="18" t="s">
        <v>83</v>
      </c>
      <c r="BK890" s="212">
        <f>ROUND(I890*H890,2)</f>
        <v>0</v>
      </c>
      <c r="BL890" s="18" t="s">
        <v>234</v>
      </c>
      <c r="BM890" s="211" t="s">
        <v>2494</v>
      </c>
    </row>
    <row r="891" s="11" customFormat="1">
      <c r="A891" s="11"/>
      <c r="B891" s="228"/>
      <c r="C891" s="229"/>
      <c r="D891" s="213" t="s">
        <v>199</v>
      </c>
      <c r="E891" s="230" t="s">
        <v>1</v>
      </c>
      <c r="F891" s="231" t="s">
        <v>2495</v>
      </c>
      <c r="G891" s="229"/>
      <c r="H891" s="232">
        <v>5927.0820000000003</v>
      </c>
      <c r="I891" s="233"/>
      <c r="J891" s="229"/>
      <c r="K891" s="229"/>
      <c r="L891" s="234"/>
      <c r="M891" s="235"/>
      <c r="N891" s="236"/>
      <c r="O891" s="236"/>
      <c r="P891" s="236"/>
      <c r="Q891" s="236"/>
      <c r="R891" s="236"/>
      <c r="S891" s="236"/>
      <c r="T891" s="237"/>
      <c r="U891" s="11"/>
      <c r="V891" s="11"/>
      <c r="W891" s="11"/>
      <c r="X891" s="11"/>
      <c r="Y891" s="11"/>
      <c r="Z891" s="11"/>
      <c r="AA891" s="11"/>
      <c r="AB891" s="11"/>
      <c r="AC891" s="11"/>
      <c r="AD891" s="11"/>
      <c r="AE891" s="11"/>
      <c r="AT891" s="238" t="s">
        <v>199</v>
      </c>
      <c r="AU891" s="238" t="s">
        <v>85</v>
      </c>
      <c r="AV891" s="11" t="s">
        <v>85</v>
      </c>
      <c r="AW891" s="11" t="s">
        <v>32</v>
      </c>
      <c r="AX891" s="11" t="s">
        <v>76</v>
      </c>
      <c r="AY891" s="238" t="s">
        <v>195</v>
      </c>
    </row>
    <row r="892" s="10" customFormat="1">
      <c r="A892" s="10"/>
      <c r="B892" s="218"/>
      <c r="C892" s="219"/>
      <c r="D892" s="213" t="s">
        <v>199</v>
      </c>
      <c r="E892" s="220" t="s">
        <v>1</v>
      </c>
      <c r="F892" s="221" t="s">
        <v>1639</v>
      </c>
      <c r="G892" s="219"/>
      <c r="H892" s="220" t="s">
        <v>1</v>
      </c>
      <c r="I892" s="222"/>
      <c r="J892" s="219"/>
      <c r="K892" s="219"/>
      <c r="L892" s="223"/>
      <c r="M892" s="224"/>
      <c r="N892" s="225"/>
      <c r="O892" s="225"/>
      <c r="P892" s="225"/>
      <c r="Q892" s="225"/>
      <c r="R892" s="225"/>
      <c r="S892" s="225"/>
      <c r="T892" s="226"/>
      <c r="U892" s="10"/>
      <c r="V892" s="10"/>
      <c r="W892" s="10"/>
      <c r="X892" s="10"/>
      <c r="Y892" s="10"/>
      <c r="Z892" s="10"/>
      <c r="AA892" s="10"/>
      <c r="AB892" s="10"/>
      <c r="AC892" s="10"/>
      <c r="AD892" s="10"/>
      <c r="AE892" s="10"/>
      <c r="AT892" s="227" t="s">
        <v>199</v>
      </c>
      <c r="AU892" s="227" t="s">
        <v>85</v>
      </c>
      <c r="AV892" s="10" t="s">
        <v>83</v>
      </c>
      <c r="AW892" s="10" t="s">
        <v>32</v>
      </c>
      <c r="AX892" s="10" t="s">
        <v>76</v>
      </c>
      <c r="AY892" s="227" t="s">
        <v>195</v>
      </c>
    </row>
    <row r="893" s="11" customFormat="1">
      <c r="A893" s="11"/>
      <c r="B893" s="228"/>
      <c r="C893" s="229"/>
      <c r="D893" s="213" t="s">
        <v>199</v>
      </c>
      <c r="E893" s="230" t="s">
        <v>1</v>
      </c>
      <c r="F893" s="231" t="s">
        <v>2496</v>
      </c>
      <c r="G893" s="229"/>
      <c r="H893" s="232">
        <v>-7.9909999999999997</v>
      </c>
      <c r="I893" s="233"/>
      <c r="J893" s="229"/>
      <c r="K893" s="229"/>
      <c r="L893" s="234"/>
      <c r="M893" s="235"/>
      <c r="N893" s="236"/>
      <c r="O893" s="236"/>
      <c r="P893" s="236"/>
      <c r="Q893" s="236"/>
      <c r="R893" s="236"/>
      <c r="S893" s="236"/>
      <c r="T893" s="237"/>
      <c r="U893" s="11"/>
      <c r="V893" s="11"/>
      <c r="W893" s="11"/>
      <c r="X893" s="11"/>
      <c r="Y893" s="11"/>
      <c r="Z893" s="11"/>
      <c r="AA893" s="11"/>
      <c r="AB893" s="11"/>
      <c r="AC893" s="11"/>
      <c r="AD893" s="11"/>
      <c r="AE893" s="11"/>
      <c r="AT893" s="238" t="s">
        <v>199</v>
      </c>
      <c r="AU893" s="238" t="s">
        <v>85</v>
      </c>
      <c r="AV893" s="11" t="s">
        <v>85</v>
      </c>
      <c r="AW893" s="11" t="s">
        <v>32</v>
      </c>
      <c r="AX893" s="11" t="s">
        <v>76</v>
      </c>
      <c r="AY893" s="238" t="s">
        <v>195</v>
      </c>
    </row>
    <row r="894" s="11" customFormat="1">
      <c r="A894" s="11"/>
      <c r="B894" s="228"/>
      <c r="C894" s="229"/>
      <c r="D894" s="213" t="s">
        <v>199</v>
      </c>
      <c r="E894" s="230" t="s">
        <v>1</v>
      </c>
      <c r="F894" s="231" t="s">
        <v>2497</v>
      </c>
      <c r="G894" s="229"/>
      <c r="H894" s="232">
        <v>-3.1779999999999999</v>
      </c>
      <c r="I894" s="233"/>
      <c r="J894" s="229"/>
      <c r="K894" s="229"/>
      <c r="L894" s="234"/>
      <c r="M894" s="235"/>
      <c r="N894" s="236"/>
      <c r="O894" s="236"/>
      <c r="P894" s="236"/>
      <c r="Q894" s="236"/>
      <c r="R894" s="236"/>
      <c r="S894" s="236"/>
      <c r="T894" s="237"/>
      <c r="U894" s="11"/>
      <c r="V894" s="11"/>
      <c r="W894" s="11"/>
      <c r="X894" s="11"/>
      <c r="Y894" s="11"/>
      <c r="Z894" s="11"/>
      <c r="AA894" s="11"/>
      <c r="AB894" s="11"/>
      <c r="AC894" s="11"/>
      <c r="AD894" s="11"/>
      <c r="AE894" s="11"/>
      <c r="AT894" s="238" t="s">
        <v>199</v>
      </c>
      <c r="AU894" s="238" t="s">
        <v>85</v>
      </c>
      <c r="AV894" s="11" t="s">
        <v>85</v>
      </c>
      <c r="AW894" s="11" t="s">
        <v>32</v>
      </c>
      <c r="AX894" s="11" t="s">
        <v>76</v>
      </c>
      <c r="AY894" s="238" t="s">
        <v>195</v>
      </c>
    </row>
    <row r="895" s="11" customFormat="1">
      <c r="A895" s="11"/>
      <c r="B895" s="228"/>
      <c r="C895" s="229"/>
      <c r="D895" s="213" t="s">
        <v>199</v>
      </c>
      <c r="E895" s="230" t="s">
        <v>1</v>
      </c>
      <c r="F895" s="231" t="s">
        <v>2498</v>
      </c>
      <c r="G895" s="229"/>
      <c r="H895" s="232">
        <v>-12.242000000000001</v>
      </c>
      <c r="I895" s="233"/>
      <c r="J895" s="229"/>
      <c r="K895" s="229"/>
      <c r="L895" s="234"/>
      <c r="M895" s="235"/>
      <c r="N895" s="236"/>
      <c r="O895" s="236"/>
      <c r="P895" s="236"/>
      <c r="Q895" s="236"/>
      <c r="R895" s="236"/>
      <c r="S895" s="236"/>
      <c r="T895" s="237"/>
      <c r="U895" s="11"/>
      <c r="V895" s="11"/>
      <c r="W895" s="11"/>
      <c r="X895" s="11"/>
      <c r="Y895" s="11"/>
      <c r="Z895" s="11"/>
      <c r="AA895" s="11"/>
      <c r="AB895" s="11"/>
      <c r="AC895" s="11"/>
      <c r="AD895" s="11"/>
      <c r="AE895" s="11"/>
      <c r="AT895" s="238" t="s">
        <v>199</v>
      </c>
      <c r="AU895" s="238" t="s">
        <v>85</v>
      </c>
      <c r="AV895" s="11" t="s">
        <v>85</v>
      </c>
      <c r="AW895" s="11" t="s">
        <v>32</v>
      </c>
      <c r="AX895" s="11" t="s">
        <v>76</v>
      </c>
      <c r="AY895" s="238" t="s">
        <v>195</v>
      </c>
    </row>
    <row r="896" s="11" customFormat="1">
      <c r="A896" s="11"/>
      <c r="B896" s="228"/>
      <c r="C896" s="229"/>
      <c r="D896" s="213" t="s">
        <v>199</v>
      </c>
      <c r="E896" s="230" t="s">
        <v>1</v>
      </c>
      <c r="F896" s="231" t="s">
        <v>2499</v>
      </c>
      <c r="G896" s="229"/>
      <c r="H896" s="232">
        <v>-2.2490000000000001</v>
      </c>
      <c r="I896" s="233"/>
      <c r="J896" s="229"/>
      <c r="K896" s="229"/>
      <c r="L896" s="234"/>
      <c r="M896" s="235"/>
      <c r="N896" s="236"/>
      <c r="O896" s="236"/>
      <c r="P896" s="236"/>
      <c r="Q896" s="236"/>
      <c r="R896" s="236"/>
      <c r="S896" s="236"/>
      <c r="T896" s="237"/>
      <c r="U896" s="11"/>
      <c r="V896" s="11"/>
      <c r="W896" s="11"/>
      <c r="X896" s="11"/>
      <c r="Y896" s="11"/>
      <c r="Z896" s="11"/>
      <c r="AA896" s="11"/>
      <c r="AB896" s="11"/>
      <c r="AC896" s="11"/>
      <c r="AD896" s="11"/>
      <c r="AE896" s="11"/>
      <c r="AT896" s="238" t="s">
        <v>199</v>
      </c>
      <c r="AU896" s="238" t="s">
        <v>85</v>
      </c>
      <c r="AV896" s="11" t="s">
        <v>85</v>
      </c>
      <c r="AW896" s="11" t="s">
        <v>32</v>
      </c>
      <c r="AX896" s="11" t="s">
        <v>76</v>
      </c>
      <c r="AY896" s="238" t="s">
        <v>195</v>
      </c>
    </row>
    <row r="897" s="11" customFormat="1">
      <c r="A897" s="11"/>
      <c r="B897" s="228"/>
      <c r="C897" s="229"/>
      <c r="D897" s="213" t="s">
        <v>199</v>
      </c>
      <c r="E897" s="230" t="s">
        <v>1</v>
      </c>
      <c r="F897" s="231" t="s">
        <v>2500</v>
      </c>
      <c r="G897" s="229"/>
      <c r="H897" s="232">
        <v>-10.279</v>
      </c>
      <c r="I897" s="233"/>
      <c r="J897" s="229"/>
      <c r="K897" s="229"/>
      <c r="L897" s="234"/>
      <c r="M897" s="235"/>
      <c r="N897" s="236"/>
      <c r="O897" s="236"/>
      <c r="P897" s="236"/>
      <c r="Q897" s="236"/>
      <c r="R897" s="236"/>
      <c r="S897" s="236"/>
      <c r="T897" s="237"/>
      <c r="U897" s="11"/>
      <c r="V897" s="11"/>
      <c r="W897" s="11"/>
      <c r="X897" s="11"/>
      <c r="Y897" s="11"/>
      <c r="Z897" s="11"/>
      <c r="AA897" s="11"/>
      <c r="AB897" s="11"/>
      <c r="AC897" s="11"/>
      <c r="AD897" s="11"/>
      <c r="AE897" s="11"/>
      <c r="AT897" s="238" t="s">
        <v>199</v>
      </c>
      <c r="AU897" s="238" t="s">
        <v>85</v>
      </c>
      <c r="AV897" s="11" t="s">
        <v>85</v>
      </c>
      <c r="AW897" s="11" t="s">
        <v>32</v>
      </c>
      <c r="AX897" s="11" t="s">
        <v>76</v>
      </c>
      <c r="AY897" s="238" t="s">
        <v>195</v>
      </c>
    </row>
    <row r="898" s="11" customFormat="1">
      <c r="A898" s="11"/>
      <c r="B898" s="228"/>
      <c r="C898" s="229"/>
      <c r="D898" s="213" t="s">
        <v>199</v>
      </c>
      <c r="E898" s="230" t="s">
        <v>1</v>
      </c>
      <c r="F898" s="231" t="s">
        <v>2501</v>
      </c>
      <c r="G898" s="229"/>
      <c r="H898" s="232">
        <v>-13.223000000000001</v>
      </c>
      <c r="I898" s="233"/>
      <c r="J898" s="229"/>
      <c r="K898" s="229"/>
      <c r="L898" s="234"/>
      <c r="M898" s="235"/>
      <c r="N898" s="236"/>
      <c r="O898" s="236"/>
      <c r="P898" s="236"/>
      <c r="Q898" s="236"/>
      <c r="R898" s="236"/>
      <c r="S898" s="236"/>
      <c r="T898" s="237"/>
      <c r="U898" s="11"/>
      <c r="V898" s="11"/>
      <c r="W898" s="11"/>
      <c r="X898" s="11"/>
      <c r="Y898" s="11"/>
      <c r="Z898" s="11"/>
      <c r="AA898" s="11"/>
      <c r="AB898" s="11"/>
      <c r="AC898" s="11"/>
      <c r="AD898" s="11"/>
      <c r="AE898" s="11"/>
      <c r="AT898" s="238" t="s">
        <v>199</v>
      </c>
      <c r="AU898" s="238" t="s">
        <v>85</v>
      </c>
      <c r="AV898" s="11" t="s">
        <v>85</v>
      </c>
      <c r="AW898" s="11" t="s">
        <v>32</v>
      </c>
      <c r="AX898" s="11" t="s">
        <v>76</v>
      </c>
      <c r="AY898" s="238" t="s">
        <v>195</v>
      </c>
    </row>
    <row r="899" s="11" customFormat="1">
      <c r="A899" s="11"/>
      <c r="B899" s="228"/>
      <c r="C899" s="229"/>
      <c r="D899" s="213" t="s">
        <v>199</v>
      </c>
      <c r="E899" s="230" t="s">
        <v>1</v>
      </c>
      <c r="F899" s="231" t="s">
        <v>2502</v>
      </c>
      <c r="G899" s="229"/>
      <c r="H899" s="232">
        <v>-3.3109999999999999</v>
      </c>
      <c r="I899" s="233"/>
      <c r="J899" s="229"/>
      <c r="K899" s="229"/>
      <c r="L899" s="234"/>
      <c r="M899" s="235"/>
      <c r="N899" s="236"/>
      <c r="O899" s="236"/>
      <c r="P899" s="236"/>
      <c r="Q899" s="236"/>
      <c r="R899" s="236"/>
      <c r="S899" s="236"/>
      <c r="T899" s="237"/>
      <c r="U899" s="11"/>
      <c r="V899" s="11"/>
      <c r="W899" s="11"/>
      <c r="X899" s="11"/>
      <c r="Y899" s="11"/>
      <c r="Z899" s="11"/>
      <c r="AA899" s="11"/>
      <c r="AB899" s="11"/>
      <c r="AC899" s="11"/>
      <c r="AD899" s="11"/>
      <c r="AE899" s="11"/>
      <c r="AT899" s="238" t="s">
        <v>199</v>
      </c>
      <c r="AU899" s="238" t="s">
        <v>85</v>
      </c>
      <c r="AV899" s="11" t="s">
        <v>85</v>
      </c>
      <c r="AW899" s="11" t="s">
        <v>32</v>
      </c>
      <c r="AX899" s="11" t="s">
        <v>76</v>
      </c>
      <c r="AY899" s="238" t="s">
        <v>195</v>
      </c>
    </row>
    <row r="900" s="11" customFormat="1">
      <c r="A900" s="11"/>
      <c r="B900" s="228"/>
      <c r="C900" s="229"/>
      <c r="D900" s="213" t="s">
        <v>199</v>
      </c>
      <c r="E900" s="230" t="s">
        <v>1</v>
      </c>
      <c r="F900" s="231" t="s">
        <v>2503</v>
      </c>
      <c r="G900" s="229"/>
      <c r="H900" s="232">
        <v>-1.942</v>
      </c>
      <c r="I900" s="233"/>
      <c r="J900" s="229"/>
      <c r="K900" s="229"/>
      <c r="L900" s="234"/>
      <c r="M900" s="235"/>
      <c r="N900" s="236"/>
      <c r="O900" s="236"/>
      <c r="P900" s="236"/>
      <c r="Q900" s="236"/>
      <c r="R900" s="236"/>
      <c r="S900" s="236"/>
      <c r="T900" s="237"/>
      <c r="U900" s="11"/>
      <c r="V900" s="11"/>
      <c r="W900" s="11"/>
      <c r="X900" s="11"/>
      <c r="Y900" s="11"/>
      <c r="Z900" s="11"/>
      <c r="AA900" s="11"/>
      <c r="AB900" s="11"/>
      <c r="AC900" s="11"/>
      <c r="AD900" s="11"/>
      <c r="AE900" s="11"/>
      <c r="AT900" s="238" t="s">
        <v>199</v>
      </c>
      <c r="AU900" s="238" t="s">
        <v>85</v>
      </c>
      <c r="AV900" s="11" t="s">
        <v>85</v>
      </c>
      <c r="AW900" s="11" t="s">
        <v>32</v>
      </c>
      <c r="AX900" s="11" t="s">
        <v>76</v>
      </c>
      <c r="AY900" s="238" t="s">
        <v>195</v>
      </c>
    </row>
    <row r="901" s="11" customFormat="1">
      <c r="A901" s="11"/>
      <c r="B901" s="228"/>
      <c r="C901" s="229"/>
      <c r="D901" s="213" t="s">
        <v>199</v>
      </c>
      <c r="E901" s="230" t="s">
        <v>1</v>
      </c>
      <c r="F901" s="231" t="s">
        <v>2504</v>
      </c>
      <c r="G901" s="229"/>
      <c r="H901" s="232">
        <v>-8.1929999999999996</v>
      </c>
      <c r="I901" s="233"/>
      <c r="J901" s="229"/>
      <c r="K901" s="229"/>
      <c r="L901" s="234"/>
      <c r="M901" s="235"/>
      <c r="N901" s="236"/>
      <c r="O901" s="236"/>
      <c r="P901" s="236"/>
      <c r="Q901" s="236"/>
      <c r="R901" s="236"/>
      <c r="S901" s="236"/>
      <c r="T901" s="237"/>
      <c r="U901" s="11"/>
      <c r="V901" s="11"/>
      <c r="W901" s="11"/>
      <c r="X901" s="11"/>
      <c r="Y901" s="11"/>
      <c r="Z901" s="11"/>
      <c r="AA901" s="11"/>
      <c r="AB901" s="11"/>
      <c r="AC901" s="11"/>
      <c r="AD901" s="11"/>
      <c r="AE901" s="11"/>
      <c r="AT901" s="238" t="s">
        <v>199</v>
      </c>
      <c r="AU901" s="238" t="s">
        <v>85</v>
      </c>
      <c r="AV901" s="11" t="s">
        <v>85</v>
      </c>
      <c r="AW901" s="11" t="s">
        <v>32</v>
      </c>
      <c r="AX901" s="11" t="s">
        <v>76</v>
      </c>
      <c r="AY901" s="238" t="s">
        <v>195</v>
      </c>
    </row>
    <row r="902" s="11" customFormat="1">
      <c r="A902" s="11"/>
      <c r="B902" s="228"/>
      <c r="C902" s="229"/>
      <c r="D902" s="213" t="s">
        <v>199</v>
      </c>
      <c r="E902" s="230" t="s">
        <v>1</v>
      </c>
      <c r="F902" s="231" t="s">
        <v>2505</v>
      </c>
      <c r="G902" s="229"/>
      <c r="H902" s="232">
        <v>-4.4269999999999996</v>
      </c>
      <c r="I902" s="233"/>
      <c r="J902" s="229"/>
      <c r="K902" s="229"/>
      <c r="L902" s="234"/>
      <c r="M902" s="235"/>
      <c r="N902" s="236"/>
      <c r="O902" s="236"/>
      <c r="P902" s="236"/>
      <c r="Q902" s="236"/>
      <c r="R902" s="236"/>
      <c r="S902" s="236"/>
      <c r="T902" s="237"/>
      <c r="U902" s="11"/>
      <c r="V902" s="11"/>
      <c r="W902" s="11"/>
      <c r="X902" s="11"/>
      <c r="Y902" s="11"/>
      <c r="Z902" s="11"/>
      <c r="AA902" s="11"/>
      <c r="AB902" s="11"/>
      <c r="AC902" s="11"/>
      <c r="AD902" s="11"/>
      <c r="AE902" s="11"/>
      <c r="AT902" s="238" t="s">
        <v>199</v>
      </c>
      <c r="AU902" s="238" t="s">
        <v>85</v>
      </c>
      <c r="AV902" s="11" t="s">
        <v>85</v>
      </c>
      <c r="AW902" s="11" t="s">
        <v>32</v>
      </c>
      <c r="AX902" s="11" t="s">
        <v>76</v>
      </c>
      <c r="AY902" s="238" t="s">
        <v>195</v>
      </c>
    </row>
    <row r="903" s="11" customFormat="1">
      <c r="A903" s="11"/>
      <c r="B903" s="228"/>
      <c r="C903" s="229"/>
      <c r="D903" s="213" t="s">
        <v>199</v>
      </c>
      <c r="E903" s="230" t="s">
        <v>1</v>
      </c>
      <c r="F903" s="231" t="s">
        <v>2506</v>
      </c>
      <c r="G903" s="229"/>
      <c r="H903" s="232">
        <v>-3.4940000000000002</v>
      </c>
      <c r="I903" s="233"/>
      <c r="J903" s="229"/>
      <c r="K903" s="229"/>
      <c r="L903" s="234"/>
      <c r="M903" s="235"/>
      <c r="N903" s="236"/>
      <c r="O903" s="236"/>
      <c r="P903" s="236"/>
      <c r="Q903" s="236"/>
      <c r="R903" s="236"/>
      <c r="S903" s="236"/>
      <c r="T903" s="237"/>
      <c r="U903" s="11"/>
      <c r="V903" s="11"/>
      <c r="W903" s="11"/>
      <c r="X903" s="11"/>
      <c r="Y903" s="11"/>
      <c r="Z903" s="11"/>
      <c r="AA903" s="11"/>
      <c r="AB903" s="11"/>
      <c r="AC903" s="11"/>
      <c r="AD903" s="11"/>
      <c r="AE903" s="11"/>
      <c r="AT903" s="238" t="s">
        <v>199</v>
      </c>
      <c r="AU903" s="238" t="s">
        <v>85</v>
      </c>
      <c r="AV903" s="11" t="s">
        <v>85</v>
      </c>
      <c r="AW903" s="11" t="s">
        <v>32</v>
      </c>
      <c r="AX903" s="11" t="s">
        <v>76</v>
      </c>
      <c r="AY903" s="238" t="s">
        <v>195</v>
      </c>
    </row>
    <row r="904" s="11" customFormat="1">
      <c r="A904" s="11"/>
      <c r="B904" s="228"/>
      <c r="C904" s="229"/>
      <c r="D904" s="213" t="s">
        <v>199</v>
      </c>
      <c r="E904" s="230" t="s">
        <v>1</v>
      </c>
      <c r="F904" s="231" t="s">
        <v>2507</v>
      </c>
      <c r="G904" s="229"/>
      <c r="H904" s="232">
        <v>-13.273999999999999</v>
      </c>
      <c r="I904" s="233"/>
      <c r="J904" s="229"/>
      <c r="K904" s="229"/>
      <c r="L904" s="234"/>
      <c r="M904" s="235"/>
      <c r="N904" s="236"/>
      <c r="O904" s="236"/>
      <c r="P904" s="236"/>
      <c r="Q904" s="236"/>
      <c r="R904" s="236"/>
      <c r="S904" s="236"/>
      <c r="T904" s="237"/>
      <c r="U904" s="11"/>
      <c r="V904" s="11"/>
      <c r="W904" s="11"/>
      <c r="X904" s="11"/>
      <c r="Y904" s="11"/>
      <c r="Z904" s="11"/>
      <c r="AA904" s="11"/>
      <c r="AB904" s="11"/>
      <c r="AC904" s="11"/>
      <c r="AD904" s="11"/>
      <c r="AE904" s="11"/>
      <c r="AT904" s="238" t="s">
        <v>199</v>
      </c>
      <c r="AU904" s="238" t="s">
        <v>85</v>
      </c>
      <c r="AV904" s="11" t="s">
        <v>85</v>
      </c>
      <c r="AW904" s="11" t="s">
        <v>32</v>
      </c>
      <c r="AX904" s="11" t="s">
        <v>76</v>
      </c>
      <c r="AY904" s="238" t="s">
        <v>195</v>
      </c>
    </row>
    <row r="905" s="11" customFormat="1">
      <c r="A905" s="11"/>
      <c r="B905" s="228"/>
      <c r="C905" s="229"/>
      <c r="D905" s="213" t="s">
        <v>199</v>
      </c>
      <c r="E905" s="230" t="s">
        <v>1</v>
      </c>
      <c r="F905" s="231" t="s">
        <v>2508</v>
      </c>
      <c r="G905" s="229"/>
      <c r="H905" s="232">
        <v>-2.774</v>
      </c>
      <c r="I905" s="233"/>
      <c r="J905" s="229"/>
      <c r="K905" s="229"/>
      <c r="L905" s="234"/>
      <c r="M905" s="235"/>
      <c r="N905" s="236"/>
      <c r="O905" s="236"/>
      <c r="P905" s="236"/>
      <c r="Q905" s="236"/>
      <c r="R905" s="236"/>
      <c r="S905" s="236"/>
      <c r="T905" s="237"/>
      <c r="U905" s="11"/>
      <c r="V905" s="11"/>
      <c r="W905" s="11"/>
      <c r="X905" s="11"/>
      <c r="Y905" s="11"/>
      <c r="Z905" s="11"/>
      <c r="AA905" s="11"/>
      <c r="AB905" s="11"/>
      <c r="AC905" s="11"/>
      <c r="AD905" s="11"/>
      <c r="AE905" s="11"/>
      <c r="AT905" s="238" t="s">
        <v>199</v>
      </c>
      <c r="AU905" s="238" t="s">
        <v>85</v>
      </c>
      <c r="AV905" s="11" t="s">
        <v>85</v>
      </c>
      <c r="AW905" s="11" t="s">
        <v>32</v>
      </c>
      <c r="AX905" s="11" t="s">
        <v>76</v>
      </c>
      <c r="AY905" s="238" t="s">
        <v>195</v>
      </c>
    </row>
    <row r="906" s="11" customFormat="1">
      <c r="A906" s="11"/>
      <c r="B906" s="228"/>
      <c r="C906" s="229"/>
      <c r="D906" s="213" t="s">
        <v>199</v>
      </c>
      <c r="E906" s="230" t="s">
        <v>1</v>
      </c>
      <c r="F906" s="231" t="s">
        <v>2509</v>
      </c>
      <c r="G906" s="229"/>
      <c r="H906" s="232">
        <v>-1.079</v>
      </c>
      <c r="I906" s="233"/>
      <c r="J906" s="229"/>
      <c r="K906" s="229"/>
      <c r="L906" s="234"/>
      <c r="M906" s="235"/>
      <c r="N906" s="236"/>
      <c r="O906" s="236"/>
      <c r="P906" s="236"/>
      <c r="Q906" s="236"/>
      <c r="R906" s="236"/>
      <c r="S906" s="236"/>
      <c r="T906" s="237"/>
      <c r="U906" s="11"/>
      <c r="V906" s="11"/>
      <c r="W906" s="11"/>
      <c r="X906" s="11"/>
      <c r="Y906" s="11"/>
      <c r="Z906" s="11"/>
      <c r="AA906" s="11"/>
      <c r="AB906" s="11"/>
      <c r="AC906" s="11"/>
      <c r="AD906" s="11"/>
      <c r="AE906" s="11"/>
      <c r="AT906" s="238" t="s">
        <v>199</v>
      </c>
      <c r="AU906" s="238" t="s">
        <v>85</v>
      </c>
      <c r="AV906" s="11" t="s">
        <v>85</v>
      </c>
      <c r="AW906" s="11" t="s">
        <v>32</v>
      </c>
      <c r="AX906" s="11" t="s">
        <v>76</v>
      </c>
      <c r="AY906" s="238" t="s">
        <v>195</v>
      </c>
    </row>
    <row r="907" s="11" customFormat="1">
      <c r="A907" s="11"/>
      <c r="B907" s="228"/>
      <c r="C907" s="229"/>
      <c r="D907" s="213" t="s">
        <v>199</v>
      </c>
      <c r="E907" s="230" t="s">
        <v>1</v>
      </c>
      <c r="F907" s="231" t="s">
        <v>2510</v>
      </c>
      <c r="G907" s="229"/>
      <c r="H907" s="232">
        <v>-2.7719999999999998</v>
      </c>
      <c r="I907" s="233"/>
      <c r="J907" s="229"/>
      <c r="K907" s="229"/>
      <c r="L907" s="234"/>
      <c r="M907" s="235"/>
      <c r="N907" s="236"/>
      <c r="O907" s="236"/>
      <c r="P907" s="236"/>
      <c r="Q907" s="236"/>
      <c r="R907" s="236"/>
      <c r="S907" s="236"/>
      <c r="T907" s="237"/>
      <c r="U907" s="11"/>
      <c r="V907" s="11"/>
      <c r="W907" s="11"/>
      <c r="X907" s="11"/>
      <c r="Y907" s="11"/>
      <c r="Z907" s="11"/>
      <c r="AA907" s="11"/>
      <c r="AB907" s="11"/>
      <c r="AC907" s="11"/>
      <c r="AD907" s="11"/>
      <c r="AE907" s="11"/>
      <c r="AT907" s="238" t="s">
        <v>199</v>
      </c>
      <c r="AU907" s="238" t="s">
        <v>85</v>
      </c>
      <c r="AV907" s="11" t="s">
        <v>85</v>
      </c>
      <c r="AW907" s="11" t="s">
        <v>32</v>
      </c>
      <c r="AX907" s="11" t="s">
        <v>76</v>
      </c>
      <c r="AY907" s="238" t="s">
        <v>195</v>
      </c>
    </row>
    <row r="908" s="11" customFormat="1">
      <c r="A908" s="11"/>
      <c r="B908" s="228"/>
      <c r="C908" s="229"/>
      <c r="D908" s="213" t="s">
        <v>199</v>
      </c>
      <c r="E908" s="230" t="s">
        <v>1</v>
      </c>
      <c r="F908" s="231" t="s">
        <v>2511</v>
      </c>
      <c r="G908" s="229"/>
      <c r="H908" s="232">
        <v>-1.8320000000000001</v>
      </c>
      <c r="I908" s="233"/>
      <c r="J908" s="229"/>
      <c r="K908" s="229"/>
      <c r="L908" s="234"/>
      <c r="M908" s="235"/>
      <c r="N908" s="236"/>
      <c r="O908" s="236"/>
      <c r="P908" s="236"/>
      <c r="Q908" s="236"/>
      <c r="R908" s="236"/>
      <c r="S908" s="236"/>
      <c r="T908" s="237"/>
      <c r="U908" s="11"/>
      <c r="V908" s="11"/>
      <c r="W908" s="11"/>
      <c r="X908" s="11"/>
      <c r="Y908" s="11"/>
      <c r="Z908" s="11"/>
      <c r="AA908" s="11"/>
      <c r="AB908" s="11"/>
      <c r="AC908" s="11"/>
      <c r="AD908" s="11"/>
      <c r="AE908" s="11"/>
      <c r="AT908" s="238" t="s">
        <v>199</v>
      </c>
      <c r="AU908" s="238" t="s">
        <v>85</v>
      </c>
      <c r="AV908" s="11" t="s">
        <v>85</v>
      </c>
      <c r="AW908" s="11" t="s">
        <v>32</v>
      </c>
      <c r="AX908" s="11" t="s">
        <v>76</v>
      </c>
      <c r="AY908" s="238" t="s">
        <v>195</v>
      </c>
    </row>
    <row r="909" s="11" customFormat="1">
      <c r="A909" s="11"/>
      <c r="B909" s="228"/>
      <c r="C909" s="229"/>
      <c r="D909" s="213" t="s">
        <v>199</v>
      </c>
      <c r="E909" s="230" t="s">
        <v>1</v>
      </c>
      <c r="F909" s="231" t="s">
        <v>2512</v>
      </c>
      <c r="G909" s="229"/>
      <c r="H909" s="232">
        <v>-3.3530000000000002</v>
      </c>
      <c r="I909" s="233"/>
      <c r="J909" s="229"/>
      <c r="K909" s="229"/>
      <c r="L909" s="234"/>
      <c r="M909" s="235"/>
      <c r="N909" s="236"/>
      <c r="O909" s="236"/>
      <c r="P909" s="236"/>
      <c r="Q909" s="236"/>
      <c r="R909" s="236"/>
      <c r="S909" s="236"/>
      <c r="T909" s="237"/>
      <c r="U909" s="11"/>
      <c r="V909" s="11"/>
      <c r="W909" s="11"/>
      <c r="X909" s="11"/>
      <c r="Y909" s="11"/>
      <c r="Z909" s="11"/>
      <c r="AA909" s="11"/>
      <c r="AB909" s="11"/>
      <c r="AC909" s="11"/>
      <c r="AD909" s="11"/>
      <c r="AE909" s="11"/>
      <c r="AT909" s="238" t="s">
        <v>199</v>
      </c>
      <c r="AU909" s="238" t="s">
        <v>85</v>
      </c>
      <c r="AV909" s="11" t="s">
        <v>85</v>
      </c>
      <c r="AW909" s="11" t="s">
        <v>32</v>
      </c>
      <c r="AX909" s="11" t="s">
        <v>76</v>
      </c>
      <c r="AY909" s="238" t="s">
        <v>195</v>
      </c>
    </row>
    <row r="910" s="11" customFormat="1">
      <c r="A910" s="11"/>
      <c r="B910" s="228"/>
      <c r="C910" s="229"/>
      <c r="D910" s="213" t="s">
        <v>199</v>
      </c>
      <c r="E910" s="230" t="s">
        <v>1</v>
      </c>
      <c r="F910" s="231" t="s">
        <v>2513</v>
      </c>
      <c r="G910" s="229"/>
      <c r="H910" s="232">
        <v>-1.595</v>
      </c>
      <c r="I910" s="233"/>
      <c r="J910" s="229"/>
      <c r="K910" s="229"/>
      <c r="L910" s="234"/>
      <c r="M910" s="235"/>
      <c r="N910" s="236"/>
      <c r="O910" s="236"/>
      <c r="P910" s="236"/>
      <c r="Q910" s="236"/>
      <c r="R910" s="236"/>
      <c r="S910" s="236"/>
      <c r="T910" s="237"/>
      <c r="U910" s="11"/>
      <c r="V910" s="11"/>
      <c r="W910" s="11"/>
      <c r="X910" s="11"/>
      <c r="Y910" s="11"/>
      <c r="Z910" s="11"/>
      <c r="AA910" s="11"/>
      <c r="AB910" s="11"/>
      <c r="AC910" s="11"/>
      <c r="AD910" s="11"/>
      <c r="AE910" s="11"/>
      <c r="AT910" s="238" t="s">
        <v>199</v>
      </c>
      <c r="AU910" s="238" t="s">
        <v>85</v>
      </c>
      <c r="AV910" s="11" t="s">
        <v>85</v>
      </c>
      <c r="AW910" s="11" t="s">
        <v>32</v>
      </c>
      <c r="AX910" s="11" t="s">
        <v>76</v>
      </c>
      <c r="AY910" s="238" t="s">
        <v>195</v>
      </c>
    </row>
    <row r="911" s="11" customFormat="1">
      <c r="A911" s="11"/>
      <c r="B911" s="228"/>
      <c r="C911" s="229"/>
      <c r="D911" s="213" t="s">
        <v>199</v>
      </c>
      <c r="E911" s="230" t="s">
        <v>1</v>
      </c>
      <c r="F911" s="231" t="s">
        <v>2514</v>
      </c>
      <c r="G911" s="229"/>
      <c r="H911" s="232">
        <v>-0.14699999999999999</v>
      </c>
      <c r="I911" s="233"/>
      <c r="J911" s="229"/>
      <c r="K911" s="229"/>
      <c r="L911" s="234"/>
      <c r="M911" s="235"/>
      <c r="N911" s="236"/>
      <c r="O911" s="236"/>
      <c r="P911" s="236"/>
      <c r="Q911" s="236"/>
      <c r="R911" s="236"/>
      <c r="S911" s="236"/>
      <c r="T911" s="237"/>
      <c r="U911" s="11"/>
      <c r="V911" s="11"/>
      <c r="W911" s="11"/>
      <c r="X911" s="11"/>
      <c r="Y911" s="11"/>
      <c r="Z911" s="11"/>
      <c r="AA911" s="11"/>
      <c r="AB911" s="11"/>
      <c r="AC911" s="11"/>
      <c r="AD911" s="11"/>
      <c r="AE911" s="11"/>
      <c r="AT911" s="238" t="s">
        <v>199</v>
      </c>
      <c r="AU911" s="238" t="s">
        <v>85</v>
      </c>
      <c r="AV911" s="11" t="s">
        <v>85</v>
      </c>
      <c r="AW911" s="11" t="s">
        <v>32</v>
      </c>
      <c r="AX911" s="11" t="s">
        <v>76</v>
      </c>
      <c r="AY911" s="238" t="s">
        <v>195</v>
      </c>
    </row>
    <row r="912" s="11" customFormat="1">
      <c r="A912" s="11"/>
      <c r="B912" s="228"/>
      <c r="C912" s="229"/>
      <c r="D912" s="213" t="s">
        <v>199</v>
      </c>
      <c r="E912" s="230" t="s">
        <v>1</v>
      </c>
      <c r="F912" s="231" t="s">
        <v>2515</v>
      </c>
      <c r="G912" s="229"/>
      <c r="H912" s="232">
        <v>-0.073999999999999996</v>
      </c>
      <c r="I912" s="233"/>
      <c r="J912" s="229"/>
      <c r="K912" s="229"/>
      <c r="L912" s="234"/>
      <c r="M912" s="235"/>
      <c r="N912" s="236"/>
      <c r="O912" s="236"/>
      <c r="P912" s="236"/>
      <c r="Q912" s="236"/>
      <c r="R912" s="236"/>
      <c r="S912" s="236"/>
      <c r="T912" s="237"/>
      <c r="U912" s="11"/>
      <c r="V912" s="11"/>
      <c r="W912" s="11"/>
      <c r="X912" s="11"/>
      <c r="Y912" s="11"/>
      <c r="Z912" s="11"/>
      <c r="AA912" s="11"/>
      <c r="AB912" s="11"/>
      <c r="AC912" s="11"/>
      <c r="AD912" s="11"/>
      <c r="AE912" s="11"/>
      <c r="AT912" s="238" t="s">
        <v>199</v>
      </c>
      <c r="AU912" s="238" t="s">
        <v>85</v>
      </c>
      <c r="AV912" s="11" t="s">
        <v>85</v>
      </c>
      <c r="AW912" s="11" t="s">
        <v>32</v>
      </c>
      <c r="AX912" s="11" t="s">
        <v>76</v>
      </c>
      <c r="AY912" s="238" t="s">
        <v>195</v>
      </c>
    </row>
    <row r="913" s="11" customFormat="1">
      <c r="A913" s="11"/>
      <c r="B913" s="228"/>
      <c r="C913" s="229"/>
      <c r="D913" s="213" t="s">
        <v>199</v>
      </c>
      <c r="E913" s="230" t="s">
        <v>1</v>
      </c>
      <c r="F913" s="231" t="s">
        <v>2516</v>
      </c>
      <c r="G913" s="229"/>
      <c r="H913" s="232">
        <v>-0.123</v>
      </c>
      <c r="I913" s="233"/>
      <c r="J913" s="229"/>
      <c r="K913" s="229"/>
      <c r="L913" s="234"/>
      <c r="M913" s="235"/>
      <c r="N913" s="236"/>
      <c r="O913" s="236"/>
      <c r="P913" s="236"/>
      <c r="Q913" s="236"/>
      <c r="R913" s="236"/>
      <c r="S913" s="236"/>
      <c r="T913" s="237"/>
      <c r="U913" s="11"/>
      <c r="V913" s="11"/>
      <c r="W913" s="11"/>
      <c r="X913" s="11"/>
      <c r="Y913" s="11"/>
      <c r="Z913" s="11"/>
      <c r="AA913" s="11"/>
      <c r="AB913" s="11"/>
      <c r="AC913" s="11"/>
      <c r="AD913" s="11"/>
      <c r="AE913" s="11"/>
      <c r="AT913" s="238" t="s">
        <v>199</v>
      </c>
      <c r="AU913" s="238" t="s">
        <v>85</v>
      </c>
      <c r="AV913" s="11" t="s">
        <v>85</v>
      </c>
      <c r="AW913" s="11" t="s">
        <v>32</v>
      </c>
      <c r="AX913" s="11" t="s">
        <v>76</v>
      </c>
      <c r="AY913" s="238" t="s">
        <v>195</v>
      </c>
    </row>
    <row r="914" s="11" customFormat="1">
      <c r="A914" s="11"/>
      <c r="B914" s="228"/>
      <c r="C914" s="229"/>
      <c r="D914" s="213" t="s">
        <v>199</v>
      </c>
      <c r="E914" s="230" t="s">
        <v>1</v>
      </c>
      <c r="F914" s="231" t="s">
        <v>2517</v>
      </c>
      <c r="G914" s="229"/>
      <c r="H914" s="232">
        <v>-0.083000000000000004</v>
      </c>
      <c r="I914" s="233"/>
      <c r="J914" s="229"/>
      <c r="K914" s="229"/>
      <c r="L914" s="234"/>
      <c r="M914" s="235"/>
      <c r="N914" s="236"/>
      <c r="O914" s="236"/>
      <c r="P914" s="236"/>
      <c r="Q914" s="236"/>
      <c r="R914" s="236"/>
      <c r="S914" s="236"/>
      <c r="T914" s="237"/>
      <c r="U914" s="11"/>
      <c r="V914" s="11"/>
      <c r="W914" s="11"/>
      <c r="X914" s="11"/>
      <c r="Y914" s="11"/>
      <c r="Z914" s="11"/>
      <c r="AA914" s="11"/>
      <c r="AB914" s="11"/>
      <c r="AC914" s="11"/>
      <c r="AD914" s="11"/>
      <c r="AE914" s="11"/>
      <c r="AT914" s="238" t="s">
        <v>199</v>
      </c>
      <c r="AU914" s="238" t="s">
        <v>85</v>
      </c>
      <c r="AV914" s="11" t="s">
        <v>85</v>
      </c>
      <c r="AW914" s="11" t="s">
        <v>32</v>
      </c>
      <c r="AX914" s="11" t="s">
        <v>76</v>
      </c>
      <c r="AY914" s="238" t="s">
        <v>195</v>
      </c>
    </row>
    <row r="915" s="10" customFormat="1">
      <c r="A915" s="10"/>
      <c r="B915" s="218"/>
      <c r="C915" s="219"/>
      <c r="D915" s="213" t="s">
        <v>199</v>
      </c>
      <c r="E915" s="220" t="s">
        <v>1</v>
      </c>
      <c r="F915" s="221" t="s">
        <v>1643</v>
      </c>
      <c r="G915" s="219"/>
      <c r="H915" s="220" t="s">
        <v>1</v>
      </c>
      <c r="I915" s="222"/>
      <c r="J915" s="219"/>
      <c r="K915" s="219"/>
      <c r="L915" s="223"/>
      <c r="M915" s="224"/>
      <c r="N915" s="225"/>
      <c r="O915" s="225"/>
      <c r="P915" s="225"/>
      <c r="Q915" s="225"/>
      <c r="R915" s="225"/>
      <c r="S915" s="225"/>
      <c r="T915" s="226"/>
      <c r="U915" s="10"/>
      <c r="V915" s="10"/>
      <c r="W915" s="10"/>
      <c r="X915" s="10"/>
      <c r="Y915" s="10"/>
      <c r="Z915" s="10"/>
      <c r="AA915" s="10"/>
      <c r="AB915" s="10"/>
      <c r="AC915" s="10"/>
      <c r="AD915" s="10"/>
      <c r="AE915" s="10"/>
      <c r="AT915" s="227" t="s">
        <v>199</v>
      </c>
      <c r="AU915" s="227" t="s">
        <v>85</v>
      </c>
      <c r="AV915" s="10" t="s">
        <v>83</v>
      </c>
      <c r="AW915" s="10" t="s">
        <v>32</v>
      </c>
      <c r="AX915" s="10" t="s">
        <v>76</v>
      </c>
      <c r="AY915" s="227" t="s">
        <v>195</v>
      </c>
    </row>
    <row r="916" s="10" customFormat="1">
      <c r="A916" s="10"/>
      <c r="B916" s="218"/>
      <c r="C916" s="219"/>
      <c r="D916" s="213" t="s">
        <v>199</v>
      </c>
      <c r="E916" s="220" t="s">
        <v>1</v>
      </c>
      <c r="F916" s="221" t="s">
        <v>2039</v>
      </c>
      <c r="G916" s="219"/>
      <c r="H916" s="220" t="s">
        <v>1</v>
      </c>
      <c r="I916" s="222"/>
      <c r="J916" s="219"/>
      <c r="K916" s="219"/>
      <c r="L916" s="223"/>
      <c r="M916" s="224"/>
      <c r="N916" s="225"/>
      <c r="O916" s="225"/>
      <c r="P916" s="225"/>
      <c r="Q916" s="225"/>
      <c r="R916" s="225"/>
      <c r="S916" s="225"/>
      <c r="T916" s="226"/>
      <c r="U916" s="10"/>
      <c r="V916" s="10"/>
      <c r="W916" s="10"/>
      <c r="X916" s="10"/>
      <c r="Y916" s="10"/>
      <c r="Z916" s="10"/>
      <c r="AA916" s="10"/>
      <c r="AB916" s="10"/>
      <c r="AC916" s="10"/>
      <c r="AD916" s="10"/>
      <c r="AE916" s="10"/>
      <c r="AT916" s="227" t="s">
        <v>199</v>
      </c>
      <c r="AU916" s="227" t="s">
        <v>85</v>
      </c>
      <c r="AV916" s="10" t="s">
        <v>83</v>
      </c>
      <c r="AW916" s="10" t="s">
        <v>32</v>
      </c>
      <c r="AX916" s="10" t="s">
        <v>76</v>
      </c>
      <c r="AY916" s="227" t="s">
        <v>195</v>
      </c>
    </row>
    <row r="917" s="11" customFormat="1">
      <c r="A917" s="11"/>
      <c r="B917" s="228"/>
      <c r="C917" s="229"/>
      <c r="D917" s="213" t="s">
        <v>199</v>
      </c>
      <c r="E917" s="230" t="s">
        <v>1</v>
      </c>
      <c r="F917" s="231" t="s">
        <v>2518</v>
      </c>
      <c r="G917" s="229"/>
      <c r="H917" s="232">
        <v>-35.619</v>
      </c>
      <c r="I917" s="233"/>
      <c r="J917" s="229"/>
      <c r="K917" s="229"/>
      <c r="L917" s="234"/>
      <c r="M917" s="235"/>
      <c r="N917" s="236"/>
      <c r="O917" s="236"/>
      <c r="P917" s="236"/>
      <c r="Q917" s="236"/>
      <c r="R917" s="236"/>
      <c r="S917" s="236"/>
      <c r="T917" s="237"/>
      <c r="U917" s="11"/>
      <c r="V917" s="11"/>
      <c r="W917" s="11"/>
      <c r="X917" s="11"/>
      <c r="Y917" s="11"/>
      <c r="Z917" s="11"/>
      <c r="AA917" s="11"/>
      <c r="AB917" s="11"/>
      <c r="AC917" s="11"/>
      <c r="AD917" s="11"/>
      <c r="AE917" s="11"/>
      <c r="AT917" s="238" t="s">
        <v>199</v>
      </c>
      <c r="AU917" s="238" t="s">
        <v>85</v>
      </c>
      <c r="AV917" s="11" t="s">
        <v>85</v>
      </c>
      <c r="AW917" s="11" t="s">
        <v>32</v>
      </c>
      <c r="AX917" s="11" t="s">
        <v>76</v>
      </c>
      <c r="AY917" s="238" t="s">
        <v>195</v>
      </c>
    </row>
    <row r="918" s="11" customFormat="1">
      <c r="A918" s="11"/>
      <c r="B918" s="228"/>
      <c r="C918" s="229"/>
      <c r="D918" s="213" t="s">
        <v>199</v>
      </c>
      <c r="E918" s="230" t="s">
        <v>1</v>
      </c>
      <c r="F918" s="231" t="s">
        <v>2519</v>
      </c>
      <c r="G918" s="229"/>
      <c r="H918" s="232">
        <v>-4.5990000000000002</v>
      </c>
      <c r="I918" s="233"/>
      <c r="J918" s="229"/>
      <c r="K918" s="229"/>
      <c r="L918" s="234"/>
      <c r="M918" s="235"/>
      <c r="N918" s="236"/>
      <c r="O918" s="236"/>
      <c r="P918" s="236"/>
      <c r="Q918" s="236"/>
      <c r="R918" s="236"/>
      <c r="S918" s="236"/>
      <c r="T918" s="237"/>
      <c r="U918" s="11"/>
      <c r="V918" s="11"/>
      <c r="W918" s="11"/>
      <c r="X918" s="11"/>
      <c r="Y918" s="11"/>
      <c r="Z918" s="11"/>
      <c r="AA918" s="11"/>
      <c r="AB918" s="11"/>
      <c r="AC918" s="11"/>
      <c r="AD918" s="11"/>
      <c r="AE918" s="11"/>
      <c r="AT918" s="238" t="s">
        <v>199</v>
      </c>
      <c r="AU918" s="238" t="s">
        <v>85</v>
      </c>
      <c r="AV918" s="11" t="s">
        <v>85</v>
      </c>
      <c r="AW918" s="11" t="s">
        <v>32</v>
      </c>
      <c r="AX918" s="11" t="s">
        <v>76</v>
      </c>
      <c r="AY918" s="238" t="s">
        <v>195</v>
      </c>
    </row>
    <row r="919" s="11" customFormat="1">
      <c r="A919" s="11"/>
      <c r="B919" s="228"/>
      <c r="C919" s="229"/>
      <c r="D919" s="213" t="s">
        <v>199</v>
      </c>
      <c r="E919" s="230" t="s">
        <v>1</v>
      </c>
      <c r="F919" s="231" t="s">
        <v>2520</v>
      </c>
      <c r="G919" s="229"/>
      <c r="H919" s="232">
        <v>-0.49199999999999999</v>
      </c>
      <c r="I919" s="233"/>
      <c r="J919" s="229"/>
      <c r="K919" s="229"/>
      <c r="L919" s="234"/>
      <c r="M919" s="235"/>
      <c r="N919" s="236"/>
      <c r="O919" s="236"/>
      <c r="P919" s="236"/>
      <c r="Q919" s="236"/>
      <c r="R919" s="236"/>
      <c r="S919" s="236"/>
      <c r="T919" s="237"/>
      <c r="U919" s="11"/>
      <c r="V919" s="11"/>
      <c r="W919" s="11"/>
      <c r="X919" s="11"/>
      <c r="Y919" s="11"/>
      <c r="Z919" s="11"/>
      <c r="AA919" s="11"/>
      <c r="AB919" s="11"/>
      <c r="AC919" s="11"/>
      <c r="AD919" s="11"/>
      <c r="AE919" s="11"/>
      <c r="AT919" s="238" t="s">
        <v>199</v>
      </c>
      <c r="AU919" s="238" t="s">
        <v>85</v>
      </c>
      <c r="AV919" s="11" t="s">
        <v>85</v>
      </c>
      <c r="AW919" s="11" t="s">
        <v>32</v>
      </c>
      <c r="AX919" s="11" t="s">
        <v>76</v>
      </c>
      <c r="AY919" s="238" t="s">
        <v>195</v>
      </c>
    </row>
    <row r="920" s="10" customFormat="1">
      <c r="A920" s="10"/>
      <c r="B920" s="218"/>
      <c r="C920" s="219"/>
      <c r="D920" s="213" t="s">
        <v>199</v>
      </c>
      <c r="E920" s="220" t="s">
        <v>1</v>
      </c>
      <c r="F920" s="221" t="s">
        <v>2043</v>
      </c>
      <c r="G920" s="219"/>
      <c r="H920" s="220" t="s">
        <v>1</v>
      </c>
      <c r="I920" s="222"/>
      <c r="J920" s="219"/>
      <c r="K920" s="219"/>
      <c r="L920" s="223"/>
      <c r="M920" s="224"/>
      <c r="N920" s="225"/>
      <c r="O920" s="225"/>
      <c r="P920" s="225"/>
      <c r="Q920" s="225"/>
      <c r="R920" s="225"/>
      <c r="S920" s="225"/>
      <c r="T920" s="226"/>
      <c r="U920" s="10"/>
      <c r="V920" s="10"/>
      <c r="W920" s="10"/>
      <c r="X920" s="10"/>
      <c r="Y920" s="10"/>
      <c r="Z920" s="10"/>
      <c r="AA920" s="10"/>
      <c r="AB920" s="10"/>
      <c r="AC920" s="10"/>
      <c r="AD920" s="10"/>
      <c r="AE920" s="10"/>
      <c r="AT920" s="227" t="s">
        <v>199</v>
      </c>
      <c r="AU920" s="227" t="s">
        <v>85</v>
      </c>
      <c r="AV920" s="10" t="s">
        <v>83</v>
      </c>
      <c r="AW920" s="10" t="s">
        <v>32</v>
      </c>
      <c r="AX920" s="10" t="s">
        <v>76</v>
      </c>
      <c r="AY920" s="227" t="s">
        <v>195</v>
      </c>
    </row>
    <row r="921" s="11" customFormat="1">
      <c r="A921" s="11"/>
      <c r="B921" s="228"/>
      <c r="C921" s="229"/>
      <c r="D921" s="213" t="s">
        <v>199</v>
      </c>
      <c r="E921" s="230" t="s">
        <v>1</v>
      </c>
      <c r="F921" s="231" t="s">
        <v>2521</v>
      </c>
      <c r="G921" s="229"/>
      <c r="H921" s="232">
        <v>-11.321999999999999</v>
      </c>
      <c r="I921" s="233"/>
      <c r="J921" s="229"/>
      <c r="K921" s="229"/>
      <c r="L921" s="234"/>
      <c r="M921" s="235"/>
      <c r="N921" s="236"/>
      <c r="O921" s="236"/>
      <c r="P921" s="236"/>
      <c r="Q921" s="236"/>
      <c r="R921" s="236"/>
      <c r="S921" s="236"/>
      <c r="T921" s="237"/>
      <c r="U921" s="11"/>
      <c r="V921" s="11"/>
      <c r="W921" s="11"/>
      <c r="X921" s="11"/>
      <c r="Y921" s="11"/>
      <c r="Z921" s="11"/>
      <c r="AA921" s="11"/>
      <c r="AB921" s="11"/>
      <c r="AC921" s="11"/>
      <c r="AD921" s="11"/>
      <c r="AE921" s="11"/>
      <c r="AT921" s="238" t="s">
        <v>199</v>
      </c>
      <c r="AU921" s="238" t="s">
        <v>85</v>
      </c>
      <c r="AV921" s="11" t="s">
        <v>85</v>
      </c>
      <c r="AW921" s="11" t="s">
        <v>32</v>
      </c>
      <c r="AX921" s="11" t="s">
        <v>76</v>
      </c>
      <c r="AY921" s="238" t="s">
        <v>195</v>
      </c>
    </row>
    <row r="922" s="10" customFormat="1">
      <c r="A922" s="10"/>
      <c r="B922" s="218"/>
      <c r="C922" s="219"/>
      <c r="D922" s="213" t="s">
        <v>199</v>
      </c>
      <c r="E922" s="220" t="s">
        <v>1</v>
      </c>
      <c r="F922" s="221" t="s">
        <v>2025</v>
      </c>
      <c r="G922" s="219"/>
      <c r="H922" s="220" t="s">
        <v>1</v>
      </c>
      <c r="I922" s="222"/>
      <c r="J922" s="219"/>
      <c r="K922" s="219"/>
      <c r="L922" s="223"/>
      <c r="M922" s="224"/>
      <c r="N922" s="225"/>
      <c r="O922" s="225"/>
      <c r="P922" s="225"/>
      <c r="Q922" s="225"/>
      <c r="R922" s="225"/>
      <c r="S922" s="225"/>
      <c r="T922" s="226"/>
      <c r="U922" s="10"/>
      <c r="V922" s="10"/>
      <c r="W922" s="10"/>
      <c r="X922" s="10"/>
      <c r="Y922" s="10"/>
      <c r="Z922" s="10"/>
      <c r="AA922" s="10"/>
      <c r="AB922" s="10"/>
      <c r="AC922" s="10"/>
      <c r="AD922" s="10"/>
      <c r="AE922" s="10"/>
      <c r="AT922" s="227" t="s">
        <v>199</v>
      </c>
      <c r="AU922" s="227" t="s">
        <v>85</v>
      </c>
      <c r="AV922" s="10" t="s">
        <v>83</v>
      </c>
      <c r="AW922" s="10" t="s">
        <v>32</v>
      </c>
      <c r="AX922" s="10" t="s">
        <v>76</v>
      </c>
      <c r="AY922" s="227" t="s">
        <v>195</v>
      </c>
    </row>
    <row r="923" s="11" customFormat="1">
      <c r="A923" s="11"/>
      <c r="B923" s="228"/>
      <c r="C923" s="229"/>
      <c r="D923" s="213" t="s">
        <v>199</v>
      </c>
      <c r="E923" s="230" t="s">
        <v>1</v>
      </c>
      <c r="F923" s="231" t="s">
        <v>2522</v>
      </c>
      <c r="G923" s="229"/>
      <c r="H923" s="232">
        <v>-40.579999999999998</v>
      </c>
      <c r="I923" s="233"/>
      <c r="J923" s="229"/>
      <c r="K923" s="229"/>
      <c r="L923" s="234"/>
      <c r="M923" s="235"/>
      <c r="N923" s="236"/>
      <c r="O923" s="236"/>
      <c r="P923" s="236"/>
      <c r="Q923" s="236"/>
      <c r="R923" s="236"/>
      <c r="S923" s="236"/>
      <c r="T923" s="237"/>
      <c r="U923" s="11"/>
      <c r="V923" s="11"/>
      <c r="W923" s="11"/>
      <c r="X923" s="11"/>
      <c r="Y923" s="11"/>
      <c r="Z923" s="11"/>
      <c r="AA923" s="11"/>
      <c r="AB923" s="11"/>
      <c r="AC923" s="11"/>
      <c r="AD923" s="11"/>
      <c r="AE923" s="11"/>
      <c r="AT923" s="238" t="s">
        <v>199</v>
      </c>
      <c r="AU923" s="238" t="s">
        <v>85</v>
      </c>
      <c r="AV923" s="11" t="s">
        <v>85</v>
      </c>
      <c r="AW923" s="11" t="s">
        <v>32</v>
      </c>
      <c r="AX923" s="11" t="s">
        <v>76</v>
      </c>
      <c r="AY923" s="238" t="s">
        <v>195</v>
      </c>
    </row>
    <row r="924" s="10" customFormat="1">
      <c r="A924" s="10"/>
      <c r="B924" s="218"/>
      <c r="C924" s="219"/>
      <c r="D924" s="213" t="s">
        <v>199</v>
      </c>
      <c r="E924" s="220" t="s">
        <v>1</v>
      </c>
      <c r="F924" s="221" t="s">
        <v>2027</v>
      </c>
      <c r="G924" s="219"/>
      <c r="H924" s="220" t="s">
        <v>1</v>
      </c>
      <c r="I924" s="222"/>
      <c r="J924" s="219"/>
      <c r="K924" s="219"/>
      <c r="L924" s="223"/>
      <c r="M924" s="224"/>
      <c r="N924" s="225"/>
      <c r="O924" s="225"/>
      <c r="P924" s="225"/>
      <c r="Q924" s="225"/>
      <c r="R924" s="225"/>
      <c r="S924" s="225"/>
      <c r="T924" s="226"/>
      <c r="U924" s="10"/>
      <c r="V924" s="10"/>
      <c r="W924" s="10"/>
      <c r="X924" s="10"/>
      <c r="Y924" s="10"/>
      <c r="Z924" s="10"/>
      <c r="AA924" s="10"/>
      <c r="AB924" s="10"/>
      <c r="AC924" s="10"/>
      <c r="AD924" s="10"/>
      <c r="AE924" s="10"/>
      <c r="AT924" s="227" t="s">
        <v>199</v>
      </c>
      <c r="AU924" s="227" t="s">
        <v>85</v>
      </c>
      <c r="AV924" s="10" t="s">
        <v>83</v>
      </c>
      <c r="AW924" s="10" t="s">
        <v>32</v>
      </c>
      <c r="AX924" s="10" t="s">
        <v>76</v>
      </c>
      <c r="AY924" s="227" t="s">
        <v>195</v>
      </c>
    </row>
    <row r="925" s="11" customFormat="1">
      <c r="A925" s="11"/>
      <c r="B925" s="228"/>
      <c r="C925" s="229"/>
      <c r="D925" s="213" t="s">
        <v>199</v>
      </c>
      <c r="E925" s="230" t="s">
        <v>1</v>
      </c>
      <c r="F925" s="231" t="s">
        <v>2523</v>
      </c>
      <c r="G925" s="229"/>
      <c r="H925" s="232">
        <v>-5.7939999999999996</v>
      </c>
      <c r="I925" s="233"/>
      <c r="J925" s="229"/>
      <c r="K925" s="229"/>
      <c r="L925" s="234"/>
      <c r="M925" s="235"/>
      <c r="N925" s="236"/>
      <c r="O925" s="236"/>
      <c r="P925" s="236"/>
      <c r="Q925" s="236"/>
      <c r="R925" s="236"/>
      <c r="S925" s="236"/>
      <c r="T925" s="237"/>
      <c r="U925" s="11"/>
      <c r="V925" s="11"/>
      <c r="W925" s="11"/>
      <c r="X925" s="11"/>
      <c r="Y925" s="11"/>
      <c r="Z925" s="11"/>
      <c r="AA925" s="11"/>
      <c r="AB925" s="11"/>
      <c r="AC925" s="11"/>
      <c r="AD925" s="11"/>
      <c r="AE925" s="11"/>
      <c r="AT925" s="238" t="s">
        <v>199</v>
      </c>
      <c r="AU925" s="238" t="s">
        <v>85</v>
      </c>
      <c r="AV925" s="11" t="s">
        <v>85</v>
      </c>
      <c r="AW925" s="11" t="s">
        <v>32</v>
      </c>
      <c r="AX925" s="11" t="s">
        <v>76</v>
      </c>
      <c r="AY925" s="238" t="s">
        <v>195</v>
      </c>
    </row>
    <row r="926" s="10" customFormat="1">
      <c r="A926" s="10"/>
      <c r="B926" s="218"/>
      <c r="C926" s="219"/>
      <c r="D926" s="213" t="s">
        <v>199</v>
      </c>
      <c r="E926" s="220" t="s">
        <v>1</v>
      </c>
      <c r="F926" s="221" t="s">
        <v>2048</v>
      </c>
      <c r="G926" s="219"/>
      <c r="H926" s="220" t="s">
        <v>1</v>
      </c>
      <c r="I926" s="222"/>
      <c r="J926" s="219"/>
      <c r="K926" s="219"/>
      <c r="L926" s="223"/>
      <c r="M926" s="224"/>
      <c r="N926" s="225"/>
      <c r="O926" s="225"/>
      <c r="P926" s="225"/>
      <c r="Q926" s="225"/>
      <c r="R926" s="225"/>
      <c r="S926" s="225"/>
      <c r="T926" s="226"/>
      <c r="U926" s="10"/>
      <c r="V926" s="10"/>
      <c r="W926" s="10"/>
      <c r="X926" s="10"/>
      <c r="Y926" s="10"/>
      <c r="Z926" s="10"/>
      <c r="AA926" s="10"/>
      <c r="AB926" s="10"/>
      <c r="AC926" s="10"/>
      <c r="AD926" s="10"/>
      <c r="AE926" s="10"/>
      <c r="AT926" s="227" t="s">
        <v>199</v>
      </c>
      <c r="AU926" s="227" t="s">
        <v>85</v>
      </c>
      <c r="AV926" s="10" t="s">
        <v>83</v>
      </c>
      <c r="AW926" s="10" t="s">
        <v>32</v>
      </c>
      <c r="AX926" s="10" t="s">
        <v>76</v>
      </c>
      <c r="AY926" s="227" t="s">
        <v>195</v>
      </c>
    </row>
    <row r="927" s="11" customFormat="1">
      <c r="A927" s="11"/>
      <c r="B927" s="228"/>
      <c r="C927" s="229"/>
      <c r="D927" s="213" t="s">
        <v>199</v>
      </c>
      <c r="E927" s="230" t="s">
        <v>1</v>
      </c>
      <c r="F927" s="231" t="s">
        <v>2524</v>
      </c>
      <c r="G927" s="229"/>
      <c r="H927" s="232">
        <v>-12.324</v>
      </c>
      <c r="I927" s="233"/>
      <c r="J927" s="229"/>
      <c r="K927" s="229"/>
      <c r="L927" s="234"/>
      <c r="M927" s="235"/>
      <c r="N927" s="236"/>
      <c r="O927" s="236"/>
      <c r="P927" s="236"/>
      <c r="Q927" s="236"/>
      <c r="R927" s="236"/>
      <c r="S927" s="236"/>
      <c r="T927" s="237"/>
      <c r="U927" s="11"/>
      <c r="V927" s="11"/>
      <c r="W927" s="11"/>
      <c r="X927" s="11"/>
      <c r="Y927" s="11"/>
      <c r="Z927" s="11"/>
      <c r="AA927" s="11"/>
      <c r="AB927" s="11"/>
      <c r="AC927" s="11"/>
      <c r="AD927" s="11"/>
      <c r="AE927" s="11"/>
      <c r="AT927" s="238" t="s">
        <v>199</v>
      </c>
      <c r="AU927" s="238" t="s">
        <v>85</v>
      </c>
      <c r="AV927" s="11" t="s">
        <v>85</v>
      </c>
      <c r="AW927" s="11" t="s">
        <v>32</v>
      </c>
      <c r="AX927" s="11" t="s">
        <v>76</v>
      </c>
      <c r="AY927" s="238" t="s">
        <v>195</v>
      </c>
    </row>
    <row r="928" s="11" customFormat="1">
      <c r="A928" s="11"/>
      <c r="B928" s="228"/>
      <c r="C928" s="229"/>
      <c r="D928" s="213" t="s">
        <v>199</v>
      </c>
      <c r="E928" s="230" t="s">
        <v>1</v>
      </c>
      <c r="F928" s="231" t="s">
        <v>2525</v>
      </c>
      <c r="G928" s="229"/>
      <c r="H928" s="232">
        <v>-3.621</v>
      </c>
      <c r="I928" s="233"/>
      <c r="J928" s="229"/>
      <c r="K928" s="229"/>
      <c r="L928" s="234"/>
      <c r="M928" s="235"/>
      <c r="N928" s="236"/>
      <c r="O928" s="236"/>
      <c r="P928" s="236"/>
      <c r="Q928" s="236"/>
      <c r="R928" s="236"/>
      <c r="S928" s="236"/>
      <c r="T928" s="237"/>
      <c r="U928" s="11"/>
      <c r="V928" s="11"/>
      <c r="W928" s="11"/>
      <c r="X928" s="11"/>
      <c r="Y928" s="11"/>
      <c r="Z928" s="11"/>
      <c r="AA928" s="11"/>
      <c r="AB928" s="11"/>
      <c r="AC928" s="11"/>
      <c r="AD928" s="11"/>
      <c r="AE928" s="11"/>
      <c r="AT928" s="238" t="s">
        <v>199</v>
      </c>
      <c r="AU928" s="238" t="s">
        <v>85</v>
      </c>
      <c r="AV928" s="11" t="s">
        <v>85</v>
      </c>
      <c r="AW928" s="11" t="s">
        <v>32</v>
      </c>
      <c r="AX928" s="11" t="s">
        <v>76</v>
      </c>
      <c r="AY928" s="238" t="s">
        <v>195</v>
      </c>
    </row>
    <row r="929" s="11" customFormat="1">
      <c r="A929" s="11"/>
      <c r="B929" s="228"/>
      <c r="C929" s="229"/>
      <c r="D929" s="213" t="s">
        <v>199</v>
      </c>
      <c r="E929" s="230" t="s">
        <v>1</v>
      </c>
      <c r="F929" s="231" t="s">
        <v>2526</v>
      </c>
      <c r="G929" s="229"/>
      <c r="H929" s="232">
        <v>-0.55300000000000005</v>
      </c>
      <c r="I929" s="233"/>
      <c r="J929" s="229"/>
      <c r="K929" s="229"/>
      <c r="L929" s="234"/>
      <c r="M929" s="235"/>
      <c r="N929" s="236"/>
      <c r="O929" s="236"/>
      <c r="P929" s="236"/>
      <c r="Q929" s="236"/>
      <c r="R929" s="236"/>
      <c r="S929" s="236"/>
      <c r="T929" s="237"/>
      <c r="U929" s="11"/>
      <c r="V929" s="11"/>
      <c r="W929" s="11"/>
      <c r="X929" s="11"/>
      <c r="Y929" s="11"/>
      <c r="Z929" s="11"/>
      <c r="AA929" s="11"/>
      <c r="AB929" s="11"/>
      <c r="AC929" s="11"/>
      <c r="AD929" s="11"/>
      <c r="AE929" s="11"/>
      <c r="AT929" s="238" t="s">
        <v>199</v>
      </c>
      <c r="AU929" s="238" t="s">
        <v>85</v>
      </c>
      <c r="AV929" s="11" t="s">
        <v>85</v>
      </c>
      <c r="AW929" s="11" t="s">
        <v>32</v>
      </c>
      <c r="AX929" s="11" t="s">
        <v>76</v>
      </c>
      <c r="AY929" s="238" t="s">
        <v>195</v>
      </c>
    </row>
    <row r="930" s="10" customFormat="1">
      <c r="A930" s="10"/>
      <c r="B930" s="218"/>
      <c r="C930" s="219"/>
      <c r="D930" s="213" t="s">
        <v>199</v>
      </c>
      <c r="E930" s="220" t="s">
        <v>1</v>
      </c>
      <c r="F930" s="221" t="s">
        <v>2030</v>
      </c>
      <c r="G930" s="219"/>
      <c r="H930" s="220" t="s">
        <v>1</v>
      </c>
      <c r="I930" s="222"/>
      <c r="J930" s="219"/>
      <c r="K930" s="219"/>
      <c r="L930" s="223"/>
      <c r="M930" s="224"/>
      <c r="N930" s="225"/>
      <c r="O930" s="225"/>
      <c r="P930" s="225"/>
      <c r="Q930" s="225"/>
      <c r="R930" s="225"/>
      <c r="S930" s="225"/>
      <c r="T930" s="226"/>
      <c r="U930" s="10"/>
      <c r="V930" s="10"/>
      <c r="W930" s="10"/>
      <c r="X930" s="10"/>
      <c r="Y930" s="10"/>
      <c r="Z930" s="10"/>
      <c r="AA930" s="10"/>
      <c r="AB930" s="10"/>
      <c r="AC930" s="10"/>
      <c r="AD930" s="10"/>
      <c r="AE930" s="10"/>
      <c r="AT930" s="227" t="s">
        <v>199</v>
      </c>
      <c r="AU930" s="227" t="s">
        <v>85</v>
      </c>
      <c r="AV930" s="10" t="s">
        <v>83</v>
      </c>
      <c r="AW930" s="10" t="s">
        <v>32</v>
      </c>
      <c r="AX930" s="10" t="s">
        <v>76</v>
      </c>
      <c r="AY930" s="227" t="s">
        <v>195</v>
      </c>
    </row>
    <row r="931" s="11" customFormat="1">
      <c r="A931" s="11"/>
      <c r="B931" s="228"/>
      <c r="C931" s="229"/>
      <c r="D931" s="213" t="s">
        <v>199</v>
      </c>
      <c r="E931" s="230" t="s">
        <v>1</v>
      </c>
      <c r="F931" s="231" t="s">
        <v>2527</v>
      </c>
      <c r="G931" s="229"/>
      <c r="H931" s="232">
        <v>-34.628999999999998</v>
      </c>
      <c r="I931" s="233"/>
      <c r="J931" s="229"/>
      <c r="K931" s="229"/>
      <c r="L931" s="234"/>
      <c r="M931" s="235"/>
      <c r="N931" s="236"/>
      <c r="O931" s="236"/>
      <c r="P931" s="236"/>
      <c r="Q931" s="236"/>
      <c r="R931" s="236"/>
      <c r="S931" s="236"/>
      <c r="T931" s="237"/>
      <c r="U931" s="11"/>
      <c r="V931" s="11"/>
      <c r="W931" s="11"/>
      <c r="X931" s="11"/>
      <c r="Y931" s="11"/>
      <c r="Z931" s="11"/>
      <c r="AA931" s="11"/>
      <c r="AB931" s="11"/>
      <c r="AC931" s="11"/>
      <c r="AD931" s="11"/>
      <c r="AE931" s="11"/>
      <c r="AT931" s="238" t="s">
        <v>199</v>
      </c>
      <c r="AU931" s="238" t="s">
        <v>85</v>
      </c>
      <c r="AV931" s="11" t="s">
        <v>85</v>
      </c>
      <c r="AW931" s="11" t="s">
        <v>32</v>
      </c>
      <c r="AX931" s="11" t="s">
        <v>76</v>
      </c>
      <c r="AY931" s="238" t="s">
        <v>195</v>
      </c>
    </row>
    <row r="932" s="10" customFormat="1">
      <c r="A932" s="10"/>
      <c r="B932" s="218"/>
      <c r="C932" s="219"/>
      <c r="D932" s="213" t="s">
        <v>199</v>
      </c>
      <c r="E932" s="220" t="s">
        <v>1</v>
      </c>
      <c r="F932" s="221" t="s">
        <v>2032</v>
      </c>
      <c r="G932" s="219"/>
      <c r="H932" s="220" t="s">
        <v>1</v>
      </c>
      <c r="I932" s="222"/>
      <c r="J932" s="219"/>
      <c r="K932" s="219"/>
      <c r="L932" s="223"/>
      <c r="M932" s="224"/>
      <c r="N932" s="225"/>
      <c r="O932" s="225"/>
      <c r="P932" s="225"/>
      <c r="Q932" s="225"/>
      <c r="R932" s="225"/>
      <c r="S932" s="225"/>
      <c r="T932" s="226"/>
      <c r="U932" s="10"/>
      <c r="V932" s="10"/>
      <c r="W932" s="10"/>
      <c r="X932" s="10"/>
      <c r="Y932" s="10"/>
      <c r="Z932" s="10"/>
      <c r="AA932" s="10"/>
      <c r="AB932" s="10"/>
      <c r="AC932" s="10"/>
      <c r="AD932" s="10"/>
      <c r="AE932" s="10"/>
      <c r="AT932" s="227" t="s">
        <v>199</v>
      </c>
      <c r="AU932" s="227" t="s">
        <v>85</v>
      </c>
      <c r="AV932" s="10" t="s">
        <v>83</v>
      </c>
      <c r="AW932" s="10" t="s">
        <v>32</v>
      </c>
      <c r="AX932" s="10" t="s">
        <v>76</v>
      </c>
      <c r="AY932" s="227" t="s">
        <v>195</v>
      </c>
    </row>
    <row r="933" s="11" customFormat="1">
      <c r="A933" s="11"/>
      <c r="B933" s="228"/>
      <c r="C933" s="229"/>
      <c r="D933" s="213" t="s">
        <v>199</v>
      </c>
      <c r="E933" s="230" t="s">
        <v>1</v>
      </c>
      <c r="F933" s="231" t="s">
        <v>2528</v>
      </c>
      <c r="G933" s="229"/>
      <c r="H933" s="232">
        <v>-8.4849999999999994</v>
      </c>
      <c r="I933" s="233"/>
      <c r="J933" s="229"/>
      <c r="K933" s="229"/>
      <c r="L933" s="234"/>
      <c r="M933" s="235"/>
      <c r="N933" s="236"/>
      <c r="O933" s="236"/>
      <c r="P933" s="236"/>
      <c r="Q933" s="236"/>
      <c r="R933" s="236"/>
      <c r="S933" s="236"/>
      <c r="T933" s="237"/>
      <c r="U933" s="11"/>
      <c r="V933" s="11"/>
      <c r="W933" s="11"/>
      <c r="X933" s="11"/>
      <c r="Y933" s="11"/>
      <c r="Z933" s="11"/>
      <c r="AA933" s="11"/>
      <c r="AB933" s="11"/>
      <c r="AC933" s="11"/>
      <c r="AD933" s="11"/>
      <c r="AE933" s="11"/>
      <c r="AT933" s="238" t="s">
        <v>199</v>
      </c>
      <c r="AU933" s="238" t="s">
        <v>85</v>
      </c>
      <c r="AV933" s="11" t="s">
        <v>85</v>
      </c>
      <c r="AW933" s="11" t="s">
        <v>32</v>
      </c>
      <c r="AX933" s="11" t="s">
        <v>76</v>
      </c>
      <c r="AY933" s="238" t="s">
        <v>195</v>
      </c>
    </row>
    <row r="934" s="10" customFormat="1">
      <c r="A934" s="10"/>
      <c r="B934" s="218"/>
      <c r="C934" s="219"/>
      <c r="D934" s="213" t="s">
        <v>199</v>
      </c>
      <c r="E934" s="220" t="s">
        <v>1</v>
      </c>
      <c r="F934" s="221" t="s">
        <v>2034</v>
      </c>
      <c r="G934" s="219"/>
      <c r="H934" s="220" t="s">
        <v>1</v>
      </c>
      <c r="I934" s="222"/>
      <c r="J934" s="219"/>
      <c r="K934" s="219"/>
      <c r="L934" s="223"/>
      <c r="M934" s="224"/>
      <c r="N934" s="225"/>
      <c r="O934" s="225"/>
      <c r="P934" s="225"/>
      <c r="Q934" s="225"/>
      <c r="R934" s="225"/>
      <c r="S934" s="225"/>
      <c r="T934" s="226"/>
      <c r="U934" s="10"/>
      <c r="V934" s="10"/>
      <c r="W934" s="10"/>
      <c r="X934" s="10"/>
      <c r="Y934" s="10"/>
      <c r="Z934" s="10"/>
      <c r="AA934" s="10"/>
      <c r="AB934" s="10"/>
      <c r="AC934" s="10"/>
      <c r="AD934" s="10"/>
      <c r="AE934" s="10"/>
      <c r="AT934" s="227" t="s">
        <v>199</v>
      </c>
      <c r="AU934" s="227" t="s">
        <v>85</v>
      </c>
      <c r="AV934" s="10" t="s">
        <v>83</v>
      </c>
      <c r="AW934" s="10" t="s">
        <v>32</v>
      </c>
      <c r="AX934" s="10" t="s">
        <v>76</v>
      </c>
      <c r="AY934" s="227" t="s">
        <v>195</v>
      </c>
    </row>
    <row r="935" s="11" customFormat="1">
      <c r="A935" s="11"/>
      <c r="B935" s="228"/>
      <c r="C935" s="229"/>
      <c r="D935" s="213" t="s">
        <v>199</v>
      </c>
      <c r="E935" s="230" t="s">
        <v>1</v>
      </c>
      <c r="F935" s="231" t="s">
        <v>2529</v>
      </c>
      <c r="G935" s="229"/>
      <c r="H935" s="232">
        <v>-9.173</v>
      </c>
      <c r="I935" s="233"/>
      <c r="J935" s="229"/>
      <c r="K935" s="229"/>
      <c r="L935" s="234"/>
      <c r="M935" s="235"/>
      <c r="N935" s="236"/>
      <c r="O935" s="236"/>
      <c r="P935" s="236"/>
      <c r="Q935" s="236"/>
      <c r="R935" s="236"/>
      <c r="S935" s="236"/>
      <c r="T935" s="237"/>
      <c r="U935" s="11"/>
      <c r="V935" s="11"/>
      <c r="W935" s="11"/>
      <c r="X935" s="11"/>
      <c r="Y935" s="11"/>
      <c r="Z935" s="11"/>
      <c r="AA935" s="11"/>
      <c r="AB935" s="11"/>
      <c r="AC935" s="11"/>
      <c r="AD935" s="11"/>
      <c r="AE935" s="11"/>
      <c r="AT935" s="238" t="s">
        <v>199</v>
      </c>
      <c r="AU935" s="238" t="s">
        <v>85</v>
      </c>
      <c r="AV935" s="11" t="s">
        <v>85</v>
      </c>
      <c r="AW935" s="11" t="s">
        <v>32</v>
      </c>
      <c r="AX935" s="11" t="s">
        <v>76</v>
      </c>
      <c r="AY935" s="238" t="s">
        <v>195</v>
      </c>
    </row>
    <row r="936" s="10" customFormat="1">
      <c r="A936" s="10"/>
      <c r="B936" s="218"/>
      <c r="C936" s="219"/>
      <c r="D936" s="213" t="s">
        <v>199</v>
      </c>
      <c r="E936" s="220" t="s">
        <v>1</v>
      </c>
      <c r="F936" s="221" t="s">
        <v>2055</v>
      </c>
      <c r="G936" s="219"/>
      <c r="H936" s="220" t="s">
        <v>1</v>
      </c>
      <c r="I936" s="222"/>
      <c r="J936" s="219"/>
      <c r="K936" s="219"/>
      <c r="L936" s="223"/>
      <c r="M936" s="224"/>
      <c r="N936" s="225"/>
      <c r="O936" s="225"/>
      <c r="P936" s="225"/>
      <c r="Q936" s="225"/>
      <c r="R936" s="225"/>
      <c r="S936" s="225"/>
      <c r="T936" s="226"/>
      <c r="U936" s="10"/>
      <c r="V936" s="10"/>
      <c r="W936" s="10"/>
      <c r="X936" s="10"/>
      <c r="Y936" s="10"/>
      <c r="Z936" s="10"/>
      <c r="AA936" s="10"/>
      <c r="AB936" s="10"/>
      <c r="AC936" s="10"/>
      <c r="AD936" s="10"/>
      <c r="AE936" s="10"/>
      <c r="AT936" s="227" t="s">
        <v>199</v>
      </c>
      <c r="AU936" s="227" t="s">
        <v>85</v>
      </c>
      <c r="AV936" s="10" t="s">
        <v>83</v>
      </c>
      <c r="AW936" s="10" t="s">
        <v>32</v>
      </c>
      <c r="AX936" s="10" t="s">
        <v>76</v>
      </c>
      <c r="AY936" s="227" t="s">
        <v>195</v>
      </c>
    </row>
    <row r="937" s="11" customFormat="1">
      <c r="A937" s="11"/>
      <c r="B937" s="228"/>
      <c r="C937" s="229"/>
      <c r="D937" s="213" t="s">
        <v>199</v>
      </c>
      <c r="E937" s="230" t="s">
        <v>1</v>
      </c>
      <c r="F937" s="231" t="s">
        <v>2530</v>
      </c>
      <c r="G937" s="229"/>
      <c r="H937" s="232">
        <v>-21.352</v>
      </c>
      <c r="I937" s="233"/>
      <c r="J937" s="229"/>
      <c r="K937" s="229"/>
      <c r="L937" s="234"/>
      <c r="M937" s="235"/>
      <c r="N937" s="236"/>
      <c r="O937" s="236"/>
      <c r="P937" s="236"/>
      <c r="Q937" s="236"/>
      <c r="R937" s="236"/>
      <c r="S937" s="236"/>
      <c r="T937" s="237"/>
      <c r="U937" s="11"/>
      <c r="V937" s="11"/>
      <c r="W937" s="11"/>
      <c r="X937" s="11"/>
      <c r="Y937" s="11"/>
      <c r="Z937" s="11"/>
      <c r="AA937" s="11"/>
      <c r="AB937" s="11"/>
      <c r="AC937" s="11"/>
      <c r="AD937" s="11"/>
      <c r="AE937" s="11"/>
      <c r="AT937" s="238" t="s">
        <v>199</v>
      </c>
      <c r="AU937" s="238" t="s">
        <v>85</v>
      </c>
      <c r="AV937" s="11" t="s">
        <v>85</v>
      </c>
      <c r="AW937" s="11" t="s">
        <v>32</v>
      </c>
      <c r="AX937" s="11" t="s">
        <v>76</v>
      </c>
      <c r="AY937" s="238" t="s">
        <v>195</v>
      </c>
    </row>
    <row r="938" s="10" customFormat="1">
      <c r="A938" s="10"/>
      <c r="B938" s="218"/>
      <c r="C938" s="219"/>
      <c r="D938" s="213" t="s">
        <v>199</v>
      </c>
      <c r="E938" s="220" t="s">
        <v>1</v>
      </c>
      <c r="F938" s="221" t="s">
        <v>2058</v>
      </c>
      <c r="G938" s="219"/>
      <c r="H938" s="220" t="s">
        <v>1</v>
      </c>
      <c r="I938" s="222"/>
      <c r="J938" s="219"/>
      <c r="K938" s="219"/>
      <c r="L938" s="223"/>
      <c r="M938" s="224"/>
      <c r="N938" s="225"/>
      <c r="O938" s="225"/>
      <c r="P938" s="225"/>
      <c r="Q938" s="225"/>
      <c r="R938" s="225"/>
      <c r="S938" s="225"/>
      <c r="T938" s="226"/>
      <c r="U938" s="10"/>
      <c r="V938" s="10"/>
      <c r="W938" s="10"/>
      <c r="X938" s="10"/>
      <c r="Y938" s="10"/>
      <c r="Z938" s="10"/>
      <c r="AA938" s="10"/>
      <c r="AB938" s="10"/>
      <c r="AC938" s="10"/>
      <c r="AD938" s="10"/>
      <c r="AE938" s="10"/>
      <c r="AT938" s="227" t="s">
        <v>199</v>
      </c>
      <c r="AU938" s="227" t="s">
        <v>85</v>
      </c>
      <c r="AV938" s="10" t="s">
        <v>83</v>
      </c>
      <c r="AW938" s="10" t="s">
        <v>32</v>
      </c>
      <c r="AX938" s="10" t="s">
        <v>76</v>
      </c>
      <c r="AY938" s="227" t="s">
        <v>195</v>
      </c>
    </row>
    <row r="939" s="11" customFormat="1">
      <c r="A939" s="11"/>
      <c r="B939" s="228"/>
      <c r="C939" s="229"/>
      <c r="D939" s="213" t="s">
        <v>199</v>
      </c>
      <c r="E939" s="230" t="s">
        <v>1</v>
      </c>
      <c r="F939" s="231" t="s">
        <v>2531</v>
      </c>
      <c r="G939" s="229"/>
      <c r="H939" s="232">
        <v>-20.181000000000001</v>
      </c>
      <c r="I939" s="233"/>
      <c r="J939" s="229"/>
      <c r="K939" s="229"/>
      <c r="L939" s="234"/>
      <c r="M939" s="235"/>
      <c r="N939" s="236"/>
      <c r="O939" s="236"/>
      <c r="P939" s="236"/>
      <c r="Q939" s="236"/>
      <c r="R939" s="236"/>
      <c r="S939" s="236"/>
      <c r="T939" s="237"/>
      <c r="U939" s="11"/>
      <c r="V939" s="11"/>
      <c r="W939" s="11"/>
      <c r="X939" s="11"/>
      <c r="Y939" s="11"/>
      <c r="Z939" s="11"/>
      <c r="AA939" s="11"/>
      <c r="AB939" s="11"/>
      <c r="AC939" s="11"/>
      <c r="AD939" s="11"/>
      <c r="AE939" s="11"/>
      <c r="AT939" s="238" t="s">
        <v>199</v>
      </c>
      <c r="AU939" s="238" t="s">
        <v>85</v>
      </c>
      <c r="AV939" s="11" t="s">
        <v>85</v>
      </c>
      <c r="AW939" s="11" t="s">
        <v>32</v>
      </c>
      <c r="AX939" s="11" t="s">
        <v>76</v>
      </c>
      <c r="AY939" s="238" t="s">
        <v>195</v>
      </c>
    </row>
    <row r="940" s="11" customFormat="1">
      <c r="A940" s="11"/>
      <c r="B940" s="228"/>
      <c r="C940" s="229"/>
      <c r="D940" s="213" t="s">
        <v>199</v>
      </c>
      <c r="E940" s="230" t="s">
        <v>1</v>
      </c>
      <c r="F940" s="231" t="s">
        <v>2532</v>
      </c>
      <c r="G940" s="229"/>
      <c r="H940" s="232">
        <v>-3.645</v>
      </c>
      <c r="I940" s="233"/>
      <c r="J940" s="229"/>
      <c r="K940" s="229"/>
      <c r="L940" s="234"/>
      <c r="M940" s="235"/>
      <c r="N940" s="236"/>
      <c r="O940" s="236"/>
      <c r="P940" s="236"/>
      <c r="Q940" s="236"/>
      <c r="R940" s="236"/>
      <c r="S940" s="236"/>
      <c r="T940" s="237"/>
      <c r="U940" s="11"/>
      <c r="V940" s="11"/>
      <c r="W940" s="11"/>
      <c r="X940" s="11"/>
      <c r="Y940" s="11"/>
      <c r="Z940" s="11"/>
      <c r="AA940" s="11"/>
      <c r="AB940" s="11"/>
      <c r="AC940" s="11"/>
      <c r="AD940" s="11"/>
      <c r="AE940" s="11"/>
      <c r="AT940" s="238" t="s">
        <v>199</v>
      </c>
      <c r="AU940" s="238" t="s">
        <v>85</v>
      </c>
      <c r="AV940" s="11" t="s">
        <v>85</v>
      </c>
      <c r="AW940" s="11" t="s">
        <v>32</v>
      </c>
      <c r="AX940" s="11" t="s">
        <v>76</v>
      </c>
      <c r="AY940" s="238" t="s">
        <v>195</v>
      </c>
    </row>
    <row r="941" s="11" customFormat="1">
      <c r="A941" s="11"/>
      <c r="B941" s="228"/>
      <c r="C941" s="229"/>
      <c r="D941" s="213" t="s">
        <v>199</v>
      </c>
      <c r="E941" s="230" t="s">
        <v>1</v>
      </c>
      <c r="F941" s="231" t="s">
        <v>2533</v>
      </c>
      <c r="G941" s="229"/>
      <c r="H941" s="232">
        <v>-0.33800000000000002</v>
      </c>
      <c r="I941" s="233"/>
      <c r="J941" s="229"/>
      <c r="K941" s="229"/>
      <c r="L941" s="234"/>
      <c r="M941" s="235"/>
      <c r="N941" s="236"/>
      <c r="O941" s="236"/>
      <c r="P941" s="236"/>
      <c r="Q941" s="236"/>
      <c r="R941" s="236"/>
      <c r="S941" s="236"/>
      <c r="T941" s="237"/>
      <c r="U941" s="11"/>
      <c r="V941" s="11"/>
      <c r="W941" s="11"/>
      <c r="X941" s="11"/>
      <c r="Y941" s="11"/>
      <c r="Z941" s="11"/>
      <c r="AA941" s="11"/>
      <c r="AB941" s="11"/>
      <c r="AC941" s="11"/>
      <c r="AD941" s="11"/>
      <c r="AE941" s="11"/>
      <c r="AT941" s="238" t="s">
        <v>199</v>
      </c>
      <c r="AU941" s="238" t="s">
        <v>85</v>
      </c>
      <c r="AV941" s="11" t="s">
        <v>85</v>
      </c>
      <c r="AW941" s="11" t="s">
        <v>32</v>
      </c>
      <c r="AX941" s="11" t="s">
        <v>76</v>
      </c>
      <c r="AY941" s="238" t="s">
        <v>195</v>
      </c>
    </row>
    <row r="942" s="10" customFormat="1">
      <c r="A942" s="10"/>
      <c r="B942" s="218"/>
      <c r="C942" s="219"/>
      <c r="D942" s="213" t="s">
        <v>199</v>
      </c>
      <c r="E942" s="220" t="s">
        <v>1</v>
      </c>
      <c r="F942" s="221" t="s">
        <v>2078</v>
      </c>
      <c r="G942" s="219"/>
      <c r="H942" s="220" t="s">
        <v>1</v>
      </c>
      <c r="I942" s="222"/>
      <c r="J942" s="219"/>
      <c r="K942" s="219"/>
      <c r="L942" s="223"/>
      <c r="M942" s="224"/>
      <c r="N942" s="225"/>
      <c r="O942" s="225"/>
      <c r="P942" s="225"/>
      <c r="Q942" s="225"/>
      <c r="R942" s="225"/>
      <c r="S942" s="225"/>
      <c r="T942" s="226"/>
      <c r="U942" s="10"/>
      <c r="V942" s="10"/>
      <c r="W942" s="10"/>
      <c r="X942" s="10"/>
      <c r="Y942" s="10"/>
      <c r="Z942" s="10"/>
      <c r="AA942" s="10"/>
      <c r="AB942" s="10"/>
      <c r="AC942" s="10"/>
      <c r="AD942" s="10"/>
      <c r="AE942" s="10"/>
      <c r="AT942" s="227" t="s">
        <v>199</v>
      </c>
      <c r="AU942" s="227" t="s">
        <v>85</v>
      </c>
      <c r="AV942" s="10" t="s">
        <v>83</v>
      </c>
      <c r="AW942" s="10" t="s">
        <v>32</v>
      </c>
      <c r="AX942" s="10" t="s">
        <v>76</v>
      </c>
      <c r="AY942" s="227" t="s">
        <v>195</v>
      </c>
    </row>
    <row r="943" s="11" customFormat="1">
      <c r="A943" s="11"/>
      <c r="B943" s="228"/>
      <c r="C943" s="229"/>
      <c r="D943" s="213" t="s">
        <v>199</v>
      </c>
      <c r="E943" s="230" t="s">
        <v>1</v>
      </c>
      <c r="F943" s="231" t="s">
        <v>2534</v>
      </c>
      <c r="G943" s="229"/>
      <c r="H943" s="232">
        <v>-13.893000000000001</v>
      </c>
      <c r="I943" s="233"/>
      <c r="J943" s="229"/>
      <c r="K943" s="229"/>
      <c r="L943" s="234"/>
      <c r="M943" s="235"/>
      <c r="N943" s="236"/>
      <c r="O943" s="236"/>
      <c r="P943" s="236"/>
      <c r="Q943" s="236"/>
      <c r="R943" s="236"/>
      <c r="S943" s="236"/>
      <c r="T943" s="237"/>
      <c r="U943" s="11"/>
      <c r="V943" s="11"/>
      <c r="W943" s="11"/>
      <c r="X943" s="11"/>
      <c r="Y943" s="11"/>
      <c r="Z943" s="11"/>
      <c r="AA943" s="11"/>
      <c r="AB943" s="11"/>
      <c r="AC943" s="11"/>
      <c r="AD943" s="11"/>
      <c r="AE943" s="11"/>
      <c r="AT943" s="238" t="s">
        <v>199</v>
      </c>
      <c r="AU943" s="238" t="s">
        <v>85</v>
      </c>
      <c r="AV943" s="11" t="s">
        <v>85</v>
      </c>
      <c r="AW943" s="11" t="s">
        <v>32</v>
      </c>
      <c r="AX943" s="11" t="s">
        <v>76</v>
      </c>
      <c r="AY943" s="238" t="s">
        <v>195</v>
      </c>
    </row>
    <row r="944" s="11" customFormat="1">
      <c r="A944" s="11"/>
      <c r="B944" s="228"/>
      <c r="C944" s="229"/>
      <c r="D944" s="213" t="s">
        <v>199</v>
      </c>
      <c r="E944" s="230" t="s">
        <v>1</v>
      </c>
      <c r="F944" s="231" t="s">
        <v>2535</v>
      </c>
      <c r="G944" s="229"/>
      <c r="H944" s="232">
        <v>-3.911</v>
      </c>
      <c r="I944" s="233"/>
      <c r="J944" s="229"/>
      <c r="K944" s="229"/>
      <c r="L944" s="234"/>
      <c r="M944" s="235"/>
      <c r="N944" s="236"/>
      <c r="O944" s="236"/>
      <c r="P944" s="236"/>
      <c r="Q944" s="236"/>
      <c r="R944" s="236"/>
      <c r="S944" s="236"/>
      <c r="T944" s="237"/>
      <c r="U944" s="11"/>
      <c r="V944" s="11"/>
      <c r="W944" s="11"/>
      <c r="X944" s="11"/>
      <c r="Y944" s="11"/>
      <c r="Z944" s="11"/>
      <c r="AA944" s="11"/>
      <c r="AB944" s="11"/>
      <c r="AC944" s="11"/>
      <c r="AD944" s="11"/>
      <c r="AE944" s="11"/>
      <c r="AT944" s="238" t="s">
        <v>199</v>
      </c>
      <c r="AU944" s="238" t="s">
        <v>85</v>
      </c>
      <c r="AV944" s="11" t="s">
        <v>85</v>
      </c>
      <c r="AW944" s="11" t="s">
        <v>32</v>
      </c>
      <c r="AX944" s="11" t="s">
        <v>76</v>
      </c>
      <c r="AY944" s="238" t="s">
        <v>195</v>
      </c>
    </row>
    <row r="945" s="11" customFormat="1">
      <c r="A945" s="11"/>
      <c r="B945" s="228"/>
      <c r="C945" s="229"/>
      <c r="D945" s="213" t="s">
        <v>199</v>
      </c>
      <c r="E945" s="230" t="s">
        <v>1</v>
      </c>
      <c r="F945" s="231" t="s">
        <v>2536</v>
      </c>
      <c r="G945" s="229"/>
      <c r="H945" s="232">
        <v>-0.39900000000000002</v>
      </c>
      <c r="I945" s="233"/>
      <c r="J945" s="229"/>
      <c r="K945" s="229"/>
      <c r="L945" s="234"/>
      <c r="M945" s="235"/>
      <c r="N945" s="236"/>
      <c r="O945" s="236"/>
      <c r="P945" s="236"/>
      <c r="Q945" s="236"/>
      <c r="R945" s="236"/>
      <c r="S945" s="236"/>
      <c r="T945" s="237"/>
      <c r="U945" s="11"/>
      <c r="V945" s="11"/>
      <c r="W945" s="11"/>
      <c r="X945" s="11"/>
      <c r="Y945" s="11"/>
      <c r="Z945" s="11"/>
      <c r="AA945" s="11"/>
      <c r="AB945" s="11"/>
      <c r="AC945" s="11"/>
      <c r="AD945" s="11"/>
      <c r="AE945" s="11"/>
      <c r="AT945" s="238" t="s">
        <v>199</v>
      </c>
      <c r="AU945" s="238" t="s">
        <v>85</v>
      </c>
      <c r="AV945" s="11" t="s">
        <v>85</v>
      </c>
      <c r="AW945" s="11" t="s">
        <v>32</v>
      </c>
      <c r="AX945" s="11" t="s">
        <v>76</v>
      </c>
      <c r="AY945" s="238" t="s">
        <v>195</v>
      </c>
    </row>
    <row r="946" s="10" customFormat="1">
      <c r="A946" s="10"/>
      <c r="B946" s="218"/>
      <c r="C946" s="219"/>
      <c r="D946" s="213" t="s">
        <v>199</v>
      </c>
      <c r="E946" s="220" t="s">
        <v>1</v>
      </c>
      <c r="F946" s="221" t="s">
        <v>2062</v>
      </c>
      <c r="G946" s="219"/>
      <c r="H946" s="220" t="s">
        <v>1</v>
      </c>
      <c r="I946" s="222"/>
      <c r="J946" s="219"/>
      <c r="K946" s="219"/>
      <c r="L946" s="223"/>
      <c r="M946" s="224"/>
      <c r="N946" s="225"/>
      <c r="O946" s="225"/>
      <c r="P946" s="225"/>
      <c r="Q946" s="225"/>
      <c r="R946" s="225"/>
      <c r="S946" s="225"/>
      <c r="T946" s="226"/>
      <c r="U946" s="10"/>
      <c r="V946" s="10"/>
      <c r="W946" s="10"/>
      <c r="X946" s="10"/>
      <c r="Y946" s="10"/>
      <c r="Z946" s="10"/>
      <c r="AA946" s="10"/>
      <c r="AB946" s="10"/>
      <c r="AC946" s="10"/>
      <c r="AD946" s="10"/>
      <c r="AE946" s="10"/>
      <c r="AT946" s="227" t="s">
        <v>199</v>
      </c>
      <c r="AU946" s="227" t="s">
        <v>85</v>
      </c>
      <c r="AV946" s="10" t="s">
        <v>83</v>
      </c>
      <c r="AW946" s="10" t="s">
        <v>32</v>
      </c>
      <c r="AX946" s="10" t="s">
        <v>76</v>
      </c>
      <c r="AY946" s="227" t="s">
        <v>195</v>
      </c>
    </row>
    <row r="947" s="11" customFormat="1">
      <c r="A947" s="11"/>
      <c r="B947" s="228"/>
      <c r="C947" s="229"/>
      <c r="D947" s="213" t="s">
        <v>199</v>
      </c>
      <c r="E947" s="230" t="s">
        <v>1</v>
      </c>
      <c r="F947" s="231" t="s">
        <v>2537</v>
      </c>
      <c r="G947" s="229"/>
      <c r="H947" s="232">
        <v>-34.847000000000001</v>
      </c>
      <c r="I947" s="233"/>
      <c r="J947" s="229"/>
      <c r="K947" s="229"/>
      <c r="L947" s="234"/>
      <c r="M947" s="235"/>
      <c r="N947" s="236"/>
      <c r="O947" s="236"/>
      <c r="P947" s="236"/>
      <c r="Q947" s="236"/>
      <c r="R947" s="236"/>
      <c r="S947" s="236"/>
      <c r="T947" s="237"/>
      <c r="U947" s="11"/>
      <c r="V947" s="11"/>
      <c r="W947" s="11"/>
      <c r="X947" s="11"/>
      <c r="Y947" s="11"/>
      <c r="Z947" s="11"/>
      <c r="AA947" s="11"/>
      <c r="AB947" s="11"/>
      <c r="AC947" s="11"/>
      <c r="AD947" s="11"/>
      <c r="AE947" s="11"/>
      <c r="AT947" s="238" t="s">
        <v>199</v>
      </c>
      <c r="AU947" s="238" t="s">
        <v>85</v>
      </c>
      <c r="AV947" s="11" t="s">
        <v>85</v>
      </c>
      <c r="AW947" s="11" t="s">
        <v>32</v>
      </c>
      <c r="AX947" s="11" t="s">
        <v>76</v>
      </c>
      <c r="AY947" s="238" t="s">
        <v>195</v>
      </c>
    </row>
    <row r="948" s="10" customFormat="1">
      <c r="A948" s="10"/>
      <c r="B948" s="218"/>
      <c r="C948" s="219"/>
      <c r="D948" s="213" t="s">
        <v>199</v>
      </c>
      <c r="E948" s="220" t="s">
        <v>1</v>
      </c>
      <c r="F948" s="221" t="s">
        <v>2016</v>
      </c>
      <c r="G948" s="219"/>
      <c r="H948" s="220" t="s">
        <v>1</v>
      </c>
      <c r="I948" s="222"/>
      <c r="J948" s="219"/>
      <c r="K948" s="219"/>
      <c r="L948" s="223"/>
      <c r="M948" s="224"/>
      <c r="N948" s="225"/>
      <c r="O948" s="225"/>
      <c r="P948" s="225"/>
      <c r="Q948" s="225"/>
      <c r="R948" s="225"/>
      <c r="S948" s="225"/>
      <c r="T948" s="226"/>
      <c r="U948" s="10"/>
      <c r="V948" s="10"/>
      <c r="W948" s="10"/>
      <c r="X948" s="10"/>
      <c r="Y948" s="10"/>
      <c r="Z948" s="10"/>
      <c r="AA948" s="10"/>
      <c r="AB948" s="10"/>
      <c r="AC948" s="10"/>
      <c r="AD948" s="10"/>
      <c r="AE948" s="10"/>
      <c r="AT948" s="227" t="s">
        <v>199</v>
      </c>
      <c r="AU948" s="227" t="s">
        <v>85</v>
      </c>
      <c r="AV948" s="10" t="s">
        <v>83</v>
      </c>
      <c r="AW948" s="10" t="s">
        <v>32</v>
      </c>
      <c r="AX948" s="10" t="s">
        <v>76</v>
      </c>
      <c r="AY948" s="227" t="s">
        <v>195</v>
      </c>
    </row>
    <row r="949" s="11" customFormat="1">
      <c r="A949" s="11"/>
      <c r="B949" s="228"/>
      <c r="C949" s="229"/>
      <c r="D949" s="213" t="s">
        <v>199</v>
      </c>
      <c r="E949" s="230" t="s">
        <v>1</v>
      </c>
      <c r="F949" s="231" t="s">
        <v>2538</v>
      </c>
      <c r="G949" s="229"/>
      <c r="H949" s="232">
        <v>-6.8440000000000003</v>
      </c>
      <c r="I949" s="233"/>
      <c r="J949" s="229"/>
      <c r="K949" s="229"/>
      <c r="L949" s="234"/>
      <c r="M949" s="235"/>
      <c r="N949" s="236"/>
      <c r="O949" s="236"/>
      <c r="P949" s="236"/>
      <c r="Q949" s="236"/>
      <c r="R949" s="236"/>
      <c r="S949" s="236"/>
      <c r="T949" s="237"/>
      <c r="U949" s="11"/>
      <c r="V949" s="11"/>
      <c r="W949" s="11"/>
      <c r="X949" s="11"/>
      <c r="Y949" s="11"/>
      <c r="Z949" s="11"/>
      <c r="AA949" s="11"/>
      <c r="AB949" s="11"/>
      <c r="AC949" s="11"/>
      <c r="AD949" s="11"/>
      <c r="AE949" s="11"/>
      <c r="AT949" s="238" t="s">
        <v>199</v>
      </c>
      <c r="AU949" s="238" t="s">
        <v>85</v>
      </c>
      <c r="AV949" s="11" t="s">
        <v>85</v>
      </c>
      <c r="AW949" s="11" t="s">
        <v>32</v>
      </c>
      <c r="AX949" s="11" t="s">
        <v>76</v>
      </c>
      <c r="AY949" s="238" t="s">
        <v>195</v>
      </c>
    </row>
    <row r="950" s="10" customFormat="1">
      <c r="A950" s="10"/>
      <c r="B950" s="218"/>
      <c r="C950" s="219"/>
      <c r="D950" s="213" t="s">
        <v>199</v>
      </c>
      <c r="E950" s="220" t="s">
        <v>1</v>
      </c>
      <c r="F950" s="221" t="s">
        <v>2065</v>
      </c>
      <c r="G950" s="219"/>
      <c r="H950" s="220" t="s">
        <v>1</v>
      </c>
      <c r="I950" s="222"/>
      <c r="J950" s="219"/>
      <c r="K950" s="219"/>
      <c r="L950" s="223"/>
      <c r="M950" s="224"/>
      <c r="N950" s="225"/>
      <c r="O950" s="225"/>
      <c r="P950" s="225"/>
      <c r="Q950" s="225"/>
      <c r="R950" s="225"/>
      <c r="S950" s="225"/>
      <c r="T950" s="226"/>
      <c r="U950" s="10"/>
      <c r="V950" s="10"/>
      <c r="W950" s="10"/>
      <c r="X950" s="10"/>
      <c r="Y950" s="10"/>
      <c r="Z950" s="10"/>
      <c r="AA950" s="10"/>
      <c r="AB950" s="10"/>
      <c r="AC950" s="10"/>
      <c r="AD950" s="10"/>
      <c r="AE950" s="10"/>
      <c r="AT950" s="227" t="s">
        <v>199</v>
      </c>
      <c r="AU950" s="227" t="s">
        <v>85</v>
      </c>
      <c r="AV950" s="10" t="s">
        <v>83</v>
      </c>
      <c r="AW950" s="10" t="s">
        <v>32</v>
      </c>
      <c r="AX950" s="10" t="s">
        <v>76</v>
      </c>
      <c r="AY950" s="227" t="s">
        <v>195</v>
      </c>
    </row>
    <row r="951" s="11" customFormat="1">
      <c r="A951" s="11"/>
      <c r="B951" s="228"/>
      <c r="C951" s="229"/>
      <c r="D951" s="213" t="s">
        <v>199</v>
      </c>
      <c r="E951" s="230" t="s">
        <v>1</v>
      </c>
      <c r="F951" s="231" t="s">
        <v>2539</v>
      </c>
      <c r="G951" s="229"/>
      <c r="H951" s="232">
        <v>-9.125</v>
      </c>
      <c r="I951" s="233"/>
      <c r="J951" s="229"/>
      <c r="K951" s="229"/>
      <c r="L951" s="234"/>
      <c r="M951" s="235"/>
      <c r="N951" s="236"/>
      <c r="O951" s="236"/>
      <c r="P951" s="236"/>
      <c r="Q951" s="236"/>
      <c r="R951" s="236"/>
      <c r="S951" s="236"/>
      <c r="T951" s="237"/>
      <c r="U951" s="11"/>
      <c r="V951" s="11"/>
      <c r="W951" s="11"/>
      <c r="X951" s="11"/>
      <c r="Y951" s="11"/>
      <c r="Z951" s="11"/>
      <c r="AA951" s="11"/>
      <c r="AB951" s="11"/>
      <c r="AC951" s="11"/>
      <c r="AD951" s="11"/>
      <c r="AE951" s="11"/>
      <c r="AT951" s="238" t="s">
        <v>199</v>
      </c>
      <c r="AU951" s="238" t="s">
        <v>85</v>
      </c>
      <c r="AV951" s="11" t="s">
        <v>85</v>
      </c>
      <c r="AW951" s="11" t="s">
        <v>32</v>
      </c>
      <c r="AX951" s="11" t="s">
        <v>76</v>
      </c>
      <c r="AY951" s="238" t="s">
        <v>195</v>
      </c>
    </row>
    <row r="952" s="10" customFormat="1">
      <c r="A952" s="10"/>
      <c r="B952" s="218"/>
      <c r="C952" s="219"/>
      <c r="D952" s="213" t="s">
        <v>199</v>
      </c>
      <c r="E952" s="220" t="s">
        <v>1</v>
      </c>
      <c r="F952" s="221" t="s">
        <v>2067</v>
      </c>
      <c r="G952" s="219"/>
      <c r="H952" s="220" t="s">
        <v>1</v>
      </c>
      <c r="I952" s="222"/>
      <c r="J952" s="219"/>
      <c r="K952" s="219"/>
      <c r="L952" s="223"/>
      <c r="M952" s="224"/>
      <c r="N952" s="225"/>
      <c r="O952" s="225"/>
      <c r="P952" s="225"/>
      <c r="Q952" s="225"/>
      <c r="R952" s="225"/>
      <c r="S952" s="225"/>
      <c r="T952" s="226"/>
      <c r="U952" s="10"/>
      <c r="V952" s="10"/>
      <c r="W952" s="10"/>
      <c r="X952" s="10"/>
      <c r="Y952" s="10"/>
      <c r="Z952" s="10"/>
      <c r="AA952" s="10"/>
      <c r="AB952" s="10"/>
      <c r="AC952" s="10"/>
      <c r="AD952" s="10"/>
      <c r="AE952" s="10"/>
      <c r="AT952" s="227" t="s">
        <v>199</v>
      </c>
      <c r="AU952" s="227" t="s">
        <v>85</v>
      </c>
      <c r="AV952" s="10" t="s">
        <v>83</v>
      </c>
      <c r="AW952" s="10" t="s">
        <v>32</v>
      </c>
      <c r="AX952" s="10" t="s">
        <v>76</v>
      </c>
      <c r="AY952" s="227" t="s">
        <v>195</v>
      </c>
    </row>
    <row r="953" s="11" customFormat="1">
      <c r="A953" s="11"/>
      <c r="B953" s="228"/>
      <c r="C953" s="229"/>
      <c r="D953" s="213" t="s">
        <v>199</v>
      </c>
      <c r="E953" s="230" t="s">
        <v>1</v>
      </c>
      <c r="F953" s="231" t="s">
        <v>2540</v>
      </c>
      <c r="G953" s="229"/>
      <c r="H953" s="232">
        <v>-7.5679999999999996</v>
      </c>
      <c r="I953" s="233"/>
      <c r="J953" s="229"/>
      <c r="K953" s="229"/>
      <c r="L953" s="234"/>
      <c r="M953" s="235"/>
      <c r="N953" s="236"/>
      <c r="O953" s="236"/>
      <c r="P953" s="236"/>
      <c r="Q953" s="236"/>
      <c r="R953" s="236"/>
      <c r="S953" s="236"/>
      <c r="T953" s="237"/>
      <c r="U953" s="11"/>
      <c r="V953" s="11"/>
      <c r="W953" s="11"/>
      <c r="X953" s="11"/>
      <c r="Y953" s="11"/>
      <c r="Z953" s="11"/>
      <c r="AA953" s="11"/>
      <c r="AB953" s="11"/>
      <c r="AC953" s="11"/>
      <c r="AD953" s="11"/>
      <c r="AE953" s="11"/>
      <c r="AT953" s="238" t="s">
        <v>199</v>
      </c>
      <c r="AU953" s="238" t="s">
        <v>85</v>
      </c>
      <c r="AV953" s="11" t="s">
        <v>85</v>
      </c>
      <c r="AW953" s="11" t="s">
        <v>32</v>
      </c>
      <c r="AX953" s="11" t="s">
        <v>76</v>
      </c>
      <c r="AY953" s="238" t="s">
        <v>195</v>
      </c>
    </row>
    <row r="954" s="11" customFormat="1">
      <c r="A954" s="11"/>
      <c r="B954" s="228"/>
      <c r="C954" s="229"/>
      <c r="D954" s="213" t="s">
        <v>199</v>
      </c>
      <c r="E954" s="230" t="s">
        <v>1</v>
      </c>
      <c r="F954" s="231" t="s">
        <v>2541</v>
      </c>
      <c r="G954" s="229"/>
      <c r="H954" s="232">
        <v>-3.5369999999999999</v>
      </c>
      <c r="I954" s="233"/>
      <c r="J954" s="229"/>
      <c r="K954" s="229"/>
      <c r="L954" s="234"/>
      <c r="M954" s="235"/>
      <c r="N954" s="236"/>
      <c r="O954" s="236"/>
      <c r="P954" s="236"/>
      <c r="Q954" s="236"/>
      <c r="R954" s="236"/>
      <c r="S954" s="236"/>
      <c r="T954" s="237"/>
      <c r="U954" s="11"/>
      <c r="V954" s="11"/>
      <c r="W954" s="11"/>
      <c r="X954" s="11"/>
      <c r="Y954" s="11"/>
      <c r="Z954" s="11"/>
      <c r="AA954" s="11"/>
      <c r="AB954" s="11"/>
      <c r="AC954" s="11"/>
      <c r="AD954" s="11"/>
      <c r="AE954" s="11"/>
      <c r="AT954" s="238" t="s">
        <v>199</v>
      </c>
      <c r="AU954" s="238" t="s">
        <v>85</v>
      </c>
      <c r="AV954" s="11" t="s">
        <v>85</v>
      </c>
      <c r="AW954" s="11" t="s">
        <v>32</v>
      </c>
      <c r="AX954" s="11" t="s">
        <v>76</v>
      </c>
      <c r="AY954" s="238" t="s">
        <v>195</v>
      </c>
    </row>
    <row r="955" s="11" customFormat="1">
      <c r="A955" s="11"/>
      <c r="B955" s="228"/>
      <c r="C955" s="229"/>
      <c r="D955" s="213" t="s">
        <v>199</v>
      </c>
      <c r="E955" s="230" t="s">
        <v>1</v>
      </c>
      <c r="F955" s="231" t="s">
        <v>2533</v>
      </c>
      <c r="G955" s="229"/>
      <c r="H955" s="232">
        <v>-0.33800000000000002</v>
      </c>
      <c r="I955" s="233"/>
      <c r="J955" s="229"/>
      <c r="K955" s="229"/>
      <c r="L955" s="234"/>
      <c r="M955" s="235"/>
      <c r="N955" s="236"/>
      <c r="O955" s="236"/>
      <c r="P955" s="236"/>
      <c r="Q955" s="236"/>
      <c r="R955" s="236"/>
      <c r="S955" s="236"/>
      <c r="T955" s="237"/>
      <c r="U955" s="11"/>
      <c r="V955" s="11"/>
      <c r="W955" s="11"/>
      <c r="X955" s="11"/>
      <c r="Y955" s="11"/>
      <c r="Z955" s="11"/>
      <c r="AA955" s="11"/>
      <c r="AB955" s="11"/>
      <c r="AC955" s="11"/>
      <c r="AD955" s="11"/>
      <c r="AE955" s="11"/>
      <c r="AT955" s="238" t="s">
        <v>199</v>
      </c>
      <c r="AU955" s="238" t="s">
        <v>85</v>
      </c>
      <c r="AV955" s="11" t="s">
        <v>85</v>
      </c>
      <c r="AW955" s="11" t="s">
        <v>32</v>
      </c>
      <c r="AX955" s="11" t="s">
        <v>76</v>
      </c>
      <c r="AY955" s="238" t="s">
        <v>195</v>
      </c>
    </row>
    <row r="956" s="10" customFormat="1">
      <c r="A956" s="10"/>
      <c r="B956" s="218"/>
      <c r="C956" s="219"/>
      <c r="D956" s="213" t="s">
        <v>199</v>
      </c>
      <c r="E956" s="220" t="s">
        <v>1</v>
      </c>
      <c r="F956" s="221" t="s">
        <v>2205</v>
      </c>
      <c r="G956" s="219"/>
      <c r="H956" s="220" t="s">
        <v>1</v>
      </c>
      <c r="I956" s="222"/>
      <c r="J956" s="219"/>
      <c r="K956" s="219"/>
      <c r="L956" s="223"/>
      <c r="M956" s="224"/>
      <c r="N956" s="225"/>
      <c r="O956" s="225"/>
      <c r="P956" s="225"/>
      <c r="Q956" s="225"/>
      <c r="R956" s="225"/>
      <c r="S956" s="225"/>
      <c r="T956" s="226"/>
      <c r="U956" s="10"/>
      <c r="V956" s="10"/>
      <c r="W956" s="10"/>
      <c r="X956" s="10"/>
      <c r="Y956" s="10"/>
      <c r="Z956" s="10"/>
      <c r="AA956" s="10"/>
      <c r="AB956" s="10"/>
      <c r="AC956" s="10"/>
      <c r="AD956" s="10"/>
      <c r="AE956" s="10"/>
      <c r="AT956" s="227" t="s">
        <v>199</v>
      </c>
      <c r="AU956" s="227" t="s">
        <v>85</v>
      </c>
      <c r="AV956" s="10" t="s">
        <v>83</v>
      </c>
      <c r="AW956" s="10" t="s">
        <v>32</v>
      </c>
      <c r="AX956" s="10" t="s">
        <v>76</v>
      </c>
      <c r="AY956" s="227" t="s">
        <v>195</v>
      </c>
    </row>
    <row r="957" s="11" customFormat="1">
      <c r="A957" s="11"/>
      <c r="B957" s="228"/>
      <c r="C957" s="229"/>
      <c r="D957" s="213" t="s">
        <v>199</v>
      </c>
      <c r="E957" s="230" t="s">
        <v>1</v>
      </c>
      <c r="F957" s="231" t="s">
        <v>2542</v>
      </c>
      <c r="G957" s="229"/>
      <c r="H957" s="232">
        <v>-8.5820000000000007</v>
      </c>
      <c r="I957" s="233"/>
      <c r="J957" s="229"/>
      <c r="K957" s="229"/>
      <c r="L957" s="234"/>
      <c r="M957" s="235"/>
      <c r="N957" s="236"/>
      <c r="O957" s="236"/>
      <c r="P957" s="236"/>
      <c r="Q957" s="236"/>
      <c r="R957" s="236"/>
      <c r="S957" s="236"/>
      <c r="T957" s="237"/>
      <c r="U957" s="11"/>
      <c r="V957" s="11"/>
      <c r="W957" s="11"/>
      <c r="X957" s="11"/>
      <c r="Y957" s="11"/>
      <c r="Z957" s="11"/>
      <c r="AA957" s="11"/>
      <c r="AB957" s="11"/>
      <c r="AC957" s="11"/>
      <c r="AD957" s="11"/>
      <c r="AE957" s="11"/>
      <c r="AT957" s="238" t="s">
        <v>199</v>
      </c>
      <c r="AU957" s="238" t="s">
        <v>85</v>
      </c>
      <c r="AV957" s="11" t="s">
        <v>85</v>
      </c>
      <c r="AW957" s="11" t="s">
        <v>32</v>
      </c>
      <c r="AX957" s="11" t="s">
        <v>76</v>
      </c>
      <c r="AY957" s="238" t="s">
        <v>195</v>
      </c>
    </row>
    <row r="958" s="10" customFormat="1">
      <c r="A958" s="10"/>
      <c r="B958" s="218"/>
      <c r="C958" s="219"/>
      <c r="D958" s="213" t="s">
        <v>199</v>
      </c>
      <c r="E958" s="220" t="s">
        <v>1</v>
      </c>
      <c r="F958" s="221" t="s">
        <v>2009</v>
      </c>
      <c r="G958" s="219"/>
      <c r="H958" s="220" t="s">
        <v>1</v>
      </c>
      <c r="I958" s="222"/>
      <c r="J958" s="219"/>
      <c r="K958" s="219"/>
      <c r="L958" s="223"/>
      <c r="M958" s="224"/>
      <c r="N958" s="225"/>
      <c r="O958" s="225"/>
      <c r="P958" s="225"/>
      <c r="Q958" s="225"/>
      <c r="R958" s="225"/>
      <c r="S958" s="225"/>
      <c r="T958" s="226"/>
      <c r="U958" s="10"/>
      <c r="V958" s="10"/>
      <c r="W958" s="10"/>
      <c r="X958" s="10"/>
      <c r="Y958" s="10"/>
      <c r="Z958" s="10"/>
      <c r="AA958" s="10"/>
      <c r="AB958" s="10"/>
      <c r="AC958" s="10"/>
      <c r="AD958" s="10"/>
      <c r="AE958" s="10"/>
      <c r="AT958" s="227" t="s">
        <v>199</v>
      </c>
      <c r="AU958" s="227" t="s">
        <v>85</v>
      </c>
      <c r="AV958" s="10" t="s">
        <v>83</v>
      </c>
      <c r="AW958" s="10" t="s">
        <v>32</v>
      </c>
      <c r="AX958" s="10" t="s">
        <v>76</v>
      </c>
      <c r="AY958" s="227" t="s">
        <v>195</v>
      </c>
    </row>
    <row r="959" s="11" customFormat="1">
      <c r="A959" s="11"/>
      <c r="B959" s="228"/>
      <c r="C959" s="229"/>
      <c r="D959" s="213" t="s">
        <v>199</v>
      </c>
      <c r="E959" s="230" t="s">
        <v>1</v>
      </c>
      <c r="F959" s="231" t="s">
        <v>2543</v>
      </c>
      <c r="G959" s="229"/>
      <c r="H959" s="232">
        <v>-6.4580000000000002</v>
      </c>
      <c r="I959" s="233"/>
      <c r="J959" s="229"/>
      <c r="K959" s="229"/>
      <c r="L959" s="234"/>
      <c r="M959" s="235"/>
      <c r="N959" s="236"/>
      <c r="O959" s="236"/>
      <c r="P959" s="236"/>
      <c r="Q959" s="236"/>
      <c r="R959" s="236"/>
      <c r="S959" s="236"/>
      <c r="T959" s="237"/>
      <c r="U959" s="11"/>
      <c r="V959" s="11"/>
      <c r="W959" s="11"/>
      <c r="X959" s="11"/>
      <c r="Y959" s="11"/>
      <c r="Z959" s="11"/>
      <c r="AA959" s="11"/>
      <c r="AB959" s="11"/>
      <c r="AC959" s="11"/>
      <c r="AD959" s="11"/>
      <c r="AE959" s="11"/>
      <c r="AT959" s="238" t="s">
        <v>199</v>
      </c>
      <c r="AU959" s="238" t="s">
        <v>85</v>
      </c>
      <c r="AV959" s="11" t="s">
        <v>85</v>
      </c>
      <c r="AW959" s="11" t="s">
        <v>32</v>
      </c>
      <c r="AX959" s="11" t="s">
        <v>76</v>
      </c>
      <c r="AY959" s="238" t="s">
        <v>195</v>
      </c>
    </row>
    <row r="960" s="11" customFormat="1">
      <c r="A960" s="11"/>
      <c r="B960" s="228"/>
      <c r="C960" s="229"/>
      <c r="D960" s="213" t="s">
        <v>199</v>
      </c>
      <c r="E960" s="230" t="s">
        <v>1</v>
      </c>
      <c r="F960" s="231" t="s">
        <v>2544</v>
      </c>
      <c r="G960" s="229"/>
      <c r="H960" s="232">
        <v>-13.856999999999999</v>
      </c>
      <c r="I960" s="233"/>
      <c r="J960" s="229"/>
      <c r="K960" s="229"/>
      <c r="L960" s="234"/>
      <c r="M960" s="235"/>
      <c r="N960" s="236"/>
      <c r="O960" s="236"/>
      <c r="P960" s="236"/>
      <c r="Q960" s="236"/>
      <c r="R960" s="236"/>
      <c r="S960" s="236"/>
      <c r="T960" s="237"/>
      <c r="U960" s="11"/>
      <c r="V960" s="11"/>
      <c r="W960" s="11"/>
      <c r="X960" s="11"/>
      <c r="Y960" s="11"/>
      <c r="Z960" s="11"/>
      <c r="AA960" s="11"/>
      <c r="AB960" s="11"/>
      <c r="AC960" s="11"/>
      <c r="AD960" s="11"/>
      <c r="AE960" s="11"/>
      <c r="AT960" s="238" t="s">
        <v>199</v>
      </c>
      <c r="AU960" s="238" t="s">
        <v>85</v>
      </c>
      <c r="AV960" s="11" t="s">
        <v>85</v>
      </c>
      <c r="AW960" s="11" t="s">
        <v>32</v>
      </c>
      <c r="AX960" s="11" t="s">
        <v>76</v>
      </c>
      <c r="AY960" s="238" t="s">
        <v>195</v>
      </c>
    </row>
    <row r="961" s="11" customFormat="1">
      <c r="A961" s="11"/>
      <c r="B961" s="228"/>
      <c r="C961" s="229"/>
      <c r="D961" s="213" t="s">
        <v>199</v>
      </c>
      <c r="E961" s="230" t="s">
        <v>1</v>
      </c>
      <c r="F961" s="231" t="s">
        <v>2545</v>
      </c>
      <c r="G961" s="229"/>
      <c r="H961" s="232">
        <v>-1.7509999999999999</v>
      </c>
      <c r="I961" s="233"/>
      <c r="J961" s="229"/>
      <c r="K961" s="229"/>
      <c r="L961" s="234"/>
      <c r="M961" s="235"/>
      <c r="N961" s="236"/>
      <c r="O961" s="236"/>
      <c r="P961" s="236"/>
      <c r="Q961" s="236"/>
      <c r="R961" s="236"/>
      <c r="S961" s="236"/>
      <c r="T961" s="237"/>
      <c r="U961" s="11"/>
      <c r="V961" s="11"/>
      <c r="W961" s="11"/>
      <c r="X961" s="11"/>
      <c r="Y961" s="11"/>
      <c r="Z961" s="11"/>
      <c r="AA961" s="11"/>
      <c r="AB961" s="11"/>
      <c r="AC961" s="11"/>
      <c r="AD961" s="11"/>
      <c r="AE961" s="11"/>
      <c r="AT961" s="238" t="s">
        <v>199</v>
      </c>
      <c r="AU961" s="238" t="s">
        <v>85</v>
      </c>
      <c r="AV961" s="11" t="s">
        <v>85</v>
      </c>
      <c r="AW961" s="11" t="s">
        <v>32</v>
      </c>
      <c r="AX961" s="11" t="s">
        <v>76</v>
      </c>
      <c r="AY961" s="238" t="s">
        <v>195</v>
      </c>
    </row>
    <row r="962" s="10" customFormat="1">
      <c r="A962" s="10"/>
      <c r="B962" s="218"/>
      <c r="C962" s="219"/>
      <c r="D962" s="213" t="s">
        <v>199</v>
      </c>
      <c r="E962" s="220" t="s">
        <v>1</v>
      </c>
      <c r="F962" s="221" t="s">
        <v>2036</v>
      </c>
      <c r="G962" s="219"/>
      <c r="H962" s="220" t="s">
        <v>1</v>
      </c>
      <c r="I962" s="222"/>
      <c r="J962" s="219"/>
      <c r="K962" s="219"/>
      <c r="L962" s="223"/>
      <c r="M962" s="224"/>
      <c r="N962" s="225"/>
      <c r="O962" s="225"/>
      <c r="P962" s="225"/>
      <c r="Q962" s="225"/>
      <c r="R962" s="225"/>
      <c r="S962" s="225"/>
      <c r="T962" s="226"/>
      <c r="U962" s="10"/>
      <c r="V962" s="10"/>
      <c r="W962" s="10"/>
      <c r="X962" s="10"/>
      <c r="Y962" s="10"/>
      <c r="Z962" s="10"/>
      <c r="AA962" s="10"/>
      <c r="AB962" s="10"/>
      <c r="AC962" s="10"/>
      <c r="AD962" s="10"/>
      <c r="AE962" s="10"/>
      <c r="AT962" s="227" t="s">
        <v>199</v>
      </c>
      <c r="AU962" s="227" t="s">
        <v>85</v>
      </c>
      <c r="AV962" s="10" t="s">
        <v>83</v>
      </c>
      <c r="AW962" s="10" t="s">
        <v>32</v>
      </c>
      <c r="AX962" s="10" t="s">
        <v>76</v>
      </c>
      <c r="AY962" s="227" t="s">
        <v>195</v>
      </c>
    </row>
    <row r="963" s="11" customFormat="1">
      <c r="A963" s="11"/>
      <c r="B963" s="228"/>
      <c r="C963" s="229"/>
      <c r="D963" s="213" t="s">
        <v>199</v>
      </c>
      <c r="E963" s="230" t="s">
        <v>1</v>
      </c>
      <c r="F963" s="231" t="s">
        <v>2546</v>
      </c>
      <c r="G963" s="229"/>
      <c r="H963" s="232">
        <v>-2.7519999999999998</v>
      </c>
      <c r="I963" s="233"/>
      <c r="J963" s="229"/>
      <c r="K963" s="229"/>
      <c r="L963" s="234"/>
      <c r="M963" s="235"/>
      <c r="N963" s="236"/>
      <c r="O963" s="236"/>
      <c r="P963" s="236"/>
      <c r="Q963" s="236"/>
      <c r="R963" s="236"/>
      <c r="S963" s="236"/>
      <c r="T963" s="237"/>
      <c r="U963" s="11"/>
      <c r="V963" s="11"/>
      <c r="W963" s="11"/>
      <c r="X963" s="11"/>
      <c r="Y963" s="11"/>
      <c r="Z963" s="11"/>
      <c r="AA963" s="11"/>
      <c r="AB963" s="11"/>
      <c r="AC963" s="11"/>
      <c r="AD963" s="11"/>
      <c r="AE963" s="11"/>
      <c r="AT963" s="238" t="s">
        <v>199</v>
      </c>
      <c r="AU963" s="238" t="s">
        <v>85</v>
      </c>
      <c r="AV963" s="11" t="s">
        <v>85</v>
      </c>
      <c r="AW963" s="11" t="s">
        <v>32</v>
      </c>
      <c r="AX963" s="11" t="s">
        <v>76</v>
      </c>
      <c r="AY963" s="238" t="s">
        <v>195</v>
      </c>
    </row>
    <row r="964" s="11" customFormat="1">
      <c r="A964" s="11"/>
      <c r="B964" s="228"/>
      <c r="C964" s="229"/>
      <c r="D964" s="213" t="s">
        <v>199</v>
      </c>
      <c r="E964" s="230" t="s">
        <v>1</v>
      </c>
      <c r="F964" s="231" t="s">
        <v>2547</v>
      </c>
      <c r="G964" s="229"/>
      <c r="H964" s="232">
        <v>-1215.7850000000001</v>
      </c>
      <c r="I964" s="233"/>
      <c r="J964" s="229"/>
      <c r="K964" s="229"/>
      <c r="L964" s="234"/>
      <c r="M964" s="235"/>
      <c r="N964" s="236"/>
      <c r="O964" s="236"/>
      <c r="P964" s="236"/>
      <c r="Q964" s="236"/>
      <c r="R964" s="236"/>
      <c r="S964" s="236"/>
      <c r="T964" s="237"/>
      <c r="U964" s="11"/>
      <c r="V964" s="11"/>
      <c r="W964" s="11"/>
      <c r="X964" s="11"/>
      <c r="Y964" s="11"/>
      <c r="Z964" s="11"/>
      <c r="AA964" s="11"/>
      <c r="AB964" s="11"/>
      <c r="AC964" s="11"/>
      <c r="AD964" s="11"/>
      <c r="AE964" s="11"/>
      <c r="AT964" s="238" t="s">
        <v>199</v>
      </c>
      <c r="AU964" s="238" t="s">
        <v>85</v>
      </c>
      <c r="AV964" s="11" t="s">
        <v>85</v>
      </c>
      <c r="AW964" s="11" t="s">
        <v>32</v>
      </c>
      <c r="AX964" s="11" t="s">
        <v>76</v>
      </c>
      <c r="AY964" s="238" t="s">
        <v>195</v>
      </c>
    </row>
    <row r="965" s="11" customFormat="1">
      <c r="A965" s="11"/>
      <c r="B965" s="228"/>
      <c r="C965" s="229"/>
      <c r="D965" s="213" t="s">
        <v>199</v>
      </c>
      <c r="E965" s="230" t="s">
        <v>1</v>
      </c>
      <c r="F965" s="231" t="s">
        <v>2548</v>
      </c>
      <c r="G965" s="229"/>
      <c r="H965" s="232">
        <v>-188.46600000000001</v>
      </c>
      <c r="I965" s="233"/>
      <c r="J965" s="229"/>
      <c r="K965" s="229"/>
      <c r="L965" s="234"/>
      <c r="M965" s="235"/>
      <c r="N965" s="236"/>
      <c r="O965" s="236"/>
      <c r="P965" s="236"/>
      <c r="Q965" s="236"/>
      <c r="R965" s="236"/>
      <c r="S965" s="236"/>
      <c r="T965" s="237"/>
      <c r="U965" s="11"/>
      <c r="V965" s="11"/>
      <c r="W965" s="11"/>
      <c r="X965" s="11"/>
      <c r="Y965" s="11"/>
      <c r="Z965" s="11"/>
      <c r="AA965" s="11"/>
      <c r="AB965" s="11"/>
      <c r="AC965" s="11"/>
      <c r="AD965" s="11"/>
      <c r="AE965" s="11"/>
      <c r="AT965" s="238" t="s">
        <v>199</v>
      </c>
      <c r="AU965" s="238" t="s">
        <v>85</v>
      </c>
      <c r="AV965" s="11" t="s">
        <v>85</v>
      </c>
      <c r="AW965" s="11" t="s">
        <v>32</v>
      </c>
      <c r="AX965" s="11" t="s">
        <v>76</v>
      </c>
      <c r="AY965" s="238" t="s">
        <v>195</v>
      </c>
    </row>
    <row r="966" s="11" customFormat="1">
      <c r="A966" s="11"/>
      <c r="B966" s="228"/>
      <c r="C966" s="229"/>
      <c r="D966" s="213" t="s">
        <v>199</v>
      </c>
      <c r="E966" s="230" t="s">
        <v>1</v>
      </c>
      <c r="F966" s="231" t="s">
        <v>2549</v>
      </c>
      <c r="G966" s="229"/>
      <c r="H966" s="232">
        <v>-222.53700000000001</v>
      </c>
      <c r="I966" s="233"/>
      <c r="J966" s="229"/>
      <c r="K966" s="229"/>
      <c r="L966" s="234"/>
      <c r="M966" s="235"/>
      <c r="N966" s="236"/>
      <c r="O966" s="236"/>
      <c r="P966" s="236"/>
      <c r="Q966" s="236"/>
      <c r="R966" s="236"/>
      <c r="S966" s="236"/>
      <c r="T966" s="237"/>
      <c r="U966" s="11"/>
      <c r="V966" s="11"/>
      <c r="W966" s="11"/>
      <c r="X966" s="11"/>
      <c r="Y966" s="11"/>
      <c r="Z966" s="11"/>
      <c r="AA966" s="11"/>
      <c r="AB966" s="11"/>
      <c r="AC966" s="11"/>
      <c r="AD966" s="11"/>
      <c r="AE966" s="11"/>
      <c r="AT966" s="238" t="s">
        <v>199</v>
      </c>
      <c r="AU966" s="238" t="s">
        <v>85</v>
      </c>
      <c r="AV966" s="11" t="s">
        <v>85</v>
      </c>
      <c r="AW966" s="11" t="s">
        <v>32</v>
      </c>
      <c r="AX966" s="11" t="s">
        <v>76</v>
      </c>
      <c r="AY966" s="238" t="s">
        <v>195</v>
      </c>
    </row>
    <row r="967" s="11" customFormat="1">
      <c r="A967" s="11"/>
      <c r="B967" s="228"/>
      <c r="C967" s="229"/>
      <c r="D967" s="213" t="s">
        <v>199</v>
      </c>
      <c r="E967" s="230" t="s">
        <v>1</v>
      </c>
      <c r="F967" s="231" t="s">
        <v>2550</v>
      </c>
      <c r="G967" s="229"/>
      <c r="H967" s="232">
        <v>-30.446999999999999</v>
      </c>
      <c r="I967" s="233"/>
      <c r="J967" s="229"/>
      <c r="K967" s="229"/>
      <c r="L967" s="234"/>
      <c r="M967" s="235"/>
      <c r="N967" s="236"/>
      <c r="O967" s="236"/>
      <c r="P967" s="236"/>
      <c r="Q967" s="236"/>
      <c r="R967" s="236"/>
      <c r="S967" s="236"/>
      <c r="T967" s="237"/>
      <c r="U967" s="11"/>
      <c r="V967" s="11"/>
      <c r="W967" s="11"/>
      <c r="X967" s="11"/>
      <c r="Y967" s="11"/>
      <c r="Z967" s="11"/>
      <c r="AA967" s="11"/>
      <c r="AB967" s="11"/>
      <c r="AC967" s="11"/>
      <c r="AD967" s="11"/>
      <c r="AE967" s="11"/>
      <c r="AT967" s="238" t="s">
        <v>199</v>
      </c>
      <c r="AU967" s="238" t="s">
        <v>85</v>
      </c>
      <c r="AV967" s="11" t="s">
        <v>85</v>
      </c>
      <c r="AW967" s="11" t="s">
        <v>32</v>
      </c>
      <c r="AX967" s="11" t="s">
        <v>76</v>
      </c>
      <c r="AY967" s="238" t="s">
        <v>195</v>
      </c>
    </row>
    <row r="968" s="11" customFormat="1">
      <c r="A968" s="11"/>
      <c r="B968" s="228"/>
      <c r="C968" s="229"/>
      <c r="D968" s="213" t="s">
        <v>199</v>
      </c>
      <c r="E968" s="230" t="s">
        <v>1</v>
      </c>
      <c r="F968" s="231" t="s">
        <v>2551</v>
      </c>
      <c r="G968" s="229"/>
      <c r="H968" s="232">
        <v>-34.479999999999997</v>
      </c>
      <c r="I968" s="233"/>
      <c r="J968" s="229"/>
      <c r="K968" s="229"/>
      <c r="L968" s="234"/>
      <c r="M968" s="235"/>
      <c r="N968" s="236"/>
      <c r="O968" s="236"/>
      <c r="P968" s="236"/>
      <c r="Q968" s="236"/>
      <c r="R968" s="236"/>
      <c r="S968" s="236"/>
      <c r="T968" s="237"/>
      <c r="U968" s="11"/>
      <c r="V968" s="11"/>
      <c r="W968" s="11"/>
      <c r="X968" s="11"/>
      <c r="Y968" s="11"/>
      <c r="Z968" s="11"/>
      <c r="AA968" s="11"/>
      <c r="AB968" s="11"/>
      <c r="AC968" s="11"/>
      <c r="AD968" s="11"/>
      <c r="AE968" s="11"/>
      <c r="AT968" s="238" t="s">
        <v>199</v>
      </c>
      <c r="AU968" s="238" t="s">
        <v>85</v>
      </c>
      <c r="AV968" s="11" t="s">
        <v>85</v>
      </c>
      <c r="AW968" s="11" t="s">
        <v>32</v>
      </c>
      <c r="AX968" s="11" t="s">
        <v>76</v>
      </c>
      <c r="AY968" s="238" t="s">
        <v>195</v>
      </c>
    </row>
    <row r="969" s="15" customFormat="1">
      <c r="A969" s="15"/>
      <c r="B969" s="287"/>
      <c r="C969" s="288"/>
      <c r="D969" s="213" t="s">
        <v>199</v>
      </c>
      <c r="E969" s="289" t="s">
        <v>1</v>
      </c>
      <c r="F969" s="290" t="s">
        <v>1422</v>
      </c>
      <c r="G969" s="288"/>
      <c r="H969" s="291">
        <v>3811.1630000000014</v>
      </c>
      <c r="I969" s="292"/>
      <c r="J969" s="288"/>
      <c r="K969" s="288"/>
      <c r="L969" s="293"/>
      <c r="M969" s="294"/>
      <c r="N969" s="295"/>
      <c r="O969" s="295"/>
      <c r="P969" s="295"/>
      <c r="Q969" s="295"/>
      <c r="R969" s="295"/>
      <c r="S969" s="295"/>
      <c r="T969" s="296"/>
      <c r="U969" s="15"/>
      <c r="V969" s="15"/>
      <c r="W969" s="15"/>
      <c r="X969" s="15"/>
      <c r="Y969" s="15"/>
      <c r="Z969" s="15"/>
      <c r="AA969" s="15"/>
      <c r="AB969" s="15"/>
      <c r="AC969" s="15"/>
      <c r="AD969" s="15"/>
      <c r="AE969" s="15"/>
      <c r="AT969" s="297" t="s">
        <v>199</v>
      </c>
      <c r="AU969" s="297" t="s">
        <v>85</v>
      </c>
      <c r="AV969" s="15" t="s">
        <v>234</v>
      </c>
      <c r="AW969" s="15" t="s">
        <v>32</v>
      </c>
      <c r="AX969" s="15" t="s">
        <v>83</v>
      </c>
      <c r="AY969" s="297" t="s">
        <v>195</v>
      </c>
    </row>
    <row r="970" s="10" customFormat="1">
      <c r="A970" s="10"/>
      <c r="B970" s="218"/>
      <c r="C970" s="219"/>
      <c r="D970" s="213" t="s">
        <v>199</v>
      </c>
      <c r="E970" s="220" t="s">
        <v>1</v>
      </c>
      <c r="F970" s="221" t="s">
        <v>1658</v>
      </c>
      <c r="G970" s="219"/>
      <c r="H970" s="220" t="s">
        <v>1</v>
      </c>
      <c r="I970" s="222"/>
      <c r="J970" s="219"/>
      <c r="K970" s="219"/>
      <c r="L970" s="223"/>
      <c r="M970" s="224"/>
      <c r="N970" s="225"/>
      <c r="O970" s="225"/>
      <c r="P970" s="225"/>
      <c r="Q970" s="225"/>
      <c r="R970" s="225"/>
      <c r="S970" s="225"/>
      <c r="T970" s="226"/>
      <c r="U970" s="10"/>
      <c r="V970" s="10"/>
      <c r="W970" s="10"/>
      <c r="X970" s="10"/>
      <c r="Y970" s="10"/>
      <c r="Z970" s="10"/>
      <c r="AA970" s="10"/>
      <c r="AB970" s="10"/>
      <c r="AC970" s="10"/>
      <c r="AD970" s="10"/>
      <c r="AE970" s="10"/>
      <c r="AT970" s="227" t="s">
        <v>199</v>
      </c>
      <c r="AU970" s="227" t="s">
        <v>85</v>
      </c>
      <c r="AV970" s="10" t="s">
        <v>83</v>
      </c>
      <c r="AW970" s="10" t="s">
        <v>32</v>
      </c>
      <c r="AX970" s="10" t="s">
        <v>76</v>
      </c>
      <c r="AY970" s="227" t="s">
        <v>195</v>
      </c>
    </row>
    <row r="971" s="10" customFormat="1">
      <c r="A971" s="10"/>
      <c r="B971" s="218"/>
      <c r="C971" s="219"/>
      <c r="D971" s="213" t="s">
        <v>199</v>
      </c>
      <c r="E971" s="220" t="s">
        <v>1</v>
      </c>
      <c r="F971" s="221" t="s">
        <v>2039</v>
      </c>
      <c r="G971" s="219"/>
      <c r="H971" s="220" t="s">
        <v>1</v>
      </c>
      <c r="I971" s="222"/>
      <c r="J971" s="219"/>
      <c r="K971" s="219"/>
      <c r="L971" s="223"/>
      <c r="M971" s="224"/>
      <c r="N971" s="225"/>
      <c r="O971" s="225"/>
      <c r="P971" s="225"/>
      <c r="Q971" s="225"/>
      <c r="R971" s="225"/>
      <c r="S971" s="225"/>
      <c r="T971" s="226"/>
      <c r="U971" s="10"/>
      <c r="V971" s="10"/>
      <c r="W971" s="10"/>
      <c r="X971" s="10"/>
      <c r="Y971" s="10"/>
      <c r="Z971" s="10"/>
      <c r="AA971" s="10"/>
      <c r="AB971" s="10"/>
      <c r="AC971" s="10"/>
      <c r="AD971" s="10"/>
      <c r="AE971" s="10"/>
      <c r="AT971" s="227" t="s">
        <v>199</v>
      </c>
      <c r="AU971" s="227" t="s">
        <v>85</v>
      </c>
      <c r="AV971" s="10" t="s">
        <v>83</v>
      </c>
      <c r="AW971" s="10" t="s">
        <v>32</v>
      </c>
      <c r="AX971" s="10" t="s">
        <v>76</v>
      </c>
      <c r="AY971" s="227" t="s">
        <v>195</v>
      </c>
    </row>
    <row r="972" s="11" customFormat="1">
      <c r="A972" s="11"/>
      <c r="B972" s="228"/>
      <c r="C972" s="229"/>
      <c r="D972" s="213" t="s">
        <v>199</v>
      </c>
      <c r="E972" s="230" t="s">
        <v>1</v>
      </c>
      <c r="F972" s="231" t="s">
        <v>2552</v>
      </c>
      <c r="G972" s="229"/>
      <c r="H972" s="232">
        <v>187.678</v>
      </c>
      <c r="I972" s="233"/>
      <c r="J972" s="229"/>
      <c r="K972" s="229"/>
      <c r="L972" s="234"/>
      <c r="M972" s="235"/>
      <c r="N972" s="236"/>
      <c r="O972" s="236"/>
      <c r="P972" s="236"/>
      <c r="Q972" s="236"/>
      <c r="R972" s="236"/>
      <c r="S972" s="236"/>
      <c r="T972" s="237"/>
      <c r="U972" s="11"/>
      <c r="V972" s="11"/>
      <c r="W972" s="11"/>
      <c r="X972" s="11"/>
      <c r="Y972" s="11"/>
      <c r="Z972" s="11"/>
      <c r="AA972" s="11"/>
      <c r="AB972" s="11"/>
      <c r="AC972" s="11"/>
      <c r="AD972" s="11"/>
      <c r="AE972" s="11"/>
      <c r="AT972" s="238" t="s">
        <v>199</v>
      </c>
      <c r="AU972" s="238" t="s">
        <v>85</v>
      </c>
      <c r="AV972" s="11" t="s">
        <v>85</v>
      </c>
      <c r="AW972" s="11" t="s">
        <v>32</v>
      </c>
      <c r="AX972" s="11" t="s">
        <v>76</v>
      </c>
      <c r="AY972" s="238" t="s">
        <v>195</v>
      </c>
    </row>
    <row r="973" s="11" customFormat="1">
      <c r="A973" s="11"/>
      <c r="B973" s="228"/>
      <c r="C973" s="229"/>
      <c r="D973" s="213" t="s">
        <v>199</v>
      </c>
      <c r="E973" s="230" t="s">
        <v>1</v>
      </c>
      <c r="F973" s="231" t="s">
        <v>2553</v>
      </c>
      <c r="G973" s="229"/>
      <c r="H973" s="232">
        <v>143.19200000000001</v>
      </c>
      <c r="I973" s="233"/>
      <c r="J973" s="229"/>
      <c r="K973" s="229"/>
      <c r="L973" s="234"/>
      <c r="M973" s="235"/>
      <c r="N973" s="236"/>
      <c r="O973" s="236"/>
      <c r="P973" s="236"/>
      <c r="Q973" s="236"/>
      <c r="R973" s="236"/>
      <c r="S973" s="236"/>
      <c r="T973" s="237"/>
      <c r="U973" s="11"/>
      <c r="V973" s="11"/>
      <c r="W973" s="11"/>
      <c r="X973" s="11"/>
      <c r="Y973" s="11"/>
      <c r="Z973" s="11"/>
      <c r="AA973" s="11"/>
      <c r="AB973" s="11"/>
      <c r="AC973" s="11"/>
      <c r="AD973" s="11"/>
      <c r="AE973" s="11"/>
      <c r="AT973" s="238" t="s">
        <v>199</v>
      </c>
      <c r="AU973" s="238" t="s">
        <v>85</v>
      </c>
      <c r="AV973" s="11" t="s">
        <v>85</v>
      </c>
      <c r="AW973" s="11" t="s">
        <v>32</v>
      </c>
      <c r="AX973" s="11" t="s">
        <v>76</v>
      </c>
      <c r="AY973" s="238" t="s">
        <v>195</v>
      </c>
    </row>
    <row r="974" s="11" customFormat="1">
      <c r="A974" s="11"/>
      <c r="B974" s="228"/>
      <c r="C974" s="229"/>
      <c r="D974" s="213" t="s">
        <v>199</v>
      </c>
      <c r="E974" s="230" t="s">
        <v>1</v>
      </c>
      <c r="F974" s="231" t="s">
        <v>2554</v>
      </c>
      <c r="G974" s="229"/>
      <c r="H974" s="232">
        <v>70.200000000000003</v>
      </c>
      <c r="I974" s="233"/>
      <c r="J974" s="229"/>
      <c r="K974" s="229"/>
      <c r="L974" s="234"/>
      <c r="M974" s="235"/>
      <c r="N974" s="236"/>
      <c r="O974" s="236"/>
      <c r="P974" s="236"/>
      <c r="Q974" s="236"/>
      <c r="R974" s="236"/>
      <c r="S974" s="236"/>
      <c r="T974" s="237"/>
      <c r="U974" s="11"/>
      <c r="V974" s="11"/>
      <c r="W974" s="11"/>
      <c r="X974" s="11"/>
      <c r="Y974" s="11"/>
      <c r="Z974" s="11"/>
      <c r="AA974" s="11"/>
      <c r="AB974" s="11"/>
      <c r="AC974" s="11"/>
      <c r="AD974" s="11"/>
      <c r="AE974" s="11"/>
      <c r="AT974" s="238" t="s">
        <v>199</v>
      </c>
      <c r="AU974" s="238" t="s">
        <v>85</v>
      </c>
      <c r="AV974" s="11" t="s">
        <v>85</v>
      </c>
      <c r="AW974" s="11" t="s">
        <v>32</v>
      </c>
      <c r="AX974" s="11" t="s">
        <v>76</v>
      </c>
      <c r="AY974" s="238" t="s">
        <v>195</v>
      </c>
    </row>
    <row r="975" s="11" customFormat="1">
      <c r="A975" s="11"/>
      <c r="B975" s="228"/>
      <c r="C975" s="229"/>
      <c r="D975" s="213" t="s">
        <v>199</v>
      </c>
      <c r="E975" s="230" t="s">
        <v>1</v>
      </c>
      <c r="F975" s="231" t="s">
        <v>2555</v>
      </c>
      <c r="G975" s="229"/>
      <c r="H975" s="232">
        <v>15.222</v>
      </c>
      <c r="I975" s="233"/>
      <c r="J975" s="229"/>
      <c r="K975" s="229"/>
      <c r="L975" s="234"/>
      <c r="M975" s="235"/>
      <c r="N975" s="236"/>
      <c r="O975" s="236"/>
      <c r="P975" s="236"/>
      <c r="Q975" s="236"/>
      <c r="R975" s="236"/>
      <c r="S975" s="236"/>
      <c r="T975" s="237"/>
      <c r="U975" s="11"/>
      <c r="V975" s="11"/>
      <c r="W975" s="11"/>
      <c r="X975" s="11"/>
      <c r="Y975" s="11"/>
      <c r="Z975" s="11"/>
      <c r="AA975" s="11"/>
      <c r="AB975" s="11"/>
      <c r="AC975" s="11"/>
      <c r="AD975" s="11"/>
      <c r="AE975" s="11"/>
      <c r="AT975" s="238" t="s">
        <v>199</v>
      </c>
      <c r="AU975" s="238" t="s">
        <v>85</v>
      </c>
      <c r="AV975" s="11" t="s">
        <v>85</v>
      </c>
      <c r="AW975" s="11" t="s">
        <v>32</v>
      </c>
      <c r="AX975" s="11" t="s">
        <v>76</v>
      </c>
      <c r="AY975" s="238" t="s">
        <v>195</v>
      </c>
    </row>
    <row r="976" s="10" customFormat="1">
      <c r="A976" s="10"/>
      <c r="B976" s="218"/>
      <c r="C976" s="219"/>
      <c r="D976" s="213" t="s">
        <v>199</v>
      </c>
      <c r="E976" s="220" t="s">
        <v>1</v>
      </c>
      <c r="F976" s="221" t="s">
        <v>2043</v>
      </c>
      <c r="G976" s="219"/>
      <c r="H976" s="220" t="s">
        <v>1</v>
      </c>
      <c r="I976" s="222"/>
      <c r="J976" s="219"/>
      <c r="K976" s="219"/>
      <c r="L976" s="223"/>
      <c r="M976" s="224"/>
      <c r="N976" s="225"/>
      <c r="O976" s="225"/>
      <c r="P976" s="225"/>
      <c r="Q976" s="225"/>
      <c r="R976" s="225"/>
      <c r="S976" s="225"/>
      <c r="T976" s="226"/>
      <c r="U976" s="10"/>
      <c r="V976" s="10"/>
      <c r="W976" s="10"/>
      <c r="X976" s="10"/>
      <c r="Y976" s="10"/>
      <c r="Z976" s="10"/>
      <c r="AA976" s="10"/>
      <c r="AB976" s="10"/>
      <c r="AC976" s="10"/>
      <c r="AD976" s="10"/>
      <c r="AE976" s="10"/>
      <c r="AT976" s="227" t="s">
        <v>199</v>
      </c>
      <c r="AU976" s="227" t="s">
        <v>85</v>
      </c>
      <c r="AV976" s="10" t="s">
        <v>83</v>
      </c>
      <c r="AW976" s="10" t="s">
        <v>32</v>
      </c>
      <c r="AX976" s="10" t="s">
        <v>76</v>
      </c>
      <c r="AY976" s="227" t="s">
        <v>195</v>
      </c>
    </row>
    <row r="977" s="11" customFormat="1">
      <c r="A977" s="11"/>
      <c r="B977" s="228"/>
      <c r="C977" s="229"/>
      <c r="D977" s="213" t="s">
        <v>199</v>
      </c>
      <c r="E977" s="230" t="s">
        <v>1</v>
      </c>
      <c r="F977" s="231" t="s">
        <v>2556</v>
      </c>
      <c r="G977" s="229"/>
      <c r="H977" s="232">
        <v>62.179000000000002</v>
      </c>
      <c r="I977" s="233"/>
      <c r="J977" s="229"/>
      <c r="K977" s="229"/>
      <c r="L977" s="234"/>
      <c r="M977" s="235"/>
      <c r="N977" s="236"/>
      <c r="O977" s="236"/>
      <c r="P977" s="236"/>
      <c r="Q977" s="236"/>
      <c r="R977" s="236"/>
      <c r="S977" s="236"/>
      <c r="T977" s="237"/>
      <c r="U977" s="11"/>
      <c r="V977" s="11"/>
      <c r="W977" s="11"/>
      <c r="X977" s="11"/>
      <c r="Y977" s="11"/>
      <c r="Z977" s="11"/>
      <c r="AA977" s="11"/>
      <c r="AB977" s="11"/>
      <c r="AC977" s="11"/>
      <c r="AD977" s="11"/>
      <c r="AE977" s="11"/>
      <c r="AT977" s="238" t="s">
        <v>199</v>
      </c>
      <c r="AU977" s="238" t="s">
        <v>85</v>
      </c>
      <c r="AV977" s="11" t="s">
        <v>85</v>
      </c>
      <c r="AW977" s="11" t="s">
        <v>32</v>
      </c>
      <c r="AX977" s="11" t="s">
        <v>76</v>
      </c>
      <c r="AY977" s="238" t="s">
        <v>195</v>
      </c>
    </row>
    <row r="978" s="11" customFormat="1">
      <c r="A978" s="11"/>
      <c r="B978" s="228"/>
      <c r="C978" s="229"/>
      <c r="D978" s="213" t="s">
        <v>199</v>
      </c>
      <c r="E978" s="230" t="s">
        <v>1</v>
      </c>
      <c r="F978" s="231" t="s">
        <v>2557</v>
      </c>
      <c r="G978" s="229"/>
      <c r="H978" s="232">
        <v>19.5</v>
      </c>
      <c r="I978" s="233"/>
      <c r="J978" s="229"/>
      <c r="K978" s="229"/>
      <c r="L978" s="234"/>
      <c r="M978" s="235"/>
      <c r="N978" s="236"/>
      <c r="O978" s="236"/>
      <c r="P978" s="236"/>
      <c r="Q978" s="236"/>
      <c r="R978" s="236"/>
      <c r="S978" s="236"/>
      <c r="T978" s="237"/>
      <c r="U978" s="11"/>
      <c r="V978" s="11"/>
      <c r="W978" s="11"/>
      <c r="X978" s="11"/>
      <c r="Y978" s="11"/>
      <c r="Z978" s="11"/>
      <c r="AA978" s="11"/>
      <c r="AB978" s="11"/>
      <c r="AC978" s="11"/>
      <c r="AD978" s="11"/>
      <c r="AE978" s="11"/>
      <c r="AT978" s="238" t="s">
        <v>199</v>
      </c>
      <c r="AU978" s="238" t="s">
        <v>85</v>
      </c>
      <c r="AV978" s="11" t="s">
        <v>85</v>
      </c>
      <c r="AW978" s="11" t="s">
        <v>32</v>
      </c>
      <c r="AX978" s="11" t="s">
        <v>76</v>
      </c>
      <c r="AY978" s="238" t="s">
        <v>195</v>
      </c>
    </row>
    <row r="979" s="10" customFormat="1">
      <c r="A979" s="10"/>
      <c r="B979" s="218"/>
      <c r="C979" s="219"/>
      <c r="D979" s="213" t="s">
        <v>199</v>
      </c>
      <c r="E979" s="220" t="s">
        <v>1</v>
      </c>
      <c r="F979" s="221" t="s">
        <v>2025</v>
      </c>
      <c r="G979" s="219"/>
      <c r="H979" s="220" t="s">
        <v>1</v>
      </c>
      <c r="I979" s="222"/>
      <c r="J979" s="219"/>
      <c r="K979" s="219"/>
      <c r="L979" s="223"/>
      <c r="M979" s="224"/>
      <c r="N979" s="225"/>
      <c r="O979" s="225"/>
      <c r="P979" s="225"/>
      <c r="Q979" s="225"/>
      <c r="R979" s="225"/>
      <c r="S979" s="225"/>
      <c r="T979" s="226"/>
      <c r="U979" s="10"/>
      <c r="V979" s="10"/>
      <c r="W979" s="10"/>
      <c r="X979" s="10"/>
      <c r="Y979" s="10"/>
      <c r="Z979" s="10"/>
      <c r="AA979" s="10"/>
      <c r="AB979" s="10"/>
      <c r="AC979" s="10"/>
      <c r="AD979" s="10"/>
      <c r="AE979" s="10"/>
      <c r="AT979" s="227" t="s">
        <v>199</v>
      </c>
      <c r="AU979" s="227" t="s">
        <v>85</v>
      </c>
      <c r="AV979" s="10" t="s">
        <v>83</v>
      </c>
      <c r="AW979" s="10" t="s">
        <v>32</v>
      </c>
      <c r="AX979" s="10" t="s">
        <v>76</v>
      </c>
      <c r="AY979" s="227" t="s">
        <v>195</v>
      </c>
    </row>
    <row r="980" s="11" customFormat="1">
      <c r="A980" s="11"/>
      <c r="B980" s="228"/>
      <c r="C980" s="229"/>
      <c r="D980" s="213" t="s">
        <v>199</v>
      </c>
      <c r="E980" s="230" t="s">
        <v>1</v>
      </c>
      <c r="F980" s="231" t="s">
        <v>2558</v>
      </c>
      <c r="G980" s="229"/>
      <c r="H980" s="232">
        <v>218.035</v>
      </c>
      <c r="I980" s="233"/>
      <c r="J980" s="229"/>
      <c r="K980" s="229"/>
      <c r="L980" s="234"/>
      <c r="M980" s="235"/>
      <c r="N980" s="236"/>
      <c r="O980" s="236"/>
      <c r="P980" s="236"/>
      <c r="Q980" s="236"/>
      <c r="R980" s="236"/>
      <c r="S980" s="236"/>
      <c r="T980" s="237"/>
      <c r="U980" s="11"/>
      <c r="V980" s="11"/>
      <c r="W980" s="11"/>
      <c r="X980" s="11"/>
      <c r="Y980" s="11"/>
      <c r="Z980" s="11"/>
      <c r="AA980" s="11"/>
      <c r="AB980" s="11"/>
      <c r="AC980" s="11"/>
      <c r="AD980" s="11"/>
      <c r="AE980" s="11"/>
      <c r="AT980" s="238" t="s">
        <v>199</v>
      </c>
      <c r="AU980" s="238" t="s">
        <v>85</v>
      </c>
      <c r="AV980" s="11" t="s">
        <v>85</v>
      </c>
      <c r="AW980" s="11" t="s">
        <v>32</v>
      </c>
      <c r="AX980" s="11" t="s">
        <v>76</v>
      </c>
      <c r="AY980" s="238" t="s">
        <v>195</v>
      </c>
    </row>
    <row r="981" s="11" customFormat="1">
      <c r="A981" s="11"/>
      <c r="B981" s="228"/>
      <c r="C981" s="229"/>
      <c r="D981" s="213" t="s">
        <v>199</v>
      </c>
      <c r="E981" s="230" t="s">
        <v>1</v>
      </c>
      <c r="F981" s="231" t="s">
        <v>2559</v>
      </c>
      <c r="G981" s="229"/>
      <c r="H981" s="232">
        <v>28.210999999999999</v>
      </c>
      <c r="I981" s="233"/>
      <c r="J981" s="229"/>
      <c r="K981" s="229"/>
      <c r="L981" s="234"/>
      <c r="M981" s="235"/>
      <c r="N981" s="236"/>
      <c r="O981" s="236"/>
      <c r="P981" s="236"/>
      <c r="Q981" s="236"/>
      <c r="R981" s="236"/>
      <c r="S981" s="236"/>
      <c r="T981" s="237"/>
      <c r="U981" s="11"/>
      <c r="V981" s="11"/>
      <c r="W981" s="11"/>
      <c r="X981" s="11"/>
      <c r="Y981" s="11"/>
      <c r="Z981" s="11"/>
      <c r="AA981" s="11"/>
      <c r="AB981" s="11"/>
      <c r="AC981" s="11"/>
      <c r="AD981" s="11"/>
      <c r="AE981" s="11"/>
      <c r="AT981" s="238" t="s">
        <v>199</v>
      </c>
      <c r="AU981" s="238" t="s">
        <v>85</v>
      </c>
      <c r="AV981" s="11" t="s">
        <v>85</v>
      </c>
      <c r="AW981" s="11" t="s">
        <v>32</v>
      </c>
      <c r="AX981" s="11" t="s">
        <v>76</v>
      </c>
      <c r="AY981" s="238" t="s">
        <v>195</v>
      </c>
    </row>
    <row r="982" s="11" customFormat="1">
      <c r="A982" s="11"/>
      <c r="B982" s="228"/>
      <c r="C982" s="229"/>
      <c r="D982" s="213" t="s">
        <v>199</v>
      </c>
      <c r="E982" s="230" t="s">
        <v>1</v>
      </c>
      <c r="F982" s="231" t="s">
        <v>2560</v>
      </c>
      <c r="G982" s="229"/>
      <c r="H982" s="232">
        <v>62.399999999999999</v>
      </c>
      <c r="I982" s="233"/>
      <c r="J982" s="229"/>
      <c r="K982" s="229"/>
      <c r="L982" s="234"/>
      <c r="M982" s="235"/>
      <c r="N982" s="236"/>
      <c r="O982" s="236"/>
      <c r="P982" s="236"/>
      <c r="Q982" s="236"/>
      <c r="R982" s="236"/>
      <c r="S982" s="236"/>
      <c r="T982" s="237"/>
      <c r="U982" s="11"/>
      <c r="V982" s="11"/>
      <c r="W982" s="11"/>
      <c r="X982" s="11"/>
      <c r="Y982" s="11"/>
      <c r="Z982" s="11"/>
      <c r="AA982" s="11"/>
      <c r="AB982" s="11"/>
      <c r="AC982" s="11"/>
      <c r="AD982" s="11"/>
      <c r="AE982" s="11"/>
      <c r="AT982" s="238" t="s">
        <v>199</v>
      </c>
      <c r="AU982" s="238" t="s">
        <v>85</v>
      </c>
      <c r="AV982" s="11" t="s">
        <v>85</v>
      </c>
      <c r="AW982" s="11" t="s">
        <v>32</v>
      </c>
      <c r="AX982" s="11" t="s">
        <v>76</v>
      </c>
      <c r="AY982" s="238" t="s">
        <v>195</v>
      </c>
    </row>
    <row r="983" s="11" customFormat="1">
      <c r="A983" s="11"/>
      <c r="B983" s="228"/>
      <c r="C983" s="229"/>
      <c r="D983" s="213" t="s">
        <v>199</v>
      </c>
      <c r="E983" s="230" t="s">
        <v>1</v>
      </c>
      <c r="F983" s="231" t="s">
        <v>2561</v>
      </c>
      <c r="G983" s="229"/>
      <c r="H983" s="232">
        <v>10.725</v>
      </c>
      <c r="I983" s="233"/>
      <c r="J983" s="229"/>
      <c r="K983" s="229"/>
      <c r="L983" s="234"/>
      <c r="M983" s="235"/>
      <c r="N983" s="236"/>
      <c r="O983" s="236"/>
      <c r="P983" s="236"/>
      <c r="Q983" s="236"/>
      <c r="R983" s="236"/>
      <c r="S983" s="236"/>
      <c r="T983" s="237"/>
      <c r="U983" s="11"/>
      <c r="V983" s="11"/>
      <c r="W983" s="11"/>
      <c r="X983" s="11"/>
      <c r="Y983" s="11"/>
      <c r="Z983" s="11"/>
      <c r="AA983" s="11"/>
      <c r="AB983" s="11"/>
      <c r="AC983" s="11"/>
      <c r="AD983" s="11"/>
      <c r="AE983" s="11"/>
      <c r="AT983" s="238" t="s">
        <v>199</v>
      </c>
      <c r="AU983" s="238" t="s">
        <v>85</v>
      </c>
      <c r="AV983" s="11" t="s">
        <v>85</v>
      </c>
      <c r="AW983" s="11" t="s">
        <v>32</v>
      </c>
      <c r="AX983" s="11" t="s">
        <v>76</v>
      </c>
      <c r="AY983" s="238" t="s">
        <v>195</v>
      </c>
    </row>
    <row r="984" s="10" customFormat="1">
      <c r="A984" s="10"/>
      <c r="B984" s="218"/>
      <c r="C984" s="219"/>
      <c r="D984" s="213" t="s">
        <v>199</v>
      </c>
      <c r="E984" s="220" t="s">
        <v>1</v>
      </c>
      <c r="F984" s="221" t="s">
        <v>2027</v>
      </c>
      <c r="G984" s="219"/>
      <c r="H984" s="220" t="s">
        <v>1</v>
      </c>
      <c r="I984" s="222"/>
      <c r="J984" s="219"/>
      <c r="K984" s="219"/>
      <c r="L984" s="223"/>
      <c r="M984" s="224"/>
      <c r="N984" s="225"/>
      <c r="O984" s="225"/>
      <c r="P984" s="225"/>
      <c r="Q984" s="225"/>
      <c r="R984" s="225"/>
      <c r="S984" s="225"/>
      <c r="T984" s="226"/>
      <c r="U984" s="10"/>
      <c r="V984" s="10"/>
      <c r="W984" s="10"/>
      <c r="X984" s="10"/>
      <c r="Y984" s="10"/>
      <c r="Z984" s="10"/>
      <c r="AA984" s="10"/>
      <c r="AB984" s="10"/>
      <c r="AC984" s="10"/>
      <c r="AD984" s="10"/>
      <c r="AE984" s="10"/>
      <c r="AT984" s="227" t="s">
        <v>199</v>
      </c>
      <c r="AU984" s="227" t="s">
        <v>85</v>
      </c>
      <c r="AV984" s="10" t="s">
        <v>83</v>
      </c>
      <c r="AW984" s="10" t="s">
        <v>32</v>
      </c>
      <c r="AX984" s="10" t="s">
        <v>76</v>
      </c>
      <c r="AY984" s="227" t="s">
        <v>195</v>
      </c>
    </row>
    <row r="985" s="11" customFormat="1">
      <c r="A985" s="11"/>
      <c r="B985" s="228"/>
      <c r="C985" s="229"/>
      <c r="D985" s="213" t="s">
        <v>199</v>
      </c>
      <c r="E985" s="230" t="s">
        <v>1</v>
      </c>
      <c r="F985" s="231" t="s">
        <v>2562</v>
      </c>
      <c r="G985" s="229"/>
      <c r="H985" s="232">
        <v>57.746000000000002</v>
      </c>
      <c r="I985" s="233"/>
      <c r="J985" s="229"/>
      <c r="K985" s="229"/>
      <c r="L985" s="234"/>
      <c r="M985" s="235"/>
      <c r="N985" s="236"/>
      <c r="O985" s="236"/>
      <c r="P985" s="236"/>
      <c r="Q985" s="236"/>
      <c r="R985" s="236"/>
      <c r="S985" s="236"/>
      <c r="T985" s="237"/>
      <c r="U985" s="11"/>
      <c r="V985" s="11"/>
      <c r="W985" s="11"/>
      <c r="X985" s="11"/>
      <c r="Y985" s="11"/>
      <c r="Z985" s="11"/>
      <c r="AA985" s="11"/>
      <c r="AB985" s="11"/>
      <c r="AC985" s="11"/>
      <c r="AD985" s="11"/>
      <c r="AE985" s="11"/>
      <c r="AT985" s="238" t="s">
        <v>199</v>
      </c>
      <c r="AU985" s="238" t="s">
        <v>85</v>
      </c>
      <c r="AV985" s="11" t="s">
        <v>85</v>
      </c>
      <c r="AW985" s="11" t="s">
        <v>32</v>
      </c>
      <c r="AX985" s="11" t="s">
        <v>76</v>
      </c>
      <c r="AY985" s="238" t="s">
        <v>195</v>
      </c>
    </row>
    <row r="986" s="11" customFormat="1">
      <c r="A986" s="11"/>
      <c r="B986" s="228"/>
      <c r="C986" s="229"/>
      <c r="D986" s="213" t="s">
        <v>199</v>
      </c>
      <c r="E986" s="230" t="s">
        <v>1</v>
      </c>
      <c r="F986" s="231" t="s">
        <v>2563</v>
      </c>
      <c r="G986" s="229"/>
      <c r="H986" s="232">
        <v>11.375</v>
      </c>
      <c r="I986" s="233"/>
      <c r="J986" s="229"/>
      <c r="K986" s="229"/>
      <c r="L986" s="234"/>
      <c r="M986" s="235"/>
      <c r="N986" s="236"/>
      <c r="O986" s="236"/>
      <c r="P986" s="236"/>
      <c r="Q986" s="236"/>
      <c r="R986" s="236"/>
      <c r="S986" s="236"/>
      <c r="T986" s="237"/>
      <c r="U986" s="11"/>
      <c r="V986" s="11"/>
      <c r="W986" s="11"/>
      <c r="X986" s="11"/>
      <c r="Y986" s="11"/>
      <c r="Z986" s="11"/>
      <c r="AA986" s="11"/>
      <c r="AB986" s="11"/>
      <c r="AC986" s="11"/>
      <c r="AD986" s="11"/>
      <c r="AE986" s="11"/>
      <c r="AT986" s="238" t="s">
        <v>199</v>
      </c>
      <c r="AU986" s="238" t="s">
        <v>85</v>
      </c>
      <c r="AV986" s="11" t="s">
        <v>85</v>
      </c>
      <c r="AW986" s="11" t="s">
        <v>32</v>
      </c>
      <c r="AX986" s="11" t="s">
        <v>76</v>
      </c>
      <c r="AY986" s="238" t="s">
        <v>195</v>
      </c>
    </row>
    <row r="987" s="10" customFormat="1">
      <c r="A987" s="10"/>
      <c r="B987" s="218"/>
      <c r="C987" s="219"/>
      <c r="D987" s="213" t="s">
        <v>199</v>
      </c>
      <c r="E987" s="220" t="s">
        <v>1</v>
      </c>
      <c r="F987" s="221" t="s">
        <v>2048</v>
      </c>
      <c r="G987" s="219"/>
      <c r="H987" s="220" t="s">
        <v>1</v>
      </c>
      <c r="I987" s="222"/>
      <c r="J987" s="219"/>
      <c r="K987" s="219"/>
      <c r="L987" s="223"/>
      <c r="M987" s="224"/>
      <c r="N987" s="225"/>
      <c r="O987" s="225"/>
      <c r="P987" s="225"/>
      <c r="Q987" s="225"/>
      <c r="R987" s="225"/>
      <c r="S987" s="225"/>
      <c r="T987" s="226"/>
      <c r="U987" s="10"/>
      <c r="V987" s="10"/>
      <c r="W987" s="10"/>
      <c r="X987" s="10"/>
      <c r="Y987" s="10"/>
      <c r="Z987" s="10"/>
      <c r="AA987" s="10"/>
      <c r="AB987" s="10"/>
      <c r="AC987" s="10"/>
      <c r="AD987" s="10"/>
      <c r="AE987" s="10"/>
      <c r="AT987" s="227" t="s">
        <v>199</v>
      </c>
      <c r="AU987" s="227" t="s">
        <v>85</v>
      </c>
      <c r="AV987" s="10" t="s">
        <v>83</v>
      </c>
      <c r="AW987" s="10" t="s">
        <v>32</v>
      </c>
      <c r="AX987" s="10" t="s">
        <v>76</v>
      </c>
      <c r="AY987" s="227" t="s">
        <v>195</v>
      </c>
    </row>
    <row r="988" s="11" customFormat="1">
      <c r="A988" s="11"/>
      <c r="B988" s="228"/>
      <c r="C988" s="229"/>
      <c r="D988" s="213" t="s">
        <v>199</v>
      </c>
      <c r="E988" s="230" t="s">
        <v>1</v>
      </c>
      <c r="F988" s="231" t="s">
        <v>2564</v>
      </c>
      <c r="G988" s="229"/>
      <c r="H988" s="232">
        <v>1.2</v>
      </c>
      <c r="I988" s="233"/>
      <c r="J988" s="229"/>
      <c r="K988" s="229"/>
      <c r="L988" s="234"/>
      <c r="M988" s="235"/>
      <c r="N988" s="236"/>
      <c r="O988" s="236"/>
      <c r="P988" s="236"/>
      <c r="Q988" s="236"/>
      <c r="R988" s="236"/>
      <c r="S988" s="236"/>
      <c r="T988" s="237"/>
      <c r="U988" s="11"/>
      <c r="V988" s="11"/>
      <c r="W988" s="11"/>
      <c r="X988" s="11"/>
      <c r="Y988" s="11"/>
      <c r="Z988" s="11"/>
      <c r="AA988" s="11"/>
      <c r="AB988" s="11"/>
      <c r="AC988" s="11"/>
      <c r="AD988" s="11"/>
      <c r="AE988" s="11"/>
      <c r="AT988" s="238" t="s">
        <v>199</v>
      </c>
      <c r="AU988" s="238" t="s">
        <v>85</v>
      </c>
      <c r="AV988" s="11" t="s">
        <v>85</v>
      </c>
      <c r="AW988" s="11" t="s">
        <v>32</v>
      </c>
      <c r="AX988" s="11" t="s">
        <v>76</v>
      </c>
      <c r="AY988" s="238" t="s">
        <v>195</v>
      </c>
    </row>
    <row r="989" s="10" customFormat="1">
      <c r="A989" s="10"/>
      <c r="B989" s="218"/>
      <c r="C989" s="219"/>
      <c r="D989" s="213" t="s">
        <v>199</v>
      </c>
      <c r="E989" s="220" t="s">
        <v>1</v>
      </c>
      <c r="F989" s="221" t="s">
        <v>2030</v>
      </c>
      <c r="G989" s="219"/>
      <c r="H989" s="220" t="s">
        <v>1</v>
      </c>
      <c r="I989" s="222"/>
      <c r="J989" s="219"/>
      <c r="K989" s="219"/>
      <c r="L989" s="223"/>
      <c r="M989" s="224"/>
      <c r="N989" s="225"/>
      <c r="O989" s="225"/>
      <c r="P989" s="225"/>
      <c r="Q989" s="225"/>
      <c r="R989" s="225"/>
      <c r="S989" s="225"/>
      <c r="T989" s="226"/>
      <c r="U989" s="10"/>
      <c r="V989" s="10"/>
      <c r="W989" s="10"/>
      <c r="X989" s="10"/>
      <c r="Y989" s="10"/>
      <c r="Z989" s="10"/>
      <c r="AA989" s="10"/>
      <c r="AB989" s="10"/>
      <c r="AC989" s="10"/>
      <c r="AD989" s="10"/>
      <c r="AE989" s="10"/>
      <c r="AT989" s="227" t="s">
        <v>199</v>
      </c>
      <c r="AU989" s="227" t="s">
        <v>85</v>
      </c>
      <c r="AV989" s="10" t="s">
        <v>83</v>
      </c>
      <c r="AW989" s="10" t="s">
        <v>32</v>
      </c>
      <c r="AX989" s="10" t="s">
        <v>76</v>
      </c>
      <c r="AY989" s="227" t="s">
        <v>195</v>
      </c>
    </row>
    <row r="990" s="11" customFormat="1">
      <c r="A990" s="11"/>
      <c r="B990" s="228"/>
      <c r="C990" s="229"/>
      <c r="D990" s="213" t="s">
        <v>199</v>
      </c>
      <c r="E990" s="230" t="s">
        <v>1</v>
      </c>
      <c r="F990" s="231" t="s">
        <v>2565</v>
      </c>
      <c r="G990" s="229"/>
      <c r="H990" s="232">
        <v>98.622</v>
      </c>
      <c r="I990" s="233"/>
      <c r="J990" s="229"/>
      <c r="K990" s="229"/>
      <c r="L990" s="234"/>
      <c r="M990" s="235"/>
      <c r="N990" s="236"/>
      <c r="O990" s="236"/>
      <c r="P990" s="236"/>
      <c r="Q990" s="236"/>
      <c r="R990" s="236"/>
      <c r="S990" s="236"/>
      <c r="T990" s="237"/>
      <c r="U990" s="11"/>
      <c r="V990" s="11"/>
      <c r="W990" s="11"/>
      <c r="X990" s="11"/>
      <c r="Y990" s="11"/>
      <c r="Z990" s="11"/>
      <c r="AA990" s="11"/>
      <c r="AB990" s="11"/>
      <c r="AC990" s="11"/>
      <c r="AD990" s="11"/>
      <c r="AE990" s="11"/>
      <c r="AT990" s="238" t="s">
        <v>199</v>
      </c>
      <c r="AU990" s="238" t="s">
        <v>85</v>
      </c>
      <c r="AV990" s="11" t="s">
        <v>85</v>
      </c>
      <c r="AW990" s="11" t="s">
        <v>32</v>
      </c>
      <c r="AX990" s="11" t="s">
        <v>76</v>
      </c>
      <c r="AY990" s="238" t="s">
        <v>195</v>
      </c>
    </row>
    <row r="991" s="11" customFormat="1">
      <c r="A991" s="11"/>
      <c r="B991" s="228"/>
      <c r="C991" s="229"/>
      <c r="D991" s="213" t="s">
        <v>199</v>
      </c>
      <c r="E991" s="230" t="s">
        <v>1</v>
      </c>
      <c r="F991" s="231" t="s">
        <v>2566</v>
      </c>
      <c r="G991" s="229"/>
      <c r="H991" s="232">
        <v>62.783999999999999</v>
      </c>
      <c r="I991" s="233"/>
      <c r="J991" s="229"/>
      <c r="K991" s="229"/>
      <c r="L991" s="234"/>
      <c r="M991" s="235"/>
      <c r="N991" s="236"/>
      <c r="O991" s="236"/>
      <c r="P991" s="236"/>
      <c r="Q991" s="236"/>
      <c r="R991" s="236"/>
      <c r="S991" s="236"/>
      <c r="T991" s="237"/>
      <c r="U991" s="11"/>
      <c r="V991" s="11"/>
      <c r="W991" s="11"/>
      <c r="X991" s="11"/>
      <c r="Y991" s="11"/>
      <c r="Z991" s="11"/>
      <c r="AA991" s="11"/>
      <c r="AB991" s="11"/>
      <c r="AC991" s="11"/>
      <c r="AD991" s="11"/>
      <c r="AE991" s="11"/>
      <c r="AT991" s="238" t="s">
        <v>199</v>
      </c>
      <c r="AU991" s="238" t="s">
        <v>85</v>
      </c>
      <c r="AV991" s="11" t="s">
        <v>85</v>
      </c>
      <c r="AW991" s="11" t="s">
        <v>32</v>
      </c>
      <c r="AX991" s="11" t="s">
        <v>76</v>
      </c>
      <c r="AY991" s="238" t="s">
        <v>195</v>
      </c>
    </row>
    <row r="992" s="11" customFormat="1">
      <c r="A992" s="11"/>
      <c r="B992" s="228"/>
      <c r="C992" s="229"/>
      <c r="D992" s="213" t="s">
        <v>199</v>
      </c>
      <c r="E992" s="230" t="s">
        <v>1</v>
      </c>
      <c r="F992" s="231" t="s">
        <v>2567</v>
      </c>
      <c r="G992" s="229"/>
      <c r="H992" s="232">
        <v>109.55500000000001</v>
      </c>
      <c r="I992" s="233"/>
      <c r="J992" s="229"/>
      <c r="K992" s="229"/>
      <c r="L992" s="234"/>
      <c r="M992" s="235"/>
      <c r="N992" s="236"/>
      <c r="O992" s="236"/>
      <c r="P992" s="236"/>
      <c r="Q992" s="236"/>
      <c r="R992" s="236"/>
      <c r="S992" s="236"/>
      <c r="T992" s="237"/>
      <c r="U992" s="11"/>
      <c r="V992" s="11"/>
      <c r="W992" s="11"/>
      <c r="X992" s="11"/>
      <c r="Y992" s="11"/>
      <c r="Z992" s="11"/>
      <c r="AA992" s="11"/>
      <c r="AB992" s="11"/>
      <c r="AC992" s="11"/>
      <c r="AD992" s="11"/>
      <c r="AE992" s="11"/>
      <c r="AT992" s="238" t="s">
        <v>199</v>
      </c>
      <c r="AU992" s="238" t="s">
        <v>85</v>
      </c>
      <c r="AV992" s="11" t="s">
        <v>85</v>
      </c>
      <c r="AW992" s="11" t="s">
        <v>32</v>
      </c>
      <c r="AX992" s="11" t="s">
        <v>76</v>
      </c>
      <c r="AY992" s="238" t="s">
        <v>195</v>
      </c>
    </row>
    <row r="993" s="11" customFormat="1">
      <c r="A993" s="11"/>
      <c r="B993" s="228"/>
      <c r="C993" s="229"/>
      <c r="D993" s="213" t="s">
        <v>199</v>
      </c>
      <c r="E993" s="230" t="s">
        <v>1</v>
      </c>
      <c r="F993" s="231" t="s">
        <v>2568</v>
      </c>
      <c r="G993" s="229"/>
      <c r="H993" s="232">
        <v>58.776000000000003</v>
      </c>
      <c r="I993" s="233"/>
      <c r="J993" s="229"/>
      <c r="K993" s="229"/>
      <c r="L993" s="234"/>
      <c r="M993" s="235"/>
      <c r="N993" s="236"/>
      <c r="O993" s="236"/>
      <c r="P993" s="236"/>
      <c r="Q993" s="236"/>
      <c r="R993" s="236"/>
      <c r="S993" s="236"/>
      <c r="T993" s="237"/>
      <c r="U993" s="11"/>
      <c r="V993" s="11"/>
      <c r="W993" s="11"/>
      <c r="X993" s="11"/>
      <c r="Y993" s="11"/>
      <c r="Z993" s="11"/>
      <c r="AA993" s="11"/>
      <c r="AB993" s="11"/>
      <c r="AC993" s="11"/>
      <c r="AD993" s="11"/>
      <c r="AE993" s="11"/>
      <c r="AT993" s="238" t="s">
        <v>199</v>
      </c>
      <c r="AU993" s="238" t="s">
        <v>85</v>
      </c>
      <c r="AV993" s="11" t="s">
        <v>85</v>
      </c>
      <c r="AW993" s="11" t="s">
        <v>32</v>
      </c>
      <c r="AX993" s="11" t="s">
        <v>76</v>
      </c>
      <c r="AY993" s="238" t="s">
        <v>195</v>
      </c>
    </row>
    <row r="994" s="11" customFormat="1">
      <c r="A994" s="11"/>
      <c r="B994" s="228"/>
      <c r="C994" s="229"/>
      <c r="D994" s="213" t="s">
        <v>199</v>
      </c>
      <c r="E994" s="230" t="s">
        <v>1</v>
      </c>
      <c r="F994" s="231" t="s">
        <v>2569</v>
      </c>
      <c r="G994" s="229"/>
      <c r="H994" s="232">
        <v>9.2249999999999996</v>
      </c>
      <c r="I994" s="233"/>
      <c r="J994" s="229"/>
      <c r="K994" s="229"/>
      <c r="L994" s="234"/>
      <c r="M994" s="235"/>
      <c r="N994" s="236"/>
      <c r="O994" s="236"/>
      <c r="P994" s="236"/>
      <c r="Q994" s="236"/>
      <c r="R994" s="236"/>
      <c r="S994" s="236"/>
      <c r="T994" s="237"/>
      <c r="U994" s="11"/>
      <c r="V994" s="11"/>
      <c r="W994" s="11"/>
      <c r="X994" s="11"/>
      <c r="Y994" s="11"/>
      <c r="Z994" s="11"/>
      <c r="AA994" s="11"/>
      <c r="AB994" s="11"/>
      <c r="AC994" s="11"/>
      <c r="AD994" s="11"/>
      <c r="AE994" s="11"/>
      <c r="AT994" s="238" t="s">
        <v>199</v>
      </c>
      <c r="AU994" s="238" t="s">
        <v>85</v>
      </c>
      <c r="AV994" s="11" t="s">
        <v>85</v>
      </c>
      <c r="AW994" s="11" t="s">
        <v>32</v>
      </c>
      <c r="AX994" s="11" t="s">
        <v>76</v>
      </c>
      <c r="AY994" s="238" t="s">
        <v>195</v>
      </c>
    </row>
    <row r="995" s="11" customFormat="1">
      <c r="A995" s="11"/>
      <c r="B995" s="228"/>
      <c r="C995" s="229"/>
      <c r="D995" s="213" t="s">
        <v>199</v>
      </c>
      <c r="E995" s="230" t="s">
        <v>1</v>
      </c>
      <c r="F995" s="231" t="s">
        <v>2570</v>
      </c>
      <c r="G995" s="229"/>
      <c r="H995" s="232">
        <v>55.25</v>
      </c>
      <c r="I995" s="233"/>
      <c r="J995" s="229"/>
      <c r="K995" s="229"/>
      <c r="L995" s="234"/>
      <c r="M995" s="235"/>
      <c r="N995" s="236"/>
      <c r="O995" s="236"/>
      <c r="P995" s="236"/>
      <c r="Q995" s="236"/>
      <c r="R995" s="236"/>
      <c r="S995" s="236"/>
      <c r="T995" s="237"/>
      <c r="U995" s="11"/>
      <c r="V995" s="11"/>
      <c r="W995" s="11"/>
      <c r="X995" s="11"/>
      <c r="Y995" s="11"/>
      <c r="Z995" s="11"/>
      <c r="AA995" s="11"/>
      <c r="AB995" s="11"/>
      <c r="AC995" s="11"/>
      <c r="AD995" s="11"/>
      <c r="AE995" s="11"/>
      <c r="AT995" s="238" t="s">
        <v>199</v>
      </c>
      <c r="AU995" s="238" t="s">
        <v>85</v>
      </c>
      <c r="AV995" s="11" t="s">
        <v>85</v>
      </c>
      <c r="AW995" s="11" t="s">
        <v>32</v>
      </c>
      <c r="AX995" s="11" t="s">
        <v>76</v>
      </c>
      <c r="AY995" s="238" t="s">
        <v>195</v>
      </c>
    </row>
    <row r="996" s="10" customFormat="1">
      <c r="A996" s="10"/>
      <c r="B996" s="218"/>
      <c r="C996" s="219"/>
      <c r="D996" s="213" t="s">
        <v>199</v>
      </c>
      <c r="E996" s="220" t="s">
        <v>1</v>
      </c>
      <c r="F996" s="221" t="s">
        <v>2032</v>
      </c>
      <c r="G996" s="219"/>
      <c r="H996" s="220" t="s">
        <v>1</v>
      </c>
      <c r="I996" s="222"/>
      <c r="J996" s="219"/>
      <c r="K996" s="219"/>
      <c r="L996" s="223"/>
      <c r="M996" s="224"/>
      <c r="N996" s="225"/>
      <c r="O996" s="225"/>
      <c r="P996" s="225"/>
      <c r="Q996" s="225"/>
      <c r="R996" s="225"/>
      <c r="S996" s="225"/>
      <c r="T996" s="226"/>
      <c r="U996" s="10"/>
      <c r="V996" s="10"/>
      <c r="W996" s="10"/>
      <c r="X996" s="10"/>
      <c r="Y996" s="10"/>
      <c r="Z996" s="10"/>
      <c r="AA996" s="10"/>
      <c r="AB996" s="10"/>
      <c r="AC996" s="10"/>
      <c r="AD996" s="10"/>
      <c r="AE996" s="10"/>
      <c r="AT996" s="227" t="s">
        <v>199</v>
      </c>
      <c r="AU996" s="227" t="s">
        <v>85</v>
      </c>
      <c r="AV996" s="10" t="s">
        <v>83</v>
      </c>
      <c r="AW996" s="10" t="s">
        <v>32</v>
      </c>
      <c r="AX996" s="10" t="s">
        <v>76</v>
      </c>
      <c r="AY996" s="227" t="s">
        <v>195</v>
      </c>
    </row>
    <row r="997" s="11" customFormat="1">
      <c r="A997" s="11"/>
      <c r="B997" s="228"/>
      <c r="C997" s="229"/>
      <c r="D997" s="213" t="s">
        <v>199</v>
      </c>
      <c r="E997" s="230" t="s">
        <v>1</v>
      </c>
      <c r="F997" s="231" t="s">
        <v>2571</v>
      </c>
      <c r="G997" s="229"/>
      <c r="H997" s="232">
        <v>22.914999999999999</v>
      </c>
      <c r="I997" s="233"/>
      <c r="J997" s="229"/>
      <c r="K997" s="229"/>
      <c r="L997" s="234"/>
      <c r="M997" s="235"/>
      <c r="N997" s="236"/>
      <c r="O997" s="236"/>
      <c r="P997" s="236"/>
      <c r="Q997" s="236"/>
      <c r="R997" s="236"/>
      <c r="S997" s="236"/>
      <c r="T997" s="237"/>
      <c r="U997" s="11"/>
      <c r="V997" s="11"/>
      <c r="W997" s="11"/>
      <c r="X997" s="11"/>
      <c r="Y997" s="11"/>
      <c r="Z997" s="11"/>
      <c r="AA997" s="11"/>
      <c r="AB997" s="11"/>
      <c r="AC997" s="11"/>
      <c r="AD997" s="11"/>
      <c r="AE997" s="11"/>
      <c r="AT997" s="238" t="s">
        <v>199</v>
      </c>
      <c r="AU997" s="238" t="s">
        <v>85</v>
      </c>
      <c r="AV997" s="11" t="s">
        <v>85</v>
      </c>
      <c r="AW997" s="11" t="s">
        <v>32</v>
      </c>
      <c r="AX997" s="11" t="s">
        <v>76</v>
      </c>
      <c r="AY997" s="238" t="s">
        <v>195</v>
      </c>
    </row>
    <row r="998" s="11" customFormat="1">
      <c r="A998" s="11"/>
      <c r="B998" s="228"/>
      <c r="C998" s="229"/>
      <c r="D998" s="213" t="s">
        <v>199</v>
      </c>
      <c r="E998" s="230" t="s">
        <v>1</v>
      </c>
      <c r="F998" s="231" t="s">
        <v>2572</v>
      </c>
      <c r="G998" s="229"/>
      <c r="H998" s="232">
        <v>53.448999999999998</v>
      </c>
      <c r="I998" s="233"/>
      <c r="J998" s="229"/>
      <c r="K998" s="229"/>
      <c r="L998" s="234"/>
      <c r="M998" s="235"/>
      <c r="N998" s="236"/>
      <c r="O998" s="236"/>
      <c r="P998" s="236"/>
      <c r="Q998" s="236"/>
      <c r="R998" s="236"/>
      <c r="S998" s="236"/>
      <c r="T998" s="237"/>
      <c r="U998" s="11"/>
      <c r="V998" s="11"/>
      <c r="W998" s="11"/>
      <c r="X998" s="11"/>
      <c r="Y998" s="11"/>
      <c r="Z998" s="11"/>
      <c r="AA998" s="11"/>
      <c r="AB998" s="11"/>
      <c r="AC998" s="11"/>
      <c r="AD998" s="11"/>
      <c r="AE998" s="11"/>
      <c r="AT998" s="238" t="s">
        <v>199</v>
      </c>
      <c r="AU998" s="238" t="s">
        <v>85</v>
      </c>
      <c r="AV998" s="11" t="s">
        <v>85</v>
      </c>
      <c r="AW998" s="11" t="s">
        <v>32</v>
      </c>
      <c r="AX998" s="11" t="s">
        <v>76</v>
      </c>
      <c r="AY998" s="238" t="s">
        <v>195</v>
      </c>
    </row>
    <row r="999" s="11" customFormat="1">
      <c r="A999" s="11"/>
      <c r="B999" s="228"/>
      <c r="C999" s="229"/>
      <c r="D999" s="213" t="s">
        <v>199</v>
      </c>
      <c r="E999" s="230" t="s">
        <v>1</v>
      </c>
      <c r="F999" s="231" t="s">
        <v>2573</v>
      </c>
      <c r="G999" s="229"/>
      <c r="H999" s="232">
        <v>4.9080000000000004</v>
      </c>
      <c r="I999" s="233"/>
      <c r="J999" s="229"/>
      <c r="K999" s="229"/>
      <c r="L999" s="234"/>
      <c r="M999" s="235"/>
      <c r="N999" s="236"/>
      <c r="O999" s="236"/>
      <c r="P999" s="236"/>
      <c r="Q999" s="236"/>
      <c r="R999" s="236"/>
      <c r="S999" s="236"/>
      <c r="T999" s="237"/>
      <c r="U999" s="11"/>
      <c r="V999" s="11"/>
      <c r="W999" s="11"/>
      <c r="X999" s="11"/>
      <c r="Y999" s="11"/>
      <c r="Z999" s="11"/>
      <c r="AA999" s="11"/>
      <c r="AB999" s="11"/>
      <c r="AC999" s="11"/>
      <c r="AD999" s="11"/>
      <c r="AE999" s="11"/>
      <c r="AT999" s="238" t="s">
        <v>199</v>
      </c>
      <c r="AU999" s="238" t="s">
        <v>85</v>
      </c>
      <c r="AV999" s="11" t="s">
        <v>85</v>
      </c>
      <c r="AW999" s="11" t="s">
        <v>32</v>
      </c>
      <c r="AX999" s="11" t="s">
        <v>76</v>
      </c>
      <c r="AY999" s="238" t="s">
        <v>195</v>
      </c>
    </row>
    <row r="1000" s="11" customFormat="1">
      <c r="A1000" s="11"/>
      <c r="B1000" s="228"/>
      <c r="C1000" s="229"/>
      <c r="D1000" s="213" t="s">
        <v>199</v>
      </c>
      <c r="E1000" s="230" t="s">
        <v>1</v>
      </c>
      <c r="F1000" s="231" t="s">
        <v>2574</v>
      </c>
      <c r="G1000" s="229"/>
      <c r="H1000" s="232">
        <v>5.2649999999999997</v>
      </c>
      <c r="I1000" s="233"/>
      <c r="J1000" s="229"/>
      <c r="K1000" s="229"/>
      <c r="L1000" s="234"/>
      <c r="M1000" s="235"/>
      <c r="N1000" s="236"/>
      <c r="O1000" s="236"/>
      <c r="P1000" s="236"/>
      <c r="Q1000" s="236"/>
      <c r="R1000" s="236"/>
      <c r="S1000" s="236"/>
      <c r="T1000" s="237"/>
      <c r="U1000" s="11"/>
      <c r="V1000" s="11"/>
      <c r="W1000" s="11"/>
      <c r="X1000" s="11"/>
      <c r="Y1000" s="11"/>
      <c r="Z1000" s="11"/>
      <c r="AA1000" s="11"/>
      <c r="AB1000" s="11"/>
      <c r="AC1000" s="11"/>
      <c r="AD1000" s="11"/>
      <c r="AE1000" s="11"/>
      <c r="AT1000" s="238" t="s">
        <v>199</v>
      </c>
      <c r="AU1000" s="238" t="s">
        <v>85</v>
      </c>
      <c r="AV1000" s="11" t="s">
        <v>85</v>
      </c>
      <c r="AW1000" s="11" t="s">
        <v>32</v>
      </c>
      <c r="AX1000" s="11" t="s">
        <v>76</v>
      </c>
      <c r="AY1000" s="238" t="s">
        <v>195</v>
      </c>
    </row>
    <row r="1001" s="10" customFormat="1">
      <c r="A1001" s="10"/>
      <c r="B1001" s="218"/>
      <c r="C1001" s="219"/>
      <c r="D1001" s="213" t="s">
        <v>199</v>
      </c>
      <c r="E1001" s="220" t="s">
        <v>1</v>
      </c>
      <c r="F1001" s="221" t="s">
        <v>2034</v>
      </c>
      <c r="G1001" s="219"/>
      <c r="H1001" s="220" t="s">
        <v>1</v>
      </c>
      <c r="I1001" s="222"/>
      <c r="J1001" s="219"/>
      <c r="K1001" s="219"/>
      <c r="L1001" s="223"/>
      <c r="M1001" s="224"/>
      <c r="N1001" s="225"/>
      <c r="O1001" s="225"/>
      <c r="P1001" s="225"/>
      <c r="Q1001" s="225"/>
      <c r="R1001" s="225"/>
      <c r="S1001" s="225"/>
      <c r="T1001" s="226"/>
      <c r="U1001" s="10"/>
      <c r="V1001" s="10"/>
      <c r="W1001" s="10"/>
      <c r="X1001" s="10"/>
      <c r="Y1001" s="10"/>
      <c r="Z1001" s="10"/>
      <c r="AA1001" s="10"/>
      <c r="AB1001" s="10"/>
      <c r="AC1001" s="10"/>
      <c r="AD1001" s="10"/>
      <c r="AE1001" s="10"/>
      <c r="AT1001" s="227" t="s">
        <v>199</v>
      </c>
      <c r="AU1001" s="227" t="s">
        <v>85</v>
      </c>
      <c r="AV1001" s="10" t="s">
        <v>83</v>
      </c>
      <c r="AW1001" s="10" t="s">
        <v>32</v>
      </c>
      <c r="AX1001" s="10" t="s">
        <v>76</v>
      </c>
      <c r="AY1001" s="227" t="s">
        <v>195</v>
      </c>
    </row>
    <row r="1002" s="11" customFormat="1">
      <c r="A1002" s="11"/>
      <c r="B1002" s="228"/>
      <c r="C1002" s="229"/>
      <c r="D1002" s="213" t="s">
        <v>199</v>
      </c>
      <c r="E1002" s="230" t="s">
        <v>1</v>
      </c>
      <c r="F1002" s="231" t="s">
        <v>2575</v>
      </c>
      <c r="G1002" s="229"/>
      <c r="H1002" s="232">
        <v>14.968999999999999</v>
      </c>
      <c r="I1002" s="233"/>
      <c r="J1002" s="229"/>
      <c r="K1002" s="229"/>
      <c r="L1002" s="234"/>
      <c r="M1002" s="235"/>
      <c r="N1002" s="236"/>
      <c r="O1002" s="236"/>
      <c r="P1002" s="236"/>
      <c r="Q1002" s="236"/>
      <c r="R1002" s="236"/>
      <c r="S1002" s="236"/>
      <c r="T1002" s="237"/>
      <c r="U1002" s="11"/>
      <c r="V1002" s="11"/>
      <c r="W1002" s="11"/>
      <c r="X1002" s="11"/>
      <c r="Y1002" s="11"/>
      <c r="Z1002" s="11"/>
      <c r="AA1002" s="11"/>
      <c r="AB1002" s="11"/>
      <c r="AC1002" s="11"/>
      <c r="AD1002" s="11"/>
      <c r="AE1002" s="11"/>
      <c r="AT1002" s="238" t="s">
        <v>199</v>
      </c>
      <c r="AU1002" s="238" t="s">
        <v>85</v>
      </c>
      <c r="AV1002" s="11" t="s">
        <v>85</v>
      </c>
      <c r="AW1002" s="11" t="s">
        <v>32</v>
      </c>
      <c r="AX1002" s="11" t="s">
        <v>76</v>
      </c>
      <c r="AY1002" s="238" t="s">
        <v>195</v>
      </c>
    </row>
    <row r="1003" s="11" customFormat="1">
      <c r="A1003" s="11"/>
      <c r="B1003" s="228"/>
      <c r="C1003" s="229"/>
      <c r="D1003" s="213" t="s">
        <v>199</v>
      </c>
      <c r="E1003" s="230" t="s">
        <v>1</v>
      </c>
      <c r="F1003" s="231" t="s">
        <v>2576</v>
      </c>
      <c r="G1003" s="229"/>
      <c r="H1003" s="232">
        <v>23.763999999999999</v>
      </c>
      <c r="I1003" s="233"/>
      <c r="J1003" s="229"/>
      <c r="K1003" s="229"/>
      <c r="L1003" s="234"/>
      <c r="M1003" s="235"/>
      <c r="N1003" s="236"/>
      <c r="O1003" s="236"/>
      <c r="P1003" s="236"/>
      <c r="Q1003" s="236"/>
      <c r="R1003" s="236"/>
      <c r="S1003" s="236"/>
      <c r="T1003" s="237"/>
      <c r="U1003" s="11"/>
      <c r="V1003" s="11"/>
      <c r="W1003" s="11"/>
      <c r="X1003" s="11"/>
      <c r="Y1003" s="11"/>
      <c r="Z1003" s="11"/>
      <c r="AA1003" s="11"/>
      <c r="AB1003" s="11"/>
      <c r="AC1003" s="11"/>
      <c r="AD1003" s="11"/>
      <c r="AE1003" s="11"/>
      <c r="AT1003" s="238" t="s">
        <v>199</v>
      </c>
      <c r="AU1003" s="238" t="s">
        <v>85</v>
      </c>
      <c r="AV1003" s="11" t="s">
        <v>85</v>
      </c>
      <c r="AW1003" s="11" t="s">
        <v>32</v>
      </c>
      <c r="AX1003" s="11" t="s">
        <v>76</v>
      </c>
      <c r="AY1003" s="238" t="s">
        <v>195</v>
      </c>
    </row>
    <row r="1004" s="11" customFormat="1">
      <c r="A1004" s="11"/>
      <c r="B1004" s="228"/>
      <c r="C1004" s="229"/>
      <c r="D1004" s="213" t="s">
        <v>199</v>
      </c>
      <c r="E1004" s="230" t="s">
        <v>1</v>
      </c>
      <c r="F1004" s="231" t="s">
        <v>2577</v>
      </c>
      <c r="G1004" s="229"/>
      <c r="H1004" s="232">
        <v>7.0529999999999999</v>
      </c>
      <c r="I1004" s="233"/>
      <c r="J1004" s="229"/>
      <c r="K1004" s="229"/>
      <c r="L1004" s="234"/>
      <c r="M1004" s="235"/>
      <c r="N1004" s="236"/>
      <c r="O1004" s="236"/>
      <c r="P1004" s="236"/>
      <c r="Q1004" s="236"/>
      <c r="R1004" s="236"/>
      <c r="S1004" s="236"/>
      <c r="T1004" s="237"/>
      <c r="U1004" s="11"/>
      <c r="V1004" s="11"/>
      <c r="W1004" s="11"/>
      <c r="X1004" s="11"/>
      <c r="Y1004" s="11"/>
      <c r="Z1004" s="11"/>
      <c r="AA1004" s="11"/>
      <c r="AB1004" s="11"/>
      <c r="AC1004" s="11"/>
      <c r="AD1004" s="11"/>
      <c r="AE1004" s="11"/>
      <c r="AT1004" s="238" t="s">
        <v>199</v>
      </c>
      <c r="AU1004" s="238" t="s">
        <v>85</v>
      </c>
      <c r="AV1004" s="11" t="s">
        <v>85</v>
      </c>
      <c r="AW1004" s="11" t="s">
        <v>32</v>
      </c>
      <c r="AX1004" s="11" t="s">
        <v>76</v>
      </c>
      <c r="AY1004" s="238" t="s">
        <v>195</v>
      </c>
    </row>
    <row r="1005" s="10" customFormat="1">
      <c r="A1005" s="10"/>
      <c r="B1005" s="218"/>
      <c r="C1005" s="219"/>
      <c r="D1005" s="213" t="s">
        <v>199</v>
      </c>
      <c r="E1005" s="220" t="s">
        <v>1</v>
      </c>
      <c r="F1005" s="221" t="s">
        <v>2055</v>
      </c>
      <c r="G1005" s="219"/>
      <c r="H1005" s="220" t="s">
        <v>1</v>
      </c>
      <c r="I1005" s="222"/>
      <c r="J1005" s="219"/>
      <c r="K1005" s="219"/>
      <c r="L1005" s="223"/>
      <c r="M1005" s="224"/>
      <c r="N1005" s="225"/>
      <c r="O1005" s="225"/>
      <c r="P1005" s="225"/>
      <c r="Q1005" s="225"/>
      <c r="R1005" s="225"/>
      <c r="S1005" s="225"/>
      <c r="T1005" s="226"/>
      <c r="U1005" s="10"/>
      <c r="V1005" s="10"/>
      <c r="W1005" s="10"/>
      <c r="X1005" s="10"/>
      <c r="Y1005" s="10"/>
      <c r="Z1005" s="10"/>
      <c r="AA1005" s="10"/>
      <c r="AB1005" s="10"/>
      <c r="AC1005" s="10"/>
      <c r="AD1005" s="10"/>
      <c r="AE1005" s="10"/>
      <c r="AT1005" s="227" t="s">
        <v>199</v>
      </c>
      <c r="AU1005" s="227" t="s">
        <v>85</v>
      </c>
      <c r="AV1005" s="10" t="s">
        <v>83</v>
      </c>
      <c r="AW1005" s="10" t="s">
        <v>32</v>
      </c>
      <c r="AX1005" s="10" t="s">
        <v>76</v>
      </c>
      <c r="AY1005" s="227" t="s">
        <v>195</v>
      </c>
    </row>
    <row r="1006" s="11" customFormat="1">
      <c r="A1006" s="11"/>
      <c r="B1006" s="228"/>
      <c r="C1006" s="229"/>
      <c r="D1006" s="213" t="s">
        <v>199</v>
      </c>
      <c r="E1006" s="230" t="s">
        <v>1</v>
      </c>
      <c r="F1006" s="231" t="s">
        <v>2578</v>
      </c>
      <c r="G1006" s="229"/>
      <c r="H1006" s="232">
        <v>180.36000000000001</v>
      </c>
      <c r="I1006" s="233"/>
      <c r="J1006" s="229"/>
      <c r="K1006" s="229"/>
      <c r="L1006" s="234"/>
      <c r="M1006" s="235"/>
      <c r="N1006" s="236"/>
      <c r="O1006" s="236"/>
      <c r="P1006" s="236"/>
      <c r="Q1006" s="236"/>
      <c r="R1006" s="236"/>
      <c r="S1006" s="236"/>
      <c r="T1006" s="237"/>
      <c r="U1006" s="11"/>
      <c r="V1006" s="11"/>
      <c r="W1006" s="11"/>
      <c r="X1006" s="11"/>
      <c r="Y1006" s="11"/>
      <c r="Z1006" s="11"/>
      <c r="AA1006" s="11"/>
      <c r="AB1006" s="11"/>
      <c r="AC1006" s="11"/>
      <c r="AD1006" s="11"/>
      <c r="AE1006" s="11"/>
      <c r="AT1006" s="238" t="s">
        <v>199</v>
      </c>
      <c r="AU1006" s="238" t="s">
        <v>85</v>
      </c>
      <c r="AV1006" s="11" t="s">
        <v>85</v>
      </c>
      <c r="AW1006" s="11" t="s">
        <v>32</v>
      </c>
      <c r="AX1006" s="11" t="s">
        <v>76</v>
      </c>
      <c r="AY1006" s="238" t="s">
        <v>195</v>
      </c>
    </row>
    <row r="1007" s="11" customFormat="1">
      <c r="A1007" s="11"/>
      <c r="B1007" s="228"/>
      <c r="C1007" s="229"/>
      <c r="D1007" s="213" t="s">
        <v>199</v>
      </c>
      <c r="E1007" s="230" t="s">
        <v>1</v>
      </c>
      <c r="F1007" s="231" t="s">
        <v>2579</v>
      </c>
      <c r="G1007" s="229"/>
      <c r="H1007" s="232">
        <v>36.399999999999999</v>
      </c>
      <c r="I1007" s="233"/>
      <c r="J1007" s="229"/>
      <c r="K1007" s="229"/>
      <c r="L1007" s="234"/>
      <c r="M1007" s="235"/>
      <c r="N1007" s="236"/>
      <c r="O1007" s="236"/>
      <c r="P1007" s="236"/>
      <c r="Q1007" s="236"/>
      <c r="R1007" s="236"/>
      <c r="S1007" s="236"/>
      <c r="T1007" s="237"/>
      <c r="U1007" s="11"/>
      <c r="V1007" s="11"/>
      <c r="W1007" s="11"/>
      <c r="X1007" s="11"/>
      <c r="Y1007" s="11"/>
      <c r="Z1007" s="11"/>
      <c r="AA1007" s="11"/>
      <c r="AB1007" s="11"/>
      <c r="AC1007" s="11"/>
      <c r="AD1007" s="11"/>
      <c r="AE1007" s="11"/>
      <c r="AT1007" s="238" t="s">
        <v>199</v>
      </c>
      <c r="AU1007" s="238" t="s">
        <v>85</v>
      </c>
      <c r="AV1007" s="11" t="s">
        <v>85</v>
      </c>
      <c r="AW1007" s="11" t="s">
        <v>32</v>
      </c>
      <c r="AX1007" s="11" t="s">
        <v>76</v>
      </c>
      <c r="AY1007" s="238" t="s">
        <v>195</v>
      </c>
    </row>
    <row r="1008" s="10" customFormat="1">
      <c r="A1008" s="10"/>
      <c r="B1008" s="218"/>
      <c r="C1008" s="219"/>
      <c r="D1008" s="213" t="s">
        <v>199</v>
      </c>
      <c r="E1008" s="220" t="s">
        <v>1</v>
      </c>
      <c r="F1008" s="221" t="s">
        <v>2058</v>
      </c>
      <c r="G1008" s="219"/>
      <c r="H1008" s="220" t="s">
        <v>1</v>
      </c>
      <c r="I1008" s="222"/>
      <c r="J1008" s="219"/>
      <c r="K1008" s="219"/>
      <c r="L1008" s="223"/>
      <c r="M1008" s="224"/>
      <c r="N1008" s="225"/>
      <c r="O1008" s="225"/>
      <c r="P1008" s="225"/>
      <c r="Q1008" s="225"/>
      <c r="R1008" s="225"/>
      <c r="S1008" s="225"/>
      <c r="T1008" s="226"/>
      <c r="U1008" s="10"/>
      <c r="V1008" s="10"/>
      <c r="W1008" s="10"/>
      <c r="X1008" s="10"/>
      <c r="Y1008" s="10"/>
      <c r="Z1008" s="10"/>
      <c r="AA1008" s="10"/>
      <c r="AB1008" s="10"/>
      <c r="AC1008" s="10"/>
      <c r="AD1008" s="10"/>
      <c r="AE1008" s="10"/>
      <c r="AT1008" s="227" t="s">
        <v>199</v>
      </c>
      <c r="AU1008" s="227" t="s">
        <v>85</v>
      </c>
      <c r="AV1008" s="10" t="s">
        <v>83</v>
      </c>
      <c r="AW1008" s="10" t="s">
        <v>32</v>
      </c>
      <c r="AX1008" s="10" t="s">
        <v>76</v>
      </c>
      <c r="AY1008" s="227" t="s">
        <v>195</v>
      </c>
    </row>
    <row r="1009" s="11" customFormat="1">
      <c r="A1009" s="11"/>
      <c r="B1009" s="228"/>
      <c r="C1009" s="229"/>
      <c r="D1009" s="213" t="s">
        <v>199</v>
      </c>
      <c r="E1009" s="230" t="s">
        <v>1</v>
      </c>
      <c r="F1009" s="231" t="s">
        <v>2580</v>
      </c>
      <c r="G1009" s="229"/>
      <c r="H1009" s="232">
        <v>3.1579999999999999</v>
      </c>
      <c r="I1009" s="233"/>
      <c r="J1009" s="229"/>
      <c r="K1009" s="229"/>
      <c r="L1009" s="234"/>
      <c r="M1009" s="235"/>
      <c r="N1009" s="236"/>
      <c r="O1009" s="236"/>
      <c r="P1009" s="236"/>
      <c r="Q1009" s="236"/>
      <c r="R1009" s="236"/>
      <c r="S1009" s="236"/>
      <c r="T1009" s="237"/>
      <c r="U1009" s="11"/>
      <c r="V1009" s="11"/>
      <c r="W1009" s="11"/>
      <c r="X1009" s="11"/>
      <c r="Y1009" s="11"/>
      <c r="Z1009" s="11"/>
      <c r="AA1009" s="11"/>
      <c r="AB1009" s="11"/>
      <c r="AC1009" s="11"/>
      <c r="AD1009" s="11"/>
      <c r="AE1009" s="11"/>
      <c r="AT1009" s="238" t="s">
        <v>199</v>
      </c>
      <c r="AU1009" s="238" t="s">
        <v>85</v>
      </c>
      <c r="AV1009" s="11" t="s">
        <v>85</v>
      </c>
      <c r="AW1009" s="11" t="s">
        <v>32</v>
      </c>
      <c r="AX1009" s="11" t="s">
        <v>76</v>
      </c>
      <c r="AY1009" s="238" t="s">
        <v>195</v>
      </c>
    </row>
    <row r="1010" s="10" customFormat="1">
      <c r="A1010" s="10"/>
      <c r="B1010" s="218"/>
      <c r="C1010" s="219"/>
      <c r="D1010" s="213" t="s">
        <v>199</v>
      </c>
      <c r="E1010" s="220" t="s">
        <v>1</v>
      </c>
      <c r="F1010" s="221" t="s">
        <v>2078</v>
      </c>
      <c r="G1010" s="219"/>
      <c r="H1010" s="220" t="s">
        <v>1</v>
      </c>
      <c r="I1010" s="222"/>
      <c r="J1010" s="219"/>
      <c r="K1010" s="219"/>
      <c r="L1010" s="223"/>
      <c r="M1010" s="224"/>
      <c r="N1010" s="225"/>
      <c r="O1010" s="225"/>
      <c r="P1010" s="225"/>
      <c r="Q1010" s="225"/>
      <c r="R1010" s="225"/>
      <c r="S1010" s="225"/>
      <c r="T1010" s="226"/>
      <c r="U1010" s="10"/>
      <c r="V1010" s="10"/>
      <c r="W1010" s="10"/>
      <c r="X1010" s="10"/>
      <c r="Y1010" s="10"/>
      <c r="Z1010" s="10"/>
      <c r="AA1010" s="10"/>
      <c r="AB1010" s="10"/>
      <c r="AC1010" s="10"/>
      <c r="AD1010" s="10"/>
      <c r="AE1010" s="10"/>
      <c r="AT1010" s="227" t="s">
        <v>199</v>
      </c>
      <c r="AU1010" s="227" t="s">
        <v>85</v>
      </c>
      <c r="AV1010" s="10" t="s">
        <v>83</v>
      </c>
      <c r="AW1010" s="10" t="s">
        <v>32</v>
      </c>
      <c r="AX1010" s="10" t="s">
        <v>76</v>
      </c>
      <c r="AY1010" s="227" t="s">
        <v>195</v>
      </c>
    </row>
    <row r="1011" s="11" customFormat="1">
      <c r="A1011" s="11"/>
      <c r="B1011" s="228"/>
      <c r="C1011" s="229"/>
      <c r="D1011" s="213" t="s">
        <v>199</v>
      </c>
      <c r="E1011" s="230" t="s">
        <v>1</v>
      </c>
      <c r="F1011" s="231" t="s">
        <v>2581</v>
      </c>
      <c r="G1011" s="229"/>
      <c r="H1011" s="232">
        <v>23.917999999999999</v>
      </c>
      <c r="I1011" s="233"/>
      <c r="J1011" s="229"/>
      <c r="K1011" s="229"/>
      <c r="L1011" s="234"/>
      <c r="M1011" s="235"/>
      <c r="N1011" s="236"/>
      <c r="O1011" s="236"/>
      <c r="P1011" s="236"/>
      <c r="Q1011" s="236"/>
      <c r="R1011" s="236"/>
      <c r="S1011" s="236"/>
      <c r="T1011" s="237"/>
      <c r="U1011" s="11"/>
      <c r="V1011" s="11"/>
      <c r="W1011" s="11"/>
      <c r="X1011" s="11"/>
      <c r="Y1011" s="11"/>
      <c r="Z1011" s="11"/>
      <c r="AA1011" s="11"/>
      <c r="AB1011" s="11"/>
      <c r="AC1011" s="11"/>
      <c r="AD1011" s="11"/>
      <c r="AE1011" s="11"/>
      <c r="AT1011" s="238" t="s">
        <v>199</v>
      </c>
      <c r="AU1011" s="238" t="s">
        <v>85</v>
      </c>
      <c r="AV1011" s="11" t="s">
        <v>85</v>
      </c>
      <c r="AW1011" s="11" t="s">
        <v>32</v>
      </c>
      <c r="AX1011" s="11" t="s">
        <v>76</v>
      </c>
      <c r="AY1011" s="238" t="s">
        <v>195</v>
      </c>
    </row>
    <row r="1012" s="11" customFormat="1">
      <c r="A1012" s="11"/>
      <c r="B1012" s="228"/>
      <c r="C1012" s="229"/>
      <c r="D1012" s="213" t="s">
        <v>199</v>
      </c>
      <c r="E1012" s="230" t="s">
        <v>1</v>
      </c>
      <c r="F1012" s="231" t="s">
        <v>2582</v>
      </c>
      <c r="G1012" s="229"/>
      <c r="H1012" s="232">
        <v>45.57</v>
      </c>
      <c r="I1012" s="233"/>
      <c r="J1012" s="229"/>
      <c r="K1012" s="229"/>
      <c r="L1012" s="234"/>
      <c r="M1012" s="235"/>
      <c r="N1012" s="236"/>
      <c r="O1012" s="236"/>
      <c r="P1012" s="236"/>
      <c r="Q1012" s="236"/>
      <c r="R1012" s="236"/>
      <c r="S1012" s="236"/>
      <c r="T1012" s="237"/>
      <c r="U1012" s="11"/>
      <c r="V1012" s="11"/>
      <c r="W1012" s="11"/>
      <c r="X1012" s="11"/>
      <c r="Y1012" s="11"/>
      <c r="Z1012" s="11"/>
      <c r="AA1012" s="11"/>
      <c r="AB1012" s="11"/>
      <c r="AC1012" s="11"/>
      <c r="AD1012" s="11"/>
      <c r="AE1012" s="11"/>
      <c r="AT1012" s="238" t="s">
        <v>199</v>
      </c>
      <c r="AU1012" s="238" t="s">
        <v>85</v>
      </c>
      <c r="AV1012" s="11" t="s">
        <v>85</v>
      </c>
      <c r="AW1012" s="11" t="s">
        <v>32</v>
      </c>
      <c r="AX1012" s="11" t="s">
        <v>76</v>
      </c>
      <c r="AY1012" s="238" t="s">
        <v>195</v>
      </c>
    </row>
    <row r="1013" s="11" customFormat="1">
      <c r="A1013" s="11"/>
      <c r="B1013" s="228"/>
      <c r="C1013" s="229"/>
      <c r="D1013" s="213" t="s">
        <v>199</v>
      </c>
      <c r="E1013" s="230" t="s">
        <v>1</v>
      </c>
      <c r="F1013" s="231" t="s">
        <v>2583</v>
      </c>
      <c r="G1013" s="229"/>
      <c r="H1013" s="232">
        <v>18.199999999999999</v>
      </c>
      <c r="I1013" s="233"/>
      <c r="J1013" s="229"/>
      <c r="K1013" s="229"/>
      <c r="L1013" s="234"/>
      <c r="M1013" s="235"/>
      <c r="N1013" s="236"/>
      <c r="O1013" s="236"/>
      <c r="P1013" s="236"/>
      <c r="Q1013" s="236"/>
      <c r="R1013" s="236"/>
      <c r="S1013" s="236"/>
      <c r="T1013" s="237"/>
      <c r="U1013" s="11"/>
      <c r="V1013" s="11"/>
      <c r="W1013" s="11"/>
      <c r="X1013" s="11"/>
      <c r="Y1013" s="11"/>
      <c r="Z1013" s="11"/>
      <c r="AA1013" s="11"/>
      <c r="AB1013" s="11"/>
      <c r="AC1013" s="11"/>
      <c r="AD1013" s="11"/>
      <c r="AE1013" s="11"/>
      <c r="AT1013" s="238" t="s">
        <v>199</v>
      </c>
      <c r="AU1013" s="238" t="s">
        <v>85</v>
      </c>
      <c r="AV1013" s="11" t="s">
        <v>85</v>
      </c>
      <c r="AW1013" s="11" t="s">
        <v>32</v>
      </c>
      <c r="AX1013" s="11" t="s">
        <v>76</v>
      </c>
      <c r="AY1013" s="238" t="s">
        <v>195</v>
      </c>
    </row>
    <row r="1014" s="11" customFormat="1">
      <c r="A1014" s="11"/>
      <c r="B1014" s="228"/>
      <c r="C1014" s="229"/>
      <c r="D1014" s="213" t="s">
        <v>199</v>
      </c>
      <c r="E1014" s="230" t="s">
        <v>1</v>
      </c>
      <c r="F1014" s="231" t="s">
        <v>2584</v>
      </c>
      <c r="G1014" s="229"/>
      <c r="H1014" s="232">
        <v>12.237</v>
      </c>
      <c r="I1014" s="233"/>
      <c r="J1014" s="229"/>
      <c r="K1014" s="229"/>
      <c r="L1014" s="234"/>
      <c r="M1014" s="235"/>
      <c r="N1014" s="236"/>
      <c r="O1014" s="236"/>
      <c r="P1014" s="236"/>
      <c r="Q1014" s="236"/>
      <c r="R1014" s="236"/>
      <c r="S1014" s="236"/>
      <c r="T1014" s="237"/>
      <c r="U1014" s="11"/>
      <c r="V1014" s="11"/>
      <c r="W1014" s="11"/>
      <c r="X1014" s="11"/>
      <c r="Y1014" s="11"/>
      <c r="Z1014" s="11"/>
      <c r="AA1014" s="11"/>
      <c r="AB1014" s="11"/>
      <c r="AC1014" s="11"/>
      <c r="AD1014" s="11"/>
      <c r="AE1014" s="11"/>
      <c r="AT1014" s="238" t="s">
        <v>199</v>
      </c>
      <c r="AU1014" s="238" t="s">
        <v>85</v>
      </c>
      <c r="AV1014" s="11" t="s">
        <v>85</v>
      </c>
      <c r="AW1014" s="11" t="s">
        <v>32</v>
      </c>
      <c r="AX1014" s="11" t="s">
        <v>76</v>
      </c>
      <c r="AY1014" s="238" t="s">
        <v>195</v>
      </c>
    </row>
    <row r="1015" s="10" customFormat="1">
      <c r="A1015" s="10"/>
      <c r="B1015" s="218"/>
      <c r="C1015" s="219"/>
      <c r="D1015" s="213" t="s">
        <v>199</v>
      </c>
      <c r="E1015" s="220" t="s">
        <v>1</v>
      </c>
      <c r="F1015" s="221" t="s">
        <v>2062</v>
      </c>
      <c r="G1015" s="219"/>
      <c r="H1015" s="220" t="s">
        <v>1</v>
      </c>
      <c r="I1015" s="222"/>
      <c r="J1015" s="219"/>
      <c r="K1015" s="219"/>
      <c r="L1015" s="223"/>
      <c r="M1015" s="224"/>
      <c r="N1015" s="225"/>
      <c r="O1015" s="225"/>
      <c r="P1015" s="225"/>
      <c r="Q1015" s="225"/>
      <c r="R1015" s="225"/>
      <c r="S1015" s="225"/>
      <c r="T1015" s="226"/>
      <c r="U1015" s="10"/>
      <c r="V1015" s="10"/>
      <c r="W1015" s="10"/>
      <c r="X1015" s="10"/>
      <c r="Y1015" s="10"/>
      <c r="Z1015" s="10"/>
      <c r="AA1015" s="10"/>
      <c r="AB1015" s="10"/>
      <c r="AC1015" s="10"/>
      <c r="AD1015" s="10"/>
      <c r="AE1015" s="10"/>
      <c r="AT1015" s="227" t="s">
        <v>199</v>
      </c>
      <c r="AU1015" s="227" t="s">
        <v>85</v>
      </c>
      <c r="AV1015" s="10" t="s">
        <v>83</v>
      </c>
      <c r="AW1015" s="10" t="s">
        <v>32</v>
      </c>
      <c r="AX1015" s="10" t="s">
        <v>76</v>
      </c>
      <c r="AY1015" s="227" t="s">
        <v>195</v>
      </c>
    </row>
    <row r="1016" s="11" customFormat="1">
      <c r="A1016" s="11"/>
      <c r="B1016" s="228"/>
      <c r="C1016" s="229"/>
      <c r="D1016" s="213" t="s">
        <v>199</v>
      </c>
      <c r="E1016" s="230" t="s">
        <v>1</v>
      </c>
      <c r="F1016" s="231" t="s">
        <v>2585</v>
      </c>
      <c r="G1016" s="229"/>
      <c r="H1016" s="232">
        <v>59.479999999999997</v>
      </c>
      <c r="I1016" s="233"/>
      <c r="J1016" s="229"/>
      <c r="K1016" s="229"/>
      <c r="L1016" s="234"/>
      <c r="M1016" s="235"/>
      <c r="N1016" s="236"/>
      <c r="O1016" s="236"/>
      <c r="P1016" s="236"/>
      <c r="Q1016" s="236"/>
      <c r="R1016" s="236"/>
      <c r="S1016" s="236"/>
      <c r="T1016" s="237"/>
      <c r="U1016" s="11"/>
      <c r="V1016" s="11"/>
      <c r="W1016" s="11"/>
      <c r="X1016" s="11"/>
      <c r="Y1016" s="11"/>
      <c r="Z1016" s="11"/>
      <c r="AA1016" s="11"/>
      <c r="AB1016" s="11"/>
      <c r="AC1016" s="11"/>
      <c r="AD1016" s="11"/>
      <c r="AE1016" s="11"/>
      <c r="AT1016" s="238" t="s">
        <v>199</v>
      </c>
      <c r="AU1016" s="238" t="s">
        <v>85</v>
      </c>
      <c r="AV1016" s="11" t="s">
        <v>85</v>
      </c>
      <c r="AW1016" s="11" t="s">
        <v>32</v>
      </c>
      <c r="AX1016" s="11" t="s">
        <v>76</v>
      </c>
      <c r="AY1016" s="238" t="s">
        <v>195</v>
      </c>
    </row>
    <row r="1017" s="11" customFormat="1">
      <c r="A1017" s="11"/>
      <c r="B1017" s="228"/>
      <c r="C1017" s="229"/>
      <c r="D1017" s="213" t="s">
        <v>199</v>
      </c>
      <c r="E1017" s="230" t="s">
        <v>1</v>
      </c>
      <c r="F1017" s="231" t="s">
        <v>2586</v>
      </c>
      <c r="G1017" s="229"/>
      <c r="H1017" s="232">
        <v>97.932000000000002</v>
      </c>
      <c r="I1017" s="233"/>
      <c r="J1017" s="229"/>
      <c r="K1017" s="229"/>
      <c r="L1017" s="234"/>
      <c r="M1017" s="235"/>
      <c r="N1017" s="236"/>
      <c r="O1017" s="236"/>
      <c r="P1017" s="236"/>
      <c r="Q1017" s="236"/>
      <c r="R1017" s="236"/>
      <c r="S1017" s="236"/>
      <c r="T1017" s="237"/>
      <c r="U1017" s="11"/>
      <c r="V1017" s="11"/>
      <c r="W1017" s="11"/>
      <c r="X1017" s="11"/>
      <c r="Y1017" s="11"/>
      <c r="Z1017" s="11"/>
      <c r="AA1017" s="11"/>
      <c r="AB1017" s="11"/>
      <c r="AC1017" s="11"/>
      <c r="AD1017" s="11"/>
      <c r="AE1017" s="11"/>
      <c r="AT1017" s="238" t="s">
        <v>199</v>
      </c>
      <c r="AU1017" s="238" t="s">
        <v>85</v>
      </c>
      <c r="AV1017" s="11" t="s">
        <v>85</v>
      </c>
      <c r="AW1017" s="11" t="s">
        <v>32</v>
      </c>
      <c r="AX1017" s="11" t="s">
        <v>76</v>
      </c>
      <c r="AY1017" s="238" t="s">
        <v>195</v>
      </c>
    </row>
    <row r="1018" s="11" customFormat="1">
      <c r="A1018" s="11"/>
      <c r="B1018" s="228"/>
      <c r="C1018" s="229"/>
      <c r="D1018" s="213" t="s">
        <v>199</v>
      </c>
      <c r="E1018" s="230" t="s">
        <v>1</v>
      </c>
      <c r="F1018" s="231" t="s">
        <v>2587</v>
      </c>
      <c r="G1018" s="229"/>
      <c r="H1018" s="232">
        <v>99.228999999999999</v>
      </c>
      <c r="I1018" s="233"/>
      <c r="J1018" s="229"/>
      <c r="K1018" s="229"/>
      <c r="L1018" s="234"/>
      <c r="M1018" s="235"/>
      <c r="N1018" s="236"/>
      <c r="O1018" s="236"/>
      <c r="P1018" s="236"/>
      <c r="Q1018" s="236"/>
      <c r="R1018" s="236"/>
      <c r="S1018" s="236"/>
      <c r="T1018" s="237"/>
      <c r="U1018" s="11"/>
      <c r="V1018" s="11"/>
      <c r="W1018" s="11"/>
      <c r="X1018" s="11"/>
      <c r="Y1018" s="11"/>
      <c r="Z1018" s="11"/>
      <c r="AA1018" s="11"/>
      <c r="AB1018" s="11"/>
      <c r="AC1018" s="11"/>
      <c r="AD1018" s="11"/>
      <c r="AE1018" s="11"/>
      <c r="AT1018" s="238" t="s">
        <v>199</v>
      </c>
      <c r="AU1018" s="238" t="s">
        <v>85</v>
      </c>
      <c r="AV1018" s="11" t="s">
        <v>85</v>
      </c>
      <c r="AW1018" s="11" t="s">
        <v>32</v>
      </c>
      <c r="AX1018" s="11" t="s">
        <v>76</v>
      </c>
      <c r="AY1018" s="238" t="s">
        <v>195</v>
      </c>
    </row>
    <row r="1019" s="11" customFormat="1">
      <c r="A1019" s="11"/>
      <c r="B1019" s="228"/>
      <c r="C1019" s="229"/>
      <c r="D1019" s="213" t="s">
        <v>199</v>
      </c>
      <c r="E1019" s="230" t="s">
        <v>1</v>
      </c>
      <c r="F1019" s="231" t="s">
        <v>2588</v>
      </c>
      <c r="G1019" s="229"/>
      <c r="H1019" s="232">
        <v>31.199999999999999</v>
      </c>
      <c r="I1019" s="233"/>
      <c r="J1019" s="229"/>
      <c r="K1019" s="229"/>
      <c r="L1019" s="234"/>
      <c r="M1019" s="235"/>
      <c r="N1019" s="236"/>
      <c r="O1019" s="236"/>
      <c r="P1019" s="236"/>
      <c r="Q1019" s="236"/>
      <c r="R1019" s="236"/>
      <c r="S1019" s="236"/>
      <c r="T1019" s="237"/>
      <c r="U1019" s="11"/>
      <c r="V1019" s="11"/>
      <c r="W1019" s="11"/>
      <c r="X1019" s="11"/>
      <c r="Y1019" s="11"/>
      <c r="Z1019" s="11"/>
      <c r="AA1019" s="11"/>
      <c r="AB1019" s="11"/>
      <c r="AC1019" s="11"/>
      <c r="AD1019" s="11"/>
      <c r="AE1019" s="11"/>
      <c r="AT1019" s="238" t="s">
        <v>199</v>
      </c>
      <c r="AU1019" s="238" t="s">
        <v>85</v>
      </c>
      <c r="AV1019" s="11" t="s">
        <v>85</v>
      </c>
      <c r="AW1019" s="11" t="s">
        <v>32</v>
      </c>
      <c r="AX1019" s="11" t="s">
        <v>76</v>
      </c>
      <c r="AY1019" s="238" t="s">
        <v>195</v>
      </c>
    </row>
    <row r="1020" s="10" customFormat="1">
      <c r="A1020" s="10"/>
      <c r="B1020" s="218"/>
      <c r="C1020" s="219"/>
      <c r="D1020" s="213" t="s">
        <v>199</v>
      </c>
      <c r="E1020" s="220" t="s">
        <v>1</v>
      </c>
      <c r="F1020" s="221" t="s">
        <v>2016</v>
      </c>
      <c r="G1020" s="219"/>
      <c r="H1020" s="220" t="s">
        <v>1</v>
      </c>
      <c r="I1020" s="222"/>
      <c r="J1020" s="219"/>
      <c r="K1020" s="219"/>
      <c r="L1020" s="223"/>
      <c r="M1020" s="224"/>
      <c r="N1020" s="225"/>
      <c r="O1020" s="225"/>
      <c r="P1020" s="225"/>
      <c r="Q1020" s="225"/>
      <c r="R1020" s="225"/>
      <c r="S1020" s="225"/>
      <c r="T1020" s="226"/>
      <c r="U1020" s="10"/>
      <c r="V1020" s="10"/>
      <c r="W1020" s="10"/>
      <c r="X1020" s="10"/>
      <c r="Y1020" s="10"/>
      <c r="Z1020" s="10"/>
      <c r="AA1020" s="10"/>
      <c r="AB1020" s="10"/>
      <c r="AC1020" s="10"/>
      <c r="AD1020" s="10"/>
      <c r="AE1020" s="10"/>
      <c r="AT1020" s="227" t="s">
        <v>199</v>
      </c>
      <c r="AU1020" s="227" t="s">
        <v>85</v>
      </c>
      <c r="AV1020" s="10" t="s">
        <v>83</v>
      </c>
      <c r="AW1020" s="10" t="s">
        <v>32</v>
      </c>
      <c r="AX1020" s="10" t="s">
        <v>76</v>
      </c>
      <c r="AY1020" s="227" t="s">
        <v>195</v>
      </c>
    </row>
    <row r="1021" s="11" customFormat="1">
      <c r="A1021" s="11"/>
      <c r="B1021" s="228"/>
      <c r="C1021" s="229"/>
      <c r="D1021" s="213" t="s">
        <v>199</v>
      </c>
      <c r="E1021" s="230" t="s">
        <v>1</v>
      </c>
      <c r="F1021" s="231" t="s">
        <v>2589</v>
      </c>
      <c r="G1021" s="229"/>
      <c r="H1021" s="232">
        <v>2.2040000000000002</v>
      </c>
      <c r="I1021" s="233"/>
      <c r="J1021" s="229"/>
      <c r="K1021" s="229"/>
      <c r="L1021" s="234"/>
      <c r="M1021" s="235"/>
      <c r="N1021" s="236"/>
      <c r="O1021" s="236"/>
      <c r="P1021" s="236"/>
      <c r="Q1021" s="236"/>
      <c r="R1021" s="236"/>
      <c r="S1021" s="236"/>
      <c r="T1021" s="237"/>
      <c r="U1021" s="11"/>
      <c r="V1021" s="11"/>
      <c r="W1021" s="11"/>
      <c r="X1021" s="11"/>
      <c r="Y1021" s="11"/>
      <c r="Z1021" s="11"/>
      <c r="AA1021" s="11"/>
      <c r="AB1021" s="11"/>
      <c r="AC1021" s="11"/>
      <c r="AD1021" s="11"/>
      <c r="AE1021" s="11"/>
      <c r="AT1021" s="238" t="s">
        <v>199</v>
      </c>
      <c r="AU1021" s="238" t="s">
        <v>85</v>
      </c>
      <c r="AV1021" s="11" t="s">
        <v>85</v>
      </c>
      <c r="AW1021" s="11" t="s">
        <v>32</v>
      </c>
      <c r="AX1021" s="11" t="s">
        <v>76</v>
      </c>
      <c r="AY1021" s="238" t="s">
        <v>195</v>
      </c>
    </row>
    <row r="1022" s="10" customFormat="1">
      <c r="A1022" s="10"/>
      <c r="B1022" s="218"/>
      <c r="C1022" s="219"/>
      <c r="D1022" s="213" t="s">
        <v>199</v>
      </c>
      <c r="E1022" s="220" t="s">
        <v>1</v>
      </c>
      <c r="F1022" s="221" t="s">
        <v>2065</v>
      </c>
      <c r="G1022" s="219"/>
      <c r="H1022" s="220" t="s">
        <v>1</v>
      </c>
      <c r="I1022" s="222"/>
      <c r="J1022" s="219"/>
      <c r="K1022" s="219"/>
      <c r="L1022" s="223"/>
      <c r="M1022" s="224"/>
      <c r="N1022" s="225"/>
      <c r="O1022" s="225"/>
      <c r="P1022" s="225"/>
      <c r="Q1022" s="225"/>
      <c r="R1022" s="225"/>
      <c r="S1022" s="225"/>
      <c r="T1022" s="226"/>
      <c r="U1022" s="10"/>
      <c r="V1022" s="10"/>
      <c r="W1022" s="10"/>
      <c r="X1022" s="10"/>
      <c r="Y1022" s="10"/>
      <c r="Z1022" s="10"/>
      <c r="AA1022" s="10"/>
      <c r="AB1022" s="10"/>
      <c r="AC1022" s="10"/>
      <c r="AD1022" s="10"/>
      <c r="AE1022" s="10"/>
      <c r="AT1022" s="227" t="s">
        <v>199</v>
      </c>
      <c r="AU1022" s="227" t="s">
        <v>85</v>
      </c>
      <c r="AV1022" s="10" t="s">
        <v>83</v>
      </c>
      <c r="AW1022" s="10" t="s">
        <v>32</v>
      </c>
      <c r="AX1022" s="10" t="s">
        <v>76</v>
      </c>
      <c r="AY1022" s="227" t="s">
        <v>195</v>
      </c>
    </row>
    <row r="1023" s="11" customFormat="1">
      <c r="A1023" s="11"/>
      <c r="B1023" s="228"/>
      <c r="C1023" s="229"/>
      <c r="D1023" s="213" t="s">
        <v>199</v>
      </c>
      <c r="E1023" s="230" t="s">
        <v>1</v>
      </c>
      <c r="F1023" s="231" t="s">
        <v>2590</v>
      </c>
      <c r="G1023" s="229"/>
      <c r="H1023" s="232">
        <v>1.3200000000000001</v>
      </c>
      <c r="I1023" s="233"/>
      <c r="J1023" s="229"/>
      <c r="K1023" s="229"/>
      <c r="L1023" s="234"/>
      <c r="M1023" s="235"/>
      <c r="N1023" s="236"/>
      <c r="O1023" s="236"/>
      <c r="P1023" s="236"/>
      <c r="Q1023" s="236"/>
      <c r="R1023" s="236"/>
      <c r="S1023" s="236"/>
      <c r="T1023" s="237"/>
      <c r="U1023" s="11"/>
      <c r="V1023" s="11"/>
      <c r="W1023" s="11"/>
      <c r="X1023" s="11"/>
      <c r="Y1023" s="11"/>
      <c r="Z1023" s="11"/>
      <c r="AA1023" s="11"/>
      <c r="AB1023" s="11"/>
      <c r="AC1023" s="11"/>
      <c r="AD1023" s="11"/>
      <c r="AE1023" s="11"/>
      <c r="AT1023" s="238" t="s">
        <v>199</v>
      </c>
      <c r="AU1023" s="238" t="s">
        <v>85</v>
      </c>
      <c r="AV1023" s="11" t="s">
        <v>85</v>
      </c>
      <c r="AW1023" s="11" t="s">
        <v>32</v>
      </c>
      <c r="AX1023" s="11" t="s">
        <v>76</v>
      </c>
      <c r="AY1023" s="238" t="s">
        <v>195</v>
      </c>
    </row>
    <row r="1024" s="10" customFormat="1">
      <c r="A1024" s="10"/>
      <c r="B1024" s="218"/>
      <c r="C1024" s="219"/>
      <c r="D1024" s="213" t="s">
        <v>199</v>
      </c>
      <c r="E1024" s="220" t="s">
        <v>1</v>
      </c>
      <c r="F1024" s="221" t="s">
        <v>2067</v>
      </c>
      <c r="G1024" s="219"/>
      <c r="H1024" s="220" t="s">
        <v>1</v>
      </c>
      <c r="I1024" s="222"/>
      <c r="J1024" s="219"/>
      <c r="K1024" s="219"/>
      <c r="L1024" s="223"/>
      <c r="M1024" s="224"/>
      <c r="N1024" s="225"/>
      <c r="O1024" s="225"/>
      <c r="P1024" s="225"/>
      <c r="Q1024" s="225"/>
      <c r="R1024" s="225"/>
      <c r="S1024" s="225"/>
      <c r="T1024" s="226"/>
      <c r="U1024" s="10"/>
      <c r="V1024" s="10"/>
      <c r="W1024" s="10"/>
      <c r="X1024" s="10"/>
      <c r="Y1024" s="10"/>
      <c r="Z1024" s="10"/>
      <c r="AA1024" s="10"/>
      <c r="AB1024" s="10"/>
      <c r="AC1024" s="10"/>
      <c r="AD1024" s="10"/>
      <c r="AE1024" s="10"/>
      <c r="AT1024" s="227" t="s">
        <v>199</v>
      </c>
      <c r="AU1024" s="227" t="s">
        <v>85</v>
      </c>
      <c r="AV1024" s="10" t="s">
        <v>83</v>
      </c>
      <c r="AW1024" s="10" t="s">
        <v>32</v>
      </c>
      <c r="AX1024" s="10" t="s">
        <v>76</v>
      </c>
      <c r="AY1024" s="227" t="s">
        <v>195</v>
      </c>
    </row>
    <row r="1025" s="11" customFormat="1">
      <c r="A1025" s="11"/>
      <c r="B1025" s="228"/>
      <c r="C1025" s="229"/>
      <c r="D1025" s="213" t="s">
        <v>199</v>
      </c>
      <c r="E1025" s="230" t="s">
        <v>1</v>
      </c>
      <c r="F1025" s="231" t="s">
        <v>2591</v>
      </c>
      <c r="G1025" s="229"/>
      <c r="H1025" s="232">
        <v>1.238</v>
      </c>
      <c r="I1025" s="233"/>
      <c r="J1025" s="229"/>
      <c r="K1025" s="229"/>
      <c r="L1025" s="234"/>
      <c r="M1025" s="235"/>
      <c r="N1025" s="236"/>
      <c r="O1025" s="236"/>
      <c r="P1025" s="236"/>
      <c r="Q1025" s="236"/>
      <c r="R1025" s="236"/>
      <c r="S1025" s="236"/>
      <c r="T1025" s="237"/>
      <c r="U1025" s="11"/>
      <c r="V1025" s="11"/>
      <c r="W1025" s="11"/>
      <c r="X1025" s="11"/>
      <c r="Y1025" s="11"/>
      <c r="Z1025" s="11"/>
      <c r="AA1025" s="11"/>
      <c r="AB1025" s="11"/>
      <c r="AC1025" s="11"/>
      <c r="AD1025" s="11"/>
      <c r="AE1025" s="11"/>
      <c r="AT1025" s="238" t="s">
        <v>199</v>
      </c>
      <c r="AU1025" s="238" t="s">
        <v>85</v>
      </c>
      <c r="AV1025" s="11" t="s">
        <v>85</v>
      </c>
      <c r="AW1025" s="11" t="s">
        <v>32</v>
      </c>
      <c r="AX1025" s="11" t="s">
        <v>76</v>
      </c>
      <c r="AY1025" s="238" t="s">
        <v>195</v>
      </c>
    </row>
    <row r="1026" s="10" customFormat="1">
      <c r="A1026" s="10"/>
      <c r="B1026" s="218"/>
      <c r="C1026" s="219"/>
      <c r="D1026" s="213" t="s">
        <v>199</v>
      </c>
      <c r="E1026" s="220" t="s">
        <v>1</v>
      </c>
      <c r="F1026" s="221" t="s">
        <v>2009</v>
      </c>
      <c r="G1026" s="219"/>
      <c r="H1026" s="220" t="s">
        <v>1</v>
      </c>
      <c r="I1026" s="222"/>
      <c r="J1026" s="219"/>
      <c r="K1026" s="219"/>
      <c r="L1026" s="223"/>
      <c r="M1026" s="224"/>
      <c r="N1026" s="225"/>
      <c r="O1026" s="225"/>
      <c r="P1026" s="225"/>
      <c r="Q1026" s="225"/>
      <c r="R1026" s="225"/>
      <c r="S1026" s="225"/>
      <c r="T1026" s="226"/>
      <c r="U1026" s="10"/>
      <c r="V1026" s="10"/>
      <c r="W1026" s="10"/>
      <c r="X1026" s="10"/>
      <c r="Y1026" s="10"/>
      <c r="Z1026" s="10"/>
      <c r="AA1026" s="10"/>
      <c r="AB1026" s="10"/>
      <c r="AC1026" s="10"/>
      <c r="AD1026" s="10"/>
      <c r="AE1026" s="10"/>
      <c r="AT1026" s="227" t="s">
        <v>199</v>
      </c>
      <c r="AU1026" s="227" t="s">
        <v>85</v>
      </c>
      <c r="AV1026" s="10" t="s">
        <v>83</v>
      </c>
      <c r="AW1026" s="10" t="s">
        <v>32</v>
      </c>
      <c r="AX1026" s="10" t="s">
        <v>76</v>
      </c>
      <c r="AY1026" s="227" t="s">
        <v>195</v>
      </c>
    </row>
    <row r="1027" s="11" customFormat="1">
      <c r="A1027" s="11"/>
      <c r="B1027" s="228"/>
      <c r="C1027" s="229"/>
      <c r="D1027" s="213" t="s">
        <v>199</v>
      </c>
      <c r="E1027" s="230" t="s">
        <v>1</v>
      </c>
      <c r="F1027" s="231" t="s">
        <v>2592</v>
      </c>
      <c r="G1027" s="229"/>
      <c r="H1027" s="232">
        <v>3.0019999999999998</v>
      </c>
      <c r="I1027" s="233"/>
      <c r="J1027" s="229"/>
      <c r="K1027" s="229"/>
      <c r="L1027" s="234"/>
      <c r="M1027" s="235"/>
      <c r="N1027" s="236"/>
      <c r="O1027" s="236"/>
      <c r="P1027" s="236"/>
      <c r="Q1027" s="236"/>
      <c r="R1027" s="236"/>
      <c r="S1027" s="236"/>
      <c r="T1027" s="237"/>
      <c r="U1027" s="11"/>
      <c r="V1027" s="11"/>
      <c r="W1027" s="11"/>
      <c r="X1027" s="11"/>
      <c r="Y1027" s="11"/>
      <c r="Z1027" s="11"/>
      <c r="AA1027" s="11"/>
      <c r="AB1027" s="11"/>
      <c r="AC1027" s="11"/>
      <c r="AD1027" s="11"/>
      <c r="AE1027" s="11"/>
      <c r="AT1027" s="238" t="s">
        <v>199</v>
      </c>
      <c r="AU1027" s="238" t="s">
        <v>85</v>
      </c>
      <c r="AV1027" s="11" t="s">
        <v>85</v>
      </c>
      <c r="AW1027" s="11" t="s">
        <v>32</v>
      </c>
      <c r="AX1027" s="11" t="s">
        <v>76</v>
      </c>
      <c r="AY1027" s="238" t="s">
        <v>195</v>
      </c>
    </row>
    <row r="1028" s="10" customFormat="1">
      <c r="A1028" s="10"/>
      <c r="B1028" s="218"/>
      <c r="C1028" s="219"/>
      <c r="D1028" s="213" t="s">
        <v>199</v>
      </c>
      <c r="E1028" s="220" t="s">
        <v>1</v>
      </c>
      <c r="F1028" s="221" t="s">
        <v>2036</v>
      </c>
      <c r="G1028" s="219"/>
      <c r="H1028" s="220" t="s">
        <v>1</v>
      </c>
      <c r="I1028" s="222"/>
      <c r="J1028" s="219"/>
      <c r="K1028" s="219"/>
      <c r="L1028" s="223"/>
      <c r="M1028" s="224"/>
      <c r="N1028" s="225"/>
      <c r="O1028" s="225"/>
      <c r="P1028" s="225"/>
      <c r="Q1028" s="225"/>
      <c r="R1028" s="225"/>
      <c r="S1028" s="225"/>
      <c r="T1028" s="226"/>
      <c r="U1028" s="10"/>
      <c r="V1028" s="10"/>
      <c r="W1028" s="10"/>
      <c r="X1028" s="10"/>
      <c r="Y1028" s="10"/>
      <c r="Z1028" s="10"/>
      <c r="AA1028" s="10"/>
      <c r="AB1028" s="10"/>
      <c r="AC1028" s="10"/>
      <c r="AD1028" s="10"/>
      <c r="AE1028" s="10"/>
      <c r="AT1028" s="227" t="s">
        <v>199</v>
      </c>
      <c r="AU1028" s="227" t="s">
        <v>85</v>
      </c>
      <c r="AV1028" s="10" t="s">
        <v>83</v>
      </c>
      <c r="AW1028" s="10" t="s">
        <v>32</v>
      </c>
      <c r="AX1028" s="10" t="s">
        <v>76</v>
      </c>
      <c r="AY1028" s="227" t="s">
        <v>195</v>
      </c>
    </row>
    <row r="1029" s="11" customFormat="1">
      <c r="A1029" s="11"/>
      <c r="B1029" s="228"/>
      <c r="C1029" s="229"/>
      <c r="D1029" s="213" t="s">
        <v>199</v>
      </c>
      <c r="E1029" s="230" t="s">
        <v>1</v>
      </c>
      <c r="F1029" s="231" t="s">
        <v>2593</v>
      </c>
      <c r="G1029" s="229"/>
      <c r="H1029" s="232">
        <v>6.1989999999999998</v>
      </c>
      <c r="I1029" s="233"/>
      <c r="J1029" s="229"/>
      <c r="K1029" s="229"/>
      <c r="L1029" s="234"/>
      <c r="M1029" s="235"/>
      <c r="N1029" s="236"/>
      <c r="O1029" s="236"/>
      <c r="P1029" s="236"/>
      <c r="Q1029" s="236"/>
      <c r="R1029" s="236"/>
      <c r="S1029" s="236"/>
      <c r="T1029" s="237"/>
      <c r="U1029" s="11"/>
      <c r="V1029" s="11"/>
      <c r="W1029" s="11"/>
      <c r="X1029" s="11"/>
      <c r="Y1029" s="11"/>
      <c r="Z1029" s="11"/>
      <c r="AA1029" s="11"/>
      <c r="AB1029" s="11"/>
      <c r="AC1029" s="11"/>
      <c r="AD1029" s="11"/>
      <c r="AE1029" s="11"/>
      <c r="AT1029" s="238" t="s">
        <v>199</v>
      </c>
      <c r="AU1029" s="238" t="s">
        <v>85</v>
      </c>
      <c r="AV1029" s="11" t="s">
        <v>85</v>
      </c>
      <c r="AW1029" s="11" t="s">
        <v>32</v>
      </c>
      <c r="AX1029" s="11" t="s">
        <v>76</v>
      </c>
      <c r="AY1029" s="238" t="s">
        <v>195</v>
      </c>
    </row>
    <row r="1030" s="11" customFormat="1">
      <c r="A1030" s="11"/>
      <c r="B1030" s="228"/>
      <c r="C1030" s="229"/>
      <c r="D1030" s="213" t="s">
        <v>199</v>
      </c>
      <c r="E1030" s="230" t="s">
        <v>1</v>
      </c>
      <c r="F1030" s="231" t="s">
        <v>2594</v>
      </c>
      <c r="G1030" s="229"/>
      <c r="H1030" s="232">
        <v>28.648</v>
      </c>
      <c r="I1030" s="233"/>
      <c r="J1030" s="229"/>
      <c r="K1030" s="229"/>
      <c r="L1030" s="234"/>
      <c r="M1030" s="235"/>
      <c r="N1030" s="236"/>
      <c r="O1030" s="236"/>
      <c r="P1030" s="236"/>
      <c r="Q1030" s="236"/>
      <c r="R1030" s="236"/>
      <c r="S1030" s="236"/>
      <c r="T1030" s="237"/>
      <c r="U1030" s="11"/>
      <c r="V1030" s="11"/>
      <c r="W1030" s="11"/>
      <c r="X1030" s="11"/>
      <c r="Y1030" s="11"/>
      <c r="Z1030" s="11"/>
      <c r="AA1030" s="11"/>
      <c r="AB1030" s="11"/>
      <c r="AC1030" s="11"/>
      <c r="AD1030" s="11"/>
      <c r="AE1030" s="11"/>
      <c r="AT1030" s="238" t="s">
        <v>199</v>
      </c>
      <c r="AU1030" s="238" t="s">
        <v>85</v>
      </c>
      <c r="AV1030" s="11" t="s">
        <v>85</v>
      </c>
      <c r="AW1030" s="11" t="s">
        <v>32</v>
      </c>
      <c r="AX1030" s="11" t="s">
        <v>76</v>
      </c>
      <c r="AY1030" s="238" t="s">
        <v>195</v>
      </c>
    </row>
    <row r="1031" s="11" customFormat="1">
      <c r="A1031" s="11"/>
      <c r="B1031" s="228"/>
      <c r="C1031" s="229"/>
      <c r="D1031" s="213" t="s">
        <v>199</v>
      </c>
      <c r="E1031" s="230" t="s">
        <v>1</v>
      </c>
      <c r="F1031" s="231" t="s">
        <v>2595</v>
      </c>
      <c r="G1031" s="229"/>
      <c r="H1031" s="232">
        <v>5.3630000000000004</v>
      </c>
      <c r="I1031" s="233"/>
      <c r="J1031" s="229"/>
      <c r="K1031" s="229"/>
      <c r="L1031" s="234"/>
      <c r="M1031" s="235"/>
      <c r="N1031" s="236"/>
      <c r="O1031" s="236"/>
      <c r="P1031" s="236"/>
      <c r="Q1031" s="236"/>
      <c r="R1031" s="236"/>
      <c r="S1031" s="236"/>
      <c r="T1031" s="237"/>
      <c r="U1031" s="11"/>
      <c r="V1031" s="11"/>
      <c r="W1031" s="11"/>
      <c r="X1031" s="11"/>
      <c r="Y1031" s="11"/>
      <c r="Z1031" s="11"/>
      <c r="AA1031" s="11"/>
      <c r="AB1031" s="11"/>
      <c r="AC1031" s="11"/>
      <c r="AD1031" s="11"/>
      <c r="AE1031" s="11"/>
      <c r="AT1031" s="238" t="s">
        <v>199</v>
      </c>
      <c r="AU1031" s="238" t="s">
        <v>85</v>
      </c>
      <c r="AV1031" s="11" t="s">
        <v>85</v>
      </c>
      <c r="AW1031" s="11" t="s">
        <v>32</v>
      </c>
      <c r="AX1031" s="11" t="s">
        <v>76</v>
      </c>
      <c r="AY1031" s="238" t="s">
        <v>195</v>
      </c>
    </row>
    <row r="1032" s="10" customFormat="1">
      <c r="A1032" s="10"/>
      <c r="B1032" s="218"/>
      <c r="C1032" s="219"/>
      <c r="D1032" s="213" t="s">
        <v>199</v>
      </c>
      <c r="E1032" s="220" t="s">
        <v>1</v>
      </c>
      <c r="F1032" s="221" t="s">
        <v>2294</v>
      </c>
      <c r="G1032" s="219"/>
      <c r="H1032" s="220" t="s">
        <v>1</v>
      </c>
      <c r="I1032" s="222"/>
      <c r="J1032" s="219"/>
      <c r="K1032" s="219"/>
      <c r="L1032" s="223"/>
      <c r="M1032" s="224"/>
      <c r="N1032" s="225"/>
      <c r="O1032" s="225"/>
      <c r="P1032" s="225"/>
      <c r="Q1032" s="225"/>
      <c r="R1032" s="225"/>
      <c r="S1032" s="225"/>
      <c r="T1032" s="226"/>
      <c r="U1032" s="10"/>
      <c r="V1032" s="10"/>
      <c r="W1032" s="10"/>
      <c r="X1032" s="10"/>
      <c r="Y1032" s="10"/>
      <c r="Z1032" s="10"/>
      <c r="AA1032" s="10"/>
      <c r="AB1032" s="10"/>
      <c r="AC1032" s="10"/>
      <c r="AD1032" s="10"/>
      <c r="AE1032" s="10"/>
      <c r="AT1032" s="227" t="s">
        <v>199</v>
      </c>
      <c r="AU1032" s="227" t="s">
        <v>85</v>
      </c>
      <c r="AV1032" s="10" t="s">
        <v>83</v>
      </c>
      <c r="AW1032" s="10" t="s">
        <v>32</v>
      </c>
      <c r="AX1032" s="10" t="s">
        <v>76</v>
      </c>
      <c r="AY1032" s="227" t="s">
        <v>195</v>
      </c>
    </row>
    <row r="1033" s="11" customFormat="1">
      <c r="A1033" s="11"/>
      <c r="B1033" s="228"/>
      <c r="C1033" s="229"/>
      <c r="D1033" s="213" t="s">
        <v>199</v>
      </c>
      <c r="E1033" s="230" t="s">
        <v>1</v>
      </c>
      <c r="F1033" s="231" t="s">
        <v>2596</v>
      </c>
      <c r="G1033" s="229"/>
      <c r="H1033" s="232">
        <v>1.397</v>
      </c>
      <c r="I1033" s="233"/>
      <c r="J1033" s="229"/>
      <c r="K1033" s="229"/>
      <c r="L1033" s="234"/>
      <c r="M1033" s="235"/>
      <c r="N1033" s="236"/>
      <c r="O1033" s="236"/>
      <c r="P1033" s="236"/>
      <c r="Q1033" s="236"/>
      <c r="R1033" s="236"/>
      <c r="S1033" s="236"/>
      <c r="T1033" s="237"/>
      <c r="U1033" s="11"/>
      <c r="V1033" s="11"/>
      <c r="W1033" s="11"/>
      <c r="X1033" s="11"/>
      <c r="Y1033" s="11"/>
      <c r="Z1033" s="11"/>
      <c r="AA1033" s="11"/>
      <c r="AB1033" s="11"/>
      <c r="AC1033" s="11"/>
      <c r="AD1033" s="11"/>
      <c r="AE1033" s="11"/>
      <c r="AT1033" s="238" t="s">
        <v>199</v>
      </c>
      <c r="AU1033" s="238" t="s">
        <v>85</v>
      </c>
      <c r="AV1033" s="11" t="s">
        <v>85</v>
      </c>
      <c r="AW1033" s="11" t="s">
        <v>32</v>
      </c>
      <c r="AX1033" s="11" t="s">
        <v>76</v>
      </c>
      <c r="AY1033" s="238" t="s">
        <v>195</v>
      </c>
    </row>
    <row r="1034" s="10" customFormat="1">
      <c r="A1034" s="10"/>
      <c r="B1034" s="218"/>
      <c r="C1034" s="219"/>
      <c r="D1034" s="213" t="s">
        <v>199</v>
      </c>
      <c r="E1034" s="220" t="s">
        <v>1</v>
      </c>
      <c r="F1034" s="221" t="s">
        <v>2073</v>
      </c>
      <c r="G1034" s="219"/>
      <c r="H1034" s="220" t="s">
        <v>1</v>
      </c>
      <c r="I1034" s="222"/>
      <c r="J1034" s="219"/>
      <c r="K1034" s="219"/>
      <c r="L1034" s="223"/>
      <c r="M1034" s="224"/>
      <c r="N1034" s="225"/>
      <c r="O1034" s="225"/>
      <c r="P1034" s="225"/>
      <c r="Q1034" s="225"/>
      <c r="R1034" s="225"/>
      <c r="S1034" s="225"/>
      <c r="T1034" s="226"/>
      <c r="U1034" s="10"/>
      <c r="V1034" s="10"/>
      <c r="W1034" s="10"/>
      <c r="X1034" s="10"/>
      <c r="Y1034" s="10"/>
      <c r="Z1034" s="10"/>
      <c r="AA1034" s="10"/>
      <c r="AB1034" s="10"/>
      <c r="AC1034" s="10"/>
      <c r="AD1034" s="10"/>
      <c r="AE1034" s="10"/>
      <c r="AT1034" s="227" t="s">
        <v>199</v>
      </c>
      <c r="AU1034" s="227" t="s">
        <v>85</v>
      </c>
      <c r="AV1034" s="10" t="s">
        <v>83</v>
      </c>
      <c r="AW1034" s="10" t="s">
        <v>32</v>
      </c>
      <c r="AX1034" s="10" t="s">
        <v>76</v>
      </c>
      <c r="AY1034" s="227" t="s">
        <v>195</v>
      </c>
    </row>
    <row r="1035" s="11" customFormat="1">
      <c r="A1035" s="11"/>
      <c r="B1035" s="228"/>
      <c r="C1035" s="229"/>
      <c r="D1035" s="213" t="s">
        <v>199</v>
      </c>
      <c r="E1035" s="230" t="s">
        <v>1</v>
      </c>
      <c r="F1035" s="231" t="s">
        <v>2597</v>
      </c>
      <c r="G1035" s="229"/>
      <c r="H1035" s="232">
        <v>1.0800000000000001</v>
      </c>
      <c r="I1035" s="233"/>
      <c r="J1035" s="229"/>
      <c r="K1035" s="229"/>
      <c r="L1035" s="234"/>
      <c r="M1035" s="235"/>
      <c r="N1035" s="236"/>
      <c r="O1035" s="236"/>
      <c r="P1035" s="236"/>
      <c r="Q1035" s="236"/>
      <c r="R1035" s="236"/>
      <c r="S1035" s="236"/>
      <c r="T1035" s="237"/>
      <c r="U1035" s="11"/>
      <c r="V1035" s="11"/>
      <c r="W1035" s="11"/>
      <c r="X1035" s="11"/>
      <c r="Y1035" s="11"/>
      <c r="Z1035" s="11"/>
      <c r="AA1035" s="11"/>
      <c r="AB1035" s="11"/>
      <c r="AC1035" s="11"/>
      <c r="AD1035" s="11"/>
      <c r="AE1035" s="11"/>
      <c r="AT1035" s="238" t="s">
        <v>199</v>
      </c>
      <c r="AU1035" s="238" t="s">
        <v>85</v>
      </c>
      <c r="AV1035" s="11" t="s">
        <v>85</v>
      </c>
      <c r="AW1035" s="11" t="s">
        <v>32</v>
      </c>
      <c r="AX1035" s="11" t="s">
        <v>76</v>
      </c>
      <c r="AY1035" s="238" t="s">
        <v>195</v>
      </c>
    </row>
    <row r="1036" s="10" customFormat="1">
      <c r="A1036" s="10"/>
      <c r="B1036" s="218"/>
      <c r="C1036" s="219"/>
      <c r="D1036" s="213" t="s">
        <v>199</v>
      </c>
      <c r="E1036" s="220" t="s">
        <v>1</v>
      </c>
      <c r="F1036" s="221" t="s">
        <v>2075</v>
      </c>
      <c r="G1036" s="219"/>
      <c r="H1036" s="220" t="s">
        <v>1</v>
      </c>
      <c r="I1036" s="222"/>
      <c r="J1036" s="219"/>
      <c r="K1036" s="219"/>
      <c r="L1036" s="223"/>
      <c r="M1036" s="224"/>
      <c r="N1036" s="225"/>
      <c r="O1036" s="225"/>
      <c r="P1036" s="225"/>
      <c r="Q1036" s="225"/>
      <c r="R1036" s="225"/>
      <c r="S1036" s="225"/>
      <c r="T1036" s="226"/>
      <c r="U1036" s="10"/>
      <c r="V1036" s="10"/>
      <c r="W1036" s="10"/>
      <c r="X1036" s="10"/>
      <c r="Y1036" s="10"/>
      <c r="Z1036" s="10"/>
      <c r="AA1036" s="10"/>
      <c r="AB1036" s="10"/>
      <c r="AC1036" s="10"/>
      <c r="AD1036" s="10"/>
      <c r="AE1036" s="10"/>
      <c r="AT1036" s="227" t="s">
        <v>199</v>
      </c>
      <c r="AU1036" s="227" t="s">
        <v>85</v>
      </c>
      <c r="AV1036" s="10" t="s">
        <v>83</v>
      </c>
      <c r="AW1036" s="10" t="s">
        <v>32</v>
      </c>
      <c r="AX1036" s="10" t="s">
        <v>76</v>
      </c>
      <c r="AY1036" s="227" t="s">
        <v>195</v>
      </c>
    </row>
    <row r="1037" s="11" customFormat="1">
      <c r="A1037" s="11"/>
      <c r="B1037" s="228"/>
      <c r="C1037" s="229"/>
      <c r="D1037" s="213" t="s">
        <v>199</v>
      </c>
      <c r="E1037" s="230" t="s">
        <v>1</v>
      </c>
      <c r="F1037" s="231" t="s">
        <v>2598</v>
      </c>
      <c r="G1037" s="229"/>
      <c r="H1037" s="232">
        <v>1.8</v>
      </c>
      <c r="I1037" s="233"/>
      <c r="J1037" s="229"/>
      <c r="K1037" s="229"/>
      <c r="L1037" s="234"/>
      <c r="M1037" s="235"/>
      <c r="N1037" s="236"/>
      <c r="O1037" s="236"/>
      <c r="P1037" s="236"/>
      <c r="Q1037" s="236"/>
      <c r="R1037" s="236"/>
      <c r="S1037" s="236"/>
      <c r="T1037" s="237"/>
      <c r="U1037" s="11"/>
      <c r="V1037" s="11"/>
      <c r="W1037" s="11"/>
      <c r="X1037" s="11"/>
      <c r="Y1037" s="11"/>
      <c r="Z1037" s="11"/>
      <c r="AA1037" s="11"/>
      <c r="AB1037" s="11"/>
      <c r="AC1037" s="11"/>
      <c r="AD1037" s="11"/>
      <c r="AE1037" s="11"/>
      <c r="AT1037" s="238" t="s">
        <v>199</v>
      </c>
      <c r="AU1037" s="238" t="s">
        <v>85</v>
      </c>
      <c r="AV1037" s="11" t="s">
        <v>85</v>
      </c>
      <c r="AW1037" s="11" t="s">
        <v>32</v>
      </c>
      <c r="AX1037" s="11" t="s">
        <v>76</v>
      </c>
      <c r="AY1037" s="238" t="s">
        <v>195</v>
      </c>
    </row>
    <row r="1038" s="16" customFormat="1">
      <c r="A1038" s="16"/>
      <c r="B1038" s="298"/>
      <c r="C1038" s="299"/>
      <c r="D1038" s="213" t="s">
        <v>199</v>
      </c>
      <c r="E1038" s="300" t="s">
        <v>1</v>
      </c>
      <c r="F1038" s="301" t="s">
        <v>1498</v>
      </c>
      <c r="G1038" s="299"/>
      <c r="H1038" s="302">
        <v>2074.1329999999998</v>
      </c>
      <c r="I1038" s="303"/>
      <c r="J1038" s="299"/>
      <c r="K1038" s="299"/>
      <c r="L1038" s="304"/>
      <c r="M1038" s="305"/>
      <c r="N1038" s="306"/>
      <c r="O1038" s="306"/>
      <c r="P1038" s="306"/>
      <c r="Q1038" s="306"/>
      <c r="R1038" s="306"/>
      <c r="S1038" s="306"/>
      <c r="T1038" s="307"/>
      <c r="U1038" s="16"/>
      <c r="V1038" s="16"/>
      <c r="W1038" s="16"/>
      <c r="X1038" s="16"/>
      <c r="Y1038" s="16"/>
      <c r="Z1038" s="16"/>
      <c r="AA1038" s="16"/>
      <c r="AB1038" s="16"/>
      <c r="AC1038" s="16"/>
      <c r="AD1038" s="16"/>
      <c r="AE1038" s="16"/>
      <c r="AT1038" s="308" t="s">
        <v>199</v>
      </c>
      <c r="AU1038" s="308" t="s">
        <v>85</v>
      </c>
      <c r="AV1038" s="16" t="s">
        <v>229</v>
      </c>
      <c r="AW1038" s="16" t="s">
        <v>32</v>
      </c>
      <c r="AX1038" s="16" t="s">
        <v>76</v>
      </c>
      <c r="AY1038" s="308" t="s">
        <v>195</v>
      </c>
    </row>
    <row r="1039" s="10" customFormat="1">
      <c r="A1039" s="10"/>
      <c r="B1039" s="218"/>
      <c r="C1039" s="219"/>
      <c r="D1039" s="213" t="s">
        <v>199</v>
      </c>
      <c r="E1039" s="220" t="s">
        <v>1</v>
      </c>
      <c r="F1039" s="221" t="s">
        <v>1672</v>
      </c>
      <c r="G1039" s="219"/>
      <c r="H1039" s="220" t="s">
        <v>1</v>
      </c>
      <c r="I1039" s="222"/>
      <c r="J1039" s="219"/>
      <c r="K1039" s="219"/>
      <c r="L1039" s="223"/>
      <c r="M1039" s="224"/>
      <c r="N1039" s="225"/>
      <c r="O1039" s="225"/>
      <c r="P1039" s="225"/>
      <c r="Q1039" s="225"/>
      <c r="R1039" s="225"/>
      <c r="S1039" s="225"/>
      <c r="T1039" s="226"/>
      <c r="U1039" s="10"/>
      <c r="V1039" s="10"/>
      <c r="W1039" s="10"/>
      <c r="X1039" s="10"/>
      <c r="Y1039" s="10"/>
      <c r="Z1039" s="10"/>
      <c r="AA1039" s="10"/>
      <c r="AB1039" s="10"/>
      <c r="AC1039" s="10"/>
      <c r="AD1039" s="10"/>
      <c r="AE1039" s="10"/>
      <c r="AT1039" s="227" t="s">
        <v>199</v>
      </c>
      <c r="AU1039" s="227" t="s">
        <v>85</v>
      </c>
      <c r="AV1039" s="10" t="s">
        <v>83</v>
      </c>
      <c r="AW1039" s="10" t="s">
        <v>32</v>
      </c>
      <c r="AX1039" s="10" t="s">
        <v>76</v>
      </c>
      <c r="AY1039" s="227" t="s">
        <v>195</v>
      </c>
    </row>
    <row r="1040" s="10" customFormat="1">
      <c r="A1040" s="10"/>
      <c r="B1040" s="218"/>
      <c r="C1040" s="219"/>
      <c r="D1040" s="213" t="s">
        <v>199</v>
      </c>
      <c r="E1040" s="220" t="s">
        <v>1</v>
      </c>
      <c r="F1040" s="221" t="s">
        <v>2039</v>
      </c>
      <c r="G1040" s="219"/>
      <c r="H1040" s="220" t="s">
        <v>1</v>
      </c>
      <c r="I1040" s="222"/>
      <c r="J1040" s="219"/>
      <c r="K1040" s="219"/>
      <c r="L1040" s="223"/>
      <c r="M1040" s="224"/>
      <c r="N1040" s="225"/>
      <c r="O1040" s="225"/>
      <c r="P1040" s="225"/>
      <c r="Q1040" s="225"/>
      <c r="R1040" s="225"/>
      <c r="S1040" s="225"/>
      <c r="T1040" s="226"/>
      <c r="U1040" s="10"/>
      <c r="V1040" s="10"/>
      <c r="W1040" s="10"/>
      <c r="X1040" s="10"/>
      <c r="Y1040" s="10"/>
      <c r="Z1040" s="10"/>
      <c r="AA1040" s="10"/>
      <c r="AB1040" s="10"/>
      <c r="AC1040" s="10"/>
      <c r="AD1040" s="10"/>
      <c r="AE1040" s="10"/>
      <c r="AT1040" s="227" t="s">
        <v>199</v>
      </c>
      <c r="AU1040" s="227" t="s">
        <v>85</v>
      </c>
      <c r="AV1040" s="10" t="s">
        <v>83</v>
      </c>
      <c r="AW1040" s="10" t="s">
        <v>32</v>
      </c>
      <c r="AX1040" s="10" t="s">
        <v>76</v>
      </c>
      <c r="AY1040" s="227" t="s">
        <v>195</v>
      </c>
    </row>
    <row r="1041" s="11" customFormat="1">
      <c r="A1041" s="11"/>
      <c r="B1041" s="228"/>
      <c r="C1041" s="229"/>
      <c r="D1041" s="213" t="s">
        <v>199</v>
      </c>
      <c r="E1041" s="230" t="s">
        <v>1</v>
      </c>
      <c r="F1041" s="231" t="s">
        <v>2599</v>
      </c>
      <c r="G1041" s="229"/>
      <c r="H1041" s="232">
        <v>78.182000000000002</v>
      </c>
      <c r="I1041" s="233"/>
      <c r="J1041" s="229"/>
      <c r="K1041" s="229"/>
      <c r="L1041" s="234"/>
      <c r="M1041" s="235"/>
      <c r="N1041" s="236"/>
      <c r="O1041" s="236"/>
      <c r="P1041" s="236"/>
      <c r="Q1041" s="236"/>
      <c r="R1041" s="236"/>
      <c r="S1041" s="236"/>
      <c r="T1041" s="237"/>
      <c r="U1041" s="11"/>
      <c r="V1041" s="11"/>
      <c r="W1041" s="11"/>
      <c r="X1041" s="11"/>
      <c r="Y1041" s="11"/>
      <c r="Z1041" s="11"/>
      <c r="AA1041" s="11"/>
      <c r="AB1041" s="11"/>
      <c r="AC1041" s="11"/>
      <c r="AD1041" s="11"/>
      <c r="AE1041" s="11"/>
      <c r="AT1041" s="238" t="s">
        <v>199</v>
      </c>
      <c r="AU1041" s="238" t="s">
        <v>85</v>
      </c>
      <c r="AV1041" s="11" t="s">
        <v>85</v>
      </c>
      <c r="AW1041" s="11" t="s">
        <v>32</v>
      </c>
      <c r="AX1041" s="11" t="s">
        <v>76</v>
      </c>
      <c r="AY1041" s="238" t="s">
        <v>195</v>
      </c>
    </row>
    <row r="1042" s="11" customFormat="1">
      <c r="A1042" s="11"/>
      <c r="B1042" s="228"/>
      <c r="C1042" s="229"/>
      <c r="D1042" s="213" t="s">
        <v>199</v>
      </c>
      <c r="E1042" s="230" t="s">
        <v>1</v>
      </c>
      <c r="F1042" s="231" t="s">
        <v>2600</v>
      </c>
      <c r="G1042" s="229"/>
      <c r="H1042" s="232">
        <v>11.699999999999999</v>
      </c>
      <c r="I1042" s="233"/>
      <c r="J1042" s="229"/>
      <c r="K1042" s="229"/>
      <c r="L1042" s="234"/>
      <c r="M1042" s="235"/>
      <c r="N1042" s="236"/>
      <c r="O1042" s="236"/>
      <c r="P1042" s="236"/>
      <c r="Q1042" s="236"/>
      <c r="R1042" s="236"/>
      <c r="S1042" s="236"/>
      <c r="T1042" s="237"/>
      <c r="U1042" s="11"/>
      <c r="V1042" s="11"/>
      <c r="W1042" s="11"/>
      <c r="X1042" s="11"/>
      <c r="Y1042" s="11"/>
      <c r="Z1042" s="11"/>
      <c r="AA1042" s="11"/>
      <c r="AB1042" s="11"/>
      <c r="AC1042" s="11"/>
      <c r="AD1042" s="11"/>
      <c r="AE1042" s="11"/>
      <c r="AT1042" s="238" t="s">
        <v>199</v>
      </c>
      <c r="AU1042" s="238" t="s">
        <v>85</v>
      </c>
      <c r="AV1042" s="11" t="s">
        <v>85</v>
      </c>
      <c r="AW1042" s="11" t="s">
        <v>32</v>
      </c>
      <c r="AX1042" s="11" t="s">
        <v>76</v>
      </c>
      <c r="AY1042" s="238" t="s">
        <v>195</v>
      </c>
    </row>
    <row r="1043" s="11" customFormat="1">
      <c r="A1043" s="11"/>
      <c r="B1043" s="228"/>
      <c r="C1043" s="229"/>
      <c r="D1043" s="213" t="s">
        <v>199</v>
      </c>
      <c r="E1043" s="230" t="s">
        <v>1</v>
      </c>
      <c r="F1043" s="231" t="s">
        <v>2601</v>
      </c>
      <c r="G1043" s="229"/>
      <c r="H1043" s="232">
        <v>2.1600000000000001</v>
      </c>
      <c r="I1043" s="233"/>
      <c r="J1043" s="229"/>
      <c r="K1043" s="229"/>
      <c r="L1043" s="234"/>
      <c r="M1043" s="235"/>
      <c r="N1043" s="236"/>
      <c r="O1043" s="236"/>
      <c r="P1043" s="236"/>
      <c r="Q1043" s="236"/>
      <c r="R1043" s="236"/>
      <c r="S1043" s="236"/>
      <c r="T1043" s="237"/>
      <c r="U1043" s="11"/>
      <c r="V1043" s="11"/>
      <c r="W1043" s="11"/>
      <c r="X1043" s="11"/>
      <c r="Y1043" s="11"/>
      <c r="Z1043" s="11"/>
      <c r="AA1043" s="11"/>
      <c r="AB1043" s="11"/>
      <c r="AC1043" s="11"/>
      <c r="AD1043" s="11"/>
      <c r="AE1043" s="11"/>
      <c r="AT1043" s="238" t="s">
        <v>199</v>
      </c>
      <c r="AU1043" s="238" t="s">
        <v>85</v>
      </c>
      <c r="AV1043" s="11" t="s">
        <v>85</v>
      </c>
      <c r="AW1043" s="11" t="s">
        <v>32</v>
      </c>
      <c r="AX1043" s="11" t="s">
        <v>76</v>
      </c>
      <c r="AY1043" s="238" t="s">
        <v>195</v>
      </c>
    </row>
    <row r="1044" s="10" customFormat="1">
      <c r="A1044" s="10"/>
      <c r="B1044" s="218"/>
      <c r="C1044" s="219"/>
      <c r="D1044" s="213" t="s">
        <v>199</v>
      </c>
      <c r="E1044" s="220" t="s">
        <v>1</v>
      </c>
      <c r="F1044" s="221" t="s">
        <v>2043</v>
      </c>
      <c r="G1044" s="219"/>
      <c r="H1044" s="220" t="s">
        <v>1</v>
      </c>
      <c r="I1044" s="222"/>
      <c r="J1044" s="219"/>
      <c r="K1044" s="219"/>
      <c r="L1044" s="223"/>
      <c r="M1044" s="224"/>
      <c r="N1044" s="225"/>
      <c r="O1044" s="225"/>
      <c r="P1044" s="225"/>
      <c r="Q1044" s="225"/>
      <c r="R1044" s="225"/>
      <c r="S1044" s="225"/>
      <c r="T1044" s="226"/>
      <c r="U1044" s="10"/>
      <c r="V1044" s="10"/>
      <c r="W1044" s="10"/>
      <c r="X1044" s="10"/>
      <c r="Y1044" s="10"/>
      <c r="Z1044" s="10"/>
      <c r="AA1044" s="10"/>
      <c r="AB1044" s="10"/>
      <c r="AC1044" s="10"/>
      <c r="AD1044" s="10"/>
      <c r="AE1044" s="10"/>
      <c r="AT1044" s="227" t="s">
        <v>199</v>
      </c>
      <c r="AU1044" s="227" t="s">
        <v>85</v>
      </c>
      <c r="AV1044" s="10" t="s">
        <v>83</v>
      </c>
      <c r="AW1044" s="10" t="s">
        <v>32</v>
      </c>
      <c r="AX1044" s="10" t="s">
        <v>76</v>
      </c>
      <c r="AY1044" s="227" t="s">
        <v>195</v>
      </c>
    </row>
    <row r="1045" s="11" customFormat="1">
      <c r="A1045" s="11"/>
      <c r="B1045" s="228"/>
      <c r="C1045" s="229"/>
      <c r="D1045" s="213" t="s">
        <v>199</v>
      </c>
      <c r="E1045" s="230" t="s">
        <v>1</v>
      </c>
      <c r="F1045" s="231" t="s">
        <v>2602</v>
      </c>
      <c r="G1045" s="229"/>
      <c r="H1045" s="232">
        <v>31.09</v>
      </c>
      <c r="I1045" s="233"/>
      <c r="J1045" s="229"/>
      <c r="K1045" s="229"/>
      <c r="L1045" s="234"/>
      <c r="M1045" s="235"/>
      <c r="N1045" s="236"/>
      <c r="O1045" s="236"/>
      <c r="P1045" s="236"/>
      <c r="Q1045" s="236"/>
      <c r="R1045" s="236"/>
      <c r="S1045" s="236"/>
      <c r="T1045" s="237"/>
      <c r="U1045" s="11"/>
      <c r="V1045" s="11"/>
      <c r="W1045" s="11"/>
      <c r="X1045" s="11"/>
      <c r="Y1045" s="11"/>
      <c r="Z1045" s="11"/>
      <c r="AA1045" s="11"/>
      <c r="AB1045" s="11"/>
      <c r="AC1045" s="11"/>
      <c r="AD1045" s="11"/>
      <c r="AE1045" s="11"/>
      <c r="AT1045" s="238" t="s">
        <v>199</v>
      </c>
      <c r="AU1045" s="238" t="s">
        <v>85</v>
      </c>
      <c r="AV1045" s="11" t="s">
        <v>85</v>
      </c>
      <c r="AW1045" s="11" t="s">
        <v>32</v>
      </c>
      <c r="AX1045" s="11" t="s">
        <v>76</v>
      </c>
      <c r="AY1045" s="238" t="s">
        <v>195</v>
      </c>
    </row>
    <row r="1046" s="11" customFormat="1">
      <c r="A1046" s="11"/>
      <c r="B1046" s="228"/>
      <c r="C1046" s="229"/>
      <c r="D1046" s="213" t="s">
        <v>199</v>
      </c>
      <c r="E1046" s="230" t="s">
        <v>1</v>
      </c>
      <c r="F1046" s="231" t="s">
        <v>2603</v>
      </c>
      <c r="G1046" s="229"/>
      <c r="H1046" s="232">
        <v>5.2000000000000002</v>
      </c>
      <c r="I1046" s="233"/>
      <c r="J1046" s="229"/>
      <c r="K1046" s="229"/>
      <c r="L1046" s="234"/>
      <c r="M1046" s="235"/>
      <c r="N1046" s="236"/>
      <c r="O1046" s="236"/>
      <c r="P1046" s="236"/>
      <c r="Q1046" s="236"/>
      <c r="R1046" s="236"/>
      <c r="S1046" s="236"/>
      <c r="T1046" s="237"/>
      <c r="U1046" s="11"/>
      <c r="V1046" s="11"/>
      <c r="W1046" s="11"/>
      <c r="X1046" s="11"/>
      <c r="Y1046" s="11"/>
      <c r="Z1046" s="11"/>
      <c r="AA1046" s="11"/>
      <c r="AB1046" s="11"/>
      <c r="AC1046" s="11"/>
      <c r="AD1046" s="11"/>
      <c r="AE1046" s="11"/>
      <c r="AT1046" s="238" t="s">
        <v>199</v>
      </c>
      <c r="AU1046" s="238" t="s">
        <v>85</v>
      </c>
      <c r="AV1046" s="11" t="s">
        <v>85</v>
      </c>
      <c r="AW1046" s="11" t="s">
        <v>32</v>
      </c>
      <c r="AX1046" s="11" t="s">
        <v>76</v>
      </c>
      <c r="AY1046" s="238" t="s">
        <v>195</v>
      </c>
    </row>
    <row r="1047" s="10" customFormat="1">
      <c r="A1047" s="10"/>
      <c r="B1047" s="218"/>
      <c r="C1047" s="219"/>
      <c r="D1047" s="213" t="s">
        <v>199</v>
      </c>
      <c r="E1047" s="220" t="s">
        <v>1</v>
      </c>
      <c r="F1047" s="221" t="s">
        <v>2025</v>
      </c>
      <c r="G1047" s="219"/>
      <c r="H1047" s="220" t="s">
        <v>1</v>
      </c>
      <c r="I1047" s="222"/>
      <c r="J1047" s="219"/>
      <c r="K1047" s="219"/>
      <c r="L1047" s="223"/>
      <c r="M1047" s="224"/>
      <c r="N1047" s="225"/>
      <c r="O1047" s="225"/>
      <c r="P1047" s="225"/>
      <c r="Q1047" s="225"/>
      <c r="R1047" s="225"/>
      <c r="S1047" s="225"/>
      <c r="T1047" s="226"/>
      <c r="U1047" s="10"/>
      <c r="V1047" s="10"/>
      <c r="W1047" s="10"/>
      <c r="X1047" s="10"/>
      <c r="Y1047" s="10"/>
      <c r="Z1047" s="10"/>
      <c r="AA1047" s="10"/>
      <c r="AB1047" s="10"/>
      <c r="AC1047" s="10"/>
      <c r="AD1047" s="10"/>
      <c r="AE1047" s="10"/>
      <c r="AT1047" s="227" t="s">
        <v>199</v>
      </c>
      <c r="AU1047" s="227" t="s">
        <v>85</v>
      </c>
      <c r="AV1047" s="10" t="s">
        <v>83</v>
      </c>
      <c r="AW1047" s="10" t="s">
        <v>32</v>
      </c>
      <c r="AX1047" s="10" t="s">
        <v>76</v>
      </c>
      <c r="AY1047" s="227" t="s">
        <v>195</v>
      </c>
    </row>
    <row r="1048" s="11" customFormat="1">
      <c r="A1048" s="11"/>
      <c r="B1048" s="228"/>
      <c r="C1048" s="229"/>
      <c r="D1048" s="213" t="s">
        <v>199</v>
      </c>
      <c r="E1048" s="230" t="s">
        <v>1</v>
      </c>
      <c r="F1048" s="231" t="s">
        <v>2604</v>
      </c>
      <c r="G1048" s="229"/>
      <c r="H1048" s="232">
        <v>119.765</v>
      </c>
      <c r="I1048" s="233"/>
      <c r="J1048" s="229"/>
      <c r="K1048" s="229"/>
      <c r="L1048" s="234"/>
      <c r="M1048" s="235"/>
      <c r="N1048" s="236"/>
      <c r="O1048" s="236"/>
      <c r="P1048" s="236"/>
      <c r="Q1048" s="236"/>
      <c r="R1048" s="236"/>
      <c r="S1048" s="236"/>
      <c r="T1048" s="237"/>
      <c r="U1048" s="11"/>
      <c r="V1048" s="11"/>
      <c r="W1048" s="11"/>
      <c r="X1048" s="11"/>
      <c r="Y1048" s="11"/>
      <c r="Z1048" s="11"/>
      <c r="AA1048" s="11"/>
      <c r="AB1048" s="11"/>
      <c r="AC1048" s="11"/>
      <c r="AD1048" s="11"/>
      <c r="AE1048" s="11"/>
      <c r="AT1048" s="238" t="s">
        <v>199</v>
      </c>
      <c r="AU1048" s="238" t="s">
        <v>85</v>
      </c>
      <c r="AV1048" s="11" t="s">
        <v>85</v>
      </c>
      <c r="AW1048" s="11" t="s">
        <v>32</v>
      </c>
      <c r="AX1048" s="11" t="s">
        <v>76</v>
      </c>
      <c r="AY1048" s="238" t="s">
        <v>195</v>
      </c>
    </row>
    <row r="1049" s="11" customFormat="1">
      <c r="A1049" s="11"/>
      <c r="B1049" s="228"/>
      <c r="C1049" s="229"/>
      <c r="D1049" s="213" t="s">
        <v>199</v>
      </c>
      <c r="E1049" s="230" t="s">
        <v>1</v>
      </c>
      <c r="F1049" s="231" t="s">
        <v>2605</v>
      </c>
      <c r="G1049" s="229"/>
      <c r="H1049" s="232">
        <v>18.199999999999999</v>
      </c>
      <c r="I1049" s="233"/>
      <c r="J1049" s="229"/>
      <c r="K1049" s="229"/>
      <c r="L1049" s="234"/>
      <c r="M1049" s="235"/>
      <c r="N1049" s="236"/>
      <c r="O1049" s="236"/>
      <c r="P1049" s="236"/>
      <c r="Q1049" s="236"/>
      <c r="R1049" s="236"/>
      <c r="S1049" s="236"/>
      <c r="T1049" s="237"/>
      <c r="U1049" s="11"/>
      <c r="V1049" s="11"/>
      <c r="W1049" s="11"/>
      <c r="X1049" s="11"/>
      <c r="Y1049" s="11"/>
      <c r="Z1049" s="11"/>
      <c r="AA1049" s="11"/>
      <c r="AB1049" s="11"/>
      <c r="AC1049" s="11"/>
      <c r="AD1049" s="11"/>
      <c r="AE1049" s="11"/>
      <c r="AT1049" s="238" t="s">
        <v>199</v>
      </c>
      <c r="AU1049" s="238" t="s">
        <v>85</v>
      </c>
      <c r="AV1049" s="11" t="s">
        <v>85</v>
      </c>
      <c r="AW1049" s="11" t="s">
        <v>32</v>
      </c>
      <c r="AX1049" s="11" t="s">
        <v>76</v>
      </c>
      <c r="AY1049" s="238" t="s">
        <v>195</v>
      </c>
    </row>
    <row r="1050" s="10" customFormat="1">
      <c r="A1050" s="10"/>
      <c r="B1050" s="218"/>
      <c r="C1050" s="219"/>
      <c r="D1050" s="213" t="s">
        <v>199</v>
      </c>
      <c r="E1050" s="220" t="s">
        <v>1</v>
      </c>
      <c r="F1050" s="221" t="s">
        <v>2027</v>
      </c>
      <c r="G1050" s="219"/>
      <c r="H1050" s="220" t="s">
        <v>1</v>
      </c>
      <c r="I1050" s="222"/>
      <c r="J1050" s="219"/>
      <c r="K1050" s="219"/>
      <c r="L1050" s="223"/>
      <c r="M1050" s="224"/>
      <c r="N1050" s="225"/>
      <c r="O1050" s="225"/>
      <c r="P1050" s="225"/>
      <c r="Q1050" s="225"/>
      <c r="R1050" s="225"/>
      <c r="S1050" s="225"/>
      <c r="T1050" s="226"/>
      <c r="U1050" s="10"/>
      <c r="V1050" s="10"/>
      <c r="W1050" s="10"/>
      <c r="X1050" s="10"/>
      <c r="Y1050" s="10"/>
      <c r="Z1050" s="10"/>
      <c r="AA1050" s="10"/>
      <c r="AB1050" s="10"/>
      <c r="AC1050" s="10"/>
      <c r="AD1050" s="10"/>
      <c r="AE1050" s="10"/>
      <c r="AT1050" s="227" t="s">
        <v>199</v>
      </c>
      <c r="AU1050" s="227" t="s">
        <v>85</v>
      </c>
      <c r="AV1050" s="10" t="s">
        <v>83</v>
      </c>
      <c r="AW1050" s="10" t="s">
        <v>32</v>
      </c>
      <c r="AX1050" s="10" t="s">
        <v>76</v>
      </c>
      <c r="AY1050" s="227" t="s">
        <v>195</v>
      </c>
    </row>
    <row r="1051" s="11" customFormat="1">
      <c r="A1051" s="11"/>
      <c r="B1051" s="228"/>
      <c r="C1051" s="229"/>
      <c r="D1051" s="213" t="s">
        <v>199</v>
      </c>
      <c r="E1051" s="230" t="s">
        <v>1</v>
      </c>
      <c r="F1051" s="231" t="s">
        <v>2606</v>
      </c>
      <c r="G1051" s="229"/>
      <c r="H1051" s="232">
        <v>21.998000000000001</v>
      </c>
      <c r="I1051" s="233"/>
      <c r="J1051" s="229"/>
      <c r="K1051" s="229"/>
      <c r="L1051" s="234"/>
      <c r="M1051" s="235"/>
      <c r="N1051" s="236"/>
      <c r="O1051" s="236"/>
      <c r="P1051" s="236"/>
      <c r="Q1051" s="236"/>
      <c r="R1051" s="236"/>
      <c r="S1051" s="236"/>
      <c r="T1051" s="237"/>
      <c r="U1051" s="11"/>
      <c r="V1051" s="11"/>
      <c r="W1051" s="11"/>
      <c r="X1051" s="11"/>
      <c r="Y1051" s="11"/>
      <c r="Z1051" s="11"/>
      <c r="AA1051" s="11"/>
      <c r="AB1051" s="11"/>
      <c r="AC1051" s="11"/>
      <c r="AD1051" s="11"/>
      <c r="AE1051" s="11"/>
      <c r="AT1051" s="238" t="s">
        <v>199</v>
      </c>
      <c r="AU1051" s="238" t="s">
        <v>85</v>
      </c>
      <c r="AV1051" s="11" t="s">
        <v>85</v>
      </c>
      <c r="AW1051" s="11" t="s">
        <v>32</v>
      </c>
      <c r="AX1051" s="11" t="s">
        <v>76</v>
      </c>
      <c r="AY1051" s="238" t="s">
        <v>195</v>
      </c>
    </row>
    <row r="1052" s="11" customFormat="1">
      <c r="A1052" s="11"/>
      <c r="B1052" s="228"/>
      <c r="C1052" s="229"/>
      <c r="D1052" s="213" t="s">
        <v>199</v>
      </c>
      <c r="E1052" s="230" t="s">
        <v>1</v>
      </c>
      <c r="F1052" s="231" t="s">
        <v>2607</v>
      </c>
      <c r="G1052" s="229"/>
      <c r="H1052" s="232">
        <v>2.6000000000000001</v>
      </c>
      <c r="I1052" s="233"/>
      <c r="J1052" s="229"/>
      <c r="K1052" s="229"/>
      <c r="L1052" s="234"/>
      <c r="M1052" s="235"/>
      <c r="N1052" s="236"/>
      <c r="O1052" s="236"/>
      <c r="P1052" s="236"/>
      <c r="Q1052" s="236"/>
      <c r="R1052" s="236"/>
      <c r="S1052" s="236"/>
      <c r="T1052" s="237"/>
      <c r="U1052" s="11"/>
      <c r="V1052" s="11"/>
      <c r="W1052" s="11"/>
      <c r="X1052" s="11"/>
      <c r="Y1052" s="11"/>
      <c r="Z1052" s="11"/>
      <c r="AA1052" s="11"/>
      <c r="AB1052" s="11"/>
      <c r="AC1052" s="11"/>
      <c r="AD1052" s="11"/>
      <c r="AE1052" s="11"/>
      <c r="AT1052" s="238" t="s">
        <v>199</v>
      </c>
      <c r="AU1052" s="238" t="s">
        <v>85</v>
      </c>
      <c r="AV1052" s="11" t="s">
        <v>85</v>
      </c>
      <c r="AW1052" s="11" t="s">
        <v>32</v>
      </c>
      <c r="AX1052" s="11" t="s">
        <v>76</v>
      </c>
      <c r="AY1052" s="238" t="s">
        <v>195</v>
      </c>
    </row>
    <row r="1053" s="10" customFormat="1">
      <c r="A1053" s="10"/>
      <c r="B1053" s="218"/>
      <c r="C1053" s="219"/>
      <c r="D1053" s="213" t="s">
        <v>199</v>
      </c>
      <c r="E1053" s="220" t="s">
        <v>1</v>
      </c>
      <c r="F1053" s="221" t="s">
        <v>2048</v>
      </c>
      <c r="G1053" s="219"/>
      <c r="H1053" s="220" t="s">
        <v>1</v>
      </c>
      <c r="I1053" s="222"/>
      <c r="J1053" s="219"/>
      <c r="K1053" s="219"/>
      <c r="L1053" s="223"/>
      <c r="M1053" s="224"/>
      <c r="N1053" s="225"/>
      <c r="O1053" s="225"/>
      <c r="P1053" s="225"/>
      <c r="Q1053" s="225"/>
      <c r="R1053" s="225"/>
      <c r="S1053" s="225"/>
      <c r="T1053" s="226"/>
      <c r="U1053" s="10"/>
      <c r="V1053" s="10"/>
      <c r="W1053" s="10"/>
      <c r="X1053" s="10"/>
      <c r="Y1053" s="10"/>
      <c r="Z1053" s="10"/>
      <c r="AA1053" s="10"/>
      <c r="AB1053" s="10"/>
      <c r="AC1053" s="10"/>
      <c r="AD1053" s="10"/>
      <c r="AE1053" s="10"/>
      <c r="AT1053" s="227" t="s">
        <v>199</v>
      </c>
      <c r="AU1053" s="227" t="s">
        <v>85</v>
      </c>
      <c r="AV1053" s="10" t="s">
        <v>83</v>
      </c>
      <c r="AW1053" s="10" t="s">
        <v>32</v>
      </c>
      <c r="AX1053" s="10" t="s">
        <v>76</v>
      </c>
      <c r="AY1053" s="227" t="s">
        <v>195</v>
      </c>
    </row>
    <row r="1054" s="11" customFormat="1">
      <c r="A1054" s="11"/>
      <c r="B1054" s="228"/>
      <c r="C1054" s="229"/>
      <c r="D1054" s="213" t="s">
        <v>199</v>
      </c>
      <c r="E1054" s="230" t="s">
        <v>1</v>
      </c>
      <c r="F1054" s="231" t="s">
        <v>2608</v>
      </c>
      <c r="G1054" s="229"/>
      <c r="H1054" s="232">
        <v>0.47999999999999998</v>
      </c>
      <c r="I1054" s="233"/>
      <c r="J1054" s="229"/>
      <c r="K1054" s="229"/>
      <c r="L1054" s="234"/>
      <c r="M1054" s="235"/>
      <c r="N1054" s="236"/>
      <c r="O1054" s="236"/>
      <c r="P1054" s="236"/>
      <c r="Q1054" s="236"/>
      <c r="R1054" s="236"/>
      <c r="S1054" s="236"/>
      <c r="T1054" s="237"/>
      <c r="U1054" s="11"/>
      <c r="V1054" s="11"/>
      <c r="W1054" s="11"/>
      <c r="X1054" s="11"/>
      <c r="Y1054" s="11"/>
      <c r="Z1054" s="11"/>
      <c r="AA1054" s="11"/>
      <c r="AB1054" s="11"/>
      <c r="AC1054" s="11"/>
      <c r="AD1054" s="11"/>
      <c r="AE1054" s="11"/>
      <c r="AT1054" s="238" t="s">
        <v>199</v>
      </c>
      <c r="AU1054" s="238" t="s">
        <v>85</v>
      </c>
      <c r="AV1054" s="11" t="s">
        <v>85</v>
      </c>
      <c r="AW1054" s="11" t="s">
        <v>32</v>
      </c>
      <c r="AX1054" s="11" t="s">
        <v>76</v>
      </c>
      <c r="AY1054" s="238" t="s">
        <v>195</v>
      </c>
    </row>
    <row r="1055" s="10" customFormat="1">
      <c r="A1055" s="10"/>
      <c r="B1055" s="218"/>
      <c r="C1055" s="219"/>
      <c r="D1055" s="213" t="s">
        <v>199</v>
      </c>
      <c r="E1055" s="220" t="s">
        <v>1</v>
      </c>
      <c r="F1055" s="221" t="s">
        <v>2030</v>
      </c>
      <c r="G1055" s="219"/>
      <c r="H1055" s="220" t="s">
        <v>1</v>
      </c>
      <c r="I1055" s="222"/>
      <c r="J1055" s="219"/>
      <c r="K1055" s="219"/>
      <c r="L1055" s="223"/>
      <c r="M1055" s="224"/>
      <c r="N1055" s="225"/>
      <c r="O1055" s="225"/>
      <c r="P1055" s="225"/>
      <c r="Q1055" s="225"/>
      <c r="R1055" s="225"/>
      <c r="S1055" s="225"/>
      <c r="T1055" s="226"/>
      <c r="U1055" s="10"/>
      <c r="V1055" s="10"/>
      <c r="W1055" s="10"/>
      <c r="X1055" s="10"/>
      <c r="Y1055" s="10"/>
      <c r="Z1055" s="10"/>
      <c r="AA1055" s="10"/>
      <c r="AB1055" s="10"/>
      <c r="AC1055" s="10"/>
      <c r="AD1055" s="10"/>
      <c r="AE1055" s="10"/>
      <c r="AT1055" s="227" t="s">
        <v>199</v>
      </c>
      <c r="AU1055" s="227" t="s">
        <v>85</v>
      </c>
      <c r="AV1055" s="10" t="s">
        <v>83</v>
      </c>
      <c r="AW1055" s="10" t="s">
        <v>32</v>
      </c>
      <c r="AX1055" s="10" t="s">
        <v>76</v>
      </c>
      <c r="AY1055" s="227" t="s">
        <v>195</v>
      </c>
    </row>
    <row r="1056" s="11" customFormat="1">
      <c r="A1056" s="11"/>
      <c r="B1056" s="228"/>
      <c r="C1056" s="229"/>
      <c r="D1056" s="213" t="s">
        <v>199</v>
      </c>
      <c r="E1056" s="230" t="s">
        <v>1</v>
      </c>
      <c r="F1056" s="231" t="s">
        <v>2609</v>
      </c>
      <c r="G1056" s="229"/>
      <c r="H1056" s="232">
        <v>128.46700000000001</v>
      </c>
      <c r="I1056" s="233"/>
      <c r="J1056" s="229"/>
      <c r="K1056" s="229"/>
      <c r="L1056" s="234"/>
      <c r="M1056" s="235"/>
      <c r="N1056" s="236"/>
      <c r="O1056" s="236"/>
      <c r="P1056" s="236"/>
      <c r="Q1056" s="236"/>
      <c r="R1056" s="236"/>
      <c r="S1056" s="236"/>
      <c r="T1056" s="237"/>
      <c r="U1056" s="11"/>
      <c r="V1056" s="11"/>
      <c r="W1056" s="11"/>
      <c r="X1056" s="11"/>
      <c r="Y1056" s="11"/>
      <c r="Z1056" s="11"/>
      <c r="AA1056" s="11"/>
      <c r="AB1056" s="11"/>
      <c r="AC1056" s="11"/>
      <c r="AD1056" s="11"/>
      <c r="AE1056" s="11"/>
      <c r="AT1056" s="238" t="s">
        <v>199</v>
      </c>
      <c r="AU1056" s="238" t="s">
        <v>85</v>
      </c>
      <c r="AV1056" s="11" t="s">
        <v>85</v>
      </c>
      <c r="AW1056" s="11" t="s">
        <v>32</v>
      </c>
      <c r="AX1056" s="11" t="s">
        <v>76</v>
      </c>
      <c r="AY1056" s="238" t="s">
        <v>195</v>
      </c>
    </row>
    <row r="1057" s="11" customFormat="1">
      <c r="A1057" s="11"/>
      <c r="B1057" s="228"/>
      <c r="C1057" s="229"/>
      <c r="D1057" s="213" t="s">
        <v>199</v>
      </c>
      <c r="E1057" s="230" t="s">
        <v>1</v>
      </c>
      <c r="F1057" s="231" t="s">
        <v>2610</v>
      </c>
      <c r="G1057" s="229"/>
      <c r="H1057" s="232">
        <v>13</v>
      </c>
      <c r="I1057" s="233"/>
      <c r="J1057" s="229"/>
      <c r="K1057" s="229"/>
      <c r="L1057" s="234"/>
      <c r="M1057" s="235"/>
      <c r="N1057" s="236"/>
      <c r="O1057" s="236"/>
      <c r="P1057" s="236"/>
      <c r="Q1057" s="236"/>
      <c r="R1057" s="236"/>
      <c r="S1057" s="236"/>
      <c r="T1057" s="237"/>
      <c r="U1057" s="11"/>
      <c r="V1057" s="11"/>
      <c r="W1057" s="11"/>
      <c r="X1057" s="11"/>
      <c r="Y1057" s="11"/>
      <c r="Z1057" s="11"/>
      <c r="AA1057" s="11"/>
      <c r="AB1057" s="11"/>
      <c r="AC1057" s="11"/>
      <c r="AD1057" s="11"/>
      <c r="AE1057" s="11"/>
      <c r="AT1057" s="238" t="s">
        <v>199</v>
      </c>
      <c r="AU1057" s="238" t="s">
        <v>85</v>
      </c>
      <c r="AV1057" s="11" t="s">
        <v>85</v>
      </c>
      <c r="AW1057" s="11" t="s">
        <v>32</v>
      </c>
      <c r="AX1057" s="11" t="s">
        <v>76</v>
      </c>
      <c r="AY1057" s="238" t="s">
        <v>195</v>
      </c>
    </row>
    <row r="1058" s="10" customFormat="1">
      <c r="A1058" s="10"/>
      <c r="B1058" s="218"/>
      <c r="C1058" s="219"/>
      <c r="D1058" s="213" t="s">
        <v>199</v>
      </c>
      <c r="E1058" s="220" t="s">
        <v>1</v>
      </c>
      <c r="F1058" s="221" t="s">
        <v>2032</v>
      </c>
      <c r="G1058" s="219"/>
      <c r="H1058" s="220" t="s">
        <v>1</v>
      </c>
      <c r="I1058" s="222"/>
      <c r="J1058" s="219"/>
      <c r="K1058" s="219"/>
      <c r="L1058" s="223"/>
      <c r="M1058" s="224"/>
      <c r="N1058" s="225"/>
      <c r="O1058" s="225"/>
      <c r="P1058" s="225"/>
      <c r="Q1058" s="225"/>
      <c r="R1058" s="225"/>
      <c r="S1058" s="225"/>
      <c r="T1058" s="226"/>
      <c r="U1058" s="10"/>
      <c r="V1058" s="10"/>
      <c r="W1058" s="10"/>
      <c r="X1058" s="10"/>
      <c r="Y1058" s="10"/>
      <c r="Z1058" s="10"/>
      <c r="AA1058" s="10"/>
      <c r="AB1058" s="10"/>
      <c r="AC1058" s="10"/>
      <c r="AD1058" s="10"/>
      <c r="AE1058" s="10"/>
      <c r="AT1058" s="227" t="s">
        <v>199</v>
      </c>
      <c r="AU1058" s="227" t="s">
        <v>85</v>
      </c>
      <c r="AV1058" s="10" t="s">
        <v>83</v>
      </c>
      <c r="AW1058" s="10" t="s">
        <v>32</v>
      </c>
      <c r="AX1058" s="10" t="s">
        <v>76</v>
      </c>
      <c r="AY1058" s="227" t="s">
        <v>195</v>
      </c>
    </row>
    <row r="1059" s="11" customFormat="1">
      <c r="A1059" s="11"/>
      <c r="B1059" s="228"/>
      <c r="C1059" s="229"/>
      <c r="D1059" s="213" t="s">
        <v>199</v>
      </c>
      <c r="E1059" s="230" t="s">
        <v>1</v>
      </c>
      <c r="F1059" s="231" t="s">
        <v>2611</v>
      </c>
      <c r="G1059" s="229"/>
      <c r="H1059" s="232">
        <v>31.818999999999999</v>
      </c>
      <c r="I1059" s="233"/>
      <c r="J1059" s="229"/>
      <c r="K1059" s="229"/>
      <c r="L1059" s="234"/>
      <c r="M1059" s="235"/>
      <c r="N1059" s="236"/>
      <c r="O1059" s="236"/>
      <c r="P1059" s="236"/>
      <c r="Q1059" s="236"/>
      <c r="R1059" s="236"/>
      <c r="S1059" s="236"/>
      <c r="T1059" s="237"/>
      <c r="U1059" s="11"/>
      <c r="V1059" s="11"/>
      <c r="W1059" s="11"/>
      <c r="X1059" s="11"/>
      <c r="Y1059" s="11"/>
      <c r="Z1059" s="11"/>
      <c r="AA1059" s="11"/>
      <c r="AB1059" s="11"/>
      <c r="AC1059" s="11"/>
      <c r="AD1059" s="11"/>
      <c r="AE1059" s="11"/>
      <c r="AT1059" s="238" t="s">
        <v>199</v>
      </c>
      <c r="AU1059" s="238" t="s">
        <v>85</v>
      </c>
      <c r="AV1059" s="11" t="s">
        <v>85</v>
      </c>
      <c r="AW1059" s="11" t="s">
        <v>32</v>
      </c>
      <c r="AX1059" s="11" t="s">
        <v>76</v>
      </c>
      <c r="AY1059" s="238" t="s">
        <v>195</v>
      </c>
    </row>
    <row r="1060" s="11" customFormat="1">
      <c r="A1060" s="11"/>
      <c r="B1060" s="228"/>
      <c r="C1060" s="229"/>
      <c r="D1060" s="213" t="s">
        <v>199</v>
      </c>
      <c r="E1060" s="230" t="s">
        <v>1</v>
      </c>
      <c r="F1060" s="231" t="s">
        <v>2607</v>
      </c>
      <c r="G1060" s="229"/>
      <c r="H1060" s="232">
        <v>2.6000000000000001</v>
      </c>
      <c r="I1060" s="233"/>
      <c r="J1060" s="229"/>
      <c r="K1060" s="229"/>
      <c r="L1060" s="234"/>
      <c r="M1060" s="235"/>
      <c r="N1060" s="236"/>
      <c r="O1060" s="236"/>
      <c r="P1060" s="236"/>
      <c r="Q1060" s="236"/>
      <c r="R1060" s="236"/>
      <c r="S1060" s="236"/>
      <c r="T1060" s="237"/>
      <c r="U1060" s="11"/>
      <c r="V1060" s="11"/>
      <c r="W1060" s="11"/>
      <c r="X1060" s="11"/>
      <c r="Y1060" s="11"/>
      <c r="Z1060" s="11"/>
      <c r="AA1060" s="11"/>
      <c r="AB1060" s="11"/>
      <c r="AC1060" s="11"/>
      <c r="AD1060" s="11"/>
      <c r="AE1060" s="11"/>
      <c r="AT1060" s="238" t="s">
        <v>199</v>
      </c>
      <c r="AU1060" s="238" t="s">
        <v>85</v>
      </c>
      <c r="AV1060" s="11" t="s">
        <v>85</v>
      </c>
      <c r="AW1060" s="11" t="s">
        <v>32</v>
      </c>
      <c r="AX1060" s="11" t="s">
        <v>76</v>
      </c>
      <c r="AY1060" s="238" t="s">
        <v>195</v>
      </c>
    </row>
    <row r="1061" s="10" customFormat="1">
      <c r="A1061" s="10"/>
      <c r="B1061" s="218"/>
      <c r="C1061" s="219"/>
      <c r="D1061" s="213" t="s">
        <v>199</v>
      </c>
      <c r="E1061" s="220" t="s">
        <v>1</v>
      </c>
      <c r="F1061" s="221" t="s">
        <v>2034</v>
      </c>
      <c r="G1061" s="219"/>
      <c r="H1061" s="220" t="s">
        <v>1</v>
      </c>
      <c r="I1061" s="222"/>
      <c r="J1061" s="219"/>
      <c r="K1061" s="219"/>
      <c r="L1061" s="223"/>
      <c r="M1061" s="224"/>
      <c r="N1061" s="225"/>
      <c r="O1061" s="225"/>
      <c r="P1061" s="225"/>
      <c r="Q1061" s="225"/>
      <c r="R1061" s="225"/>
      <c r="S1061" s="225"/>
      <c r="T1061" s="226"/>
      <c r="U1061" s="10"/>
      <c r="V1061" s="10"/>
      <c r="W1061" s="10"/>
      <c r="X1061" s="10"/>
      <c r="Y1061" s="10"/>
      <c r="Z1061" s="10"/>
      <c r="AA1061" s="10"/>
      <c r="AB1061" s="10"/>
      <c r="AC1061" s="10"/>
      <c r="AD1061" s="10"/>
      <c r="AE1061" s="10"/>
      <c r="AT1061" s="227" t="s">
        <v>199</v>
      </c>
      <c r="AU1061" s="227" t="s">
        <v>85</v>
      </c>
      <c r="AV1061" s="10" t="s">
        <v>83</v>
      </c>
      <c r="AW1061" s="10" t="s">
        <v>32</v>
      </c>
      <c r="AX1061" s="10" t="s">
        <v>76</v>
      </c>
      <c r="AY1061" s="227" t="s">
        <v>195</v>
      </c>
    </row>
    <row r="1062" s="11" customFormat="1">
      <c r="A1062" s="11"/>
      <c r="B1062" s="228"/>
      <c r="C1062" s="229"/>
      <c r="D1062" s="213" t="s">
        <v>199</v>
      </c>
      <c r="E1062" s="230" t="s">
        <v>1</v>
      </c>
      <c r="F1062" s="231" t="s">
        <v>2612</v>
      </c>
      <c r="G1062" s="229"/>
      <c r="H1062" s="232">
        <v>14.917999999999999</v>
      </c>
      <c r="I1062" s="233"/>
      <c r="J1062" s="229"/>
      <c r="K1062" s="229"/>
      <c r="L1062" s="234"/>
      <c r="M1062" s="235"/>
      <c r="N1062" s="236"/>
      <c r="O1062" s="236"/>
      <c r="P1062" s="236"/>
      <c r="Q1062" s="236"/>
      <c r="R1062" s="236"/>
      <c r="S1062" s="236"/>
      <c r="T1062" s="237"/>
      <c r="U1062" s="11"/>
      <c r="V1062" s="11"/>
      <c r="W1062" s="11"/>
      <c r="X1062" s="11"/>
      <c r="Y1062" s="11"/>
      <c r="Z1062" s="11"/>
      <c r="AA1062" s="11"/>
      <c r="AB1062" s="11"/>
      <c r="AC1062" s="11"/>
      <c r="AD1062" s="11"/>
      <c r="AE1062" s="11"/>
      <c r="AT1062" s="238" t="s">
        <v>199</v>
      </c>
      <c r="AU1062" s="238" t="s">
        <v>85</v>
      </c>
      <c r="AV1062" s="11" t="s">
        <v>85</v>
      </c>
      <c r="AW1062" s="11" t="s">
        <v>32</v>
      </c>
      <c r="AX1062" s="11" t="s">
        <v>76</v>
      </c>
      <c r="AY1062" s="238" t="s">
        <v>195</v>
      </c>
    </row>
    <row r="1063" s="11" customFormat="1">
      <c r="A1063" s="11"/>
      <c r="B1063" s="228"/>
      <c r="C1063" s="229"/>
      <c r="D1063" s="213" t="s">
        <v>199</v>
      </c>
      <c r="E1063" s="230" t="s">
        <v>1</v>
      </c>
      <c r="F1063" s="231" t="s">
        <v>2613</v>
      </c>
      <c r="G1063" s="229"/>
      <c r="H1063" s="232">
        <v>1.3</v>
      </c>
      <c r="I1063" s="233"/>
      <c r="J1063" s="229"/>
      <c r="K1063" s="229"/>
      <c r="L1063" s="234"/>
      <c r="M1063" s="235"/>
      <c r="N1063" s="236"/>
      <c r="O1063" s="236"/>
      <c r="P1063" s="236"/>
      <c r="Q1063" s="236"/>
      <c r="R1063" s="236"/>
      <c r="S1063" s="236"/>
      <c r="T1063" s="237"/>
      <c r="U1063" s="11"/>
      <c r="V1063" s="11"/>
      <c r="W1063" s="11"/>
      <c r="X1063" s="11"/>
      <c r="Y1063" s="11"/>
      <c r="Z1063" s="11"/>
      <c r="AA1063" s="11"/>
      <c r="AB1063" s="11"/>
      <c r="AC1063" s="11"/>
      <c r="AD1063" s="11"/>
      <c r="AE1063" s="11"/>
      <c r="AT1063" s="238" t="s">
        <v>199</v>
      </c>
      <c r="AU1063" s="238" t="s">
        <v>85</v>
      </c>
      <c r="AV1063" s="11" t="s">
        <v>85</v>
      </c>
      <c r="AW1063" s="11" t="s">
        <v>32</v>
      </c>
      <c r="AX1063" s="11" t="s">
        <v>76</v>
      </c>
      <c r="AY1063" s="238" t="s">
        <v>195</v>
      </c>
    </row>
    <row r="1064" s="10" customFormat="1">
      <c r="A1064" s="10"/>
      <c r="B1064" s="218"/>
      <c r="C1064" s="219"/>
      <c r="D1064" s="213" t="s">
        <v>199</v>
      </c>
      <c r="E1064" s="220" t="s">
        <v>1</v>
      </c>
      <c r="F1064" s="221" t="s">
        <v>2055</v>
      </c>
      <c r="G1064" s="219"/>
      <c r="H1064" s="220" t="s">
        <v>1</v>
      </c>
      <c r="I1064" s="222"/>
      <c r="J1064" s="219"/>
      <c r="K1064" s="219"/>
      <c r="L1064" s="223"/>
      <c r="M1064" s="224"/>
      <c r="N1064" s="225"/>
      <c r="O1064" s="225"/>
      <c r="P1064" s="225"/>
      <c r="Q1064" s="225"/>
      <c r="R1064" s="225"/>
      <c r="S1064" s="225"/>
      <c r="T1064" s="226"/>
      <c r="U1064" s="10"/>
      <c r="V1064" s="10"/>
      <c r="W1064" s="10"/>
      <c r="X1064" s="10"/>
      <c r="Y1064" s="10"/>
      <c r="Z1064" s="10"/>
      <c r="AA1064" s="10"/>
      <c r="AB1064" s="10"/>
      <c r="AC1064" s="10"/>
      <c r="AD1064" s="10"/>
      <c r="AE1064" s="10"/>
      <c r="AT1064" s="227" t="s">
        <v>199</v>
      </c>
      <c r="AU1064" s="227" t="s">
        <v>85</v>
      </c>
      <c r="AV1064" s="10" t="s">
        <v>83</v>
      </c>
      <c r="AW1064" s="10" t="s">
        <v>32</v>
      </c>
      <c r="AX1064" s="10" t="s">
        <v>76</v>
      </c>
      <c r="AY1064" s="227" t="s">
        <v>195</v>
      </c>
    </row>
    <row r="1065" s="11" customFormat="1">
      <c r="A1065" s="11"/>
      <c r="B1065" s="228"/>
      <c r="C1065" s="229"/>
      <c r="D1065" s="213" t="s">
        <v>199</v>
      </c>
      <c r="E1065" s="230" t="s">
        <v>1</v>
      </c>
      <c r="F1065" s="231" t="s">
        <v>2614</v>
      </c>
      <c r="G1065" s="229"/>
      <c r="H1065" s="232">
        <v>80.159999999999997</v>
      </c>
      <c r="I1065" s="233"/>
      <c r="J1065" s="229"/>
      <c r="K1065" s="229"/>
      <c r="L1065" s="234"/>
      <c r="M1065" s="235"/>
      <c r="N1065" s="236"/>
      <c r="O1065" s="236"/>
      <c r="P1065" s="236"/>
      <c r="Q1065" s="236"/>
      <c r="R1065" s="236"/>
      <c r="S1065" s="236"/>
      <c r="T1065" s="237"/>
      <c r="U1065" s="11"/>
      <c r="V1065" s="11"/>
      <c r="W1065" s="11"/>
      <c r="X1065" s="11"/>
      <c r="Y1065" s="11"/>
      <c r="Z1065" s="11"/>
      <c r="AA1065" s="11"/>
      <c r="AB1065" s="11"/>
      <c r="AC1065" s="11"/>
      <c r="AD1065" s="11"/>
      <c r="AE1065" s="11"/>
      <c r="AT1065" s="238" t="s">
        <v>199</v>
      </c>
      <c r="AU1065" s="238" t="s">
        <v>85</v>
      </c>
      <c r="AV1065" s="11" t="s">
        <v>85</v>
      </c>
      <c r="AW1065" s="11" t="s">
        <v>32</v>
      </c>
      <c r="AX1065" s="11" t="s">
        <v>76</v>
      </c>
      <c r="AY1065" s="238" t="s">
        <v>195</v>
      </c>
    </row>
    <row r="1066" s="11" customFormat="1">
      <c r="A1066" s="11"/>
      <c r="B1066" s="228"/>
      <c r="C1066" s="229"/>
      <c r="D1066" s="213" t="s">
        <v>199</v>
      </c>
      <c r="E1066" s="230" t="s">
        <v>1</v>
      </c>
      <c r="F1066" s="231" t="s">
        <v>2615</v>
      </c>
      <c r="G1066" s="229"/>
      <c r="H1066" s="232">
        <v>9.0999999999999996</v>
      </c>
      <c r="I1066" s="233"/>
      <c r="J1066" s="229"/>
      <c r="K1066" s="229"/>
      <c r="L1066" s="234"/>
      <c r="M1066" s="235"/>
      <c r="N1066" s="236"/>
      <c r="O1066" s="236"/>
      <c r="P1066" s="236"/>
      <c r="Q1066" s="236"/>
      <c r="R1066" s="236"/>
      <c r="S1066" s="236"/>
      <c r="T1066" s="237"/>
      <c r="U1066" s="11"/>
      <c r="V1066" s="11"/>
      <c r="W1066" s="11"/>
      <c r="X1066" s="11"/>
      <c r="Y1066" s="11"/>
      <c r="Z1066" s="11"/>
      <c r="AA1066" s="11"/>
      <c r="AB1066" s="11"/>
      <c r="AC1066" s="11"/>
      <c r="AD1066" s="11"/>
      <c r="AE1066" s="11"/>
      <c r="AT1066" s="238" t="s">
        <v>199</v>
      </c>
      <c r="AU1066" s="238" t="s">
        <v>85</v>
      </c>
      <c r="AV1066" s="11" t="s">
        <v>85</v>
      </c>
      <c r="AW1066" s="11" t="s">
        <v>32</v>
      </c>
      <c r="AX1066" s="11" t="s">
        <v>76</v>
      </c>
      <c r="AY1066" s="238" t="s">
        <v>195</v>
      </c>
    </row>
    <row r="1067" s="10" customFormat="1">
      <c r="A1067" s="10"/>
      <c r="B1067" s="218"/>
      <c r="C1067" s="219"/>
      <c r="D1067" s="213" t="s">
        <v>199</v>
      </c>
      <c r="E1067" s="220" t="s">
        <v>1</v>
      </c>
      <c r="F1067" s="221" t="s">
        <v>2058</v>
      </c>
      <c r="G1067" s="219"/>
      <c r="H1067" s="220" t="s">
        <v>1</v>
      </c>
      <c r="I1067" s="222"/>
      <c r="J1067" s="219"/>
      <c r="K1067" s="219"/>
      <c r="L1067" s="223"/>
      <c r="M1067" s="224"/>
      <c r="N1067" s="225"/>
      <c r="O1067" s="225"/>
      <c r="P1067" s="225"/>
      <c r="Q1067" s="225"/>
      <c r="R1067" s="225"/>
      <c r="S1067" s="225"/>
      <c r="T1067" s="226"/>
      <c r="U1067" s="10"/>
      <c r="V1067" s="10"/>
      <c r="W1067" s="10"/>
      <c r="X1067" s="10"/>
      <c r="Y1067" s="10"/>
      <c r="Z1067" s="10"/>
      <c r="AA1067" s="10"/>
      <c r="AB1067" s="10"/>
      <c r="AC1067" s="10"/>
      <c r="AD1067" s="10"/>
      <c r="AE1067" s="10"/>
      <c r="AT1067" s="227" t="s">
        <v>199</v>
      </c>
      <c r="AU1067" s="227" t="s">
        <v>85</v>
      </c>
      <c r="AV1067" s="10" t="s">
        <v>83</v>
      </c>
      <c r="AW1067" s="10" t="s">
        <v>32</v>
      </c>
      <c r="AX1067" s="10" t="s">
        <v>76</v>
      </c>
      <c r="AY1067" s="227" t="s">
        <v>195</v>
      </c>
    </row>
    <row r="1068" s="11" customFormat="1">
      <c r="A1068" s="11"/>
      <c r="B1068" s="228"/>
      <c r="C1068" s="229"/>
      <c r="D1068" s="213" t="s">
        <v>199</v>
      </c>
      <c r="E1068" s="230" t="s">
        <v>1</v>
      </c>
      <c r="F1068" s="231" t="s">
        <v>2616</v>
      </c>
      <c r="G1068" s="229"/>
      <c r="H1068" s="232">
        <v>1.579</v>
      </c>
      <c r="I1068" s="233"/>
      <c r="J1068" s="229"/>
      <c r="K1068" s="229"/>
      <c r="L1068" s="234"/>
      <c r="M1068" s="235"/>
      <c r="N1068" s="236"/>
      <c r="O1068" s="236"/>
      <c r="P1068" s="236"/>
      <c r="Q1068" s="236"/>
      <c r="R1068" s="236"/>
      <c r="S1068" s="236"/>
      <c r="T1068" s="237"/>
      <c r="U1068" s="11"/>
      <c r="V1068" s="11"/>
      <c r="W1068" s="11"/>
      <c r="X1068" s="11"/>
      <c r="Y1068" s="11"/>
      <c r="Z1068" s="11"/>
      <c r="AA1068" s="11"/>
      <c r="AB1068" s="11"/>
      <c r="AC1068" s="11"/>
      <c r="AD1068" s="11"/>
      <c r="AE1068" s="11"/>
      <c r="AT1068" s="238" t="s">
        <v>199</v>
      </c>
      <c r="AU1068" s="238" t="s">
        <v>85</v>
      </c>
      <c r="AV1068" s="11" t="s">
        <v>85</v>
      </c>
      <c r="AW1068" s="11" t="s">
        <v>32</v>
      </c>
      <c r="AX1068" s="11" t="s">
        <v>76</v>
      </c>
      <c r="AY1068" s="238" t="s">
        <v>195</v>
      </c>
    </row>
    <row r="1069" s="10" customFormat="1">
      <c r="A1069" s="10"/>
      <c r="B1069" s="218"/>
      <c r="C1069" s="219"/>
      <c r="D1069" s="213" t="s">
        <v>199</v>
      </c>
      <c r="E1069" s="220" t="s">
        <v>1</v>
      </c>
      <c r="F1069" s="221" t="s">
        <v>2078</v>
      </c>
      <c r="G1069" s="219"/>
      <c r="H1069" s="220" t="s">
        <v>1</v>
      </c>
      <c r="I1069" s="222"/>
      <c r="J1069" s="219"/>
      <c r="K1069" s="219"/>
      <c r="L1069" s="223"/>
      <c r="M1069" s="224"/>
      <c r="N1069" s="225"/>
      <c r="O1069" s="225"/>
      <c r="P1069" s="225"/>
      <c r="Q1069" s="225"/>
      <c r="R1069" s="225"/>
      <c r="S1069" s="225"/>
      <c r="T1069" s="226"/>
      <c r="U1069" s="10"/>
      <c r="V1069" s="10"/>
      <c r="W1069" s="10"/>
      <c r="X1069" s="10"/>
      <c r="Y1069" s="10"/>
      <c r="Z1069" s="10"/>
      <c r="AA1069" s="10"/>
      <c r="AB1069" s="10"/>
      <c r="AC1069" s="10"/>
      <c r="AD1069" s="10"/>
      <c r="AE1069" s="10"/>
      <c r="AT1069" s="227" t="s">
        <v>199</v>
      </c>
      <c r="AU1069" s="227" t="s">
        <v>85</v>
      </c>
      <c r="AV1069" s="10" t="s">
        <v>83</v>
      </c>
      <c r="AW1069" s="10" t="s">
        <v>32</v>
      </c>
      <c r="AX1069" s="10" t="s">
        <v>76</v>
      </c>
      <c r="AY1069" s="227" t="s">
        <v>195</v>
      </c>
    </row>
    <row r="1070" s="11" customFormat="1">
      <c r="A1070" s="11"/>
      <c r="B1070" s="228"/>
      <c r="C1070" s="229"/>
      <c r="D1070" s="213" t="s">
        <v>199</v>
      </c>
      <c r="E1070" s="230" t="s">
        <v>1</v>
      </c>
      <c r="F1070" s="231" t="s">
        <v>2617</v>
      </c>
      <c r="G1070" s="229"/>
      <c r="H1070" s="232">
        <v>34.012999999999998</v>
      </c>
      <c r="I1070" s="233"/>
      <c r="J1070" s="229"/>
      <c r="K1070" s="229"/>
      <c r="L1070" s="234"/>
      <c r="M1070" s="235"/>
      <c r="N1070" s="236"/>
      <c r="O1070" s="236"/>
      <c r="P1070" s="236"/>
      <c r="Q1070" s="236"/>
      <c r="R1070" s="236"/>
      <c r="S1070" s="236"/>
      <c r="T1070" s="237"/>
      <c r="U1070" s="11"/>
      <c r="V1070" s="11"/>
      <c r="W1070" s="11"/>
      <c r="X1070" s="11"/>
      <c r="Y1070" s="11"/>
      <c r="Z1070" s="11"/>
      <c r="AA1070" s="11"/>
      <c r="AB1070" s="11"/>
      <c r="AC1070" s="11"/>
      <c r="AD1070" s="11"/>
      <c r="AE1070" s="11"/>
      <c r="AT1070" s="238" t="s">
        <v>199</v>
      </c>
      <c r="AU1070" s="238" t="s">
        <v>85</v>
      </c>
      <c r="AV1070" s="11" t="s">
        <v>85</v>
      </c>
      <c r="AW1070" s="11" t="s">
        <v>32</v>
      </c>
      <c r="AX1070" s="11" t="s">
        <v>76</v>
      </c>
      <c r="AY1070" s="238" t="s">
        <v>195</v>
      </c>
    </row>
    <row r="1071" s="11" customFormat="1">
      <c r="A1071" s="11"/>
      <c r="B1071" s="228"/>
      <c r="C1071" s="229"/>
      <c r="D1071" s="213" t="s">
        <v>199</v>
      </c>
      <c r="E1071" s="230" t="s">
        <v>1</v>
      </c>
      <c r="F1071" s="231" t="s">
        <v>2603</v>
      </c>
      <c r="G1071" s="229"/>
      <c r="H1071" s="232">
        <v>5.2000000000000002</v>
      </c>
      <c r="I1071" s="233"/>
      <c r="J1071" s="229"/>
      <c r="K1071" s="229"/>
      <c r="L1071" s="234"/>
      <c r="M1071" s="235"/>
      <c r="N1071" s="236"/>
      <c r="O1071" s="236"/>
      <c r="P1071" s="236"/>
      <c r="Q1071" s="236"/>
      <c r="R1071" s="236"/>
      <c r="S1071" s="236"/>
      <c r="T1071" s="237"/>
      <c r="U1071" s="11"/>
      <c r="V1071" s="11"/>
      <c r="W1071" s="11"/>
      <c r="X1071" s="11"/>
      <c r="Y1071" s="11"/>
      <c r="Z1071" s="11"/>
      <c r="AA1071" s="11"/>
      <c r="AB1071" s="11"/>
      <c r="AC1071" s="11"/>
      <c r="AD1071" s="11"/>
      <c r="AE1071" s="11"/>
      <c r="AT1071" s="238" t="s">
        <v>199</v>
      </c>
      <c r="AU1071" s="238" t="s">
        <v>85</v>
      </c>
      <c r="AV1071" s="11" t="s">
        <v>85</v>
      </c>
      <c r="AW1071" s="11" t="s">
        <v>32</v>
      </c>
      <c r="AX1071" s="11" t="s">
        <v>76</v>
      </c>
      <c r="AY1071" s="238" t="s">
        <v>195</v>
      </c>
    </row>
    <row r="1072" s="11" customFormat="1">
      <c r="A1072" s="11"/>
      <c r="B1072" s="228"/>
      <c r="C1072" s="229"/>
      <c r="D1072" s="213" t="s">
        <v>199</v>
      </c>
      <c r="E1072" s="230" t="s">
        <v>1</v>
      </c>
      <c r="F1072" s="231" t="s">
        <v>2601</v>
      </c>
      <c r="G1072" s="229"/>
      <c r="H1072" s="232">
        <v>2.1600000000000001</v>
      </c>
      <c r="I1072" s="233"/>
      <c r="J1072" s="229"/>
      <c r="K1072" s="229"/>
      <c r="L1072" s="234"/>
      <c r="M1072" s="235"/>
      <c r="N1072" s="236"/>
      <c r="O1072" s="236"/>
      <c r="P1072" s="236"/>
      <c r="Q1072" s="236"/>
      <c r="R1072" s="236"/>
      <c r="S1072" s="236"/>
      <c r="T1072" s="237"/>
      <c r="U1072" s="11"/>
      <c r="V1072" s="11"/>
      <c r="W1072" s="11"/>
      <c r="X1072" s="11"/>
      <c r="Y1072" s="11"/>
      <c r="Z1072" s="11"/>
      <c r="AA1072" s="11"/>
      <c r="AB1072" s="11"/>
      <c r="AC1072" s="11"/>
      <c r="AD1072" s="11"/>
      <c r="AE1072" s="11"/>
      <c r="AT1072" s="238" t="s">
        <v>199</v>
      </c>
      <c r="AU1072" s="238" t="s">
        <v>85</v>
      </c>
      <c r="AV1072" s="11" t="s">
        <v>85</v>
      </c>
      <c r="AW1072" s="11" t="s">
        <v>32</v>
      </c>
      <c r="AX1072" s="11" t="s">
        <v>76</v>
      </c>
      <c r="AY1072" s="238" t="s">
        <v>195</v>
      </c>
    </row>
    <row r="1073" s="10" customFormat="1">
      <c r="A1073" s="10"/>
      <c r="B1073" s="218"/>
      <c r="C1073" s="219"/>
      <c r="D1073" s="213" t="s">
        <v>199</v>
      </c>
      <c r="E1073" s="220" t="s">
        <v>1</v>
      </c>
      <c r="F1073" s="221" t="s">
        <v>2062</v>
      </c>
      <c r="G1073" s="219"/>
      <c r="H1073" s="220" t="s">
        <v>1</v>
      </c>
      <c r="I1073" s="222"/>
      <c r="J1073" s="219"/>
      <c r="K1073" s="219"/>
      <c r="L1073" s="223"/>
      <c r="M1073" s="224"/>
      <c r="N1073" s="225"/>
      <c r="O1073" s="225"/>
      <c r="P1073" s="225"/>
      <c r="Q1073" s="225"/>
      <c r="R1073" s="225"/>
      <c r="S1073" s="225"/>
      <c r="T1073" s="226"/>
      <c r="U1073" s="10"/>
      <c r="V1073" s="10"/>
      <c r="W1073" s="10"/>
      <c r="X1073" s="10"/>
      <c r="Y1073" s="10"/>
      <c r="Z1073" s="10"/>
      <c r="AA1073" s="10"/>
      <c r="AB1073" s="10"/>
      <c r="AC1073" s="10"/>
      <c r="AD1073" s="10"/>
      <c r="AE1073" s="10"/>
      <c r="AT1073" s="227" t="s">
        <v>199</v>
      </c>
      <c r="AU1073" s="227" t="s">
        <v>85</v>
      </c>
      <c r="AV1073" s="10" t="s">
        <v>83</v>
      </c>
      <c r="AW1073" s="10" t="s">
        <v>32</v>
      </c>
      <c r="AX1073" s="10" t="s">
        <v>76</v>
      </c>
      <c r="AY1073" s="227" t="s">
        <v>195</v>
      </c>
    </row>
    <row r="1074" s="11" customFormat="1">
      <c r="A1074" s="11"/>
      <c r="B1074" s="228"/>
      <c r="C1074" s="229"/>
      <c r="D1074" s="213" t="s">
        <v>199</v>
      </c>
      <c r="E1074" s="230" t="s">
        <v>1</v>
      </c>
      <c r="F1074" s="231" t="s">
        <v>2618</v>
      </c>
      <c r="G1074" s="229"/>
      <c r="H1074" s="232">
        <v>129.864</v>
      </c>
      <c r="I1074" s="233"/>
      <c r="J1074" s="229"/>
      <c r="K1074" s="229"/>
      <c r="L1074" s="234"/>
      <c r="M1074" s="235"/>
      <c r="N1074" s="236"/>
      <c r="O1074" s="236"/>
      <c r="P1074" s="236"/>
      <c r="Q1074" s="236"/>
      <c r="R1074" s="236"/>
      <c r="S1074" s="236"/>
      <c r="T1074" s="237"/>
      <c r="U1074" s="11"/>
      <c r="V1074" s="11"/>
      <c r="W1074" s="11"/>
      <c r="X1074" s="11"/>
      <c r="Y1074" s="11"/>
      <c r="Z1074" s="11"/>
      <c r="AA1074" s="11"/>
      <c r="AB1074" s="11"/>
      <c r="AC1074" s="11"/>
      <c r="AD1074" s="11"/>
      <c r="AE1074" s="11"/>
      <c r="AT1074" s="238" t="s">
        <v>199</v>
      </c>
      <c r="AU1074" s="238" t="s">
        <v>85</v>
      </c>
      <c r="AV1074" s="11" t="s">
        <v>85</v>
      </c>
      <c r="AW1074" s="11" t="s">
        <v>32</v>
      </c>
      <c r="AX1074" s="11" t="s">
        <v>76</v>
      </c>
      <c r="AY1074" s="238" t="s">
        <v>195</v>
      </c>
    </row>
    <row r="1075" s="11" customFormat="1">
      <c r="A1075" s="11"/>
      <c r="B1075" s="228"/>
      <c r="C1075" s="229"/>
      <c r="D1075" s="213" t="s">
        <v>199</v>
      </c>
      <c r="E1075" s="230" t="s">
        <v>1</v>
      </c>
      <c r="F1075" s="231" t="s">
        <v>2619</v>
      </c>
      <c r="G1075" s="229"/>
      <c r="H1075" s="232">
        <v>15.6</v>
      </c>
      <c r="I1075" s="233"/>
      <c r="J1075" s="229"/>
      <c r="K1075" s="229"/>
      <c r="L1075" s="234"/>
      <c r="M1075" s="235"/>
      <c r="N1075" s="236"/>
      <c r="O1075" s="236"/>
      <c r="P1075" s="236"/>
      <c r="Q1075" s="236"/>
      <c r="R1075" s="236"/>
      <c r="S1075" s="236"/>
      <c r="T1075" s="237"/>
      <c r="U1075" s="11"/>
      <c r="V1075" s="11"/>
      <c r="W1075" s="11"/>
      <c r="X1075" s="11"/>
      <c r="Y1075" s="11"/>
      <c r="Z1075" s="11"/>
      <c r="AA1075" s="11"/>
      <c r="AB1075" s="11"/>
      <c r="AC1075" s="11"/>
      <c r="AD1075" s="11"/>
      <c r="AE1075" s="11"/>
      <c r="AT1075" s="238" t="s">
        <v>199</v>
      </c>
      <c r="AU1075" s="238" t="s">
        <v>85</v>
      </c>
      <c r="AV1075" s="11" t="s">
        <v>85</v>
      </c>
      <c r="AW1075" s="11" t="s">
        <v>32</v>
      </c>
      <c r="AX1075" s="11" t="s">
        <v>76</v>
      </c>
      <c r="AY1075" s="238" t="s">
        <v>195</v>
      </c>
    </row>
    <row r="1076" s="10" customFormat="1">
      <c r="A1076" s="10"/>
      <c r="B1076" s="218"/>
      <c r="C1076" s="219"/>
      <c r="D1076" s="213" t="s">
        <v>199</v>
      </c>
      <c r="E1076" s="220" t="s">
        <v>1</v>
      </c>
      <c r="F1076" s="221" t="s">
        <v>2016</v>
      </c>
      <c r="G1076" s="219"/>
      <c r="H1076" s="220" t="s">
        <v>1</v>
      </c>
      <c r="I1076" s="222"/>
      <c r="J1076" s="219"/>
      <c r="K1076" s="219"/>
      <c r="L1076" s="223"/>
      <c r="M1076" s="224"/>
      <c r="N1076" s="225"/>
      <c r="O1076" s="225"/>
      <c r="P1076" s="225"/>
      <c r="Q1076" s="225"/>
      <c r="R1076" s="225"/>
      <c r="S1076" s="225"/>
      <c r="T1076" s="226"/>
      <c r="U1076" s="10"/>
      <c r="V1076" s="10"/>
      <c r="W1076" s="10"/>
      <c r="X1076" s="10"/>
      <c r="Y1076" s="10"/>
      <c r="Z1076" s="10"/>
      <c r="AA1076" s="10"/>
      <c r="AB1076" s="10"/>
      <c r="AC1076" s="10"/>
      <c r="AD1076" s="10"/>
      <c r="AE1076" s="10"/>
      <c r="AT1076" s="227" t="s">
        <v>199</v>
      </c>
      <c r="AU1076" s="227" t="s">
        <v>85</v>
      </c>
      <c r="AV1076" s="10" t="s">
        <v>83</v>
      </c>
      <c r="AW1076" s="10" t="s">
        <v>32</v>
      </c>
      <c r="AX1076" s="10" t="s">
        <v>76</v>
      </c>
      <c r="AY1076" s="227" t="s">
        <v>195</v>
      </c>
    </row>
    <row r="1077" s="11" customFormat="1">
      <c r="A1077" s="11"/>
      <c r="B1077" s="228"/>
      <c r="C1077" s="229"/>
      <c r="D1077" s="213" t="s">
        <v>199</v>
      </c>
      <c r="E1077" s="230" t="s">
        <v>1</v>
      </c>
      <c r="F1077" s="231" t="s">
        <v>2620</v>
      </c>
      <c r="G1077" s="229"/>
      <c r="H1077" s="232">
        <v>0.80200000000000005</v>
      </c>
      <c r="I1077" s="233"/>
      <c r="J1077" s="229"/>
      <c r="K1077" s="229"/>
      <c r="L1077" s="234"/>
      <c r="M1077" s="235"/>
      <c r="N1077" s="236"/>
      <c r="O1077" s="236"/>
      <c r="P1077" s="236"/>
      <c r="Q1077" s="236"/>
      <c r="R1077" s="236"/>
      <c r="S1077" s="236"/>
      <c r="T1077" s="237"/>
      <c r="U1077" s="11"/>
      <c r="V1077" s="11"/>
      <c r="W1077" s="11"/>
      <c r="X1077" s="11"/>
      <c r="Y1077" s="11"/>
      <c r="Z1077" s="11"/>
      <c r="AA1077" s="11"/>
      <c r="AB1077" s="11"/>
      <c r="AC1077" s="11"/>
      <c r="AD1077" s="11"/>
      <c r="AE1077" s="11"/>
      <c r="AT1077" s="238" t="s">
        <v>199</v>
      </c>
      <c r="AU1077" s="238" t="s">
        <v>85</v>
      </c>
      <c r="AV1077" s="11" t="s">
        <v>85</v>
      </c>
      <c r="AW1077" s="11" t="s">
        <v>32</v>
      </c>
      <c r="AX1077" s="11" t="s">
        <v>76</v>
      </c>
      <c r="AY1077" s="238" t="s">
        <v>195</v>
      </c>
    </row>
    <row r="1078" s="10" customFormat="1">
      <c r="A1078" s="10"/>
      <c r="B1078" s="218"/>
      <c r="C1078" s="219"/>
      <c r="D1078" s="213" t="s">
        <v>199</v>
      </c>
      <c r="E1078" s="220" t="s">
        <v>1</v>
      </c>
      <c r="F1078" s="221" t="s">
        <v>2065</v>
      </c>
      <c r="G1078" s="219"/>
      <c r="H1078" s="220" t="s">
        <v>1</v>
      </c>
      <c r="I1078" s="222"/>
      <c r="J1078" s="219"/>
      <c r="K1078" s="219"/>
      <c r="L1078" s="223"/>
      <c r="M1078" s="224"/>
      <c r="N1078" s="225"/>
      <c r="O1078" s="225"/>
      <c r="P1078" s="225"/>
      <c r="Q1078" s="225"/>
      <c r="R1078" s="225"/>
      <c r="S1078" s="225"/>
      <c r="T1078" s="226"/>
      <c r="U1078" s="10"/>
      <c r="V1078" s="10"/>
      <c r="W1078" s="10"/>
      <c r="X1078" s="10"/>
      <c r="Y1078" s="10"/>
      <c r="Z1078" s="10"/>
      <c r="AA1078" s="10"/>
      <c r="AB1078" s="10"/>
      <c r="AC1078" s="10"/>
      <c r="AD1078" s="10"/>
      <c r="AE1078" s="10"/>
      <c r="AT1078" s="227" t="s">
        <v>199</v>
      </c>
      <c r="AU1078" s="227" t="s">
        <v>85</v>
      </c>
      <c r="AV1078" s="10" t="s">
        <v>83</v>
      </c>
      <c r="AW1078" s="10" t="s">
        <v>32</v>
      </c>
      <c r="AX1078" s="10" t="s">
        <v>76</v>
      </c>
      <c r="AY1078" s="227" t="s">
        <v>195</v>
      </c>
    </row>
    <row r="1079" s="11" customFormat="1">
      <c r="A1079" s="11"/>
      <c r="B1079" s="228"/>
      <c r="C1079" s="229"/>
      <c r="D1079" s="213" t="s">
        <v>199</v>
      </c>
      <c r="E1079" s="230" t="s">
        <v>1</v>
      </c>
      <c r="F1079" s="231" t="s">
        <v>2621</v>
      </c>
      <c r="G1079" s="229"/>
      <c r="H1079" s="232">
        <v>0.52800000000000002</v>
      </c>
      <c r="I1079" s="233"/>
      <c r="J1079" s="229"/>
      <c r="K1079" s="229"/>
      <c r="L1079" s="234"/>
      <c r="M1079" s="235"/>
      <c r="N1079" s="236"/>
      <c r="O1079" s="236"/>
      <c r="P1079" s="236"/>
      <c r="Q1079" s="236"/>
      <c r="R1079" s="236"/>
      <c r="S1079" s="236"/>
      <c r="T1079" s="237"/>
      <c r="U1079" s="11"/>
      <c r="V1079" s="11"/>
      <c r="W1079" s="11"/>
      <c r="X1079" s="11"/>
      <c r="Y1079" s="11"/>
      <c r="Z1079" s="11"/>
      <c r="AA1079" s="11"/>
      <c r="AB1079" s="11"/>
      <c r="AC1079" s="11"/>
      <c r="AD1079" s="11"/>
      <c r="AE1079" s="11"/>
      <c r="AT1079" s="238" t="s">
        <v>199</v>
      </c>
      <c r="AU1079" s="238" t="s">
        <v>85</v>
      </c>
      <c r="AV1079" s="11" t="s">
        <v>85</v>
      </c>
      <c r="AW1079" s="11" t="s">
        <v>32</v>
      </c>
      <c r="AX1079" s="11" t="s">
        <v>76</v>
      </c>
      <c r="AY1079" s="238" t="s">
        <v>195</v>
      </c>
    </row>
    <row r="1080" s="10" customFormat="1">
      <c r="A1080" s="10"/>
      <c r="B1080" s="218"/>
      <c r="C1080" s="219"/>
      <c r="D1080" s="213" t="s">
        <v>199</v>
      </c>
      <c r="E1080" s="220" t="s">
        <v>1</v>
      </c>
      <c r="F1080" s="221" t="s">
        <v>2067</v>
      </c>
      <c r="G1080" s="219"/>
      <c r="H1080" s="220" t="s">
        <v>1</v>
      </c>
      <c r="I1080" s="222"/>
      <c r="J1080" s="219"/>
      <c r="K1080" s="219"/>
      <c r="L1080" s="223"/>
      <c r="M1080" s="224"/>
      <c r="N1080" s="225"/>
      <c r="O1080" s="225"/>
      <c r="P1080" s="225"/>
      <c r="Q1080" s="225"/>
      <c r="R1080" s="225"/>
      <c r="S1080" s="225"/>
      <c r="T1080" s="226"/>
      <c r="U1080" s="10"/>
      <c r="V1080" s="10"/>
      <c r="W1080" s="10"/>
      <c r="X1080" s="10"/>
      <c r="Y1080" s="10"/>
      <c r="Z1080" s="10"/>
      <c r="AA1080" s="10"/>
      <c r="AB1080" s="10"/>
      <c r="AC1080" s="10"/>
      <c r="AD1080" s="10"/>
      <c r="AE1080" s="10"/>
      <c r="AT1080" s="227" t="s">
        <v>199</v>
      </c>
      <c r="AU1080" s="227" t="s">
        <v>85</v>
      </c>
      <c r="AV1080" s="10" t="s">
        <v>83</v>
      </c>
      <c r="AW1080" s="10" t="s">
        <v>32</v>
      </c>
      <c r="AX1080" s="10" t="s">
        <v>76</v>
      </c>
      <c r="AY1080" s="227" t="s">
        <v>195</v>
      </c>
    </row>
    <row r="1081" s="11" customFormat="1">
      <c r="A1081" s="11"/>
      <c r="B1081" s="228"/>
      <c r="C1081" s="229"/>
      <c r="D1081" s="213" t="s">
        <v>199</v>
      </c>
      <c r="E1081" s="230" t="s">
        <v>1</v>
      </c>
      <c r="F1081" s="231" t="s">
        <v>2622</v>
      </c>
      <c r="G1081" s="229"/>
      <c r="H1081" s="232">
        <v>0.61899999999999999</v>
      </c>
      <c r="I1081" s="233"/>
      <c r="J1081" s="229"/>
      <c r="K1081" s="229"/>
      <c r="L1081" s="234"/>
      <c r="M1081" s="235"/>
      <c r="N1081" s="236"/>
      <c r="O1081" s="236"/>
      <c r="P1081" s="236"/>
      <c r="Q1081" s="236"/>
      <c r="R1081" s="236"/>
      <c r="S1081" s="236"/>
      <c r="T1081" s="237"/>
      <c r="U1081" s="11"/>
      <c r="V1081" s="11"/>
      <c r="W1081" s="11"/>
      <c r="X1081" s="11"/>
      <c r="Y1081" s="11"/>
      <c r="Z1081" s="11"/>
      <c r="AA1081" s="11"/>
      <c r="AB1081" s="11"/>
      <c r="AC1081" s="11"/>
      <c r="AD1081" s="11"/>
      <c r="AE1081" s="11"/>
      <c r="AT1081" s="238" t="s">
        <v>199</v>
      </c>
      <c r="AU1081" s="238" t="s">
        <v>85</v>
      </c>
      <c r="AV1081" s="11" t="s">
        <v>85</v>
      </c>
      <c r="AW1081" s="11" t="s">
        <v>32</v>
      </c>
      <c r="AX1081" s="11" t="s">
        <v>76</v>
      </c>
      <c r="AY1081" s="238" t="s">
        <v>195</v>
      </c>
    </row>
    <row r="1082" s="10" customFormat="1">
      <c r="A1082" s="10"/>
      <c r="B1082" s="218"/>
      <c r="C1082" s="219"/>
      <c r="D1082" s="213" t="s">
        <v>199</v>
      </c>
      <c r="E1082" s="220" t="s">
        <v>1</v>
      </c>
      <c r="F1082" s="221" t="s">
        <v>2009</v>
      </c>
      <c r="G1082" s="219"/>
      <c r="H1082" s="220" t="s">
        <v>1</v>
      </c>
      <c r="I1082" s="222"/>
      <c r="J1082" s="219"/>
      <c r="K1082" s="219"/>
      <c r="L1082" s="223"/>
      <c r="M1082" s="224"/>
      <c r="N1082" s="225"/>
      <c r="O1082" s="225"/>
      <c r="P1082" s="225"/>
      <c r="Q1082" s="225"/>
      <c r="R1082" s="225"/>
      <c r="S1082" s="225"/>
      <c r="T1082" s="226"/>
      <c r="U1082" s="10"/>
      <c r="V1082" s="10"/>
      <c r="W1082" s="10"/>
      <c r="X1082" s="10"/>
      <c r="Y1082" s="10"/>
      <c r="Z1082" s="10"/>
      <c r="AA1082" s="10"/>
      <c r="AB1082" s="10"/>
      <c r="AC1082" s="10"/>
      <c r="AD1082" s="10"/>
      <c r="AE1082" s="10"/>
      <c r="AT1082" s="227" t="s">
        <v>199</v>
      </c>
      <c r="AU1082" s="227" t="s">
        <v>85</v>
      </c>
      <c r="AV1082" s="10" t="s">
        <v>83</v>
      </c>
      <c r="AW1082" s="10" t="s">
        <v>32</v>
      </c>
      <c r="AX1082" s="10" t="s">
        <v>76</v>
      </c>
      <c r="AY1082" s="227" t="s">
        <v>195</v>
      </c>
    </row>
    <row r="1083" s="11" customFormat="1">
      <c r="A1083" s="11"/>
      <c r="B1083" s="228"/>
      <c r="C1083" s="229"/>
      <c r="D1083" s="213" t="s">
        <v>199</v>
      </c>
      <c r="E1083" s="230" t="s">
        <v>1</v>
      </c>
      <c r="F1083" s="231" t="s">
        <v>2623</v>
      </c>
      <c r="G1083" s="229"/>
      <c r="H1083" s="232">
        <v>1.3340000000000001</v>
      </c>
      <c r="I1083" s="233"/>
      <c r="J1083" s="229"/>
      <c r="K1083" s="229"/>
      <c r="L1083" s="234"/>
      <c r="M1083" s="235"/>
      <c r="N1083" s="236"/>
      <c r="O1083" s="236"/>
      <c r="P1083" s="236"/>
      <c r="Q1083" s="236"/>
      <c r="R1083" s="236"/>
      <c r="S1083" s="236"/>
      <c r="T1083" s="237"/>
      <c r="U1083" s="11"/>
      <c r="V1083" s="11"/>
      <c r="W1083" s="11"/>
      <c r="X1083" s="11"/>
      <c r="Y1083" s="11"/>
      <c r="Z1083" s="11"/>
      <c r="AA1083" s="11"/>
      <c r="AB1083" s="11"/>
      <c r="AC1083" s="11"/>
      <c r="AD1083" s="11"/>
      <c r="AE1083" s="11"/>
      <c r="AT1083" s="238" t="s">
        <v>199</v>
      </c>
      <c r="AU1083" s="238" t="s">
        <v>85</v>
      </c>
      <c r="AV1083" s="11" t="s">
        <v>85</v>
      </c>
      <c r="AW1083" s="11" t="s">
        <v>32</v>
      </c>
      <c r="AX1083" s="11" t="s">
        <v>76</v>
      </c>
      <c r="AY1083" s="238" t="s">
        <v>195</v>
      </c>
    </row>
    <row r="1084" s="10" customFormat="1">
      <c r="A1084" s="10"/>
      <c r="B1084" s="218"/>
      <c r="C1084" s="219"/>
      <c r="D1084" s="213" t="s">
        <v>199</v>
      </c>
      <c r="E1084" s="220" t="s">
        <v>1</v>
      </c>
      <c r="F1084" s="221" t="s">
        <v>2036</v>
      </c>
      <c r="G1084" s="219"/>
      <c r="H1084" s="220" t="s">
        <v>1</v>
      </c>
      <c r="I1084" s="222"/>
      <c r="J1084" s="219"/>
      <c r="K1084" s="219"/>
      <c r="L1084" s="223"/>
      <c r="M1084" s="224"/>
      <c r="N1084" s="225"/>
      <c r="O1084" s="225"/>
      <c r="P1084" s="225"/>
      <c r="Q1084" s="225"/>
      <c r="R1084" s="225"/>
      <c r="S1084" s="225"/>
      <c r="T1084" s="226"/>
      <c r="U1084" s="10"/>
      <c r="V1084" s="10"/>
      <c r="W1084" s="10"/>
      <c r="X1084" s="10"/>
      <c r="Y1084" s="10"/>
      <c r="Z1084" s="10"/>
      <c r="AA1084" s="10"/>
      <c r="AB1084" s="10"/>
      <c r="AC1084" s="10"/>
      <c r="AD1084" s="10"/>
      <c r="AE1084" s="10"/>
      <c r="AT1084" s="227" t="s">
        <v>199</v>
      </c>
      <c r="AU1084" s="227" t="s">
        <v>85</v>
      </c>
      <c r="AV1084" s="10" t="s">
        <v>83</v>
      </c>
      <c r="AW1084" s="10" t="s">
        <v>32</v>
      </c>
      <c r="AX1084" s="10" t="s">
        <v>76</v>
      </c>
      <c r="AY1084" s="227" t="s">
        <v>195</v>
      </c>
    </row>
    <row r="1085" s="11" customFormat="1">
      <c r="A1085" s="11"/>
      <c r="B1085" s="228"/>
      <c r="C1085" s="229"/>
      <c r="D1085" s="213" t="s">
        <v>199</v>
      </c>
      <c r="E1085" s="230" t="s">
        <v>1</v>
      </c>
      <c r="F1085" s="231" t="s">
        <v>2624</v>
      </c>
      <c r="G1085" s="229"/>
      <c r="H1085" s="232">
        <v>15.605</v>
      </c>
      <c r="I1085" s="233"/>
      <c r="J1085" s="229"/>
      <c r="K1085" s="229"/>
      <c r="L1085" s="234"/>
      <c r="M1085" s="235"/>
      <c r="N1085" s="236"/>
      <c r="O1085" s="236"/>
      <c r="P1085" s="236"/>
      <c r="Q1085" s="236"/>
      <c r="R1085" s="236"/>
      <c r="S1085" s="236"/>
      <c r="T1085" s="237"/>
      <c r="U1085" s="11"/>
      <c r="V1085" s="11"/>
      <c r="W1085" s="11"/>
      <c r="X1085" s="11"/>
      <c r="Y1085" s="11"/>
      <c r="Z1085" s="11"/>
      <c r="AA1085" s="11"/>
      <c r="AB1085" s="11"/>
      <c r="AC1085" s="11"/>
      <c r="AD1085" s="11"/>
      <c r="AE1085" s="11"/>
      <c r="AT1085" s="238" t="s">
        <v>199</v>
      </c>
      <c r="AU1085" s="238" t="s">
        <v>85</v>
      </c>
      <c r="AV1085" s="11" t="s">
        <v>85</v>
      </c>
      <c r="AW1085" s="11" t="s">
        <v>32</v>
      </c>
      <c r="AX1085" s="11" t="s">
        <v>76</v>
      </c>
      <c r="AY1085" s="238" t="s">
        <v>195</v>
      </c>
    </row>
    <row r="1086" s="11" customFormat="1">
      <c r="A1086" s="11"/>
      <c r="B1086" s="228"/>
      <c r="C1086" s="229"/>
      <c r="D1086" s="213" t="s">
        <v>199</v>
      </c>
      <c r="E1086" s="230" t="s">
        <v>1</v>
      </c>
      <c r="F1086" s="231" t="s">
        <v>1678</v>
      </c>
      <c r="G1086" s="229"/>
      <c r="H1086" s="232">
        <v>1.3</v>
      </c>
      <c r="I1086" s="233"/>
      <c r="J1086" s="229"/>
      <c r="K1086" s="229"/>
      <c r="L1086" s="234"/>
      <c r="M1086" s="235"/>
      <c r="N1086" s="236"/>
      <c r="O1086" s="236"/>
      <c r="P1086" s="236"/>
      <c r="Q1086" s="236"/>
      <c r="R1086" s="236"/>
      <c r="S1086" s="236"/>
      <c r="T1086" s="237"/>
      <c r="U1086" s="11"/>
      <c r="V1086" s="11"/>
      <c r="W1086" s="11"/>
      <c r="X1086" s="11"/>
      <c r="Y1086" s="11"/>
      <c r="Z1086" s="11"/>
      <c r="AA1086" s="11"/>
      <c r="AB1086" s="11"/>
      <c r="AC1086" s="11"/>
      <c r="AD1086" s="11"/>
      <c r="AE1086" s="11"/>
      <c r="AT1086" s="238" t="s">
        <v>199</v>
      </c>
      <c r="AU1086" s="238" t="s">
        <v>85</v>
      </c>
      <c r="AV1086" s="11" t="s">
        <v>85</v>
      </c>
      <c r="AW1086" s="11" t="s">
        <v>32</v>
      </c>
      <c r="AX1086" s="11" t="s">
        <v>76</v>
      </c>
      <c r="AY1086" s="238" t="s">
        <v>195</v>
      </c>
    </row>
    <row r="1087" s="11" customFormat="1">
      <c r="A1087" s="11"/>
      <c r="B1087" s="228"/>
      <c r="C1087" s="229"/>
      <c r="D1087" s="213" t="s">
        <v>199</v>
      </c>
      <c r="E1087" s="230" t="s">
        <v>1</v>
      </c>
      <c r="F1087" s="231" t="s">
        <v>2625</v>
      </c>
      <c r="G1087" s="229"/>
      <c r="H1087" s="232">
        <v>0.93100000000000005</v>
      </c>
      <c r="I1087" s="233"/>
      <c r="J1087" s="229"/>
      <c r="K1087" s="229"/>
      <c r="L1087" s="234"/>
      <c r="M1087" s="235"/>
      <c r="N1087" s="236"/>
      <c r="O1087" s="236"/>
      <c r="P1087" s="236"/>
      <c r="Q1087" s="236"/>
      <c r="R1087" s="236"/>
      <c r="S1087" s="236"/>
      <c r="T1087" s="237"/>
      <c r="U1087" s="11"/>
      <c r="V1087" s="11"/>
      <c r="W1087" s="11"/>
      <c r="X1087" s="11"/>
      <c r="Y1087" s="11"/>
      <c r="Z1087" s="11"/>
      <c r="AA1087" s="11"/>
      <c r="AB1087" s="11"/>
      <c r="AC1087" s="11"/>
      <c r="AD1087" s="11"/>
      <c r="AE1087" s="11"/>
      <c r="AT1087" s="238" t="s">
        <v>199</v>
      </c>
      <c r="AU1087" s="238" t="s">
        <v>85</v>
      </c>
      <c r="AV1087" s="11" t="s">
        <v>85</v>
      </c>
      <c r="AW1087" s="11" t="s">
        <v>32</v>
      </c>
      <c r="AX1087" s="11" t="s">
        <v>76</v>
      </c>
      <c r="AY1087" s="238" t="s">
        <v>195</v>
      </c>
    </row>
    <row r="1088" s="11" customFormat="1">
      <c r="A1088" s="11"/>
      <c r="B1088" s="228"/>
      <c r="C1088" s="229"/>
      <c r="D1088" s="213" t="s">
        <v>199</v>
      </c>
      <c r="E1088" s="230" t="s">
        <v>1</v>
      </c>
      <c r="F1088" s="231" t="s">
        <v>2626</v>
      </c>
      <c r="G1088" s="229"/>
      <c r="H1088" s="232">
        <v>0.71999999999999997</v>
      </c>
      <c r="I1088" s="233"/>
      <c r="J1088" s="229"/>
      <c r="K1088" s="229"/>
      <c r="L1088" s="234"/>
      <c r="M1088" s="235"/>
      <c r="N1088" s="236"/>
      <c r="O1088" s="236"/>
      <c r="P1088" s="236"/>
      <c r="Q1088" s="236"/>
      <c r="R1088" s="236"/>
      <c r="S1088" s="236"/>
      <c r="T1088" s="237"/>
      <c r="U1088" s="11"/>
      <c r="V1088" s="11"/>
      <c r="W1088" s="11"/>
      <c r="X1088" s="11"/>
      <c r="Y1088" s="11"/>
      <c r="Z1088" s="11"/>
      <c r="AA1088" s="11"/>
      <c r="AB1088" s="11"/>
      <c r="AC1088" s="11"/>
      <c r="AD1088" s="11"/>
      <c r="AE1088" s="11"/>
      <c r="AT1088" s="238" t="s">
        <v>199</v>
      </c>
      <c r="AU1088" s="238" t="s">
        <v>85</v>
      </c>
      <c r="AV1088" s="11" t="s">
        <v>85</v>
      </c>
      <c r="AW1088" s="11" t="s">
        <v>32</v>
      </c>
      <c r="AX1088" s="11" t="s">
        <v>76</v>
      </c>
      <c r="AY1088" s="238" t="s">
        <v>195</v>
      </c>
    </row>
    <row r="1089" s="11" customFormat="1">
      <c r="A1089" s="11"/>
      <c r="B1089" s="228"/>
      <c r="C1089" s="229"/>
      <c r="D1089" s="213" t="s">
        <v>199</v>
      </c>
      <c r="E1089" s="230" t="s">
        <v>1</v>
      </c>
      <c r="F1089" s="231" t="s">
        <v>2627</v>
      </c>
      <c r="G1089" s="229"/>
      <c r="H1089" s="232">
        <v>1.2</v>
      </c>
      <c r="I1089" s="233"/>
      <c r="J1089" s="229"/>
      <c r="K1089" s="229"/>
      <c r="L1089" s="234"/>
      <c r="M1089" s="235"/>
      <c r="N1089" s="236"/>
      <c r="O1089" s="236"/>
      <c r="P1089" s="236"/>
      <c r="Q1089" s="236"/>
      <c r="R1089" s="236"/>
      <c r="S1089" s="236"/>
      <c r="T1089" s="237"/>
      <c r="U1089" s="11"/>
      <c r="V1089" s="11"/>
      <c r="W1089" s="11"/>
      <c r="X1089" s="11"/>
      <c r="Y1089" s="11"/>
      <c r="Z1089" s="11"/>
      <c r="AA1089" s="11"/>
      <c r="AB1089" s="11"/>
      <c r="AC1089" s="11"/>
      <c r="AD1089" s="11"/>
      <c r="AE1089" s="11"/>
      <c r="AT1089" s="238" t="s">
        <v>199</v>
      </c>
      <c r="AU1089" s="238" t="s">
        <v>85</v>
      </c>
      <c r="AV1089" s="11" t="s">
        <v>85</v>
      </c>
      <c r="AW1089" s="11" t="s">
        <v>32</v>
      </c>
      <c r="AX1089" s="11" t="s">
        <v>76</v>
      </c>
      <c r="AY1089" s="238" t="s">
        <v>195</v>
      </c>
    </row>
    <row r="1090" s="16" customFormat="1">
      <c r="A1090" s="16"/>
      <c r="B1090" s="298"/>
      <c r="C1090" s="299"/>
      <c r="D1090" s="213" t="s">
        <v>199</v>
      </c>
      <c r="E1090" s="300" t="s">
        <v>1</v>
      </c>
      <c r="F1090" s="301" t="s">
        <v>1498</v>
      </c>
      <c r="G1090" s="299"/>
      <c r="H1090" s="302">
        <v>784.19400000000019</v>
      </c>
      <c r="I1090" s="303"/>
      <c r="J1090" s="299"/>
      <c r="K1090" s="299"/>
      <c r="L1090" s="304"/>
      <c r="M1090" s="305"/>
      <c r="N1090" s="306"/>
      <c r="O1090" s="306"/>
      <c r="P1090" s="306"/>
      <c r="Q1090" s="306"/>
      <c r="R1090" s="306"/>
      <c r="S1090" s="306"/>
      <c r="T1090" s="307"/>
      <c r="U1090" s="16"/>
      <c r="V1090" s="16"/>
      <c r="W1090" s="16"/>
      <c r="X1090" s="16"/>
      <c r="Y1090" s="16"/>
      <c r="Z1090" s="16"/>
      <c r="AA1090" s="16"/>
      <c r="AB1090" s="16"/>
      <c r="AC1090" s="16"/>
      <c r="AD1090" s="16"/>
      <c r="AE1090" s="16"/>
      <c r="AT1090" s="308" t="s">
        <v>199</v>
      </c>
      <c r="AU1090" s="308" t="s">
        <v>85</v>
      </c>
      <c r="AV1090" s="16" t="s">
        <v>229</v>
      </c>
      <c r="AW1090" s="16" t="s">
        <v>32</v>
      </c>
      <c r="AX1090" s="16" t="s">
        <v>76</v>
      </c>
      <c r="AY1090" s="308" t="s">
        <v>195</v>
      </c>
    </row>
    <row r="1091" s="11" customFormat="1">
      <c r="A1091" s="11"/>
      <c r="B1091" s="228"/>
      <c r="C1091" s="229"/>
      <c r="D1091" s="213" t="s">
        <v>199</v>
      </c>
      <c r="E1091" s="230" t="s">
        <v>1</v>
      </c>
      <c r="F1091" s="231" t="s">
        <v>2628</v>
      </c>
      <c r="G1091" s="229"/>
      <c r="H1091" s="232">
        <v>952.83600000000001</v>
      </c>
      <c r="I1091" s="233"/>
      <c r="J1091" s="229"/>
      <c r="K1091" s="229"/>
      <c r="L1091" s="234"/>
      <c r="M1091" s="235"/>
      <c r="N1091" s="236"/>
      <c r="O1091" s="236"/>
      <c r="P1091" s="236"/>
      <c r="Q1091" s="236"/>
      <c r="R1091" s="236"/>
      <c r="S1091" s="236"/>
      <c r="T1091" s="237"/>
      <c r="U1091" s="11"/>
      <c r="V1091" s="11"/>
      <c r="W1091" s="11"/>
      <c r="X1091" s="11"/>
      <c r="Y1091" s="11"/>
      <c r="Z1091" s="11"/>
      <c r="AA1091" s="11"/>
      <c r="AB1091" s="11"/>
      <c r="AC1091" s="11"/>
      <c r="AD1091" s="11"/>
      <c r="AE1091" s="11"/>
      <c r="AT1091" s="238" t="s">
        <v>199</v>
      </c>
      <c r="AU1091" s="238" t="s">
        <v>85</v>
      </c>
      <c r="AV1091" s="11" t="s">
        <v>85</v>
      </c>
      <c r="AW1091" s="11" t="s">
        <v>32</v>
      </c>
      <c r="AX1091" s="11" t="s">
        <v>76</v>
      </c>
      <c r="AY1091" s="238" t="s">
        <v>195</v>
      </c>
    </row>
    <row r="1092" s="11" customFormat="1">
      <c r="A1092" s="11"/>
      <c r="B1092" s="228"/>
      <c r="C1092" s="229"/>
      <c r="D1092" s="213" t="s">
        <v>199</v>
      </c>
      <c r="E1092" s="230" t="s">
        <v>1</v>
      </c>
      <c r="F1092" s="231" t="s">
        <v>2629</v>
      </c>
      <c r="G1092" s="229"/>
      <c r="H1092" s="232">
        <v>592.70799999999997</v>
      </c>
      <c r="I1092" s="233"/>
      <c r="J1092" s="229"/>
      <c r="K1092" s="229"/>
      <c r="L1092" s="234"/>
      <c r="M1092" s="235"/>
      <c r="N1092" s="236"/>
      <c r="O1092" s="236"/>
      <c r="P1092" s="236"/>
      <c r="Q1092" s="236"/>
      <c r="R1092" s="236"/>
      <c r="S1092" s="236"/>
      <c r="T1092" s="237"/>
      <c r="U1092" s="11"/>
      <c r="V1092" s="11"/>
      <c r="W1092" s="11"/>
      <c r="X1092" s="11"/>
      <c r="Y1092" s="11"/>
      <c r="Z1092" s="11"/>
      <c r="AA1092" s="11"/>
      <c r="AB1092" s="11"/>
      <c r="AC1092" s="11"/>
      <c r="AD1092" s="11"/>
      <c r="AE1092" s="11"/>
      <c r="AT1092" s="238" t="s">
        <v>199</v>
      </c>
      <c r="AU1092" s="238" t="s">
        <v>85</v>
      </c>
      <c r="AV1092" s="11" t="s">
        <v>85</v>
      </c>
      <c r="AW1092" s="11" t="s">
        <v>32</v>
      </c>
      <c r="AX1092" s="11" t="s">
        <v>76</v>
      </c>
      <c r="AY1092" s="238" t="s">
        <v>195</v>
      </c>
    </row>
    <row r="1093" s="16" customFormat="1">
      <c r="A1093" s="16"/>
      <c r="B1093" s="298"/>
      <c r="C1093" s="299"/>
      <c r="D1093" s="213" t="s">
        <v>199</v>
      </c>
      <c r="E1093" s="300" t="s">
        <v>1</v>
      </c>
      <c r="F1093" s="301" t="s">
        <v>1498</v>
      </c>
      <c r="G1093" s="299"/>
      <c r="H1093" s="302">
        <v>1545.5439999999999</v>
      </c>
      <c r="I1093" s="303"/>
      <c r="J1093" s="299"/>
      <c r="K1093" s="299"/>
      <c r="L1093" s="304"/>
      <c r="M1093" s="305"/>
      <c r="N1093" s="306"/>
      <c r="O1093" s="306"/>
      <c r="P1093" s="306"/>
      <c r="Q1093" s="306"/>
      <c r="R1093" s="306"/>
      <c r="S1093" s="306"/>
      <c r="T1093" s="307"/>
      <c r="U1093" s="16"/>
      <c r="V1093" s="16"/>
      <c r="W1093" s="16"/>
      <c r="X1093" s="16"/>
      <c r="Y1093" s="16"/>
      <c r="Z1093" s="16"/>
      <c r="AA1093" s="16"/>
      <c r="AB1093" s="16"/>
      <c r="AC1093" s="16"/>
      <c r="AD1093" s="16"/>
      <c r="AE1093" s="16"/>
      <c r="AT1093" s="308" t="s">
        <v>199</v>
      </c>
      <c r="AU1093" s="308" t="s">
        <v>85</v>
      </c>
      <c r="AV1093" s="16" t="s">
        <v>229</v>
      </c>
      <c r="AW1093" s="16" t="s">
        <v>32</v>
      </c>
      <c r="AX1093" s="16" t="s">
        <v>76</v>
      </c>
      <c r="AY1093" s="308" t="s">
        <v>195</v>
      </c>
    </row>
    <row r="1094" s="2" customFormat="1" ht="16.5" customHeight="1">
      <c r="A1094" s="39"/>
      <c r="B1094" s="40"/>
      <c r="C1094" s="262" t="s">
        <v>349</v>
      </c>
      <c r="D1094" s="262" t="s">
        <v>224</v>
      </c>
      <c r="E1094" s="263" t="s">
        <v>1687</v>
      </c>
      <c r="F1094" s="264" t="s">
        <v>1688</v>
      </c>
      <c r="G1094" s="265" t="s">
        <v>1628</v>
      </c>
      <c r="H1094" s="266">
        <v>1454.97</v>
      </c>
      <c r="I1094" s="267"/>
      <c r="J1094" s="268">
        <f>ROUND(I1094*H1094,2)</f>
        <v>0</v>
      </c>
      <c r="K1094" s="264" t="s">
        <v>1689</v>
      </c>
      <c r="L1094" s="269"/>
      <c r="M1094" s="270" t="s">
        <v>1</v>
      </c>
      <c r="N1094" s="271" t="s">
        <v>41</v>
      </c>
      <c r="O1094" s="92"/>
      <c r="P1094" s="209">
        <f>O1094*H1094</f>
        <v>0</v>
      </c>
      <c r="Q1094" s="209">
        <v>0</v>
      </c>
      <c r="R1094" s="209">
        <f>Q1094*H1094</f>
        <v>0</v>
      </c>
      <c r="S1094" s="209">
        <v>0</v>
      </c>
      <c r="T1094" s="210">
        <f>S1094*H1094</f>
        <v>0</v>
      </c>
      <c r="U1094" s="39"/>
      <c r="V1094" s="39"/>
      <c r="W1094" s="39"/>
      <c r="X1094" s="39"/>
      <c r="Y1094" s="39"/>
      <c r="Z1094" s="39"/>
      <c r="AA1094" s="39"/>
      <c r="AB1094" s="39"/>
      <c r="AC1094" s="39"/>
      <c r="AD1094" s="39"/>
      <c r="AE1094" s="39"/>
      <c r="AR1094" s="211" t="s">
        <v>253</v>
      </c>
      <c r="AT1094" s="211" t="s">
        <v>224</v>
      </c>
      <c r="AU1094" s="211" t="s">
        <v>85</v>
      </c>
      <c r="AY1094" s="18" t="s">
        <v>195</v>
      </c>
      <c r="BE1094" s="212">
        <f>IF(N1094="základní",J1094,0)</f>
        <v>0</v>
      </c>
      <c r="BF1094" s="212">
        <f>IF(N1094="snížená",J1094,0)</f>
        <v>0</v>
      </c>
      <c r="BG1094" s="212">
        <f>IF(N1094="zákl. přenesená",J1094,0)</f>
        <v>0</v>
      </c>
      <c r="BH1094" s="212">
        <f>IF(N1094="sníž. přenesená",J1094,0)</f>
        <v>0</v>
      </c>
      <c r="BI1094" s="212">
        <f>IF(N1094="nulová",J1094,0)</f>
        <v>0</v>
      </c>
      <c r="BJ1094" s="18" t="s">
        <v>83</v>
      </c>
      <c r="BK1094" s="212">
        <f>ROUND(I1094*H1094,2)</f>
        <v>0</v>
      </c>
      <c r="BL1094" s="18" t="s">
        <v>234</v>
      </c>
      <c r="BM1094" s="211" t="s">
        <v>2630</v>
      </c>
    </row>
    <row r="1095" s="10" customFormat="1">
      <c r="A1095" s="10"/>
      <c r="B1095" s="218"/>
      <c r="C1095" s="219"/>
      <c r="D1095" s="213" t="s">
        <v>199</v>
      </c>
      <c r="E1095" s="220" t="s">
        <v>1</v>
      </c>
      <c r="F1095" s="221" t="s">
        <v>1672</v>
      </c>
      <c r="G1095" s="219"/>
      <c r="H1095" s="220" t="s">
        <v>1</v>
      </c>
      <c r="I1095" s="222"/>
      <c r="J1095" s="219"/>
      <c r="K1095" s="219"/>
      <c r="L1095" s="223"/>
      <c r="M1095" s="224"/>
      <c r="N1095" s="225"/>
      <c r="O1095" s="225"/>
      <c r="P1095" s="225"/>
      <c r="Q1095" s="225"/>
      <c r="R1095" s="225"/>
      <c r="S1095" s="225"/>
      <c r="T1095" s="226"/>
      <c r="U1095" s="10"/>
      <c r="V1095" s="10"/>
      <c r="W1095" s="10"/>
      <c r="X1095" s="10"/>
      <c r="Y1095" s="10"/>
      <c r="Z1095" s="10"/>
      <c r="AA1095" s="10"/>
      <c r="AB1095" s="10"/>
      <c r="AC1095" s="10"/>
      <c r="AD1095" s="10"/>
      <c r="AE1095" s="10"/>
      <c r="AT1095" s="227" t="s">
        <v>199</v>
      </c>
      <c r="AU1095" s="227" t="s">
        <v>85</v>
      </c>
      <c r="AV1095" s="10" t="s">
        <v>83</v>
      </c>
      <c r="AW1095" s="10" t="s">
        <v>32</v>
      </c>
      <c r="AX1095" s="10" t="s">
        <v>76</v>
      </c>
      <c r="AY1095" s="227" t="s">
        <v>195</v>
      </c>
    </row>
    <row r="1096" s="10" customFormat="1">
      <c r="A1096" s="10"/>
      <c r="B1096" s="218"/>
      <c r="C1096" s="219"/>
      <c r="D1096" s="213" t="s">
        <v>199</v>
      </c>
      <c r="E1096" s="220" t="s">
        <v>1</v>
      </c>
      <c r="F1096" s="221" t="s">
        <v>2039</v>
      </c>
      <c r="G1096" s="219"/>
      <c r="H1096" s="220" t="s">
        <v>1</v>
      </c>
      <c r="I1096" s="222"/>
      <c r="J1096" s="219"/>
      <c r="K1096" s="219"/>
      <c r="L1096" s="223"/>
      <c r="M1096" s="224"/>
      <c r="N1096" s="225"/>
      <c r="O1096" s="225"/>
      <c r="P1096" s="225"/>
      <c r="Q1096" s="225"/>
      <c r="R1096" s="225"/>
      <c r="S1096" s="225"/>
      <c r="T1096" s="226"/>
      <c r="U1096" s="10"/>
      <c r="V1096" s="10"/>
      <c r="W1096" s="10"/>
      <c r="X1096" s="10"/>
      <c r="Y1096" s="10"/>
      <c r="Z1096" s="10"/>
      <c r="AA1096" s="10"/>
      <c r="AB1096" s="10"/>
      <c r="AC1096" s="10"/>
      <c r="AD1096" s="10"/>
      <c r="AE1096" s="10"/>
      <c r="AT1096" s="227" t="s">
        <v>199</v>
      </c>
      <c r="AU1096" s="227" t="s">
        <v>85</v>
      </c>
      <c r="AV1096" s="10" t="s">
        <v>83</v>
      </c>
      <c r="AW1096" s="10" t="s">
        <v>32</v>
      </c>
      <c r="AX1096" s="10" t="s">
        <v>76</v>
      </c>
      <c r="AY1096" s="227" t="s">
        <v>195</v>
      </c>
    </row>
    <row r="1097" s="11" customFormat="1">
      <c r="A1097" s="11"/>
      <c r="B1097" s="228"/>
      <c r="C1097" s="229"/>
      <c r="D1097" s="213" t="s">
        <v>199</v>
      </c>
      <c r="E1097" s="230" t="s">
        <v>1</v>
      </c>
      <c r="F1097" s="231" t="s">
        <v>2599</v>
      </c>
      <c r="G1097" s="229"/>
      <c r="H1097" s="232">
        <v>78.182000000000002</v>
      </c>
      <c r="I1097" s="233"/>
      <c r="J1097" s="229"/>
      <c r="K1097" s="229"/>
      <c r="L1097" s="234"/>
      <c r="M1097" s="235"/>
      <c r="N1097" s="236"/>
      <c r="O1097" s="236"/>
      <c r="P1097" s="236"/>
      <c r="Q1097" s="236"/>
      <c r="R1097" s="236"/>
      <c r="S1097" s="236"/>
      <c r="T1097" s="237"/>
      <c r="U1097" s="11"/>
      <c r="V1097" s="11"/>
      <c r="W1097" s="11"/>
      <c r="X1097" s="11"/>
      <c r="Y1097" s="11"/>
      <c r="Z1097" s="11"/>
      <c r="AA1097" s="11"/>
      <c r="AB1097" s="11"/>
      <c r="AC1097" s="11"/>
      <c r="AD1097" s="11"/>
      <c r="AE1097" s="11"/>
      <c r="AT1097" s="238" t="s">
        <v>199</v>
      </c>
      <c r="AU1097" s="238" t="s">
        <v>85</v>
      </c>
      <c r="AV1097" s="11" t="s">
        <v>85</v>
      </c>
      <c r="AW1097" s="11" t="s">
        <v>32</v>
      </c>
      <c r="AX1097" s="11" t="s">
        <v>76</v>
      </c>
      <c r="AY1097" s="238" t="s">
        <v>195</v>
      </c>
    </row>
    <row r="1098" s="11" customFormat="1">
      <c r="A1098" s="11"/>
      <c r="B1098" s="228"/>
      <c r="C1098" s="229"/>
      <c r="D1098" s="213" t="s">
        <v>199</v>
      </c>
      <c r="E1098" s="230" t="s">
        <v>1</v>
      </c>
      <c r="F1098" s="231" t="s">
        <v>2600</v>
      </c>
      <c r="G1098" s="229"/>
      <c r="H1098" s="232">
        <v>11.699999999999999</v>
      </c>
      <c r="I1098" s="233"/>
      <c r="J1098" s="229"/>
      <c r="K1098" s="229"/>
      <c r="L1098" s="234"/>
      <c r="M1098" s="235"/>
      <c r="N1098" s="236"/>
      <c r="O1098" s="236"/>
      <c r="P1098" s="236"/>
      <c r="Q1098" s="236"/>
      <c r="R1098" s="236"/>
      <c r="S1098" s="236"/>
      <c r="T1098" s="237"/>
      <c r="U1098" s="11"/>
      <c r="V1098" s="11"/>
      <c r="W1098" s="11"/>
      <c r="X1098" s="11"/>
      <c r="Y1098" s="11"/>
      <c r="Z1098" s="11"/>
      <c r="AA1098" s="11"/>
      <c r="AB1098" s="11"/>
      <c r="AC1098" s="11"/>
      <c r="AD1098" s="11"/>
      <c r="AE1098" s="11"/>
      <c r="AT1098" s="238" t="s">
        <v>199</v>
      </c>
      <c r="AU1098" s="238" t="s">
        <v>85</v>
      </c>
      <c r="AV1098" s="11" t="s">
        <v>85</v>
      </c>
      <c r="AW1098" s="11" t="s">
        <v>32</v>
      </c>
      <c r="AX1098" s="11" t="s">
        <v>76</v>
      </c>
      <c r="AY1098" s="238" t="s">
        <v>195</v>
      </c>
    </row>
    <row r="1099" s="11" customFormat="1">
      <c r="A1099" s="11"/>
      <c r="B1099" s="228"/>
      <c r="C1099" s="229"/>
      <c r="D1099" s="213" t="s">
        <v>199</v>
      </c>
      <c r="E1099" s="230" t="s">
        <v>1</v>
      </c>
      <c r="F1099" s="231" t="s">
        <v>2601</v>
      </c>
      <c r="G1099" s="229"/>
      <c r="H1099" s="232">
        <v>2.1600000000000001</v>
      </c>
      <c r="I1099" s="233"/>
      <c r="J1099" s="229"/>
      <c r="K1099" s="229"/>
      <c r="L1099" s="234"/>
      <c r="M1099" s="235"/>
      <c r="N1099" s="236"/>
      <c r="O1099" s="236"/>
      <c r="P1099" s="236"/>
      <c r="Q1099" s="236"/>
      <c r="R1099" s="236"/>
      <c r="S1099" s="236"/>
      <c r="T1099" s="237"/>
      <c r="U1099" s="11"/>
      <c r="V1099" s="11"/>
      <c r="W1099" s="11"/>
      <c r="X1099" s="11"/>
      <c r="Y1099" s="11"/>
      <c r="Z1099" s="11"/>
      <c r="AA1099" s="11"/>
      <c r="AB1099" s="11"/>
      <c r="AC1099" s="11"/>
      <c r="AD1099" s="11"/>
      <c r="AE1099" s="11"/>
      <c r="AT1099" s="238" t="s">
        <v>199</v>
      </c>
      <c r="AU1099" s="238" t="s">
        <v>85</v>
      </c>
      <c r="AV1099" s="11" t="s">
        <v>85</v>
      </c>
      <c r="AW1099" s="11" t="s">
        <v>32</v>
      </c>
      <c r="AX1099" s="11" t="s">
        <v>76</v>
      </c>
      <c r="AY1099" s="238" t="s">
        <v>195</v>
      </c>
    </row>
    <row r="1100" s="10" customFormat="1">
      <c r="A1100" s="10"/>
      <c r="B1100" s="218"/>
      <c r="C1100" s="219"/>
      <c r="D1100" s="213" t="s">
        <v>199</v>
      </c>
      <c r="E1100" s="220" t="s">
        <v>1</v>
      </c>
      <c r="F1100" s="221" t="s">
        <v>2043</v>
      </c>
      <c r="G1100" s="219"/>
      <c r="H1100" s="220" t="s">
        <v>1</v>
      </c>
      <c r="I1100" s="222"/>
      <c r="J1100" s="219"/>
      <c r="K1100" s="219"/>
      <c r="L1100" s="223"/>
      <c r="M1100" s="224"/>
      <c r="N1100" s="225"/>
      <c r="O1100" s="225"/>
      <c r="P1100" s="225"/>
      <c r="Q1100" s="225"/>
      <c r="R1100" s="225"/>
      <c r="S1100" s="225"/>
      <c r="T1100" s="226"/>
      <c r="U1100" s="10"/>
      <c r="V1100" s="10"/>
      <c r="W1100" s="10"/>
      <c r="X1100" s="10"/>
      <c r="Y1100" s="10"/>
      <c r="Z1100" s="10"/>
      <c r="AA1100" s="10"/>
      <c r="AB1100" s="10"/>
      <c r="AC1100" s="10"/>
      <c r="AD1100" s="10"/>
      <c r="AE1100" s="10"/>
      <c r="AT1100" s="227" t="s">
        <v>199</v>
      </c>
      <c r="AU1100" s="227" t="s">
        <v>85</v>
      </c>
      <c r="AV1100" s="10" t="s">
        <v>83</v>
      </c>
      <c r="AW1100" s="10" t="s">
        <v>32</v>
      </c>
      <c r="AX1100" s="10" t="s">
        <v>76</v>
      </c>
      <c r="AY1100" s="227" t="s">
        <v>195</v>
      </c>
    </row>
    <row r="1101" s="11" customFormat="1">
      <c r="A1101" s="11"/>
      <c r="B1101" s="228"/>
      <c r="C1101" s="229"/>
      <c r="D1101" s="213" t="s">
        <v>199</v>
      </c>
      <c r="E1101" s="230" t="s">
        <v>1</v>
      </c>
      <c r="F1101" s="231" t="s">
        <v>2602</v>
      </c>
      <c r="G1101" s="229"/>
      <c r="H1101" s="232">
        <v>31.09</v>
      </c>
      <c r="I1101" s="233"/>
      <c r="J1101" s="229"/>
      <c r="K1101" s="229"/>
      <c r="L1101" s="234"/>
      <c r="M1101" s="235"/>
      <c r="N1101" s="236"/>
      <c r="O1101" s="236"/>
      <c r="P1101" s="236"/>
      <c r="Q1101" s="236"/>
      <c r="R1101" s="236"/>
      <c r="S1101" s="236"/>
      <c r="T1101" s="237"/>
      <c r="U1101" s="11"/>
      <c r="V1101" s="11"/>
      <c r="W1101" s="11"/>
      <c r="X1101" s="11"/>
      <c r="Y1101" s="11"/>
      <c r="Z1101" s="11"/>
      <c r="AA1101" s="11"/>
      <c r="AB1101" s="11"/>
      <c r="AC1101" s="11"/>
      <c r="AD1101" s="11"/>
      <c r="AE1101" s="11"/>
      <c r="AT1101" s="238" t="s">
        <v>199</v>
      </c>
      <c r="AU1101" s="238" t="s">
        <v>85</v>
      </c>
      <c r="AV1101" s="11" t="s">
        <v>85</v>
      </c>
      <c r="AW1101" s="11" t="s">
        <v>32</v>
      </c>
      <c r="AX1101" s="11" t="s">
        <v>76</v>
      </c>
      <c r="AY1101" s="238" t="s">
        <v>195</v>
      </c>
    </row>
    <row r="1102" s="11" customFormat="1">
      <c r="A1102" s="11"/>
      <c r="B1102" s="228"/>
      <c r="C1102" s="229"/>
      <c r="D1102" s="213" t="s">
        <v>199</v>
      </c>
      <c r="E1102" s="230" t="s">
        <v>1</v>
      </c>
      <c r="F1102" s="231" t="s">
        <v>2603</v>
      </c>
      <c r="G1102" s="229"/>
      <c r="H1102" s="232">
        <v>5.2000000000000002</v>
      </c>
      <c r="I1102" s="233"/>
      <c r="J1102" s="229"/>
      <c r="K1102" s="229"/>
      <c r="L1102" s="234"/>
      <c r="M1102" s="235"/>
      <c r="N1102" s="236"/>
      <c r="O1102" s="236"/>
      <c r="P1102" s="236"/>
      <c r="Q1102" s="236"/>
      <c r="R1102" s="236"/>
      <c r="S1102" s="236"/>
      <c r="T1102" s="237"/>
      <c r="U1102" s="11"/>
      <c r="V1102" s="11"/>
      <c r="W1102" s="11"/>
      <c r="X1102" s="11"/>
      <c r="Y1102" s="11"/>
      <c r="Z1102" s="11"/>
      <c r="AA1102" s="11"/>
      <c r="AB1102" s="11"/>
      <c r="AC1102" s="11"/>
      <c r="AD1102" s="11"/>
      <c r="AE1102" s="11"/>
      <c r="AT1102" s="238" t="s">
        <v>199</v>
      </c>
      <c r="AU1102" s="238" t="s">
        <v>85</v>
      </c>
      <c r="AV1102" s="11" t="s">
        <v>85</v>
      </c>
      <c r="AW1102" s="11" t="s">
        <v>32</v>
      </c>
      <c r="AX1102" s="11" t="s">
        <v>76</v>
      </c>
      <c r="AY1102" s="238" t="s">
        <v>195</v>
      </c>
    </row>
    <row r="1103" s="10" customFormat="1">
      <c r="A1103" s="10"/>
      <c r="B1103" s="218"/>
      <c r="C1103" s="219"/>
      <c r="D1103" s="213" t="s">
        <v>199</v>
      </c>
      <c r="E1103" s="220" t="s">
        <v>1</v>
      </c>
      <c r="F1103" s="221" t="s">
        <v>2025</v>
      </c>
      <c r="G1103" s="219"/>
      <c r="H1103" s="220" t="s">
        <v>1</v>
      </c>
      <c r="I1103" s="222"/>
      <c r="J1103" s="219"/>
      <c r="K1103" s="219"/>
      <c r="L1103" s="223"/>
      <c r="M1103" s="224"/>
      <c r="N1103" s="225"/>
      <c r="O1103" s="225"/>
      <c r="P1103" s="225"/>
      <c r="Q1103" s="225"/>
      <c r="R1103" s="225"/>
      <c r="S1103" s="225"/>
      <c r="T1103" s="226"/>
      <c r="U1103" s="10"/>
      <c r="V1103" s="10"/>
      <c r="W1103" s="10"/>
      <c r="X1103" s="10"/>
      <c r="Y1103" s="10"/>
      <c r="Z1103" s="10"/>
      <c r="AA1103" s="10"/>
      <c r="AB1103" s="10"/>
      <c r="AC1103" s="10"/>
      <c r="AD1103" s="10"/>
      <c r="AE1103" s="10"/>
      <c r="AT1103" s="227" t="s">
        <v>199</v>
      </c>
      <c r="AU1103" s="227" t="s">
        <v>85</v>
      </c>
      <c r="AV1103" s="10" t="s">
        <v>83</v>
      </c>
      <c r="AW1103" s="10" t="s">
        <v>32</v>
      </c>
      <c r="AX1103" s="10" t="s">
        <v>76</v>
      </c>
      <c r="AY1103" s="227" t="s">
        <v>195</v>
      </c>
    </row>
    <row r="1104" s="11" customFormat="1">
      <c r="A1104" s="11"/>
      <c r="B1104" s="228"/>
      <c r="C1104" s="229"/>
      <c r="D1104" s="213" t="s">
        <v>199</v>
      </c>
      <c r="E1104" s="230" t="s">
        <v>1</v>
      </c>
      <c r="F1104" s="231" t="s">
        <v>2604</v>
      </c>
      <c r="G1104" s="229"/>
      <c r="H1104" s="232">
        <v>119.765</v>
      </c>
      <c r="I1104" s="233"/>
      <c r="J1104" s="229"/>
      <c r="K1104" s="229"/>
      <c r="L1104" s="234"/>
      <c r="M1104" s="235"/>
      <c r="N1104" s="236"/>
      <c r="O1104" s="236"/>
      <c r="P1104" s="236"/>
      <c r="Q1104" s="236"/>
      <c r="R1104" s="236"/>
      <c r="S1104" s="236"/>
      <c r="T1104" s="237"/>
      <c r="U1104" s="11"/>
      <c r="V1104" s="11"/>
      <c r="W1104" s="11"/>
      <c r="X1104" s="11"/>
      <c r="Y1104" s="11"/>
      <c r="Z1104" s="11"/>
      <c r="AA1104" s="11"/>
      <c r="AB1104" s="11"/>
      <c r="AC1104" s="11"/>
      <c r="AD1104" s="11"/>
      <c r="AE1104" s="11"/>
      <c r="AT1104" s="238" t="s">
        <v>199</v>
      </c>
      <c r="AU1104" s="238" t="s">
        <v>85</v>
      </c>
      <c r="AV1104" s="11" t="s">
        <v>85</v>
      </c>
      <c r="AW1104" s="11" t="s">
        <v>32</v>
      </c>
      <c r="AX1104" s="11" t="s">
        <v>76</v>
      </c>
      <c r="AY1104" s="238" t="s">
        <v>195</v>
      </c>
    </row>
    <row r="1105" s="11" customFormat="1">
      <c r="A1105" s="11"/>
      <c r="B1105" s="228"/>
      <c r="C1105" s="229"/>
      <c r="D1105" s="213" t="s">
        <v>199</v>
      </c>
      <c r="E1105" s="230" t="s">
        <v>1</v>
      </c>
      <c r="F1105" s="231" t="s">
        <v>2605</v>
      </c>
      <c r="G1105" s="229"/>
      <c r="H1105" s="232">
        <v>18.199999999999999</v>
      </c>
      <c r="I1105" s="233"/>
      <c r="J1105" s="229"/>
      <c r="K1105" s="229"/>
      <c r="L1105" s="234"/>
      <c r="M1105" s="235"/>
      <c r="N1105" s="236"/>
      <c r="O1105" s="236"/>
      <c r="P1105" s="236"/>
      <c r="Q1105" s="236"/>
      <c r="R1105" s="236"/>
      <c r="S1105" s="236"/>
      <c r="T1105" s="237"/>
      <c r="U1105" s="11"/>
      <c r="V1105" s="11"/>
      <c r="W1105" s="11"/>
      <c r="X1105" s="11"/>
      <c r="Y1105" s="11"/>
      <c r="Z1105" s="11"/>
      <c r="AA1105" s="11"/>
      <c r="AB1105" s="11"/>
      <c r="AC1105" s="11"/>
      <c r="AD1105" s="11"/>
      <c r="AE1105" s="11"/>
      <c r="AT1105" s="238" t="s">
        <v>199</v>
      </c>
      <c r="AU1105" s="238" t="s">
        <v>85</v>
      </c>
      <c r="AV1105" s="11" t="s">
        <v>85</v>
      </c>
      <c r="AW1105" s="11" t="s">
        <v>32</v>
      </c>
      <c r="AX1105" s="11" t="s">
        <v>76</v>
      </c>
      <c r="AY1105" s="238" t="s">
        <v>195</v>
      </c>
    </row>
    <row r="1106" s="10" customFormat="1">
      <c r="A1106" s="10"/>
      <c r="B1106" s="218"/>
      <c r="C1106" s="219"/>
      <c r="D1106" s="213" t="s">
        <v>199</v>
      </c>
      <c r="E1106" s="220" t="s">
        <v>1</v>
      </c>
      <c r="F1106" s="221" t="s">
        <v>2027</v>
      </c>
      <c r="G1106" s="219"/>
      <c r="H1106" s="220" t="s">
        <v>1</v>
      </c>
      <c r="I1106" s="222"/>
      <c r="J1106" s="219"/>
      <c r="K1106" s="219"/>
      <c r="L1106" s="223"/>
      <c r="M1106" s="224"/>
      <c r="N1106" s="225"/>
      <c r="O1106" s="225"/>
      <c r="P1106" s="225"/>
      <c r="Q1106" s="225"/>
      <c r="R1106" s="225"/>
      <c r="S1106" s="225"/>
      <c r="T1106" s="226"/>
      <c r="U1106" s="10"/>
      <c r="V1106" s="10"/>
      <c r="W1106" s="10"/>
      <c r="X1106" s="10"/>
      <c r="Y1106" s="10"/>
      <c r="Z1106" s="10"/>
      <c r="AA1106" s="10"/>
      <c r="AB1106" s="10"/>
      <c r="AC1106" s="10"/>
      <c r="AD1106" s="10"/>
      <c r="AE1106" s="10"/>
      <c r="AT1106" s="227" t="s">
        <v>199</v>
      </c>
      <c r="AU1106" s="227" t="s">
        <v>85</v>
      </c>
      <c r="AV1106" s="10" t="s">
        <v>83</v>
      </c>
      <c r="AW1106" s="10" t="s">
        <v>32</v>
      </c>
      <c r="AX1106" s="10" t="s">
        <v>76</v>
      </c>
      <c r="AY1106" s="227" t="s">
        <v>195</v>
      </c>
    </row>
    <row r="1107" s="11" customFormat="1">
      <c r="A1107" s="11"/>
      <c r="B1107" s="228"/>
      <c r="C1107" s="229"/>
      <c r="D1107" s="213" t="s">
        <v>199</v>
      </c>
      <c r="E1107" s="230" t="s">
        <v>1</v>
      </c>
      <c r="F1107" s="231" t="s">
        <v>2606</v>
      </c>
      <c r="G1107" s="229"/>
      <c r="H1107" s="232">
        <v>21.998000000000001</v>
      </c>
      <c r="I1107" s="233"/>
      <c r="J1107" s="229"/>
      <c r="K1107" s="229"/>
      <c r="L1107" s="234"/>
      <c r="M1107" s="235"/>
      <c r="N1107" s="236"/>
      <c r="O1107" s="236"/>
      <c r="P1107" s="236"/>
      <c r="Q1107" s="236"/>
      <c r="R1107" s="236"/>
      <c r="S1107" s="236"/>
      <c r="T1107" s="237"/>
      <c r="U1107" s="11"/>
      <c r="V1107" s="11"/>
      <c r="W1107" s="11"/>
      <c r="X1107" s="11"/>
      <c r="Y1107" s="11"/>
      <c r="Z1107" s="11"/>
      <c r="AA1107" s="11"/>
      <c r="AB1107" s="11"/>
      <c r="AC1107" s="11"/>
      <c r="AD1107" s="11"/>
      <c r="AE1107" s="11"/>
      <c r="AT1107" s="238" t="s">
        <v>199</v>
      </c>
      <c r="AU1107" s="238" t="s">
        <v>85</v>
      </c>
      <c r="AV1107" s="11" t="s">
        <v>85</v>
      </c>
      <c r="AW1107" s="11" t="s">
        <v>32</v>
      </c>
      <c r="AX1107" s="11" t="s">
        <v>76</v>
      </c>
      <c r="AY1107" s="238" t="s">
        <v>195</v>
      </c>
    </row>
    <row r="1108" s="11" customFormat="1">
      <c r="A1108" s="11"/>
      <c r="B1108" s="228"/>
      <c r="C1108" s="229"/>
      <c r="D1108" s="213" t="s">
        <v>199</v>
      </c>
      <c r="E1108" s="230" t="s">
        <v>1</v>
      </c>
      <c r="F1108" s="231" t="s">
        <v>2607</v>
      </c>
      <c r="G1108" s="229"/>
      <c r="H1108" s="232">
        <v>2.6000000000000001</v>
      </c>
      <c r="I1108" s="233"/>
      <c r="J1108" s="229"/>
      <c r="K1108" s="229"/>
      <c r="L1108" s="234"/>
      <c r="M1108" s="235"/>
      <c r="N1108" s="236"/>
      <c r="O1108" s="236"/>
      <c r="P1108" s="236"/>
      <c r="Q1108" s="236"/>
      <c r="R1108" s="236"/>
      <c r="S1108" s="236"/>
      <c r="T1108" s="237"/>
      <c r="U1108" s="11"/>
      <c r="V1108" s="11"/>
      <c r="W1108" s="11"/>
      <c r="X1108" s="11"/>
      <c r="Y1108" s="11"/>
      <c r="Z1108" s="11"/>
      <c r="AA1108" s="11"/>
      <c r="AB1108" s="11"/>
      <c r="AC1108" s="11"/>
      <c r="AD1108" s="11"/>
      <c r="AE1108" s="11"/>
      <c r="AT1108" s="238" t="s">
        <v>199</v>
      </c>
      <c r="AU1108" s="238" t="s">
        <v>85</v>
      </c>
      <c r="AV1108" s="11" t="s">
        <v>85</v>
      </c>
      <c r="AW1108" s="11" t="s">
        <v>32</v>
      </c>
      <c r="AX1108" s="11" t="s">
        <v>76</v>
      </c>
      <c r="AY1108" s="238" t="s">
        <v>195</v>
      </c>
    </row>
    <row r="1109" s="10" customFormat="1">
      <c r="A1109" s="10"/>
      <c r="B1109" s="218"/>
      <c r="C1109" s="219"/>
      <c r="D1109" s="213" t="s">
        <v>199</v>
      </c>
      <c r="E1109" s="220" t="s">
        <v>1</v>
      </c>
      <c r="F1109" s="221" t="s">
        <v>2048</v>
      </c>
      <c r="G1109" s="219"/>
      <c r="H1109" s="220" t="s">
        <v>1</v>
      </c>
      <c r="I1109" s="222"/>
      <c r="J1109" s="219"/>
      <c r="K1109" s="219"/>
      <c r="L1109" s="223"/>
      <c r="M1109" s="224"/>
      <c r="N1109" s="225"/>
      <c r="O1109" s="225"/>
      <c r="P1109" s="225"/>
      <c r="Q1109" s="225"/>
      <c r="R1109" s="225"/>
      <c r="S1109" s="225"/>
      <c r="T1109" s="226"/>
      <c r="U1109" s="10"/>
      <c r="V1109" s="10"/>
      <c r="W1109" s="10"/>
      <c r="X1109" s="10"/>
      <c r="Y1109" s="10"/>
      <c r="Z1109" s="10"/>
      <c r="AA1109" s="10"/>
      <c r="AB1109" s="10"/>
      <c r="AC1109" s="10"/>
      <c r="AD1109" s="10"/>
      <c r="AE1109" s="10"/>
      <c r="AT1109" s="227" t="s">
        <v>199</v>
      </c>
      <c r="AU1109" s="227" t="s">
        <v>85</v>
      </c>
      <c r="AV1109" s="10" t="s">
        <v>83</v>
      </c>
      <c r="AW1109" s="10" t="s">
        <v>32</v>
      </c>
      <c r="AX1109" s="10" t="s">
        <v>76</v>
      </c>
      <c r="AY1109" s="227" t="s">
        <v>195</v>
      </c>
    </row>
    <row r="1110" s="11" customFormat="1">
      <c r="A1110" s="11"/>
      <c r="B1110" s="228"/>
      <c r="C1110" s="229"/>
      <c r="D1110" s="213" t="s">
        <v>199</v>
      </c>
      <c r="E1110" s="230" t="s">
        <v>1</v>
      </c>
      <c r="F1110" s="231" t="s">
        <v>2608</v>
      </c>
      <c r="G1110" s="229"/>
      <c r="H1110" s="232">
        <v>0.47999999999999998</v>
      </c>
      <c r="I1110" s="233"/>
      <c r="J1110" s="229"/>
      <c r="K1110" s="229"/>
      <c r="L1110" s="234"/>
      <c r="M1110" s="235"/>
      <c r="N1110" s="236"/>
      <c r="O1110" s="236"/>
      <c r="P1110" s="236"/>
      <c r="Q1110" s="236"/>
      <c r="R1110" s="236"/>
      <c r="S1110" s="236"/>
      <c r="T1110" s="237"/>
      <c r="U1110" s="11"/>
      <c r="V1110" s="11"/>
      <c r="W1110" s="11"/>
      <c r="X1110" s="11"/>
      <c r="Y1110" s="11"/>
      <c r="Z1110" s="11"/>
      <c r="AA1110" s="11"/>
      <c r="AB1110" s="11"/>
      <c r="AC1110" s="11"/>
      <c r="AD1110" s="11"/>
      <c r="AE1110" s="11"/>
      <c r="AT1110" s="238" t="s">
        <v>199</v>
      </c>
      <c r="AU1110" s="238" t="s">
        <v>85</v>
      </c>
      <c r="AV1110" s="11" t="s">
        <v>85</v>
      </c>
      <c r="AW1110" s="11" t="s">
        <v>32</v>
      </c>
      <c r="AX1110" s="11" t="s">
        <v>76</v>
      </c>
      <c r="AY1110" s="238" t="s">
        <v>195</v>
      </c>
    </row>
    <row r="1111" s="10" customFormat="1">
      <c r="A1111" s="10"/>
      <c r="B1111" s="218"/>
      <c r="C1111" s="219"/>
      <c r="D1111" s="213" t="s">
        <v>199</v>
      </c>
      <c r="E1111" s="220" t="s">
        <v>1</v>
      </c>
      <c r="F1111" s="221" t="s">
        <v>2030</v>
      </c>
      <c r="G1111" s="219"/>
      <c r="H1111" s="220" t="s">
        <v>1</v>
      </c>
      <c r="I1111" s="222"/>
      <c r="J1111" s="219"/>
      <c r="K1111" s="219"/>
      <c r="L1111" s="223"/>
      <c r="M1111" s="224"/>
      <c r="N1111" s="225"/>
      <c r="O1111" s="225"/>
      <c r="P1111" s="225"/>
      <c r="Q1111" s="225"/>
      <c r="R1111" s="225"/>
      <c r="S1111" s="225"/>
      <c r="T1111" s="226"/>
      <c r="U1111" s="10"/>
      <c r="V1111" s="10"/>
      <c r="W1111" s="10"/>
      <c r="X1111" s="10"/>
      <c r="Y1111" s="10"/>
      <c r="Z1111" s="10"/>
      <c r="AA1111" s="10"/>
      <c r="AB1111" s="10"/>
      <c r="AC1111" s="10"/>
      <c r="AD1111" s="10"/>
      <c r="AE1111" s="10"/>
      <c r="AT1111" s="227" t="s">
        <v>199</v>
      </c>
      <c r="AU1111" s="227" t="s">
        <v>85</v>
      </c>
      <c r="AV1111" s="10" t="s">
        <v>83</v>
      </c>
      <c r="AW1111" s="10" t="s">
        <v>32</v>
      </c>
      <c r="AX1111" s="10" t="s">
        <v>76</v>
      </c>
      <c r="AY1111" s="227" t="s">
        <v>195</v>
      </c>
    </row>
    <row r="1112" s="11" customFormat="1">
      <c r="A1112" s="11"/>
      <c r="B1112" s="228"/>
      <c r="C1112" s="229"/>
      <c r="D1112" s="213" t="s">
        <v>199</v>
      </c>
      <c r="E1112" s="230" t="s">
        <v>1</v>
      </c>
      <c r="F1112" s="231" t="s">
        <v>2609</v>
      </c>
      <c r="G1112" s="229"/>
      <c r="H1112" s="232">
        <v>128.46700000000001</v>
      </c>
      <c r="I1112" s="233"/>
      <c r="J1112" s="229"/>
      <c r="K1112" s="229"/>
      <c r="L1112" s="234"/>
      <c r="M1112" s="235"/>
      <c r="N1112" s="236"/>
      <c r="O1112" s="236"/>
      <c r="P1112" s="236"/>
      <c r="Q1112" s="236"/>
      <c r="R1112" s="236"/>
      <c r="S1112" s="236"/>
      <c r="T1112" s="237"/>
      <c r="U1112" s="11"/>
      <c r="V1112" s="11"/>
      <c r="W1112" s="11"/>
      <c r="X1112" s="11"/>
      <c r="Y1112" s="11"/>
      <c r="Z1112" s="11"/>
      <c r="AA1112" s="11"/>
      <c r="AB1112" s="11"/>
      <c r="AC1112" s="11"/>
      <c r="AD1112" s="11"/>
      <c r="AE1112" s="11"/>
      <c r="AT1112" s="238" t="s">
        <v>199</v>
      </c>
      <c r="AU1112" s="238" t="s">
        <v>85</v>
      </c>
      <c r="AV1112" s="11" t="s">
        <v>85</v>
      </c>
      <c r="AW1112" s="11" t="s">
        <v>32</v>
      </c>
      <c r="AX1112" s="11" t="s">
        <v>76</v>
      </c>
      <c r="AY1112" s="238" t="s">
        <v>195</v>
      </c>
    </row>
    <row r="1113" s="11" customFormat="1">
      <c r="A1113" s="11"/>
      <c r="B1113" s="228"/>
      <c r="C1113" s="229"/>
      <c r="D1113" s="213" t="s">
        <v>199</v>
      </c>
      <c r="E1113" s="230" t="s">
        <v>1</v>
      </c>
      <c r="F1113" s="231" t="s">
        <v>2610</v>
      </c>
      <c r="G1113" s="229"/>
      <c r="H1113" s="232">
        <v>13</v>
      </c>
      <c r="I1113" s="233"/>
      <c r="J1113" s="229"/>
      <c r="K1113" s="229"/>
      <c r="L1113" s="234"/>
      <c r="M1113" s="235"/>
      <c r="N1113" s="236"/>
      <c r="O1113" s="236"/>
      <c r="P1113" s="236"/>
      <c r="Q1113" s="236"/>
      <c r="R1113" s="236"/>
      <c r="S1113" s="236"/>
      <c r="T1113" s="237"/>
      <c r="U1113" s="11"/>
      <c r="V1113" s="11"/>
      <c r="W1113" s="11"/>
      <c r="X1113" s="11"/>
      <c r="Y1113" s="11"/>
      <c r="Z1113" s="11"/>
      <c r="AA1113" s="11"/>
      <c r="AB1113" s="11"/>
      <c r="AC1113" s="11"/>
      <c r="AD1113" s="11"/>
      <c r="AE1113" s="11"/>
      <c r="AT1113" s="238" t="s">
        <v>199</v>
      </c>
      <c r="AU1113" s="238" t="s">
        <v>85</v>
      </c>
      <c r="AV1113" s="11" t="s">
        <v>85</v>
      </c>
      <c r="AW1113" s="11" t="s">
        <v>32</v>
      </c>
      <c r="AX1113" s="11" t="s">
        <v>76</v>
      </c>
      <c r="AY1113" s="238" t="s">
        <v>195</v>
      </c>
    </row>
    <row r="1114" s="10" customFormat="1">
      <c r="A1114" s="10"/>
      <c r="B1114" s="218"/>
      <c r="C1114" s="219"/>
      <c r="D1114" s="213" t="s">
        <v>199</v>
      </c>
      <c r="E1114" s="220" t="s">
        <v>1</v>
      </c>
      <c r="F1114" s="221" t="s">
        <v>2032</v>
      </c>
      <c r="G1114" s="219"/>
      <c r="H1114" s="220" t="s">
        <v>1</v>
      </c>
      <c r="I1114" s="222"/>
      <c r="J1114" s="219"/>
      <c r="K1114" s="219"/>
      <c r="L1114" s="223"/>
      <c r="M1114" s="224"/>
      <c r="N1114" s="225"/>
      <c r="O1114" s="225"/>
      <c r="P1114" s="225"/>
      <c r="Q1114" s="225"/>
      <c r="R1114" s="225"/>
      <c r="S1114" s="225"/>
      <c r="T1114" s="226"/>
      <c r="U1114" s="10"/>
      <c r="V1114" s="10"/>
      <c r="W1114" s="10"/>
      <c r="X1114" s="10"/>
      <c r="Y1114" s="10"/>
      <c r="Z1114" s="10"/>
      <c r="AA1114" s="10"/>
      <c r="AB1114" s="10"/>
      <c r="AC1114" s="10"/>
      <c r="AD1114" s="10"/>
      <c r="AE1114" s="10"/>
      <c r="AT1114" s="227" t="s">
        <v>199</v>
      </c>
      <c r="AU1114" s="227" t="s">
        <v>85</v>
      </c>
      <c r="AV1114" s="10" t="s">
        <v>83</v>
      </c>
      <c r="AW1114" s="10" t="s">
        <v>32</v>
      </c>
      <c r="AX1114" s="10" t="s">
        <v>76</v>
      </c>
      <c r="AY1114" s="227" t="s">
        <v>195</v>
      </c>
    </row>
    <row r="1115" s="11" customFormat="1">
      <c r="A1115" s="11"/>
      <c r="B1115" s="228"/>
      <c r="C1115" s="229"/>
      <c r="D1115" s="213" t="s">
        <v>199</v>
      </c>
      <c r="E1115" s="230" t="s">
        <v>1</v>
      </c>
      <c r="F1115" s="231" t="s">
        <v>2611</v>
      </c>
      <c r="G1115" s="229"/>
      <c r="H1115" s="232">
        <v>31.818999999999999</v>
      </c>
      <c r="I1115" s="233"/>
      <c r="J1115" s="229"/>
      <c r="K1115" s="229"/>
      <c r="L1115" s="234"/>
      <c r="M1115" s="235"/>
      <c r="N1115" s="236"/>
      <c r="O1115" s="236"/>
      <c r="P1115" s="236"/>
      <c r="Q1115" s="236"/>
      <c r="R1115" s="236"/>
      <c r="S1115" s="236"/>
      <c r="T1115" s="237"/>
      <c r="U1115" s="11"/>
      <c r="V1115" s="11"/>
      <c r="W1115" s="11"/>
      <c r="X1115" s="11"/>
      <c r="Y1115" s="11"/>
      <c r="Z1115" s="11"/>
      <c r="AA1115" s="11"/>
      <c r="AB1115" s="11"/>
      <c r="AC1115" s="11"/>
      <c r="AD1115" s="11"/>
      <c r="AE1115" s="11"/>
      <c r="AT1115" s="238" t="s">
        <v>199</v>
      </c>
      <c r="AU1115" s="238" t="s">
        <v>85</v>
      </c>
      <c r="AV1115" s="11" t="s">
        <v>85</v>
      </c>
      <c r="AW1115" s="11" t="s">
        <v>32</v>
      </c>
      <c r="AX1115" s="11" t="s">
        <v>76</v>
      </c>
      <c r="AY1115" s="238" t="s">
        <v>195</v>
      </c>
    </row>
    <row r="1116" s="11" customFormat="1">
      <c r="A1116" s="11"/>
      <c r="B1116" s="228"/>
      <c r="C1116" s="229"/>
      <c r="D1116" s="213" t="s">
        <v>199</v>
      </c>
      <c r="E1116" s="230" t="s">
        <v>1</v>
      </c>
      <c r="F1116" s="231" t="s">
        <v>2607</v>
      </c>
      <c r="G1116" s="229"/>
      <c r="H1116" s="232">
        <v>2.6000000000000001</v>
      </c>
      <c r="I1116" s="233"/>
      <c r="J1116" s="229"/>
      <c r="K1116" s="229"/>
      <c r="L1116" s="234"/>
      <c r="M1116" s="235"/>
      <c r="N1116" s="236"/>
      <c r="O1116" s="236"/>
      <c r="P1116" s="236"/>
      <c r="Q1116" s="236"/>
      <c r="R1116" s="236"/>
      <c r="S1116" s="236"/>
      <c r="T1116" s="237"/>
      <c r="U1116" s="11"/>
      <c r="V1116" s="11"/>
      <c r="W1116" s="11"/>
      <c r="X1116" s="11"/>
      <c r="Y1116" s="11"/>
      <c r="Z1116" s="11"/>
      <c r="AA1116" s="11"/>
      <c r="AB1116" s="11"/>
      <c r="AC1116" s="11"/>
      <c r="AD1116" s="11"/>
      <c r="AE1116" s="11"/>
      <c r="AT1116" s="238" t="s">
        <v>199</v>
      </c>
      <c r="AU1116" s="238" t="s">
        <v>85</v>
      </c>
      <c r="AV1116" s="11" t="s">
        <v>85</v>
      </c>
      <c r="AW1116" s="11" t="s">
        <v>32</v>
      </c>
      <c r="AX1116" s="11" t="s">
        <v>76</v>
      </c>
      <c r="AY1116" s="238" t="s">
        <v>195</v>
      </c>
    </row>
    <row r="1117" s="10" customFormat="1">
      <c r="A1117" s="10"/>
      <c r="B1117" s="218"/>
      <c r="C1117" s="219"/>
      <c r="D1117" s="213" t="s">
        <v>199</v>
      </c>
      <c r="E1117" s="220" t="s">
        <v>1</v>
      </c>
      <c r="F1117" s="221" t="s">
        <v>2034</v>
      </c>
      <c r="G1117" s="219"/>
      <c r="H1117" s="220" t="s">
        <v>1</v>
      </c>
      <c r="I1117" s="222"/>
      <c r="J1117" s="219"/>
      <c r="K1117" s="219"/>
      <c r="L1117" s="223"/>
      <c r="M1117" s="224"/>
      <c r="N1117" s="225"/>
      <c r="O1117" s="225"/>
      <c r="P1117" s="225"/>
      <c r="Q1117" s="225"/>
      <c r="R1117" s="225"/>
      <c r="S1117" s="225"/>
      <c r="T1117" s="226"/>
      <c r="U1117" s="10"/>
      <c r="V1117" s="10"/>
      <c r="W1117" s="10"/>
      <c r="X1117" s="10"/>
      <c r="Y1117" s="10"/>
      <c r="Z1117" s="10"/>
      <c r="AA1117" s="10"/>
      <c r="AB1117" s="10"/>
      <c r="AC1117" s="10"/>
      <c r="AD1117" s="10"/>
      <c r="AE1117" s="10"/>
      <c r="AT1117" s="227" t="s">
        <v>199</v>
      </c>
      <c r="AU1117" s="227" t="s">
        <v>85</v>
      </c>
      <c r="AV1117" s="10" t="s">
        <v>83</v>
      </c>
      <c r="AW1117" s="10" t="s">
        <v>32</v>
      </c>
      <c r="AX1117" s="10" t="s">
        <v>76</v>
      </c>
      <c r="AY1117" s="227" t="s">
        <v>195</v>
      </c>
    </row>
    <row r="1118" s="11" customFormat="1">
      <c r="A1118" s="11"/>
      <c r="B1118" s="228"/>
      <c r="C1118" s="229"/>
      <c r="D1118" s="213" t="s">
        <v>199</v>
      </c>
      <c r="E1118" s="230" t="s">
        <v>1</v>
      </c>
      <c r="F1118" s="231" t="s">
        <v>2612</v>
      </c>
      <c r="G1118" s="229"/>
      <c r="H1118" s="232">
        <v>14.917999999999999</v>
      </c>
      <c r="I1118" s="233"/>
      <c r="J1118" s="229"/>
      <c r="K1118" s="229"/>
      <c r="L1118" s="234"/>
      <c r="M1118" s="235"/>
      <c r="N1118" s="236"/>
      <c r="O1118" s="236"/>
      <c r="P1118" s="236"/>
      <c r="Q1118" s="236"/>
      <c r="R1118" s="236"/>
      <c r="S1118" s="236"/>
      <c r="T1118" s="237"/>
      <c r="U1118" s="11"/>
      <c r="V1118" s="11"/>
      <c r="W1118" s="11"/>
      <c r="X1118" s="11"/>
      <c r="Y1118" s="11"/>
      <c r="Z1118" s="11"/>
      <c r="AA1118" s="11"/>
      <c r="AB1118" s="11"/>
      <c r="AC1118" s="11"/>
      <c r="AD1118" s="11"/>
      <c r="AE1118" s="11"/>
      <c r="AT1118" s="238" t="s">
        <v>199</v>
      </c>
      <c r="AU1118" s="238" t="s">
        <v>85</v>
      </c>
      <c r="AV1118" s="11" t="s">
        <v>85</v>
      </c>
      <c r="AW1118" s="11" t="s">
        <v>32</v>
      </c>
      <c r="AX1118" s="11" t="s">
        <v>76</v>
      </c>
      <c r="AY1118" s="238" t="s">
        <v>195</v>
      </c>
    </row>
    <row r="1119" s="11" customFormat="1">
      <c r="A1119" s="11"/>
      <c r="B1119" s="228"/>
      <c r="C1119" s="229"/>
      <c r="D1119" s="213" t="s">
        <v>199</v>
      </c>
      <c r="E1119" s="230" t="s">
        <v>1</v>
      </c>
      <c r="F1119" s="231" t="s">
        <v>2613</v>
      </c>
      <c r="G1119" s="229"/>
      <c r="H1119" s="232">
        <v>1.3</v>
      </c>
      <c r="I1119" s="233"/>
      <c r="J1119" s="229"/>
      <c r="K1119" s="229"/>
      <c r="L1119" s="234"/>
      <c r="M1119" s="235"/>
      <c r="N1119" s="236"/>
      <c r="O1119" s="236"/>
      <c r="P1119" s="236"/>
      <c r="Q1119" s="236"/>
      <c r="R1119" s="236"/>
      <c r="S1119" s="236"/>
      <c r="T1119" s="237"/>
      <c r="U1119" s="11"/>
      <c r="V1119" s="11"/>
      <c r="W1119" s="11"/>
      <c r="X1119" s="11"/>
      <c r="Y1119" s="11"/>
      <c r="Z1119" s="11"/>
      <c r="AA1119" s="11"/>
      <c r="AB1119" s="11"/>
      <c r="AC1119" s="11"/>
      <c r="AD1119" s="11"/>
      <c r="AE1119" s="11"/>
      <c r="AT1119" s="238" t="s">
        <v>199</v>
      </c>
      <c r="AU1119" s="238" t="s">
        <v>85</v>
      </c>
      <c r="AV1119" s="11" t="s">
        <v>85</v>
      </c>
      <c r="AW1119" s="11" t="s">
        <v>32</v>
      </c>
      <c r="AX1119" s="11" t="s">
        <v>76</v>
      </c>
      <c r="AY1119" s="238" t="s">
        <v>195</v>
      </c>
    </row>
    <row r="1120" s="10" customFormat="1">
      <c r="A1120" s="10"/>
      <c r="B1120" s="218"/>
      <c r="C1120" s="219"/>
      <c r="D1120" s="213" t="s">
        <v>199</v>
      </c>
      <c r="E1120" s="220" t="s">
        <v>1</v>
      </c>
      <c r="F1120" s="221" t="s">
        <v>2055</v>
      </c>
      <c r="G1120" s="219"/>
      <c r="H1120" s="220" t="s">
        <v>1</v>
      </c>
      <c r="I1120" s="222"/>
      <c r="J1120" s="219"/>
      <c r="K1120" s="219"/>
      <c r="L1120" s="223"/>
      <c r="M1120" s="224"/>
      <c r="N1120" s="225"/>
      <c r="O1120" s="225"/>
      <c r="P1120" s="225"/>
      <c r="Q1120" s="225"/>
      <c r="R1120" s="225"/>
      <c r="S1120" s="225"/>
      <c r="T1120" s="226"/>
      <c r="U1120" s="10"/>
      <c r="V1120" s="10"/>
      <c r="W1120" s="10"/>
      <c r="X1120" s="10"/>
      <c r="Y1120" s="10"/>
      <c r="Z1120" s="10"/>
      <c r="AA1120" s="10"/>
      <c r="AB1120" s="10"/>
      <c r="AC1120" s="10"/>
      <c r="AD1120" s="10"/>
      <c r="AE1120" s="10"/>
      <c r="AT1120" s="227" t="s">
        <v>199</v>
      </c>
      <c r="AU1120" s="227" t="s">
        <v>85</v>
      </c>
      <c r="AV1120" s="10" t="s">
        <v>83</v>
      </c>
      <c r="AW1120" s="10" t="s">
        <v>32</v>
      </c>
      <c r="AX1120" s="10" t="s">
        <v>76</v>
      </c>
      <c r="AY1120" s="227" t="s">
        <v>195</v>
      </c>
    </row>
    <row r="1121" s="11" customFormat="1">
      <c r="A1121" s="11"/>
      <c r="B1121" s="228"/>
      <c r="C1121" s="229"/>
      <c r="D1121" s="213" t="s">
        <v>199</v>
      </c>
      <c r="E1121" s="230" t="s">
        <v>1</v>
      </c>
      <c r="F1121" s="231" t="s">
        <v>2614</v>
      </c>
      <c r="G1121" s="229"/>
      <c r="H1121" s="232">
        <v>80.159999999999997</v>
      </c>
      <c r="I1121" s="233"/>
      <c r="J1121" s="229"/>
      <c r="K1121" s="229"/>
      <c r="L1121" s="234"/>
      <c r="M1121" s="235"/>
      <c r="N1121" s="236"/>
      <c r="O1121" s="236"/>
      <c r="P1121" s="236"/>
      <c r="Q1121" s="236"/>
      <c r="R1121" s="236"/>
      <c r="S1121" s="236"/>
      <c r="T1121" s="237"/>
      <c r="U1121" s="11"/>
      <c r="V1121" s="11"/>
      <c r="W1121" s="11"/>
      <c r="X1121" s="11"/>
      <c r="Y1121" s="11"/>
      <c r="Z1121" s="11"/>
      <c r="AA1121" s="11"/>
      <c r="AB1121" s="11"/>
      <c r="AC1121" s="11"/>
      <c r="AD1121" s="11"/>
      <c r="AE1121" s="11"/>
      <c r="AT1121" s="238" t="s">
        <v>199</v>
      </c>
      <c r="AU1121" s="238" t="s">
        <v>85</v>
      </c>
      <c r="AV1121" s="11" t="s">
        <v>85</v>
      </c>
      <c r="AW1121" s="11" t="s">
        <v>32</v>
      </c>
      <c r="AX1121" s="11" t="s">
        <v>76</v>
      </c>
      <c r="AY1121" s="238" t="s">
        <v>195</v>
      </c>
    </row>
    <row r="1122" s="11" customFormat="1">
      <c r="A1122" s="11"/>
      <c r="B1122" s="228"/>
      <c r="C1122" s="229"/>
      <c r="D1122" s="213" t="s">
        <v>199</v>
      </c>
      <c r="E1122" s="230" t="s">
        <v>1</v>
      </c>
      <c r="F1122" s="231" t="s">
        <v>2615</v>
      </c>
      <c r="G1122" s="229"/>
      <c r="H1122" s="232">
        <v>9.0999999999999996</v>
      </c>
      <c r="I1122" s="233"/>
      <c r="J1122" s="229"/>
      <c r="K1122" s="229"/>
      <c r="L1122" s="234"/>
      <c r="M1122" s="235"/>
      <c r="N1122" s="236"/>
      <c r="O1122" s="236"/>
      <c r="P1122" s="236"/>
      <c r="Q1122" s="236"/>
      <c r="R1122" s="236"/>
      <c r="S1122" s="236"/>
      <c r="T1122" s="237"/>
      <c r="U1122" s="11"/>
      <c r="V1122" s="11"/>
      <c r="W1122" s="11"/>
      <c r="X1122" s="11"/>
      <c r="Y1122" s="11"/>
      <c r="Z1122" s="11"/>
      <c r="AA1122" s="11"/>
      <c r="AB1122" s="11"/>
      <c r="AC1122" s="11"/>
      <c r="AD1122" s="11"/>
      <c r="AE1122" s="11"/>
      <c r="AT1122" s="238" t="s">
        <v>199</v>
      </c>
      <c r="AU1122" s="238" t="s">
        <v>85</v>
      </c>
      <c r="AV1122" s="11" t="s">
        <v>85</v>
      </c>
      <c r="AW1122" s="11" t="s">
        <v>32</v>
      </c>
      <c r="AX1122" s="11" t="s">
        <v>76</v>
      </c>
      <c r="AY1122" s="238" t="s">
        <v>195</v>
      </c>
    </row>
    <row r="1123" s="10" customFormat="1">
      <c r="A1123" s="10"/>
      <c r="B1123" s="218"/>
      <c r="C1123" s="219"/>
      <c r="D1123" s="213" t="s">
        <v>199</v>
      </c>
      <c r="E1123" s="220" t="s">
        <v>1</v>
      </c>
      <c r="F1123" s="221" t="s">
        <v>2058</v>
      </c>
      <c r="G1123" s="219"/>
      <c r="H1123" s="220" t="s">
        <v>1</v>
      </c>
      <c r="I1123" s="222"/>
      <c r="J1123" s="219"/>
      <c r="K1123" s="219"/>
      <c r="L1123" s="223"/>
      <c r="M1123" s="224"/>
      <c r="N1123" s="225"/>
      <c r="O1123" s="225"/>
      <c r="P1123" s="225"/>
      <c r="Q1123" s="225"/>
      <c r="R1123" s="225"/>
      <c r="S1123" s="225"/>
      <c r="T1123" s="226"/>
      <c r="U1123" s="10"/>
      <c r="V1123" s="10"/>
      <c r="W1123" s="10"/>
      <c r="X1123" s="10"/>
      <c r="Y1123" s="10"/>
      <c r="Z1123" s="10"/>
      <c r="AA1123" s="10"/>
      <c r="AB1123" s="10"/>
      <c r="AC1123" s="10"/>
      <c r="AD1123" s="10"/>
      <c r="AE1123" s="10"/>
      <c r="AT1123" s="227" t="s">
        <v>199</v>
      </c>
      <c r="AU1123" s="227" t="s">
        <v>85</v>
      </c>
      <c r="AV1123" s="10" t="s">
        <v>83</v>
      </c>
      <c r="AW1123" s="10" t="s">
        <v>32</v>
      </c>
      <c r="AX1123" s="10" t="s">
        <v>76</v>
      </c>
      <c r="AY1123" s="227" t="s">
        <v>195</v>
      </c>
    </row>
    <row r="1124" s="11" customFormat="1">
      <c r="A1124" s="11"/>
      <c r="B1124" s="228"/>
      <c r="C1124" s="229"/>
      <c r="D1124" s="213" t="s">
        <v>199</v>
      </c>
      <c r="E1124" s="230" t="s">
        <v>1</v>
      </c>
      <c r="F1124" s="231" t="s">
        <v>2616</v>
      </c>
      <c r="G1124" s="229"/>
      <c r="H1124" s="232">
        <v>1.579</v>
      </c>
      <c r="I1124" s="233"/>
      <c r="J1124" s="229"/>
      <c r="K1124" s="229"/>
      <c r="L1124" s="234"/>
      <c r="M1124" s="235"/>
      <c r="N1124" s="236"/>
      <c r="O1124" s="236"/>
      <c r="P1124" s="236"/>
      <c r="Q1124" s="236"/>
      <c r="R1124" s="236"/>
      <c r="S1124" s="236"/>
      <c r="T1124" s="237"/>
      <c r="U1124" s="11"/>
      <c r="V1124" s="11"/>
      <c r="W1124" s="11"/>
      <c r="X1124" s="11"/>
      <c r="Y1124" s="11"/>
      <c r="Z1124" s="11"/>
      <c r="AA1124" s="11"/>
      <c r="AB1124" s="11"/>
      <c r="AC1124" s="11"/>
      <c r="AD1124" s="11"/>
      <c r="AE1124" s="11"/>
      <c r="AT1124" s="238" t="s">
        <v>199</v>
      </c>
      <c r="AU1124" s="238" t="s">
        <v>85</v>
      </c>
      <c r="AV1124" s="11" t="s">
        <v>85</v>
      </c>
      <c r="AW1124" s="11" t="s">
        <v>32</v>
      </c>
      <c r="AX1124" s="11" t="s">
        <v>76</v>
      </c>
      <c r="AY1124" s="238" t="s">
        <v>195</v>
      </c>
    </row>
    <row r="1125" s="10" customFormat="1">
      <c r="A1125" s="10"/>
      <c r="B1125" s="218"/>
      <c r="C1125" s="219"/>
      <c r="D1125" s="213" t="s">
        <v>199</v>
      </c>
      <c r="E1125" s="220" t="s">
        <v>1</v>
      </c>
      <c r="F1125" s="221" t="s">
        <v>2078</v>
      </c>
      <c r="G1125" s="219"/>
      <c r="H1125" s="220" t="s">
        <v>1</v>
      </c>
      <c r="I1125" s="222"/>
      <c r="J1125" s="219"/>
      <c r="K1125" s="219"/>
      <c r="L1125" s="223"/>
      <c r="M1125" s="224"/>
      <c r="N1125" s="225"/>
      <c r="O1125" s="225"/>
      <c r="P1125" s="225"/>
      <c r="Q1125" s="225"/>
      <c r="R1125" s="225"/>
      <c r="S1125" s="225"/>
      <c r="T1125" s="226"/>
      <c r="U1125" s="10"/>
      <c r="V1125" s="10"/>
      <c r="W1125" s="10"/>
      <c r="X1125" s="10"/>
      <c r="Y1125" s="10"/>
      <c r="Z1125" s="10"/>
      <c r="AA1125" s="10"/>
      <c r="AB1125" s="10"/>
      <c r="AC1125" s="10"/>
      <c r="AD1125" s="10"/>
      <c r="AE1125" s="10"/>
      <c r="AT1125" s="227" t="s">
        <v>199</v>
      </c>
      <c r="AU1125" s="227" t="s">
        <v>85</v>
      </c>
      <c r="AV1125" s="10" t="s">
        <v>83</v>
      </c>
      <c r="AW1125" s="10" t="s">
        <v>32</v>
      </c>
      <c r="AX1125" s="10" t="s">
        <v>76</v>
      </c>
      <c r="AY1125" s="227" t="s">
        <v>195</v>
      </c>
    </row>
    <row r="1126" s="11" customFormat="1">
      <c r="A1126" s="11"/>
      <c r="B1126" s="228"/>
      <c r="C1126" s="229"/>
      <c r="D1126" s="213" t="s">
        <v>199</v>
      </c>
      <c r="E1126" s="230" t="s">
        <v>1</v>
      </c>
      <c r="F1126" s="231" t="s">
        <v>2617</v>
      </c>
      <c r="G1126" s="229"/>
      <c r="H1126" s="232">
        <v>34.012999999999998</v>
      </c>
      <c r="I1126" s="233"/>
      <c r="J1126" s="229"/>
      <c r="K1126" s="229"/>
      <c r="L1126" s="234"/>
      <c r="M1126" s="235"/>
      <c r="N1126" s="236"/>
      <c r="O1126" s="236"/>
      <c r="P1126" s="236"/>
      <c r="Q1126" s="236"/>
      <c r="R1126" s="236"/>
      <c r="S1126" s="236"/>
      <c r="T1126" s="237"/>
      <c r="U1126" s="11"/>
      <c r="V1126" s="11"/>
      <c r="W1126" s="11"/>
      <c r="X1126" s="11"/>
      <c r="Y1126" s="11"/>
      <c r="Z1126" s="11"/>
      <c r="AA1126" s="11"/>
      <c r="AB1126" s="11"/>
      <c r="AC1126" s="11"/>
      <c r="AD1126" s="11"/>
      <c r="AE1126" s="11"/>
      <c r="AT1126" s="238" t="s">
        <v>199</v>
      </c>
      <c r="AU1126" s="238" t="s">
        <v>85</v>
      </c>
      <c r="AV1126" s="11" t="s">
        <v>85</v>
      </c>
      <c r="AW1126" s="11" t="s">
        <v>32</v>
      </c>
      <c r="AX1126" s="11" t="s">
        <v>76</v>
      </c>
      <c r="AY1126" s="238" t="s">
        <v>195</v>
      </c>
    </row>
    <row r="1127" s="11" customFormat="1">
      <c r="A1127" s="11"/>
      <c r="B1127" s="228"/>
      <c r="C1127" s="229"/>
      <c r="D1127" s="213" t="s">
        <v>199</v>
      </c>
      <c r="E1127" s="230" t="s">
        <v>1</v>
      </c>
      <c r="F1127" s="231" t="s">
        <v>2603</v>
      </c>
      <c r="G1127" s="229"/>
      <c r="H1127" s="232">
        <v>5.2000000000000002</v>
      </c>
      <c r="I1127" s="233"/>
      <c r="J1127" s="229"/>
      <c r="K1127" s="229"/>
      <c r="L1127" s="234"/>
      <c r="M1127" s="235"/>
      <c r="N1127" s="236"/>
      <c r="O1127" s="236"/>
      <c r="P1127" s="236"/>
      <c r="Q1127" s="236"/>
      <c r="R1127" s="236"/>
      <c r="S1127" s="236"/>
      <c r="T1127" s="237"/>
      <c r="U1127" s="11"/>
      <c r="V1127" s="11"/>
      <c r="W1127" s="11"/>
      <c r="X1127" s="11"/>
      <c r="Y1127" s="11"/>
      <c r="Z1127" s="11"/>
      <c r="AA1127" s="11"/>
      <c r="AB1127" s="11"/>
      <c r="AC1127" s="11"/>
      <c r="AD1127" s="11"/>
      <c r="AE1127" s="11"/>
      <c r="AT1127" s="238" t="s">
        <v>199</v>
      </c>
      <c r="AU1127" s="238" t="s">
        <v>85</v>
      </c>
      <c r="AV1127" s="11" t="s">
        <v>85</v>
      </c>
      <c r="AW1127" s="11" t="s">
        <v>32</v>
      </c>
      <c r="AX1127" s="11" t="s">
        <v>76</v>
      </c>
      <c r="AY1127" s="238" t="s">
        <v>195</v>
      </c>
    </row>
    <row r="1128" s="11" customFormat="1">
      <c r="A1128" s="11"/>
      <c r="B1128" s="228"/>
      <c r="C1128" s="229"/>
      <c r="D1128" s="213" t="s">
        <v>199</v>
      </c>
      <c r="E1128" s="230" t="s">
        <v>1</v>
      </c>
      <c r="F1128" s="231" t="s">
        <v>2601</v>
      </c>
      <c r="G1128" s="229"/>
      <c r="H1128" s="232">
        <v>2.1600000000000001</v>
      </c>
      <c r="I1128" s="233"/>
      <c r="J1128" s="229"/>
      <c r="K1128" s="229"/>
      <c r="L1128" s="234"/>
      <c r="M1128" s="235"/>
      <c r="N1128" s="236"/>
      <c r="O1128" s="236"/>
      <c r="P1128" s="236"/>
      <c r="Q1128" s="236"/>
      <c r="R1128" s="236"/>
      <c r="S1128" s="236"/>
      <c r="T1128" s="237"/>
      <c r="U1128" s="11"/>
      <c r="V1128" s="11"/>
      <c r="W1128" s="11"/>
      <c r="X1128" s="11"/>
      <c r="Y1128" s="11"/>
      <c r="Z1128" s="11"/>
      <c r="AA1128" s="11"/>
      <c r="AB1128" s="11"/>
      <c r="AC1128" s="11"/>
      <c r="AD1128" s="11"/>
      <c r="AE1128" s="11"/>
      <c r="AT1128" s="238" t="s">
        <v>199</v>
      </c>
      <c r="AU1128" s="238" t="s">
        <v>85</v>
      </c>
      <c r="AV1128" s="11" t="s">
        <v>85</v>
      </c>
      <c r="AW1128" s="11" t="s">
        <v>32</v>
      </c>
      <c r="AX1128" s="11" t="s">
        <v>76</v>
      </c>
      <c r="AY1128" s="238" t="s">
        <v>195</v>
      </c>
    </row>
    <row r="1129" s="10" customFormat="1">
      <c r="A1129" s="10"/>
      <c r="B1129" s="218"/>
      <c r="C1129" s="219"/>
      <c r="D1129" s="213" t="s">
        <v>199</v>
      </c>
      <c r="E1129" s="220" t="s">
        <v>1</v>
      </c>
      <c r="F1129" s="221" t="s">
        <v>2062</v>
      </c>
      <c r="G1129" s="219"/>
      <c r="H1129" s="220" t="s">
        <v>1</v>
      </c>
      <c r="I1129" s="222"/>
      <c r="J1129" s="219"/>
      <c r="K1129" s="219"/>
      <c r="L1129" s="223"/>
      <c r="M1129" s="224"/>
      <c r="N1129" s="225"/>
      <c r="O1129" s="225"/>
      <c r="P1129" s="225"/>
      <c r="Q1129" s="225"/>
      <c r="R1129" s="225"/>
      <c r="S1129" s="225"/>
      <c r="T1129" s="226"/>
      <c r="U1129" s="10"/>
      <c r="V1129" s="10"/>
      <c r="W1129" s="10"/>
      <c r="X1129" s="10"/>
      <c r="Y1129" s="10"/>
      <c r="Z1129" s="10"/>
      <c r="AA1129" s="10"/>
      <c r="AB1129" s="10"/>
      <c r="AC1129" s="10"/>
      <c r="AD1129" s="10"/>
      <c r="AE1129" s="10"/>
      <c r="AT1129" s="227" t="s">
        <v>199</v>
      </c>
      <c r="AU1129" s="227" t="s">
        <v>85</v>
      </c>
      <c r="AV1129" s="10" t="s">
        <v>83</v>
      </c>
      <c r="AW1129" s="10" t="s">
        <v>32</v>
      </c>
      <c r="AX1129" s="10" t="s">
        <v>76</v>
      </c>
      <c r="AY1129" s="227" t="s">
        <v>195</v>
      </c>
    </row>
    <row r="1130" s="11" customFormat="1">
      <c r="A1130" s="11"/>
      <c r="B1130" s="228"/>
      <c r="C1130" s="229"/>
      <c r="D1130" s="213" t="s">
        <v>199</v>
      </c>
      <c r="E1130" s="230" t="s">
        <v>1</v>
      </c>
      <c r="F1130" s="231" t="s">
        <v>2618</v>
      </c>
      <c r="G1130" s="229"/>
      <c r="H1130" s="232">
        <v>129.864</v>
      </c>
      <c r="I1130" s="233"/>
      <c r="J1130" s="229"/>
      <c r="K1130" s="229"/>
      <c r="L1130" s="234"/>
      <c r="M1130" s="235"/>
      <c r="N1130" s="236"/>
      <c r="O1130" s="236"/>
      <c r="P1130" s="236"/>
      <c r="Q1130" s="236"/>
      <c r="R1130" s="236"/>
      <c r="S1130" s="236"/>
      <c r="T1130" s="237"/>
      <c r="U1130" s="11"/>
      <c r="V1130" s="11"/>
      <c r="W1130" s="11"/>
      <c r="X1130" s="11"/>
      <c r="Y1130" s="11"/>
      <c r="Z1130" s="11"/>
      <c r="AA1130" s="11"/>
      <c r="AB1130" s="11"/>
      <c r="AC1130" s="11"/>
      <c r="AD1130" s="11"/>
      <c r="AE1130" s="11"/>
      <c r="AT1130" s="238" t="s">
        <v>199</v>
      </c>
      <c r="AU1130" s="238" t="s">
        <v>85</v>
      </c>
      <c r="AV1130" s="11" t="s">
        <v>85</v>
      </c>
      <c r="AW1130" s="11" t="s">
        <v>32</v>
      </c>
      <c r="AX1130" s="11" t="s">
        <v>76</v>
      </c>
      <c r="AY1130" s="238" t="s">
        <v>195</v>
      </c>
    </row>
    <row r="1131" s="11" customFormat="1">
      <c r="A1131" s="11"/>
      <c r="B1131" s="228"/>
      <c r="C1131" s="229"/>
      <c r="D1131" s="213" t="s">
        <v>199</v>
      </c>
      <c r="E1131" s="230" t="s">
        <v>1</v>
      </c>
      <c r="F1131" s="231" t="s">
        <v>2619</v>
      </c>
      <c r="G1131" s="229"/>
      <c r="H1131" s="232">
        <v>15.6</v>
      </c>
      <c r="I1131" s="233"/>
      <c r="J1131" s="229"/>
      <c r="K1131" s="229"/>
      <c r="L1131" s="234"/>
      <c r="M1131" s="235"/>
      <c r="N1131" s="236"/>
      <c r="O1131" s="236"/>
      <c r="P1131" s="236"/>
      <c r="Q1131" s="236"/>
      <c r="R1131" s="236"/>
      <c r="S1131" s="236"/>
      <c r="T1131" s="237"/>
      <c r="U1131" s="11"/>
      <c r="V1131" s="11"/>
      <c r="W1131" s="11"/>
      <c r="X1131" s="11"/>
      <c r="Y1131" s="11"/>
      <c r="Z1131" s="11"/>
      <c r="AA1131" s="11"/>
      <c r="AB1131" s="11"/>
      <c r="AC1131" s="11"/>
      <c r="AD1131" s="11"/>
      <c r="AE1131" s="11"/>
      <c r="AT1131" s="238" t="s">
        <v>199</v>
      </c>
      <c r="AU1131" s="238" t="s">
        <v>85</v>
      </c>
      <c r="AV1131" s="11" t="s">
        <v>85</v>
      </c>
      <c r="AW1131" s="11" t="s">
        <v>32</v>
      </c>
      <c r="AX1131" s="11" t="s">
        <v>76</v>
      </c>
      <c r="AY1131" s="238" t="s">
        <v>195</v>
      </c>
    </row>
    <row r="1132" s="10" customFormat="1">
      <c r="A1132" s="10"/>
      <c r="B1132" s="218"/>
      <c r="C1132" s="219"/>
      <c r="D1132" s="213" t="s">
        <v>199</v>
      </c>
      <c r="E1132" s="220" t="s">
        <v>1</v>
      </c>
      <c r="F1132" s="221" t="s">
        <v>2016</v>
      </c>
      <c r="G1132" s="219"/>
      <c r="H1132" s="220" t="s">
        <v>1</v>
      </c>
      <c r="I1132" s="222"/>
      <c r="J1132" s="219"/>
      <c r="K1132" s="219"/>
      <c r="L1132" s="223"/>
      <c r="M1132" s="224"/>
      <c r="N1132" s="225"/>
      <c r="O1132" s="225"/>
      <c r="P1132" s="225"/>
      <c r="Q1132" s="225"/>
      <c r="R1132" s="225"/>
      <c r="S1132" s="225"/>
      <c r="T1132" s="226"/>
      <c r="U1132" s="10"/>
      <c r="V1132" s="10"/>
      <c r="W1132" s="10"/>
      <c r="X1132" s="10"/>
      <c r="Y1132" s="10"/>
      <c r="Z1132" s="10"/>
      <c r="AA1132" s="10"/>
      <c r="AB1132" s="10"/>
      <c r="AC1132" s="10"/>
      <c r="AD1132" s="10"/>
      <c r="AE1132" s="10"/>
      <c r="AT1132" s="227" t="s">
        <v>199</v>
      </c>
      <c r="AU1132" s="227" t="s">
        <v>85</v>
      </c>
      <c r="AV1132" s="10" t="s">
        <v>83</v>
      </c>
      <c r="AW1132" s="10" t="s">
        <v>32</v>
      </c>
      <c r="AX1132" s="10" t="s">
        <v>76</v>
      </c>
      <c r="AY1132" s="227" t="s">
        <v>195</v>
      </c>
    </row>
    <row r="1133" s="11" customFormat="1">
      <c r="A1133" s="11"/>
      <c r="B1133" s="228"/>
      <c r="C1133" s="229"/>
      <c r="D1133" s="213" t="s">
        <v>199</v>
      </c>
      <c r="E1133" s="230" t="s">
        <v>1</v>
      </c>
      <c r="F1133" s="231" t="s">
        <v>2620</v>
      </c>
      <c r="G1133" s="229"/>
      <c r="H1133" s="232">
        <v>0.80200000000000005</v>
      </c>
      <c r="I1133" s="233"/>
      <c r="J1133" s="229"/>
      <c r="K1133" s="229"/>
      <c r="L1133" s="234"/>
      <c r="M1133" s="235"/>
      <c r="N1133" s="236"/>
      <c r="O1133" s="236"/>
      <c r="P1133" s="236"/>
      <c r="Q1133" s="236"/>
      <c r="R1133" s="236"/>
      <c r="S1133" s="236"/>
      <c r="T1133" s="237"/>
      <c r="U1133" s="11"/>
      <c r="V1133" s="11"/>
      <c r="W1133" s="11"/>
      <c r="X1133" s="11"/>
      <c r="Y1133" s="11"/>
      <c r="Z1133" s="11"/>
      <c r="AA1133" s="11"/>
      <c r="AB1133" s="11"/>
      <c r="AC1133" s="11"/>
      <c r="AD1133" s="11"/>
      <c r="AE1133" s="11"/>
      <c r="AT1133" s="238" t="s">
        <v>199</v>
      </c>
      <c r="AU1133" s="238" t="s">
        <v>85</v>
      </c>
      <c r="AV1133" s="11" t="s">
        <v>85</v>
      </c>
      <c r="AW1133" s="11" t="s">
        <v>32</v>
      </c>
      <c r="AX1133" s="11" t="s">
        <v>76</v>
      </c>
      <c r="AY1133" s="238" t="s">
        <v>195</v>
      </c>
    </row>
    <row r="1134" s="10" customFormat="1">
      <c r="A1134" s="10"/>
      <c r="B1134" s="218"/>
      <c r="C1134" s="219"/>
      <c r="D1134" s="213" t="s">
        <v>199</v>
      </c>
      <c r="E1134" s="220" t="s">
        <v>1</v>
      </c>
      <c r="F1134" s="221" t="s">
        <v>2065</v>
      </c>
      <c r="G1134" s="219"/>
      <c r="H1134" s="220" t="s">
        <v>1</v>
      </c>
      <c r="I1134" s="222"/>
      <c r="J1134" s="219"/>
      <c r="K1134" s="219"/>
      <c r="L1134" s="223"/>
      <c r="M1134" s="224"/>
      <c r="N1134" s="225"/>
      <c r="O1134" s="225"/>
      <c r="P1134" s="225"/>
      <c r="Q1134" s="225"/>
      <c r="R1134" s="225"/>
      <c r="S1134" s="225"/>
      <c r="T1134" s="226"/>
      <c r="U1134" s="10"/>
      <c r="V1134" s="10"/>
      <c r="W1134" s="10"/>
      <c r="X1134" s="10"/>
      <c r="Y1134" s="10"/>
      <c r="Z1134" s="10"/>
      <c r="AA1134" s="10"/>
      <c r="AB1134" s="10"/>
      <c r="AC1134" s="10"/>
      <c r="AD1134" s="10"/>
      <c r="AE1134" s="10"/>
      <c r="AT1134" s="227" t="s">
        <v>199</v>
      </c>
      <c r="AU1134" s="227" t="s">
        <v>85</v>
      </c>
      <c r="AV1134" s="10" t="s">
        <v>83</v>
      </c>
      <c r="AW1134" s="10" t="s">
        <v>32</v>
      </c>
      <c r="AX1134" s="10" t="s">
        <v>76</v>
      </c>
      <c r="AY1134" s="227" t="s">
        <v>195</v>
      </c>
    </row>
    <row r="1135" s="11" customFormat="1">
      <c r="A1135" s="11"/>
      <c r="B1135" s="228"/>
      <c r="C1135" s="229"/>
      <c r="D1135" s="213" t="s">
        <v>199</v>
      </c>
      <c r="E1135" s="230" t="s">
        <v>1</v>
      </c>
      <c r="F1135" s="231" t="s">
        <v>2621</v>
      </c>
      <c r="G1135" s="229"/>
      <c r="H1135" s="232">
        <v>0.52800000000000002</v>
      </c>
      <c r="I1135" s="233"/>
      <c r="J1135" s="229"/>
      <c r="K1135" s="229"/>
      <c r="L1135" s="234"/>
      <c r="M1135" s="235"/>
      <c r="N1135" s="236"/>
      <c r="O1135" s="236"/>
      <c r="P1135" s="236"/>
      <c r="Q1135" s="236"/>
      <c r="R1135" s="236"/>
      <c r="S1135" s="236"/>
      <c r="T1135" s="237"/>
      <c r="U1135" s="11"/>
      <c r="V1135" s="11"/>
      <c r="W1135" s="11"/>
      <c r="X1135" s="11"/>
      <c r="Y1135" s="11"/>
      <c r="Z1135" s="11"/>
      <c r="AA1135" s="11"/>
      <c r="AB1135" s="11"/>
      <c r="AC1135" s="11"/>
      <c r="AD1135" s="11"/>
      <c r="AE1135" s="11"/>
      <c r="AT1135" s="238" t="s">
        <v>199</v>
      </c>
      <c r="AU1135" s="238" t="s">
        <v>85</v>
      </c>
      <c r="AV1135" s="11" t="s">
        <v>85</v>
      </c>
      <c r="AW1135" s="11" t="s">
        <v>32</v>
      </c>
      <c r="AX1135" s="11" t="s">
        <v>76</v>
      </c>
      <c r="AY1135" s="238" t="s">
        <v>195</v>
      </c>
    </row>
    <row r="1136" s="10" customFormat="1">
      <c r="A1136" s="10"/>
      <c r="B1136" s="218"/>
      <c r="C1136" s="219"/>
      <c r="D1136" s="213" t="s">
        <v>199</v>
      </c>
      <c r="E1136" s="220" t="s">
        <v>1</v>
      </c>
      <c r="F1136" s="221" t="s">
        <v>2067</v>
      </c>
      <c r="G1136" s="219"/>
      <c r="H1136" s="220" t="s">
        <v>1</v>
      </c>
      <c r="I1136" s="222"/>
      <c r="J1136" s="219"/>
      <c r="K1136" s="219"/>
      <c r="L1136" s="223"/>
      <c r="M1136" s="224"/>
      <c r="N1136" s="225"/>
      <c r="O1136" s="225"/>
      <c r="P1136" s="225"/>
      <c r="Q1136" s="225"/>
      <c r="R1136" s="225"/>
      <c r="S1136" s="225"/>
      <c r="T1136" s="226"/>
      <c r="U1136" s="10"/>
      <c r="V1136" s="10"/>
      <c r="W1136" s="10"/>
      <c r="X1136" s="10"/>
      <c r="Y1136" s="10"/>
      <c r="Z1136" s="10"/>
      <c r="AA1136" s="10"/>
      <c r="AB1136" s="10"/>
      <c r="AC1136" s="10"/>
      <c r="AD1136" s="10"/>
      <c r="AE1136" s="10"/>
      <c r="AT1136" s="227" t="s">
        <v>199</v>
      </c>
      <c r="AU1136" s="227" t="s">
        <v>85</v>
      </c>
      <c r="AV1136" s="10" t="s">
        <v>83</v>
      </c>
      <c r="AW1136" s="10" t="s">
        <v>32</v>
      </c>
      <c r="AX1136" s="10" t="s">
        <v>76</v>
      </c>
      <c r="AY1136" s="227" t="s">
        <v>195</v>
      </c>
    </row>
    <row r="1137" s="11" customFormat="1">
      <c r="A1137" s="11"/>
      <c r="B1137" s="228"/>
      <c r="C1137" s="229"/>
      <c r="D1137" s="213" t="s">
        <v>199</v>
      </c>
      <c r="E1137" s="230" t="s">
        <v>1</v>
      </c>
      <c r="F1137" s="231" t="s">
        <v>2622</v>
      </c>
      <c r="G1137" s="229"/>
      <c r="H1137" s="232">
        <v>0.61899999999999999</v>
      </c>
      <c r="I1137" s="233"/>
      <c r="J1137" s="229"/>
      <c r="K1137" s="229"/>
      <c r="L1137" s="234"/>
      <c r="M1137" s="235"/>
      <c r="N1137" s="236"/>
      <c r="O1137" s="236"/>
      <c r="P1137" s="236"/>
      <c r="Q1137" s="236"/>
      <c r="R1137" s="236"/>
      <c r="S1137" s="236"/>
      <c r="T1137" s="237"/>
      <c r="U1137" s="11"/>
      <c r="V1137" s="11"/>
      <c r="W1137" s="11"/>
      <c r="X1137" s="11"/>
      <c r="Y1137" s="11"/>
      <c r="Z1137" s="11"/>
      <c r="AA1137" s="11"/>
      <c r="AB1137" s="11"/>
      <c r="AC1137" s="11"/>
      <c r="AD1137" s="11"/>
      <c r="AE1137" s="11"/>
      <c r="AT1137" s="238" t="s">
        <v>199</v>
      </c>
      <c r="AU1137" s="238" t="s">
        <v>85</v>
      </c>
      <c r="AV1137" s="11" t="s">
        <v>85</v>
      </c>
      <c r="AW1137" s="11" t="s">
        <v>32</v>
      </c>
      <c r="AX1137" s="11" t="s">
        <v>76</v>
      </c>
      <c r="AY1137" s="238" t="s">
        <v>195</v>
      </c>
    </row>
    <row r="1138" s="10" customFormat="1">
      <c r="A1138" s="10"/>
      <c r="B1138" s="218"/>
      <c r="C1138" s="219"/>
      <c r="D1138" s="213" t="s">
        <v>199</v>
      </c>
      <c r="E1138" s="220" t="s">
        <v>1</v>
      </c>
      <c r="F1138" s="221" t="s">
        <v>2009</v>
      </c>
      <c r="G1138" s="219"/>
      <c r="H1138" s="220" t="s">
        <v>1</v>
      </c>
      <c r="I1138" s="222"/>
      <c r="J1138" s="219"/>
      <c r="K1138" s="219"/>
      <c r="L1138" s="223"/>
      <c r="M1138" s="224"/>
      <c r="N1138" s="225"/>
      <c r="O1138" s="225"/>
      <c r="P1138" s="225"/>
      <c r="Q1138" s="225"/>
      <c r="R1138" s="225"/>
      <c r="S1138" s="225"/>
      <c r="T1138" s="226"/>
      <c r="U1138" s="10"/>
      <c r="V1138" s="10"/>
      <c r="W1138" s="10"/>
      <c r="X1138" s="10"/>
      <c r="Y1138" s="10"/>
      <c r="Z1138" s="10"/>
      <c r="AA1138" s="10"/>
      <c r="AB1138" s="10"/>
      <c r="AC1138" s="10"/>
      <c r="AD1138" s="10"/>
      <c r="AE1138" s="10"/>
      <c r="AT1138" s="227" t="s">
        <v>199</v>
      </c>
      <c r="AU1138" s="227" t="s">
        <v>85</v>
      </c>
      <c r="AV1138" s="10" t="s">
        <v>83</v>
      </c>
      <c r="AW1138" s="10" t="s">
        <v>32</v>
      </c>
      <c r="AX1138" s="10" t="s">
        <v>76</v>
      </c>
      <c r="AY1138" s="227" t="s">
        <v>195</v>
      </c>
    </row>
    <row r="1139" s="11" customFormat="1">
      <c r="A1139" s="11"/>
      <c r="B1139" s="228"/>
      <c r="C1139" s="229"/>
      <c r="D1139" s="213" t="s">
        <v>199</v>
      </c>
      <c r="E1139" s="230" t="s">
        <v>1</v>
      </c>
      <c r="F1139" s="231" t="s">
        <v>2623</v>
      </c>
      <c r="G1139" s="229"/>
      <c r="H1139" s="232">
        <v>1.3340000000000001</v>
      </c>
      <c r="I1139" s="233"/>
      <c r="J1139" s="229"/>
      <c r="K1139" s="229"/>
      <c r="L1139" s="234"/>
      <c r="M1139" s="235"/>
      <c r="N1139" s="236"/>
      <c r="O1139" s="236"/>
      <c r="P1139" s="236"/>
      <c r="Q1139" s="236"/>
      <c r="R1139" s="236"/>
      <c r="S1139" s="236"/>
      <c r="T1139" s="237"/>
      <c r="U1139" s="11"/>
      <c r="V1139" s="11"/>
      <c r="W1139" s="11"/>
      <c r="X1139" s="11"/>
      <c r="Y1139" s="11"/>
      <c r="Z1139" s="11"/>
      <c r="AA1139" s="11"/>
      <c r="AB1139" s="11"/>
      <c r="AC1139" s="11"/>
      <c r="AD1139" s="11"/>
      <c r="AE1139" s="11"/>
      <c r="AT1139" s="238" t="s">
        <v>199</v>
      </c>
      <c r="AU1139" s="238" t="s">
        <v>85</v>
      </c>
      <c r="AV1139" s="11" t="s">
        <v>85</v>
      </c>
      <c r="AW1139" s="11" t="s">
        <v>32</v>
      </c>
      <c r="AX1139" s="11" t="s">
        <v>76</v>
      </c>
      <c r="AY1139" s="238" t="s">
        <v>195</v>
      </c>
    </row>
    <row r="1140" s="10" customFormat="1">
      <c r="A1140" s="10"/>
      <c r="B1140" s="218"/>
      <c r="C1140" s="219"/>
      <c r="D1140" s="213" t="s">
        <v>199</v>
      </c>
      <c r="E1140" s="220" t="s">
        <v>1</v>
      </c>
      <c r="F1140" s="221" t="s">
        <v>2036</v>
      </c>
      <c r="G1140" s="219"/>
      <c r="H1140" s="220" t="s">
        <v>1</v>
      </c>
      <c r="I1140" s="222"/>
      <c r="J1140" s="219"/>
      <c r="K1140" s="219"/>
      <c r="L1140" s="223"/>
      <c r="M1140" s="224"/>
      <c r="N1140" s="225"/>
      <c r="O1140" s="225"/>
      <c r="P1140" s="225"/>
      <c r="Q1140" s="225"/>
      <c r="R1140" s="225"/>
      <c r="S1140" s="225"/>
      <c r="T1140" s="226"/>
      <c r="U1140" s="10"/>
      <c r="V1140" s="10"/>
      <c r="W1140" s="10"/>
      <c r="X1140" s="10"/>
      <c r="Y1140" s="10"/>
      <c r="Z1140" s="10"/>
      <c r="AA1140" s="10"/>
      <c r="AB1140" s="10"/>
      <c r="AC1140" s="10"/>
      <c r="AD1140" s="10"/>
      <c r="AE1140" s="10"/>
      <c r="AT1140" s="227" t="s">
        <v>199</v>
      </c>
      <c r="AU1140" s="227" t="s">
        <v>85</v>
      </c>
      <c r="AV1140" s="10" t="s">
        <v>83</v>
      </c>
      <c r="AW1140" s="10" t="s">
        <v>32</v>
      </c>
      <c r="AX1140" s="10" t="s">
        <v>76</v>
      </c>
      <c r="AY1140" s="227" t="s">
        <v>195</v>
      </c>
    </row>
    <row r="1141" s="11" customFormat="1">
      <c r="A1141" s="11"/>
      <c r="B1141" s="228"/>
      <c r="C1141" s="229"/>
      <c r="D1141" s="213" t="s">
        <v>199</v>
      </c>
      <c r="E1141" s="230" t="s">
        <v>1</v>
      </c>
      <c r="F1141" s="231" t="s">
        <v>2624</v>
      </c>
      <c r="G1141" s="229"/>
      <c r="H1141" s="232">
        <v>15.605</v>
      </c>
      <c r="I1141" s="233"/>
      <c r="J1141" s="229"/>
      <c r="K1141" s="229"/>
      <c r="L1141" s="234"/>
      <c r="M1141" s="235"/>
      <c r="N1141" s="236"/>
      <c r="O1141" s="236"/>
      <c r="P1141" s="236"/>
      <c r="Q1141" s="236"/>
      <c r="R1141" s="236"/>
      <c r="S1141" s="236"/>
      <c r="T1141" s="237"/>
      <c r="U1141" s="11"/>
      <c r="V1141" s="11"/>
      <c r="W1141" s="11"/>
      <c r="X1141" s="11"/>
      <c r="Y1141" s="11"/>
      <c r="Z1141" s="11"/>
      <c r="AA1141" s="11"/>
      <c r="AB1141" s="11"/>
      <c r="AC1141" s="11"/>
      <c r="AD1141" s="11"/>
      <c r="AE1141" s="11"/>
      <c r="AT1141" s="238" t="s">
        <v>199</v>
      </c>
      <c r="AU1141" s="238" t="s">
        <v>85</v>
      </c>
      <c r="AV1141" s="11" t="s">
        <v>85</v>
      </c>
      <c r="AW1141" s="11" t="s">
        <v>32</v>
      </c>
      <c r="AX1141" s="11" t="s">
        <v>76</v>
      </c>
      <c r="AY1141" s="238" t="s">
        <v>195</v>
      </c>
    </row>
    <row r="1142" s="11" customFormat="1">
      <c r="A1142" s="11"/>
      <c r="B1142" s="228"/>
      <c r="C1142" s="229"/>
      <c r="D1142" s="213" t="s">
        <v>199</v>
      </c>
      <c r="E1142" s="230" t="s">
        <v>1</v>
      </c>
      <c r="F1142" s="231" t="s">
        <v>1678</v>
      </c>
      <c r="G1142" s="229"/>
      <c r="H1142" s="232">
        <v>1.3</v>
      </c>
      <c r="I1142" s="233"/>
      <c r="J1142" s="229"/>
      <c r="K1142" s="229"/>
      <c r="L1142" s="234"/>
      <c r="M1142" s="235"/>
      <c r="N1142" s="236"/>
      <c r="O1142" s="236"/>
      <c r="P1142" s="236"/>
      <c r="Q1142" s="236"/>
      <c r="R1142" s="236"/>
      <c r="S1142" s="236"/>
      <c r="T1142" s="237"/>
      <c r="U1142" s="11"/>
      <c r="V1142" s="11"/>
      <c r="W1142" s="11"/>
      <c r="X1142" s="11"/>
      <c r="Y1142" s="11"/>
      <c r="Z1142" s="11"/>
      <c r="AA1142" s="11"/>
      <c r="AB1142" s="11"/>
      <c r="AC1142" s="11"/>
      <c r="AD1142" s="11"/>
      <c r="AE1142" s="11"/>
      <c r="AT1142" s="238" t="s">
        <v>199</v>
      </c>
      <c r="AU1142" s="238" t="s">
        <v>85</v>
      </c>
      <c r="AV1142" s="11" t="s">
        <v>85</v>
      </c>
      <c r="AW1142" s="11" t="s">
        <v>32</v>
      </c>
      <c r="AX1142" s="11" t="s">
        <v>76</v>
      </c>
      <c r="AY1142" s="238" t="s">
        <v>195</v>
      </c>
    </row>
    <row r="1143" s="11" customFormat="1">
      <c r="A1143" s="11"/>
      <c r="B1143" s="228"/>
      <c r="C1143" s="229"/>
      <c r="D1143" s="213" t="s">
        <v>199</v>
      </c>
      <c r="E1143" s="230" t="s">
        <v>1</v>
      </c>
      <c r="F1143" s="231" t="s">
        <v>2625</v>
      </c>
      <c r="G1143" s="229"/>
      <c r="H1143" s="232">
        <v>0.93100000000000005</v>
      </c>
      <c r="I1143" s="233"/>
      <c r="J1143" s="229"/>
      <c r="K1143" s="229"/>
      <c r="L1143" s="234"/>
      <c r="M1143" s="235"/>
      <c r="N1143" s="236"/>
      <c r="O1143" s="236"/>
      <c r="P1143" s="236"/>
      <c r="Q1143" s="236"/>
      <c r="R1143" s="236"/>
      <c r="S1143" s="236"/>
      <c r="T1143" s="237"/>
      <c r="U1143" s="11"/>
      <c r="V1143" s="11"/>
      <c r="W1143" s="11"/>
      <c r="X1143" s="11"/>
      <c r="Y1143" s="11"/>
      <c r="Z1143" s="11"/>
      <c r="AA1143" s="11"/>
      <c r="AB1143" s="11"/>
      <c r="AC1143" s="11"/>
      <c r="AD1143" s="11"/>
      <c r="AE1143" s="11"/>
      <c r="AT1143" s="238" t="s">
        <v>199</v>
      </c>
      <c r="AU1143" s="238" t="s">
        <v>85</v>
      </c>
      <c r="AV1143" s="11" t="s">
        <v>85</v>
      </c>
      <c r="AW1143" s="11" t="s">
        <v>32</v>
      </c>
      <c r="AX1143" s="11" t="s">
        <v>76</v>
      </c>
      <c r="AY1143" s="238" t="s">
        <v>195</v>
      </c>
    </row>
    <row r="1144" s="11" customFormat="1">
      <c r="A1144" s="11"/>
      <c r="B1144" s="228"/>
      <c r="C1144" s="229"/>
      <c r="D1144" s="213" t="s">
        <v>199</v>
      </c>
      <c r="E1144" s="230" t="s">
        <v>1</v>
      </c>
      <c r="F1144" s="231" t="s">
        <v>2626</v>
      </c>
      <c r="G1144" s="229"/>
      <c r="H1144" s="232">
        <v>0.71999999999999997</v>
      </c>
      <c r="I1144" s="233"/>
      <c r="J1144" s="229"/>
      <c r="K1144" s="229"/>
      <c r="L1144" s="234"/>
      <c r="M1144" s="235"/>
      <c r="N1144" s="236"/>
      <c r="O1144" s="236"/>
      <c r="P1144" s="236"/>
      <c r="Q1144" s="236"/>
      <c r="R1144" s="236"/>
      <c r="S1144" s="236"/>
      <c r="T1144" s="237"/>
      <c r="U1144" s="11"/>
      <c r="V1144" s="11"/>
      <c r="W1144" s="11"/>
      <c r="X1144" s="11"/>
      <c r="Y1144" s="11"/>
      <c r="Z1144" s="11"/>
      <c r="AA1144" s="11"/>
      <c r="AB1144" s="11"/>
      <c r="AC1144" s="11"/>
      <c r="AD1144" s="11"/>
      <c r="AE1144" s="11"/>
      <c r="AT1144" s="238" t="s">
        <v>199</v>
      </c>
      <c r="AU1144" s="238" t="s">
        <v>85</v>
      </c>
      <c r="AV1144" s="11" t="s">
        <v>85</v>
      </c>
      <c r="AW1144" s="11" t="s">
        <v>32</v>
      </c>
      <c r="AX1144" s="11" t="s">
        <v>76</v>
      </c>
      <c r="AY1144" s="238" t="s">
        <v>195</v>
      </c>
    </row>
    <row r="1145" s="11" customFormat="1">
      <c r="A1145" s="11"/>
      <c r="B1145" s="228"/>
      <c r="C1145" s="229"/>
      <c r="D1145" s="213" t="s">
        <v>199</v>
      </c>
      <c r="E1145" s="230" t="s">
        <v>1</v>
      </c>
      <c r="F1145" s="231" t="s">
        <v>2627</v>
      </c>
      <c r="G1145" s="229"/>
      <c r="H1145" s="232">
        <v>1.2</v>
      </c>
      <c r="I1145" s="233"/>
      <c r="J1145" s="229"/>
      <c r="K1145" s="229"/>
      <c r="L1145" s="234"/>
      <c r="M1145" s="235"/>
      <c r="N1145" s="236"/>
      <c r="O1145" s="236"/>
      <c r="P1145" s="236"/>
      <c r="Q1145" s="236"/>
      <c r="R1145" s="236"/>
      <c r="S1145" s="236"/>
      <c r="T1145" s="237"/>
      <c r="U1145" s="11"/>
      <c r="V1145" s="11"/>
      <c r="W1145" s="11"/>
      <c r="X1145" s="11"/>
      <c r="Y1145" s="11"/>
      <c r="Z1145" s="11"/>
      <c r="AA1145" s="11"/>
      <c r="AB1145" s="11"/>
      <c r="AC1145" s="11"/>
      <c r="AD1145" s="11"/>
      <c r="AE1145" s="11"/>
      <c r="AT1145" s="238" t="s">
        <v>199</v>
      </c>
      <c r="AU1145" s="238" t="s">
        <v>85</v>
      </c>
      <c r="AV1145" s="11" t="s">
        <v>85</v>
      </c>
      <c r="AW1145" s="11" t="s">
        <v>32</v>
      </c>
      <c r="AX1145" s="11" t="s">
        <v>76</v>
      </c>
      <c r="AY1145" s="238" t="s">
        <v>195</v>
      </c>
    </row>
    <row r="1146" s="16" customFormat="1">
      <c r="A1146" s="16"/>
      <c r="B1146" s="298"/>
      <c r="C1146" s="299"/>
      <c r="D1146" s="213" t="s">
        <v>199</v>
      </c>
      <c r="E1146" s="300" t="s">
        <v>1</v>
      </c>
      <c r="F1146" s="301" t="s">
        <v>1498</v>
      </c>
      <c r="G1146" s="299"/>
      <c r="H1146" s="302">
        <v>784.19399999999996</v>
      </c>
      <c r="I1146" s="303"/>
      <c r="J1146" s="299"/>
      <c r="K1146" s="299"/>
      <c r="L1146" s="304"/>
      <c r="M1146" s="305"/>
      <c r="N1146" s="306"/>
      <c r="O1146" s="306"/>
      <c r="P1146" s="306"/>
      <c r="Q1146" s="306"/>
      <c r="R1146" s="306"/>
      <c r="S1146" s="306"/>
      <c r="T1146" s="307"/>
      <c r="U1146" s="16"/>
      <c r="V1146" s="16"/>
      <c r="W1146" s="16"/>
      <c r="X1146" s="16"/>
      <c r="Y1146" s="16"/>
      <c r="Z1146" s="16"/>
      <c r="AA1146" s="16"/>
      <c r="AB1146" s="16"/>
      <c r="AC1146" s="16"/>
      <c r="AD1146" s="16"/>
      <c r="AE1146" s="16"/>
      <c r="AT1146" s="308" t="s">
        <v>199</v>
      </c>
      <c r="AU1146" s="308" t="s">
        <v>85</v>
      </c>
      <c r="AV1146" s="16" t="s">
        <v>229</v>
      </c>
      <c r="AW1146" s="16" t="s">
        <v>32</v>
      </c>
      <c r="AX1146" s="16" t="s">
        <v>76</v>
      </c>
      <c r="AY1146" s="308" t="s">
        <v>195</v>
      </c>
    </row>
    <row r="1147" s="11" customFormat="1">
      <c r="A1147" s="11"/>
      <c r="B1147" s="228"/>
      <c r="C1147" s="229"/>
      <c r="D1147" s="213" t="s">
        <v>199</v>
      </c>
      <c r="E1147" s="230" t="s">
        <v>1</v>
      </c>
      <c r="F1147" s="231" t="s">
        <v>2631</v>
      </c>
      <c r="G1147" s="229"/>
      <c r="H1147" s="232">
        <v>1454.97</v>
      </c>
      <c r="I1147" s="233"/>
      <c r="J1147" s="229"/>
      <c r="K1147" s="229"/>
      <c r="L1147" s="234"/>
      <c r="M1147" s="235"/>
      <c r="N1147" s="236"/>
      <c r="O1147" s="236"/>
      <c r="P1147" s="236"/>
      <c r="Q1147" s="236"/>
      <c r="R1147" s="236"/>
      <c r="S1147" s="236"/>
      <c r="T1147" s="237"/>
      <c r="U1147" s="11"/>
      <c r="V1147" s="11"/>
      <c r="W1147" s="11"/>
      <c r="X1147" s="11"/>
      <c r="Y1147" s="11"/>
      <c r="Z1147" s="11"/>
      <c r="AA1147" s="11"/>
      <c r="AB1147" s="11"/>
      <c r="AC1147" s="11"/>
      <c r="AD1147" s="11"/>
      <c r="AE1147" s="11"/>
      <c r="AT1147" s="238" t="s">
        <v>199</v>
      </c>
      <c r="AU1147" s="238" t="s">
        <v>85</v>
      </c>
      <c r="AV1147" s="11" t="s">
        <v>85</v>
      </c>
      <c r="AW1147" s="11" t="s">
        <v>32</v>
      </c>
      <c r="AX1147" s="11" t="s">
        <v>83</v>
      </c>
      <c r="AY1147" s="238" t="s">
        <v>195</v>
      </c>
    </row>
    <row r="1148" s="2" customFormat="1" ht="24.15" customHeight="1">
      <c r="A1148" s="39"/>
      <c r="B1148" s="40"/>
      <c r="C1148" s="262" t="s">
        <v>353</v>
      </c>
      <c r="D1148" s="262" t="s">
        <v>224</v>
      </c>
      <c r="E1148" s="263" t="s">
        <v>1681</v>
      </c>
      <c r="F1148" s="264" t="s">
        <v>1682</v>
      </c>
      <c r="G1148" s="265" t="s">
        <v>1237</v>
      </c>
      <c r="H1148" s="266">
        <v>1645.8630000000001</v>
      </c>
      <c r="I1148" s="267"/>
      <c r="J1148" s="268">
        <f>ROUND(I1148*H1148,2)</f>
        <v>0</v>
      </c>
      <c r="K1148" s="264" t="s">
        <v>1</v>
      </c>
      <c r="L1148" s="269"/>
      <c r="M1148" s="270" t="s">
        <v>1</v>
      </c>
      <c r="N1148" s="271" t="s">
        <v>41</v>
      </c>
      <c r="O1148" s="92"/>
      <c r="P1148" s="209">
        <f>O1148*H1148</f>
        <v>0</v>
      </c>
      <c r="Q1148" s="209">
        <v>0</v>
      </c>
      <c r="R1148" s="209">
        <f>Q1148*H1148</f>
        <v>0</v>
      </c>
      <c r="S1148" s="209">
        <v>0</v>
      </c>
      <c r="T1148" s="210">
        <f>S1148*H1148</f>
        <v>0</v>
      </c>
      <c r="U1148" s="39"/>
      <c r="V1148" s="39"/>
      <c r="W1148" s="39"/>
      <c r="X1148" s="39"/>
      <c r="Y1148" s="39"/>
      <c r="Z1148" s="39"/>
      <c r="AA1148" s="39"/>
      <c r="AB1148" s="39"/>
      <c r="AC1148" s="39"/>
      <c r="AD1148" s="39"/>
      <c r="AE1148" s="39"/>
      <c r="AR1148" s="211" t="s">
        <v>253</v>
      </c>
      <c r="AT1148" s="211" t="s">
        <v>224</v>
      </c>
      <c r="AU1148" s="211" t="s">
        <v>85</v>
      </c>
      <c r="AY1148" s="18" t="s">
        <v>195</v>
      </c>
      <c r="BE1148" s="212">
        <f>IF(N1148="základní",J1148,0)</f>
        <v>0</v>
      </c>
      <c r="BF1148" s="212">
        <f>IF(N1148="snížená",J1148,0)</f>
        <v>0</v>
      </c>
      <c r="BG1148" s="212">
        <f>IF(N1148="zákl. přenesená",J1148,0)</f>
        <v>0</v>
      </c>
      <c r="BH1148" s="212">
        <f>IF(N1148="sníž. přenesená",J1148,0)</f>
        <v>0</v>
      </c>
      <c r="BI1148" s="212">
        <f>IF(N1148="nulová",J1148,0)</f>
        <v>0</v>
      </c>
      <c r="BJ1148" s="18" t="s">
        <v>83</v>
      </c>
      <c r="BK1148" s="212">
        <f>ROUND(I1148*H1148,2)</f>
        <v>0</v>
      </c>
      <c r="BL1148" s="18" t="s">
        <v>234</v>
      </c>
      <c r="BM1148" s="211" t="s">
        <v>2632</v>
      </c>
    </row>
    <row r="1149" s="10" customFormat="1">
      <c r="A1149" s="10"/>
      <c r="B1149" s="218"/>
      <c r="C1149" s="219"/>
      <c r="D1149" s="213" t="s">
        <v>199</v>
      </c>
      <c r="E1149" s="220" t="s">
        <v>1</v>
      </c>
      <c r="F1149" s="221" t="s">
        <v>1658</v>
      </c>
      <c r="G1149" s="219"/>
      <c r="H1149" s="220" t="s">
        <v>1</v>
      </c>
      <c r="I1149" s="222"/>
      <c r="J1149" s="219"/>
      <c r="K1149" s="219"/>
      <c r="L1149" s="223"/>
      <c r="M1149" s="224"/>
      <c r="N1149" s="225"/>
      <c r="O1149" s="225"/>
      <c r="P1149" s="225"/>
      <c r="Q1149" s="225"/>
      <c r="R1149" s="225"/>
      <c r="S1149" s="225"/>
      <c r="T1149" s="226"/>
      <c r="U1149" s="10"/>
      <c r="V1149" s="10"/>
      <c r="W1149" s="10"/>
      <c r="X1149" s="10"/>
      <c r="Y1149" s="10"/>
      <c r="Z1149" s="10"/>
      <c r="AA1149" s="10"/>
      <c r="AB1149" s="10"/>
      <c r="AC1149" s="10"/>
      <c r="AD1149" s="10"/>
      <c r="AE1149" s="10"/>
      <c r="AT1149" s="227" t="s">
        <v>199</v>
      </c>
      <c r="AU1149" s="227" t="s">
        <v>85</v>
      </c>
      <c r="AV1149" s="10" t="s">
        <v>83</v>
      </c>
      <c r="AW1149" s="10" t="s">
        <v>32</v>
      </c>
      <c r="AX1149" s="10" t="s">
        <v>76</v>
      </c>
      <c r="AY1149" s="227" t="s">
        <v>195</v>
      </c>
    </row>
    <row r="1150" s="10" customFormat="1">
      <c r="A1150" s="10"/>
      <c r="B1150" s="218"/>
      <c r="C1150" s="219"/>
      <c r="D1150" s="213" t="s">
        <v>199</v>
      </c>
      <c r="E1150" s="220" t="s">
        <v>1</v>
      </c>
      <c r="F1150" s="221" t="s">
        <v>2039</v>
      </c>
      <c r="G1150" s="219"/>
      <c r="H1150" s="220" t="s">
        <v>1</v>
      </c>
      <c r="I1150" s="222"/>
      <c r="J1150" s="219"/>
      <c r="K1150" s="219"/>
      <c r="L1150" s="223"/>
      <c r="M1150" s="224"/>
      <c r="N1150" s="225"/>
      <c r="O1150" s="225"/>
      <c r="P1150" s="225"/>
      <c r="Q1150" s="225"/>
      <c r="R1150" s="225"/>
      <c r="S1150" s="225"/>
      <c r="T1150" s="226"/>
      <c r="U1150" s="10"/>
      <c r="V1150" s="10"/>
      <c r="W1150" s="10"/>
      <c r="X1150" s="10"/>
      <c r="Y1150" s="10"/>
      <c r="Z1150" s="10"/>
      <c r="AA1150" s="10"/>
      <c r="AB1150" s="10"/>
      <c r="AC1150" s="10"/>
      <c r="AD1150" s="10"/>
      <c r="AE1150" s="10"/>
      <c r="AT1150" s="227" t="s">
        <v>199</v>
      </c>
      <c r="AU1150" s="227" t="s">
        <v>85</v>
      </c>
      <c r="AV1150" s="10" t="s">
        <v>83</v>
      </c>
      <c r="AW1150" s="10" t="s">
        <v>32</v>
      </c>
      <c r="AX1150" s="10" t="s">
        <v>76</v>
      </c>
      <c r="AY1150" s="227" t="s">
        <v>195</v>
      </c>
    </row>
    <row r="1151" s="11" customFormat="1">
      <c r="A1151" s="11"/>
      <c r="B1151" s="228"/>
      <c r="C1151" s="229"/>
      <c r="D1151" s="213" t="s">
        <v>199</v>
      </c>
      <c r="E1151" s="230" t="s">
        <v>1</v>
      </c>
      <c r="F1151" s="231" t="s">
        <v>2552</v>
      </c>
      <c r="G1151" s="229"/>
      <c r="H1151" s="232">
        <v>187.678</v>
      </c>
      <c r="I1151" s="233"/>
      <c r="J1151" s="229"/>
      <c r="K1151" s="229"/>
      <c r="L1151" s="234"/>
      <c r="M1151" s="235"/>
      <c r="N1151" s="236"/>
      <c r="O1151" s="236"/>
      <c r="P1151" s="236"/>
      <c r="Q1151" s="236"/>
      <c r="R1151" s="236"/>
      <c r="S1151" s="236"/>
      <c r="T1151" s="237"/>
      <c r="U1151" s="11"/>
      <c r="V1151" s="11"/>
      <c r="W1151" s="11"/>
      <c r="X1151" s="11"/>
      <c r="Y1151" s="11"/>
      <c r="Z1151" s="11"/>
      <c r="AA1151" s="11"/>
      <c r="AB1151" s="11"/>
      <c r="AC1151" s="11"/>
      <c r="AD1151" s="11"/>
      <c r="AE1151" s="11"/>
      <c r="AT1151" s="238" t="s">
        <v>199</v>
      </c>
      <c r="AU1151" s="238" t="s">
        <v>85</v>
      </c>
      <c r="AV1151" s="11" t="s">
        <v>85</v>
      </c>
      <c r="AW1151" s="11" t="s">
        <v>32</v>
      </c>
      <c r="AX1151" s="11" t="s">
        <v>76</v>
      </c>
      <c r="AY1151" s="238" t="s">
        <v>195</v>
      </c>
    </row>
    <row r="1152" s="11" customFormat="1">
      <c r="A1152" s="11"/>
      <c r="B1152" s="228"/>
      <c r="C1152" s="229"/>
      <c r="D1152" s="213" t="s">
        <v>199</v>
      </c>
      <c r="E1152" s="230" t="s">
        <v>1</v>
      </c>
      <c r="F1152" s="231" t="s">
        <v>2553</v>
      </c>
      <c r="G1152" s="229"/>
      <c r="H1152" s="232">
        <v>143.19200000000001</v>
      </c>
      <c r="I1152" s="233"/>
      <c r="J1152" s="229"/>
      <c r="K1152" s="229"/>
      <c r="L1152" s="234"/>
      <c r="M1152" s="235"/>
      <c r="N1152" s="236"/>
      <c r="O1152" s="236"/>
      <c r="P1152" s="236"/>
      <c r="Q1152" s="236"/>
      <c r="R1152" s="236"/>
      <c r="S1152" s="236"/>
      <c r="T1152" s="237"/>
      <c r="U1152" s="11"/>
      <c r="V1152" s="11"/>
      <c r="W1152" s="11"/>
      <c r="X1152" s="11"/>
      <c r="Y1152" s="11"/>
      <c r="Z1152" s="11"/>
      <c r="AA1152" s="11"/>
      <c r="AB1152" s="11"/>
      <c r="AC1152" s="11"/>
      <c r="AD1152" s="11"/>
      <c r="AE1152" s="11"/>
      <c r="AT1152" s="238" t="s">
        <v>199</v>
      </c>
      <c r="AU1152" s="238" t="s">
        <v>85</v>
      </c>
      <c r="AV1152" s="11" t="s">
        <v>85</v>
      </c>
      <c r="AW1152" s="11" t="s">
        <v>32</v>
      </c>
      <c r="AX1152" s="11" t="s">
        <v>76</v>
      </c>
      <c r="AY1152" s="238" t="s">
        <v>195</v>
      </c>
    </row>
    <row r="1153" s="11" customFormat="1">
      <c r="A1153" s="11"/>
      <c r="B1153" s="228"/>
      <c r="C1153" s="229"/>
      <c r="D1153" s="213" t="s">
        <v>199</v>
      </c>
      <c r="E1153" s="230" t="s">
        <v>1</v>
      </c>
      <c r="F1153" s="231" t="s">
        <v>2554</v>
      </c>
      <c r="G1153" s="229"/>
      <c r="H1153" s="232">
        <v>70.200000000000003</v>
      </c>
      <c r="I1153" s="233"/>
      <c r="J1153" s="229"/>
      <c r="K1153" s="229"/>
      <c r="L1153" s="234"/>
      <c r="M1153" s="235"/>
      <c r="N1153" s="236"/>
      <c r="O1153" s="236"/>
      <c r="P1153" s="236"/>
      <c r="Q1153" s="236"/>
      <c r="R1153" s="236"/>
      <c r="S1153" s="236"/>
      <c r="T1153" s="237"/>
      <c r="U1153" s="11"/>
      <c r="V1153" s="11"/>
      <c r="W1153" s="11"/>
      <c r="X1153" s="11"/>
      <c r="Y1153" s="11"/>
      <c r="Z1153" s="11"/>
      <c r="AA1153" s="11"/>
      <c r="AB1153" s="11"/>
      <c r="AC1153" s="11"/>
      <c r="AD1153" s="11"/>
      <c r="AE1153" s="11"/>
      <c r="AT1153" s="238" t="s">
        <v>199</v>
      </c>
      <c r="AU1153" s="238" t="s">
        <v>85</v>
      </c>
      <c r="AV1153" s="11" t="s">
        <v>85</v>
      </c>
      <c r="AW1153" s="11" t="s">
        <v>32</v>
      </c>
      <c r="AX1153" s="11" t="s">
        <v>76</v>
      </c>
      <c r="AY1153" s="238" t="s">
        <v>195</v>
      </c>
    </row>
    <row r="1154" s="11" customFormat="1">
      <c r="A1154" s="11"/>
      <c r="B1154" s="228"/>
      <c r="C1154" s="229"/>
      <c r="D1154" s="213" t="s">
        <v>199</v>
      </c>
      <c r="E1154" s="230" t="s">
        <v>1</v>
      </c>
      <c r="F1154" s="231" t="s">
        <v>2555</v>
      </c>
      <c r="G1154" s="229"/>
      <c r="H1154" s="232">
        <v>15.222</v>
      </c>
      <c r="I1154" s="233"/>
      <c r="J1154" s="229"/>
      <c r="K1154" s="229"/>
      <c r="L1154" s="234"/>
      <c r="M1154" s="235"/>
      <c r="N1154" s="236"/>
      <c r="O1154" s="236"/>
      <c r="P1154" s="236"/>
      <c r="Q1154" s="236"/>
      <c r="R1154" s="236"/>
      <c r="S1154" s="236"/>
      <c r="T1154" s="237"/>
      <c r="U1154" s="11"/>
      <c r="V1154" s="11"/>
      <c r="W1154" s="11"/>
      <c r="X1154" s="11"/>
      <c r="Y1154" s="11"/>
      <c r="Z1154" s="11"/>
      <c r="AA1154" s="11"/>
      <c r="AB1154" s="11"/>
      <c r="AC1154" s="11"/>
      <c r="AD1154" s="11"/>
      <c r="AE1154" s="11"/>
      <c r="AT1154" s="238" t="s">
        <v>199</v>
      </c>
      <c r="AU1154" s="238" t="s">
        <v>85</v>
      </c>
      <c r="AV1154" s="11" t="s">
        <v>85</v>
      </c>
      <c r="AW1154" s="11" t="s">
        <v>32</v>
      </c>
      <c r="AX1154" s="11" t="s">
        <v>76</v>
      </c>
      <c r="AY1154" s="238" t="s">
        <v>195</v>
      </c>
    </row>
    <row r="1155" s="10" customFormat="1">
      <c r="A1155" s="10"/>
      <c r="B1155" s="218"/>
      <c r="C1155" s="219"/>
      <c r="D1155" s="213" t="s">
        <v>199</v>
      </c>
      <c r="E1155" s="220" t="s">
        <v>1</v>
      </c>
      <c r="F1155" s="221" t="s">
        <v>2043</v>
      </c>
      <c r="G1155" s="219"/>
      <c r="H1155" s="220" t="s">
        <v>1</v>
      </c>
      <c r="I1155" s="222"/>
      <c r="J1155" s="219"/>
      <c r="K1155" s="219"/>
      <c r="L1155" s="223"/>
      <c r="M1155" s="224"/>
      <c r="N1155" s="225"/>
      <c r="O1155" s="225"/>
      <c r="P1155" s="225"/>
      <c r="Q1155" s="225"/>
      <c r="R1155" s="225"/>
      <c r="S1155" s="225"/>
      <c r="T1155" s="226"/>
      <c r="U1155" s="10"/>
      <c r="V1155" s="10"/>
      <c r="W1155" s="10"/>
      <c r="X1155" s="10"/>
      <c r="Y1155" s="10"/>
      <c r="Z1155" s="10"/>
      <c r="AA1155" s="10"/>
      <c r="AB1155" s="10"/>
      <c r="AC1155" s="10"/>
      <c r="AD1155" s="10"/>
      <c r="AE1155" s="10"/>
      <c r="AT1155" s="227" t="s">
        <v>199</v>
      </c>
      <c r="AU1155" s="227" t="s">
        <v>85</v>
      </c>
      <c r="AV1155" s="10" t="s">
        <v>83</v>
      </c>
      <c r="AW1155" s="10" t="s">
        <v>32</v>
      </c>
      <c r="AX1155" s="10" t="s">
        <v>76</v>
      </c>
      <c r="AY1155" s="227" t="s">
        <v>195</v>
      </c>
    </row>
    <row r="1156" s="11" customFormat="1">
      <c r="A1156" s="11"/>
      <c r="B1156" s="228"/>
      <c r="C1156" s="229"/>
      <c r="D1156" s="213" t="s">
        <v>199</v>
      </c>
      <c r="E1156" s="230" t="s">
        <v>1</v>
      </c>
      <c r="F1156" s="231" t="s">
        <v>2556</v>
      </c>
      <c r="G1156" s="229"/>
      <c r="H1156" s="232">
        <v>62.179000000000002</v>
      </c>
      <c r="I1156" s="233"/>
      <c r="J1156" s="229"/>
      <c r="K1156" s="229"/>
      <c r="L1156" s="234"/>
      <c r="M1156" s="235"/>
      <c r="N1156" s="236"/>
      <c r="O1156" s="236"/>
      <c r="P1156" s="236"/>
      <c r="Q1156" s="236"/>
      <c r="R1156" s="236"/>
      <c r="S1156" s="236"/>
      <c r="T1156" s="237"/>
      <c r="U1156" s="11"/>
      <c r="V1156" s="11"/>
      <c r="W1156" s="11"/>
      <c r="X1156" s="11"/>
      <c r="Y1156" s="11"/>
      <c r="Z1156" s="11"/>
      <c r="AA1156" s="11"/>
      <c r="AB1156" s="11"/>
      <c r="AC1156" s="11"/>
      <c r="AD1156" s="11"/>
      <c r="AE1156" s="11"/>
      <c r="AT1156" s="238" t="s">
        <v>199</v>
      </c>
      <c r="AU1156" s="238" t="s">
        <v>85</v>
      </c>
      <c r="AV1156" s="11" t="s">
        <v>85</v>
      </c>
      <c r="AW1156" s="11" t="s">
        <v>32</v>
      </c>
      <c r="AX1156" s="11" t="s">
        <v>76</v>
      </c>
      <c r="AY1156" s="238" t="s">
        <v>195</v>
      </c>
    </row>
    <row r="1157" s="11" customFormat="1">
      <c r="A1157" s="11"/>
      <c r="B1157" s="228"/>
      <c r="C1157" s="229"/>
      <c r="D1157" s="213" t="s">
        <v>199</v>
      </c>
      <c r="E1157" s="230" t="s">
        <v>1</v>
      </c>
      <c r="F1157" s="231" t="s">
        <v>2557</v>
      </c>
      <c r="G1157" s="229"/>
      <c r="H1157" s="232">
        <v>19.5</v>
      </c>
      <c r="I1157" s="233"/>
      <c r="J1157" s="229"/>
      <c r="K1157" s="229"/>
      <c r="L1157" s="234"/>
      <c r="M1157" s="235"/>
      <c r="N1157" s="236"/>
      <c r="O1157" s="236"/>
      <c r="P1157" s="236"/>
      <c r="Q1157" s="236"/>
      <c r="R1157" s="236"/>
      <c r="S1157" s="236"/>
      <c r="T1157" s="237"/>
      <c r="U1157" s="11"/>
      <c r="V1157" s="11"/>
      <c r="W1157" s="11"/>
      <c r="X1157" s="11"/>
      <c r="Y1157" s="11"/>
      <c r="Z1157" s="11"/>
      <c r="AA1157" s="11"/>
      <c r="AB1157" s="11"/>
      <c r="AC1157" s="11"/>
      <c r="AD1157" s="11"/>
      <c r="AE1157" s="11"/>
      <c r="AT1157" s="238" t="s">
        <v>199</v>
      </c>
      <c r="AU1157" s="238" t="s">
        <v>85</v>
      </c>
      <c r="AV1157" s="11" t="s">
        <v>85</v>
      </c>
      <c r="AW1157" s="11" t="s">
        <v>32</v>
      </c>
      <c r="AX1157" s="11" t="s">
        <v>76</v>
      </c>
      <c r="AY1157" s="238" t="s">
        <v>195</v>
      </c>
    </row>
    <row r="1158" s="10" customFormat="1">
      <c r="A1158" s="10"/>
      <c r="B1158" s="218"/>
      <c r="C1158" s="219"/>
      <c r="D1158" s="213" t="s">
        <v>199</v>
      </c>
      <c r="E1158" s="220" t="s">
        <v>1</v>
      </c>
      <c r="F1158" s="221" t="s">
        <v>2025</v>
      </c>
      <c r="G1158" s="219"/>
      <c r="H1158" s="220" t="s">
        <v>1</v>
      </c>
      <c r="I1158" s="222"/>
      <c r="J1158" s="219"/>
      <c r="K1158" s="219"/>
      <c r="L1158" s="223"/>
      <c r="M1158" s="224"/>
      <c r="N1158" s="225"/>
      <c r="O1158" s="225"/>
      <c r="P1158" s="225"/>
      <c r="Q1158" s="225"/>
      <c r="R1158" s="225"/>
      <c r="S1158" s="225"/>
      <c r="T1158" s="226"/>
      <c r="U1158" s="10"/>
      <c r="V1158" s="10"/>
      <c r="W1158" s="10"/>
      <c r="X1158" s="10"/>
      <c r="Y1158" s="10"/>
      <c r="Z1158" s="10"/>
      <c r="AA1158" s="10"/>
      <c r="AB1158" s="10"/>
      <c r="AC1158" s="10"/>
      <c r="AD1158" s="10"/>
      <c r="AE1158" s="10"/>
      <c r="AT1158" s="227" t="s">
        <v>199</v>
      </c>
      <c r="AU1158" s="227" t="s">
        <v>85</v>
      </c>
      <c r="AV1158" s="10" t="s">
        <v>83</v>
      </c>
      <c r="AW1158" s="10" t="s">
        <v>32</v>
      </c>
      <c r="AX1158" s="10" t="s">
        <v>76</v>
      </c>
      <c r="AY1158" s="227" t="s">
        <v>195</v>
      </c>
    </row>
    <row r="1159" s="11" customFormat="1">
      <c r="A1159" s="11"/>
      <c r="B1159" s="228"/>
      <c r="C1159" s="229"/>
      <c r="D1159" s="213" t="s">
        <v>199</v>
      </c>
      <c r="E1159" s="230" t="s">
        <v>1</v>
      </c>
      <c r="F1159" s="231" t="s">
        <v>2558</v>
      </c>
      <c r="G1159" s="229"/>
      <c r="H1159" s="232">
        <v>218.035</v>
      </c>
      <c r="I1159" s="233"/>
      <c r="J1159" s="229"/>
      <c r="K1159" s="229"/>
      <c r="L1159" s="234"/>
      <c r="M1159" s="235"/>
      <c r="N1159" s="236"/>
      <c r="O1159" s="236"/>
      <c r="P1159" s="236"/>
      <c r="Q1159" s="236"/>
      <c r="R1159" s="236"/>
      <c r="S1159" s="236"/>
      <c r="T1159" s="237"/>
      <c r="U1159" s="11"/>
      <c r="V1159" s="11"/>
      <c r="W1159" s="11"/>
      <c r="X1159" s="11"/>
      <c r="Y1159" s="11"/>
      <c r="Z1159" s="11"/>
      <c r="AA1159" s="11"/>
      <c r="AB1159" s="11"/>
      <c r="AC1159" s="11"/>
      <c r="AD1159" s="11"/>
      <c r="AE1159" s="11"/>
      <c r="AT1159" s="238" t="s">
        <v>199</v>
      </c>
      <c r="AU1159" s="238" t="s">
        <v>85</v>
      </c>
      <c r="AV1159" s="11" t="s">
        <v>85</v>
      </c>
      <c r="AW1159" s="11" t="s">
        <v>32</v>
      </c>
      <c r="AX1159" s="11" t="s">
        <v>76</v>
      </c>
      <c r="AY1159" s="238" t="s">
        <v>195</v>
      </c>
    </row>
    <row r="1160" s="11" customFormat="1">
      <c r="A1160" s="11"/>
      <c r="B1160" s="228"/>
      <c r="C1160" s="229"/>
      <c r="D1160" s="213" t="s">
        <v>199</v>
      </c>
      <c r="E1160" s="230" t="s">
        <v>1</v>
      </c>
      <c r="F1160" s="231" t="s">
        <v>2559</v>
      </c>
      <c r="G1160" s="229"/>
      <c r="H1160" s="232">
        <v>28.210999999999999</v>
      </c>
      <c r="I1160" s="233"/>
      <c r="J1160" s="229"/>
      <c r="K1160" s="229"/>
      <c r="L1160" s="234"/>
      <c r="M1160" s="235"/>
      <c r="N1160" s="236"/>
      <c r="O1160" s="236"/>
      <c r="P1160" s="236"/>
      <c r="Q1160" s="236"/>
      <c r="R1160" s="236"/>
      <c r="S1160" s="236"/>
      <c r="T1160" s="237"/>
      <c r="U1160" s="11"/>
      <c r="V1160" s="11"/>
      <c r="W1160" s="11"/>
      <c r="X1160" s="11"/>
      <c r="Y1160" s="11"/>
      <c r="Z1160" s="11"/>
      <c r="AA1160" s="11"/>
      <c r="AB1160" s="11"/>
      <c r="AC1160" s="11"/>
      <c r="AD1160" s="11"/>
      <c r="AE1160" s="11"/>
      <c r="AT1160" s="238" t="s">
        <v>199</v>
      </c>
      <c r="AU1160" s="238" t="s">
        <v>85</v>
      </c>
      <c r="AV1160" s="11" t="s">
        <v>85</v>
      </c>
      <c r="AW1160" s="11" t="s">
        <v>32</v>
      </c>
      <c r="AX1160" s="11" t="s">
        <v>76</v>
      </c>
      <c r="AY1160" s="238" t="s">
        <v>195</v>
      </c>
    </row>
    <row r="1161" s="11" customFormat="1">
      <c r="A1161" s="11"/>
      <c r="B1161" s="228"/>
      <c r="C1161" s="229"/>
      <c r="D1161" s="213" t="s">
        <v>199</v>
      </c>
      <c r="E1161" s="230" t="s">
        <v>1</v>
      </c>
      <c r="F1161" s="231" t="s">
        <v>2560</v>
      </c>
      <c r="G1161" s="229"/>
      <c r="H1161" s="232">
        <v>62.399999999999999</v>
      </c>
      <c r="I1161" s="233"/>
      <c r="J1161" s="229"/>
      <c r="K1161" s="229"/>
      <c r="L1161" s="234"/>
      <c r="M1161" s="235"/>
      <c r="N1161" s="236"/>
      <c r="O1161" s="236"/>
      <c r="P1161" s="236"/>
      <c r="Q1161" s="236"/>
      <c r="R1161" s="236"/>
      <c r="S1161" s="236"/>
      <c r="T1161" s="237"/>
      <c r="U1161" s="11"/>
      <c r="V1161" s="11"/>
      <c r="W1161" s="11"/>
      <c r="X1161" s="11"/>
      <c r="Y1161" s="11"/>
      <c r="Z1161" s="11"/>
      <c r="AA1161" s="11"/>
      <c r="AB1161" s="11"/>
      <c r="AC1161" s="11"/>
      <c r="AD1161" s="11"/>
      <c r="AE1161" s="11"/>
      <c r="AT1161" s="238" t="s">
        <v>199</v>
      </c>
      <c r="AU1161" s="238" t="s">
        <v>85</v>
      </c>
      <c r="AV1161" s="11" t="s">
        <v>85</v>
      </c>
      <c r="AW1161" s="11" t="s">
        <v>32</v>
      </c>
      <c r="AX1161" s="11" t="s">
        <v>76</v>
      </c>
      <c r="AY1161" s="238" t="s">
        <v>195</v>
      </c>
    </row>
    <row r="1162" s="11" customFormat="1">
      <c r="A1162" s="11"/>
      <c r="B1162" s="228"/>
      <c r="C1162" s="229"/>
      <c r="D1162" s="213" t="s">
        <v>199</v>
      </c>
      <c r="E1162" s="230" t="s">
        <v>1</v>
      </c>
      <c r="F1162" s="231" t="s">
        <v>2561</v>
      </c>
      <c r="G1162" s="229"/>
      <c r="H1162" s="232">
        <v>10.725</v>
      </c>
      <c r="I1162" s="233"/>
      <c r="J1162" s="229"/>
      <c r="K1162" s="229"/>
      <c r="L1162" s="234"/>
      <c r="M1162" s="235"/>
      <c r="N1162" s="236"/>
      <c r="O1162" s="236"/>
      <c r="P1162" s="236"/>
      <c r="Q1162" s="236"/>
      <c r="R1162" s="236"/>
      <c r="S1162" s="236"/>
      <c r="T1162" s="237"/>
      <c r="U1162" s="11"/>
      <c r="V1162" s="11"/>
      <c r="W1162" s="11"/>
      <c r="X1162" s="11"/>
      <c r="Y1162" s="11"/>
      <c r="Z1162" s="11"/>
      <c r="AA1162" s="11"/>
      <c r="AB1162" s="11"/>
      <c r="AC1162" s="11"/>
      <c r="AD1162" s="11"/>
      <c r="AE1162" s="11"/>
      <c r="AT1162" s="238" t="s">
        <v>199</v>
      </c>
      <c r="AU1162" s="238" t="s">
        <v>85</v>
      </c>
      <c r="AV1162" s="11" t="s">
        <v>85</v>
      </c>
      <c r="AW1162" s="11" t="s">
        <v>32</v>
      </c>
      <c r="AX1162" s="11" t="s">
        <v>76</v>
      </c>
      <c r="AY1162" s="238" t="s">
        <v>195</v>
      </c>
    </row>
    <row r="1163" s="10" customFormat="1">
      <c r="A1163" s="10"/>
      <c r="B1163" s="218"/>
      <c r="C1163" s="219"/>
      <c r="D1163" s="213" t="s">
        <v>199</v>
      </c>
      <c r="E1163" s="220" t="s">
        <v>1</v>
      </c>
      <c r="F1163" s="221" t="s">
        <v>2027</v>
      </c>
      <c r="G1163" s="219"/>
      <c r="H1163" s="220" t="s">
        <v>1</v>
      </c>
      <c r="I1163" s="222"/>
      <c r="J1163" s="219"/>
      <c r="K1163" s="219"/>
      <c r="L1163" s="223"/>
      <c r="M1163" s="224"/>
      <c r="N1163" s="225"/>
      <c r="O1163" s="225"/>
      <c r="P1163" s="225"/>
      <c r="Q1163" s="225"/>
      <c r="R1163" s="225"/>
      <c r="S1163" s="225"/>
      <c r="T1163" s="226"/>
      <c r="U1163" s="10"/>
      <c r="V1163" s="10"/>
      <c r="W1163" s="10"/>
      <c r="X1163" s="10"/>
      <c r="Y1163" s="10"/>
      <c r="Z1163" s="10"/>
      <c r="AA1163" s="10"/>
      <c r="AB1163" s="10"/>
      <c r="AC1163" s="10"/>
      <c r="AD1163" s="10"/>
      <c r="AE1163" s="10"/>
      <c r="AT1163" s="227" t="s">
        <v>199</v>
      </c>
      <c r="AU1163" s="227" t="s">
        <v>85</v>
      </c>
      <c r="AV1163" s="10" t="s">
        <v>83</v>
      </c>
      <c r="AW1163" s="10" t="s">
        <v>32</v>
      </c>
      <c r="AX1163" s="10" t="s">
        <v>76</v>
      </c>
      <c r="AY1163" s="227" t="s">
        <v>195</v>
      </c>
    </row>
    <row r="1164" s="11" customFormat="1">
      <c r="A1164" s="11"/>
      <c r="B1164" s="228"/>
      <c r="C1164" s="229"/>
      <c r="D1164" s="213" t="s">
        <v>199</v>
      </c>
      <c r="E1164" s="230" t="s">
        <v>1</v>
      </c>
      <c r="F1164" s="231" t="s">
        <v>2562</v>
      </c>
      <c r="G1164" s="229"/>
      <c r="H1164" s="232">
        <v>57.746000000000002</v>
      </c>
      <c r="I1164" s="233"/>
      <c r="J1164" s="229"/>
      <c r="K1164" s="229"/>
      <c r="L1164" s="234"/>
      <c r="M1164" s="235"/>
      <c r="N1164" s="236"/>
      <c r="O1164" s="236"/>
      <c r="P1164" s="236"/>
      <c r="Q1164" s="236"/>
      <c r="R1164" s="236"/>
      <c r="S1164" s="236"/>
      <c r="T1164" s="237"/>
      <c r="U1164" s="11"/>
      <c r="V1164" s="11"/>
      <c r="W1164" s="11"/>
      <c r="X1164" s="11"/>
      <c r="Y1164" s="11"/>
      <c r="Z1164" s="11"/>
      <c r="AA1164" s="11"/>
      <c r="AB1164" s="11"/>
      <c r="AC1164" s="11"/>
      <c r="AD1164" s="11"/>
      <c r="AE1164" s="11"/>
      <c r="AT1164" s="238" t="s">
        <v>199</v>
      </c>
      <c r="AU1164" s="238" t="s">
        <v>85</v>
      </c>
      <c r="AV1164" s="11" t="s">
        <v>85</v>
      </c>
      <c r="AW1164" s="11" t="s">
        <v>32</v>
      </c>
      <c r="AX1164" s="11" t="s">
        <v>76</v>
      </c>
      <c r="AY1164" s="238" t="s">
        <v>195</v>
      </c>
    </row>
    <row r="1165" s="11" customFormat="1">
      <c r="A1165" s="11"/>
      <c r="B1165" s="228"/>
      <c r="C1165" s="229"/>
      <c r="D1165" s="213" t="s">
        <v>199</v>
      </c>
      <c r="E1165" s="230" t="s">
        <v>1</v>
      </c>
      <c r="F1165" s="231" t="s">
        <v>2563</v>
      </c>
      <c r="G1165" s="229"/>
      <c r="H1165" s="232">
        <v>11.375</v>
      </c>
      <c r="I1165" s="233"/>
      <c r="J1165" s="229"/>
      <c r="K1165" s="229"/>
      <c r="L1165" s="234"/>
      <c r="M1165" s="235"/>
      <c r="N1165" s="236"/>
      <c r="O1165" s="236"/>
      <c r="P1165" s="236"/>
      <c r="Q1165" s="236"/>
      <c r="R1165" s="236"/>
      <c r="S1165" s="236"/>
      <c r="T1165" s="237"/>
      <c r="U1165" s="11"/>
      <c r="V1165" s="11"/>
      <c r="W1165" s="11"/>
      <c r="X1165" s="11"/>
      <c r="Y1165" s="11"/>
      <c r="Z1165" s="11"/>
      <c r="AA1165" s="11"/>
      <c r="AB1165" s="11"/>
      <c r="AC1165" s="11"/>
      <c r="AD1165" s="11"/>
      <c r="AE1165" s="11"/>
      <c r="AT1165" s="238" t="s">
        <v>199</v>
      </c>
      <c r="AU1165" s="238" t="s">
        <v>85</v>
      </c>
      <c r="AV1165" s="11" t="s">
        <v>85</v>
      </c>
      <c r="AW1165" s="11" t="s">
        <v>32</v>
      </c>
      <c r="AX1165" s="11" t="s">
        <v>76</v>
      </c>
      <c r="AY1165" s="238" t="s">
        <v>195</v>
      </c>
    </row>
    <row r="1166" s="10" customFormat="1">
      <c r="A1166" s="10"/>
      <c r="B1166" s="218"/>
      <c r="C1166" s="219"/>
      <c r="D1166" s="213" t="s">
        <v>199</v>
      </c>
      <c r="E1166" s="220" t="s">
        <v>1</v>
      </c>
      <c r="F1166" s="221" t="s">
        <v>2048</v>
      </c>
      <c r="G1166" s="219"/>
      <c r="H1166" s="220" t="s">
        <v>1</v>
      </c>
      <c r="I1166" s="222"/>
      <c r="J1166" s="219"/>
      <c r="K1166" s="219"/>
      <c r="L1166" s="223"/>
      <c r="M1166" s="224"/>
      <c r="N1166" s="225"/>
      <c r="O1166" s="225"/>
      <c r="P1166" s="225"/>
      <c r="Q1166" s="225"/>
      <c r="R1166" s="225"/>
      <c r="S1166" s="225"/>
      <c r="T1166" s="226"/>
      <c r="U1166" s="10"/>
      <c r="V1166" s="10"/>
      <c r="W1166" s="10"/>
      <c r="X1166" s="10"/>
      <c r="Y1166" s="10"/>
      <c r="Z1166" s="10"/>
      <c r="AA1166" s="10"/>
      <c r="AB1166" s="10"/>
      <c r="AC1166" s="10"/>
      <c r="AD1166" s="10"/>
      <c r="AE1166" s="10"/>
      <c r="AT1166" s="227" t="s">
        <v>199</v>
      </c>
      <c r="AU1166" s="227" t="s">
        <v>85</v>
      </c>
      <c r="AV1166" s="10" t="s">
        <v>83</v>
      </c>
      <c r="AW1166" s="10" t="s">
        <v>32</v>
      </c>
      <c r="AX1166" s="10" t="s">
        <v>76</v>
      </c>
      <c r="AY1166" s="227" t="s">
        <v>195</v>
      </c>
    </row>
    <row r="1167" s="11" customFormat="1">
      <c r="A1167" s="11"/>
      <c r="B1167" s="228"/>
      <c r="C1167" s="229"/>
      <c r="D1167" s="213" t="s">
        <v>199</v>
      </c>
      <c r="E1167" s="230" t="s">
        <v>1</v>
      </c>
      <c r="F1167" s="231" t="s">
        <v>2564</v>
      </c>
      <c r="G1167" s="229"/>
      <c r="H1167" s="232">
        <v>1.2</v>
      </c>
      <c r="I1167" s="233"/>
      <c r="J1167" s="229"/>
      <c r="K1167" s="229"/>
      <c r="L1167" s="234"/>
      <c r="M1167" s="235"/>
      <c r="N1167" s="236"/>
      <c r="O1167" s="236"/>
      <c r="P1167" s="236"/>
      <c r="Q1167" s="236"/>
      <c r="R1167" s="236"/>
      <c r="S1167" s="236"/>
      <c r="T1167" s="237"/>
      <c r="U1167" s="11"/>
      <c r="V1167" s="11"/>
      <c r="W1167" s="11"/>
      <c r="X1167" s="11"/>
      <c r="Y1167" s="11"/>
      <c r="Z1167" s="11"/>
      <c r="AA1167" s="11"/>
      <c r="AB1167" s="11"/>
      <c r="AC1167" s="11"/>
      <c r="AD1167" s="11"/>
      <c r="AE1167" s="11"/>
      <c r="AT1167" s="238" t="s">
        <v>199</v>
      </c>
      <c r="AU1167" s="238" t="s">
        <v>85</v>
      </c>
      <c r="AV1167" s="11" t="s">
        <v>85</v>
      </c>
      <c r="AW1167" s="11" t="s">
        <v>32</v>
      </c>
      <c r="AX1167" s="11" t="s">
        <v>76</v>
      </c>
      <c r="AY1167" s="238" t="s">
        <v>195</v>
      </c>
    </row>
    <row r="1168" s="10" customFormat="1">
      <c r="A1168" s="10"/>
      <c r="B1168" s="218"/>
      <c r="C1168" s="219"/>
      <c r="D1168" s="213" t="s">
        <v>199</v>
      </c>
      <c r="E1168" s="220" t="s">
        <v>1</v>
      </c>
      <c r="F1168" s="221" t="s">
        <v>2030</v>
      </c>
      <c r="G1168" s="219"/>
      <c r="H1168" s="220" t="s">
        <v>1</v>
      </c>
      <c r="I1168" s="222"/>
      <c r="J1168" s="219"/>
      <c r="K1168" s="219"/>
      <c r="L1168" s="223"/>
      <c r="M1168" s="224"/>
      <c r="N1168" s="225"/>
      <c r="O1168" s="225"/>
      <c r="P1168" s="225"/>
      <c r="Q1168" s="225"/>
      <c r="R1168" s="225"/>
      <c r="S1168" s="225"/>
      <c r="T1168" s="226"/>
      <c r="U1168" s="10"/>
      <c r="V1168" s="10"/>
      <c r="W1168" s="10"/>
      <c r="X1168" s="10"/>
      <c r="Y1168" s="10"/>
      <c r="Z1168" s="10"/>
      <c r="AA1168" s="10"/>
      <c r="AB1168" s="10"/>
      <c r="AC1168" s="10"/>
      <c r="AD1168" s="10"/>
      <c r="AE1168" s="10"/>
      <c r="AT1168" s="227" t="s">
        <v>199</v>
      </c>
      <c r="AU1168" s="227" t="s">
        <v>85</v>
      </c>
      <c r="AV1168" s="10" t="s">
        <v>83</v>
      </c>
      <c r="AW1168" s="10" t="s">
        <v>32</v>
      </c>
      <c r="AX1168" s="10" t="s">
        <v>76</v>
      </c>
      <c r="AY1168" s="227" t="s">
        <v>195</v>
      </c>
    </row>
    <row r="1169" s="11" customFormat="1">
      <c r="A1169" s="11"/>
      <c r="B1169" s="228"/>
      <c r="C1169" s="229"/>
      <c r="D1169" s="213" t="s">
        <v>199</v>
      </c>
      <c r="E1169" s="230" t="s">
        <v>1</v>
      </c>
      <c r="F1169" s="231" t="s">
        <v>2565</v>
      </c>
      <c r="G1169" s="229"/>
      <c r="H1169" s="232">
        <v>98.622</v>
      </c>
      <c r="I1169" s="233"/>
      <c r="J1169" s="229"/>
      <c r="K1169" s="229"/>
      <c r="L1169" s="234"/>
      <c r="M1169" s="235"/>
      <c r="N1169" s="236"/>
      <c r="O1169" s="236"/>
      <c r="P1169" s="236"/>
      <c r="Q1169" s="236"/>
      <c r="R1169" s="236"/>
      <c r="S1169" s="236"/>
      <c r="T1169" s="237"/>
      <c r="U1169" s="11"/>
      <c r="V1169" s="11"/>
      <c r="W1169" s="11"/>
      <c r="X1169" s="11"/>
      <c r="Y1169" s="11"/>
      <c r="Z1169" s="11"/>
      <c r="AA1169" s="11"/>
      <c r="AB1169" s="11"/>
      <c r="AC1169" s="11"/>
      <c r="AD1169" s="11"/>
      <c r="AE1169" s="11"/>
      <c r="AT1169" s="238" t="s">
        <v>199</v>
      </c>
      <c r="AU1169" s="238" t="s">
        <v>85</v>
      </c>
      <c r="AV1169" s="11" t="s">
        <v>85</v>
      </c>
      <c r="AW1169" s="11" t="s">
        <v>32</v>
      </c>
      <c r="AX1169" s="11" t="s">
        <v>76</v>
      </c>
      <c r="AY1169" s="238" t="s">
        <v>195</v>
      </c>
    </row>
    <row r="1170" s="11" customFormat="1">
      <c r="A1170" s="11"/>
      <c r="B1170" s="228"/>
      <c r="C1170" s="229"/>
      <c r="D1170" s="213" t="s">
        <v>199</v>
      </c>
      <c r="E1170" s="230" t="s">
        <v>1</v>
      </c>
      <c r="F1170" s="231" t="s">
        <v>2566</v>
      </c>
      <c r="G1170" s="229"/>
      <c r="H1170" s="232">
        <v>62.783999999999999</v>
      </c>
      <c r="I1170" s="233"/>
      <c r="J1170" s="229"/>
      <c r="K1170" s="229"/>
      <c r="L1170" s="234"/>
      <c r="M1170" s="235"/>
      <c r="N1170" s="236"/>
      <c r="O1170" s="236"/>
      <c r="P1170" s="236"/>
      <c r="Q1170" s="236"/>
      <c r="R1170" s="236"/>
      <c r="S1170" s="236"/>
      <c r="T1170" s="237"/>
      <c r="U1170" s="11"/>
      <c r="V1170" s="11"/>
      <c r="W1170" s="11"/>
      <c r="X1170" s="11"/>
      <c r="Y1170" s="11"/>
      <c r="Z1170" s="11"/>
      <c r="AA1170" s="11"/>
      <c r="AB1170" s="11"/>
      <c r="AC1170" s="11"/>
      <c r="AD1170" s="11"/>
      <c r="AE1170" s="11"/>
      <c r="AT1170" s="238" t="s">
        <v>199</v>
      </c>
      <c r="AU1170" s="238" t="s">
        <v>85</v>
      </c>
      <c r="AV1170" s="11" t="s">
        <v>85</v>
      </c>
      <c r="AW1170" s="11" t="s">
        <v>32</v>
      </c>
      <c r="AX1170" s="11" t="s">
        <v>76</v>
      </c>
      <c r="AY1170" s="238" t="s">
        <v>195</v>
      </c>
    </row>
    <row r="1171" s="11" customFormat="1">
      <c r="A1171" s="11"/>
      <c r="B1171" s="228"/>
      <c r="C1171" s="229"/>
      <c r="D1171" s="213" t="s">
        <v>199</v>
      </c>
      <c r="E1171" s="230" t="s">
        <v>1</v>
      </c>
      <c r="F1171" s="231" t="s">
        <v>2567</v>
      </c>
      <c r="G1171" s="229"/>
      <c r="H1171" s="232">
        <v>109.55500000000001</v>
      </c>
      <c r="I1171" s="233"/>
      <c r="J1171" s="229"/>
      <c r="K1171" s="229"/>
      <c r="L1171" s="234"/>
      <c r="M1171" s="235"/>
      <c r="N1171" s="236"/>
      <c r="O1171" s="236"/>
      <c r="P1171" s="236"/>
      <c r="Q1171" s="236"/>
      <c r="R1171" s="236"/>
      <c r="S1171" s="236"/>
      <c r="T1171" s="237"/>
      <c r="U1171" s="11"/>
      <c r="V1171" s="11"/>
      <c r="W1171" s="11"/>
      <c r="X1171" s="11"/>
      <c r="Y1171" s="11"/>
      <c r="Z1171" s="11"/>
      <c r="AA1171" s="11"/>
      <c r="AB1171" s="11"/>
      <c r="AC1171" s="11"/>
      <c r="AD1171" s="11"/>
      <c r="AE1171" s="11"/>
      <c r="AT1171" s="238" t="s">
        <v>199</v>
      </c>
      <c r="AU1171" s="238" t="s">
        <v>85</v>
      </c>
      <c r="AV1171" s="11" t="s">
        <v>85</v>
      </c>
      <c r="AW1171" s="11" t="s">
        <v>32</v>
      </c>
      <c r="AX1171" s="11" t="s">
        <v>76</v>
      </c>
      <c r="AY1171" s="238" t="s">
        <v>195</v>
      </c>
    </row>
    <row r="1172" s="11" customFormat="1">
      <c r="A1172" s="11"/>
      <c r="B1172" s="228"/>
      <c r="C1172" s="229"/>
      <c r="D1172" s="213" t="s">
        <v>199</v>
      </c>
      <c r="E1172" s="230" t="s">
        <v>1</v>
      </c>
      <c r="F1172" s="231" t="s">
        <v>2568</v>
      </c>
      <c r="G1172" s="229"/>
      <c r="H1172" s="232">
        <v>58.776000000000003</v>
      </c>
      <c r="I1172" s="233"/>
      <c r="J1172" s="229"/>
      <c r="K1172" s="229"/>
      <c r="L1172" s="234"/>
      <c r="M1172" s="235"/>
      <c r="N1172" s="236"/>
      <c r="O1172" s="236"/>
      <c r="P1172" s="236"/>
      <c r="Q1172" s="236"/>
      <c r="R1172" s="236"/>
      <c r="S1172" s="236"/>
      <c r="T1172" s="237"/>
      <c r="U1172" s="11"/>
      <c r="V1172" s="11"/>
      <c r="W1172" s="11"/>
      <c r="X1172" s="11"/>
      <c r="Y1172" s="11"/>
      <c r="Z1172" s="11"/>
      <c r="AA1172" s="11"/>
      <c r="AB1172" s="11"/>
      <c r="AC1172" s="11"/>
      <c r="AD1172" s="11"/>
      <c r="AE1172" s="11"/>
      <c r="AT1172" s="238" t="s">
        <v>199</v>
      </c>
      <c r="AU1172" s="238" t="s">
        <v>85</v>
      </c>
      <c r="AV1172" s="11" t="s">
        <v>85</v>
      </c>
      <c r="AW1172" s="11" t="s">
        <v>32</v>
      </c>
      <c r="AX1172" s="11" t="s">
        <v>76</v>
      </c>
      <c r="AY1172" s="238" t="s">
        <v>195</v>
      </c>
    </row>
    <row r="1173" s="11" customFormat="1">
      <c r="A1173" s="11"/>
      <c r="B1173" s="228"/>
      <c r="C1173" s="229"/>
      <c r="D1173" s="213" t="s">
        <v>199</v>
      </c>
      <c r="E1173" s="230" t="s">
        <v>1</v>
      </c>
      <c r="F1173" s="231" t="s">
        <v>2569</v>
      </c>
      <c r="G1173" s="229"/>
      <c r="H1173" s="232">
        <v>9.2249999999999996</v>
      </c>
      <c r="I1173" s="233"/>
      <c r="J1173" s="229"/>
      <c r="K1173" s="229"/>
      <c r="L1173" s="234"/>
      <c r="M1173" s="235"/>
      <c r="N1173" s="236"/>
      <c r="O1173" s="236"/>
      <c r="P1173" s="236"/>
      <c r="Q1173" s="236"/>
      <c r="R1173" s="236"/>
      <c r="S1173" s="236"/>
      <c r="T1173" s="237"/>
      <c r="U1173" s="11"/>
      <c r="V1173" s="11"/>
      <c r="W1173" s="11"/>
      <c r="X1173" s="11"/>
      <c r="Y1173" s="11"/>
      <c r="Z1173" s="11"/>
      <c r="AA1173" s="11"/>
      <c r="AB1173" s="11"/>
      <c r="AC1173" s="11"/>
      <c r="AD1173" s="11"/>
      <c r="AE1173" s="11"/>
      <c r="AT1173" s="238" t="s">
        <v>199</v>
      </c>
      <c r="AU1173" s="238" t="s">
        <v>85</v>
      </c>
      <c r="AV1173" s="11" t="s">
        <v>85</v>
      </c>
      <c r="AW1173" s="11" t="s">
        <v>32</v>
      </c>
      <c r="AX1173" s="11" t="s">
        <v>76</v>
      </c>
      <c r="AY1173" s="238" t="s">
        <v>195</v>
      </c>
    </row>
    <row r="1174" s="11" customFormat="1">
      <c r="A1174" s="11"/>
      <c r="B1174" s="228"/>
      <c r="C1174" s="229"/>
      <c r="D1174" s="213" t="s">
        <v>199</v>
      </c>
      <c r="E1174" s="230" t="s">
        <v>1</v>
      </c>
      <c r="F1174" s="231" t="s">
        <v>2570</v>
      </c>
      <c r="G1174" s="229"/>
      <c r="H1174" s="232">
        <v>55.25</v>
      </c>
      <c r="I1174" s="233"/>
      <c r="J1174" s="229"/>
      <c r="K1174" s="229"/>
      <c r="L1174" s="234"/>
      <c r="M1174" s="235"/>
      <c r="N1174" s="236"/>
      <c r="O1174" s="236"/>
      <c r="P1174" s="236"/>
      <c r="Q1174" s="236"/>
      <c r="R1174" s="236"/>
      <c r="S1174" s="236"/>
      <c r="T1174" s="237"/>
      <c r="U1174" s="11"/>
      <c r="V1174" s="11"/>
      <c r="W1174" s="11"/>
      <c r="X1174" s="11"/>
      <c r="Y1174" s="11"/>
      <c r="Z1174" s="11"/>
      <c r="AA1174" s="11"/>
      <c r="AB1174" s="11"/>
      <c r="AC1174" s="11"/>
      <c r="AD1174" s="11"/>
      <c r="AE1174" s="11"/>
      <c r="AT1174" s="238" t="s">
        <v>199</v>
      </c>
      <c r="AU1174" s="238" t="s">
        <v>85</v>
      </c>
      <c r="AV1174" s="11" t="s">
        <v>85</v>
      </c>
      <c r="AW1174" s="11" t="s">
        <v>32</v>
      </c>
      <c r="AX1174" s="11" t="s">
        <v>76</v>
      </c>
      <c r="AY1174" s="238" t="s">
        <v>195</v>
      </c>
    </row>
    <row r="1175" s="10" customFormat="1">
      <c r="A1175" s="10"/>
      <c r="B1175" s="218"/>
      <c r="C1175" s="219"/>
      <c r="D1175" s="213" t="s">
        <v>199</v>
      </c>
      <c r="E1175" s="220" t="s">
        <v>1</v>
      </c>
      <c r="F1175" s="221" t="s">
        <v>2032</v>
      </c>
      <c r="G1175" s="219"/>
      <c r="H1175" s="220" t="s">
        <v>1</v>
      </c>
      <c r="I1175" s="222"/>
      <c r="J1175" s="219"/>
      <c r="K1175" s="219"/>
      <c r="L1175" s="223"/>
      <c r="M1175" s="224"/>
      <c r="N1175" s="225"/>
      <c r="O1175" s="225"/>
      <c r="P1175" s="225"/>
      <c r="Q1175" s="225"/>
      <c r="R1175" s="225"/>
      <c r="S1175" s="225"/>
      <c r="T1175" s="226"/>
      <c r="U1175" s="10"/>
      <c r="V1175" s="10"/>
      <c r="W1175" s="10"/>
      <c r="X1175" s="10"/>
      <c r="Y1175" s="10"/>
      <c r="Z1175" s="10"/>
      <c r="AA1175" s="10"/>
      <c r="AB1175" s="10"/>
      <c r="AC1175" s="10"/>
      <c r="AD1175" s="10"/>
      <c r="AE1175" s="10"/>
      <c r="AT1175" s="227" t="s">
        <v>199</v>
      </c>
      <c r="AU1175" s="227" t="s">
        <v>85</v>
      </c>
      <c r="AV1175" s="10" t="s">
        <v>83</v>
      </c>
      <c r="AW1175" s="10" t="s">
        <v>32</v>
      </c>
      <c r="AX1175" s="10" t="s">
        <v>76</v>
      </c>
      <c r="AY1175" s="227" t="s">
        <v>195</v>
      </c>
    </row>
    <row r="1176" s="11" customFormat="1">
      <c r="A1176" s="11"/>
      <c r="B1176" s="228"/>
      <c r="C1176" s="229"/>
      <c r="D1176" s="213" t="s">
        <v>199</v>
      </c>
      <c r="E1176" s="230" t="s">
        <v>1</v>
      </c>
      <c r="F1176" s="231" t="s">
        <v>2571</v>
      </c>
      <c r="G1176" s="229"/>
      <c r="H1176" s="232">
        <v>22.914999999999999</v>
      </c>
      <c r="I1176" s="233"/>
      <c r="J1176" s="229"/>
      <c r="K1176" s="229"/>
      <c r="L1176" s="234"/>
      <c r="M1176" s="235"/>
      <c r="N1176" s="236"/>
      <c r="O1176" s="236"/>
      <c r="P1176" s="236"/>
      <c r="Q1176" s="236"/>
      <c r="R1176" s="236"/>
      <c r="S1176" s="236"/>
      <c r="T1176" s="237"/>
      <c r="U1176" s="11"/>
      <c r="V1176" s="11"/>
      <c r="W1176" s="11"/>
      <c r="X1176" s="11"/>
      <c r="Y1176" s="11"/>
      <c r="Z1176" s="11"/>
      <c r="AA1176" s="11"/>
      <c r="AB1176" s="11"/>
      <c r="AC1176" s="11"/>
      <c r="AD1176" s="11"/>
      <c r="AE1176" s="11"/>
      <c r="AT1176" s="238" t="s">
        <v>199</v>
      </c>
      <c r="AU1176" s="238" t="s">
        <v>85</v>
      </c>
      <c r="AV1176" s="11" t="s">
        <v>85</v>
      </c>
      <c r="AW1176" s="11" t="s">
        <v>32</v>
      </c>
      <c r="AX1176" s="11" t="s">
        <v>76</v>
      </c>
      <c r="AY1176" s="238" t="s">
        <v>195</v>
      </c>
    </row>
    <row r="1177" s="11" customFormat="1">
      <c r="A1177" s="11"/>
      <c r="B1177" s="228"/>
      <c r="C1177" s="229"/>
      <c r="D1177" s="213" t="s">
        <v>199</v>
      </c>
      <c r="E1177" s="230" t="s">
        <v>1</v>
      </c>
      <c r="F1177" s="231" t="s">
        <v>2572</v>
      </c>
      <c r="G1177" s="229"/>
      <c r="H1177" s="232">
        <v>53.448999999999998</v>
      </c>
      <c r="I1177" s="233"/>
      <c r="J1177" s="229"/>
      <c r="K1177" s="229"/>
      <c r="L1177" s="234"/>
      <c r="M1177" s="235"/>
      <c r="N1177" s="236"/>
      <c r="O1177" s="236"/>
      <c r="P1177" s="236"/>
      <c r="Q1177" s="236"/>
      <c r="R1177" s="236"/>
      <c r="S1177" s="236"/>
      <c r="T1177" s="237"/>
      <c r="U1177" s="11"/>
      <c r="V1177" s="11"/>
      <c r="W1177" s="11"/>
      <c r="X1177" s="11"/>
      <c r="Y1177" s="11"/>
      <c r="Z1177" s="11"/>
      <c r="AA1177" s="11"/>
      <c r="AB1177" s="11"/>
      <c r="AC1177" s="11"/>
      <c r="AD1177" s="11"/>
      <c r="AE1177" s="11"/>
      <c r="AT1177" s="238" t="s">
        <v>199</v>
      </c>
      <c r="AU1177" s="238" t="s">
        <v>85</v>
      </c>
      <c r="AV1177" s="11" t="s">
        <v>85</v>
      </c>
      <c r="AW1177" s="11" t="s">
        <v>32</v>
      </c>
      <c r="AX1177" s="11" t="s">
        <v>76</v>
      </c>
      <c r="AY1177" s="238" t="s">
        <v>195</v>
      </c>
    </row>
    <row r="1178" s="11" customFormat="1">
      <c r="A1178" s="11"/>
      <c r="B1178" s="228"/>
      <c r="C1178" s="229"/>
      <c r="D1178" s="213" t="s">
        <v>199</v>
      </c>
      <c r="E1178" s="230" t="s">
        <v>1</v>
      </c>
      <c r="F1178" s="231" t="s">
        <v>2573</v>
      </c>
      <c r="G1178" s="229"/>
      <c r="H1178" s="232">
        <v>4.9080000000000004</v>
      </c>
      <c r="I1178" s="233"/>
      <c r="J1178" s="229"/>
      <c r="K1178" s="229"/>
      <c r="L1178" s="234"/>
      <c r="M1178" s="235"/>
      <c r="N1178" s="236"/>
      <c r="O1178" s="236"/>
      <c r="P1178" s="236"/>
      <c r="Q1178" s="236"/>
      <c r="R1178" s="236"/>
      <c r="S1178" s="236"/>
      <c r="T1178" s="237"/>
      <c r="U1178" s="11"/>
      <c r="V1178" s="11"/>
      <c r="W1178" s="11"/>
      <c r="X1178" s="11"/>
      <c r="Y1178" s="11"/>
      <c r="Z1178" s="11"/>
      <c r="AA1178" s="11"/>
      <c r="AB1178" s="11"/>
      <c r="AC1178" s="11"/>
      <c r="AD1178" s="11"/>
      <c r="AE1178" s="11"/>
      <c r="AT1178" s="238" t="s">
        <v>199</v>
      </c>
      <c r="AU1178" s="238" t="s">
        <v>85</v>
      </c>
      <c r="AV1178" s="11" t="s">
        <v>85</v>
      </c>
      <c r="AW1178" s="11" t="s">
        <v>32</v>
      </c>
      <c r="AX1178" s="11" t="s">
        <v>76</v>
      </c>
      <c r="AY1178" s="238" t="s">
        <v>195</v>
      </c>
    </row>
    <row r="1179" s="11" customFormat="1">
      <c r="A1179" s="11"/>
      <c r="B1179" s="228"/>
      <c r="C1179" s="229"/>
      <c r="D1179" s="213" t="s">
        <v>199</v>
      </c>
      <c r="E1179" s="230" t="s">
        <v>1</v>
      </c>
      <c r="F1179" s="231" t="s">
        <v>2574</v>
      </c>
      <c r="G1179" s="229"/>
      <c r="H1179" s="232">
        <v>5.2649999999999997</v>
      </c>
      <c r="I1179" s="233"/>
      <c r="J1179" s="229"/>
      <c r="K1179" s="229"/>
      <c r="L1179" s="234"/>
      <c r="M1179" s="235"/>
      <c r="N1179" s="236"/>
      <c r="O1179" s="236"/>
      <c r="P1179" s="236"/>
      <c r="Q1179" s="236"/>
      <c r="R1179" s="236"/>
      <c r="S1179" s="236"/>
      <c r="T1179" s="237"/>
      <c r="U1179" s="11"/>
      <c r="V1179" s="11"/>
      <c r="W1179" s="11"/>
      <c r="X1179" s="11"/>
      <c r="Y1179" s="11"/>
      <c r="Z1179" s="11"/>
      <c r="AA1179" s="11"/>
      <c r="AB1179" s="11"/>
      <c r="AC1179" s="11"/>
      <c r="AD1179" s="11"/>
      <c r="AE1179" s="11"/>
      <c r="AT1179" s="238" t="s">
        <v>199</v>
      </c>
      <c r="AU1179" s="238" t="s">
        <v>85</v>
      </c>
      <c r="AV1179" s="11" t="s">
        <v>85</v>
      </c>
      <c r="AW1179" s="11" t="s">
        <v>32</v>
      </c>
      <c r="AX1179" s="11" t="s">
        <v>76</v>
      </c>
      <c r="AY1179" s="238" t="s">
        <v>195</v>
      </c>
    </row>
    <row r="1180" s="10" customFormat="1">
      <c r="A1180" s="10"/>
      <c r="B1180" s="218"/>
      <c r="C1180" s="219"/>
      <c r="D1180" s="213" t="s">
        <v>199</v>
      </c>
      <c r="E1180" s="220" t="s">
        <v>1</v>
      </c>
      <c r="F1180" s="221" t="s">
        <v>2034</v>
      </c>
      <c r="G1180" s="219"/>
      <c r="H1180" s="220" t="s">
        <v>1</v>
      </c>
      <c r="I1180" s="222"/>
      <c r="J1180" s="219"/>
      <c r="K1180" s="219"/>
      <c r="L1180" s="223"/>
      <c r="M1180" s="224"/>
      <c r="N1180" s="225"/>
      <c r="O1180" s="225"/>
      <c r="P1180" s="225"/>
      <c r="Q1180" s="225"/>
      <c r="R1180" s="225"/>
      <c r="S1180" s="225"/>
      <c r="T1180" s="226"/>
      <c r="U1180" s="10"/>
      <c r="V1180" s="10"/>
      <c r="W1180" s="10"/>
      <c r="X1180" s="10"/>
      <c r="Y1180" s="10"/>
      <c r="Z1180" s="10"/>
      <c r="AA1180" s="10"/>
      <c r="AB1180" s="10"/>
      <c r="AC1180" s="10"/>
      <c r="AD1180" s="10"/>
      <c r="AE1180" s="10"/>
      <c r="AT1180" s="227" t="s">
        <v>199</v>
      </c>
      <c r="AU1180" s="227" t="s">
        <v>85</v>
      </c>
      <c r="AV1180" s="10" t="s">
        <v>83</v>
      </c>
      <c r="AW1180" s="10" t="s">
        <v>32</v>
      </c>
      <c r="AX1180" s="10" t="s">
        <v>76</v>
      </c>
      <c r="AY1180" s="227" t="s">
        <v>195</v>
      </c>
    </row>
    <row r="1181" s="11" customFormat="1">
      <c r="A1181" s="11"/>
      <c r="B1181" s="228"/>
      <c r="C1181" s="229"/>
      <c r="D1181" s="213" t="s">
        <v>199</v>
      </c>
      <c r="E1181" s="230" t="s">
        <v>1</v>
      </c>
      <c r="F1181" s="231" t="s">
        <v>2575</v>
      </c>
      <c r="G1181" s="229"/>
      <c r="H1181" s="232">
        <v>14.968999999999999</v>
      </c>
      <c r="I1181" s="233"/>
      <c r="J1181" s="229"/>
      <c r="K1181" s="229"/>
      <c r="L1181" s="234"/>
      <c r="M1181" s="235"/>
      <c r="N1181" s="236"/>
      <c r="O1181" s="236"/>
      <c r="P1181" s="236"/>
      <c r="Q1181" s="236"/>
      <c r="R1181" s="236"/>
      <c r="S1181" s="236"/>
      <c r="T1181" s="237"/>
      <c r="U1181" s="11"/>
      <c r="V1181" s="11"/>
      <c r="W1181" s="11"/>
      <c r="X1181" s="11"/>
      <c r="Y1181" s="11"/>
      <c r="Z1181" s="11"/>
      <c r="AA1181" s="11"/>
      <c r="AB1181" s="11"/>
      <c r="AC1181" s="11"/>
      <c r="AD1181" s="11"/>
      <c r="AE1181" s="11"/>
      <c r="AT1181" s="238" t="s">
        <v>199</v>
      </c>
      <c r="AU1181" s="238" t="s">
        <v>85</v>
      </c>
      <c r="AV1181" s="11" t="s">
        <v>85</v>
      </c>
      <c r="AW1181" s="11" t="s">
        <v>32</v>
      </c>
      <c r="AX1181" s="11" t="s">
        <v>76</v>
      </c>
      <c r="AY1181" s="238" t="s">
        <v>195</v>
      </c>
    </row>
    <row r="1182" s="11" customFormat="1">
      <c r="A1182" s="11"/>
      <c r="B1182" s="228"/>
      <c r="C1182" s="229"/>
      <c r="D1182" s="213" t="s">
        <v>199</v>
      </c>
      <c r="E1182" s="230" t="s">
        <v>1</v>
      </c>
      <c r="F1182" s="231" t="s">
        <v>2576</v>
      </c>
      <c r="G1182" s="229"/>
      <c r="H1182" s="232">
        <v>23.763999999999999</v>
      </c>
      <c r="I1182" s="233"/>
      <c r="J1182" s="229"/>
      <c r="K1182" s="229"/>
      <c r="L1182" s="234"/>
      <c r="M1182" s="235"/>
      <c r="N1182" s="236"/>
      <c r="O1182" s="236"/>
      <c r="P1182" s="236"/>
      <c r="Q1182" s="236"/>
      <c r="R1182" s="236"/>
      <c r="S1182" s="236"/>
      <c r="T1182" s="237"/>
      <c r="U1182" s="11"/>
      <c r="V1182" s="11"/>
      <c r="W1182" s="11"/>
      <c r="X1182" s="11"/>
      <c r="Y1182" s="11"/>
      <c r="Z1182" s="11"/>
      <c r="AA1182" s="11"/>
      <c r="AB1182" s="11"/>
      <c r="AC1182" s="11"/>
      <c r="AD1182" s="11"/>
      <c r="AE1182" s="11"/>
      <c r="AT1182" s="238" t="s">
        <v>199</v>
      </c>
      <c r="AU1182" s="238" t="s">
        <v>85</v>
      </c>
      <c r="AV1182" s="11" t="s">
        <v>85</v>
      </c>
      <c r="AW1182" s="11" t="s">
        <v>32</v>
      </c>
      <c r="AX1182" s="11" t="s">
        <v>76</v>
      </c>
      <c r="AY1182" s="238" t="s">
        <v>195</v>
      </c>
    </row>
    <row r="1183" s="11" customFormat="1">
      <c r="A1183" s="11"/>
      <c r="B1183" s="228"/>
      <c r="C1183" s="229"/>
      <c r="D1183" s="213" t="s">
        <v>199</v>
      </c>
      <c r="E1183" s="230" t="s">
        <v>1</v>
      </c>
      <c r="F1183" s="231" t="s">
        <v>2577</v>
      </c>
      <c r="G1183" s="229"/>
      <c r="H1183" s="232">
        <v>7.0529999999999999</v>
      </c>
      <c r="I1183" s="233"/>
      <c r="J1183" s="229"/>
      <c r="K1183" s="229"/>
      <c r="L1183" s="234"/>
      <c r="M1183" s="235"/>
      <c r="N1183" s="236"/>
      <c r="O1183" s="236"/>
      <c r="P1183" s="236"/>
      <c r="Q1183" s="236"/>
      <c r="R1183" s="236"/>
      <c r="S1183" s="236"/>
      <c r="T1183" s="237"/>
      <c r="U1183" s="11"/>
      <c r="V1183" s="11"/>
      <c r="W1183" s="11"/>
      <c r="X1183" s="11"/>
      <c r="Y1183" s="11"/>
      <c r="Z1183" s="11"/>
      <c r="AA1183" s="11"/>
      <c r="AB1183" s="11"/>
      <c r="AC1183" s="11"/>
      <c r="AD1183" s="11"/>
      <c r="AE1183" s="11"/>
      <c r="AT1183" s="238" t="s">
        <v>199</v>
      </c>
      <c r="AU1183" s="238" t="s">
        <v>85</v>
      </c>
      <c r="AV1183" s="11" t="s">
        <v>85</v>
      </c>
      <c r="AW1183" s="11" t="s">
        <v>32</v>
      </c>
      <c r="AX1183" s="11" t="s">
        <v>76</v>
      </c>
      <c r="AY1183" s="238" t="s">
        <v>195</v>
      </c>
    </row>
    <row r="1184" s="10" customFormat="1">
      <c r="A1184" s="10"/>
      <c r="B1184" s="218"/>
      <c r="C1184" s="219"/>
      <c r="D1184" s="213" t="s">
        <v>199</v>
      </c>
      <c r="E1184" s="220" t="s">
        <v>1</v>
      </c>
      <c r="F1184" s="221" t="s">
        <v>2055</v>
      </c>
      <c r="G1184" s="219"/>
      <c r="H1184" s="220" t="s">
        <v>1</v>
      </c>
      <c r="I1184" s="222"/>
      <c r="J1184" s="219"/>
      <c r="K1184" s="219"/>
      <c r="L1184" s="223"/>
      <c r="M1184" s="224"/>
      <c r="N1184" s="225"/>
      <c r="O1184" s="225"/>
      <c r="P1184" s="225"/>
      <c r="Q1184" s="225"/>
      <c r="R1184" s="225"/>
      <c r="S1184" s="225"/>
      <c r="T1184" s="226"/>
      <c r="U1184" s="10"/>
      <c r="V1184" s="10"/>
      <c r="W1184" s="10"/>
      <c r="X1184" s="10"/>
      <c r="Y1184" s="10"/>
      <c r="Z1184" s="10"/>
      <c r="AA1184" s="10"/>
      <c r="AB1184" s="10"/>
      <c r="AC1184" s="10"/>
      <c r="AD1184" s="10"/>
      <c r="AE1184" s="10"/>
      <c r="AT1184" s="227" t="s">
        <v>199</v>
      </c>
      <c r="AU1184" s="227" t="s">
        <v>85</v>
      </c>
      <c r="AV1184" s="10" t="s">
        <v>83</v>
      </c>
      <c r="AW1184" s="10" t="s">
        <v>32</v>
      </c>
      <c r="AX1184" s="10" t="s">
        <v>76</v>
      </c>
      <c r="AY1184" s="227" t="s">
        <v>195</v>
      </c>
    </row>
    <row r="1185" s="11" customFormat="1">
      <c r="A1185" s="11"/>
      <c r="B1185" s="228"/>
      <c r="C1185" s="229"/>
      <c r="D1185" s="213" t="s">
        <v>199</v>
      </c>
      <c r="E1185" s="230" t="s">
        <v>1</v>
      </c>
      <c r="F1185" s="231" t="s">
        <v>2578</v>
      </c>
      <c r="G1185" s="229"/>
      <c r="H1185" s="232">
        <v>180.36000000000001</v>
      </c>
      <c r="I1185" s="233"/>
      <c r="J1185" s="229"/>
      <c r="K1185" s="229"/>
      <c r="L1185" s="234"/>
      <c r="M1185" s="235"/>
      <c r="N1185" s="236"/>
      <c r="O1185" s="236"/>
      <c r="P1185" s="236"/>
      <c r="Q1185" s="236"/>
      <c r="R1185" s="236"/>
      <c r="S1185" s="236"/>
      <c r="T1185" s="237"/>
      <c r="U1185" s="11"/>
      <c r="V1185" s="11"/>
      <c r="W1185" s="11"/>
      <c r="X1185" s="11"/>
      <c r="Y1185" s="11"/>
      <c r="Z1185" s="11"/>
      <c r="AA1185" s="11"/>
      <c r="AB1185" s="11"/>
      <c r="AC1185" s="11"/>
      <c r="AD1185" s="11"/>
      <c r="AE1185" s="11"/>
      <c r="AT1185" s="238" t="s">
        <v>199</v>
      </c>
      <c r="AU1185" s="238" t="s">
        <v>85</v>
      </c>
      <c r="AV1185" s="11" t="s">
        <v>85</v>
      </c>
      <c r="AW1185" s="11" t="s">
        <v>32</v>
      </c>
      <c r="AX1185" s="11" t="s">
        <v>76</v>
      </c>
      <c r="AY1185" s="238" t="s">
        <v>195</v>
      </c>
    </row>
    <row r="1186" s="11" customFormat="1">
      <c r="A1186" s="11"/>
      <c r="B1186" s="228"/>
      <c r="C1186" s="229"/>
      <c r="D1186" s="213" t="s">
        <v>199</v>
      </c>
      <c r="E1186" s="230" t="s">
        <v>1</v>
      </c>
      <c r="F1186" s="231" t="s">
        <v>2579</v>
      </c>
      <c r="G1186" s="229"/>
      <c r="H1186" s="232">
        <v>36.399999999999999</v>
      </c>
      <c r="I1186" s="233"/>
      <c r="J1186" s="229"/>
      <c r="K1186" s="229"/>
      <c r="L1186" s="234"/>
      <c r="M1186" s="235"/>
      <c r="N1186" s="236"/>
      <c r="O1186" s="236"/>
      <c r="P1186" s="236"/>
      <c r="Q1186" s="236"/>
      <c r="R1186" s="236"/>
      <c r="S1186" s="236"/>
      <c r="T1186" s="237"/>
      <c r="U1186" s="11"/>
      <c r="V1186" s="11"/>
      <c r="W1186" s="11"/>
      <c r="X1186" s="11"/>
      <c r="Y1186" s="11"/>
      <c r="Z1186" s="11"/>
      <c r="AA1186" s="11"/>
      <c r="AB1186" s="11"/>
      <c r="AC1186" s="11"/>
      <c r="AD1186" s="11"/>
      <c r="AE1186" s="11"/>
      <c r="AT1186" s="238" t="s">
        <v>199</v>
      </c>
      <c r="AU1186" s="238" t="s">
        <v>85</v>
      </c>
      <c r="AV1186" s="11" t="s">
        <v>85</v>
      </c>
      <c r="AW1186" s="11" t="s">
        <v>32</v>
      </c>
      <c r="AX1186" s="11" t="s">
        <v>76</v>
      </c>
      <c r="AY1186" s="238" t="s">
        <v>195</v>
      </c>
    </row>
    <row r="1187" s="10" customFormat="1">
      <c r="A1187" s="10"/>
      <c r="B1187" s="218"/>
      <c r="C1187" s="219"/>
      <c r="D1187" s="213" t="s">
        <v>199</v>
      </c>
      <c r="E1187" s="220" t="s">
        <v>1</v>
      </c>
      <c r="F1187" s="221" t="s">
        <v>2058</v>
      </c>
      <c r="G1187" s="219"/>
      <c r="H1187" s="220" t="s">
        <v>1</v>
      </c>
      <c r="I1187" s="222"/>
      <c r="J1187" s="219"/>
      <c r="K1187" s="219"/>
      <c r="L1187" s="223"/>
      <c r="M1187" s="224"/>
      <c r="N1187" s="225"/>
      <c r="O1187" s="225"/>
      <c r="P1187" s="225"/>
      <c r="Q1187" s="225"/>
      <c r="R1187" s="225"/>
      <c r="S1187" s="225"/>
      <c r="T1187" s="226"/>
      <c r="U1187" s="10"/>
      <c r="V1187" s="10"/>
      <c r="W1187" s="10"/>
      <c r="X1187" s="10"/>
      <c r="Y1187" s="10"/>
      <c r="Z1187" s="10"/>
      <c r="AA1187" s="10"/>
      <c r="AB1187" s="10"/>
      <c r="AC1187" s="10"/>
      <c r="AD1187" s="10"/>
      <c r="AE1187" s="10"/>
      <c r="AT1187" s="227" t="s">
        <v>199</v>
      </c>
      <c r="AU1187" s="227" t="s">
        <v>85</v>
      </c>
      <c r="AV1187" s="10" t="s">
        <v>83</v>
      </c>
      <c r="AW1187" s="10" t="s">
        <v>32</v>
      </c>
      <c r="AX1187" s="10" t="s">
        <v>76</v>
      </c>
      <c r="AY1187" s="227" t="s">
        <v>195</v>
      </c>
    </row>
    <row r="1188" s="11" customFormat="1">
      <c r="A1188" s="11"/>
      <c r="B1188" s="228"/>
      <c r="C1188" s="229"/>
      <c r="D1188" s="213" t="s">
        <v>199</v>
      </c>
      <c r="E1188" s="230" t="s">
        <v>1</v>
      </c>
      <c r="F1188" s="231" t="s">
        <v>2580</v>
      </c>
      <c r="G1188" s="229"/>
      <c r="H1188" s="232">
        <v>3.1579999999999999</v>
      </c>
      <c r="I1188" s="233"/>
      <c r="J1188" s="229"/>
      <c r="K1188" s="229"/>
      <c r="L1188" s="234"/>
      <c r="M1188" s="235"/>
      <c r="N1188" s="236"/>
      <c r="O1188" s="236"/>
      <c r="P1188" s="236"/>
      <c r="Q1188" s="236"/>
      <c r="R1188" s="236"/>
      <c r="S1188" s="236"/>
      <c r="T1188" s="237"/>
      <c r="U1188" s="11"/>
      <c r="V1188" s="11"/>
      <c r="W1188" s="11"/>
      <c r="X1188" s="11"/>
      <c r="Y1188" s="11"/>
      <c r="Z1188" s="11"/>
      <c r="AA1188" s="11"/>
      <c r="AB1188" s="11"/>
      <c r="AC1188" s="11"/>
      <c r="AD1188" s="11"/>
      <c r="AE1188" s="11"/>
      <c r="AT1188" s="238" t="s">
        <v>199</v>
      </c>
      <c r="AU1188" s="238" t="s">
        <v>85</v>
      </c>
      <c r="AV1188" s="11" t="s">
        <v>85</v>
      </c>
      <c r="AW1188" s="11" t="s">
        <v>32</v>
      </c>
      <c r="AX1188" s="11" t="s">
        <v>76</v>
      </c>
      <c r="AY1188" s="238" t="s">
        <v>195</v>
      </c>
    </row>
    <row r="1189" s="10" customFormat="1">
      <c r="A1189" s="10"/>
      <c r="B1189" s="218"/>
      <c r="C1189" s="219"/>
      <c r="D1189" s="213" t="s">
        <v>199</v>
      </c>
      <c r="E1189" s="220" t="s">
        <v>1</v>
      </c>
      <c r="F1189" s="221" t="s">
        <v>2078</v>
      </c>
      <c r="G1189" s="219"/>
      <c r="H1189" s="220" t="s">
        <v>1</v>
      </c>
      <c r="I1189" s="222"/>
      <c r="J1189" s="219"/>
      <c r="K1189" s="219"/>
      <c r="L1189" s="223"/>
      <c r="M1189" s="224"/>
      <c r="N1189" s="225"/>
      <c r="O1189" s="225"/>
      <c r="P1189" s="225"/>
      <c r="Q1189" s="225"/>
      <c r="R1189" s="225"/>
      <c r="S1189" s="225"/>
      <c r="T1189" s="226"/>
      <c r="U1189" s="10"/>
      <c r="V1189" s="10"/>
      <c r="W1189" s="10"/>
      <c r="X1189" s="10"/>
      <c r="Y1189" s="10"/>
      <c r="Z1189" s="10"/>
      <c r="AA1189" s="10"/>
      <c r="AB1189" s="10"/>
      <c r="AC1189" s="10"/>
      <c r="AD1189" s="10"/>
      <c r="AE1189" s="10"/>
      <c r="AT1189" s="227" t="s">
        <v>199</v>
      </c>
      <c r="AU1189" s="227" t="s">
        <v>85</v>
      </c>
      <c r="AV1189" s="10" t="s">
        <v>83</v>
      </c>
      <c r="AW1189" s="10" t="s">
        <v>32</v>
      </c>
      <c r="AX1189" s="10" t="s">
        <v>76</v>
      </c>
      <c r="AY1189" s="227" t="s">
        <v>195</v>
      </c>
    </row>
    <row r="1190" s="11" customFormat="1">
      <c r="A1190" s="11"/>
      <c r="B1190" s="228"/>
      <c r="C1190" s="229"/>
      <c r="D1190" s="213" t="s">
        <v>199</v>
      </c>
      <c r="E1190" s="230" t="s">
        <v>1</v>
      </c>
      <c r="F1190" s="231" t="s">
        <v>2581</v>
      </c>
      <c r="G1190" s="229"/>
      <c r="H1190" s="232">
        <v>23.917999999999999</v>
      </c>
      <c r="I1190" s="233"/>
      <c r="J1190" s="229"/>
      <c r="K1190" s="229"/>
      <c r="L1190" s="234"/>
      <c r="M1190" s="235"/>
      <c r="N1190" s="236"/>
      <c r="O1190" s="236"/>
      <c r="P1190" s="236"/>
      <c r="Q1190" s="236"/>
      <c r="R1190" s="236"/>
      <c r="S1190" s="236"/>
      <c r="T1190" s="237"/>
      <c r="U1190" s="11"/>
      <c r="V1190" s="11"/>
      <c r="W1190" s="11"/>
      <c r="X1190" s="11"/>
      <c r="Y1190" s="11"/>
      <c r="Z1190" s="11"/>
      <c r="AA1190" s="11"/>
      <c r="AB1190" s="11"/>
      <c r="AC1190" s="11"/>
      <c r="AD1190" s="11"/>
      <c r="AE1190" s="11"/>
      <c r="AT1190" s="238" t="s">
        <v>199</v>
      </c>
      <c r="AU1190" s="238" t="s">
        <v>85</v>
      </c>
      <c r="AV1190" s="11" t="s">
        <v>85</v>
      </c>
      <c r="AW1190" s="11" t="s">
        <v>32</v>
      </c>
      <c r="AX1190" s="11" t="s">
        <v>76</v>
      </c>
      <c r="AY1190" s="238" t="s">
        <v>195</v>
      </c>
    </row>
    <row r="1191" s="11" customFormat="1">
      <c r="A1191" s="11"/>
      <c r="B1191" s="228"/>
      <c r="C1191" s="229"/>
      <c r="D1191" s="213" t="s">
        <v>199</v>
      </c>
      <c r="E1191" s="230" t="s">
        <v>1</v>
      </c>
      <c r="F1191" s="231" t="s">
        <v>2582</v>
      </c>
      <c r="G1191" s="229"/>
      <c r="H1191" s="232">
        <v>45.57</v>
      </c>
      <c r="I1191" s="233"/>
      <c r="J1191" s="229"/>
      <c r="K1191" s="229"/>
      <c r="L1191" s="234"/>
      <c r="M1191" s="235"/>
      <c r="N1191" s="236"/>
      <c r="O1191" s="236"/>
      <c r="P1191" s="236"/>
      <c r="Q1191" s="236"/>
      <c r="R1191" s="236"/>
      <c r="S1191" s="236"/>
      <c r="T1191" s="237"/>
      <c r="U1191" s="11"/>
      <c r="V1191" s="11"/>
      <c r="W1191" s="11"/>
      <c r="X1191" s="11"/>
      <c r="Y1191" s="11"/>
      <c r="Z1191" s="11"/>
      <c r="AA1191" s="11"/>
      <c r="AB1191" s="11"/>
      <c r="AC1191" s="11"/>
      <c r="AD1191" s="11"/>
      <c r="AE1191" s="11"/>
      <c r="AT1191" s="238" t="s">
        <v>199</v>
      </c>
      <c r="AU1191" s="238" t="s">
        <v>85</v>
      </c>
      <c r="AV1191" s="11" t="s">
        <v>85</v>
      </c>
      <c r="AW1191" s="11" t="s">
        <v>32</v>
      </c>
      <c r="AX1191" s="11" t="s">
        <v>76</v>
      </c>
      <c r="AY1191" s="238" t="s">
        <v>195</v>
      </c>
    </row>
    <row r="1192" s="11" customFormat="1">
      <c r="A1192" s="11"/>
      <c r="B1192" s="228"/>
      <c r="C1192" s="229"/>
      <c r="D1192" s="213" t="s">
        <v>199</v>
      </c>
      <c r="E1192" s="230" t="s">
        <v>1</v>
      </c>
      <c r="F1192" s="231" t="s">
        <v>2583</v>
      </c>
      <c r="G1192" s="229"/>
      <c r="H1192" s="232">
        <v>18.199999999999999</v>
      </c>
      <c r="I1192" s="233"/>
      <c r="J1192" s="229"/>
      <c r="K1192" s="229"/>
      <c r="L1192" s="234"/>
      <c r="M1192" s="235"/>
      <c r="N1192" s="236"/>
      <c r="O1192" s="236"/>
      <c r="P1192" s="236"/>
      <c r="Q1192" s="236"/>
      <c r="R1192" s="236"/>
      <c r="S1192" s="236"/>
      <c r="T1192" s="237"/>
      <c r="U1192" s="11"/>
      <c r="V1192" s="11"/>
      <c r="W1192" s="11"/>
      <c r="X1192" s="11"/>
      <c r="Y1192" s="11"/>
      <c r="Z1192" s="11"/>
      <c r="AA1192" s="11"/>
      <c r="AB1192" s="11"/>
      <c r="AC1192" s="11"/>
      <c r="AD1192" s="11"/>
      <c r="AE1192" s="11"/>
      <c r="AT1192" s="238" t="s">
        <v>199</v>
      </c>
      <c r="AU1192" s="238" t="s">
        <v>85</v>
      </c>
      <c r="AV1192" s="11" t="s">
        <v>85</v>
      </c>
      <c r="AW1192" s="11" t="s">
        <v>32</v>
      </c>
      <c r="AX1192" s="11" t="s">
        <v>76</v>
      </c>
      <c r="AY1192" s="238" t="s">
        <v>195</v>
      </c>
    </row>
    <row r="1193" s="11" customFormat="1">
      <c r="A1193" s="11"/>
      <c r="B1193" s="228"/>
      <c r="C1193" s="229"/>
      <c r="D1193" s="213" t="s">
        <v>199</v>
      </c>
      <c r="E1193" s="230" t="s">
        <v>1</v>
      </c>
      <c r="F1193" s="231" t="s">
        <v>2584</v>
      </c>
      <c r="G1193" s="229"/>
      <c r="H1193" s="232">
        <v>12.237</v>
      </c>
      <c r="I1193" s="233"/>
      <c r="J1193" s="229"/>
      <c r="K1193" s="229"/>
      <c r="L1193" s="234"/>
      <c r="M1193" s="235"/>
      <c r="N1193" s="236"/>
      <c r="O1193" s="236"/>
      <c r="P1193" s="236"/>
      <c r="Q1193" s="236"/>
      <c r="R1193" s="236"/>
      <c r="S1193" s="236"/>
      <c r="T1193" s="237"/>
      <c r="U1193" s="11"/>
      <c r="V1193" s="11"/>
      <c r="W1193" s="11"/>
      <c r="X1193" s="11"/>
      <c r="Y1193" s="11"/>
      <c r="Z1193" s="11"/>
      <c r="AA1193" s="11"/>
      <c r="AB1193" s="11"/>
      <c r="AC1193" s="11"/>
      <c r="AD1193" s="11"/>
      <c r="AE1193" s="11"/>
      <c r="AT1193" s="238" t="s">
        <v>199</v>
      </c>
      <c r="AU1193" s="238" t="s">
        <v>85</v>
      </c>
      <c r="AV1193" s="11" t="s">
        <v>85</v>
      </c>
      <c r="AW1193" s="11" t="s">
        <v>32</v>
      </c>
      <c r="AX1193" s="11" t="s">
        <v>76</v>
      </c>
      <c r="AY1193" s="238" t="s">
        <v>195</v>
      </c>
    </row>
    <row r="1194" s="10" customFormat="1">
      <c r="A1194" s="10"/>
      <c r="B1194" s="218"/>
      <c r="C1194" s="219"/>
      <c r="D1194" s="213" t="s">
        <v>199</v>
      </c>
      <c r="E1194" s="220" t="s">
        <v>1</v>
      </c>
      <c r="F1194" s="221" t="s">
        <v>2062</v>
      </c>
      <c r="G1194" s="219"/>
      <c r="H1194" s="220" t="s">
        <v>1</v>
      </c>
      <c r="I1194" s="222"/>
      <c r="J1194" s="219"/>
      <c r="K1194" s="219"/>
      <c r="L1194" s="223"/>
      <c r="M1194" s="224"/>
      <c r="N1194" s="225"/>
      <c r="O1194" s="225"/>
      <c r="P1194" s="225"/>
      <c r="Q1194" s="225"/>
      <c r="R1194" s="225"/>
      <c r="S1194" s="225"/>
      <c r="T1194" s="226"/>
      <c r="U1194" s="10"/>
      <c r="V1194" s="10"/>
      <c r="W1194" s="10"/>
      <c r="X1194" s="10"/>
      <c r="Y1194" s="10"/>
      <c r="Z1194" s="10"/>
      <c r="AA1194" s="10"/>
      <c r="AB1194" s="10"/>
      <c r="AC1194" s="10"/>
      <c r="AD1194" s="10"/>
      <c r="AE1194" s="10"/>
      <c r="AT1194" s="227" t="s">
        <v>199</v>
      </c>
      <c r="AU1194" s="227" t="s">
        <v>85</v>
      </c>
      <c r="AV1194" s="10" t="s">
        <v>83</v>
      </c>
      <c r="AW1194" s="10" t="s">
        <v>32</v>
      </c>
      <c r="AX1194" s="10" t="s">
        <v>76</v>
      </c>
      <c r="AY1194" s="227" t="s">
        <v>195</v>
      </c>
    </row>
    <row r="1195" s="11" customFormat="1">
      <c r="A1195" s="11"/>
      <c r="B1195" s="228"/>
      <c r="C1195" s="229"/>
      <c r="D1195" s="213" t="s">
        <v>199</v>
      </c>
      <c r="E1195" s="230" t="s">
        <v>1</v>
      </c>
      <c r="F1195" s="231" t="s">
        <v>2585</v>
      </c>
      <c r="G1195" s="229"/>
      <c r="H1195" s="232">
        <v>59.479999999999997</v>
      </c>
      <c r="I1195" s="233"/>
      <c r="J1195" s="229"/>
      <c r="K1195" s="229"/>
      <c r="L1195" s="234"/>
      <c r="M1195" s="235"/>
      <c r="N1195" s="236"/>
      <c r="O1195" s="236"/>
      <c r="P1195" s="236"/>
      <c r="Q1195" s="236"/>
      <c r="R1195" s="236"/>
      <c r="S1195" s="236"/>
      <c r="T1195" s="237"/>
      <c r="U1195" s="11"/>
      <c r="V1195" s="11"/>
      <c r="W1195" s="11"/>
      <c r="X1195" s="11"/>
      <c r="Y1195" s="11"/>
      <c r="Z1195" s="11"/>
      <c r="AA1195" s="11"/>
      <c r="AB1195" s="11"/>
      <c r="AC1195" s="11"/>
      <c r="AD1195" s="11"/>
      <c r="AE1195" s="11"/>
      <c r="AT1195" s="238" t="s">
        <v>199</v>
      </c>
      <c r="AU1195" s="238" t="s">
        <v>85</v>
      </c>
      <c r="AV1195" s="11" t="s">
        <v>85</v>
      </c>
      <c r="AW1195" s="11" t="s">
        <v>32</v>
      </c>
      <c r="AX1195" s="11" t="s">
        <v>76</v>
      </c>
      <c r="AY1195" s="238" t="s">
        <v>195</v>
      </c>
    </row>
    <row r="1196" s="11" customFormat="1">
      <c r="A1196" s="11"/>
      <c r="B1196" s="228"/>
      <c r="C1196" s="229"/>
      <c r="D1196" s="213" t="s">
        <v>199</v>
      </c>
      <c r="E1196" s="230" t="s">
        <v>1</v>
      </c>
      <c r="F1196" s="231" t="s">
        <v>2586</v>
      </c>
      <c r="G1196" s="229"/>
      <c r="H1196" s="232">
        <v>97.932000000000002</v>
      </c>
      <c r="I1196" s="233"/>
      <c r="J1196" s="229"/>
      <c r="K1196" s="229"/>
      <c r="L1196" s="234"/>
      <c r="M1196" s="235"/>
      <c r="N1196" s="236"/>
      <c r="O1196" s="236"/>
      <c r="P1196" s="236"/>
      <c r="Q1196" s="236"/>
      <c r="R1196" s="236"/>
      <c r="S1196" s="236"/>
      <c r="T1196" s="237"/>
      <c r="U1196" s="11"/>
      <c r="V1196" s="11"/>
      <c r="W1196" s="11"/>
      <c r="X1196" s="11"/>
      <c r="Y1196" s="11"/>
      <c r="Z1196" s="11"/>
      <c r="AA1196" s="11"/>
      <c r="AB1196" s="11"/>
      <c r="AC1196" s="11"/>
      <c r="AD1196" s="11"/>
      <c r="AE1196" s="11"/>
      <c r="AT1196" s="238" t="s">
        <v>199</v>
      </c>
      <c r="AU1196" s="238" t="s">
        <v>85</v>
      </c>
      <c r="AV1196" s="11" t="s">
        <v>85</v>
      </c>
      <c r="AW1196" s="11" t="s">
        <v>32</v>
      </c>
      <c r="AX1196" s="11" t="s">
        <v>76</v>
      </c>
      <c r="AY1196" s="238" t="s">
        <v>195</v>
      </c>
    </row>
    <row r="1197" s="11" customFormat="1">
      <c r="A1197" s="11"/>
      <c r="B1197" s="228"/>
      <c r="C1197" s="229"/>
      <c r="D1197" s="213" t="s">
        <v>199</v>
      </c>
      <c r="E1197" s="230" t="s">
        <v>1</v>
      </c>
      <c r="F1197" s="231" t="s">
        <v>2587</v>
      </c>
      <c r="G1197" s="229"/>
      <c r="H1197" s="232">
        <v>99.228999999999999</v>
      </c>
      <c r="I1197" s="233"/>
      <c r="J1197" s="229"/>
      <c r="K1197" s="229"/>
      <c r="L1197" s="234"/>
      <c r="M1197" s="235"/>
      <c r="N1197" s="236"/>
      <c r="O1197" s="236"/>
      <c r="P1197" s="236"/>
      <c r="Q1197" s="236"/>
      <c r="R1197" s="236"/>
      <c r="S1197" s="236"/>
      <c r="T1197" s="237"/>
      <c r="U1197" s="11"/>
      <c r="V1197" s="11"/>
      <c r="W1197" s="11"/>
      <c r="X1197" s="11"/>
      <c r="Y1197" s="11"/>
      <c r="Z1197" s="11"/>
      <c r="AA1197" s="11"/>
      <c r="AB1197" s="11"/>
      <c r="AC1197" s="11"/>
      <c r="AD1197" s="11"/>
      <c r="AE1197" s="11"/>
      <c r="AT1197" s="238" t="s">
        <v>199</v>
      </c>
      <c r="AU1197" s="238" t="s">
        <v>85</v>
      </c>
      <c r="AV1197" s="11" t="s">
        <v>85</v>
      </c>
      <c r="AW1197" s="11" t="s">
        <v>32</v>
      </c>
      <c r="AX1197" s="11" t="s">
        <v>76</v>
      </c>
      <c r="AY1197" s="238" t="s">
        <v>195</v>
      </c>
    </row>
    <row r="1198" s="11" customFormat="1">
      <c r="A1198" s="11"/>
      <c r="B1198" s="228"/>
      <c r="C1198" s="229"/>
      <c r="D1198" s="213" t="s">
        <v>199</v>
      </c>
      <c r="E1198" s="230" t="s">
        <v>1</v>
      </c>
      <c r="F1198" s="231" t="s">
        <v>2588</v>
      </c>
      <c r="G1198" s="229"/>
      <c r="H1198" s="232">
        <v>31.199999999999999</v>
      </c>
      <c r="I1198" s="233"/>
      <c r="J1198" s="229"/>
      <c r="K1198" s="229"/>
      <c r="L1198" s="234"/>
      <c r="M1198" s="235"/>
      <c r="N1198" s="236"/>
      <c r="O1198" s="236"/>
      <c r="P1198" s="236"/>
      <c r="Q1198" s="236"/>
      <c r="R1198" s="236"/>
      <c r="S1198" s="236"/>
      <c r="T1198" s="237"/>
      <c r="U1198" s="11"/>
      <c r="V1198" s="11"/>
      <c r="W1198" s="11"/>
      <c r="X1198" s="11"/>
      <c r="Y1198" s="11"/>
      <c r="Z1198" s="11"/>
      <c r="AA1198" s="11"/>
      <c r="AB1198" s="11"/>
      <c r="AC1198" s="11"/>
      <c r="AD1198" s="11"/>
      <c r="AE1198" s="11"/>
      <c r="AT1198" s="238" t="s">
        <v>199</v>
      </c>
      <c r="AU1198" s="238" t="s">
        <v>85</v>
      </c>
      <c r="AV1198" s="11" t="s">
        <v>85</v>
      </c>
      <c r="AW1198" s="11" t="s">
        <v>32</v>
      </c>
      <c r="AX1198" s="11" t="s">
        <v>76</v>
      </c>
      <c r="AY1198" s="238" t="s">
        <v>195</v>
      </c>
    </row>
    <row r="1199" s="10" customFormat="1">
      <c r="A1199" s="10"/>
      <c r="B1199" s="218"/>
      <c r="C1199" s="219"/>
      <c r="D1199" s="213" t="s">
        <v>199</v>
      </c>
      <c r="E1199" s="220" t="s">
        <v>1</v>
      </c>
      <c r="F1199" s="221" t="s">
        <v>2016</v>
      </c>
      <c r="G1199" s="219"/>
      <c r="H1199" s="220" t="s">
        <v>1</v>
      </c>
      <c r="I1199" s="222"/>
      <c r="J1199" s="219"/>
      <c r="K1199" s="219"/>
      <c r="L1199" s="223"/>
      <c r="M1199" s="224"/>
      <c r="N1199" s="225"/>
      <c r="O1199" s="225"/>
      <c r="P1199" s="225"/>
      <c r="Q1199" s="225"/>
      <c r="R1199" s="225"/>
      <c r="S1199" s="225"/>
      <c r="T1199" s="226"/>
      <c r="U1199" s="10"/>
      <c r="V1199" s="10"/>
      <c r="W1199" s="10"/>
      <c r="X1199" s="10"/>
      <c r="Y1199" s="10"/>
      <c r="Z1199" s="10"/>
      <c r="AA1199" s="10"/>
      <c r="AB1199" s="10"/>
      <c r="AC1199" s="10"/>
      <c r="AD1199" s="10"/>
      <c r="AE1199" s="10"/>
      <c r="AT1199" s="227" t="s">
        <v>199</v>
      </c>
      <c r="AU1199" s="227" t="s">
        <v>85</v>
      </c>
      <c r="AV1199" s="10" t="s">
        <v>83</v>
      </c>
      <c r="AW1199" s="10" t="s">
        <v>32</v>
      </c>
      <c r="AX1199" s="10" t="s">
        <v>76</v>
      </c>
      <c r="AY1199" s="227" t="s">
        <v>195</v>
      </c>
    </row>
    <row r="1200" s="11" customFormat="1">
      <c r="A1200" s="11"/>
      <c r="B1200" s="228"/>
      <c r="C1200" s="229"/>
      <c r="D1200" s="213" t="s">
        <v>199</v>
      </c>
      <c r="E1200" s="230" t="s">
        <v>1</v>
      </c>
      <c r="F1200" s="231" t="s">
        <v>2589</v>
      </c>
      <c r="G1200" s="229"/>
      <c r="H1200" s="232">
        <v>2.2040000000000002</v>
      </c>
      <c r="I1200" s="233"/>
      <c r="J1200" s="229"/>
      <c r="K1200" s="229"/>
      <c r="L1200" s="234"/>
      <c r="M1200" s="235"/>
      <c r="N1200" s="236"/>
      <c r="O1200" s="236"/>
      <c r="P1200" s="236"/>
      <c r="Q1200" s="236"/>
      <c r="R1200" s="236"/>
      <c r="S1200" s="236"/>
      <c r="T1200" s="237"/>
      <c r="U1200" s="11"/>
      <c r="V1200" s="11"/>
      <c r="W1200" s="11"/>
      <c r="X1200" s="11"/>
      <c r="Y1200" s="11"/>
      <c r="Z1200" s="11"/>
      <c r="AA1200" s="11"/>
      <c r="AB1200" s="11"/>
      <c r="AC1200" s="11"/>
      <c r="AD1200" s="11"/>
      <c r="AE1200" s="11"/>
      <c r="AT1200" s="238" t="s">
        <v>199</v>
      </c>
      <c r="AU1200" s="238" t="s">
        <v>85</v>
      </c>
      <c r="AV1200" s="11" t="s">
        <v>85</v>
      </c>
      <c r="AW1200" s="11" t="s">
        <v>32</v>
      </c>
      <c r="AX1200" s="11" t="s">
        <v>76</v>
      </c>
      <c r="AY1200" s="238" t="s">
        <v>195</v>
      </c>
    </row>
    <row r="1201" s="10" customFormat="1">
      <c r="A1201" s="10"/>
      <c r="B1201" s="218"/>
      <c r="C1201" s="219"/>
      <c r="D1201" s="213" t="s">
        <v>199</v>
      </c>
      <c r="E1201" s="220" t="s">
        <v>1</v>
      </c>
      <c r="F1201" s="221" t="s">
        <v>2065</v>
      </c>
      <c r="G1201" s="219"/>
      <c r="H1201" s="220" t="s">
        <v>1</v>
      </c>
      <c r="I1201" s="222"/>
      <c r="J1201" s="219"/>
      <c r="K1201" s="219"/>
      <c r="L1201" s="223"/>
      <c r="M1201" s="224"/>
      <c r="N1201" s="225"/>
      <c r="O1201" s="225"/>
      <c r="P1201" s="225"/>
      <c r="Q1201" s="225"/>
      <c r="R1201" s="225"/>
      <c r="S1201" s="225"/>
      <c r="T1201" s="226"/>
      <c r="U1201" s="10"/>
      <c r="V1201" s="10"/>
      <c r="W1201" s="10"/>
      <c r="X1201" s="10"/>
      <c r="Y1201" s="10"/>
      <c r="Z1201" s="10"/>
      <c r="AA1201" s="10"/>
      <c r="AB1201" s="10"/>
      <c r="AC1201" s="10"/>
      <c r="AD1201" s="10"/>
      <c r="AE1201" s="10"/>
      <c r="AT1201" s="227" t="s">
        <v>199</v>
      </c>
      <c r="AU1201" s="227" t="s">
        <v>85</v>
      </c>
      <c r="AV1201" s="10" t="s">
        <v>83</v>
      </c>
      <c r="AW1201" s="10" t="s">
        <v>32</v>
      </c>
      <c r="AX1201" s="10" t="s">
        <v>76</v>
      </c>
      <c r="AY1201" s="227" t="s">
        <v>195</v>
      </c>
    </row>
    <row r="1202" s="11" customFormat="1">
      <c r="A1202" s="11"/>
      <c r="B1202" s="228"/>
      <c r="C1202" s="229"/>
      <c r="D1202" s="213" t="s">
        <v>199</v>
      </c>
      <c r="E1202" s="230" t="s">
        <v>1</v>
      </c>
      <c r="F1202" s="231" t="s">
        <v>2590</v>
      </c>
      <c r="G1202" s="229"/>
      <c r="H1202" s="232">
        <v>1.3200000000000001</v>
      </c>
      <c r="I1202" s="233"/>
      <c r="J1202" s="229"/>
      <c r="K1202" s="229"/>
      <c r="L1202" s="234"/>
      <c r="M1202" s="235"/>
      <c r="N1202" s="236"/>
      <c r="O1202" s="236"/>
      <c r="P1202" s="236"/>
      <c r="Q1202" s="236"/>
      <c r="R1202" s="236"/>
      <c r="S1202" s="236"/>
      <c r="T1202" s="237"/>
      <c r="U1202" s="11"/>
      <c r="V1202" s="11"/>
      <c r="W1202" s="11"/>
      <c r="X1202" s="11"/>
      <c r="Y1202" s="11"/>
      <c r="Z1202" s="11"/>
      <c r="AA1202" s="11"/>
      <c r="AB1202" s="11"/>
      <c r="AC1202" s="11"/>
      <c r="AD1202" s="11"/>
      <c r="AE1202" s="11"/>
      <c r="AT1202" s="238" t="s">
        <v>199</v>
      </c>
      <c r="AU1202" s="238" t="s">
        <v>85</v>
      </c>
      <c r="AV1202" s="11" t="s">
        <v>85</v>
      </c>
      <c r="AW1202" s="11" t="s">
        <v>32</v>
      </c>
      <c r="AX1202" s="11" t="s">
        <v>76</v>
      </c>
      <c r="AY1202" s="238" t="s">
        <v>195</v>
      </c>
    </row>
    <row r="1203" s="10" customFormat="1">
      <c r="A1203" s="10"/>
      <c r="B1203" s="218"/>
      <c r="C1203" s="219"/>
      <c r="D1203" s="213" t="s">
        <v>199</v>
      </c>
      <c r="E1203" s="220" t="s">
        <v>1</v>
      </c>
      <c r="F1203" s="221" t="s">
        <v>2067</v>
      </c>
      <c r="G1203" s="219"/>
      <c r="H1203" s="220" t="s">
        <v>1</v>
      </c>
      <c r="I1203" s="222"/>
      <c r="J1203" s="219"/>
      <c r="K1203" s="219"/>
      <c r="L1203" s="223"/>
      <c r="M1203" s="224"/>
      <c r="N1203" s="225"/>
      <c r="O1203" s="225"/>
      <c r="P1203" s="225"/>
      <c r="Q1203" s="225"/>
      <c r="R1203" s="225"/>
      <c r="S1203" s="225"/>
      <c r="T1203" s="226"/>
      <c r="U1203" s="10"/>
      <c r="V1203" s="10"/>
      <c r="W1203" s="10"/>
      <c r="X1203" s="10"/>
      <c r="Y1203" s="10"/>
      <c r="Z1203" s="10"/>
      <c r="AA1203" s="10"/>
      <c r="AB1203" s="10"/>
      <c r="AC1203" s="10"/>
      <c r="AD1203" s="10"/>
      <c r="AE1203" s="10"/>
      <c r="AT1203" s="227" t="s">
        <v>199</v>
      </c>
      <c r="AU1203" s="227" t="s">
        <v>85</v>
      </c>
      <c r="AV1203" s="10" t="s">
        <v>83</v>
      </c>
      <c r="AW1203" s="10" t="s">
        <v>32</v>
      </c>
      <c r="AX1203" s="10" t="s">
        <v>76</v>
      </c>
      <c r="AY1203" s="227" t="s">
        <v>195</v>
      </c>
    </row>
    <row r="1204" s="11" customFormat="1">
      <c r="A1204" s="11"/>
      <c r="B1204" s="228"/>
      <c r="C1204" s="229"/>
      <c r="D1204" s="213" t="s">
        <v>199</v>
      </c>
      <c r="E1204" s="230" t="s">
        <v>1</v>
      </c>
      <c r="F1204" s="231" t="s">
        <v>2591</v>
      </c>
      <c r="G1204" s="229"/>
      <c r="H1204" s="232">
        <v>1.238</v>
      </c>
      <c r="I1204" s="233"/>
      <c r="J1204" s="229"/>
      <c r="K1204" s="229"/>
      <c r="L1204" s="234"/>
      <c r="M1204" s="235"/>
      <c r="N1204" s="236"/>
      <c r="O1204" s="236"/>
      <c r="P1204" s="236"/>
      <c r="Q1204" s="236"/>
      <c r="R1204" s="236"/>
      <c r="S1204" s="236"/>
      <c r="T1204" s="237"/>
      <c r="U1204" s="11"/>
      <c r="V1204" s="11"/>
      <c r="W1204" s="11"/>
      <c r="X1204" s="11"/>
      <c r="Y1204" s="11"/>
      <c r="Z1204" s="11"/>
      <c r="AA1204" s="11"/>
      <c r="AB1204" s="11"/>
      <c r="AC1204" s="11"/>
      <c r="AD1204" s="11"/>
      <c r="AE1204" s="11"/>
      <c r="AT1204" s="238" t="s">
        <v>199</v>
      </c>
      <c r="AU1204" s="238" t="s">
        <v>85</v>
      </c>
      <c r="AV1204" s="11" t="s">
        <v>85</v>
      </c>
      <c r="AW1204" s="11" t="s">
        <v>32</v>
      </c>
      <c r="AX1204" s="11" t="s">
        <v>76</v>
      </c>
      <c r="AY1204" s="238" t="s">
        <v>195</v>
      </c>
    </row>
    <row r="1205" s="10" customFormat="1">
      <c r="A1205" s="10"/>
      <c r="B1205" s="218"/>
      <c r="C1205" s="219"/>
      <c r="D1205" s="213" t="s">
        <v>199</v>
      </c>
      <c r="E1205" s="220" t="s">
        <v>1</v>
      </c>
      <c r="F1205" s="221" t="s">
        <v>2009</v>
      </c>
      <c r="G1205" s="219"/>
      <c r="H1205" s="220" t="s">
        <v>1</v>
      </c>
      <c r="I1205" s="222"/>
      <c r="J1205" s="219"/>
      <c r="K1205" s="219"/>
      <c r="L1205" s="223"/>
      <c r="M1205" s="224"/>
      <c r="N1205" s="225"/>
      <c r="O1205" s="225"/>
      <c r="P1205" s="225"/>
      <c r="Q1205" s="225"/>
      <c r="R1205" s="225"/>
      <c r="S1205" s="225"/>
      <c r="T1205" s="226"/>
      <c r="U1205" s="10"/>
      <c r="V1205" s="10"/>
      <c r="W1205" s="10"/>
      <c r="X1205" s="10"/>
      <c r="Y1205" s="10"/>
      <c r="Z1205" s="10"/>
      <c r="AA1205" s="10"/>
      <c r="AB1205" s="10"/>
      <c r="AC1205" s="10"/>
      <c r="AD1205" s="10"/>
      <c r="AE1205" s="10"/>
      <c r="AT1205" s="227" t="s">
        <v>199</v>
      </c>
      <c r="AU1205" s="227" t="s">
        <v>85</v>
      </c>
      <c r="AV1205" s="10" t="s">
        <v>83</v>
      </c>
      <c r="AW1205" s="10" t="s">
        <v>32</v>
      </c>
      <c r="AX1205" s="10" t="s">
        <v>76</v>
      </c>
      <c r="AY1205" s="227" t="s">
        <v>195</v>
      </c>
    </row>
    <row r="1206" s="11" customFormat="1">
      <c r="A1206" s="11"/>
      <c r="B1206" s="228"/>
      <c r="C1206" s="229"/>
      <c r="D1206" s="213" t="s">
        <v>199</v>
      </c>
      <c r="E1206" s="230" t="s">
        <v>1</v>
      </c>
      <c r="F1206" s="231" t="s">
        <v>2592</v>
      </c>
      <c r="G1206" s="229"/>
      <c r="H1206" s="232">
        <v>3.0019999999999998</v>
      </c>
      <c r="I1206" s="233"/>
      <c r="J1206" s="229"/>
      <c r="K1206" s="229"/>
      <c r="L1206" s="234"/>
      <c r="M1206" s="235"/>
      <c r="N1206" s="236"/>
      <c r="O1206" s="236"/>
      <c r="P1206" s="236"/>
      <c r="Q1206" s="236"/>
      <c r="R1206" s="236"/>
      <c r="S1206" s="236"/>
      <c r="T1206" s="237"/>
      <c r="U1206" s="11"/>
      <c r="V1206" s="11"/>
      <c r="W1206" s="11"/>
      <c r="X1206" s="11"/>
      <c r="Y1206" s="11"/>
      <c r="Z1206" s="11"/>
      <c r="AA1206" s="11"/>
      <c r="AB1206" s="11"/>
      <c r="AC1206" s="11"/>
      <c r="AD1206" s="11"/>
      <c r="AE1206" s="11"/>
      <c r="AT1206" s="238" t="s">
        <v>199</v>
      </c>
      <c r="AU1206" s="238" t="s">
        <v>85</v>
      </c>
      <c r="AV1206" s="11" t="s">
        <v>85</v>
      </c>
      <c r="AW1206" s="11" t="s">
        <v>32</v>
      </c>
      <c r="AX1206" s="11" t="s">
        <v>76</v>
      </c>
      <c r="AY1206" s="238" t="s">
        <v>195</v>
      </c>
    </row>
    <row r="1207" s="10" customFormat="1">
      <c r="A1207" s="10"/>
      <c r="B1207" s="218"/>
      <c r="C1207" s="219"/>
      <c r="D1207" s="213" t="s">
        <v>199</v>
      </c>
      <c r="E1207" s="220" t="s">
        <v>1</v>
      </c>
      <c r="F1207" s="221" t="s">
        <v>2036</v>
      </c>
      <c r="G1207" s="219"/>
      <c r="H1207" s="220" t="s">
        <v>1</v>
      </c>
      <c r="I1207" s="222"/>
      <c r="J1207" s="219"/>
      <c r="K1207" s="219"/>
      <c r="L1207" s="223"/>
      <c r="M1207" s="224"/>
      <c r="N1207" s="225"/>
      <c r="O1207" s="225"/>
      <c r="P1207" s="225"/>
      <c r="Q1207" s="225"/>
      <c r="R1207" s="225"/>
      <c r="S1207" s="225"/>
      <c r="T1207" s="226"/>
      <c r="U1207" s="10"/>
      <c r="V1207" s="10"/>
      <c r="W1207" s="10"/>
      <c r="X1207" s="10"/>
      <c r="Y1207" s="10"/>
      <c r="Z1207" s="10"/>
      <c r="AA1207" s="10"/>
      <c r="AB1207" s="10"/>
      <c r="AC1207" s="10"/>
      <c r="AD1207" s="10"/>
      <c r="AE1207" s="10"/>
      <c r="AT1207" s="227" t="s">
        <v>199</v>
      </c>
      <c r="AU1207" s="227" t="s">
        <v>85</v>
      </c>
      <c r="AV1207" s="10" t="s">
        <v>83</v>
      </c>
      <c r="AW1207" s="10" t="s">
        <v>32</v>
      </c>
      <c r="AX1207" s="10" t="s">
        <v>76</v>
      </c>
      <c r="AY1207" s="227" t="s">
        <v>195</v>
      </c>
    </row>
    <row r="1208" s="11" customFormat="1">
      <c r="A1208" s="11"/>
      <c r="B1208" s="228"/>
      <c r="C1208" s="229"/>
      <c r="D1208" s="213" t="s">
        <v>199</v>
      </c>
      <c r="E1208" s="230" t="s">
        <v>1</v>
      </c>
      <c r="F1208" s="231" t="s">
        <v>2593</v>
      </c>
      <c r="G1208" s="229"/>
      <c r="H1208" s="232">
        <v>6.1989999999999998</v>
      </c>
      <c r="I1208" s="233"/>
      <c r="J1208" s="229"/>
      <c r="K1208" s="229"/>
      <c r="L1208" s="234"/>
      <c r="M1208" s="235"/>
      <c r="N1208" s="236"/>
      <c r="O1208" s="236"/>
      <c r="P1208" s="236"/>
      <c r="Q1208" s="236"/>
      <c r="R1208" s="236"/>
      <c r="S1208" s="236"/>
      <c r="T1208" s="237"/>
      <c r="U1208" s="11"/>
      <c r="V1208" s="11"/>
      <c r="W1208" s="11"/>
      <c r="X1208" s="11"/>
      <c r="Y1208" s="11"/>
      <c r="Z1208" s="11"/>
      <c r="AA1208" s="11"/>
      <c r="AB1208" s="11"/>
      <c r="AC1208" s="11"/>
      <c r="AD1208" s="11"/>
      <c r="AE1208" s="11"/>
      <c r="AT1208" s="238" t="s">
        <v>199</v>
      </c>
      <c r="AU1208" s="238" t="s">
        <v>85</v>
      </c>
      <c r="AV1208" s="11" t="s">
        <v>85</v>
      </c>
      <c r="AW1208" s="11" t="s">
        <v>32</v>
      </c>
      <c r="AX1208" s="11" t="s">
        <v>76</v>
      </c>
      <c r="AY1208" s="238" t="s">
        <v>195</v>
      </c>
    </row>
    <row r="1209" s="11" customFormat="1">
      <c r="A1209" s="11"/>
      <c r="B1209" s="228"/>
      <c r="C1209" s="229"/>
      <c r="D1209" s="213" t="s">
        <v>199</v>
      </c>
      <c r="E1209" s="230" t="s">
        <v>1</v>
      </c>
      <c r="F1209" s="231" t="s">
        <v>2594</v>
      </c>
      <c r="G1209" s="229"/>
      <c r="H1209" s="232">
        <v>28.648</v>
      </c>
      <c r="I1209" s="233"/>
      <c r="J1209" s="229"/>
      <c r="K1209" s="229"/>
      <c r="L1209" s="234"/>
      <c r="M1209" s="235"/>
      <c r="N1209" s="236"/>
      <c r="O1209" s="236"/>
      <c r="P1209" s="236"/>
      <c r="Q1209" s="236"/>
      <c r="R1209" s="236"/>
      <c r="S1209" s="236"/>
      <c r="T1209" s="237"/>
      <c r="U1209" s="11"/>
      <c r="V1209" s="11"/>
      <c r="W1209" s="11"/>
      <c r="X1209" s="11"/>
      <c r="Y1209" s="11"/>
      <c r="Z1209" s="11"/>
      <c r="AA1209" s="11"/>
      <c r="AB1209" s="11"/>
      <c r="AC1209" s="11"/>
      <c r="AD1209" s="11"/>
      <c r="AE1209" s="11"/>
      <c r="AT1209" s="238" t="s">
        <v>199</v>
      </c>
      <c r="AU1209" s="238" t="s">
        <v>85</v>
      </c>
      <c r="AV1209" s="11" t="s">
        <v>85</v>
      </c>
      <c r="AW1209" s="11" t="s">
        <v>32</v>
      </c>
      <c r="AX1209" s="11" t="s">
        <v>76</v>
      </c>
      <c r="AY1209" s="238" t="s">
        <v>195</v>
      </c>
    </row>
    <row r="1210" s="11" customFormat="1">
      <c r="A1210" s="11"/>
      <c r="B1210" s="228"/>
      <c r="C1210" s="229"/>
      <c r="D1210" s="213" t="s">
        <v>199</v>
      </c>
      <c r="E1210" s="230" t="s">
        <v>1</v>
      </c>
      <c r="F1210" s="231" t="s">
        <v>2595</v>
      </c>
      <c r="G1210" s="229"/>
      <c r="H1210" s="232">
        <v>5.3630000000000004</v>
      </c>
      <c r="I1210" s="233"/>
      <c r="J1210" s="229"/>
      <c r="K1210" s="229"/>
      <c r="L1210" s="234"/>
      <c r="M1210" s="235"/>
      <c r="N1210" s="236"/>
      <c r="O1210" s="236"/>
      <c r="P1210" s="236"/>
      <c r="Q1210" s="236"/>
      <c r="R1210" s="236"/>
      <c r="S1210" s="236"/>
      <c r="T1210" s="237"/>
      <c r="U1210" s="11"/>
      <c r="V1210" s="11"/>
      <c r="W1210" s="11"/>
      <c r="X1210" s="11"/>
      <c r="Y1210" s="11"/>
      <c r="Z1210" s="11"/>
      <c r="AA1210" s="11"/>
      <c r="AB1210" s="11"/>
      <c r="AC1210" s="11"/>
      <c r="AD1210" s="11"/>
      <c r="AE1210" s="11"/>
      <c r="AT1210" s="238" t="s">
        <v>199</v>
      </c>
      <c r="AU1210" s="238" t="s">
        <v>85</v>
      </c>
      <c r="AV1210" s="11" t="s">
        <v>85</v>
      </c>
      <c r="AW1210" s="11" t="s">
        <v>32</v>
      </c>
      <c r="AX1210" s="11" t="s">
        <v>76</v>
      </c>
      <c r="AY1210" s="238" t="s">
        <v>195</v>
      </c>
    </row>
    <row r="1211" s="10" customFormat="1">
      <c r="A1211" s="10"/>
      <c r="B1211" s="218"/>
      <c r="C1211" s="219"/>
      <c r="D1211" s="213" t="s">
        <v>199</v>
      </c>
      <c r="E1211" s="220" t="s">
        <v>1</v>
      </c>
      <c r="F1211" s="221" t="s">
        <v>2294</v>
      </c>
      <c r="G1211" s="219"/>
      <c r="H1211" s="220" t="s">
        <v>1</v>
      </c>
      <c r="I1211" s="222"/>
      <c r="J1211" s="219"/>
      <c r="K1211" s="219"/>
      <c r="L1211" s="223"/>
      <c r="M1211" s="224"/>
      <c r="N1211" s="225"/>
      <c r="O1211" s="225"/>
      <c r="P1211" s="225"/>
      <c r="Q1211" s="225"/>
      <c r="R1211" s="225"/>
      <c r="S1211" s="225"/>
      <c r="T1211" s="226"/>
      <c r="U1211" s="10"/>
      <c r="V1211" s="10"/>
      <c r="W1211" s="10"/>
      <c r="X1211" s="10"/>
      <c r="Y1211" s="10"/>
      <c r="Z1211" s="10"/>
      <c r="AA1211" s="10"/>
      <c r="AB1211" s="10"/>
      <c r="AC1211" s="10"/>
      <c r="AD1211" s="10"/>
      <c r="AE1211" s="10"/>
      <c r="AT1211" s="227" t="s">
        <v>199</v>
      </c>
      <c r="AU1211" s="227" t="s">
        <v>85</v>
      </c>
      <c r="AV1211" s="10" t="s">
        <v>83</v>
      </c>
      <c r="AW1211" s="10" t="s">
        <v>32</v>
      </c>
      <c r="AX1211" s="10" t="s">
        <v>76</v>
      </c>
      <c r="AY1211" s="227" t="s">
        <v>195</v>
      </c>
    </row>
    <row r="1212" s="11" customFormat="1">
      <c r="A1212" s="11"/>
      <c r="B1212" s="228"/>
      <c r="C1212" s="229"/>
      <c r="D1212" s="213" t="s">
        <v>199</v>
      </c>
      <c r="E1212" s="230" t="s">
        <v>1</v>
      </c>
      <c r="F1212" s="231" t="s">
        <v>2596</v>
      </c>
      <c r="G1212" s="229"/>
      <c r="H1212" s="232">
        <v>1.397</v>
      </c>
      <c r="I1212" s="233"/>
      <c r="J1212" s="229"/>
      <c r="K1212" s="229"/>
      <c r="L1212" s="234"/>
      <c r="M1212" s="235"/>
      <c r="N1212" s="236"/>
      <c r="O1212" s="236"/>
      <c r="P1212" s="236"/>
      <c r="Q1212" s="236"/>
      <c r="R1212" s="236"/>
      <c r="S1212" s="236"/>
      <c r="T1212" s="237"/>
      <c r="U1212" s="11"/>
      <c r="V1212" s="11"/>
      <c r="W1212" s="11"/>
      <c r="X1212" s="11"/>
      <c r="Y1212" s="11"/>
      <c r="Z1212" s="11"/>
      <c r="AA1212" s="11"/>
      <c r="AB1212" s="11"/>
      <c r="AC1212" s="11"/>
      <c r="AD1212" s="11"/>
      <c r="AE1212" s="11"/>
      <c r="AT1212" s="238" t="s">
        <v>199</v>
      </c>
      <c r="AU1212" s="238" t="s">
        <v>85</v>
      </c>
      <c r="AV1212" s="11" t="s">
        <v>85</v>
      </c>
      <c r="AW1212" s="11" t="s">
        <v>32</v>
      </c>
      <c r="AX1212" s="11" t="s">
        <v>76</v>
      </c>
      <c r="AY1212" s="238" t="s">
        <v>195</v>
      </c>
    </row>
    <row r="1213" s="10" customFormat="1">
      <c r="A1213" s="10"/>
      <c r="B1213" s="218"/>
      <c r="C1213" s="219"/>
      <c r="D1213" s="213" t="s">
        <v>199</v>
      </c>
      <c r="E1213" s="220" t="s">
        <v>1</v>
      </c>
      <c r="F1213" s="221" t="s">
        <v>2073</v>
      </c>
      <c r="G1213" s="219"/>
      <c r="H1213" s="220" t="s">
        <v>1</v>
      </c>
      <c r="I1213" s="222"/>
      <c r="J1213" s="219"/>
      <c r="K1213" s="219"/>
      <c r="L1213" s="223"/>
      <c r="M1213" s="224"/>
      <c r="N1213" s="225"/>
      <c r="O1213" s="225"/>
      <c r="P1213" s="225"/>
      <c r="Q1213" s="225"/>
      <c r="R1213" s="225"/>
      <c r="S1213" s="225"/>
      <c r="T1213" s="226"/>
      <c r="U1213" s="10"/>
      <c r="V1213" s="10"/>
      <c r="W1213" s="10"/>
      <c r="X1213" s="10"/>
      <c r="Y1213" s="10"/>
      <c r="Z1213" s="10"/>
      <c r="AA1213" s="10"/>
      <c r="AB1213" s="10"/>
      <c r="AC1213" s="10"/>
      <c r="AD1213" s="10"/>
      <c r="AE1213" s="10"/>
      <c r="AT1213" s="227" t="s">
        <v>199</v>
      </c>
      <c r="AU1213" s="227" t="s">
        <v>85</v>
      </c>
      <c r="AV1213" s="10" t="s">
        <v>83</v>
      </c>
      <c r="AW1213" s="10" t="s">
        <v>32</v>
      </c>
      <c r="AX1213" s="10" t="s">
        <v>76</v>
      </c>
      <c r="AY1213" s="227" t="s">
        <v>195</v>
      </c>
    </row>
    <row r="1214" s="11" customFormat="1">
      <c r="A1214" s="11"/>
      <c r="B1214" s="228"/>
      <c r="C1214" s="229"/>
      <c r="D1214" s="213" t="s">
        <v>199</v>
      </c>
      <c r="E1214" s="230" t="s">
        <v>1</v>
      </c>
      <c r="F1214" s="231" t="s">
        <v>2597</v>
      </c>
      <c r="G1214" s="229"/>
      <c r="H1214" s="232">
        <v>1.0800000000000001</v>
      </c>
      <c r="I1214" s="233"/>
      <c r="J1214" s="229"/>
      <c r="K1214" s="229"/>
      <c r="L1214" s="234"/>
      <c r="M1214" s="235"/>
      <c r="N1214" s="236"/>
      <c r="O1214" s="236"/>
      <c r="P1214" s="236"/>
      <c r="Q1214" s="236"/>
      <c r="R1214" s="236"/>
      <c r="S1214" s="236"/>
      <c r="T1214" s="237"/>
      <c r="U1214" s="11"/>
      <c r="V1214" s="11"/>
      <c r="W1214" s="11"/>
      <c r="X1214" s="11"/>
      <c r="Y1214" s="11"/>
      <c r="Z1214" s="11"/>
      <c r="AA1214" s="11"/>
      <c r="AB1214" s="11"/>
      <c r="AC1214" s="11"/>
      <c r="AD1214" s="11"/>
      <c r="AE1214" s="11"/>
      <c r="AT1214" s="238" t="s">
        <v>199</v>
      </c>
      <c r="AU1214" s="238" t="s">
        <v>85</v>
      </c>
      <c r="AV1214" s="11" t="s">
        <v>85</v>
      </c>
      <c r="AW1214" s="11" t="s">
        <v>32</v>
      </c>
      <c r="AX1214" s="11" t="s">
        <v>76</v>
      </c>
      <c r="AY1214" s="238" t="s">
        <v>195</v>
      </c>
    </row>
    <row r="1215" s="10" customFormat="1">
      <c r="A1215" s="10"/>
      <c r="B1215" s="218"/>
      <c r="C1215" s="219"/>
      <c r="D1215" s="213" t="s">
        <v>199</v>
      </c>
      <c r="E1215" s="220" t="s">
        <v>1</v>
      </c>
      <c r="F1215" s="221" t="s">
        <v>2075</v>
      </c>
      <c r="G1215" s="219"/>
      <c r="H1215" s="220" t="s">
        <v>1</v>
      </c>
      <c r="I1215" s="222"/>
      <c r="J1215" s="219"/>
      <c r="K1215" s="219"/>
      <c r="L1215" s="223"/>
      <c r="M1215" s="224"/>
      <c r="N1215" s="225"/>
      <c r="O1215" s="225"/>
      <c r="P1215" s="225"/>
      <c r="Q1215" s="225"/>
      <c r="R1215" s="225"/>
      <c r="S1215" s="225"/>
      <c r="T1215" s="226"/>
      <c r="U1215" s="10"/>
      <c r="V1215" s="10"/>
      <c r="W1215" s="10"/>
      <c r="X1215" s="10"/>
      <c r="Y1215" s="10"/>
      <c r="Z1215" s="10"/>
      <c r="AA1215" s="10"/>
      <c r="AB1215" s="10"/>
      <c r="AC1215" s="10"/>
      <c r="AD1215" s="10"/>
      <c r="AE1215" s="10"/>
      <c r="AT1215" s="227" t="s">
        <v>199</v>
      </c>
      <c r="AU1215" s="227" t="s">
        <v>85</v>
      </c>
      <c r="AV1215" s="10" t="s">
        <v>83</v>
      </c>
      <c r="AW1215" s="10" t="s">
        <v>32</v>
      </c>
      <c r="AX1215" s="10" t="s">
        <v>76</v>
      </c>
      <c r="AY1215" s="227" t="s">
        <v>195</v>
      </c>
    </row>
    <row r="1216" s="11" customFormat="1">
      <c r="A1216" s="11"/>
      <c r="B1216" s="228"/>
      <c r="C1216" s="229"/>
      <c r="D1216" s="213" t="s">
        <v>199</v>
      </c>
      <c r="E1216" s="230" t="s">
        <v>1</v>
      </c>
      <c r="F1216" s="231" t="s">
        <v>2598</v>
      </c>
      <c r="G1216" s="229"/>
      <c r="H1216" s="232">
        <v>1.8</v>
      </c>
      <c r="I1216" s="233"/>
      <c r="J1216" s="229"/>
      <c r="K1216" s="229"/>
      <c r="L1216" s="234"/>
      <c r="M1216" s="235"/>
      <c r="N1216" s="236"/>
      <c r="O1216" s="236"/>
      <c r="P1216" s="236"/>
      <c r="Q1216" s="236"/>
      <c r="R1216" s="236"/>
      <c r="S1216" s="236"/>
      <c r="T1216" s="237"/>
      <c r="U1216" s="11"/>
      <c r="V1216" s="11"/>
      <c r="W1216" s="11"/>
      <c r="X1216" s="11"/>
      <c r="Y1216" s="11"/>
      <c r="Z1216" s="11"/>
      <c r="AA1216" s="11"/>
      <c r="AB1216" s="11"/>
      <c r="AC1216" s="11"/>
      <c r="AD1216" s="11"/>
      <c r="AE1216" s="11"/>
      <c r="AT1216" s="238" t="s">
        <v>199</v>
      </c>
      <c r="AU1216" s="238" t="s">
        <v>85</v>
      </c>
      <c r="AV1216" s="11" t="s">
        <v>85</v>
      </c>
      <c r="AW1216" s="11" t="s">
        <v>32</v>
      </c>
      <c r="AX1216" s="11" t="s">
        <v>76</v>
      </c>
      <c r="AY1216" s="238" t="s">
        <v>195</v>
      </c>
    </row>
    <row r="1217" s="16" customFormat="1">
      <c r="A1217" s="16"/>
      <c r="B1217" s="298"/>
      <c r="C1217" s="299"/>
      <c r="D1217" s="213" t="s">
        <v>199</v>
      </c>
      <c r="E1217" s="300" t="s">
        <v>1</v>
      </c>
      <c r="F1217" s="301" t="s">
        <v>1498</v>
      </c>
      <c r="G1217" s="299"/>
      <c r="H1217" s="302">
        <v>2074.1329999999998</v>
      </c>
      <c r="I1217" s="303"/>
      <c r="J1217" s="299"/>
      <c r="K1217" s="299"/>
      <c r="L1217" s="304"/>
      <c r="M1217" s="305"/>
      <c r="N1217" s="306"/>
      <c r="O1217" s="306"/>
      <c r="P1217" s="306"/>
      <c r="Q1217" s="306"/>
      <c r="R1217" s="306"/>
      <c r="S1217" s="306"/>
      <c r="T1217" s="307"/>
      <c r="U1217" s="16"/>
      <c r="V1217" s="16"/>
      <c r="W1217" s="16"/>
      <c r="X1217" s="16"/>
      <c r="Y1217" s="16"/>
      <c r="Z1217" s="16"/>
      <c r="AA1217" s="16"/>
      <c r="AB1217" s="16"/>
      <c r="AC1217" s="16"/>
      <c r="AD1217" s="16"/>
      <c r="AE1217" s="16"/>
      <c r="AT1217" s="308" t="s">
        <v>199</v>
      </c>
      <c r="AU1217" s="308" t="s">
        <v>85</v>
      </c>
      <c r="AV1217" s="16" t="s">
        <v>229</v>
      </c>
      <c r="AW1217" s="16" t="s">
        <v>32</v>
      </c>
      <c r="AX1217" s="16" t="s">
        <v>76</v>
      </c>
      <c r="AY1217" s="308" t="s">
        <v>195</v>
      </c>
    </row>
    <row r="1218" s="11" customFormat="1">
      <c r="A1218" s="11"/>
      <c r="B1218" s="228"/>
      <c r="C1218" s="229"/>
      <c r="D1218" s="213" t="s">
        <v>199</v>
      </c>
      <c r="E1218" s="230" t="s">
        <v>1</v>
      </c>
      <c r="F1218" s="231" t="s">
        <v>2633</v>
      </c>
      <c r="G1218" s="229"/>
      <c r="H1218" s="232">
        <v>2074.1329999999998</v>
      </c>
      <c r="I1218" s="233"/>
      <c r="J1218" s="229"/>
      <c r="K1218" s="229"/>
      <c r="L1218" s="234"/>
      <c r="M1218" s="235"/>
      <c r="N1218" s="236"/>
      <c r="O1218" s="236"/>
      <c r="P1218" s="236"/>
      <c r="Q1218" s="236"/>
      <c r="R1218" s="236"/>
      <c r="S1218" s="236"/>
      <c r="T1218" s="237"/>
      <c r="U1218" s="11"/>
      <c r="V1218" s="11"/>
      <c r="W1218" s="11"/>
      <c r="X1218" s="11"/>
      <c r="Y1218" s="11"/>
      <c r="Z1218" s="11"/>
      <c r="AA1218" s="11"/>
      <c r="AB1218" s="11"/>
      <c r="AC1218" s="11"/>
      <c r="AD1218" s="11"/>
      <c r="AE1218" s="11"/>
      <c r="AT1218" s="238" t="s">
        <v>199</v>
      </c>
      <c r="AU1218" s="238" t="s">
        <v>85</v>
      </c>
      <c r="AV1218" s="11" t="s">
        <v>85</v>
      </c>
      <c r="AW1218" s="11" t="s">
        <v>32</v>
      </c>
      <c r="AX1218" s="11" t="s">
        <v>76</v>
      </c>
      <c r="AY1218" s="238" t="s">
        <v>195</v>
      </c>
    </row>
    <row r="1219" s="11" customFormat="1">
      <c r="A1219" s="11"/>
      <c r="B1219" s="228"/>
      <c r="C1219" s="229"/>
      <c r="D1219" s="213" t="s">
        <v>199</v>
      </c>
      <c r="E1219" s="230" t="s">
        <v>1</v>
      </c>
      <c r="F1219" s="231" t="s">
        <v>2634</v>
      </c>
      <c r="G1219" s="229"/>
      <c r="H1219" s="232">
        <v>-592.70799999999997</v>
      </c>
      <c r="I1219" s="233"/>
      <c r="J1219" s="229"/>
      <c r="K1219" s="229"/>
      <c r="L1219" s="234"/>
      <c r="M1219" s="235"/>
      <c r="N1219" s="236"/>
      <c r="O1219" s="236"/>
      <c r="P1219" s="236"/>
      <c r="Q1219" s="236"/>
      <c r="R1219" s="236"/>
      <c r="S1219" s="236"/>
      <c r="T1219" s="237"/>
      <c r="U1219" s="11"/>
      <c r="V1219" s="11"/>
      <c r="W1219" s="11"/>
      <c r="X1219" s="11"/>
      <c r="Y1219" s="11"/>
      <c r="Z1219" s="11"/>
      <c r="AA1219" s="11"/>
      <c r="AB1219" s="11"/>
      <c r="AC1219" s="11"/>
      <c r="AD1219" s="11"/>
      <c r="AE1219" s="11"/>
      <c r="AT1219" s="238" t="s">
        <v>199</v>
      </c>
      <c r="AU1219" s="238" t="s">
        <v>85</v>
      </c>
      <c r="AV1219" s="11" t="s">
        <v>85</v>
      </c>
      <c r="AW1219" s="11" t="s">
        <v>32</v>
      </c>
      <c r="AX1219" s="11" t="s">
        <v>76</v>
      </c>
      <c r="AY1219" s="238" t="s">
        <v>195</v>
      </c>
    </row>
    <row r="1220" s="16" customFormat="1">
      <c r="A1220" s="16"/>
      <c r="B1220" s="298"/>
      <c r="C1220" s="299"/>
      <c r="D1220" s="213" t="s">
        <v>199</v>
      </c>
      <c r="E1220" s="300" t="s">
        <v>1</v>
      </c>
      <c r="F1220" s="301" t="s">
        <v>1498</v>
      </c>
      <c r="G1220" s="299"/>
      <c r="H1220" s="302">
        <v>1481.425</v>
      </c>
      <c r="I1220" s="303"/>
      <c r="J1220" s="299"/>
      <c r="K1220" s="299"/>
      <c r="L1220" s="304"/>
      <c r="M1220" s="305"/>
      <c r="N1220" s="306"/>
      <c r="O1220" s="306"/>
      <c r="P1220" s="306"/>
      <c r="Q1220" s="306"/>
      <c r="R1220" s="306"/>
      <c r="S1220" s="306"/>
      <c r="T1220" s="307"/>
      <c r="U1220" s="16"/>
      <c r="V1220" s="16"/>
      <c r="W1220" s="16"/>
      <c r="X1220" s="16"/>
      <c r="Y1220" s="16"/>
      <c r="Z1220" s="16"/>
      <c r="AA1220" s="16"/>
      <c r="AB1220" s="16"/>
      <c r="AC1220" s="16"/>
      <c r="AD1220" s="16"/>
      <c r="AE1220" s="16"/>
      <c r="AT1220" s="308" t="s">
        <v>199</v>
      </c>
      <c r="AU1220" s="308" t="s">
        <v>85</v>
      </c>
      <c r="AV1220" s="16" t="s">
        <v>229</v>
      </c>
      <c r="AW1220" s="16" t="s">
        <v>32</v>
      </c>
      <c r="AX1220" s="16" t="s">
        <v>76</v>
      </c>
      <c r="AY1220" s="308" t="s">
        <v>195</v>
      </c>
    </row>
    <row r="1221" s="11" customFormat="1">
      <c r="A1221" s="11"/>
      <c r="B1221" s="228"/>
      <c r="C1221" s="229"/>
      <c r="D1221" s="213" t="s">
        <v>199</v>
      </c>
      <c r="E1221" s="230" t="s">
        <v>1</v>
      </c>
      <c r="F1221" s="231" t="s">
        <v>2635</v>
      </c>
      <c r="G1221" s="229"/>
      <c r="H1221" s="232">
        <v>1645.8630000000001</v>
      </c>
      <c r="I1221" s="233"/>
      <c r="J1221" s="229"/>
      <c r="K1221" s="229"/>
      <c r="L1221" s="234"/>
      <c r="M1221" s="235"/>
      <c r="N1221" s="236"/>
      <c r="O1221" s="236"/>
      <c r="P1221" s="236"/>
      <c r="Q1221" s="236"/>
      <c r="R1221" s="236"/>
      <c r="S1221" s="236"/>
      <c r="T1221" s="237"/>
      <c r="U1221" s="11"/>
      <c r="V1221" s="11"/>
      <c r="W1221" s="11"/>
      <c r="X1221" s="11"/>
      <c r="Y1221" s="11"/>
      <c r="Z1221" s="11"/>
      <c r="AA1221" s="11"/>
      <c r="AB1221" s="11"/>
      <c r="AC1221" s="11"/>
      <c r="AD1221" s="11"/>
      <c r="AE1221" s="11"/>
      <c r="AT1221" s="238" t="s">
        <v>199</v>
      </c>
      <c r="AU1221" s="238" t="s">
        <v>85</v>
      </c>
      <c r="AV1221" s="11" t="s">
        <v>85</v>
      </c>
      <c r="AW1221" s="11" t="s">
        <v>32</v>
      </c>
      <c r="AX1221" s="11" t="s">
        <v>83</v>
      </c>
      <c r="AY1221" s="238" t="s">
        <v>195</v>
      </c>
    </row>
    <row r="1222" s="2" customFormat="1" ht="24.15" customHeight="1">
      <c r="A1222" s="39"/>
      <c r="B1222" s="40"/>
      <c r="C1222" s="200" t="s">
        <v>357</v>
      </c>
      <c r="D1222" s="200" t="s">
        <v>191</v>
      </c>
      <c r="E1222" s="201" t="s">
        <v>1693</v>
      </c>
      <c r="F1222" s="202" t="s">
        <v>1694</v>
      </c>
      <c r="G1222" s="203" t="s">
        <v>1237</v>
      </c>
      <c r="H1222" s="204">
        <v>1215.7850000000001</v>
      </c>
      <c r="I1222" s="205"/>
      <c r="J1222" s="206">
        <f>ROUND(I1222*H1222,2)</f>
        <v>0</v>
      </c>
      <c r="K1222" s="202" t="s">
        <v>1412</v>
      </c>
      <c r="L1222" s="45"/>
      <c r="M1222" s="207" t="s">
        <v>1</v>
      </c>
      <c r="N1222" s="208" t="s">
        <v>41</v>
      </c>
      <c r="O1222" s="92"/>
      <c r="P1222" s="209">
        <f>O1222*H1222</f>
        <v>0</v>
      </c>
      <c r="Q1222" s="209">
        <v>0</v>
      </c>
      <c r="R1222" s="209">
        <f>Q1222*H1222</f>
        <v>0</v>
      </c>
      <c r="S1222" s="209">
        <v>0</v>
      </c>
      <c r="T1222" s="210">
        <f>S1222*H1222</f>
        <v>0</v>
      </c>
      <c r="U1222" s="39"/>
      <c r="V1222" s="39"/>
      <c r="W1222" s="39"/>
      <c r="X1222" s="39"/>
      <c r="Y1222" s="39"/>
      <c r="Z1222" s="39"/>
      <c r="AA1222" s="39"/>
      <c r="AB1222" s="39"/>
      <c r="AC1222" s="39"/>
      <c r="AD1222" s="39"/>
      <c r="AE1222" s="39"/>
      <c r="AR1222" s="211" t="s">
        <v>234</v>
      </c>
      <c r="AT1222" s="211" t="s">
        <v>191</v>
      </c>
      <c r="AU1222" s="211" t="s">
        <v>85</v>
      </c>
      <c r="AY1222" s="18" t="s">
        <v>195</v>
      </c>
      <c r="BE1222" s="212">
        <f>IF(N1222="základní",J1222,0)</f>
        <v>0</v>
      </c>
      <c r="BF1222" s="212">
        <f>IF(N1222="snížená",J1222,0)</f>
        <v>0</v>
      </c>
      <c r="BG1222" s="212">
        <f>IF(N1222="zákl. přenesená",J1222,0)</f>
        <v>0</v>
      </c>
      <c r="BH1222" s="212">
        <f>IF(N1222="sníž. přenesená",J1222,0)</f>
        <v>0</v>
      </c>
      <c r="BI1222" s="212">
        <f>IF(N1222="nulová",J1222,0)</f>
        <v>0</v>
      </c>
      <c r="BJ1222" s="18" t="s">
        <v>83</v>
      </c>
      <c r="BK1222" s="212">
        <f>ROUND(I1222*H1222,2)</f>
        <v>0</v>
      </c>
      <c r="BL1222" s="18" t="s">
        <v>234</v>
      </c>
      <c r="BM1222" s="211" t="s">
        <v>2636</v>
      </c>
    </row>
    <row r="1223" s="10" customFormat="1">
      <c r="A1223" s="10"/>
      <c r="B1223" s="218"/>
      <c r="C1223" s="219"/>
      <c r="D1223" s="213" t="s">
        <v>199</v>
      </c>
      <c r="E1223" s="220" t="s">
        <v>1</v>
      </c>
      <c r="F1223" s="221" t="s">
        <v>1696</v>
      </c>
      <c r="G1223" s="219"/>
      <c r="H1223" s="220" t="s">
        <v>1</v>
      </c>
      <c r="I1223" s="222"/>
      <c r="J1223" s="219"/>
      <c r="K1223" s="219"/>
      <c r="L1223" s="223"/>
      <c r="M1223" s="224"/>
      <c r="N1223" s="225"/>
      <c r="O1223" s="225"/>
      <c r="P1223" s="225"/>
      <c r="Q1223" s="225"/>
      <c r="R1223" s="225"/>
      <c r="S1223" s="225"/>
      <c r="T1223" s="226"/>
      <c r="U1223" s="10"/>
      <c r="V1223" s="10"/>
      <c r="W1223" s="10"/>
      <c r="X1223" s="10"/>
      <c r="Y1223" s="10"/>
      <c r="Z1223" s="10"/>
      <c r="AA1223" s="10"/>
      <c r="AB1223" s="10"/>
      <c r="AC1223" s="10"/>
      <c r="AD1223" s="10"/>
      <c r="AE1223" s="10"/>
      <c r="AT1223" s="227" t="s">
        <v>199</v>
      </c>
      <c r="AU1223" s="227" t="s">
        <v>85</v>
      </c>
      <c r="AV1223" s="10" t="s">
        <v>83</v>
      </c>
      <c r="AW1223" s="10" t="s">
        <v>32</v>
      </c>
      <c r="AX1223" s="10" t="s">
        <v>76</v>
      </c>
      <c r="AY1223" s="227" t="s">
        <v>195</v>
      </c>
    </row>
    <row r="1224" s="11" customFormat="1">
      <c r="A1224" s="11"/>
      <c r="B1224" s="228"/>
      <c r="C1224" s="229"/>
      <c r="D1224" s="213" t="s">
        <v>199</v>
      </c>
      <c r="E1224" s="230" t="s">
        <v>1</v>
      </c>
      <c r="F1224" s="231" t="s">
        <v>2637</v>
      </c>
      <c r="G1224" s="229"/>
      <c r="H1224" s="232">
        <v>107.50100000000001</v>
      </c>
      <c r="I1224" s="233"/>
      <c r="J1224" s="229"/>
      <c r="K1224" s="229"/>
      <c r="L1224" s="234"/>
      <c r="M1224" s="235"/>
      <c r="N1224" s="236"/>
      <c r="O1224" s="236"/>
      <c r="P1224" s="236"/>
      <c r="Q1224" s="236"/>
      <c r="R1224" s="236"/>
      <c r="S1224" s="236"/>
      <c r="T1224" s="237"/>
      <c r="U1224" s="11"/>
      <c r="V1224" s="11"/>
      <c r="W1224" s="11"/>
      <c r="X1224" s="11"/>
      <c r="Y1224" s="11"/>
      <c r="Z1224" s="11"/>
      <c r="AA1224" s="11"/>
      <c r="AB1224" s="11"/>
      <c r="AC1224" s="11"/>
      <c r="AD1224" s="11"/>
      <c r="AE1224" s="11"/>
      <c r="AT1224" s="238" t="s">
        <v>199</v>
      </c>
      <c r="AU1224" s="238" t="s">
        <v>85</v>
      </c>
      <c r="AV1224" s="11" t="s">
        <v>85</v>
      </c>
      <c r="AW1224" s="11" t="s">
        <v>32</v>
      </c>
      <c r="AX1224" s="11" t="s">
        <v>76</v>
      </c>
      <c r="AY1224" s="238" t="s">
        <v>195</v>
      </c>
    </row>
    <row r="1225" s="11" customFormat="1">
      <c r="A1225" s="11"/>
      <c r="B1225" s="228"/>
      <c r="C1225" s="229"/>
      <c r="D1225" s="213" t="s">
        <v>199</v>
      </c>
      <c r="E1225" s="230" t="s">
        <v>1</v>
      </c>
      <c r="F1225" s="231" t="s">
        <v>2638</v>
      </c>
      <c r="G1225" s="229"/>
      <c r="H1225" s="232">
        <v>42.747999999999998</v>
      </c>
      <c r="I1225" s="233"/>
      <c r="J1225" s="229"/>
      <c r="K1225" s="229"/>
      <c r="L1225" s="234"/>
      <c r="M1225" s="235"/>
      <c r="N1225" s="236"/>
      <c r="O1225" s="236"/>
      <c r="P1225" s="236"/>
      <c r="Q1225" s="236"/>
      <c r="R1225" s="236"/>
      <c r="S1225" s="236"/>
      <c r="T1225" s="237"/>
      <c r="U1225" s="11"/>
      <c r="V1225" s="11"/>
      <c r="W1225" s="11"/>
      <c r="X1225" s="11"/>
      <c r="Y1225" s="11"/>
      <c r="Z1225" s="11"/>
      <c r="AA1225" s="11"/>
      <c r="AB1225" s="11"/>
      <c r="AC1225" s="11"/>
      <c r="AD1225" s="11"/>
      <c r="AE1225" s="11"/>
      <c r="AT1225" s="238" t="s">
        <v>199</v>
      </c>
      <c r="AU1225" s="238" t="s">
        <v>85</v>
      </c>
      <c r="AV1225" s="11" t="s">
        <v>85</v>
      </c>
      <c r="AW1225" s="11" t="s">
        <v>32</v>
      </c>
      <c r="AX1225" s="11" t="s">
        <v>76</v>
      </c>
      <c r="AY1225" s="238" t="s">
        <v>195</v>
      </c>
    </row>
    <row r="1226" s="11" customFormat="1">
      <c r="A1226" s="11"/>
      <c r="B1226" s="228"/>
      <c r="C1226" s="229"/>
      <c r="D1226" s="213" t="s">
        <v>199</v>
      </c>
      <c r="E1226" s="230" t="s">
        <v>1</v>
      </c>
      <c r="F1226" s="231" t="s">
        <v>2639</v>
      </c>
      <c r="G1226" s="229"/>
      <c r="H1226" s="232">
        <v>164.67699999999999</v>
      </c>
      <c r="I1226" s="233"/>
      <c r="J1226" s="229"/>
      <c r="K1226" s="229"/>
      <c r="L1226" s="234"/>
      <c r="M1226" s="235"/>
      <c r="N1226" s="236"/>
      <c r="O1226" s="236"/>
      <c r="P1226" s="236"/>
      <c r="Q1226" s="236"/>
      <c r="R1226" s="236"/>
      <c r="S1226" s="236"/>
      <c r="T1226" s="237"/>
      <c r="U1226" s="11"/>
      <c r="V1226" s="11"/>
      <c r="W1226" s="11"/>
      <c r="X1226" s="11"/>
      <c r="Y1226" s="11"/>
      <c r="Z1226" s="11"/>
      <c r="AA1226" s="11"/>
      <c r="AB1226" s="11"/>
      <c r="AC1226" s="11"/>
      <c r="AD1226" s="11"/>
      <c r="AE1226" s="11"/>
      <c r="AT1226" s="238" t="s">
        <v>199</v>
      </c>
      <c r="AU1226" s="238" t="s">
        <v>85</v>
      </c>
      <c r="AV1226" s="11" t="s">
        <v>85</v>
      </c>
      <c r="AW1226" s="11" t="s">
        <v>32</v>
      </c>
      <c r="AX1226" s="11" t="s">
        <v>76</v>
      </c>
      <c r="AY1226" s="238" t="s">
        <v>195</v>
      </c>
    </row>
    <row r="1227" s="11" customFormat="1">
      <c r="A1227" s="11"/>
      <c r="B1227" s="228"/>
      <c r="C1227" s="229"/>
      <c r="D1227" s="213" t="s">
        <v>199</v>
      </c>
      <c r="E1227" s="230" t="s">
        <v>1</v>
      </c>
      <c r="F1227" s="231" t="s">
        <v>2640</v>
      </c>
      <c r="G1227" s="229"/>
      <c r="H1227" s="232">
        <v>30.248000000000001</v>
      </c>
      <c r="I1227" s="233"/>
      <c r="J1227" s="229"/>
      <c r="K1227" s="229"/>
      <c r="L1227" s="234"/>
      <c r="M1227" s="235"/>
      <c r="N1227" s="236"/>
      <c r="O1227" s="236"/>
      <c r="P1227" s="236"/>
      <c r="Q1227" s="236"/>
      <c r="R1227" s="236"/>
      <c r="S1227" s="236"/>
      <c r="T1227" s="237"/>
      <c r="U1227" s="11"/>
      <c r="V1227" s="11"/>
      <c r="W1227" s="11"/>
      <c r="X1227" s="11"/>
      <c r="Y1227" s="11"/>
      <c r="Z1227" s="11"/>
      <c r="AA1227" s="11"/>
      <c r="AB1227" s="11"/>
      <c r="AC1227" s="11"/>
      <c r="AD1227" s="11"/>
      <c r="AE1227" s="11"/>
      <c r="AT1227" s="238" t="s">
        <v>199</v>
      </c>
      <c r="AU1227" s="238" t="s">
        <v>85</v>
      </c>
      <c r="AV1227" s="11" t="s">
        <v>85</v>
      </c>
      <c r="AW1227" s="11" t="s">
        <v>32</v>
      </c>
      <c r="AX1227" s="11" t="s">
        <v>76</v>
      </c>
      <c r="AY1227" s="238" t="s">
        <v>195</v>
      </c>
    </row>
    <row r="1228" s="11" customFormat="1">
      <c r="A1228" s="11"/>
      <c r="B1228" s="228"/>
      <c r="C1228" s="229"/>
      <c r="D1228" s="213" t="s">
        <v>199</v>
      </c>
      <c r="E1228" s="230" t="s">
        <v>1</v>
      </c>
      <c r="F1228" s="231" t="s">
        <v>2641</v>
      </c>
      <c r="G1228" s="229"/>
      <c r="H1228" s="232">
        <v>138.27000000000001</v>
      </c>
      <c r="I1228" s="233"/>
      <c r="J1228" s="229"/>
      <c r="K1228" s="229"/>
      <c r="L1228" s="234"/>
      <c r="M1228" s="235"/>
      <c r="N1228" s="236"/>
      <c r="O1228" s="236"/>
      <c r="P1228" s="236"/>
      <c r="Q1228" s="236"/>
      <c r="R1228" s="236"/>
      <c r="S1228" s="236"/>
      <c r="T1228" s="237"/>
      <c r="U1228" s="11"/>
      <c r="V1228" s="11"/>
      <c r="W1228" s="11"/>
      <c r="X1228" s="11"/>
      <c r="Y1228" s="11"/>
      <c r="Z1228" s="11"/>
      <c r="AA1228" s="11"/>
      <c r="AB1228" s="11"/>
      <c r="AC1228" s="11"/>
      <c r="AD1228" s="11"/>
      <c r="AE1228" s="11"/>
      <c r="AT1228" s="238" t="s">
        <v>199</v>
      </c>
      <c r="AU1228" s="238" t="s">
        <v>85</v>
      </c>
      <c r="AV1228" s="11" t="s">
        <v>85</v>
      </c>
      <c r="AW1228" s="11" t="s">
        <v>32</v>
      </c>
      <c r="AX1228" s="11" t="s">
        <v>76</v>
      </c>
      <c r="AY1228" s="238" t="s">
        <v>195</v>
      </c>
    </row>
    <row r="1229" s="11" customFormat="1">
      <c r="A1229" s="11"/>
      <c r="B1229" s="228"/>
      <c r="C1229" s="229"/>
      <c r="D1229" s="213" t="s">
        <v>199</v>
      </c>
      <c r="E1229" s="230" t="s">
        <v>1</v>
      </c>
      <c r="F1229" s="231" t="s">
        <v>2642</v>
      </c>
      <c r="G1229" s="229"/>
      <c r="H1229" s="232">
        <v>177.88300000000001</v>
      </c>
      <c r="I1229" s="233"/>
      <c r="J1229" s="229"/>
      <c r="K1229" s="229"/>
      <c r="L1229" s="234"/>
      <c r="M1229" s="235"/>
      <c r="N1229" s="236"/>
      <c r="O1229" s="236"/>
      <c r="P1229" s="236"/>
      <c r="Q1229" s="236"/>
      <c r="R1229" s="236"/>
      <c r="S1229" s="236"/>
      <c r="T1229" s="237"/>
      <c r="U1229" s="11"/>
      <c r="V1229" s="11"/>
      <c r="W1229" s="11"/>
      <c r="X1229" s="11"/>
      <c r="Y1229" s="11"/>
      <c r="Z1229" s="11"/>
      <c r="AA1229" s="11"/>
      <c r="AB1229" s="11"/>
      <c r="AC1229" s="11"/>
      <c r="AD1229" s="11"/>
      <c r="AE1229" s="11"/>
      <c r="AT1229" s="238" t="s">
        <v>199</v>
      </c>
      <c r="AU1229" s="238" t="s">
        <v>85</v>
      </c>
      <c r="AV1229" s="11" t="s">
        <v>85</v>
      </c>
      <c r="AW1229" s="11" t="s">
        <v>32</v>
      </c>
      <c r="AX1229" s="11" t="s">
        <v>76</v>
      </c>
      <c r="AY1229" s="238" t="s">
        <v>195</v>
      </c>
    </row>
    <row r="1230" s="11" customFormat="1">
      <c r="A1230" s="11"/>
      <c r="B1230" s="228"/>
      <c r="C1230" s="229"/>
      <c r="D1230" s="213" t="s">
        <v>199</v>
      </c>
      <c r="E1230" s="230" t="s">
        <v>1</v>
      </c>
      <c r="F1230" s="231" t="s">
        <v>2643</v>
      </c>
      <c r="G1230" s="229"/>
      <c r="H1230" s="232">
        <v>44.536999999999999</v>
      </c>
      <c r="I1230" s="233"/>
      <c r="J1230" s="229"/>
      <c r="K1230" s="229"/>
      <c r="L1230" s="234"/>
      <c r="M1230" s="235"/>
      <c r="N1230" s="236"/>
      <c r="O1230" s="236"/>
      <c r="P1230" s="236"/>
      <c r="Q1230" s="236"/>
      <c r="R1230" s="236"/>
      <c r="S1230" s="236"/>
      <c r="T1230" s="237"/>
      <c r="U1230" s="11"/>
      <c r="V1230" s="11"/>
      <c r="W1230" s="11"/>
      <c r="X1230" s="11"/>
      <c r="Y1230" s="11"/>
      <c r="Z1230" s="11"/>
      <c r="AA1230" s="11"/>
      <c r="AB1230" s="11"/>
      <c r="AC1230" s="11"/>
      <c r="AD1230" s="11"/>
      <c r="AE1230" s="11"/>
      <c r="AT1230" s="238" t="s">
        <v>199</v>
      </c>
      <c r="AU1230" s="238" t="s">
        <v>85</v>
      </c>
      <c r="AV1230" s="11" t="s">
        <v>85</v>
      </c>
      <c r="AW1230" s="11" t="s">
        <v>32</v>
      </c>
      <c r="AX1230" s="11" t="s">
        <v>76</v>
      </c>
      <c r="AY1230" s="238" t="s">
        <v>195</v>
      </c>
    </row>
    <row r="1231" s="11" customFormat="1">
      <c r="A1231" s="11"/>
      <c r="B1231" s="228"/>
      <c r="C1231" s="229"/>
      <c r="D1231" s="213" t="s">
        <v>199</v>
      </c>
      <c r="E1231" s="230" t="s">
        <v>1</v>
      </c>
      <c r="F1231" s="231" t="s">
        <v>2644</v>
      </c>
      <c r="G1231" s="229"/>
      <c r="H1231" s="232">
        <v>26.129000000000001</v>
      </c>
      <c r="I1231" s="233"/>
      <c r="J1231" s="229"/>
      <c r="K1231" s="229"/>
      <c r="L1231" s="234"/>
      <c r="M1231" s="235"/>
      <c r="N1231" s="236"/>
      <c r="O1231" s="236"/>
      <c r="P1231" s="236"/>
      <c r="Q1231" s="236"/>
      <c r="R1231" s="236"/>
      <c r="S1231" s="236"/>
      <c r="T1231" s="237"/>
      <c r="U1231" s="11"/>
      <c r="V1231" s="11"/>
      <c r="W1231" s="11"/>
      <c r="X1231" s="11"/>
      <c r="Y1231" s="11"/>
      <c r="Z1231" s="11"/>
      <c r="AA1231" s="11"/>
      <c r="AB1231" s="11"/>
      <c r="AC1231" s="11"/>
      <c r="AD1231" s="11"/>
      <c r="AE1231" s="11"/>
      <c r="AT1231" s="238" t="s">
        <v>199</v>
      </c>
      <c r="AU1231" s="238" t="s">
        <v>85</v>
      </c>
      <c r="AV1231" s="11" t="s">
        <v>85</v>
      </c>
      <c r="AW1231" s="11" t="s">
        <v>32</v>
      </c>
      <c r="AX1231" s="11" t="s">
        <v>76</v>
      </c>
      <c r="AY1231" s="238" t="s">
        <v>195</v>
      </c>
    </row>
    <row r="1232" s="11" customFormat="1">
      <c r="A1232" s="11"/>
      <c r="B1232" s="228"/>
      <c r="C1232" s="229"/>
      <c r="D1232" s="213" t="s">
        <v>199</v>
      </c>
      <c r="E1232" s="230" t="s">
        <v>1</v>
      </c>
      <c r="F1232" s="231" t="s">
        <v>2645</v>
      </c>
      <c r="G1232" s="229"/>
      <c r="H1232" s="232">
        <v>110.22</v>
      </c>
      <c r="I1232" s="233"/>
      <c r="J1232" s="229"/>
      <c r="K1232" s="229"/>
      <c r="L1232" s="234"/>
      <c r="M1232" s="235"/>
      <c r="N1232" s="236"/>
      <c r="O1232" s="236"/>
      <c r="P1232" s="236"/>
      <c r="Q1232" s="236"/>
      <c r="R1232" s="236"/>
      <c r="S1232" s="236"/>
      <c r="T1232" s="237"/>
      <c r="U1232" s="11"/>
      <c r="V1232" s="11"/>
      <c r="W1232" s="11"/>
      <c r="X1232" s="11"/>
      <c r="Y1232" s="11"/>
      <c r="Z1232" s="11"/>
      <c r="AA1232" s="11"/>
      <c r="AB1232" s="11"/>
      <c r="AC1232" s="11"/>
      <c r="AD1232" s="11"/>
      <c r="AE1232" s="11"/>
      <c r="AT1232" s="238" t="s">
        <v>199</v>
      </c>
      <c r="AU1232" s="238" t="s">
        <v>85</v>
      </c>
      <c r="AV1232" s="11" t="s">
        <v>85</v>
      </c>
      <c r="AW1232" s="11" t="s">
        <v>32</v>
      </c>
      <c r="AX1232" s="11" t="s">
        <v>76</v>
      </c>
      <c r="AY1232" s="238" t="s">
        <v>195</v>
      </c>
    </row>
    <row r="1233" s="11" customFormat="1">
      <c r="A1233" s="11"/>
      <c r="B1233" s="228"/>
      <c r="C1233" s="229"/>
      <c r="D1233" s="213" t="s">
        <v>199</v>
      </c>
      <c r="E1233" s="230" t="s">
        <v>1</v>
      </c>
      <c r="F1233" s="231" t="s">
        <v>2646</v>
      </c>
      <c r="G1233" s="229"/>
      <c r="H1233" s="232">
        <v>59.552</v>
      </c>
      <c r="I1233" s="233"/>
      <c r="J1233" s="229"/>
      <c r="K1233" s="229"/>
      <c r="L1233" s="234"/>
      <c r="M1233" s="235"/>
      <c r="N1233" s="236"/>
      <c r="O1233" s="236"/>
      <c r="P1233" s="236"/>
      <c r="Q1233" s="236"/>
      <c r="R1233" s="236"/>
      <c r="S1233" s="236"/>
      <c r="T1233" s="237"/>
      <c r="U1233" s="11"/>
      <c r="V1233" s="11"/>
      <c r="W1233" s="11"/>
      <c r="X1233" s="11"/>
      <c r="Y1233" s="11"/>
      <c r="Z1233" s="11"/>
      <c r="AA1233" s="11"/>
      <c r="AB1233" s="11"/>
      <c r="AC1233" s="11"/>
      <c r="AD1233" s="11"/>
      <c r="AE1233" s="11"/>
      <c r="AT1233" s="238" t="s">
        <v>199</v>
      </c>
      <c r="AU1233" s="238" t="s">
        <v>85</v>
      </c>
      <c r="AV1233" s="11" t="s">
        <v>85</v>
      </c>
      <c r="AW1233" s="11" t="s">
        <v>32</v>
      </c>
      <c r="AX1233" s="11" t="s">
        <v>76</v>
      </c>
      <c r="AY1233" s="238" t="s">
        <v>195</v>
      </c>
    </row>
    <row r="1234" s="11" customFormat="1">
      <c r="A1234" s="11"/>
      <c r="B1234" s="228"/>
      <c r="C1234" s="229"/>
      <c r="D1234" s="213" t="s">
        <v>199</v>
      </c>
      <c r="E1234" s="230" t="s">
        <v>1</v>
      </c>
      <c r="F1234" s="231" t="s">
        <v>2647</v>
      </c>
      <c r="G1234" s="229"/>
      <c r="H1234" s="232">
        <v>47.005000000000003</v>
      </c>
      <c r="I1234" s="233"/>
      <c r="J1234" s="229"/>
      <c r="K1234" s="229"/>
      <c r="L1234" s="234"/>
      <c r="M1234" s="235"/>
      <c r="N1234" s="236"/>
      <c r="O1234" s="236"/>
      <c r="P1234" s="236"/>
      <c r="Q1234" s="236"/>
      <c r="R1234" s="236"/>
      <c r="S1234" s="236"/>
      <c r="T1234" s="237"/>
      <c r="U1234" s="11"/>
      <c r="V1234" s="11"/>
      <c r="W1234" s="11"/>
      <c r="X1234" s="11"/>
      <c r="Y1234" s="11"/>
      <c r="Z1234" s="11"/>
      <c r="AA1234" s="11"/>
      <c r="AB1234" s="11"/>
      <c r="AC1234" s="11"/>
      <c r="AD1234" s="11"/>
      <c r="AE1234" s="11"/>
      <c r="AT1234" s="238" t="s">
        <v>199</v>
      </c>
      <c r="AU1234" s="238" t="s">
        <v>85</v>
      </c>
      <c r="AV1234" s="11" t="s">
        <v>85</v>
      </c>
      <c r="AW1234" s="11" t="s">
        <v>32</v>
      </c>
      <c r="AX1234" s="11" t="s">
        <v>76</v>
      </c>
      <c r="AY1234" s="238" t="s">
        <v>195</v>
      </c>
    </row>
    <row r="1235" s="11" customFormat="1">
      <c r="A1235" s="11"/>
      <c r="B1235" s="228"/>
      <c r="C1235" s="229"/>
      <c r="D1235" s="213" t="s">
        <v>199</v>
      </c>
      <c r="E1235" s="230" t="s">
        <v>1</v>
      </c>
      <c r="F1235" s="231" t="s">
        <v>2648</v>
      </c>
      <c r="G1235" s="229"/>
      <c r="H1235" s="232">
        <v>178.56299999999999</v>
      </c>
      <c r="I1235" s="233"/>
      <c r="J1235" s="229"/>
      <c r="K1235" s="229"/>
      <c r="L1235" s="234"/>
      <c r="M1235" s="235"/>
      <c r="N1235" s="236"/>
      <c r="O1235" s="236"/>
      <c r="P1235" s="236"/>
      <c r="Q1235" s="236"/>
      <c r="R1235" s="236"/>
      <c r="S1235" s="236"/>
      <c r="T1235" s="237"/>
      <c r="U1235" s="11"/>
      <c r="V1235" s="11"/>
      <c r="W1235" s="11"/>
      <c r="X1235" s="11"/>
      <c r="Y1235" s="11"/>
      <c r="Z1235" s="11"/>
      <c r="AA1235" s="11"/>
      <c r="AB1235" s="11"/>
      <c r="AC1235" s="11"/>
      <c r="AD1235" s="11"/>
      <c r="AE1235" s="11"/>
      <c r="AT1235" s="238" t="s">
        <v>199</v>
      </c>
      <c r="AU1235" s="238" t="s">
        <v>85</v>
      </c>
      <c r="AV1235" s="11" t="s">
        <v>85</v>
      </c>
      <c r="AW1235" s="11" t="s">
        <v>32</v>
      </c>
      <c r="AX1235" s="11" t="s">
        <v>76</v>
      </c>
      <c r="AY1235" s="238" t="s">
        <v>195</v>
      </c>
    </row>
    <row r="1236" s="11" customFormat="1">
      <c r="A1236" s="11"/>
      <c r="B1236" s="228"/>
      <c r="C1236" s="229"/>
      <c r="D1236" s="213" t="s">
        <v>199</v>
      </c>
      <c r="E1236" s="230" t="s">
        <v>1</v>
      </c>
      <c r="F1236" s="231" t="s">
        <v>2649</v>
      </c>
      <c r="G1236" s="229"/>
      <c r="H1236" s="232">
        <v>37.316000000000002</v>
      </c>
      <c r="I1236" s="233"/>
      <c r="J1236" s="229"/>
      <c r="K1236" s="229"/>
      <c r="L1236" s="234"/>
      <c r="M1236" s="235"/>
      <c r="N1236" s="236"/>
      <c r="O1236" s="236"/>
      <c r="P1236" s="236"/>
      <c r="Q1236" s="236"/>
      <c r="R1236" s="236"/>
      <c r="S1236" s="236"/>
      <c r="T1236" s="237"/>
      <c r="U1236" s="11"/>
      <c r="V1236" s="11"/>
      <c r="W1236" s="11"/>
      <c r="X1236" s="11"/>
      <c r="Y1236" s="11"/>
      <c r="Z1236" s="11"/>
      <c r="AA1236" s="11"/>
      <c r="AB1236" s="11"/>
      <c r="AC1236" s="11"/>
      <c r="AD1236" s="11"/>
      <c r="AE1236" s="11"/>
      <c r="AT1236" s="238" t="s">
        <v>199</v>
      </c>
      <c r="AU1236" s="238" t="s">
        <v>85</v>
      </c>
      <c r="AV1236" s="11" t="s">
        <v>85</v>
      </c>
      <c r="AW1236" s="11" t="s">
        <v>32</v>
      </c>
      <c r="AX1236" s="11" t="s">
        <v>76</v>
      </c>
      <c r="AY1236" s="238" t="s">
        <v>195</v>
      </c>
    </row>
    <row r="1237" s="11" customFormat="1">
      <c r="A1237" s="11"/>
      <c r="B1237" s="228"/>
      <c r="C1237" s="229"/>
      <c r="D1237" s="213" t="s">
        <v>199</v>
      </c>
      <c r="E1237" s="230" t="s">
        <v>1</v>
      </c>
      <c r="F1237" s="231" t="s">
        <v>2650</v>
      </c>
      <c r="G1237" s="229"/>
      <c r="H1237" s="232">
        <v>14.52</v>
      </c>
      <c r="I1237" s="233"/>
      <c r="J1237" s="229"/>
      <c r="K1237" s="229"/>
      <c r="L1237" s="234"/>
      <c r="M1237" s="235"/>
      <c r="N1237" s="236"/>
      <c r="O1237" s="236"/>
      <c r="P1237" s="236"/>
      <c r="Q1237" s="236"/>
      <c r="R1237" s="236"/>
      <c r="S1237" s="236"/>
      <c r="T1237" s="237"/>
      <c r="U1237" s="11"/>
      <c r="V1237" s="11"/>
      <c r="W1237" s="11"/>
      <c r="X1237" s="11"/>
      <c r="Y1237" s="11"/>
      <c r="Z1237" s="11"/>
      <c r="AA1237" s="11"/>
      <c r="AB1237" s="11"/>
      <c r="AC1237" s="11"/>
      <c r="AD1237" s="11"/>
      <c r="AE1237" s="11"/>
      <c r="AT1237" s="238" t="s">
        <v>199</v>
      </c>
      <c r="AU1237" s="238" t="s">
        <v>85</v>
      </c>
      <c r="AV1237" s="11" t="s">
        <v>85</v>
      </c>
      <c r="AW1237" s="11" t="s">
        <v>32</v>
      </c>
      <c r="AX1237" s="11" t="s">
        <v>76</v>
      </c>
      <c r="AY1237" s="238" t="s">
        <v>195</v>
      </c>
    </row>
    <row r="1238" s="11" customFormat="1">
      <c r="A1238" s="11"/>
      <c r="B1238" s="228"/>
      <c r="C1238" s="229"/>
      <c r="D1238" s="213" t="s">
        <v>199</v>
      </c>
      <c r="E1238" s="230" t="s">
        <v>1</v>
      </c>
      <c r="F1238" s="231" t="s">
        <v>2651</v>
      </c>
      <c r="G1238" s="229"/>
      <c r="H1238" s="232">
        <v>37.289999999999999</v>
      </c>
      <c r="I1238" s="233"/>
      <c r="J1238" s="229"/>
      <c r="K1238" s="229"/>
      <c r="L1238" s="234"/>
      <c r="M1238" s="235"/>
      <c r="N1238" s="236"/>
      <c r="O1238" s="236"/>
      <c r="P1238" s="236"/>
      <c r="Q1238" s="236"/>
      <c r="R1238" s="236"/>
      <c r="S1238" s="236"/>
      <c r="T1238" s="237"/>
      <c r="U1238" s="11"/>
      <c r="V1238" s="11"/>
      <c r="W1238" s="11"/>
      <c r="X1238" s="11"/>
      <c r="Y1238" s="11"/>
      <c r="Z1238" s="11"/>
      <c r="AA1238" s="11"/>
      <c r="AB1238" s="11"/>
      <c r="AC1238" s="11"/>
      <c r="AD1238" s="11"/>
      <c r="AE1238" s="11"/>
      <c r="AT1238" s="238" t="s">
        <v>199</v>
      </c>
      <c r="AU1238" s="238" t="s">
        <v>85</v>
      </c>
      <c r="AV1238" s="11" t="s">
        <v>85</v>
      </c>
      <c r="AW1238" s="11" t="s">
        <v>32</v>
      </c>
      <c r="AX1238" s="11" t="s">
        <v>76</v>
      </c>
      <c r="AY1238" s="238" t="s">
        <v>195</v>
      </c>
    </row>
    <row r="1239" s="11" customFormat="1">
      <c r="A1239" s="11"/>
      <c r="B1239" s="228"/>
      <c r="C1239" s="229"/>
      <c r="D1239" s="213" t="s">
        <v>199</v>
      </c>
      <c r="E1239" s="230" t="s">
        <v>1</v>
      </c>
      <c r="F1239" s="231" t="s">
        <v>2652</v>
      </c>
      <c r="G1239" s="229"/>
      <c r="H1239" s="232">
        <v>24.651</v>
      </c>
      <c r="I1239" s="233"/>
      <c r="J1239" s="229"/>
      <c r="K1239" s="229"/>
      <c r="L1239" s="234"/>
      <c r="M1239" s="235"/>
      <c r="N1239" s="236"/>
      <c r="O1239" s="236"/>
      <c r="P1239" s="236"/>
      <c r="Q1239" s="236"/>
      <c r="R1239" s="236"/>
      <c r="S1239" s="236"/>
      <c r="T1239" s="237"/>
      <c r="U1239" s="11"/>
      <c r="V1239" s="11"/>
      <c r="W1239" s="11"/>
      <c r="X1239" s="11"/>
      <c r="Y1239" s="11"/>
      <c r="Z1239" s="11"/>
      <c r="AA1239" s="11"/>
      <c r="AB1239" s="11"/>
      <c r="AC1239" s="11"/>
      <c r="AD1239" s="11"/>
      <c r="AE1239" s="11"/>
      <c r="AT1239" s="238" t="s">
        <v>199</v>
      </c>
      <c r="AU1239" s="238" t="s">
        <v>85</v>
      </c>
      <c r="AV1239" s="11" t="s">
        <v>85</v>
      </c>
      <c r="AW1239" s="11" t="s">
        <v>32</v>
      </c>
      <c r="AX1239" s="11" t="s">
        <v>76</v>
      </c>
      <c r="AY1239" s="238" t="s">
        <v>195</v>
      </c>
    </row>
    <row r="1240" s="11" customFormat="1">
      <c r="A1240" s="11"/>
      <c r="B1240" s="228"/>
      <c r="C1240" s="229"/>
      <c r="D1240" s="213" t="s">
        <v>199</v>
      </c>
      <c r="E1240" s="230" t="s">
        <v>1</v>
      </c>
      <c r="F1240" s="231" t="s">
        <v>2653</v>
      </c>
      <c r="G1240" s="229"/>
      <c r="H1240" s="232">
        <v>45.110999999999997</v>
      </c>
      <c r="I1240" s="233"/>
      <c r="J1240" s="229"/>
      <c r="K1240" s="229"/>
      <c r="L1240" s="234"/>
      <c r="M1240" s="235"/>
      <c r="N1240" s="236"/>
      <c r="O1240" s="236"/>
      <c r="P1240" s="236"/>
      <c r="Q1240" s="236"/>
      <c r="R1240" s="236"/>
      <c r="S1240" s="236"/>
      <c r="T1240" s="237"/>
      <c r="U1240" s="11"/>
      <c r="V1240" s="11"/>
      <c r="W1240" s="11"/>
      <c r="X1240" s="11"/>
      <c r="Y1240" s="11"/>
      <c r="Z1240" s="11"/>
      <c r="AA1240" s="11"/>
      <c r="AB1240" s="11"/>
      <c r="AC1240" s="11"/>
      <c r="AD1240" s="11"/>
      <c r="AE1240" s="11"/>
      <c r="AT1240" s="238" t="s">
        <v>199</v>
      </c>
      <c r="AU1240" s="238" t="s">
        <v>85</v>
      </c>
      <c r="AV1240" s="11" t="s">
        <v>85</v>
      </c>
      <c r="AW1240" s="11" t="s">
        <v>32</v>
      </c>
      <c r="AX1240" s="11" t="s">
        <v>76</v>
      </c>
      <c r="AY1240" s="238" t="s">
        <v>195</v>
      </c>
    </row>
    <row r="1241" s="11" customFormat="1">
      <c r="A1241" s="11"/>
      <c r="B1241" s="228"/>
      <c r="C1241" s="229"/>
      <c r="D1241" s="213" t="s">
        <v>199</v>
      </c>
      <c r="E1241" s="230" t="s">
        <v>1</v>
      </c>
      <c r="F1241" s="231" t="s">
        <v>2654</v>
      </c>
      <c r="G1241" s="229"/>
      <c r="H1241" s="232">
        <v>21.457000000000001</v>
      </c>
      <c r="I1241" s="233"/>
      <c r="J1241" s="229"/>
      <c r="K1241" s="229"/>
      <c r="L1241" s="234"/>
      <c r="M1241" s="235"/>
      <c r="N1241" s="236"/>
      <c r="O1241" s="236"/>
      <c r="P1241" s="236"/>
      <c r="Q1241" s="236"/>
      <c r="R1241" s="236"/>
      <c r="S1241" s="236"/>
      <c r="T1241" s="237"/>
      <c r="U1241" s="11"/>
      <c r="V1241" s="11"/>
      <c r="W1241" s="11"/>
      <c r="X1241" s="11"/>
      <c r="Y1241" s="11"/>
      <c r="Z1241" s="11"/>
      <c r="AA1241" s="11"/>
      <c r="AB1241" s="11"/>
      <c r="AC1241" s="11"/>
      <c r="AD1241" s="11"/>
      <c r="AE1241" s="11"/>
      <c r="AT1241" s="238" t="s">
        <v>199</v>
      </c>
      <c r="AU1241" s="238" t="s">
        <v>85</v>
      </c>
      <c r="AV1241" s="11" t="s">
        <v>85</v>
      </c>
      <c r="AW1241" s="11" t="s">
        <v>32</v>
      </c>
      <c r="AX1241" s="11" t="s">
        <v>76</v>
      </c>
      <c r="AY1241" s="238" t="s">
        <v>195</v>
      </c>
    </row>
    <row r="1242" s="11" customFormat="1">
      <c r="A1242" s="11"/>
      <c r="B1242" s="228"/>
      <c r="C1242" s="229"/>
      <c r="D1242" s="213" t="s">
        <v>199</v>
      </c>
      <c r="E1242" s="230" t="s">
        <v>1</v>
      </c>
      <c r="F1242" s="231" t="s">
        <v>2655</v>
      </c>
      <c r="G1242" s="229"/>
      <c r="H1242" s="232">
        <v>1.98</v>
      </c>
      <c r="I1242" s="233"/>
      <c r="J1242" s="229"/>
      <c r="K1242" s="229"/>
      <c r="L1242" s="234"/>
      <c r="M1242" s="235"/>
      <c r="N1242" s="236"/>
      <c r="O1242" s="236"/>
      <c r="P1242" s="236"/>
      <c r="Q1242" s="236"/>
      <c r="R1242" s="236"/>
      <c r="S1242" s="236"/>
      <c r="T1242" s="237"/>
      <c r="U1242" s="11"/>
      <c r="V1242" s="11"/>
      <c r="W1242" s="11"/>
      <c r="X1242" s="11"/>
      <c r="Y1242" s="11"/>
      <c r="Z1242" s="11"/>
      <c r="AA1242" s="11"/>
      <c r="AB1242" s="11"/>
      <c r="AC1242" s="11"/>
      <c r="AD1242" s="11"/>
      <c r="AE1242" s="11"/>
      <c r="AT1242" s="238" t="s">
        <v>199</v>
      </c>
      <c r="AU1242" s="238" t="s">
        <v>85</v>
      </c>
      <c r="AV1242" s="11" t="s">
        <v>85</v>
      </c>
      <c r="AW1242" s="11" t="s">
        <v>32</v>
      </c>
      <c r="AX1242" s="11" t="s">
        <v>76</v>
      </c>
      <c r="AY1242" s="238" t="s">
        <v>195</v>
      </c>
    </row>
    <row r="1243" s="11" customFormat="1">
      <c r="A1243" s="11"/>
      <c r="B1243" s="228"/>
      <c r="C1243" s="229"/>
      <c r="D1243" s="213" t="s">
        <v>199</v>
      </c>
      <c r="E1243" s="230" t="s">
        <v>1</v>
      </c>
      <c r="F1243" s="231" t="s">
        <v>2656</v>
      </c>
      <c r="G1243" s="229"/>
      <c r="H1243" s="232">
        <v>0.98999999999999999</v>
      </c>
      <c r="I1243" s="233"/>
      <c r="J1243" s="229"/>
      <c r="K1243" s="229"/>
      <c r="L1243" s="234"/>
      <c r="M1243" s="235"/>
      <c r="N1243" s="236"/>
      <c r="O1243" s="236"/>
      <c r="P1243" s="236"/>
      <c r="Q1243" s="236"/>
      <c r="R1243" s="236"/>
      <c r="S1243" s="236"/>
      <c r="T1243" s="237"/>
      <c r="U1243" s="11"/>
      <c r="V1243" s="11"/>
      <c r="W1243" s="11"/>
      <c r="X1243" s="11"/>
      <c r="Y1243" s="11"/>
      <c r="Z1243" s="11"/>
      <c r="AA1243" s="11"/>
      <c r="AB1243" s="11"/>
      <c r="AC1243" s="11"/>
      <c r="AD1243" s="11"/>
      <c r="AE1243" s="11"/>
      <c r="AT1243" s="238" t="s">
        <v>199</v>
      </c>
      <c r="AU1243" s="238" t="s">
        <v>85</v>
      </c>
      <c r="AV1243" s="11" t="s">
        <v>85</v>
      </c>
      <c r="AW1243" s="11" t="s">
        <v>32</v>
      </c>
      <c r="AX1243" s="11" t="s">
        <v>76</v>
      </c>
      <c r="AY1243" s="238" t="s">
        <v>195</v>
      </c>
    </row>
    <row r="1244" s="11" customFormat="1">
      <c r="A1244" s="11"/>
      <c r="B1244" s="228"/>
      <c r="C1244" s="229"/>
      <c r="D1244" s="213" t="s">
        <v>199</v>
      </c>
      <c r="E1244" s="230" t="s">
        <v>1</v>
      </c>
      <c r="F1244" s="231" t="s">
        <v>2657</v>
      </c>
      <c r="G1244" s="229"/>
      <c r="H1244" s="232">
        <v>1.6499999999999999</v>
      </c>
      <c r="I1244" s="233"/>
      <c r="J1244" s="229"/>
      <c r="K1244" s="229"/>
      <c r="L1244" s="234"/>
      <c r="M1244" s="235"/>
      <c r="N1244" s="236"/>
      <c r="O1244" s="236"/>
      <c r="P1244" s="236"/>
      <c r="Q1244" s="236"/>
      <c r="R1244" s="236"/>
      <c r="S1244" s="236"/>
      <c r="T1244" s="237"/>
      <c r="U1244" s="11"/>
      <c r="V1244" s="11"/>
      <c r="W1244" s="11"/>
      <c r="X1244" s="11"/>
      <c r="Y1244" s="11"/>
      <c r="Z1244" s="11"/>
      <c r="AA1244" s="11"/>
      <c r="AB1244" s="11"/>
      <c r="AC1244" s="11"/>
      <c r="AD1244" s="11"/>
      <c r="AE1244" s="11"/>
      <c r="AT1244" s="238" t="s">
        <v>199</v>
      </c>
      <c r="AU1244" s="238" t="s">
        <v>85</v>
      </c>
      <c r="AV1244" s="11" t="s">
        <v>85</v>
      </c>
      <c r="AW1244" s="11" t="s">
        <v>32</v>
      </c>
      <c r="AX1244" s="11" t="s">
        <v>76</v>
      </c>
      <c r="AY1244" s="238" t="s">
        <v>195</v>
      </c>
    </row>
    <row r="1245" s="11" customFormat="1">
      <c r="A1245" s="11"/>
      <c r="B1245" s="228"/>
      <c r="C1245" s="229"/>
      <c r="D1245" s="213" t="s">
        <v>199</v>
      </c>
      <c r="E1245" s="230" t="s">
        <v>1</v>
      </c>
      <c r="F1245" s="231" t="s">
        <v>2658</v>
      </c>
      <c r="G1245" s="229"/>
      <c r="H1245" s="232">
        <v>1.1220000000000001</v>
      </c>
      <c r="I1245" s="233"/>
      <c r="J1245" s="229"/>
      <c r="K1245" s="229"/>
      <c r="L1245" s="234"/>
      <c r="M1245" s="235"/>
      <c r="N1245" s="236"/>
      <c r="O1245" s="236"/>
      <c r="P1245" s="236"/>
      <c r="Q1245" s="236"/>
      <c r="R1245" s="236"/>
      <c r="S1245" s="236"/>
      <c r="T1245" s="237"/>
      <c r="U1245" s="11"/>
      <c r="V1245" s="11"/>
      <c r="W1245" s="11"/>
      <c r="X1245" s="11"/>
      <c r="Y1245" s="11"/>
      <c r="Z1245" s="11"/>
      <c r="AA1245" s="11"/>
      <c r="AB1245" s="11"/>
      <c r="AC1245" s="11"/>
      <c r="AD1245" s="11"/>
      <c r="AE1245" s="11"/>
      <c r="AT1245" s="238" t="s">
        <v>199</v>
      </c>
      <c r="AU1245" s="238" t="s">
        <v>85</v>
      </c>
      <c r="AV1245" s="11" t="s">
        <v>85</v>
      </c>
      <c r="AW1245" s="11" t="s">
        <v>32</v>
      </c>
      <c r="AX1245" s="11" t="s">
        <v>76</v>
      </c>
      <c r="AY1245" s="238" t="s">
        <v>195</v>
      </c>
    </row>
    <row r="1246" s="16" customFormat="1">
      <c r="A1246" s="16"/>
      <c r="B1246" s="298"/>
      <c r="C1246" s="299"/>
      <c r="D1246" s="213" t="s">
        <v>199</v>
      </c>
      <c r="E1246" s="300" t="s">
        <v>1</v>
      </c>
      <c r="F1246" s="301" t="s">
        <v>1498</v>
      </c>
      <c r="G1246" s="299"/>
      <c r="H1246" s="302">
        <v>1313.4200000000001</v>
      </c>
      <c r="I1246" s="303"/>
      <c r="J1246" s="299"/>
      <c r="K1246" s="299"/>
      <c r="L1246" s="304"/>
      <c r="M1246" s="305"/>
      <c r="N1246" s="306"/>
      <c r="O1246" s="306"/>
      <c r="P1246" s="306"/>
      <c r="Q1246" s="306"/>
      <c r="R1246" s="306"/>
      <c r="S1246" s="306"/>
      <c r="T1246" s="307"/>
      <c r="U1246" s="16"/>
      <c r="V1246" s="16"/>
      <c r="W1246" s="16"/>
      <c r="X1246" s="16"/>
      <c r="Y1246" s="16"/>
      <c r="Z1246" s="16"/>
      <c r="AA1246" s="16"/>
      <c r="AB1246" s="16"/>
      <c r="AC1246" s="16"/>
      <c r="AD1246" s="16"/>
      <c r="AE1246" s="16"/>
      <c r="AT1246" s="308" t="s">
        <v>199</v>
      </c>
      <c r="AU1246" s="308" t="s">
        <v>85</v>
      </c>
      <c r="AV1246" s="16" t="s">
        <v>229</v>
      </c>
      <c r="AW1246" s="16" t="s">
        <v>32</v>
      </c>
      <c r="AX1246" s="16" t="s">
        <v>76</v>
      </c>
      <c r="AY1246" s="308" t="s">
        <v>195</v>
      </c>
    </row>
    <row r="1247" s="10" customFormat="1">
      <c r="A1247" s="10"/>
      <c r="B1247" s="218"/>
      <c r="C1247" s="219"/>
      <c r="D1247" s="213" t="s">
        <v>199</v>
      </c>
      <c r="E1247" s="220" t="s">
        <v>1</v>
      </c>
      <c r="F1247" s="221" t="s">
        <v>2659</v>
      </c>
      <c r="G1247" s="219"/>
      <c r="H1247" s="220" t="s">
        <v>1</v>
      </c>
      <c r="I1247" s="222"/>
      <c r="J1247" s="219"/>
      <c r="K1247" s="219"/>
      <c r="L1247" s="223"/>
      <c r="M1247" s="224"/>
      <c r="N1247" s="225"/>
      <c r="O1247" s="225"/>
      <c r="P1247" s="225"/>
      <c r="Q1247" s="225"/>
      <c r="R1247" s="225"/>
      <c r="S1247" s="225"/>
      <c r="T1247" s="226"/>
      <c r="U1247" s="10"/>
      <c r="V1247" s="10"/>
      <c r="W1247" s="10"/>
      <c r="X1247" s="10"/>
      <c r="Y1247" s="10"/>
      <c r="Z1247" s="10"/>
      <c r="AA1247" s="10"/>
      <c r="AB1247" s="10"/>
      <c r="AC1247" s="10"/>
      <c r="AD1247" s="10"/>
      <c r="AE1247" s="10"/>
      <c r="AT1247" s="227" t="s">
        <v>199</v>
      </c>
      <c r="AU1247" s="227" t="s">
        <v>85</v>
      </c>
      <c r="AV1247" s="10" t="s">
        <v>83</v>
      </c>
      <c r="AW1247" s="10" t="s">
        <v>32</v>
      </c>
      <c r="AX1247" s="10" t="s">
        <v>76</v>
      </c>
      <c r="AY1247" s="227" t="s">
        <v>195</v>
      </c>
    </row>
    <row r="1248" s="11" customFormat="1">
      <c r="A1248" s="11"/>
      <c r="B1248" s="228"/>
      <c r="C1248" s="229"/>
      <c r="D1248" s="213" t="s">
        <v>199</v>
      </c>
      <c r="E1248" s="230" t="s">
        <v>1</v>
      </c>
      <c r="F1248" s="231" t="s">
        <v>2496</v>
      </c>
      <c r="G1248" s="229"/>
      <c r="H1248" s="232">
        <v>-7.9909999999999997</v>
      </c>
      <c r="I1248" s="233"/>
      <c r="J1248" s="229"/>
      <c r="K1248" s="229"/>
      <c r="L1248" s="234"/>
      <c r="M1248" s="235"/>
      <c r="N1248" s="236"/>
      <c r="O1248" s="236"/>
      <c r="P1248" s="236"/>
      <c r="Q1248" s="236"/>
      <c r="R1248" s="236"/>
      <c r="S1248" s="236"/>
      <c r="T1248" s="237"/>
      <c r="U1248" s="11"/>
      <c r="V1248" s="11"/>
      <c r="W1248" s="11"/>
      <c r="X1248" s="11"/>
      <c r="Y1248" s="11"/>
      <c r="Z1248" s="11"/>
      <c r="AA1248" s="11"/>
      <c r="AB1248" s="11"/>
      <c r="AC1248" s="11"/>
      <c r="AD1248" s="11"/>
      <c r="AE1248" s="11"/>
      <c r="AT1248" s="238" t="s">
        <v>199</v>
      </c>
      <c r="AU1248" s="238" t="s">
        <v>85</v>
      </c>
      <c r="AV1248" s="11" t="s">
        <v>85</v>
      </c>
      <c r="AW1248" s="11" t="s">
        <v>32</v>
      </c>
      <c r="AX1248" s="11" t="s">
        <v>76</v>
      </c>
      <c r="AY1248" s="238" t="s">
        <v>195</v>
      </c>
    </row>
    <row r="1249" s="11" customFormat="1">
      <c r="A1249" s="11"/>
      <c r="B1249" s="228"/>
      <c r="C1249" s="229"/>
      <c r="D1249" s="213" t="s">
        <v>199</v>
      </c>
      <c r="E1249" s="230" t="s">
        <v>1</v>
      </c>
      <c r="F1249" s="231" t="s">
        <v>2497</v>
      </c>
      <c r="G1249" s="229"/>
      <c r="H1249" s="232">
        <v>-3.1779999999999999</v>
      </c>
      <c r="I1249" s="233"/>
      <c r="J1249" s="229"/>
      <c r="K1249" s="229"/>
      <c r="L1249" s="234"/>
      <c r="M1249" s="235"/>
      <c r="N1249" s="236"/>
      <c r="O1249" s="236"/>
      <c r="P1249" s="236"/>
      <c r="Q1249" s="236"/>
      <c r="R1249" s="236"/>
      <c r="S1249" s="236"/>
      <c r="T1249" s="237"/>
      <c r="U1249" s="11"/>
      <c r="V1249" s="11"/>
      <c r="W1249" s="11"/>
      <c r="X1249" s="11"/>
      <c r="Y1249" s="11"/>
      <c r="Z1249" s="11"/>
      <c r="AA1249" s="11"/>
      <c r="AB1249" s="11"/>
      <c r="AC1249" s="11"/>
      <c r="AD1249" s="11"/>
      <c r="AE1249" s="11"/>
      <c r="AT1249" s="238" t="s">
        <v>199</v>
      </c>
      <c r="AU1249" s="238" t="s">
        <v>85</v>
      </c>
      <c r="AV1249" s="11" t="s">
        <v>85</v>
      </c>
      <c r="AW1249" s="11" t="s">
        <v>32</v>
      </c>
      <c r="AX1249" s="11" t="s">
        <v>76</v>
      </c>
      <c r="AY1249" s="238" t="s">
        <v>195</v>
      </c>
    </row>
    <row r="1250" s="11" customFormat="1">
      <c r="A1250" s="11"/>
      <c r="B1250" s="228"/>
      <c r="C1250" s="229"/>
      <c r="D1250" s="213" t="s">
        <v>199</v>
      </c>
      <c r="E1250" s="230" t="s">
        <v>1</v>
      </c>
      <c r="F1250" s="231" t="s">
        <v>2498</v>
      </c>
      <c r="G1250" s="229"/>
      <c r="H1250" s="232">
        <v>-12.242000000000001</v>
      </c>
      <c r="I1250" s="233"/>
      <c r="J1250" s="229"/>
      <c r="K1250" s="229"/>
      <c r="L1250" s="234"/>
      <c r="M1250" s="235"/>
      <c r="N1250" s="236"/>
      <c r="O1250" s="236"/>
      <c r="P1250" s="236"/>
      <c r="Q1250" s="236"/>
      <c r="R1250" s="236"/>
      <c r="S1250" s="236"/>
      <c r="T1250" s="237"/>
      <c r="U1250" s="11"/>
      <c r="V1250" s="11"/>
      <c r="W1250" s="11"/>
      <c r="X1250" s="11"/>
      <c r="Y1250" s="11"/>
      <c r="Z1250" s="11"/>
      <c r="AA1250" s="11"/>
      <c r="AB1250" s="11"/>
      <c r="AC1250" s="11"/>
      <c r="AD1250" s="11"/>
      <c r="AE1250" s="11"/>
      <c r="AT1250" s="238" t="s">
        <v>199</v>
      </c>
      <c r="AU1250" s="238" t="s">
        <v>85</v>
      </c>
      <c r="AV1250" s="11" t="s">
        <v>85</v>
      </c>
      <c r="AW1250" s="11" t="s">
        <v>32</v>
      </c>
      <c r="AX1250" s="11" t="s">
        <v>76</v>
      </c>
      <c r="AY1250" s="238" t="s">
        <v>195</v>
      </c>
    </row>
    <row r="1251" s="11" customFormat="1">
      <c r="A1251" s="11"/>
      <c r="B1251" s="228"/>
      <c r="C1251" s="229"/>
      <c r="D1251" s="213" t="s">
        <v>199</v>
      </c>
      <c r="E1251" s="230" t="s">
        <v>1</v>
      </c>
      <c r="F1251" s="231" t="s">
        <v>2499</v>
      </c>
      <c r="G1251" s="229"/>
      <c r="H1251" s="232">
        <v>-2.2490000000000001</v>
      </c>
      <c r="I1251" s="233"/>
      <c r="J1251" s="229"/>
      <c r="K1251" s="229"/>
      <c r="L1251" s="234"/>
      <c r="M1251" s="235"/>
      <c r="N1251" s="236"/>
      <c r="O1251" s="236"/>
      <c r="P1251" s="236"/>
      <c r="Q1251" s="236"/>
      <c r="R1251" s="236"/>
      <c r="S1251" s="236"/>
      <c r="T1251" s="237"/>
      <c r="U1251" s="11"/>
      <c r="V1251" s="11"/>
      <c r="W1251" s="11"/>
      <c r="X1251" s="11"/>
      <c r="Y1251" s="11"/>
      <c r="Z1251" s="11"/>
      <c r="AA1251" s="11"/>
      <c r="AB1251" s="11"/>
      <c r="AC1251" s="11"/>
      <c r="AD1251" s="11"/>
      <c r="AE1251" s="11"/>
      <c r="AT1251" s="238" t="s">
        <v>199</v>
      </c>
      <c r="AU1251" s="238" t="s">
        <v>85</v>
      </c>
      <c r="AV1251" s="11" t="s">
        <v>85</v>
      </c>
      <c r="AW1251" s="11" t="s">
        <v>32</v>
      </c>
      <c r="AX1251" s="11" t="s">
        <v>76</v>
      </c>
      <c r="AY1251" s="238" t="s">
        <v>195</v>
      </c>
    </row>
    <row r="1252" s="11" customFormat="1">
      <c r="A1252" s="11"/>
      <c r="B1252" s="228"/>
      <c r="C1252" s="229"/>
      <c r="D1252" s="213" t="s">
        <v>199</v>
      </c>
      <c r="E1252" s="230" t="s">
        <v>1</v>
      </c>
      <c r="F1252" s="231" t="s">
        <v>2500</v>
      </c>
      <c r="G1252" s="229"/>
      <c r="H1252" s="232">
        <v>-10.279</v>
      </c>
      <c r="I1252" s="233"/>
      <c r="J1252" s="229"/>
      <c r="K1252" s="229"/>
      <c r="L1252" s="234"/>
      <c r="M1252" s="235"/>
      <c r="N1252" s="236"/>
      <c r="O1252" s="236"/>
      <c r="P1252" s="236"/>
      <c r="Q1252" s="236"/>
      <c r="R1252" s="236"/>
      <c r="S1252" s="236"/>
      <c r="T1252" s="237"/>
      <c r="U1252" s="11"/>
      <c r="V1252" s="11"/>
      <c r="W1252" s="11"/>
      <c r="X1252" s="11"/>
      <c r="Y1252" s="11"/>
      <c r="Z1252" s="11"/>
      <c r="AA1252" s="11"/>
      <c r="AB1252" s="11"/>
      <c r="AC1252" s="11"/>
      <c r="AD1252" s="11"/>
      <c r="AE1252" s="11"/>
      <c r="AT1252" s="238" t="s">
        <v>199</v>
      </c>
      <c r="AU1252" s="238" t="s">
        <v>85</v>
      </c>
      <c r="AV1252" s="11" t="s">
        <v>85</v>
      </c>
      <c r="AW1252" s="11" t="s">
        <v>32</v>
      </c>
      <c r="AX1252" s="11" t="s">
        <v>76</v>
      </c>
      <c r="AY1252" s="238" t="s">
        <v>195</v>
      </c>
    </row>
    <row r="1253" s="11" customFormat="1">
      <c r="A1253" s="11"/>
      <c r="B1253" s="228"/>
      <c r="C1253" s="229"/>
      <c r="D1253" s="213" t="s">
        <v>199</v>
      </c>
      <c r="E1253" s="230" t="s">
        <v>1</v>
      </c>
      <c r="F1253" s="231" t="s">
        <v>2660</v>
      </c>
      <c r="G1253" s="229"/>
      <c r="H1253" s="232">
        <v>-13.223000000000001</v>
      </c>
      <c r="I1253" s="233"/>
      <c r="J1253" s="229"/>
      <c r="K1253" s="229"/>
      <c r="L1253" s="234"/>
      <c r="M1253" s="235"/>
      <c r="N1253" s="236"/>
      <c r="O1253" s="236"/>
      <c r="P1253" s="236"/>
      <c r="Q1253" s="236"/>
      <c r="R1253" s="236"/>
      <c r="S1253" s="236"/>
      <c r="T1253" s="237"/>
      <c r="U1253" s="11"/>
      <c r="V1253" s="11"/>
      <c r="W1253" s="11"/>
      <c r="X1253" s="11"/>
      <c r="Y1253" s="11"/>
      <c r="Z1253" s="11"/>
      <c r="AA1253" s="11"/>
      <c r="AB1253" s="11"/>
      <c r="AC1253" s="11"/>
      <c r="AD1253" s="11"/>
      <c r="AE1253" s="11"/>
      <c r="AT1253" s="238" t="s">
        <v>199</v>
      </c>
      <c r="AU1253" s="238" t="s">
        <v>85</v>
      </c>
      <c r="AV1253" s="11" t="s">
        <v>85</v>
      </c>
      <c r="AW1253" s="11" t="s">
        <v>32</v>
      </c>
      <c r="AX1253" s="11" t="s">
        <v>76</v>
      </c>
      <c r="AY1253" s="238" t="s">
        <v>195</v>
      </c>
    </row>
    <row r="1254" s="11" customFormat="1">
      <c r="A1254" s="11"/>
      <c r="B1254" s="228"/>
      <c r="C1254" s="229"/>
      <c r="D1254" s="213" t="s">
        <v>199</v>
      </c>
      <c r="E1254" s="230" t="s">
        <v>1</v>
      </c>
      <c r="F1254" s="231" t="s">
        <v>2502</v>
      </c>
      <c r="G1254" s="229"/>
      <c r="H1254" s="232">
        <v>-3.3109999999999999</v>
      </c>
      <c r="I1254" s="233"/>
      <c r="J1254" s="229"/>
      <c r="K1254" s="229"/>
      <c r="L1254" s="234"/>
      <c r="M1254" s="235"/>
      <c r="N1254" s="236"/>
      <c r="O1254" s="236"/>
      <c r="P1254" s="236"/>
      <c r="Q1254" s="236"/>
      <c r="R1254" s="236"/>
      <c r="S1254" s="236"/>
      <c r="T1254" s="237"/>
      <c r="U1254" s="11"/>
      <c r="V1254" s="11"/>
      <c r="W1254" s="11"/>
      <c r="X1254" s="11"/>
      <c r="Y1254" s="11"/>
      <c r="Z1254" s="11"/>
      <c r="AA1254" s="11"/>
      <c r="AB1254" s="11"/>
      <c r="AC1254" s="11"/>
      <c r="AD1254" s="11"/>
      <c r="AE1254" s="11"/>
      <c r="AT1254" s="238" t="s">
        <v>199</v>
      </c>
      <c r="AU1254" s="238" t="s">
        <v>85</v>
      </c>
      <c r="AV1254" s="11" t="s">
        <v>85</v>
      </c>
      <c r="AW1254" s="11" t="s">
        <v>32</v>
      </c>
      <c r="AX1254" s="11" t="s">
        <v>76</v>
      </c>
      <c r="AY1254" s="238" t="s">
        <v>195</v>
      </c>
    </row>
    <row r="1255" s="11" customFormat="1">
      <c r="A1255" s="11"/>
      <c r="B1255" s="228"/>
      <c r="C1255" s="229"/>
      <c r="D1255" s="213" t="s">
        <v>199</v>
      </c>
      <c r="E1255" s="230" t="s">
        <v>1</v>
      </c>
      <c r="F1255" s="231" t="s">
        <v>2503</v>
      </c>
      <c r="G1255" s="229"/>
      <c r="H1255" s="232">
        <v>-1.942</v>
      </c>
      <c r="I1255" s="233"/>
      <c r="J1255" s="229"/>
      <c r="K1255" s="229"/>
      <c r="L1255" s="234"/>
      <c r="M1255" s="235"/>
      <c r="N1255" s="236"/>
      <c r="O1255" s="236"/>
      <c r="P1255" s="236"/>
      <c r="Q1255" s="236"/>
      <c r="R1255" s="236"/>
      <c r="S1255" s="236"/>
      <c r="T1255" s="237"/>
      <c r="U1255" s="11"/>
      <c r="V1255" s="11"/>
      <c r="W1255" s="11"/>
      <c r="X1255" s="11"/>
      <c r="Y1255" s="11"/>
      <c r="Z1255" s="11"/>
      <c r="AA1255" s="11"/>
      <c r="AB1255" s="11"/>
      <c r="AC1255" s="11"/>
      <c r="AD1255" s="11"/>
      <c r="AE1255" s="11"/>
      <c r="AT1255" s="238" t="s">
        <v>199</v>
      </c>
      <c r="AU1255" s="238" t="s">
        <v>85</v>
      </c>
      <c r="AV1255" s="11" t="s">
        <v>85</v>
      </c>
      <c r="AW1255" s="11" t="s">
        <v>32</v>
      </c>
      <c r="AX1255" s="11" t="s">
        <v>76</v>
      </c>
      <c r="AY1255" s="238" t="s">
        <v>195</v>
      </c>
    </row>
    <row r="1256" s="11" customFormat="1">
      <c r="A1256" s="11"/>
      <c r="B1256" s="228"/>
      <c r="C1256" s="229"/>
      <c r="D1256" s="213" t="s">
        <v>199</v>
      </c>
      <c r="E1256" s="230" t="s">
        <v>1</v>
      </c>
      <c r="F1256" s="231" t="s">
        <v>2504</v>
      </c>
      <c r="G1256" s="229"/>
      <c r="H1256" s="232">
        <v>-8.1929999999999996</v>
      </c>
      <c r="I1256" s="233"/>
      <c r="J1256" s="229"/>
      <c r="K1256" s="229"/>
      <c r="L1256" s="234"/>
      <c r="M1256" s="235"/>
      <c r="N1256" s="236"/>
      <c r="O1256" s="236"/>
      <c r="P1256" s="236"/>
      <c r="Q1256" s="236"/>
      <c r="R1256" s="236"/>
      <c r="S1256" s="236"/>
      <c r="T1256" s="237"/>
      <c r="U1256" s="11"/>
      <c r="V1256" s="11"/>
      <c r="W1256" s="11"/>
      <c r="X1256" s="11"/>
      <c r="Y1256" s="11"/>
      <c r="Z1256" s="11"/>
      <c r="AA1256" s="11"/>
      <c r="AB1256" s="11"/>
      <c r="AC1256" s="11"/>
      <c r="AD1256" s="11"/>
      <c r="AE1256" s="11"/>
      <c r="AT1256" s="238" t="s">
        <v>199</v>
      </c>
      <c r="AU1256" s="238" t="s">
        <v>85</v>
      </c>
      <c r="AV1256" s="11" t="s">
        <v>85</v>
      </c>
      <c r="AW1256" s="11" t="s">
        <v>32</v>
      </c>
      <c r="AX1256" s="11" t="s">
        <v>76</v>
      </c>
      <c r="AY1256" s="238" t="s">
        <v>195</v>
      </c>
    </row>
    <row r="1257" s="11" customFormat="1">
      <c r="A1257" s="11"/>
      <c r="B1257" s="228"/>
      <c r="C1257" s="229"/>
      <c r="D1257" s="213" t="s">
        <v>199</v>
      </c>
      <c r="E1257" s="230" t="s">
        <v>1</v>
      </c>
      <c r="F1257" s="231" t="s">
        <v>2505</v>
      </c>
      <c r="G1257" s="229"/>
      <c r="H1257" s="232">
        <v>-4.4269999999999996</v>
      </c>
      <c r="I1257" s="233"/>
      <c r="J1257" s="229"/>
      <c r="K1257" s="229"/>
      <c r="L1257" s="234"/>
      <c r="M1257" s="235"/>
      <c r="N1257" s="236"/>
      <c r="O1257" s="236"/>
      <c r="P1257" s="236"/>
      <c r="Q1257" s="236"/>
      <c r="R1257" s="236"/>
      <c r="S1257" s="236"/>
      <c r="T1257" s="237"/>
      <c r="U1257" s="11"/>
      <c r="V1257" s="11"/>
      <c r="W1257" s="11"/>
      <c r="X1257" s="11"/>
      <c r="Y1257" s="11"/>
      <c r="Z1257" s="11"/>
      <c r="AA1257" s="11"/>
      <c r="AB1257" s="11"/>
      <c r="AC1257" s="11"/>
      <c r="AD1257" s="11"/>
      <c r="AE1257" s="11"/>
      <c r="AT1257" s="238" t="s">
        <v>199</v>
      </c>
      <c r="AU1257" s="238" t="s">
        <v>85</v>
      </c>
      <c r="AV1257" s="11" t="s">
        <v>85</v>
      </c>
      <c r="AW1257" s="11" t="s">
        <v>32</v>
      </c>
      <c r="AX1257" s="11" t="s">
        <v>76</v>
      </c>
      <c r="AY1257" s="238" t="s">
        <v>195</v>
      </c>
    </row>
    <row r="1258" s="11" customFormat="1">
      <c r="A1258" s="11"/>
      <c r="B1258" s="228"/>
      <c r="C1258" s="229"/>
      <c r="D1258" s="213" t="s">
        <v>199</v>
      </c>
      <c r="E1258" s="230" t="s">
        <v>1</v>
      </c>
      <c r="F1258" s="231" t="s">
        <v>2506</v>
      </c>
      <c r="G1258" s="229"/>
      <c r="H1258" s="232">
        <v>-3.4940000000000002</v>
      </c>
      <c r="I1258" s="233"/>
      <c r="J1258" s="229"/>
      <c r="K1258" s="229"/>
      <c r="L1258" s="234"/>
      <c r="M1258" s="235"/>
      <c r="N1258" s="236"/>
      <c r="O1258" s="236"/>
      <c r="P1258" s="236"/>
      <c r="Q1258" s="236"/>
      <c r="R1258" s="236"/>
      <c r="S1258" s="236"/>
      <c r="T1258" s="237"/>
      <c r="U1258" s="11"/>
      <c r="V1258" s="11"/>
      <c r="W1258" s="11"/>
      <c r="X1258" s="11"/>
      <c r="Y1258" s="11"/>
      <c r="Z1258" s="11"/>
      <c r="AA1258" s="11"/>
      <c r="AB1258" s="11"/>
      <c r="AC1258" s="11"/>
      <c r="AD1258" s="11"/>
      <c r="AE1258" s="11"/>
      <c r="AT1258" s="238" t="s">
        <v>199</v>
      </c>
      <c r="AU1258" s="238" t="s">
        <v>85</v>
      </c>
      <c r="AV1258" s="11" t="s">
        <v>85</v>
      </c>
      <c r="AW1258" s="11" t="s">
        <v>32</v>
      </c>
      <c r="AX1258" s="11" t="s">
        <v>76</v>
      </c>
      <c r="AY1258" s="238" t="s">
        <v>195</v>
      </c>
    </row>
    <row r="1259" s="11" customFormat="1">
      <c r="A1259" s="11"/>
      <c r="B1259" s="228"/>
      <c r="C1259" s="229"/>
      <c r="D1259" s="213" t="s">
        <v>199</v>
      </c>
      <c r="E1259" s="230" t="s">
        <v>1</v>
      </c>
      <c r="F1259" s="231" t="s">
        <v>2507</v>
      </c>
      <c r="G1259" s="229"/>
      <c r="H1259" s="232">
        <v>-13.273999999999999</v>
      </c>
      <c r="I1259" s="233"/>
      <c r="J1259" s="229"/>
      <c r="K1259" s="229"/>
      <c r="L1259" s="234"/>
      <c r="M1259" s="235"/>
      <c r="N1259" s="236"/>
      <c r="O1259" s="236"/>
      <c r="P1259" s="236"/>
      <c r="Q1259" s="236"/>
      <c r="R1259" s="236"/>
      <c r="S1259" s="236"/>
      <c r="T1259" s="237"/>
      <c r="U1259" s="11"/>
      <c r="V1259" s="11"/>
      <c r="W1259" s="11"/>
      <c r="X1259" s="11"/>
      <c r="Y1259" s="11"/>
      <c r="Z1259" s="11"/>
      <c r="AA1259" s="11"/>
      <c r="AB1259" s="11"/>
      <c r="AC1259" s="11"/>
      <c r="AD1259" s="11"/>
      <c r="AE1259" s="11"/>
      <c r="AT1259" s="238" t="s">
        <v>199</v>
      </c>
      <c r="AU1259" s="238" t="s">
        <v>85</v>
      </c>
      <c r="AV1259" s="11" t="s">
        <v>85</v>
      </c>
      <c r="AW1259" s="11" t="s">
        <v>32</v>
      </c>
      <c r="AX1259" s="11" t="s">
        <v>76</v>
      </c>
      <c r="AY1259" s="238" t="s">
        <v>195</v>
      </c>
    </row>
    <row r="1260" s="11" customFormat="1">
      <c r="A1260" s="11"/>
      <c r="B1260" s="228"/>
      <c r="C1260" s="229"/>
      <c r="D1260" s="213" t="s">
        <v>199</v>
      </c>
      <c r="E1260" s="230" t="s">
        <v>1</v>
      </c>
      <c r="F1260" s="231" t="s">
        <v>2508</v>
      </c>
      <c r="G1260" s="229"/>
      <c r="H1260" s="232">
        <v>-2.774</v>
      </c>
      <c r="I1260" s="233"/>
      <c r="J1260" s="229"/>
      <c r="K1260" s="229"/>
      <c r="L1260" s="234"/>
      <c r="M1260" s="235"/>
      <c r="N1260" s="236"/>
      <c r="O1260" s="236"/>
      <c r="P1260" s="236"/>
      <c r="Q1260" s="236"/>
      <c r="R1260" s="236"/>
      <c r="S1260" s="236"/>
      <c r="T1260" s="237"/>
      <c r="U1260" s="11"/>
      <c r="V1260" s="11"/>
      <c r="W1260" s="11"/>
      <c r="X1260" s="11"/>
      <c r="Y1260" s="11"/>
      <c r="Z1260" s="11"/>
      <c r="AA1260" s="11"/>
      <c r="AB1260" s="11"/>
      <c r="AC1260" s="11"/>
      <c r="AD1260" s="11"/>
      <c r="AE1260" s="11"/>
      <c r="AT1260" s="238" t="s">
        <v>199</v>
      </c>
      <c r="AU1260" s="238" t="s">
        <v>85</v>
      </c>
      <c r="AV1260" s="11" t="s">
        <v>85</v>
      </c>
      <c r="AW1260" s="11" t="s">
        <v>32</v>
      </c>
      <c r="AX1260" s="11" t="s">
        <v>76</v>
      </c>
      <c r="AY1260" s="238" t="s">
        <v>195</v>
      </c>
    </row>
    <row r="1261" s="11" customFormat="1">
      <c r="A1261" s="11"/>
      <c r="B1261" s="228"/>
      <c r="C1261" s="229"/>
      <c r="D1261" s="213" t="s">
        <v>199</v>
      </c>
      <c r="E1261" s="230" t="s">
        <v>1</v>
      </c>
      <c r="F1261" s="231" t="s">
        <v>2509</v>
      </c>
      <c r="G1261" s="229"/>
      <c r="H1261" s="232">
        <v>-1.079</v>
      </c>
      <c r="I1261" s="233"/>
      <c r="J1261" s="229"/>
      <c r="K1261" s="229"/>
      <c r="L1261" s="234"/>
      <c r="M1261" s="235"/>
      <c r="N1261" s="236"/>
      <c r="O1261" s="236"/>
      <c r="P1261" s="236"/>
      <c r="Q1261" s="236"/>
      <c r="R1261" s="236"/>
      <c r="S1261" s="236"/>
      <c r="T1261" s="237"/>
      <c r="U1261" s="11"/>
      <c r="V1261" s="11"/>
      <c r="W1261" s="11"/>
      <c r="X1261" s="11"/>
      <c r="Y1261" s="11"/>
      <c r="Z1261" s="11"/>
      <c r="AA1261" s="11"/>
      <c r="AB1261" s="11"/>
      <c r="AC1261" s="11"/>
      <c r="AD1261" s="11"/>
      <c r="AE1261" s="11"/>
      <c r="AT1261" s="238" t="s">
        <v>199</v>
      </c>
      <c r="AU1261" s="238" t="s">
        <v>85</v>
      </c>
      <c r="AV1261" s="11" t="s">
        <v>85</v>
      </c>
      <c r="AW1261" s="11" t="s">
        <v>32</v>
      </c>
      <c r="AX1261" s="11" t="s">
        <v>76</v>
      </c>
      <c r="AY1261" s="238" t="s">
        <v>195</v>
      </c>
    </row>
    <row r="1262" s="11" customFormat="1">
      <c r="A1262" s="11"/>
      <c r="B1262" s="228"/>
      <c r="C1262" s="229"/>
      <c r="D1262" s="213" t="s">
        <v>199</v>
      </c>
      <c r="E1262" s="230" t="s">
        <v>1</v>
      </c>
      <c r="F1262" s="231" t="s">
        <v>2510</v>
      </c>
      <c r="G1262" s="229"/>
      <c r="H1262" s="232">
        <v>-2.7719999999999998</v>
      </c>
      <c r="I1262" s="233"/>
      <c r="J1262" s="229"/>
      <c r="K1262" s="229"/>
      <c r="L1262" s="234"/>
      <c r="M1262" s="235"/>
      <c r="N1262" s="236"/>
      <c r="O1262" s="236"/>
      <c r="P1262" s="236"/>
      <c r="Q1262" s="236"/>
      <c r="R1262" s="236"/>
      <c r="S1262" s="236"/>
      <c r="T1262" s="237"/>
      <c r="U1262" s="11"/>
      <c r="V1262" s="11"/>
      <c r="W1262" s="11"/>
      <c r="X1262" s="11"/>
      <c r="Y1262" s="11"/>
      <c r="Z1262" s="11"/>
      <c r="AA1262" s="11"/>
      <c r="AB1262" s="11"/>
      <c r="AC1262" s="11"/>
      <c r="AD1262" s="11"/>
      <c r="AE1262" s="11"/>
      <c r="AT1262" s="238" t="s">
        <v>199</v>
      </c>
      <c r="AU1262" s="238" t="s">
        <v>85</v>
      </c>
      <c r="AV1262" s="11" t="s">
        <v>85</v>
      </c>
      <c r="AW1262" s="11" t="s">
        <v>32</v>
      </c>
      <c r="AX1262" s="11" t="s">
        <v>76</v>
      </c>
      <c r="AY1262" s="238" t="s">
        <v>195</v>
      </c>
    </row>
    <row r="1263" s="11" customFormat="1">
      <c r="A1263" s="11"/>
      <c r="B1263" s="228"/>
      <c r="C1263" s="229"/>
      <c r="D1263" s="213" t="s">
        <v>199</v>
      </c>
      <c r="E1263" s="230" t="s">
        <v>1</v>
      </c>
      <c r="F1263" s="231" t="s">
        <v>2511</v>
      </c>
      <c r="G1263" s="229"/>
      <c r="H1263" s="232">
        <v>-1.8320000000000001</v>
      </c>
      <c r="I1263" s="233"/>
      <c r="J1263" s="229"/>
      <c r="K1263" s="229"/>
      <c r="L1263" s="234"/>
      <c r="M1263" s="235"/>
      <c r="N1263" s="236"/>
      <c r="O1263" s="236"/>
      <c r="P1263" s="236"/>
      <c r="Q1263" s="236"/>
      <c r="R1263" s="236"/>
      <c r="S1263" s="236"/>
      <c r="T1263" s="237"/>
      <c r="U1263" s="11"/>
      <c r="V1263" s="11"/>
      <c r="W1263" s="11"/>
      <c r="X1263" s="11"/>
      <c r="Y1263" s="11"/>
      <c r="Z1263" s="11"/>
      <c r="AA1263" s="11"/>
      <c r="AB1263" s="11"/>
      <c r="AC1263" s="11"/>
      <c r="AD1263" s="11"/>
      <c r="AE1263" s="11"/>
      <c r="AT1263" s="238" t="s">
        <v>199</v>
      </c>
      <c r="AU1263" s="238" t="s">
        <v>85</v>
      </c>
      <c r="AV1263" s="11" t="s">
        <v>85</v>
      </c>
      <c r="AW1263" s="11" t="s">
        <v>32</v>
      </c>
      <c r="AX1263" s="11" t="s">
        <v>76</v>
      </c>
      <c r="AY1263" s="238" t="s">
        <v>195</v>
      </c>
    </row>
    <row r="1264" s="11" customFormat="1">
      <c r="A1264" s="11"/>
      <c r="B1264" s="228"/>
      <c r="C1264" s="229"/>
      <c r="D1264" s="213" t="s">
        <v>199</v>
      </c>
      <c r="E1264" s="230" t="s">
        <v>1</v>
      </c>
      <c r="F1264" s="231" t="s">
        <v>2512</v>
      </c>
      <c r="G1264" s="229"/>
      <c r="H1264" s="232">
        <v>-3.3530000000000002</v>
      </c>
      <c r="I1264" s="233"/>
      <c r="J1264" s="229"/>
      <c r="K1264" s="229"/>
      <c r="L1264" s="234"/>
      <c r="M1264" s="235"/>
      <c r="N1264" s="236"/>
      <c r="O1264" s="236"/>
      <c r="P1264" s="236"/>
      <c r="Q1264" s="236"/>
      <c r="R1264" s="236"/>
      <c r="S1264" s="236"/>
      <c r="T1264" s="237"/>
      <c r="U1264" s="11"/>
      <c r="V1264" s="11"/>
      <c r="W1264" s="11"/>
      <c r="X1264" s="11"/>
      <c r="Y1264" s="11"/>
      <c r="Z1264" s="11"/>
      <c r="AA1264" s="11"/>
      <c r="AB1264" s="11"/>
      <c r="AC1264" s="11"/>
      <c r="AD1264" s="11"/>
      <c r="AE1264" s="11"/>
      <c r="AT1264" s="238" t="s">
        <v>199</v>
      </c>
      <c r="AU1264" s="238" t="s">
        <v>85</v>
      </c>
      <c r="AV1264" s="11" t="s">
        <v>85</v>
      </c>
      <c r="AW1264" s="11" t="s">
        <v>32</v>
      </c>
      <c r="AX1264" s="11" t="s">
        <v>76</v>
      </c>
      <c r="AY1264" s="238" t="s">
        <v>195</v>
      </c>
    </row>
    <row r="1265" s="11" customFormat="1">
      <c r="A1265" s="11"/>
      <c r="B1265" s="228"/>
      <c r="C1265" s="229"/>
      <c r="D1265" s="213" t="s">
        <v>199</v>
      </c>
      <c r="E1265" s="230" t="s">
        <v>1</v>
      </c>
      <c r="F1265" s="231" t="s">
        <v>2513</v>
      </c>
      <c r="G1265" s="229"/>
      <c r="H1265" s="232">
        <v>-1.595</v>
      </c>
      <c r="I1265" s="233"/>
      <c r="J1265" s="229"/>
      <c r="K1265" s="229"/>
      <c r="L1265" s="234"/>
      <c r="M1265" s="235"/>
      <c r="N1265" s="236"/>
      <c r="O1265" s="236"/>
      <c r="P1265" s="236"/>
      <c r="Q1265" s="236"/>
      <c r="R1265" s="236"/>
      <c r="S1265" s="236"/>
      <c r="T1265" s="237"/>
      <c r="U1265" s="11"/>
      <c r="V1265" s="11"/>
      <c r="W1265" s="11"/>
      <c r="X1265" s="11"/>
      <c r="Y1265" s="11"/>
      <c r="Z1265" s="11"/>
      <c r="AA1265" s="11"/>
      <c r="AB1265" s="11"/>
      <c r="AC1265" s="11"/>
      <c r="AD1265" s="11"/>
      <c r="AE1265" s="11"/>
      <c r="AT1265" s="238" t="s">
        <v>199</v>
      </c>
      <c r="AU1265" s="238" t="s">
        <v>85</v>
      </c>
      <c r="AV1265" s="11" t="s">
        <v>85</v>
      </c>
      <c r="AW1265" s="11" t="s">
        <v>32</v>
      </c>
      <c r="AX1265" s="11" t="s">
        <v>76</v>
      </c>
      <c r="AY1265" s="238" t="s">
        <v>195</v>
      </c>
    </row>
    <row r="1266" s="11" customFormat="1">
      <c r="A1266" s="11"/>
      <c r="B1266" s="228"/>
      <c r="C1266" s="229"/>
      <c r="D1266" s="213" t="s">
        <v>199</v>
      </c>
      <c r="E1266" s="230" t="s">
        <v>1</v>
      </c>
      <c r="F1266" s="231" t="s">
        <v>2514</v>
      </c>
      <c r="G1266" s="229"/>
      <c r="H1266" s="232">
        <v>-0.14699999999999999</v>
      </c>
      <c r="I1266" s="233"/>
      <c r="J1266" s="229"/>
      <c r="K1266" s="229"/>
      <c r="L1266" s="234"/>
      <c r="M1266" s="235"/>
      <c r="N1266" s="236"/>
      <c r="O1266" s="236"/>
      <c r="P1266" s="236"/>
      <c r="Q1266" s="236"/>
      <c r="R1266" s="236"/>
      <c r="S1266" s="236"/>
      <c r="T1266" s="237"/>
      <c r="U1266" s="11"/>
      <c r="V1266" s="11"/>
      <c r="W1266" s="11"/>
      <c r="X1266" s="11"/>
      <c r="Y1266" s="11"/>
      <c r="Z1266" s="11"/>
      <c r="AA1266" s="11"/>
      <c r="AB1266" s="11"/>
      <c r="AC1266" s="11"/>
      <c r="AD1266" s="11"/>
      <c r="AE1266" s="11"/>
      <c r="AT1266" s="238" t="s">
        <v>199</v>
      </c>
      <c r="AU1266" s="238" t="s">
        <v>85</v>
      </c>
      <c r="AV1266" s="11" t="s">
        <v>85</v>
      </c>
      <c r="AW1266" s="11" t="s">
        <v>32</v>
      </c>
      <c r="AX1266" s="11" t="s">
        <v>76</v>
      </c>
      <c r="AY1266" s="238" t="s">
        <v>195</v>
      </c>
    </row>
    <row r="1267" s="11" customFormat="1">
      <c r="A1267" s="11"/>
      <c r="B1267" s="228"/>
      <c r="C1267" s="229"/>
      <c r="D1267" s="213" t="s">
        <v>199</v>
      </c>
      <c r="E1267" s="230" t="s">
        <v>1</v>
      </c>
      <c r="F1267" s="231" t="s">
        <v>2515</v>
      </c>
      <c r="G1267" s="229"/>
      <c r="H1267" s="232">
        <v>-0.073999999999999996</v>
      </c>
      <c r="I1267" s="233"/>
      <c r="J1267" s="229"/>
      <c r="K1267" s="229"/>
      <c r="L1267" s="234"/>
      <c r="M1267" s="235"/>
      <c r="N1267" s="236"/>
      <c r="O1267" s="236"/>
      <c r="P1267" s="236"/>
      <c r="Q1267" s="236"/>
      <c r="R1267" s="236"/>
      <c r="S1267" s="236"/>
      <c r="T1267" s="237"/>
      <c r="U1267" s="11"/>
      <c r="V1267" s="11"/>
      <c r="W1267" s="11"/>
      <c r="X1267" s="11"/>
      <c r="Y1267" s="11"/>
      <c r="Z1267" s="11"/>
      <c r="AA1267" s="11"/>
      <c r="AB1267" s="11"/>
      <c r="AC1267" s="11"/>
      <c r="AD1267" s="11"/>
      <c r="AE1267" s="11"/>
      <c r="AT1267" s="238" t="s">
        <v>199</v>
      </c>
      <c r="AU1267" s="238" t="s">
        <v>85</v>
      </c>
      <c r="AV1267" s="11" t="s">
        <v>85</v>
      </c>
      <c r="AW1267" s="11" t="s">
        <v>32</v>
      </c>
      <c r="AX1267" s="11" t="s">
        <v>76</v>
      </c>
      <c r="AY1267" s="238" t="s">
        <v>195</v>
      </c>
    </row>
    <row r="1268" s="11" customFormat="1">
      <c r="A1268" s="11"/>
      <c r="B1268" s="228"/>
      <c r="C1268" s="229"/>
      <c r="D1268" s="213" t="s">
        <v>199</v>
      </c>
      <c r="E1268" s="230" t="s">
        <v>1</v>
      </c>
      <c r="F1268" s="231" t="s">
        <v>2516</v>
      </c>
      <c r="G1268" s="229"/>
      <c r="H1268" s="232">
        <v>-0.123</v>
      </c>
      <c r="I1268" s="233"/>
      <c r="J1268" s="229"/>
      <c r="K1268" s="229"/>
      <c r="L1268" s="234"/>
      <c r="M1268" s="235"/>
      <c r="N1268" s="236"/>
      <c r="O1268" s="236"/>
      <c r="P1268" s="236"/>
      <c r="Q1268" s="236"/>
      <c r="R1268" s="236"/>
      <c r="S1268" s="236"/>
      <c r="T1268" s="237"/>
      <c r="U1268" s="11"/>
      <c r="V1268" s="11"/>
      <c r="W1268" s="11"/>
      <c r="X1268" s="11"/>
      <c r="Y1268" s="11"/>
      <c r="Z1268" s="11"/>
      <c r="AA1268" s="11"/>
      <c r="AB1268" s="11"/>
      <c r="AC1268" s="11"/>
      <c r="AD1268" s="11"/>
      <c r="AE1268" s="11"/>
      <c r="AT1268" s="238" t="s">
        <v>199</v>
      </c>
      <c r="AU1268" s="238" t="s">
        <v>85</v>
      </c>
      <c r="AV1268" s="11" t="s">
        <v>85</v>
      </c>
      <c r="AW1268" s="11" t="s">
        <v>32</v>
      </c>
      <c r="AX1268" s="11" t="s">
        <v>76</v>
      </c>
      <c r="AY1268" s="238" t="s">
        <v>195</v>
      </c>
    </row>
    <row r="1269" s="11" customFormat="1">
      <c r="A1269" s="11"/>
      <c r="B1269" s="228"/>
      <c r="C1269" s="229"/>
      <c r="D1269" s="213" t="s">
        <v>199</v>
      </c>
      <c r="E1269" s="230" t="s">
        <v>1</v>
      </c>
      <c r="F1269" s="231" t="s">
        <v>2517</v>
      </c>
      <c r="G1269" s="229"/>
      <c r="H1269" s="232">
        <v>-0.083000000000000004</v>
      </c>
      <c r="I1269" s="233"/>
      <c r="J1269" s="229"/>
      <c r="K1269" s="229"/>
      <c r="L1269" s="234"/>
      <c r="M1269" s="235"/>
      <c r="N1269" s="236"/>
      <c r="O1269" s="236"/>
      <c r="P1269" s="236"/>
      <c r="Q1269" s="236"/>
      <c r="R1269" s="236"/>
      <c r="S1269" s="236"/>
      <c r="T1269" s="237"/>
      <c r="U1269" s="11"/>
      <c r="V1269" s="11"/>
      <c r="W1269" s="11"/>
      <c r="X1269" s="11"/>
      <c r="Y1269" s="11"/>
      <c r="Z1269" s="11"/>
      <c r="AA1269" s="11"/>
      <c r="AB1269" s="11"/>
      <c r="AC1269" s="11"/>
      <c r="AD1269" s="11"/>
      <c r="AE1269" s="11"/>
      <c r="AT1269" s="238" t="s">
        <v>199</v>
      </c>
      <c r="AU1269" s="238" t="s">
        <v>85</v>
      </c>
      <c r="AV1269" s="11" t="s">
        <v>85</v>
      </c>
      <c r="AW1269" s="11" t="s">
        <v>32</v>
      </c>
      <c r="AX1269" s="11" t="s">
        <v>76</v>
      </c>
      <c r="AY1269" s="238" t="s">
        <v>195</v>
      </c>
    </row>
    <row r="1270" s="16" customFormat="1">
      <c r="A1270" s="16"/>
      <c r="B1270" s="298"/>
      <c r="C1270" s="299"/>
      <c r="D1270" s="213" t="s">
        <v>199</v>
      </c>
      <c r="E1270" s="300" t="s">
        <v>1</v>
      </c>
      <c r="F1270" s="301" t="s">
        <v>1498</v>
      </c>
      <c r="G1270" s="299"/>
      <c r="H1270" s="302">
        <v>-97.635000000000005</v>
      </c>
      <c r="I1270" s="303"/>
      <c r="J1270" s="299"/>
      <c r="K1270" s="299"/>
      <c r="L1270" s="304"/>
      <c r="M1270" s="305"/>
      <c r="N1270" s="306"/>
      <c r="O1270" s="306"/>
      <c r="P1270" s="306"/>
      <c r="Q1270" s="306"/>
      <c r="R1270" s="306"/>
      <c r="S1270" s="306"/>
      <c r="T1270" s="307"/>
      <c r="U1270" s="16"/>
      <c r="V1270" s="16"/>
      <c r="W1270" s="16"/>
      <c r="X1270" s="16"/>
      <c r="Y1270" s="16"/>
      <c r="Z1270" s="16"/>
      <c r="AA1270" s="16"/>
      <c r="AB1270" s="16"/>
      <c r="AC1270" s="16"/>
      <c r="AD1270" s="16"/>
      <c r="AE1270" s="16"/>
      <c r="AT1270" s="308" t="s">
        <v>199</v>
      </c>
      <c r="AU1270" s="308" t="s">
        <v>85</v>
      </c>
      <c r="AV1270" s="16" t="s">
        <v>229</v>
      </c>
      <c r="AW1270" s="16" t="s">
        <v>32</v>
      </c>
      <c r="AX1270" s="16" t="s">
        <v>76</v>
      </c>
      <c r="AY1270" s="308" t="s">
        <v>195</v>
      </c>
    </row>
    <row r="1271" s="15" customFormat="1">
      <c r="A1271" s="15"/>
      <c r="B1271" s="287"/>
      <c r="C1271" s="288"/>
      <c r="D1271" s="213" t="s">
        <v>199</v>
      </c>
      <c r="E1271" s="289" t="s">
        <v>1</v>
      </c>
      <c r="F1271" s="290" t="s">
        <v>1422</v>
      </c>
      <c r="G1271" s="288"/>
      <c r="H1271" s="291">
        <v>1215.7850000000001</v>
      </c>
      <c r="I1271" s="292"/>
      <c r="J1271" s="288"/>
      <c r="K1271" s="288"/>
      <c r="L1271" s="293"/>
      <c r="M1271" s="294"/>
      <c r="N1271" s="295"/>
      <c r="O1271" s="295"/>
      <c r="P1271" s="295"/>
      <c r="Q1271" s="295"/>
      <c r="R1271" s="295"/>
      <c r="S1271" s="295"/>
      <c r="T1271" s="296"/>
      <c r="U1271" s="15"/>
      <c r="V1271" s="15"/>
      <c r="W1271" s="15"/>
      <c r="X1271" s="15"/>
      <c r="Y1271" s="15"/>
      <c r="Z1271" s="15"/>
      <c r="AA1271" s="15"/>
      <c r="AB1271" s="15"/>
      <c r="AC1271" s="15"/>
      <c r="AD1271" s="15"/>
      <c r="AE1271" s="15"/>
      <c r="AT1271" s="297" t="s">
        <v>199</v>
      </c>
      <c r="AU1271" s="297" t="s">
        <v>85</v>
      </c>
      <c r="AV1271" s="15" t="s">
        <v>234</v>
      </c>
      <c r="AW1271" s="15" t="s">
        <v>32</v>
      </c>
      <c r="AX1271" s="15" t="s">
        <v>83</v>
      </c>
      <c r="AY1271" s="297" t="s">
        <v>195</v>
      </c>
    </row>
    <row r="1272" s="2" customFormat="1" ht="16.5" customHeight="1">
      <c r="A1272" s="39"/>
      <c r="B1272" s="40"/>
      <c r="C1272" s="262" t="s">
        <v>361</v>
      </c>
      <c r="D1272" s="262" t="s">
        <v>224</v>
      </c>
      <c r="E1272" s="263" t="s">
        <v>1701</v>
      </c>
      <c r="F1272" s="264" t="s">
        <v>1702</v>
      </c>
      <c r="G1272" s="265" t="s">
        <v>1628</v>
      </c>
      <c r="H1272" s="266">
        <v>2255.7310000000002</v>
      </c>
      <c r="I1272" s="267"/>
      <c r="J1272" s="268">
        <f>ROUND(I1272*H1272,2)</f>
        <v>0</v>
      </c>
      <c r="K1272" s="264" t="s">
        <v>1412</v>
      </c>
      <c r="L1272" s="269"/>
      <c r="M1272" s="270" t="s">
        <v>1</v>
      </c>
      <c r="N1272" s="271" t="s">
        <v>41</v>
      </c>
      <c r="O1272" s="92"/>
      <c r="P1272" s="209">
        <f>O1272*H1272</f>
        <v>0</v>
      </c>
      <c r="Q1272" s="209">
        <v>0</v>
      </c>
      <c r="R1272" s="209">
        <f>Q1272*H1272</f>
        <v>0</v>
      </c>
      <c r="S1272" s="209">
        <v>0</v>
      </c>
      <c r="T1272" s="210">
        <f>S1272*H1272</f>
        <v>0</v>
      </c>
      <c r="U1272" s="39"/>
      <c r="V1272" s="39"/>
      <c r="W1272" s="39"/>
      <c r="X1272" s="39"/>
      <c r="Y1272" s="39"/>
      <c r="Z1272" s="39"/>
      <c r="AA1272" s="39"/>
      <c r="AB1272" s="39"/>
      <c r="AC1272" s="39"/>
      <c r="AD1272" s="39"/>
      <c r="AE1272" s="39"/>
      <c r="AR1272" s="211" t="s">
        <v>253</v>
      </c>
      <c r="AT1272" s="211" t="s">
        <v>224</v>
      </c>
      <c r="AU1272" s="211" t="s">
        <v>85</v>
      </c>
      <c r="AY1272" s="18" t="s">
        <v>195</v>
      </c>
      <c r="BE1272" s="212">
        <f>IF(N1272="základní",J1272,0)</f>
        <v>0</v>
      </c>
      <c r="BF1272" s="212">
        <f>IF(N1272="snížená",J1272,0)</f>
        <v>0</v>
      </c>
      <c r="BG1272" s="212">
        <f>IF(N1272="zákl. přenesená",J1272,0)</f>
        <v>0</v>
      </c>
      <c r="BH1272" s="212">
        <f>IF(N1272="sníž. přenesená",J1272,0)</f>
        <v>0</v>
      </c>
      <c r="BI1272" s="212">
        <f>IF(N1272="nulová",J1272,0)</f>
        <v>0</v>
      </c>
      <c r="BJ1272" s="18" t="s">
        <v>83</v>
      </c>
      <c r="BK1272" s="212">
        <f>ROUND(I1272*H1272,2)</f>
        <v>0</v>
      </c>
      <c r="BL1272" s="18" t="s">
        <v>234</v>
      </c>
      <c r="BM1272" s="211" t="s">
        <v>2661</v>
      </c>
    </row>
    <row r="1273" s="11" customFormat="1">
      <c r="A1273" s="11"/>
      <c r="B1273" s="228"/>
      <c r="C1273" s="229"/>
      <c r="D1273" s="213" t="s">
        <v>199</v>
      </c>
      <c r="E1273" s="230" t="s">
        <v>1</v>
      </c>
      <c r="F1273" s="231" t="s">
        <v>2662</v>
      </c>
      <c r="G1273" s="229"/>
      <c r="H1273" s="232">
        <v>2255.7310000000002</v>
      </c>
      <c r="I1273" s="233"/>
      <c r="J1273" s="229"/>
      <c r="K1273" s="229"/>
      <c r="L1273" s="234"/>
      <c r="M1273" s="235"/>
      <c r="N1273" s="236"/>
      <c r="O1273" s="236"/>
      <c r="P1273" s="236"/>
      <c r="Q1273" s="236"/>
      <c r="R1273" s="236"/>
      <c r="S1273" s="236"/>
      <c r="T1273" s="237"/>
      <c r="U1273" s="11"/>
      <c r="V1273" s="11"/>
      <c r="W1273" s="11"/>
      <c r="X1273" s="11"/>
      <c r="Y1273" s="11"/>
      <c r="Z1273" s="11"/>
      <c r="AA1273" s="11"/>
      <c r="AB1273" s="11"/>
      <c r="AC1273" s="11"/>
      <c r="AD1273" s="11"/>
      <c r="AE1273" s="11"/>
      <c r="AT1273" s="238" t="s">
        <v>199</v>
      </c>
      <c r="AU1273" s="238" t="s">
        <v>85</v>
      </c>
      <c r="AV1273" s="11" t="s">
        <v>85</v>
      </c>
      <c r="AW1273" s="11" t="s">
        <v>32</v>
      </c>
      <c r="AX1273" s="11" t="s">
        <v>83</v>
      </c>
      <c r="AY1273" s="238" t="s">
        <v>195</v>
      </c>
    </row>
    <row r="1274" s="2" customFormat="1" ht="33" customHeight="1">
      <c r="A1274" s="39"/>
      <c r="B1274" s="40"/>
      <c r="C1274" s="200" t="s">
        <v>365</v>
      </c>
      <c r="D1274" s="200" t="s">
        <v>191</v>
      </c>
      <c r="E1274" s="201" t="s">
        <v>2663</v>
      </c>
      <c r="F1274" s="202" t="s">
        <v>2664</v>
      </c>
      <c r="G1274" s="203" t="s">
        <v>1411</v>
      </c>
      <c r="H1274" s="204">
        <v>817.30399999999997</v>
      </c>
      <c r="I1274" s="205"/>
      <c r="J1274" s="206">
        <f>ROUND(I1274*H1274,2)</f>
        <v>0</v>
      </c>
      <c r="K1274" s="202" t="s">
        <v>1412</v>
      </c>
      <c r="L1274" s="45"/>
      <c r="M1274" s="207" t="s">
        <v>1</v>
      </c>
      <c r="N1274" s="208" t="s">
        <v>41</v>
      </c>
      <c r="O1274" s="92"/>
      <c r="P1274" s="209">
        <f>O1274*H1274</f>
        <v>0</v>
      </c>
      <c r="Q1274" s="209">
        <v>0</v>
      </c>
      <c r="R1274" s="209">
        <f>Q1274*H1274</f>
        <v>0</v>
      </c>
      <c r="S1274" s="209">
        <v>0</v>
      </c>
      <c r="T1274" s="210">
        <f>S1274*H1274</f>
        <v>0</v>
      </c>
      <c r="U1274" s="39"/>
      <c r="V1274" s="39"/>
      <c r="W1274" s="39"/>
      <c r="X1274" s="39"/>
      <c r="Y1274" s="39"/>
      <c r="Z1274" s="39"/>
      <c r="AA1274" s="39"/>
      <c r="AB1274" s="39"/>
      <c r="AC1274" s="39"/>
      <c r="AD1274" s="39"/>
      <c r="AE1274" s="39"/>
      <c r="AR1274" s="211" t="s">
        <v>234</v>
      </c>
      <c r="AT1274" s="211" t="s">
        <v>191</v>
      </c>
      <c r="AU1274" s="211" t="s">
        <v>85</v>
      </c>
      <c r="AY1274" s="18" t="s">
        <v>195</v>
      </c>
      <c r="BE1274" s="212">
        <f>IF(N1274="základní",J1274,0)</f>
        <v>0</v>
      </c>
      <c r="BF1274" s="212">
        <f>IF(N1274="snížená",J1274,0)</f>
        <v>0</v>
      </c>
      <c r="BG1274" s="212">
        <f>IF(N1274="zákl. přenesená",J1274,0)</f>
        <v>0</v>
      </c>
      <c r="BH1274" s="212">
        <f>IF(N1274="sníž. přenesená",J1274,0)</f>
        <v>0</v>
      </c>
      <c r="BI1274" s="212">
        <f>IF(N1274="nulová",J1274,0)</f>
        <v>0</v>
      </c>
      <c r="BJ1274" s="18" t="s">
        <v>83</v>
      </c>
      <c r="BK1274" s="212">
        <f>ROUND(I1274*H1274,2)</f>
        <v>0</v>
      </c>
      <c r="BL1274" s="18" t="s">
        <v>234</v>
      </c>
      <c r="BM1274" s="211" t="s">
        <v>2665</v>
      </c>
    </row>
    <row r="1275" s="10" customFormat="1">
      <c r="A1275" s="10"/>
      <c r="B1275" s="218"/>
      <c r="C1275" s="219"/>
      <c r="D1275" s="213" t="s">
        <v>199</v>
      </c>
      <c r="E1275" s="220" t="s">
        <v>1</v>
      </c>
      <c r="F1275" s="221" t="s">
        <v>2191</v>
      </c>
      <c r="G1275" s="219"/>
      <c r="H1275" s="220" t="s">
        <v>1</v>
      </c>
      <c r="I1275" s="222"/>
      <c r="J1275" s="219"/>
      <c r="K1275" s="219"/>
      <c r="L1275" s="223"/>
      <c r="M1275" s="224"/>
      <c r="N1275" s="225"/>
      <c r="O1275" s="225"/>
      <c r="P1275" s="225"/>
      <c r="Q1275" s="225"/>
      <c r="R1275" s="225"/>
      <c r="S1275" s="225"/>
      <c r="T1275" s="226"/>
      <c r="U1275" s="10"/>
      <c r="V1275" s="10"/>
      <c r="W1275" s="10"/>
      <c r="X1275" s="10"/>
      <c r="Y1275" s="10"/>
      <c r="Z1275" s="10"/>
      <c r="AA1275" s="10"/>
      <c r="AB1275" s="10"/>
      <c r="AC1275" s="10"/>
      <c r="AD1275" s="10"/>
      <c r="AE1275" s="10"/>
      <c r="AT1275" s="227" t="s">
        <v>199</v>
      </c>
      <c r="AU1275" s="227" t="s">
        <v>85</v>
      </c>
      <c r="AV1275" s="10" t="s">
        <v>83</v>
      </c>
      <c r="AW1275" s="10" t="s">
        <v>32</v>
      </c>
      <c r="AX1275" s="10" t="s">
        <v>76</v>
      </c>
      <c r="AY1275" s="227" t="s">
        <v>195</v>
      </c>
    </row>
    <row r="1276" s="10" customFormat="1">
      <c r="A1276" s="10"/>
      <c r="B1276" s="218"/>
      <c r="C1276" s="219"/>
      <c r="D1276" s="213" t="s">
        <v>199</v>
      </c>
      <c r="E1276" s="220" t="s">
        <v>1</v>
      </c>
      <c r="F1276" s="221" t="s">
        <v>2048</v>
      </c>
      <c r="G1276" s="219"/>
      <c r="H1276" s="220" t="s">
        <v>1</v>
      </c>
      <c r="I1276" s="222"/>
      <c r="J1276" s="219"/>
      <c r="K1276" s="219"/>
      <c r="L1276" s="223"/>
      <c r="M1276" s="224"/>
      <c r="N1276" s="225"/>
      <c r="O1276" s="225"/>
      <c r="P1276" s="225"/>
      <c r="Q1276" s="225"/>
      <c r="R1276" s="225"/>
      <c r="S1276" s="225"/>
      <c r="T1276" s="226"/>
      <c r="U1276" s="10"/>
      <c r="V1276" s="10"/>
      <c r="W1276" s="10"/>
      <c r="X1276" s="10"/>
      <c r="Y1276" s="10"/>
      <c r="Z1276" s="10"/>
      <c r="AA1276" s="10"/>
      <c r="AB1276" s="10"/>
      <c r="AC1276" s="10"/>
      <c r="AD1276" s="10"/>
      <c r="AE1276" s="10"/>
      <c r="AT1276" s="227" t="s">
        <v>199</v>
      </c>
      <c r="AU1276" s="227" t="s">
        <v>85</v>
      </c>
      <c r="AV1276" s="10" t="s">
        <v>83</v>
      </c>
      <c r="AW1276" s="10" t="s">
        <v>32</v>
      </c>
      <c r="AX1276" s="10" t="s">
        <v>76</v>
      </c>
      <c r="AY1276" s="227" t="s">
        <v>195</v>
      </c>
    </row>
    <row r="1277" s="10" customFormat="1">
      <c r="A1277" s="10"/>
      <c r="B1277" s="218"/>
      <c r="C1277" s="219"/>
      <c r="D1277" s="213" t="s">
        <v>199</v>
      </c>
      <c r="E1277" s="220" t="s">
        <v>1</v>
      </c>
      <c r="F1277" s="221" t="s">
        <v>2192</v>
      </c>
      <c r="G1277" s="219"/>
      <c r="H1277" s="220" t="s">
        <v>1</v>
      </c>
      <c r="I1277" s="222"/>
      <c r="J1277" s="219"/>
      <c r="K1277" s="219"/>
      <c r="L1277" s="223"/>
      <c r="M1277" s="224"/>
      <c r="N1277" s="225"/>
      <c r="O1277" s="225"/>
      <c r="P1277" s="225"/>
      <c r="Q1277" s="225"/>
      <c r="R1277" s="225"/>
      <c r="S1277" s="225"/>
      <c r="T1277" s="226"/>
      <c r="U1277" s="10"/>
      <c r="V1277" s="10"/>
      <c r="W1277" s="10"/>
      <c r="X1277" s="10"/>
      <c r="Y1277" s="10"/>
      <c r="Z1277" s="10"/>
      <c r="AA1277" s="10"/>
      <c r="AB1277" s="10"/>
      <c r="AC1277" s="10"/>
      <c r="AD1277" s="10"/>
      <c r="AE1277" s="10"/>
      <c r="AT1277" s="227" t="s">
        <v>199</v>
      </c>
      <c r="AU1277" s="227" t="s">
        <v>85</v>
      </c>
      <c r="AV1277" s="10" t="s">
        <v>83</v>
      </c>
      <c r="AW1277" s="10" t="s">
        <v>32</v>
      </c>
      <c r="AX1277" s="10" t="s">
        <v>76</v>
      </c>
      <c r="AY1277" s="227" t="s">
        <v>195</v>
      </c>
    </row>
    <row r="1278" s="11" customFormat="1">
      <c r="A1278" s="11"/>
      <c r="B1278" s="228"/>
      <c r="C1278" s="229"/>
      <c r="D1278" s="213" t="s">
        <v>199</v>
      </c>
      <c r="E1278" s="230" t="s">
        <v>1</v>
      </c>
      <c r="F1278" s="231" t="s">
        <v>2193</v>
      </c>
      <c r="G1278" s="229"/>
      <c r="H1278" s="232">
        <v>750</v>
      </c>
      <c r="I1278" s="233"/>
      <c r="J1278" s="229"/>
      <c r="K1278" s="229"/>
      <c r="L1278" s="234"/>
      <c r="M1278" s="235"/>
      <c r="N1278" s="236"/>
      <c r="O1278" s="236"/>
      <c r="P1278" s="236"/>
      <c r="Q1278" s="236"/>
      <c r="R1278" s="236"/>
      <c r="S1278" s="236"/>
      <c r="T1278" s="237"/>
      <c r="U1278" s="11"/>
      <c r="V1278" s="11"/>
      <c r="W1278" s="11"/>
      <c r="X1278" s="11"/>
      <c r="Y1278" s="11"/>
      <c r="Z1278" s="11"/>
      <c r="AA1278" s="11"/>
      <c r="AB1278" s="11"/>
      <c r="AC1278" s="11"/>
      <c r="AD1278" s="11"/>
      <c r="AE1278" s="11"/>
      <c r="AT1278" s="238" t="s">
        <v>199</v>
      </c>
      <c r="AU1278" s="238" t="s">
        <v>85</v>
      </c>
      <c r="AV1278" s="11" t="s">
        <v>85</v>
      </c>
      <c r="AW1278" s="11" t="s">
        <v>32</v>
      </c>
      <c r="AX1278" s="11" t="s">
        <v>76</v>
      </c>
      <c r="AY1278" s="238" t="s">
        <v>195</v>
      </c>
    </row>
    <row r="1279" s="10" customFormat="1">
      <c r="A1279" s="10"/>
      <c r="B1279" s="218"/>
      <c r="C1279" s="219"/>
      <c r="D1279" s="213" t="s">
        <v>199</v>
      </c>
      <c r="E1279" s="220" t="s">
        <v>1</v>
      </c>
      <c r="F1279" s="221" t="s">
        <v>2194</v>
      </c>
      <c r="G1279" s="219"/>
      <c r="H1279" s="220" t="s">
        <v>1</v>
      </c>
      <c r="I1279" s="222"/>
      <c r="J1279" s="219"/>
      <c r="K1279" s="219"/>
      <c r="L1279" s="223"/>
      <c r="M1279" s="224"/>
      <c r="N1279" s="225"/>
      <c r="O1279" s="225"/>
      <c r="P1279" s="225"/>
      <c r="Q1279" s="225"/>
      <c r="R1279" s="225"/>
      <c r="S1279" s="225"/>
      <c r="T1279" s="226"/>
      <c r="U1279" s="10"/>
      <c r="V1279" s="10"/>
      <c r="W1279" s="10"/>
      <c r="X1279" s="10"/>
      <c r="Y1279" s="10"/>
      <c r="Z1279" s="10"/>
      <c r="AA1279" s="10"/>
      <c r="AB1279" s="10"/>
      <c r="AC1279" s="10"/>
      <c r="AD1279" s="10"/>
      <c r="AE1279" s="10"/>
      <c r="AT1279" s="227" t="s">
        <v>199</v>
      </c>
      <c r="AU1279" s="227" t="s">
        <v>85</v>
      </c>
      <c r="AV1279" s="10" t="s">
        <v>83</v>
      </c>
      <c r="AW1279" s="10" t="s">
        <v>32</v>
      </c>
      <c r="AX1279" s="10" t="s">
        <v>76</v>
      </c>
      <c r="AY1279" s="227" t="s">
        <v>195</v>
      </c>
    </row>
    <row r="1280" s="10" customFormat="1">
      <c r="A1280" s="10"/>
      <c r="B1280" s="218"/>
      <c r="C1280" s="219"/>
      <c r="D1280" s="213" t="s">
        <v>199</v>
      </c>
      <c r="E1280" s="220" t="s">
        <v>1</v>
      </c>
      <c r="F1280" s="221" t="s">
        <v>2016</v>
      </c>
      <c r="G1280" s="219"/>
      <c r="H1280" s="220" t="s">
        <v>1</v>
      </c>
      <c r="I1280" s="222"/>
      <c r="J1280" s="219"/>
      <c r="K1280" s="219"/>
      <c r="L1280" s="223"/>
      <c r="M1280" s="224"/>
      <c r="N1280" s="225"/>
      <c r="O1280" s="225"/>
      <c r="P1280" s="225"/>
      <c r="Q1280" s="225"/>
      <c r="R1280" s="225"/>
      <c r="S1280" s="225"/>
      <c r="T1280" s="226"/>
      <c r="U1280" s="10"/>
      <c r="V1280" s="10"/>
      <c r="W1280" s="10"/>
      <c r="X1280" s="10"/>
      <c r="Y1280" s="10"/>
      <c r="Z1280" s="10"/>
      <c r="AA1280" s="10"/>
      <c r="AB1280" s="10"/>
      <c r="AC1280" s="10"/>
      <c r="AD1280" s="10"/>
      <c r="AE1280" s="10"/>
      <c r="AT1280" s="227" t="s">
        <v>199</v>
      </c>
      <c r="AU1280" s="227" t="s">
        <v>85</v>
      </c>
      <c r="AV1280" s="10" t="s">
        <v>83</v>
      </c>
      <c r="AW1280" s="10" t="s">
        <v>32</v>
      </c>
      <c r="AX1280" s="10" t="s">
        <v>76</v>
      </c>
      <c r="AY1280" s="227" t="s">
        <v>195</v>
      </c>
    </row>
    <row r="1281" s="11" customFormat="1">
      <c r="A1281" s="11"/>
      <c r="B1281" s="228"/>
      <c r="C1281" s="229"/>
      <c r="D1281" s="213" t="s">
        <v>199</v>
      </c>
      <c r="E1281" s="230" t="s">
        <v>1</v>
      </c>
      <c r="F1281" s="231" t="s">
        <v>2195</v>
      </c>
      <c r="G1281" s="229"/>
      <c r="H1281" s="232">
        <v>67.304000000000002</v>
      </c>
      <c r="I1281" s="233"/>
      <c r="J1281" s="229"/>
      <c r="K1281" s="229"/>
      <c r="L1281" s="234"/>
      <c r="M1281" s="235"/>
      <c r="N1281" s="236"/>
      <c r="O1281" s="236"/>
      <c r="P1281" s="236"/>
      <c r="Q1281" s="236"/>
      <c r="R1281" s="236"/>
      <c r="S1281" s="236"/>
      <c r="T1281" s="237"/>
      <c r="U1281" s="11"/>
      <c r="V1281" s="11"/>
      <c r="W1281" s="11"/>
      <c r="X1281" s="11"/>
      <c r="Y1281" s="11"/>
      <c r="Z1281" s="11"/>
      <c r="AA1281" s="11"/>
      <c r="AB1281" s="11"/>
      <c r="AC1281" s="11"/>
      <c r="AD1281" s="11"/>
      <c r="AE1281" s="11"/>
      <c r="AT1281" s="238" t="s">
        <v>199</v>
      </c>
      <c r="AU1281" s="238" t="s">
        <v>85</v>
      </c>
      <c r="AV1281" s="11" t="s">
        <v>85</v>
      </c>
      <c r="AW1281" s="11" t="s">
        <v>32</v>
      </c>
      <c r="AX1281" s="11" t="s">
        <v>76</v>
      </c>
      <c r="AY1281" s="238" t="s">
        <v>195</v>
      </c>
    </row>
    <row r="1282" s="15" customFormat="1">
      <c r="A1282" s="15"/>
      <c r="B1282" s="287"/>
      <c r="C1282" s="288"/>
      <c r="D1282" s="213" t="s">
        <v>199</v>
      </c>
      <c r="E1282" s="289" t="s">
        <v>1</v>
      </c>
      <c r="F1282" s="290" t="s">
        <v>1422</v>
      </c>
      <c r="G1282" s="288"/>
      <c r="H1282" s="291">
        <v>817.30399999999997</v>
      </c>
      <c r="I1282" s="292"/>
      <c r="J1282" s="288"/>
      <c r="K1282" s="288"/>
      <c r="L1282" s="293"/>
      <c r="M1282" s="294"/>
      <c r="N1282" s="295"/>
      <c r="O1282" s="295"/>
      <c r="P1282" s="295"/>
      <c r="Q1282" s="295"/>
      <c r="R1282" s="295"/>
      <c r="S1282" s="295"/>
      <c r="T1282" s="296"/>
      <c r="U1282" s="15"/>
      <c r="V1282" s="15"/>
      <c r="W1282" s="15"/>
      <c r="X1282" s="15"/>
      <c r="Y1282" s="15"/>
      <c r="Z1282" s="15"/>
      <c r="AA1282" s="15"/>
      <c r="AB1282" s="15"/>
      <c r="AC1282" s="15"/>
      <c r="AD1282" s="15"/>
      <c r="AE1282" s="15"/>
      <c r="AT1282" s="297" t="s">
        <v>199</v>
      </c>
      <c r="AU1282" s="297" t="s">
        <v>85</v>
      </c>
      <c r="AV1282" s="15" t="s">
        <v>234</v>
      </c>
      <c r="AW1282" s="15" t="s">
        <v>32</v>
      </c>
      <c r="AX1282" s="15" t="s">
        <v>83</v>
      </c>
      <c r="AY1282" s="297" t="s">
        <v>195</v>
      </c>
    </row>
    <row r="1283" s="2" customFormat="1" ht="33" customHeight="1">
      <c r="A1283" s="39"/>
      <c r="B1283" s="40"/>
      <c r="C1283" s="200" t="s">
        <v>369</v>
      </c>
      <c r="D1283" s="200" t="s">
        <v>191</v>
      </c>
      <c r="E1283" s="201" t="s">
        <v>2666</v>
      </c>
      <c r="F1283" s="202" t="s">
        <v>2667</v>
      </c>
      <c r="G1283" s="203" t="s">
        <v>1411</v>
      </c>
      <c r="H1283" s="204">
        <v>464</v>
      </c>
      <c r="I1283" s="205"/>
      <c r="J1283" s="206">
        <f>ROUND(I1283*H1283,2)</f>
        <v>0</v>
      </c>
      <c r="K1283" s="202" t="s">
        <v>1412</v>
      </c>
      <c r="L1283" s="45"/>
      <c r="M1283" s="207" t="s">
        <v>1</v>
      </c>
      <c r="N1283" s="208" t="s">
        <v>41</v>
      </c>
      <c r="O1283" s="92"/>
      <c r="P1283" s="209">
        <f>O1283*H1283</f>
        <v>0</v>
      </c>
      <c r="Q1283" s="209">
        <v>0</v>
      </c>
      <c r="R1283" s="209">
        <f>Q1283*H1283</f>
        <v>0</v>
      </c>
      <c r="S1283" s="209">
        <v>0</v>
      </c>
      <c r="T1283" s="210">
        <f>S1283*H1283</f>
        <v>0</v>
      </c>
      <c r="U1283" s="39"/>
      <c r="V1283" s="39"/>
      <c r="W1283" s="39"/>
      <c r="X1283" s="39"/>
      <c r="Y1283" s="39"/>
      <c r="Z1283" s="39"/>
      <c r="AA1283" s="39"/>
      <c r="AB1283" s="39"/>
      <c r="AC1283" s="39"/>
      <c r="AD1283" s="39"/>
      <c r="AE1283" s="39"/>
      <c r="AR1283" s="211" t="s">
        <v>234</v>
      </c>
      <c r="AT1283" s="211" t="s">
        <v>191</v>
      </c>
      <c r="AU1283" s="211" t="s">
        <v>85</v>
      </c>
      <c r="AY1283" s="18" t="s">
        <v>195</v>
      </c>
      <c r="BE1283" s="212">
        <f>IF(N1283="základní",J1283,0)</f>
        <v>0</v>
      </c>
      <c r="BF1283" s="212">
        <f>IF(N1283="snížená",J1283,0)</f>
        <v>0</v>
      </c>
      <c r="BG1283" s="212">
        <f>IF(N1283="zákl. přenesená",J1283,0)</f>
        <v>0</v>
      </c>
      <c r="BH1283" s="212">
        <f>IF(N1283="sníž. přenesená",J1283,0)</f>
        <v>0</v>
      </c>
      <c r="BI1283" s="212">
        <f>IF(N1283="nulová",J1283,0)</f>
        <v>0</v>
      </c>
      <c r="BJ1283" s="18" t="s">
        <v>83</v>
      </c>
      <c r="BK1283" s="212">
        <f>ROUND(I1283*H1283,2)</f>
        <v>0</v>
      </c>
      <c r="BL1283" s="18" t="s">
        <v>234</v>
      </c>
      <c r="BM1283" s="211" t="s">
        <v>2668</v>
      </c>
    </row>
    <row r="1284" s="10" customFormat="1">
      <c r="A1284" s="10"/>
      <c r="B1284" s="218"/>
      <c r="C1284" s="219"/>
      <c r="D1284" s="213" t="s">
        <v>199</v>
      </c>
      <c r="E1284" s="220" t="s">
        <v>1</v>
      </c>
      <c r="F1284" s="221" t="s">
        <v>2669</v>
      </c>
      <c r="G1284" s="219"/>
      <c r="H1284" s="220" t="s">
        <v>1</v>
      </c>
      <c r="I1284" s="222"/>
      <c r="J1284" s="219"/>
      <c r="K1284" s="219"/>
      <c r="L1284" s="223"/>
      <c r="M1284" s="224"/>
      <c r="N1284" s="225"/>
      <c r="O1284" s="225"/>
      <c r="P1284" s="225"/>
      <c r="Q1284" s="225"/>
      <c r="R1284" s="225"/>
      <c r="S1284" s="225"/>
      <c r="T1284" s="226"/>
      <c r="U1284" s="10"/>
      <c r="V1284" s="10"/>
      <c r="W1284" s="10"/>
      <c r="X1284" s="10"/>
      <c r="Y1284" s="10"/>
      <c r="Z1284" s="10"/>
      <c r="AA1284" s="10"/>
      <c r="AB1284" s="10"/>
      <c r="AC1284" s="10"/>
      <c r="AD1284" s="10"/>
      <c r="AE1284" s="10"/>
      <c r="AT1284" s="227" t="s">
        <v>199</v>
      </c>
      <c r="AU1284" s="227" t="s">
        <v>85</v>
      </c>
      <c r="AV1284" s="10" t="s">
        <v>83</v>
      </c>
      <c r="AW1284" s="10" t="s">
        <v>32</v>
      </c>
      <c r="AX1284" s="10" t="s">
        <v>76</v>
      </c>
      <c r="AY1284" s="227" t="s">
        <v>195</v>
      </c>
    </row>
    <row r="1285" s="10" customFormat="1">
      <c r="A1285" s="10"/>
      <c r="B1285" s="218"/>
      <c r="C1285" s="219"/>
      <c r="D1285" s="213" t="s">
        <v>199</v>
      </c>
      <c r="E1285" s="220" t="s">
        <v>1</v>
      </c>
      <c r="F1285" s="221" t="s">
        <v>2048</v>
      </c>
      <c r="G1285" s="219"/>
      <c r="H1285" s="220" t="s">
        <v>1</v>
      </c>
      <c r="I1285" s="222"/>
      <c r="J1285" s="219"/>
      <c r="K1285" s="219"/>
      <c r="L1285" s="223"/>
      <c r="M1285" s="224"/>
      <c r="N1285" s="225"/>
      <c r="O1285" s="225"/>
      <c r="P1285" s="225"/>
      <c r="Q1285" s="225"/>
      <c r="R1285" s="225"/>
      <c r="S1285" s="225"/>
      <c r="T1285" s="226"/>
      <c r="U1285" s="10"/>
      <c r="V1285" s="10"/>
      <c r="W1285" s="10"/>
      <c r="X1285" s="10"/>
      <c r="Y1285" s="10"/>
      <c r="Z1285" s="10"/>
      <c r="AA1285" s="10"/>
      <c r="AB1285" s="10"/>
      <c r="AC1285" s="10"/>
      <c r="AD1285" s="10"/>
      <c r="AE1285" s="10"/>
      <c r="AT1285" s="227" t="s">
        <v>199</v>
      </c>
      <c r="AU1285" s="227" t="s">
        <v>85</v>
      </c>
      <c r="AV1285" s="10" t="s">
        <v>83</v>
      </c>
      <c r="AW1285" s="10" t="s">
        <v>32</v>
      </c>
      <c r="AX1285" s="10" t="s">
        <v>76</v>
      </c>
      <c r="AY1285" s="227" t="s">
        <v>195</v>
      </c>
    </row>
    <row r="1286" s="11" customFormat="1">
      <c r="A1286" s="11"/>
      <c r="B1286" s="228"/>
      <c r="C1286" s="229"/>
      <c r="D1286" s="213" t="s">
        <v>199</v>
      </c>
      <c r="E1286" s="230" t="s">
        <v>1</v>
      </c>
      <c r="F1286" s="231" t="s">
        <v>2197</v>
      </c>
      <c r="G1286" s="229"/>
      <c r="H1286" s="232">
        <v>47.049999999999997</v>
      </c>
      <c r="I1286" s="233"/>
      <c r="J1286" s="229"/>
      <c r="K1286" s="229"/>
      <c r="L1286" s="234"/>
      <c r="M1286" s="235"/>
      <c r="N1286" s="236"/>
      <c r="O1286" s="236"/>
      <c r="P1286" s="236"/>
      <c r="Q1286" s="236"/>
      <c r="R1286" s="236"/>
      <c r="S1286" s="236"/>
      <c r="T1286" s="237"/>
      <c r="U1286" s="11"/>
      <c r="V1286" s="11"/>
      <c r="W1286" s="11"/>
      <c r="X1286" s="11"/>
      <c r="Y1286" s="11"/>
      <c r="Z1286" s="11"/>
      <c r="AA1286" s="11"/>
      <c r="AB1286" s="11"/>
      <c r="AC1286" s="11"/>
      <c r="AD1286" s="11"/>
      <c r="AE1286" s="11"/>
      <c r="AT1286" s="238" t="s">
        <v>199</v>
      </c>
      <c r="AU1286" s="238" t="s">
        <v>85</v>
      </c>
      <c r="AV1286" s="11" t="s">
        <v>85</v>
      </c>
      <c r="AW1286" s="11" t="s">
        <v>32</v>
      </c>
      <c r="AX1286" s="11" t="s">
        <v>76</v>
      </c>
      <c r="AY1286" s="238" t="s">
        <v>195</v>
      </c>
    </row>
    <row r="1287" s="11" customFormat="1">
      <c r="A1287" s="11"/>
      <c r="B1287" s="228"/>
      <c r="C1287" s="229"/>
      <c r="D1287" s="213" t="s">
        <v>199</v>
      </c>
      <c r="E1287" s="230" t="s">
        <v>1</v>
      </c>
      <c r="F1287" s="231" t="s">
        <v>2198</v>
      </c>
      <c r="G1287" s="229"/>
      <c r="H1287" s="232">
        <v>35.049999999999997</v>
      </c>
      <c r="I1287" s="233"/>
      <c r="J1287" s="229"/>
      <c r="K1287" s="229"/>
      <c r="L1287" s="234"/>
      <c r="M1287" s="235"/>
      <c r="N1287" s="236"/>
      <c r="O1287" s="236"/>
      <c r="P1287" s="236"/>
      <c r="Q1287" s="236"/>
      <c r="R1287" s="236"/>
      <c r="S1287" s="236"/>
      <c r="T1287" s="237"/>
      <c r="U1287" s="11"/>
      <c r="V1287" s="11"/>
      <c r="W1287" s="11"/>
      <c r="X1287" s="11"/>
      <c r="Y1287" s="11"/>
      <c r="Z1287" s="11"/>
      <c r="AA1287" s="11"/>
      <c r="AB1287" s="11"/>
      <c r="AC1287" s="11"/>
      <c r="AD1287" s="11"/>
      <c r="AE1287" s="11"/>
      <c r="AT1287" s="238" t="s">
        <v>199</v>
      </c>
      <c r="AU1287" s="238" t="s">
        <v>85</v>
      </c>
      <c r="AV1287" s="11" t="s">
        <v>85</v>
      </c>
      <c r="AW1287" s="11" t="s">
        <v>32</v>
      </c>
      <c r="AX1287" s="11" t="s">
        <v>76</v>
      </c>
      <c r="AY1287" s="238" t="s">
        <v>195</v>
      </c>
    </row>
    <row r="1288" s="10" customFormat="1">
      <c r="A1288" s="10"/>
      <c r="B1288" s="218"/>
      <c r="C1288" s="219"/>
      <c r="D1288" s="213" t="s">
        <v>199</v>
      </c>
      <c r="E1288" s="220" t="s">
        <v>1</v>
      </c>
      <c r="F1288" s="221" t="s">
        <v>2030</v>
      </c>
      <c r="G1288" s="219"/>
      <c r="H1288" s="220" t="s">
        <v>1</v>
      </c>
      <c r="I1288" s="222"/>
      <c r="J1288" s="219"/>
      <c r="K1288" s="219"/>
      <c r="L1288" s="223"/>
      <c r="M1288" s="224"/>
      <c r="N1288" s="225"/>
      <c r="O1288" s="225"/>
      <c r="P1288" s="225"/>
      <c r="Q1288" s="225"/>
      <c r="R1288" s="225"/>
      <c r="S1288" s="225"/>
      <c r="T1288" s="226"/>
      <c r="U1288" s="10"/>
      <c r="V1288" s="10"/>
      <c r="W1288" s="10"/>
      <c r="X1288" s="10"/>
      <c r="Y1288" s="10"/>
      <c r="Z1288" s="10"/>
      <c r="AA1288" s="10"/>
      <c r="AB1288" s="10"/>
      <c r="AC1288" s="10"/>
      <c r="AD1288" s="10"/>
      <c r="AE1288" s="10"/>
      <c r="AT1288" s="227" t="s">
        <v>199</v>
      </c>
      <c r="AU1288" s="227" t="s">
        <v>85</v>
      </c>
      <c r="AV1288" s="10" t="s">
        <v>83</v>
      </c>
      <c r="AW1288" s="10" t="s">
        <v>32</v>
      </c>
      <c r="AX1288" s="10" t="s">
        <v>76</v>
      </c>
      <c r="AY1288" s="227" t="s">
        <v>195</v>
      </c>
    </row>
    <row r="1289" s="11" customFormat="1">
      <c r="A1289" s="11"/>
      <c r="B1289" s="228"/>
      <c r="C1289" s="229"/>
      <c r="D1289" s="213" t="s">
        <v>199</v>
      </c>
      <c r="E1289" s="230" t="s">
        <v>1</v>
      </c>
      <c r="F1289" s="231" t="s">
        <v>2199</v>
      </c>
      <c r="G1289" s="229"/>
      <c r="H1289" s="232">
        <v>5.5060000000000002</v>
      </c>
      <c r="I1289" s="233"/>
      <c r="J1289" s="229"/>
      <c r="K1289" s="229"/>
      <c r="L1289" s="234"/>
      <c r="M1289" s="235"/>
      <c r="N1289" s="236"/>
      <c r="O1289" s="236"/>
      <c r="P1289" s="236"/>
      <c r="Q1289" s="236"/>
      <c r="R1289" s="236"/>
      <c r="S1289" s="236"/>
      <c r="T1289" s="237"/>
      <c r="U1289" s="11"/>
      <c r="V1289" s="11"/>
      <c r="W1289" s="11"/>
      <c r="X1289" s="11"/>
      <c r="Y1289" s="11"/>
      <c r="Z1289" s="11"/>
      <c r="AA1289" s="11"/>
      <c r="AB1289" s="11"/>
      <c r="AC1289" s="11"/>
      <c r="AD1289" s="11"/>
      <c r="AE1289" s="11"/>
      <c r="AT1289" s="238" t="s">
        <v>199</v>
      </c>
      <c r="AU1289" s="238" t="s">
        <v>85</v>
      </c>
      <c r="AV1289" s="11" t="s">
        <v>85</v>
      </c>
      <c r="AW1289" s="11" t="s">
        <v>32</v>
      </c>
      <c r="AX1289" s="11" t="s">
        <v>76</v>
      </c>
      <c r="AY1289" s="238" t="s">
        <v>195</v>
      </c>
    </row>
    <row r="1290" s="10" customFormat="1">
      <c r="A1290" s="10"/>
      <c r="B1290" s="218"/>
      <c r="C1290" s="219"/>
      <c r="D1290" s="213" t="s">
        <v>199</v>
      </c>
      <c r="E1290" s="220" t="s">
        <v>1</v>
      </c>
      <c r="F1290" s="221" t="s">
        <v>2032</v>
      </c>
      <c r="G1290" s="219"/>
      <c r="H1290" s="220" t="s">
        <v>1</v>
      </c>
      <c r="I1290" s="222"/>
      <c r="J1290" s="219"/>
      <c r="K1290" s="219"/>
      <c r="L1290" s="223"/>
      <c r="M1290" s="224"/>
      <c r="N1290" s="225"/>
      <c r="O1290" s="225"/>
      <c r="P1290" s="225"/>
      <c r="Q1290" s="225"/>
      <c r="R1290" s="225"/>
      <c r="S1290" s="225"/>
      <c r="T1290" s="226"/>
      <c r="U1290" s="10"/>
      <c r="V1290" s="10"/>
      <c r="W1290" s="10"/>
      <c r="X1290" s="10"/>
      <c r="Y1290" s="10"/>
      <c r="Z1290" s="10"/>
      <c r="AA1290" s="10"/>
      <c r="AB1290" s="10"/>
      <c r="AC1290" s="10"/>
      <c r="AD1290" s="10"/>
      <c r="AE1290" s="10"/>
      <c r="AT1290" s="227" t="s">
        <v>199</v>
      </c>
      <c r="AU1290" s="227" t="s">
        <v>85</v>
      </c>
      <c r="AV1290" s="10" t="s">
        <v>83</v>
      </c>
      <c r="AW1290" s="10" t="s">
        <v>32</v>
      </c>
      <c r="AX1290" s="10" t="s">
        <v>76</v>
      </c>
      <c r="AY1290" s="227" t="s">
        <v>195</v>
      </c>
    </row>
    <row r="1291" s="11" customFormat="1">
      <c r="A1291" s="11"/>
      <c r="B1291" s="228"/>
      <c r="C1291" s="229"/>
      <c r="D1291" s="213" t="s">
        <v>199</v>
      </c>
      <c r="E1291" s="230" t="s">
        <v>1</v>
      </c>
      <c r="F1291" s="231" t="s">
        <v>2200</v>
      </c>
      <c r="G1291" s="229"/>
      <c r="H1291" s="232">
        <v>4.6779999999999999</v>
      </c>
      <c r="I1291" s="233"/>
      <c r="J1291" s="229"/>
      <c r="K1291" s="229"/>
      <c r="L1291" s="234"/>
      <c r="M1291" s="235"/>
      <c r="N1291" s="236"/>
      <c r="O1291" s="236"/>
      <c r="P1291" s="236"/>
      <c r="Q1291" s="236"/>
      <c r="R1291" s="236"/>
      <c r="S1291" s="236"/>
      <c r="T1291" s="237"/>
      <c r="U1291" s="11"/>
      <c r="V1291" s="11"/>
      <c r="W1291" s="11"/>
      <c r="X1291" s="11"/>
      <c r="Y1291" s="11"/>
      <c r="Z1291" s="11"/>
      <c r="AA1291" s="11"/>
      <c r="AB1291" s="11"/>
      <c r="AC1291" s="11"/>
      <c r="AD1291" s="11"/>
      <c r="AE1291" s="11"/>
      <c r="AT1291" s="238" t="s">
        <v>199</v>
      </c>
      <c r="AU1291" s="238" t="s">
        <v>85</v>
      </c>
      <c r="AV1291" s="11" t="s">
        <v>85</v>
      </c>
      <c r="AW1291" s="11" t="s">
        <v>32</v>
      </c>
      <c r="AX1291" s="11" t="s">
        <v>76</v>
      </c>
      <c r="AY1291" s="238" t="s">
        <v>195</v>
      </c>
    </row>
    <row r="1292" s="10" customFormat="1">
      <c r="A1292" s="10"/>
      <c r="B1292" s="218"/>
      <c r="C1292" s="219"/>
      <c r="D1292" s="213" t="s">
        <v>199</v>
      </c>
      <c r="E1292" s="220" t="s">
        <v>1</v>
      </c>
      <c r="F1292" s="221" t="s">
        <v>2034</v>
      </c>
      <c r="G1292" s="219"/>
      <c r="H1292" s="220" t="s">
        <v>1</v>
      </c>
      <c r="I1292" s="222"/>
      <c r="J1292" s="219"/>
      <c r="K1292" s="219"/>
      <c r="L1292" s="223"/>
      <c r="M1292" s="224"/>
      <c r="N1292" s="225"/>
      <c r="O1292" s="225"/>
      <c r="P1292" s="225"/>
      <c r="Q1292" s="225"/>
      <c r="R1292" s="225"/>
      <c r="S1292" s="225"/>
      <c r="T1292" s="226"/>
      <c r="U1292" s="10"/>
      <c r="V1292" s="10"/>
      <c r="W1292" s="10"/>
      <c r="X1292" s="10"/>
      <c r="Y1292" s="10"/>
      <c r="Z1292" s="10"/>
      <c r="AA1292" s="10"/>
      <c r="AB1292" s="10"/>
      <c r="AC1292" s="10"/>
      <c r="AD1292" s="10"/>
      <c r="AE1292" s="10"/>
      <c r="AT1292" s="227" t="s">
        <v>199</v>
      </c>
      <c r="AU1292" s="227" t="s">
        <v>85</v>
      </c>
      <c r="AV1292" s="10" t="s">
        <v>83</v>
      </c>
      <c r="AW1292" s="10" t="s">
        <v>32</v>
      </c>
      <c r="AX1292" s="10" t="s">
        <v>76</v>
      </c>
      <c r="AY1292" s="227" t="s">
        <v>195</v>
      </c>
    </row>
    <row r="1293" s="11" customFormat="1">
      <c r="A1293" s="11"/>
      <c r="B1293" s="228"/>
      <c r="C1293" s="229"/>
      <c r="D1293" s="213" t="s">
        <v>199</v>
      </c>
      <c r="E1293" s="230" t="s">
        <v>1</v>
      </c>
      <c r="F1293" s="231" t="s">
        <v>2201</v>
      </c>
      <c r="G1293" s="229"/>
      <c r="H1293" s="232">
        <v>16.712</v>
      </c>
      <c r="I1293" s="233"/>
      <c r="J1293" s="229"/>
      <c r="K1293" s="229"/>
      <c r="L1293" s="234"/>
      <c r="M1293" s="235"/>
      <c r="N1293" s="236"/>
      <c r="O1293" s="236"/>
      <c r="P1293" s="236"/>
      <c r="Q1293" s="236"/>
      <c r="R1293" s="236"/>
      <c r="S1293" s="236"/>
      <c r="T1293" s="237"/>
      <c r="U1293" s="11"/>
      <c r="V1293" s="11"/>
      <c r="W1293" s="11"/>
      <c r="X1293" s="11"/>
      <c r="Y1293" s="11"/>
      <c r="Z1293" s="11"/>
      <c r="AA1293" s="11"/>
      <c r="AB1293" s="11"/>
      <c r="AC1293" s="11"/>
      <c r="AD1293" s="11"/>
      <c r="AE1293" s="11"/>
      <c r="AT1293" s="238" t="s">
        <v>199</v>
      </c>
      <c r="AU1293" s="238" t="s">
        <v>85</v>
      </c>
      <c r="AV1293" s="11" t="s">
        <v>85</v>
      </c>
      <c r="AW1293" s="11" t="s">
        <v>32</v>
      </c>
      <c r="AX1293" s="11" t="s">
        <v>76</v>
      </c>
      <c r="AY1293" s="238" t="s">
        <v>195</v>
      </c>
    </row>
    <row r="1294" s="10" customFormat="1">
      <c r="A1294" s="10"/>
      <c r="B1294" s="218"/>
      <c r="C1294" s="219"/>
      <c r="D1294" s="213" t="s">
        <v>199</v>
      </c>
      <c r="E1294" s="220" t="s">
        <v>1</v>
      </c>
      <c r="F1294" s="221" t="s">
        <v>2058</v>
      </c>
      <c r="G1294" s="219"/>
      <c r="H1294" s="220" t="s">
        <v>1</v>
      </c>
      <c r="I1294" s="222"/>
      <c r="J1294" s="219"/>
      <c r="K1294" s="219"/>
      <c r="L1294" s="223"/>
      <c r="M1294" s="224"/>
      <c r="N1294" s="225"/>
      <c r="O1294" s="225"/>
      <c r="P1294" s="225"/>
      <c r="Q1294" s="225"/>
      <c r="R1294" s="225"/>
      <c r="S1294" s="225"/>
      <c r="T1294" s="226"/>
      <c r="U1294" s="10"/>
      <c r="V1294" s="10"/>
      <c r="W1294" s="10"/>
      <c r="X1294" s="10"/>
      <c r="Y1294" s="10"/>
      <c r="Z1294" s="10"/>
      <c r="AA1294" s="10"/>
      <c r="AB1294" s="10"/>
      <c r="AC1294" s="10"/>
      <c r="AD1294" s="10"/>
      <c r="AE1294" s="10"/>
      <c r="AT1294" s="227" t="s">
        <v>199</v>
      </c>
      <c r="AU1294" s="227" t="s">
        <v>85</v>
      </c>
      <c r="AV1294" s="10" t="s">
        <v>83</v>
      </c>
      <c r="AW1294" s="10" t="s">
        <v>32</v>
      </c>
      <c r="AX1294" s="10" t="s">
        <v>76</v>
      </c>
      <c r="AY1294" s="227" t="s">
        <v>195</v>
      </c>
    </row>
    <row r="1295" s="11" customFormat="1">
      <c r="A1295" s="11"/>
      <c r="B1295" s="228"/>
      <c r="C1295" s="229"/>
      <c r="D1295" s="213" t="s">
        <v>199</v>
      </c>
      <c r="E1295" s="230" t="s">
        <v>1</v>
      </c>
      <c r="F1295" s="231" t="s">
        <v>2202</v>
      </c>
      <c r="G1295" s="229"/>
      <c r="H1295" s="232">
        <v>132.47800000000001</v>
      </c>
      <c r="I1295" s="233"/>
      <c r="J1295" s="229"/>
      <c r="K1295" s="229"/>
      <c r="L1295" s="234"/>
      <c r="M1295" s="235"/>
      <c r="N1295" s="236"/>
      <c r="O1295" s="236"/>
      <c r="P1295" s="236"/>
      <c r="Q1295" s="236"/>
      <c r="R1295" s="236"/>
      <c r="S1295" s="236"/>
      <c r="T1295" s="237"/>
      <c r="U1295" s="11"/>
      <c r="V1295" s="11"/>
      <c r="W1295" s="11"/>
      <c r="X1295" s="11"/>
      <c r="Y1295" s="11"/>
      <c r="Z1295" s="11"/>
      <c r="AA1295" s="11"/>
      <c r="AB1295" s="11"/>
      <c r="AC1295" s="11"/>
      <c r="AD1295" s="11"/>
      <c r="AE1295" s="11"/>
      <c r="AT1295" s="238" t="s">
        <v>199</v>
      </c>
      <c r="AU1295" s="238" t="s">
        <v>85</v>
      </c>
      <c r="AV1295" s="11" t="s">
        <v>85</v>
      </c>
      <c r="AW1295" s="11" t="s">
        <v>32</v>
      </c>
      <c r="AX1295" s="11" t="s">
        <v>76</v>
      </c>
      <c r="AY1295" s="238" t="s">
        <v>195</v>
      </c>
    </row>
    <row r="1296" s="10" customFormat="1">
      <c r="A1296" s="10"/>
      <c r="B1296" s="218"/>
      <c r="C1296" s="219"/>
      <c r="D1296" s="213" t="s">
        <v>199</v>
      </c>
      <c r="E1296" s="220" t="s">
        <v>1</v>
      </c>
      <c r="F1296" s="221" t="s">
        <v>2016</v>
      </c>
      <c r="G1296" s="219"/>
      <c r="H1296" s="220" t="s">
        <v>1</v>
      </c>
      <c r="I1296" s="222"/>
      <c r="J1296" s="219"/>
      <c r="K1296" s="219"/>
      <c r="L1296" s="223"/>
      <c r="M1296" s="224"/>
      <c r="N1296" s="225"/>
      <c r="O1296" s="225"/>
      <c r="P1296" s="225"/>
      <c r="Q1296" s="225"/>
      <c r="R1296" s="225"/>
      <c r="S1296" s="225"/>
      <c r="T1296" s="226"/>
      <c r="U1296" s="10"/>
      <c r="V1296" s="10"/>
      <c r="W1296" s="10"/>
      <c r="X1296" s="10"/>
      <c r="Y1296" s="10"/>
      <c r="Z1296" s="10"/>
      <c r="AA1296" s="10"/>
      <c r="AB1296" s="10"/>
      <c r="AC1296" s="10"/>
      <c r="AD1296" s="10"/>
      <c r="AE1296" s="10"/>
      <c r="AT1296" s="227" t="s">
        <v>199</v>
      </c>
      <c r="AU1296" s="227" t="s">
        <v>85</v>
      </c>
      <c r="AV1296" s="10" t="s">
        <v>83</v>
      </c>
      <c r="AW1296" s="10" t="s">
        <v>32</v>
      </c>
      <c r="AX1296" s="10" t="s">
        <v>76</v>
      </c>
      <c r="AY1296" s="227" t="s">
        <v>195</v>
      </c>
    </row>
    <row r="1297" s="11" customFormat="1">
      <c r="A1297" s="11"/>
      <c r="B1297" s="228"/>
      <c r="C1297" s="229"/>
      <c r="D1297" s="213" t="s">
        <v>199</v>
      </c>
      <c r="E1297" s="230" t="s">
        <v>1</v>
      </c>
      <c r="F1297" s="231" t="s">
        <v>2203</v>
      </c>
      <c r="G1297" s="229"/>
      <c r="H1297" s="232">
        <v>1.6799999999999999</v>
      </c>
      <c r="I1297" s="233"/>
      <c r="J1297" s="229"/>
      <c r="K1297" s="229"/>
      <c r="L1297" s="234"/>
      <c r="M1297" s="235"/>
      <c r="N1297" s="236"/>
      <c r="O1297" s="236"/>
      <c r="P1297" s="236"/>
      <c r="Q1297" s="236"/>
      <c r="R1297" s="236"/>
      <c r="S1297" s="236"/>
      <c r="T1297" s="237"/>
      <c r="U1297" s="11"/>
      <c r="V1297" s="11"/>
      <c r="W1297" s="11"/>
      <c r="X1297" s="11"/>
      <c r="Y1297" s="11"/>
      <c r="Z1297" s="11"/>
      <c r="AA1297" s="11"/>
      <c r="AB1297" s="11"/>
      <c r="AC1297" s="11"/>
      <c r="AD1297" s="11"/>
      <c r="AE1297" s="11"/>
      <c r="AT1297" s="238" t="s">
        <v>199</v>
      </c>
      <c r="AU1297" s="238" t="s">
        <v>85</v>
      </c>
      <c r="AV1297" s="11" t="s">
        <v>85</v>
      </c>
      <c r="AW1297" s="11" t="s">
        <v>32</v>
      </c>
      <c r="AX1297" s="11" t="s">
        <v>76</v>
      </c>
      <c r="AY1297" s="238" t="s">
        <v>195</v>
      </c>
    </row>
    <row r="1298" s="10" customFormat="1">
      <c r="A1298" s="10"/>
      <c r="B1298" s="218"/>
      <c r="C1298" s="219"/>
      <c r="D1298" s="213" t="s">
        <v>199</v>
      </c>
      <c r="E1298" s="220" t="s">
        <v>1</v>
      </c>
      <c r="F1298" s="221" t="s">
        <v>2067</v>
      </c>
      <c r="G1298" s="219"/>
      <c r="H1298" s="220" t="s">
        <v>1</v>
      </c>
      <c r="I1298" s="222"/>
      <c r="J1298" s="219"/>
      <c r="K1298" s="219"/>
      <c r="L1298" s="223"/>
      <c r="M1298" s="224"/>
      <c r="N1298" s="225"/>
      <c r="O1298" s="225"/>
      <c r="P1298" s="225"/>
      <c r="Q1298" s="225"/>
      <c r="R1298" s="225"/>
      <c r="S1298" s="225"/>
      <c r="T1298" s="226"/>
      <c r="U1298" s="10"/>
      <c r="V1298" s="10"/>
      <c r="W1298" s="10"/>
      <c r="X1298" s="10"/>
      <c r="Y1298" s="10"/>
      <c r="Z1298" s="10"/>
      <c r="AA1298" s="10"/>
      <c r="AB1298" s="10"/>
      <c r="AC1298" s="10"/>
      <c r="AD1298" s="10"/>
      <c r="AE1298" s="10"/>
      <c r="AT1298" s="227" t="s">
        <v>199</v>
      </c>
      <c r="AU1298" s="227" t="s">
        <v>85</v>
      </c>
      <c r="AV1298" s="10" t="s">
        <v>83</v>
      </c>
      <c r="AW1298" s="10" t="s">
        <v>32</v>
      </c>
      <c r="AX1298" s="10" t="s">
        <v>76</v>
      </c>
      <c r="AY1298" s="227" t="s">
        <v>195</v>
      </c>
    </row>
    <row r="1299" s="11" customFormat="1">
      <c r="A1299" s="11"/>
      <c r="B1299" s="228"/>
      <c r="C1299" s="229"/>
      <c r="D1299" s="213" t="s">
        <v>199</v>
      </c>
      <c r="E1299" s="230" t="s">
        <v>1</v>
      </c>
      <c r="F1299" s="231" t="s">
        <v>2204</v>
      </c>
      <c r="G1299" s="229"/>
      <c r="H1299" s="232">
        <v>81.402000000000001</v>
      </c>
      <c r="I1299" s="233"/>
      <c r="J1299" s="229"/>
      <c r="K1299" s="229"/>
      <c r="L1299" s="234"/>
      <c r="M1299" s="235"/>
      <c r="N1299" s="236"/>
      <c r="O1299" s="236"/>
      <c r="P1299" s="236"/>
      <c r="Q1299" s="236"/>
      <c r="R1299" s="236"/>
      <c r="S1299" s="236"/>
      <c r="T1299" s="237"/>
      <c r="U1299" s="11"/>
      <c r="V1299" s="11"/>
      <c r="W1299" s="11"/>
      <c r="X1299" s="11"/>
      <c r="Y1299" s="11"/>
      <c r="Z1299" s="11"/>
      <c r="AA1299" s="11"/>
      <c r="AB1299" s="11"/>
      <c r="AC1299" s="11"/>
      <c r="AD1299" s="11"/>
      <c r="AE1299" s="11"/>
      <c r="AT1299" s="238" t="s">
        <v>199</v>
      </c>
      <c r="AU1299" s="238" t="s">
        <v>85</v>
      </c>
      <c r="AV1299" s="11" t="s">
        <v>85</v>
      </c>
      <c r="AW1299" s="11" t="s">
        <v>32</v>
      </c>
      <c r="AX1299" s="11" t="s">
        <v>76</v>
      </c>
      <c r="AY1299" s="238" t="s">
        <v>195</v>
      </c>
    </row>
    <row r="1300" s="10" customFormat="1">
      <c r="A1300" s="10"/>
      <c r="B1300" s="218"/>
      <c r="C1300" s="219"/>
      <c r="D1300" s="213" t="s">
        <v>199</v>
      </c>
      <c r="E1300" s="220" t="s">
        <v>1</v>
      </c>
      <c r="F1300" s="221" t="s">
        <v>2205</v>
      </c>
      <c r="G1300" s="219"/>
      <c r="H1300" s="220" t="s">
        <v>1</v>
      </c>
      <c r="I1300" s="222"/>
      <c r="J1300" s="219"/>
      <c r="K1300" s="219"/>
      <c r="L1300" s="223"/>
      <c r="M1300" s="224"/>
      <c r="N1300" s="225"/>
      <c r="O1300" s="225"/>
      <c r="P1300" s="225"/>
      <c r="Q1300" s="225"/>
      <c r="R1300" s="225"/>
      <c r="S1300" s="225"/>
      <c r="T1300" s="226"/>
      <c r="U1300" s="10"/>
      <c r="V1300" s="10"/>
      <c r="W1300" s="10"/>
      <c r="X1300" s="10"/>
      <c r="Y1300" s="10"/>
      <c r="Z1300" s="10"/>
      <c r="AA1300" s="10"/>
      <c r="AB1300" s="10"/>
      <c r="AC1300" s="10"/>
      <c r="AD1300" s="10"/>
      <c r="AE1300" s="10"/>
      <c r="AT1300" s="227" t="s">
        <v>199</v>
      </c>
      <c r="AU1300" s="227" t="s">
        <v>85</v>
      </c>
      <c r="AV1300" s="10" t="s">
        <v>83</v>
      </c>
      <c r="AW1300" s="10" t="s">
        <v>32</v>
      </c>
      <c r="AX1300" s="10" t="s">
        <v>76</v>
      </c>
      <c r="AY1300" s="227" t="s">
        <v>195</v>
      </c>
    </row>
    <row r="1301" s="11" customFormat="1">
      <c r="A1301" s="11"/>
      <c r="B1301" s="228"/>
      <c r="C1301" s="229"/>
      <c r="D1301" s="213" t="s">
        <v>199</v>
      </c>
      <c r="E1301" s="230" t="s">
        <v>1</v>
      </c>
      <c r="F1301" s="231" t="s">
        <v>2670</v>
      </c>
      <c r="G1301" s="229"/>
      <c r="H1301" s="232">
        <v>29.494</v>
      </c>
      <c r="I1301" s="233"/>
      <c r="J1301" s="229"/>
      <c r="K1301" s="229"/>
      <c r="L1301" s="234"/>
      <c r="M1301" s="235"/>
      <c r="N1301" s="236"/>
      <c r="O1301" s="236"/>
      <c r="P1301" s="236"/>
      <c r="Q1301" s="236"/>
      <c r="R1301" s="236"/>
      <c r="S1301" s="236"/>
      <c r="T1301" s="237"/>
      <c r="U1301" s="11"/>
      <c r="V1301" s="11"/>
      <c r="W1301" s="11"/>
      <c r="X1301" s="11"/>
      <c r="Y1301" s="11"/>
      <c r="Z1301" s="11"/>
      <c r="AA1301" s="11"/>
      <c r="AB1301" s="11"/>
      <c r="AC1301" s="11"/>
      <c r="AD1301" s="11"/>
      <c r="AE1301" s="11"/>
      <c r="AT1301" s="238" t="s">
        <v>199</v>
      </c>
      <c r="AU1301" s="238" t="s">
        <v>85</v>
      </c>
      <c r="AV1301" s="11" t="s">
        <v>85</v>
      </c>
      <c r="AW1301" s="11" t="s">
        <v>32</v>
      </c>
      <c r="AX1301" s="11" t="s">
        <v>76</v>
      </c>
      <c r="AY1301" s="238" t="s">
        <v>195</v>
      </c>
    </row>
    <row r="1302" s="11" customFormat="1">
      <c r="A1302" s="11"/>
      <c r="B1302" s="228"/>
      <c r="C1302" s="229"/>
      <c r="D1302" s="213" t="s">
        <v>199</v>
      </c>
      <c r="E1302" s="230" t="s">
        <v>1</v>
      </c>
      <c r="F1302" s="231" t="s">
        <v>2206</v>
      </c>
      <c r="G1302" s="229"/>
      <c r="H1302" s="232">
        <v>25.076000000000001</v>
      </c>
      <c r="I1302" s="233"/>
      <c r="J1302" s="229"/>
      <c r="K1302" s="229"/>
      <c r="L1302" s="234"/>
      <c r="M1302" s="235"/>
      <c r="N1302" s="236"/>
      <c r="O1302" s="236"/>
      <c r="P1302" s="236"/>
      <c r="Q1302" s="236"/>
      <c r="R1302" s="236"/>
      <c r="S1302" s="236"/>
      <c r="T1302" s="237"/>
      <c r="U1302" s="11"/>
      <c r="V1302" s="11"/>
      <c r="W1302" s="11"/>
      <c r="X1302" s="11"/>
      <c r="Y1302" s="11"/>
      <c r="Z1302" s="11"/>
      <c r="AA1302" s="11"/>
      <c r="AB1302" s="11"/>
      <c r="AC1302" s="11"/>
      <c r="AD1302" s="11"/>
      <c r="AE1302" s="11"/>
      <c r="AT1302" s="238" t="s">
        <v>199</v>
      </c>
      <c r="AU1302" s="238" t="s">
        <v>85</v>
      </c>
      <c r="AV1302" s="11" t="s">
        <v>85</v>
      </c>
      <c r="AW1302" s="11" t="s">
        <v>32</v>
      </c>
      <c r="AX1302" s="11" t="s">
        <v>76</v>
      </c>
      <c r="AY1302" s="238" t="s">
        <v>195</v>
      </c>
    </row>
    <row r="1303" s="10" customFormat="1">
      <c r="A1303" s="10"/>
      <c r="B1303" s="218"/>
      <c r="C1303" s="219"/>
      <c r="D1303" s="213" t="s">
        <v>199</v>
      </c>
      <c r="E1303" s="220" t="s">
        <v>1</v>
      </c>
      <c r="F1303" s="221" t="s">
        <v>2009</v>
      </c>
      <c r="G1303" s="219"/>
      <c r="H1303" s="220" t="s">
        <v>1</v>
      </c>
      <c r="I1303" s="222"/>
      <c r="J1303" s="219"/>
      <c r="K1303" s="219"/>
      <c r="L1303" s="223"/>
      <c r="M1303" s="224"/>
      <c r="N1303" s="225"/>
      <c r="O1303" s="225"/>
      <c r="P1303" s="225"/>
      <c r="Q1303" s="225"/>
      <c r="R1303" s="225"/>
      <c r="S1303" s="225"/>
      <c r="T1303" s="226"/>
      <c r="U1303" s="10"/>
      <c r="V1303" s="10"/>
      <c r="W1303" s="10"/>
      <c r="X1303" s="10"/>
      <c r="Y1303" s="10"/>
      <c r="Z1303" s="10"/>
      <c r="AA1303" s="10"/>
      <c r="AB1303" s="10"/>
      <c r="AC1303" s="10"/>
      <c r="AD1303" s="10"/>
      <c r="AE1303" s="10"/>
      <c r="AT1303" s="227" t="s">
        <v>199</v>
      </c>
      <c r="AU1303" s="227" t="s">
        <v>85</v>
      </c>
      <c r="AV1303" s="10" t="s">
        <v>83</v>
      </c>
      <c r="AW1303" s="10" t="s">
        <v>32</v>
      </c>
      <c r="AX1303" s="10" t="s">
        <v>76</v>
      </c>
      <c r="AY1303" s="227" t="s">
        <v>195</v>
      </c>
    </row>
    <row r="1304" s="11" customFormat="1">
      <c r="A1304" s="11"/>
      <c r="B1304" s="228"/>
      <c r="C1304" s="229"/>
      <c r="D1304" s="213" t="s">
        <v>199</v>
      </c>
      <c r="E1304" s="230" t="s">
        <v>1</v>
      </c>
      <c r="F1304" s="231" t="s">
        <v>2207</v>
      </c>
      <c r="G1304" s="229"/>
      <c r="H1304" s="232">
        <v>81.609999999999999</v>
      </c>
      <c r="I1304" s="233"/>
      <c r="J1304" s="229"/>
      <c r="K1304" s="229"/>
      <c r="L1304" s="234"/>
      <c r="M1304" s="235"/>
      <c r="N1304" s="236"/>
      <c r="O1304" s="236"/>
      <c r="P1304" s="236"/>
      <c r="Q1304" s="236"/>
      <c r="R1304" s="236"/>
      <c r="S1304" s="236"/>
      <c r="T1304" s="237"/>
      <c r="U1304" s="11"/>
      <c r="V1304" s="11"/>
      <c r="W1304" s="11"/>
      <c r="X1304" s="11"/>
      <c r="Y1304" s="11"/>
      <c r="Z1304" s="11"/>
      <c r="AA1304" s="11"/>
      <c r="AB1304" s="11"/>
      <c r="AC1304" s="11"/>
      <c r="AD1304" s="11"/>
      <c r="AE1304" s="11"/>
      <c r="AT1304" s="238" t="s">
        <v>199</v>
      </c>
      <c r="AU1304" s="238" t="s">
        <v>85</v>
      </c>
      <c r="AV1304" s="11" t="s">
        <v>85</v>
      </c>
      <c r="AW1304" s="11" t="s">
        <v>32</v>
      </c>
      <c r="AX1304" s="11" t="s">
        <v>76</v>
      </c>
      <c r="AY1304" s="238" t="s">
        <v>195</v>
      </c>
    </row>
    <row r="1305" s="10" customFormat="1">
      <c r="A1305" s="10"/>
      <c r="B1305" s="218"/>
      <c r="C1305" s="219"/>
      <c r="D1305" s="213" t="s">
        <v>199</v>
      </c>
      <c r="E1305" s="220" t="s">
        <v>1</v>
      </c>
      <c r="F1305" s="221" t="s">
        <v>2071</v>
      </c>
      <c r="G1305" s="219"/>
      <c r="H1305" s="220" t="s">
        <v>1</v>
      </c>
      <c r="I1305" s="222"/>
      <c r="J1305" s="219"/>
      <c r="K1305" s="219"/>
      <c r="L1305" s="223"/>
      <c r="M1305" s="224"/>
      <c r="N1305" s="225"/>
      <c r="O1305" s="225"/>
      <c r="P1305" s="225"/>
      <c r="Q1305" s="225"/>
      <c r="R1305" s="225"/>
      <c r="S1305" s="225"/>
      <c r="T1305" s="226"/>
      <c r="U1305" s="10"/>
      <c r="V1305" s="10"/>
      <c r="W1305" s="10"/>
      <c r="X1305" s="10"/>
      <c r="Y1305" s="10"/>
      <c r="Z1305" s="10"/>
      <c r="AA1305" s="10"/>
      <c r="AB1305" s="10"/>
      <c r="AC1305" s="10"/>
      <c r="AD1305" s="10"/>
      <c r="AE1305" s="10"/>
      <c r="AT1305" s="227" t="s">
        <v>199</v>
      </c>
      <c r="AU1305" s="227" t="s">
        <v>85</v>
      </c>
      <c r="AV1305" s="10" t="s">
        <v>83</v>
      </c>
      <c r="AW1305" s="10" t="s">
        <v>32</v>
      </c>
      <c r="AX1305" s="10" t="s">
        <v>76</v>
      </c>
      <c r="AY1305" s="227" t="s">
        <v>195</v>
      </c>
    </row>
    <row r="1306" s="11" customFormat="1">
      <c r="A1306" s="11"/>
      <c r="B1306" s="228"/>
      <c r="C1306" s="229"/>
      <c r="D1306" s="213" t="s">
        <v>199</v>
      </c>
      <c r="E1306" s="230" t="s">
        <v>1</v>
      </c>
      <c r="F1306" s="231" t="s">
        <v>2208</v>
      </c>
      <c r="G1306" s="229"/>
      <c r="H1306" s="232">
        <v>1.224</v>
      </c>
      <c r="I1306" s="233"/>
      <c r="J1306" s="229"/>
      <c r="K1306" s="229"/>
      <c r="L1306" s="234"/>
      <c r="M1306" s="235"/>
      <c r="N1306" s="236"/>
      <c r="O1306" s="236"/>
      <c r="P1306" s="236"/>
      <c r="Q1306" s="236"/>
      <c r="R1306" s="236"/>
      <c r="S1306" s="236"/>
      <c r="T1306" s="237"/>
      <c r="U1306" s="11"/>
      <c r="V1306" s="11"/>
      <c r="W1306" s="11"/>
      <c r="X1306" s="11"/>
      <c r="Y1306" s="11"/>
      <c r="Z1306" s="11"/>
      <c r="AA1306" s="11"/>
      <c r="AB1306" s="11"/>
      <c r="AC1306" s="11"/>
      <c r="AD1306" s="11"/>
      <c r="AE1306" s="11"/>
      <c r="AT1306" s="238" t="s">
        <v>199</v>
      </c>
      <c r="AU1306" s="238" t="s">
        <v>85</v>
      </c>
      <c r="AV1306" s="11" t="s">
        <v>85</v>
      </c>
      <c r="AW1306" s="11" t="s">
        <v>32</v>
      </c>
      <c r="AX1306" s="11" t="s">
        <v>76</v>
      </c>
      <c r="AY1306" s="238" t="s">
        <v>195</v>
      </c>
    </row>
    <row r="1307" s="10" customFormat="1">
      <c r="A1307" s="10"/>
      <c r="B1307" s="218"/>
      <c r="C1307" s="219"/>
      <c r="D1307" s="213" t="s">
        <v>199</v>
      </c>
      <c r="E1307" s="220" t="s">
        <v>1</v>
      </c>
      <c r="F1307" s="221" t="s">
        <v>2209</v>
      </c>
      <c r="G1307" s="219"/>
      <c r="H1307" s="220" t="s">
        <v>1</v>
      </c>
      <c r="I1307" s="222"/>
      <c r="J1307" s="219"/>
      <c r="K1307" s="219"/>
      <c r="L1307" s="223"/>
      <c r="M1307" s="224"/>
      <c r="N1307" s="225"/>
      <c r="O1307" s="225"/>
      <c r="P1307" s="225"/>
      <c r="Q1307" s="225"/>
      <c r="R1307" s="225"/>
      <c r="S1307" s="225"/>
      <c r="T1307" s="226"/>
      <c r="U1307" s="10"/>
      <c r="V1307" s="10"/>
      <c r="W1307" s="10"/>
      <c r="X1307" s="10"/>
      <c r="Y1307" s="10"/>
      <c r="Z1307" s="10"/>
      <c r="AA1307" s="10"/>
      <c r="AB1307" s="10"/>
      <c r="AC1307" s="10"/>
      <c r="AD1307" s="10"/>
      <c r="AE1307" s="10"/>
      <c r="AT1307" s="227" t="s">
        <v>199</v>
      </c>
      <c r="AU1307" s="227" t="s">
        <v>85</v>
      </c>
      <c r="AV1307" s="10" t="s">
        <v>83</v>
      </c>
      <c r="AW1307" s="10" t="s">
        <v>32</v>
      </c>
      <c r="AX1307" s="10" t="s">
        <v>76</v>
      </c>
      <c r="AY1307" s="227" t="s">
        <v>195</v>
      </c>
    </row>
    <row r="1308" s="11" customFormat="1">
      <c r="A1308" s="11"/>
      <c r="B1308" s="228"/>
      <c r="C1308" s="229"/>
      <c r="D1308" s="213" t="s">
        <v>199</v>
      </c>
      <c r="E1308" s="230" t="s">
        <v>1</v>
      </c>
      <c r="F1308" s="231" t="s">
        <v>2210</v>
      </c>
      <c r="G1308" s="229"/>
      <c r="H1308" s="232">
        <v>2.04</v>
      </c>
      <c r="I1308" s="233"/>
      <c r="J1308" s="229"/>
      <c r="K1308" s="229"/>
      <c r="L1308" s="234"/>
      <c r="M1308" s="235"/>
      <c r="N1308" s="236"/>
      <c r="O1308" s="236"/>
      <c r="P1308" s="236"/>
      <c r="Q1308" s="236"/>
      <c r="R1308" s="236"/>
      <c r="S1308" s="236"/>
      <c r="T1308" s="237"/>
      <c r="U1308" s="11"/>
      <c r="V1308" s="11"/>
      <c r="W1308" s="11"/>
      <c r="X1308" s="11"/>
      <c r="Y1308" s="11"/>
      <c r="Z1308" s="11"/>
      <c r="AA1308" s="11"/>
      <c r="AB1308" s="11"/>
      <c r="AC1308" s="11"/>
      <c r="AD1308" s="11"/>
      <c r="AE1308" s="11"/>
      <c r="AT1308" s="238" t="s">
        <v>199</v>
      </c>
      <c r="AU1308" s="238" t="s">
        <v>85</v>
      </c>
      <c r="AV1308" s="11" t="s">
        <v>85</v>
      </c>
      <c r="AW1308" s="11" t="s">
        <v>32</v>
      </c>
      <c r="AX1308" s="11" t="s">
        <v>76</v>
      </c>
      <c r="AY1308" s="238" t="s">
        <v>195</v>
      </c>
    </row>
    <row r="1309" s="15" customFormat="1">
      <c r="A1309" s="15"/>
      <c r="B1309" s="287"/>
      <c r="C1309" s="288"/>
      <c r="D1309" s="213" t="s">
        <v>199</v>
      </c>
      <c r="E1309" s="289" t="s">
        <v>1</v>
      </c>
      <c r="F1309" s="290" t="s">
        <v>1422</v>
      </c>
      <c r="G1309" s="288"/>
      <c r="H1309" s="291">
        <v>464</v>
      </c>
      <c r="I1309" s="292"/>
      <c r="J1309" s="288"/>
      <c r="K1309" s="288"/>
      <c r="L1309" s="293"/>
      <c r="M1309" s="294"/>
      <c r="N1309" s="295"/>
      <c r="O1309" s="295"/>
      <c r="P1309" s="295"/>
      <c r="Q1309" s="295"/>
      <c r="R1309" s="295"/>
      <c r="S1309" s="295"/>
      <c r="T1309" s="296"/>
      <c r="U1309" s="15"/>
      <c r="V1309" s="15"/>
      <c r="W1309" s="15"/>
      <c r="X1309" s="15"/>
      <c r="Y1309" s="15"/>
      <c r="Z1309" s="15"/>
      <c r="AA1309" s="15"/>
      <c r="AB1309" s="15"/>
      <c r="AC1309" s="15"/>
      <c r="AD1309" s="15"/>
      <c r="AE1309" s="15"/>
      <c r="AT1309" s="297" t="s">
        <v>199</v>
      </c>
      <c r="AU1309" s="297" t="s">
        <v>85</v>
      </c>
      <c r="AV1309" s="15" t="s">
        <v>234</v>
      </c>
      <c r="AW1309" s="15" t="s">
        <v>32</v>
      </c>
      <c r="AX1309" s="15" t="s">
        <v>83</v>
      </c>
      <c r="AY1309" s="297" t="s">
        <v>195</v>
      </c>
    </row>
    <row r="1310" s="2" customFormat="1" ht="24.15" customHeight="1">
      <c r="A1310" s="39"/>
      <c r="B1310" s="40"/>
      <c r="C1310" s="200" t="s">
        <v>373</v>
      </c>
      <c r="D1310" s="200" t="s">
        <v>191</v>
      </c>
      <c r="E1310" s="201" t="s">
        <v>1708</v>
      </c>
      <c r="F1310" s="202" t="s">
        <v>1709</v>
      </c>
      <c r="G1310" s="203" t="s">
        <v>1411</v>
      </c>
      <c r="H1310" s="204">
        <v>1281.3040000000001</v>
      </c>
      <c r="I1310" s="205"/>
      <c r="J1310" s="206">
        <f>ROUND(I1310*H1310,2)</f>
        <v>0</v>
      </c>
      <c r="K1310" s="202" t="s">
        <v>1412</v>
      </c>
      <c r="L1310" s="45"/>
      <c r="M1310" s="207" t="s">
        <v>1</v>
      </c>
      <c r="N1310" s="208" t="s">
        <v>41</v>
      </c>
      <c r="O1310" s="92"/>
      <c r="P1310" s="209">
        <f>O1310*H1310</f>
        <v>0</v>
      </c>
      <c r="Q1310" s="209">
        <v>0</v>
      </c>
      <c r="R1310" s="209">
        <f>Q1310*H1310</f>
        <v>0</v>
      </c>
      <c r="S1310" s="209">
        <v>0</v>
      </c>
      <c r="T1310" s="210">
        <f>S1310*H1310</f>
        <v>0</v>
      </c>
      <c r="U1310" s="39"/>
      <c r="V1310" s="39"/>
      <c r="W1310" s="39"/>
      <c r="X1310" s="39"/>
      <c r="Y1310" s="39"/>
      <c r="Z1310" s="39"/>
      <c r="AA1310" s="39"/>
      <c r="AB1310" s="39"/>
      <c r="AC1310" s="39"/>
      <c r="AD1310" s="39"/>
      <c r="AE1310" s="39"/>
      <c r="AR1310" s="211" t="s">
        <v>234</v>
      </c>
      <c r="AT1310" s="211" t="s">
        <v>191</v>
      </c>
      <c r="AU1310" s="211" t="s">
        <v>85</v>
      </c>
      <c r="AY1310" s="18" t="s">
        <v>195</v>
      </c>
      <c r="BE1310" s="212">
        <f>IF(N1310="základní",J1310,0)</f>
        <v>0</v>
      </c>
      <c r="BF1310" s="212">
        <f>IF(N1310="snížená",J1310,0)</f>
        <v>0</v>
      </c>
      <c r="BG1310" s="212">
        <f>IF(N1310="zákl. přenesená",J1310,0)</f>
        <v>0</v>
      </c>
      <c r="BH1310" s="212">
        <f>IF(N1310="sníž. přenesená",J1310,0)</f>
        <v>0</v>
      </c>
      <c r="BI1310" s="212">
        <f>IF(N1310="nulová",J1310,0)</f>
        <v>0</v>
      </c>
      <c r="BJ1310" s="18" t="s">
        <v>83</v>
      </c>
      <c r="BK1310" s="212">
        <f>ROUND(I1310*H1310,2)</f>
        <v>0</v>
      </c>
      <c r="BL1310" s="18" t="s">
        <v>234</v>
      </c>
      <c r="BM1310" s="211" t="s">
        <v>2671</v>
      </c>
    </row>
    <row r="1311" s="10" customFormat="1">
      <c r="A1311" s="10"/>
      <c r="B1311" s="218"/>
      <c r="C1311" s="219"/>
      <c r="D1311" s="213" t="s">
        <v>199</v>
      </c>
      <c r="E1311" s="220" t="s">
        <v>1</v>
      </c>
      <c r="F1311" s="221" t="s">
        <v>2669</v>
      </c>
      <c r="G1311" s="219"/>
      <c r="H1311" s="220" t="s">
        <v>1</v>
      </c>
      <c r="I1311" s="222"/>
      <c r="J1311" s="219"/>
      <c r="K1311" s="219"/>
      <c r="L1311" s="223"/>
      <c r="M1311" s="224"/>
      <c r="N1311" s="225"/>
      <c r="O1311" s="225"/>
      <c r="P1311" s="225"/>
      <c r="Q1311" s="225"/>
      <c r="R1311" s="225"/>
      <c r="S1311" s="225"/>
      <c r="T1311" s="226"/>
      <c r="U1311" s="10"/>
      <c r="V1311" s="10"/>
      <c r="W1311" s="10"/>
      <c r="X1311" s="10"/>
      <c r="Y1311" s="10"/>
      <c r="Z1311" s="10"/>
      <c r="AA1311" s="10"/>
      <c r="AB1311" s="10"/>
      <c r="AC1311" s="10"/>
      <c r="AD1311" s="10"/>
      <c r="AE1311" s="10"/>
      <c r="AT1311" s="227" t="s">
        <v>199</v>
      </c>
      <c r="AU1311" s="227" t="s">
        <v>85</v>
      </c>
      <c r="AV1311" s="10" t="s">
        <v>83</v>
      </c>
      <c r="AW1311" s="10" t="s">
        <v>32</v>
      </c>
      <c r="AX1311" s="10" t="s">
        <v>76</v>
      </c>
      <c r="AY1311" s="227" t="s">
        <v>195</v>
      </c>
    </row>
    <row r="1312" s="10" customFormat="1">
      <c r="A1312" s="10"/>
      <c r="B1312" s="218"/>
      <c r="C1312" s="219"/>
      <c r="D1312" s="213" t="s">
        <v>199</v>
      </c>
      <c r="E1312" s="220" t="s">
        <v>1</v>
      </c>
      <c r="F1312" s="221" t="s">
        <v>2048</v>
      </c>
      <c r="G1312" s="219"/>
      <c r="H1312" s="220" t="s">
        <v>1</v>
      </c>
      <c r="I1312" s="222"/>
      <c r="J1312" s="219"/>
      <c r="K1312" s="219"/>
      <c r="L1312" s="223"/>
      <c r="M1312" s="224"/>
      <c r="N1312" s="225"/>
      <c r="O1312" s="225"/>
      <c r="P1312" s="225"/>
      <c r="Q1312" s="225"/>
      <c r="R1312" s="225"/>
      <c r="S1312" s="225"/>
      <c r="T1312" s="226"/>
      <c r="U1312" s="10"/>
      <c r="V1312" s="10"/>
      <c r="W1312" s="10"/>
      <c r="X1312" s="10"/>
      <c r="Y1312" s="10"/>
      <c r="Z1312" s="10"/>
      <c r="AA1312" s="10"/>
      <c r="AB1312" s="10"/>
      <c r="AC1312" s="10"/>
      <c r="AD1312" s="10"/>
      <c r="AE1312" s="10"/>
      <c r="AT1312" s="227" t="s">
        <v>199</v>
      </c>
      <c r="AU1312" s="227" t="s">
        <v>85</v>
      </c>
      <c r="AV1312" s="10" t="s">
        <v>83</v>
      </c>
      <c r="AW1312" s="10" t="s">
        <v>32</v>
      </c>
      <c r="AX1312" s="10" t="s">
        <v>76</v>
      </c>
      <c r="AY1312" s="227" t="s">
        <v>195</v>
      </c>
    </row>
    <row r="1313" s="11" customFormat="1">
      <c r="A1313" s="11"/>
      <c r="B1313" s="228"/>
      <c r="C1313" s="229"/>
      <c r="D1313" s="213" t="s">
        <v>199</v>
      </c>
      <c r="E1313" s="230" t="s">
        <v>1</v>
      </c>
      <c r="F1313" s="231" t="s">
        <v>2197</v>
      </c>
      <c r="G1313" s="229"/>
      <c r="H1313" s="232">
        <v>47.049999999999997</v>
      </c>
      <c r="I1313" s="233"/>
      <c r="J1313" s="229"/>
      <c r="K1313" s="229"/>
      <c r="L1313" s="234"/>
      <c r="M1313" s="235"/>
      <c r="N1313" s="236"/>
      <c r="O1313" s="236"/>
      <c r="P1313" s="236"/>
      <c r="Q1313" s="236"/>
      <c r="R1313" s="236"/>
      <c r="S1313" s="236"/>
      <c r="T1313" s="237"/>
      <c r="U1313" s="11"/>
      <c r="V1313" s="11"/>
      <c r="W1313" s="11"/>
      <c r="X1313" s="11"/>
      <c r="Y1313" s="11"/>
      <c r="Z1313" s="11"/>
      <c r="AA1313" s="11"/>
      <c r="AB1313" s="11"/>
      <c r="AC1313" s="11"/>
      <c r="AD1313" s="11"/>
      <c r="AE1313" s="11"/>
      <c r="AT1313" s="238" t="s">
        <v>199</v>
      </c>
      <c r="AU1313" s="238" t="s">
        <v>85</v>
      </c>
      <c r="AV1313" s="11" t="s">
        <v>85</v>
      </c>
      <c r="AW1313" s="11" t="s">
        <v>32</v>
      </c>
      <c r="AX1313" s="11" t="s">
        <v>76</v>
      </c>
      <c r="AY1313" s="238" t="s">
        <v>195</v>
      </c>
    </row>
    <row r="1314" s="11" customFormat="1">
      <c r="A1314" s="11"/>
      <c r="B1314" s="228"/>
      <c r="C1314" s="229"/>
      <c r="D1314" s="213" t="s">
        <v>199</v>
      </c>
      <c r="E1314" s="230" t="s">
        <v>1</v>
      </c>
      <c r="F1314" s="231" t="s">
        <v>2198</v>
      </c>
      <c r="G1314" s="229"/>
      <c r="H1314" s="232">
        <v>35.049999999999997</v>
      </c>
      <c r="I1314" s="233"/>
      <c r="J1314" s="229"/>
      <c r="K1314" s="229"/>
      <c r="L1314" s="234"/>
      <c r="M1314" s="235"/>
      <c r="N1314" s="236"/>
      <c r="O1314" s="236"/>
      <c r="P1314" s="236"/>
      <c r="Q1314" s="236"/>
      <c r="R1314" s="236"/>
      <c r="S1314" s="236"/>
      <c r="T1314" s="237"/>
      <c r="U1314" s="11"/>
      <c r="V1314" s="11"/>
      <c r="W1314" s="11"/>
      <c r="X1314" s="11"/>
      <c r="Y1314" s="11"/>
      <c r="Z1314" s="11"/>
      <c r="AA1314" s="11"/>
      <c r="AB1314" s="11"/>
      <c r="AC1314" s="11"/>
      <c r="AD1314" s="11"/>
      <c r="AE1314" s="11"/>
      <c r="AT1314" s="238" t="s">
        <v>199</v>
      </c>
      <c r="AU1314" s="238" t="s">
        <v>85</v>
      </c>
      <c r="AV1314" s="11" t="s">
        <v>85</v>
      </c>
      <c r="AW1314" s="11" t="s">
        <v>32</v>
      </c>
      <c r="AX1314" s="11" t="s">
        <v>76</v>
      </c>
      <c r="AY1314" s="238" t="s">
        <v>195</v>
      </c>
    </row>
    <row r="1315" s="10" customFormat="1">
      <c r="A1315" s="10"/>
      <c r="B1315" s="218"/>
      <c r="C1315" s="219"/>
      <c r="D1315" s="213" t="s">
        <v>199</v>
      </c>
      <c r="E1315" s="220" t="s">
        <v>1</v>
      </c>
      <c r="F1315" s="221" t="s">
        <v>2030</v>
      </c>
      <c r="G1315" s="219"/>
      <c r="H1315" s="220" t="s">
        <v>1</v>
      </c>
      <c r="I1315" s="222"/>
      <c r="J1315" s="219"/>
      <c r="K1315" s="219"/>
      <c r="L1315" s="223"/>
      <c r="M1315" s="224"/>
      <c r="N1315" s="225"/>
      <c r="O1315" s="225"/>
      <c r="P1315" s="225"/>
      <c r="Q1315" s="225"/>
      <c r="R1315" s="225"/>
      <c r="S1315" s="225"/>
      <c r="T1315" s="226"/>
      <c r="U1315" s="10"/>
      <c r="V1315" s="10"/>
      <c r="W1315" s="10"/>
      <c r="X1315" s="10"/>
      <c r="Y1315" s="10"/>
      <c r="Z1315" s="10"/>
      <c r="AA1315" s="10"/>
      <c r="AB1315" s="10"/>
      <c r="AC1315" s="10"/>
      <c r="AD1315" s="10"/>
      <c r="AE1315" s="10"/>
      <c r="AT1315" s="227" t="s">
        <v>199</v>
      </c>
      <c r="AU1315" s="227" t="s">
        <v>85</v>
      </c>
      <c r="AV1315" s="10" t="s">
        <v>83</v>
      </c>
      <c r="AW1315" s="10" t="s">
        <v>32</v>
      </c>
      <c r="AX1315" s="10" t="s">
        <v>76</v>
      </c>
      <c r="AY1315" s="227" t="s">
        <v>195</v>
      </c>
    </row>
    <row r="1316" s="11" customFormat="1">
      <c r="A1316" s="11"/>
      <c r="B1316" s="228"/>
      <c r="C1316" s="229"/>
      <c r="D1316" s="213" t="s">
        <v>199</v>
      </c>
      <c r="E1316" s="230" t="s">
        <v>1</v>
      </c>
      <c r="F1316" s="231" t="s">
        <v>2199</v>
      </c>
      <c r="G1316" s="229"/>
      <c r="H1316" s="232">
        <v>5.5060000000000002</v>
      </c>
      <c r="I1316" s="233"/>
      <c r="J1316" s="229"/>
      <c r="K1316" s="229"/>
      <c r="L1316" s="234"/>
      <c r="M1316" s="235"/>
      <c r="N1316" s="236"/>
      <c r="O1316" s="236"/>
      <c r="P1316" s="236"/>
      <c r="Q1316" s="236"/>
      <c r="R1316" s="236"/>
      <c r="S1316" s="236"/>
      <c r="T1316" s="237"/>
      <c r="U1316" s="11"/>
      <c r="V1316" s="11"/>
      <c r="W1316" s="11"/>
      <c r="X1316" s="11"/>
      <c r="Y1316" s="11"/>
      <c r="Z1316" s="11"/>
      <c r="AA1316" s="11"/>
      <c r="AB1316" s="11"/>
      <c r="AC1316" s="11"/>
      <c r="AD1316" s="11"/>
      <c r="AE1316" s="11"/>
      <c r="AT1316" s="238" t="s">
        <v>199</v>
      </c>
      <c r="AU1316" s="238" t="s">
        <v>85</v>
      </c>
      <c r="AV1316" s="11" t="s">
        <v>85</v>
      </c>
      <c r="AW1316" s="11" t="s">
        <v>32</v>
      </c>
      <c r="AX1316" s="11" t="s">
        <v>76</v>
      </c>
      <c r="AY1316" s="238" t="s">
        <v>195</v>
      </c>
    </row>
    <row r="1317" s="10" customFormat="1">
      <c r="A1317" s="10"/>
      <c r="B1317" s="218"/>
      <c r="C1317" s="219"/>
      <c r="D1317" s="213" t="s">
        <v>199</v>
      </c>
      <c r="E1317" s="220" t="s">
        <v>1</v>
      </c>
      <c r="F1317" s="221" t="s">
        <v>2032</v>
      </c>
      <c r="G1317" s="219"/>
      <c r="H1317" s="220" t="s">
        <v>1</v>
      </c>
      <c r="I1317" s="222"/>
      <c r="J1317" s="219"/>
      <c r="K1317" s="219"/>
      <c r="L1317" s="223"/>
      <c r="M1317" s="224"/>
      <c r="N1317" s="225"/>
      <c r="O1317" s="225"/>
      <c r="P1317" s="225"/>
      <c r="Q1317" s="225"/>
      <c r="R1317" s="225"/>
      <c r="S1317" s="225"/>
      <c r="T1317" s="226"/>
      <c r="U1317" s="10"/>
      <c r="V1317" s="10"/>
      <c r="W1317" s="10"/>
      <c r="X1317" s="10"/>
      <c r="Y1317" s="10"/>
      <c r="Z1317" s="10"/>
      <c r="AA1317" s="10"/>
      <c r="AB1317" s="10"/>
      <c r="AC1317" s="10"/>
      <c r="AD1317" s="10"/>
      <c r="AE1317" s="10"/>
      <c r="AT1317" s="227" t="s">
        <v>199</v>
      </c>
      <c r="AU1317" s="227" t="s">
        <v>85</v>
      </c>
      <c r="AV1317" s="10" t="s">
        <v>83</v>
      </c>
      <c r="AW1317" s="10" t="s">
        <v>32</v>
      </c>
      <c r="AX1317" s="10" t="s">
        <v>76</v>
      </c>
      <c r="AY1317" s="227" t="s">
        <v>195</v>
      </c>
    </row>
    <row r="1318" s="11" customFormat="1">
      <c r="A1318" s="11"/>
      <c r="B1318" s="228"/>
      <c r="C1318" s="229"/>
      <c r="D1318" s="213" t="s">
        <v>199</v>
      </c>
      <c r="E1318" s="230" t="s">
        <v>1</v>
      </c>
      <c r="F1318" s="231" t="s">
        <v>2200</v>
      </c>
      <c r="G1318" s="229"/>
      <c r="H1318" s="232">
        <v>4.6779999999999999</v>
      </c>
      <c r="I1318" s="233"/>
      <c r="J1318" s="229"/>
      <c r="K1318" s="229"/>
      <c r="L1318" s="234"/>
      <c r="M1318" s="235"/>
      <c r="N1318" s="236"/>
      <c r="O1318" s="236"/>
      <c r="P1318" s="236"/>
      <c r="Q1318" s="236"/>
      <c r="R1318" s="236"/>
      <c r="S1318" s="236"/>
      <c r="T1318" s="237"/>
      <c r="U1318" s="11"/>
      <c r="V1318" s="11"/>
      <c r="W1318" s="11"/>
      <c r="X1318" s="11"/>
      <c r="Y1318" s="11"/>
      <c r="Z1318" s="11"/>
      <c r="AA1318" s="11"/>
      <c r="AB1318" s="11"/>
      <c r="AC1318" s="11"/>
      <c r="AD1318" s="11"/>
      <c r="AE1318" s="11"/>
      <c r="AT1318" s="238" t="s">
        <v>199</v>
      </c>
      <c r="AU1318" s="238" t="s">
        <v>85</v>
      </c>
      <c r="AV1318" s="11" t="s">
        <v>85</v>
      </c>
      <c r="AW1318" s="11" t="s">
        <v>32</v>
      </c>
      <c r="AX1318" s="11" t="s">
        <v>76</v>
      </c>
      <c r="AY1318" s="238" t="s">
        <v>195</v>
      </c>
    </row>
    <row r="1319" s="10" customFormat="1">
      <c r="A1319" s="10"/>
      <c r="B1319" s="218"/>
      <c r="C1319" s="219"/>
      <c r="D1319" s="213" t="s">
        <v>199</v>
      </c>
      <c r="E1319" s="220" t="s">
        <v>1</v>
      </c>
      <c r="F1319" s="221" t="s">
        <v>2034</v>
      </c>
      <c r="G1319" s="219"/>
      <c r="H1319" s="220" t="s">
        <v>1</v>
      </c>
      <c r="I1319" s="222"/>
      <c r="J1319" s="219"/>
      <c r="K1319" s="219"/>
      <c r="L1319" s="223"/>
      <c r="M1319" s="224"/>
      <c r="N1319" s="225"/>
      <c r="O1319" s="225"/>
      <c r="P1319" s="225"/>
      <c r="Q1319" s="225"/>
      <c r="R1319" s="225"/>
      <c r="S1319" s="225"/>
      <c r="T1319" s="226"/>
      <c r="U1319" s="10"/>
      <c r="V1319" s="10"/>
      <c r="W1319" s="10"/>
      <c r="X1319" s="10"/>
      <c r="Y1319" s="10"/>
      <c r="Z1319" s="10"/>
      <c r="AA1319" s="10"/>
      <c r="AB1319" s="10"/>
      <c r="AC1319" s="10"/>
      <c r="AD1319" s="10"/>
      <c r="AE1319" s="10"/>
      <c r="AT1319" s="227" t="s">
        <v>199</v>
      </c>
      <c r="AU1319" s="227" t="s">
        <v>85</v>
      </c>
      <c r="AV1319" s="10" t="s">
        <v>83</v>
      </c>
      <c r="AW1319" s="10" t="s">
        <v>32</v>
      </c>
      <c r="AX1319" s="10" t="s">
        <v>76</v>
      </c>
      <c r="AY1319" s="227" t="s">
        <v>195</v>
      </c>
    </row>
    <row r="1320" s="11" customFormat="1">
      <c r="A1320" s="11"/>
      <c r="B1320" s="228"/>
      <c r="C1320" s="229"/>
      <c r="D1320" s="213" t="s">
        <v>199</v>
      </c>
      <c r="E1320" s="230" t="s">
        <v>1</v>
      </c>
      <c r="F1320" s="231" t="s">
        <v>2201</v>
      </c>
      <c r="G1320" s="229"/>
      <c r="H1320" s="232">
        <v>16.712</v>
      </c>
      <c r="I1320" s="233"/>
      <c r="J1320" s="229"/>
      <c r="K1320" s="229"/>
      <c r="L1320" s="234"/>
      <c r="M1320" s="235"/>
      <c r="N1320" s="236"/>
      <c r="O1320" s="236"/>
      <c r="P1320" s="236"/>
      <c r="Q1320" s="236"/>
      <c r="R1320" s="236"/>
      <c r="S1320" s="236"/>
      <c r="T1320" s="237"/>
      <c r="U1320" s="11"/>
      <c r="V1320" s="11"/>
      <c r="W1320" s="11"/>
      <c r="X1320" s="11"/>
      <c r="Y1320" s="11"/>
      <c r="Z1320" s="11"/>
      <c r="AA1320" s="11"/>
      <c r="AB1320" s="11"/>
      <c r="AC1320" s="11"/>
      <c r="AD1320" s="11"/>
      <c r="AE1320" s="11"/>
      <c r="AT1320" s="238" t="s">
        <v>199</v>
      </c>
      <c r="AU1320" s="238" t="s">
        <v>85</v>
      </c>
      <c r="AV1320" s="11" t="s">
        <v>85</v>
      </c>
      <c r="AW1320" s="11" t="s">
        <v>32</v>
      </c>
      <c r="AX1320" s="11" t="s">
        <v>76</v>
      </c>
      <c r="AY1320" s="238" t="s">
        <v>195</v>
      </c>
    </row>
    <row r="1321" s="10" customFormat="1">
      <c r="A1321" s="10"/>
      <c r="B1321" s="218"/>
      <c r="C1321" s="219"/>
      <c r="D1321" s="213" t="s">
        <v>199</v>
      </c>
      <c r="E1321" s="220" t="s">
        <v>1</v>
      </c>
      <c r="F1321" s="221" t="s">
        <v>2058</v>
      </c>
      <c r="G1321" s="219"/>
      <c r="H1321" s="220" t="s">
        <v>1</v>
      </c>
      <c r="I1321" s="222"/>
      <c r="J1321" s="219"/>
      <c r="K1321" s="219"/>
      <c r="L1321" s="223"/>
      <c r="M1321" s="224"/>
      <c r="N1321" s="225"/>
      <c r="O1321" s="225"/>
      <c r="P1321" s="225"/>
      <c r="Q1321" s="225"/>
      <c r="R1321" s="225"/>
      <c r="S1321" s="225"/>
      <c r="T1321" s="226"/>
      <c r="U1321" s="10"/>
      <c r="V1321" s="10"/>
      <c r="W1321" s="10"/>
      <c r="X1321" s="10"/>
      <c r="Y1321" s="10"/>
      <c r="Z1321" s="10"/>
      <c r="AA1321" s="10"/>
      <c r="AB1321" s="10"/>
      <c r="AC1321" s="10"/>
      <c r="AD1321" s="10"/>
      <c r="AE1321" s="10"/>
      <c r="AT1321" s="227" t="s">
        <v>199</v>
      </c>
      <c r="AU1321" s="227" t="s">
        <v>85</v>
      </c>
      <c r="AV1321" s="10" t="s">
        <v>83</v>
      </c>
      <c r="AW1321" s="10" t="s">
        <v>32</v>
      </c>
      <c r="AX1321" s="10" t="s">
        <v>76</v>
      </c>
      <c r="AY1321" s="227" t="s">
        <v>195</v>
      </c>
    </row>
    <row r="1322" s="11" customFormat="1">
      <c r="A1322" s="11"/>
      <c r="B1322" s="228"/>
      <c r="C1322" s="229"/>
      <c r="D1322" s="213" t="s">
        <v>199</v>
      </c>
      <c r="E1322" s="230" t="s">
        <v>1</v>
      </c>
      <c r="F1322" s="231" t="s">
        <v>2202</v>
      </c>
      <c r="G1322" s="229"/>
      <c r="H1322" s="232">
        <v>132.47800000000001</v>
      </c>
      <c r="I1322" s="233"/>
      <c r="J1322" s="229"/>
      <c r="K1322" s="229"/>
      <c r="L1322" s="234"/>
      <c r="M1322" s="235"/>
      <c r="N1322" s="236"/>
      <c r="O1322" s="236"/>
      <c r="P1322" s="236"/>
      <c r="Q1322" s="236"/>
      <c r="R1322" s="236"/>
      <c r="S1322" s="236"/>
      <c r="T1322" s="237"/>
      <c r="U1322" s="11"/>
      <c r="V1322" s="11"/>
      <c r="W1322" s="11"/>
      <c r="X1322" s="11"/>
      <c r="Y1322" s="11"/>
      <c r="Z1322" s="11"/>
      <c r="AA1322" s="11"/>
      <c r="AB1322" s="11"/>
      <c r="AC1322" s="11"/>
      <c r="AD1322" s="11"/>
      <c r="AE1322" s="11"/>
      <c r="AT1322" s="238" t="s">
        <v>199</v>
      </c>
      <c r="AU1322" s="238" t="s">
        <v>85</v>
      </c>
      <c r="AV1322" s="11" t="s">
        <v>85</v>
      </c>
      <c r="AW1322" s="11" t="s">
        <v>32</v>
      </c>
      <c r="AX1322" s="11" t="s">
        <v>76</v>
      </c>
      <c r="AY1322" s="238" t="s">
        <v>195</v>
      </c>
    </row>
    <row r="1323" s="10" customFormat="1">
      <c r="A1323" s="10"/>
      <c r="B1323" s="218"/>
      <c r="C1323" s="219"/>
      <c r="D1323" s="213" t="s">
        <v>199</v>
      </c>
      <c r="E1323" s="220" t="s">
        <v>1</v>
      </c>
      <c r="F1323" s="221" t="s">
        <v>2016</v>
      </c>
      <c r="G1323" s="219"/>
      <c r="H1323" s="220" t="s">
        <v>1</v>
      </c>
      <c r="I1323" s="222"/>
      <c r="J1323" s="219"/>
      <c r="K1323" s="219"/>
      <c r="L1323" s="223"/>
      <c r="M1323" s="224"/>
      <c r="N1323" s="225"/>
      <c r="O1323" s="225"/>
      <c r="P1323" s="225"/>
      <c r="Q1323" s="225"/>
      <c r="R1323" s="225"/>
      <c r="S1323" s="225"/>
      <c r="T1323" s="226"/>
      <c r="U1323" s="10"/>
      <c r="V1323" s="10"/>
      <c r="W1323" s="10"/>
      <c r="X1323" s="10"/>
      <c r="Y1323" s="10"/>
      <c r="Z1323" s="10"/>
      <c r="AA1323" s="10"/>
      <c r="AB1323" s="10"/>
      <c r="AC1323" s="10"/>
      <c r="AD1323" s="10"/>
      <c r="AE1323" s="10"/>
      <c r="AT1323" s="227" t="s">
        <v>199</v>
      </c>
      <c r="AU1323" s="227" t="s">
        <v>85</v>
      </c>
      <c r="AV1323" s="10" t="s">
        <v>83</v>
      </c>
      <c r="AW1323" s="10" t="s">
        <v>32</v>
      </c>
      <c r="AX1323" s="10" t="s">
        <v>76</v>
      </c>
      <c r="AY1323" s="227" t="s">
        <v>195</v>
      </c>
    </row>
    <row r="1324" s="11" customFormat="1">
      <c r="A1324" s="11"/>
      <c r="B1324" s="228"/>
      <c r="C1324" s="229"/>
      <c r="D1324" s="213" t="s">
        <v>199</v>
      </c>
      <c r="E1324" s="230" t="s">
        <v>1</v>
      </c>
      <c r="F1324" s="231" t="s">
        <v>2203</v>
      </c>
      <c r="G1324" s="229"/>
      <c r="H1324" s="232">
        <v>1.6799999999999999</v>
      </c>
      <c r="I1324" s="233"/>
      <c r="J1324" s="229"/>
      <c r="K1324" s="229"/>
      <c r="L1324" s="234"/>
      <c r="M1324" s="235"/>
      <c r="N1324" s="236"/>
      <c r="O1324" s="236"/>
      <c r="P1324" s="236"/>
      <c r="Q1324" s="236"/>
      <c r="R1324" s="236"/>
      <c r="S1324" s="236"/>
      <c r="T1324" s="237"/>
      <c r="U1324" s="11"/>
      <c r="V1324" s="11"/>
      <c r="W1324" s="11"/>
      <c r="X1324" s="11"/>
      <c r="Y1324" s="11"/>
      <c r="Z1324" s="11"/>
      <c r="AA1324" s="11"/>
      <c r="AB1324" s="11"/>
      <c r="AC1324" s="11"/>
      <c r="AD1324" s="11"/>
      <c r="AE1324" s="11"/>
      <c r="AT1324" s="238" t="s">
        <v>199</v>
      </c>
      <c r="AU1324" s="238" t="s">
        <v>85</v>
      </c>
      <c r="AV1324" s="11" t="s">
        <v>85</v>
      </c>
      <c r="AW1324" s="11" t="s">
        <v>32</v>
      </c>
      <c r="AX1324" s="11" t="s">
        <v>76</v>
      </c>
      <c r="AY1324" s="238" t="s">
        <v>195</v>
      </c>
    </row>
    <row r="1325" s="10" customFormat="1">
      <c r="A1325" s="10"/>
      <c r="B1325" s="218"/>
      <c r="C1325" s="219"/>
      <c r="D1325" s="213" t="s">
        <v>199</v>
      </c>
      <c r="E1325" s="220" t="s">
        <v>1</v>
      </c>
      <c r="F1325" s="221" t="s">
        <v>2067</v>
      </c>
      <c r="G1325" s="219"/>
      <c r="H1325" s="220" t="s">
        <v>1</v>
      </c>
      <c r="I1325" s="222"/>
      <c r="J1325" s="219"/>
      <c r="K1325" s="219"/>
      <c r="L1325" s="223"/>
      <c r="M1325" s="224"/>
      <c r="N1325" s="225"/>
      <c r="O1325" s="225"/>
      <c r="P1325" s="225"/>
      <c r="Q1325" s="225"/>
      <c r="R1325" s="225"/>
      <c r="S1325" s="225"/>
      <c r="T1325" s="226"/>
      <c r="U1325" s="10"/>
      <c r="V1325" s="10"/>
      <c r="W1325" s="10"/>
      <c r="X1325" s="10"/>
      <c r="Y1325" s="10"/>
      <c r="Z1325" s="10"/>
      <c r="AA1325" s="10"/>
      <c r="AB1325" s="10"/>
      <c r="AC1325" s="10"/>
      <c r="AD1325" s="10"/>
      <c r="AE1325" s="10"/>
      <c r="AT1325" s="227" t="s">
        <v>199</v>
      </c>
      <c r="AU1325" s="227" t="s">
        <v>85</v>
      </c>
      <c r="AV1325" s="10" t="s">
        <v>83</v>
      </c>
      <c r="AW1325" s="10" t="s">
        <v>32</v>
      </c>
      <c r="AX1325" s="10" t="s">
        <v>76</v>
      </c>
      <c r="AY1325" s="227" t="s">
        <v>195</v>
      </c>
    </row>
    <row r="1326" s="11" customFormat="1">
      <c r="A1326" s="11"/>
      <c r="B1326" s="228"/>
      <c r="C1326" s="229"/>
      <c r="D1326" s="213" t="s">
        <v>199</v>
      </c>
      <c r="E1326" s="230" t="s">
        <v>1</v>
      </c>
      <c r="F1326" s="231" t="s">
        <v>2204</v>
      </c>
      <c r="G1326" s="229"/>
      <c r="H1326" s="232">
        <v>81.402000000000001</v>
      </c>
      <c r="I1326" s="233"/>
      <c r="J1326" s="229"/>
      <c r="K1326" s="229"/>
      <c r="L1326" s="234"/>
      <c r="M1326" s="235"/>
      <c r="N1326" s="236"/>
      <c r="O1326" s="236"/>
      <c r="P1326" s="236"/>
      <c r="Q1326" s="236"/>
      <c r="R1326" s="236"/>
      <c r="S1326" s="236"/>
      <c r="T1326" s="237"/>
      <c r="U1326" s="11"/>
      <c r="V1326" s="11"/>
      <c r="W1326" s="11"/>
      <c r="X1326" s="11"/>
      <c r="Y1326" s="11"/>
      <c r="Z1326" s="11"/>
      <c r="AA1326" s="11"/>
      <c r="AB1326" s="11"/>
      <c r="AC1326" s="11"/>
      <c r="AD1326" s="11"/>
      <c r="AE1326" s="11"/>
      <c r="AT1326" s="238" t="s">
        <v>199</v>
      </c>
      <c r="AU1326" s="238" t="s">
        <v>85</v>
      </c>
      <c r="AV1326" s="11" t="s">
        <v>85</v>
      </c>
      <c r="AW1326" s="11" t="s">
        <v>32</v>
      </c>
      <c r="AX1326" s="11" t="s">
        <v>76</v>
      </c>
      <c r="AY1326" s="238" t="s">
        <v>195</v>
      </c>
    </row>
    <row r="1327" s="10" customFormat="1">
      <c r="A1327" s="10"/>
      <c r="B1327" s="218"/>
      <c r="C1327" s="219"/>
      <c r="D1327" s="213" t="s">
        <v>199</v>
      </c>
      <c r="E1327" s="220" t="s">
        <v>1</v>
      </c>
      <c r="F1327" s="221" t="s">
        <v>2205</v>
      </c>
      <c r="G1327" s="219"/>
      <c r="H1327" s="220" t="s">
        <v>1</v>
      </c>
      <c r="I1327" s="222"/>
      <c r="J1327" s="219"/>
      <c r="K1327" s="219"/>
      <c r="L1327" s="223"/>
      <c r="M1327" s="224"/>
      <c r="N1327" s="225"/>
      <c r="O1327" s="225"/>
      <c r="P1327" s="225"/>
      <c r="Q1327" s="225"/>
      <c r="R1327" s="225"/>
      <c r="S1327" s="225"/>
      <c r="T1327" s="226"/>
      <c r="U1327" s="10"/>
      <c r="V1327" s="10"/>
      <c r="W1327" s="10"/>
      <c r="X1327" s="10"/>
      <c r="Y1327" s="10"/>
      <c r="Z1327" s="10"/>
      <c r="AA1327" s="10"/>
      <c r="AB1327" s="10"/>
      <c r="AC1327" s="10"/>
      <c r="AD1327" s="10"/>
      <c r="AE1327" s="10"/>
      <c r="AT1327" s="227" t="s">
        <v>199</v>
      </c>
      <c r="AU1327" s="227" t="s">
        <v>85</v>
      </c>
      <c r="AV1327" s="10" t="s">
        <v>83</v>
      </c>
      <c r="AW1327" s="10" t="s">
        <v>32</v>
      </c>
      <c r="AX1327" s="10" t="s">
        <v>76</v>
      </c>
      <c r="AY1327" s="227" t="s">
        <v>195</v>
      </c>
    </row>
    <row r="1328" s="11" customFormat="1">
      <c r="A1328" s="11"/>
      <c r="B1328" s="228"/>
      <c r="C1328" s="229"/>
      <c r="D1328" s="213" t="s">
        <v>199</v>
      </c>
      <c r="E1328" s="230" t="s">
        <v>1</v>
      </c>
      <c r="F1328" s="231" t="s">
        <v>2670</v>
      </c>
      <c r="G1328" s="229"/>
      <c r="H1328" s="232">
        <v>29.494</v>
      </c>
      <c r="I1328" s="233"/>
      <c r="J1328" s="229"/>
      <c r="K1328" s="229"/>
      <c r="L1328" s="234"/>
      <c r="M1328" s="235"/>
      <c r="N1328" s="236"/>
      <c r="O1328" s="236"/>
      <c r="P1328" s="236"/>
      <c r="Q1328" s="236"/>
      <c r="R1328" s="236"/>
      <c r="S1328" s="236"/>
      <c r="T1328" s="237"/>
      <c r="U1328" s="11"/>
      <c r="V1328" s="11"/>
      <c r="W1328" s="11"/>
      <c r="X1328" s="11"/>
      <c r="Y1328" s="11"/>
      <c r="Z1328" s="11"/>
      <c r="AA1328" s="11"/>
      <c r="AB1328" s="11"/>
      <c r="AC1328" s="11"/>
      <c r="AD1328" s="11"/>
      <c r="AE1328" s="11"/>
      <c r="AT1328" s="238" t="s">
        <v>199</v>
      </c>
      <c r="AU1328" s="238" t="s">
        <v>85</v>
      </c>
      <c r="AV1328" s="11" t="s">
        <v>85</v>
      </c>
      <c r="AW1328" s="11" t="s">
        <v>32</v>
      </c>
      <c r="AX1328" s="11" t="s">
        <v>76</v>
      </c>
      <c r="AY1328" s="238" t="s">
        <v>195</v>
      </c>
    </row>
    <row r="1329" s="11" customFormat="1">
      <c r="A1329" s="11"/>
      <c r="B1329" s="228"/>
      <c r="C1329" s="229"/>
      <c r="D1329" s="213" t="s">
        <v>199</v>
      </c>
      <c r="E1329" s="230" t="s">
        <v>1</v>
      </c>
      <c r="F1329" s="231" t="s">
        <v>2206</v>
      </c>
      <c r="G1329" s="229"/>
      <c r="H1329" s="232">
        <v>25.076000000000001</v>
      </c>
      <c r="I1329" s="233"/>
      <c r="J1329" s="229"/>
      <c r="K1329" s="229"/>
      <c r="L1329" s="234"/>
      <c r="M1329" s="235"/>
      <c r="N1329" s="236"/>
      <c r="O1329" s="236"/>
      <c r="P1329" s="236"/>
      <c r="Q1329" s="236"/>
      <c r="R1329" s="236"/>
      <c r="S1329" s="236"/>
      <c r="T1329" s="237"/>
      <c r="U1329" s="11"/>
      <c r="V1329" s="11"/>
      <c r="W1329" s="11"/>
      <c r="X1329" s="11"/>
      <c r="Y1329" s="11"/>
      <c r="Z1329" s="11"/>
      <c r="AA1329" s="11"/>
      <c r="AB1329" s="11"/>
      <c r="AC1329" s="11"/>
      <c r="AD1329" s="11"/>
      <c r="AE1329" s="11"/>
      <c r="AT1329" s="238" t="s">
        <v>199</v>
      </c>
      <c r="AU1329" s="238" t="s">
        <v>85</v>
      </c>
      <c r="AV1329" s="11" t="s">
        <v>85</v>
      </c>
      <c r="AW1329" s="11" t="s">
        <v>32</v>
      </c>
      <c r="AX1329" s="11" t="s">
        <v>76</v>
      </c>
      <c r="AY1329" s="238" t="s">
        <v>195</v>
      </c>
    </row>
    <row r="1330" s="10" customFormat="1">
      <c r="A1330" s="10"/>
      <c r="B1330" s="218"/>
      <c r="C1330" s="219"/>
      <c r="D1330" s="213" t="s">
        <v>199</v>
      </c>
      <c r="E1330" s="220" t="s">
        <v>1</v>
      </c>
      <c r="F1330" s="221" t="s">
        <v>2009</v>
      </c>
      <c r="G1330" s="219"/>
      <c r="H1330" s="220" t="s">
        <v>1</v>
      </c>
      <c r="I1330" s="222"/>
      <c r="J1330" s="219"/>
      <c r="K1330" s="219"/>
      <c r="L1330" s="223"/>
      <c r="M1330" s="224"/>
      <c r="N1330" s="225"/>
      <c r="O1330" s="225"/>
      <c r="P1330" s="225"/>
      <c r="Q1330" s="225"/>
      <c r="R1330" s="225"/>
      <c r="S1330" s="225"/>
      <c r="T1330" s="226"/>
      <c r="U1330" s="10"/>
      <c r="V1330" s="10"/>
      <c r="W1330" s="10"/>
      <c r="X1330" s="10"/>
      <c r="Y1330" s="10"/>
      <c r="Z1330" s="10"/>
      <c r="AA1330" s="10"/>
      <c r="AB1330" s="10"/>
      <c r="AC1330" s="10"/>
      <c r="AD1330" s="10"/>
      <c r="AE1330" s="10"/>
      <c r="AT1330" s="227" t="s">
        <v>199</v>
      </c>
      <c r="AU1330" s="227" t="s">
        <v>85</v>
      </c>
      <c r="AV1330" s="10" t="s">
        <v>83</v>
      </c>
      <c r="AW1330" s="10" t="s">
        <v>32</v>
      </c>
      <c r="AX1330" s="10" t="s">
        <v>76</v>
      </c>
      <c r="AY1330" s="227" t="s">
        <v>195</v>
      </c>
    </row>
    <row r="1331" s="11" customFormat="1">
      <c r="A1331" s="11"/>
      <c r="B1331" s="228"/>
      <c r="C1331" s="229"/>
      <c r="D1331" s="213" t="s">
        <v>199</v>
      </c>
      <c r="E1331" s="230" t="s">
        <v>1</v>
      </c>
      <c r="F1331" s="231" t="s">
        <v>2207</v>
      </c>
      <c r="G1331" s="229"/>
      <c r="H1331" s="232">
        <v>81.609999999999999</v>
      </c>
      <c r="I1331" s="233"/>
      <c r="J1331" s="229"/>
      <c r="K1331" s="229"/>
      <c r="L1331" s="234"/>
      <c r="M1331" s="235"/>
      <c r="N1331" s="236"/>
      <c r="O1331" s="236"/>
      <c r="P1331" s="236"/>
      <c r="Q1331" s="236"/>
      <c r="R1331" s="236"/>
      <c r="S1331" s="236"/>
      <c r="T1331" s="237"/>
      <c r="U1331" s="11"/>
      <c r="V1331" s="11"/>
      <c r="W1331" s="11"/>
      <c r="X1331" s="11"/>
      <c r="Y1331" s="11"/>
      <c r="Z1331" s="11"/>
      <c r="AA1331" s="11"/>
      <c r="AB1331" s="11"/>
      <c r="AC1331" s="11"/>
      <c r="AD1331" s="11"/>
      <c r="AE1331" s="11"/>
      <c r="AT1331" s="238" t="s">
        <v>199</v>
      </c>
      <c r="AU1331" s="238" t="s">
        <v>85</v>
      </c>
      <c r="AV1331" s="11" t="s">
        <v>85</v>
      </c>
      <c r="AW1331" s="11" t="s">
        <v>32</v>
      </c>
      <c r="AX1331" s="11" t="s">
        <v>76</v>
      </c>
      <c r="AY1331" s="238" t="s">
        <v>195</v>
      </c>
    </row>
    <row r="1332" s="10" customFormat="1">
      <c r="A1332" s="10"/>
      <c r="B1332" s="218"/>
      <c r="C1332" s="219"/>
      <c r="D1332" s="213" t="s">
        <v>199</v>
      </c>
      <c r="E1332" s="220" t="s">
        <v>1</v>
      </c>
      <c r="F1332" s="221" t="s">
        <v>2071</v>
      </c>
      <c r="G1332" s="219"/>
      <c r="H1332" s="220" t="s">
        <v>1</v>
      </c>
      <c r="I1332" s="222"/>
      <c r="J1332" s="219"/>
      <c r="K1332" s="219"/>
      <c r="L1332" s="223"/>
      <c r="M1332" s="224"/>
      <c r="N1332" s="225"/>
      <c r="O1332" s="225"/>
      <c r="P1332" s="225"/>
      <c r="Q1332" s="225"/>
      <c r="R1332" s="225"/>
      <c r="S1332" s="225"/>
      <c r="T1332" s="226"/>
      <c r="U1332" s="10"/>
      <c r="V1332" s="10"/>
      <c r="W1332" s="10"/>
      <c r="X1332" s="10"/>
      <c r="Y1332" s="10"/>
      <c r="Z1332" s="10"/>
      <c r="AA1332" s="10"/>
      <c r="AB1332" s="10"/>
      <c r="AC1332" s="10"/>
      <c r="AD1332" s="10"/>
      <c r="AE1332" s="10"/>
      <c r="AT1332" s="227" t="s">
        <v>199</v>
      </c>
      <c r="AU1332" s="227" t="s">
        <v>85</v>
      </c>
      <c r="AV1332" s="10" t="s">
        <v>83</v>
      </c>
      <c r="AW1332" s="10" t="s">
        <v>32</v>
      </c>
      <c r="AX1332" s="10" t="s">
        <v>76</v>
      </c>
      <c r="AY1332" s="227" t="s">
        <v>195</v>
      </c>
    </row>
    <row r="1333" s="11" customFormat="1">
      <c r="A1333" s="11"/>
      <c r="B1333" s="228"/>
      <c r="C1333" s="229"/>
      <c r="D1333" s="213" t="s">
        <v>199</v>
      </c>
      <c r="E1333" s="230" t="s">
        <v>1</v>
      </c>
      <c r="F1333" s="231" t="s">
        <v>2208</v>
      </c>
      <c r="G1333" s="229"/>
      <c r="H1333" s="232">
        <v>1.224</v>
      </c>
      <c r="I1333" s="233"/>
      <c r="J1333" s="229"/>
      <c r="K1333" s="229"/>
      <c r="L1333" s="234"/>
      <c r="M1333" s="235"/>
      <c r="N1333" s="236"/>
      <c r="O1333" s="236"/>
      <c r="P1333" s="236"/>
      <c r="Q1333" s="236"/>
      <c r="R1333" s="236"/>
      <c r="S1333" s="236"/>
      <c r="T1333" s="237"/>
      <c r="U1333" s="11"/>
      <c r="V1333" s="11"/>
      <c r="W1333" s="11"/>
      <c r="X1333" s="11"/>
      <c r="Y1333" s="11"/>
      <c r="Z1333" s="11"/>
      <c r="AA1333" s="11"/>
      <c r="AB1333" s="11"/>
      <c r="AC1333" s="11"/>
      <c r="AD1333" s="11"/>
      <c r="AE1333" s="11"/>
      <c r="AT1333" s="238" t="s">
        <v>199</v>
      </c>
      <c r="AU1333" s="238" t="s">
        <v>85</v>
      </c>
      <c r="AV1333" s="11" t="s">
        <v>85</v>
      </c>
      <c r="AW1333" s="11" t="s">
        <v>32</v>
      </c>
      <c r="AX1333" s="11" t="s">
        <v>76</v>
      </c>
      <c r="AY1333" s="238" t="s">
        <v>195</v>
      </c>
    </row>
    <row r="1334" s="10" customFormat="1">
      <c r="A1334" s="10"/>
      <c r="B1334" s="218"/>
      <c r="C1334" s="219"/>
      <c r="D1334" s="213" t="s">
        <v>199</v>
      </c>
      <c r="E1334" s="220" t="s">
        <v>1</v>
      </c>
      <c r="F1334" s="221" t="s">
        <v>2209</v>
      </c>
      <c r="G1334" s="219"/>
      <c r="H1334" s="220" t="s">
        <v>1</v>
      </c>
      <c r="I1334" s="222"/>
      <c r="J1334" s="219"/>
      <c r="K1334" s="219"/>
      <c r="L1334" s="223"/>
      <c r="M1334" s="224"/>
      <c r="N1334" s="225"/>
      <c r="O1334" s="225"/>
      <c r="P1334" s="225"/>
      <c r="Q1334" s="225"/>
      <c r="R1334" s="225"/>
      <c r="S1334" s="225"/>
      <c r="T1334" s="226"/>
      <c r="U1334" s="10"/>
      <c r="V1334" s="10"/>
      <c r="W1334" s="10"/>
      <c r="X1334" s="10"/>
      <c r="Y1334" s="10"/>
      <c r="Z1334" s="10"/>
      <c r="AA1334" s="10"/>
      <c r="AB1334" s="10"/>
      <c r="AC1334" s="10"/>
      <c r="AD1334" s="10"/>
      <c r="AE1334" s="10"/>
      <c r="AT1334" s="227" t="s">
        <v>199</v>
      </c>
      <c r="AU1334" s="227" t="s">
        <v>85</v>
      </c>
      <c r="AV1334" s="10" t="s">
        <v>83</v>
      </c>
      <c r="AW1334" s="10" t="s">
        <v>32</v>
      </c>
      <c r="AX1334" s="10" t="s">
        <v>76</v>
      </c>
      <c r="AY1334" s="227" t="s">
        <v>195</v>
      </c>
    </row>
    <row r="1335" s="11" customFormat="1">
      <c r="A1335" s="11"/>
      <c r="B1335" s="228"/>
      <c r="C1335" s="229"/>
      <c r="D1335" s="213" t="s">
        <v>199</v>
      </c>
      <c r="E1335" s="230" t="s">
        <v>1</v>
      </c>
      <c r="F1335" s="231" t="s">
        <v>2210</v>
      </c>
      <c r="G1335" s="229"/>
      <c r="H1335" s="232">
        <v>2.04</v>
      </c>
      <c r="I1335" s="233"/>
      <c r="J1335" s="229"/>
      <c r="K1335" s="229"/>
      <c r="L1335" s="234"/>
      <c r="M1335" s="235"/>
      <c r="N1335" s="236"/>
      <c r="O1335" s="236"/>
      <c r="P1335" s="236"/>
      <c r="Q1335" s="236"/>
      <c r="R1335" s="236"/>
      <c r="S1335" s="236"/>
      <c r="T1335" s="237"/>
      <c r="U1335" s="11"/>
      <c r="V1335" s="11"/>
      <c r="W1335" s="11"/>
      <c r="X1335" s="11"/>
      <c r="Y1335" s="11"/>
      <c r="Z1335" s="11"/>
      <c r="AA1335" s="11"/>
      <c r="AB1335" s="11"/>
      <c r="AC1335" s="11"/>
      <c r="AD1335" s="11"/>
      <c r="AE1335" s="11"/>
      <c r="AT1335" s="238" t="s">
        <v>199</v>
      </c>
      <c r="AU1335" s="238" t="s">
        <v>85</v>
      </c>
      <c r="AV1335" s="11" t="s">
        <v>85</v>
      </c>
      <c r="AW1335" s="11" t="s">
        <v>32</v>
      </c>
      <c r="AX1335" s="11" t="s">
        <v>76</v>
      </c>
      <c r="AY1335" s="238" t="s">
        <v>195</v>
      </c>
    </row>
    <row r="1336" s="10" customFormat="1">
      <c r="A1336" s="10"/>
      <c r="B1336" s="218"/>
      <c r="C1336" s="219"/>
      <c r="D1336" s="213" t="s">
        <v>199</v>
      </c>
      <c r="E1336" s="220" t="s">
        <v>1</v>
      </c>
      <c r="F1336" s="221" t="s">
        <v>2672</v>
      </c>
      <c r="G1336" s="219"/>
      <c r="H1336" s="220" t="s">
        <v>1</v>
      </c>
      <c r="I1336" s="222"/>
      <c r="J1336" s="219"/>
      <c r="K1336" s="219"/>
      <c r="L1336" s="223"/>
      <c r="M1336" s="224"/>
      <c r="N1336" s="225"/>
      <c r="O1336" s="225"/>
      <c r="P1336" s="225"/>
      <c r="Q1336" s="225"/>
      <c r="R1336" s="225"/>
      <c r="S1336" s="225"/>
      <c r="T1336" s="226"/>
      <c r="U1336" s="10"/>
      <c r="V1336" s="10"/>
      <c r="W1336" s="10"/>
      <c r="X1336" s="10"/>
      <c r="Y1336" s="10"/>
      <c r="Z1336" s="10"/>
      <c r="AA1336" s="10"/>
      <c r="AB1336" s="10"/>
      <c r="AC1336" s="10"/>
      <c r="AD1336" s="10"/>
      <c r="AE1336" s="10"/>
      <c r="AT1336" s="227" t="s">
        <v>199</v>
      </c>
      <c r="AU1336" s="227" t="s">
        <v>85</v>
      </c>
      <c r="AV1336" s="10" t="s">
        <v>83</v>
      </c>
      <c r="AW1336" s="10" t="s">
        <v>32</v>
      </c>
      <c r="AX1336" s="10" t="s">
        <v>76</v>
      </c>
      <c r="AY1336" s="227" t="s">
        <v>195</v>
      </c>
    </row>
    <row r="1337" s="10" customFormat="1">
      <c r="A1337" s="10"/>
      <c r="B1337" s="218"/>
      <c r="C1337" s="219"/>
      <c r="D1337" s="213" t="s">
        <v>199</v>
      </c>
      <c r="E1337" s="220" t="s">
        <v>1</v>
      </c>
      <c r="F1337" s="221" t="s">
        <v>2048</v>
      </c>
      <c r="G1337" s="219"/>
      <c r="H1337" s="220" t="s">
        <v>1</v>
      </c>
      <c r="I1337" s="222"/>
      <c r="J1337" s="219"/>
      <c r="K1337" s="219"/>
      <c r="L1337" s="223"/>
      <c r="M1337" s="224"/>
      <c r="N1337" s="225"/>
      <c r="O1337" s="225"/>
      <c r="P1337" s="225"/>
      <c r="Q1337" s="225"/>
      <c r="R1337" s="225"/>
      <c r="S1337" s="225"/>
      <c r="T1337" s="226"/>
      <c r="U1337" s="10"/>
      <c r="V1337" s="10"/>
      <c r="W1337" s="10"/>
      <c r="X1337" s="10"/>
      <c r="Y1337" s="10"/>
      <c r="Z1337" s="10"/>
      <c r="AA1337" s="10"/>
      <c r="AB1337" s="10"/>
      <c r="AC1337" s="10"/>
      <c r="AD1337" s="10"/>
      <c r="AE1337" s="10"/>
      <c r="AT1337" s="227" t="s">
        <v>199</v>
      </c>
      <c r="AU1337" s="227" t="s">
        <v>85</v>
      </c>
      <c r="AV1337" s="10" t="s">
        <v>83</v>
      </c>
      <c r="AW1337" s="10" t="s">
        <v>32</v>
      </c>
      <c r="AX1337" s="10" t="s">
        <v>76</v>
      </c>
      <c r="AY1337" s="227" t="s">
        <v>195</v>
      </c>
    </row>
    <row r="1338" s="10" customFormat="1">
      <c r="A1338" s="10"/>
      <c r="B1338" s="218"/>
      <c r="C1338" s="219"/>
      <c r="D1338" s="213" t="s">
        <v>199</v>
      </c>
      <c r="E1338" s="220" t="s">
        <v>1</v>
      </c>
      <c r="F1338" s="221" t="s">
        <v>2192</v>
      </c>
      <c r="G1338" s="219"/>
      <c r="H1338" s="220" t="s">
        <v>1</v>
      </c>
      <c r="I1338" s="222"/>
      <c r="J1338" s="219"/>
      <c r="K1338" s="219"/>
      <c r="L1338" s="223"/>
      <c r="M1338" s="224"/>
      <c r="N1338" s="225"/>
      <c r="O1338" s="225"/>
      <c r="P1338" s="225"/>
      <c r="Q1338" s="225"/>
      <c r="R1338" s="225"/>
      <c r="S1338" s="225"/>
      <c r="T1338" s="226"/>
      <c r="U1338" s="10"/>
      <c r="V1338" s="10"/>
      <c r="W1338" s="10"/>
      <c r="X1338" s="10"/>
      <c r="Y1338" s="10"/>
      <c r="Z1338" s="10"/>
      <c r="AA1338" s="10"/>
      <c r="AB1338" s="10"/>
      <c r="AC1338" s="10"/>
      <c r="AD1338" s="10"/>
      <c r="AE1338" s="10"/>
      <c r="AT1338" s="227" t="s">
        <v>199</v>
      </c>
      <c r="AU1338" s="227" t="s">
        <v>85</v>
      </c>
      <c r="AV1338" s="10" t="s">
        <v>83</v>
      </c>
      <c r="AW1338" s="10" t="s">
        <v>32</v>
      </c>
      <c r="AX1338" s="10" t="s">
        <v>76</v>
      </c>
      <c r="AY1338" s="227" t="s">
        <v>195</v>
      </c>
    </row>
    <row r="1339" s="11" customFormat="1">
      <c r="A1339" s="11"/>
      <c r="B1339" s="228"/>
      <c r="C1339" s="229"/>
      <c r="D1339" s="213" t="s">
        <v>199</v>
      </c>
      <c r="E1339" s="230" t="s">
        <v>1</v>
      </c>
      <c r="F1339" s="231" t="s">
        <v>2673</v>
      </c>
      <c r="G1339" s="229"/>
      <c r="H1339" s="232">
        <v>750</v>
      </c>
      <c r="I1339" s="233"/>
      <c r="J1339" s="229"/>
      <c r="K1339" s="229"/>
      <c r="L1339" s="234"/>
      <c r="M1339" s="235"/>
      <c r="N1339" s="236"/>
      <c r="O1339" s="236"/>
      <c r="P1339" s="236"/>
      <c r="Q1339" s="236"/>
      <c r="R1339" s="236"/>
      <c r="S1339" s="236"/>
      <c r="T1339" s="237"/>
      <c r="U1339" s="11"/>
      <c r="V1339" s="11"/>
      <c r="W1339" s="11"/>
      <c r="X1339" s="11"/>
      <c r="Y1339" s="11"/>
      <c r="Z1339" s="11"/>
      <c r="AA1339" s="11"/>
      <c r="AB1339" s="11"/>
      <c r="AC1339" s="11"/>
      <c r="AD1339" s="11"/>
      <c r="AE1339" s="11"/>
      <c r="AT1339" s="238" t="s">
        <v>199</v>
      </c>
      <c r="AU1339" s="238" t="s">
        <v>85</v>
      </c>
      <c r="AV1339" s="11" t="s">
        <v>85</v>
      </c>
      <c r="AW1339" s="11" t="s">
        <v>32</v>
      </c>
      <c r="AX1339" s="11" t="s">
        <v>76</v>
      </c>
      <c r="AY1339" s="238" t="s">
        <v>195</v>
      </c>
    </row>
    <row r="1340" s="10" customFormat="1">
      <c r="A1340" s="10"/>
      <c r="B1340" s="218"/>
      <c r="C1340" s="219"/>
      <c r="D1340" s="213" t="s">
        <v>199</v>
      </c>
      <c r="E1340" s="220" t="s">
        <v>1</v>
      </c>
      <c r="F1340" s="221" t="s">
        <v>2674</v>
      </c>
      <c r="G1340" s="219"/>
      <c r="H1340" s="220" t="s">
        <v>1</v>
      </c>
      <c r="I1340" s="222"/>
      <c r="J1340" s="219"/>
      <c r="K1340" s="219"/>
      <c r="L1340" s="223"/>
      <c r="M1340" s="224"/>
      <c r="N1340" s="225"/>
      <c r="O1340" s="225"/>
      <c r="P1340" s="225"/>
      <c r="Q1340" s="225"/>
      <c r="R1340" s="225"/>
      <c r="S1340" s="225"/>
      <c r="T1340" s="226"/>
      <c r="U1340" s="10"/>
      <c r="V1340" s="10"/>
      <c r="W1340" s="10"/>
      <c r="X1340" s="10"/>
      <c r="Y1340" s="10"/>
      <c r="Z1340" s="10"/>
      <c r="AA1340" s="10"/>
      <c r="AB1340" s="10"/>
      <c r="AC1340" s="10"/>
      <c r="AD1340" s="10"/>
      <c r="AE1340" s="10"/>
      <c r="AT1340" s="227" t="s">
        <v>199</v>
      </c>
      <c r="AU1340" s="227" t="s">
        <v>85</v>
      </c>
      <c r="AV1340" s="10" t="s">
        <v>83</v>
      </c>
      <c r="AW1340" s="10" t="s">
        <v>32</v>
      </c>
      <c r="AX1340" s="10" t="s">
        <v>76</v>
      </c>
      <c r="AY1340" s="227" t="s">
        <v>195</v>
      </c>
    </row>
    <row r="1341" s="10" customFormat="1">
      <c r="A1341" s="10"/>
      <c r="B1341" s="218"/>
      <c r="C1341" s="219"/>
      <c r="D1341" s="213" t="s">
        <v>199</v>
      </c>
      <c r="E1341" s="220" t="s">
        <v>1</v>
      </c>
      <c r="F1341" s="221" t="s">
        <v>2016</v>
      </c>
      <c r="G1341" s="219"/>
      <c r="H1341" s="220" t="s">
        <v>1</v>
      </c>
      <c r="I1341" s="222"/>
      <c r="J1341" s="219"/>
      <c r="K1341" s="219"/>
      <c r="L1341" s="223"/>
      <c r="M1341" s="224"/>
      <c r="N1341" s="225"/>
      <c r="O1341" s="225"/>
      <c r="P1341" s="225"/>
      <c r="Q1341" s="225"/>
      <c r="R1341" s="225"/>
      <c r="S1341" s="225"/>
      <c r="T1341" s="226"/>
      <c r="U1341" s="10"/>
      <c r="V1341" s="10"/>
      <c r="W1341" s="10"/>
      <c r="X1341" s="10"/>
      <c r="Y1341" s="10"/>
      <c r="Z1341" s="10"/>
      <c r="AA1341" s="10"/>
      <c r="AB1341" s="10"/>
      <c r="AC1341" s="10"/>
      <c r="AD1341" s="10"/>
      <c r="AE1341" s="10"/>
      <c r="AT1341" s="227" t="s">
        <v>199</v>
      </c>
      <c r="AU1341" s="227" t="s">
        <v>85</v>
      </c>
      <c r="AV1341" s="10" t="s">
        <v>83</v>
      </c>
      <c r="AW1341" s="10" t="s">
        <v>32</v>
      </c>
      <c r="AX1341" s="10" t="s">
        <v>76</v>
      </c>
      <c r="AY1341" s="227" t="s">
        <v>195</v>
      </c>
    </row>
    <row r="1342" s="11" customFormat="1">
      <c r="A1342" s="11"/>
      <c r="B1342" s="228"/>
      <c r="C1342" s="229"/>
      <c r="D1342" s="213" t="s">
        <v>199</v>
      </c>
      <c r="E1342" s="230" t="s">
        <v>1</v>
      </c>
      <c r="F1342" s="231" t="s">
        <v>2195</v>
      </c>
      <c r="G1342" s="229"/>
      <c r="H1342" s="232">
        <v>67.304000000000002</v>
      </c>
      <c r="I1342" s="233"/>
      <c r="J1342" s="229"/>
      <c r="K1342" s="229"/>
      <c r="L1342" s="234"/>
      <c r="M1342" s="235"/>
      <c r="N1342" s="236"/>
      <c r="O1342" s="236"/>
      <c r="P1342" s="236"/>
      <c r="Q1342" s="236"/>
      <c r="R1342" s="236"/>
      <c r="S1342" s="236"/>
      <c r="T1342" s="237"/>
      <c r="U1342" s="11"/>
      <c r="V1342" s="11"/>
      <c r="W1342" s="11"/>
      <c r="X1342" s="11"/>
      <c r="Y1342" s="11"/>
      <c r="Z1342" s="11"/>
      <c r="AA1342" s="11"/>
      <c r="AB1342" s="11"/>
      <c r="AC1342" s="11"/>
      <c r="AD1342" s="11"/>
      <c r="AE1342" s="11"/>
      <c r="AT1342" s="238" t="s">
        <v>199</v>
      </c>
      <c r="AU1342" s="238" t="s">
        <v>85</v>
      </c>
      <c r="AV1342" s="11" t="s">
        <v>85</v>
      </c>
      <c r="AW1342" s="11" t="s">
        <v>32</v>
      </c>
      <c r="AX1342" s="11" t="s">
        <v>76</v>
      </c>
      <c r="AY1342" s="238" t="s">
        <v>195</v>
      </c>
    </row>
    <row r="1343" s="15" customFormat="1">
      <c r="A1343" s="15"/>
      <c r="B1343" s="287"/>
      <c r="C1343" s="288"/>
      <c r="D1343" s="213" t="s">
        <v>199</v>
      </c>
      <c r="E1343" s="289" t="s">
        <v>1</v>
      </c>
      <c r="F1343" s="290" t="s">
        <v>1422</v>
      </c>
      <c r="G1343" s="288"/>
      <c r="H1343" s="291">
        <v>1281.3040000000001</v>
      </c>
      <c r="I1343" s="292"/>
      <c r="J1343" s="288"/>
      <c r="K1343" s="288"/>
      <c r="L1343" s="293"/>
      <c r="M1343" s="294"/>
      <c r="N1343" s="295"/>
      <c r="O1343" s="295"/>
      <c r="P1343" s="295"/>
      <c r="Q1343" s="295"/>
      <c r="R1343" s="295"/>
      <c r="S1343" s="295"/>
      <c r="T1343" s="296"/>
      <c r="U1343" s="15"/>
      <c r="V1343" s="15"/>
      <c r="W1343" s="15"/>
      <c r="X1343" s="15"/>
      <c r="Y1343" s="15"/>
      <c r="Z1343" s="15"/>
      <c r="AA1343" s="15"/>
      <c r="AB1343" s="15"/>
      <c r="AC1343" s="15"/>
      <c r="AD1343" s="15"/>
      <c r="AE1343" s="15"/>
      <c r="AT1343" s="297" t="s">
        <v>199</v>
      </c>
      <c r="AU1343" s="297" t="s">
        <v>85</v>
      </c>
      <c r="AV1343" s="15" t="s">
        <v>234</v>
      </c>
      <c r="AW1343" s="15" t="s">
        <v>32</v>
      </c>
      <c r="AX1343" s="15" t="s">
        <v>83</v>
      </c>
      <c r="AY1343" s="297" t="s">
        <v>195</v>
      </c>
    </row>
    <row r="1344" s="2" customFormat="1" ht="16.5" customHeight="1">
      <c r="A1344" s="39"/>
      <c r="B1344" s="40"/>
      <c r="C1344" s="262" t="s">
        <v>380</v>
      </c>
      <c r="D1344" s="262" t="s">
        <v>224</v>
      </c>
      <c r="E1344" s="263" t="s">
        <v>1711</v>
      </c>
      <c r="F1344" s="264" t="s">
        <v>1712</v>
      </c>
      <c r="G1344" s="265" t="s">
        <v>1713</v>
      </c>
      <c r="H1344" s="266">
        <v>53.045999999999999</v>
      </c>
      <c r="I1344" s="267"/>
      <c r="J1344" s="268">
        <f>ROUND(I1344*H1344,2)</f>
        <v>0</v>
      </c>
      <c r="K1344" s="264" t="s">
        <v>1412</v>
      </c>
      <c r="L1344" s="269"/>
      <c r="M1344" s="270" t="s">
        <v>1</v>
      </c>
      <c r="N1344" s="271" t="s">
        <v>41</v>
      </c>
      <c r="O1344" s="92"/>
      <c r="P1344" s="209">
        <f>O1344*H1344</f>
        <v>0</v>
      </c>
      <c r="Q1344" s="209">
        <v>0.001</v>
      </c>
      <c r="R1344" s="209">
        <f>Q1344*H1344</f>
        <v>0.053046000000000003</v>
      </c>
      <c r="S1344" s="209">
        <v>0</v>
      </c>
      <c r="T1344" s="210">
        <f>S1344*H1344</f>
        <v>0</v>
      </c>
      <c r="U1344" s="39"/>
      <c r="V1344" s="39"/>
      <c r="W1344" s="39"/>
      <c r="X1344" s="39"/>
      <c r="Y1344" s="39"/>
      <c r="Z1344" s="39"/>
      <c r="AA1344" s="39"/>
      <c r="AB1344" s="39"/>
      <c r="AC1344" s="39"/>
      <c r="AD1344" s="39"/>
      <c r="AE1344" s="39"/>
      <c r="AR1344" s="211" t="s">
        <v>253</v>
      </c>
      <c r="AT1344" s="211" t="s">
        <v>224</v>
      </c>
      <c r="AU1344" s="211" t="s">
        <v>85</v>
      </c>
      <c r="AY1344" s="18" t="s">
        <v>195</v>
      </c>
      <c r="BE1344" s="212">
        <f>IF(N1344="základní",J1344,0)</f>
        <v>0</v>
      </c>
      <c r="BF1344" s="212">
        <f>IF(N1344="snížená",J1344,0)</f>
        <v>0</v>
      </c>
      <c r="BG1344" s="212">
        <f>IF(N1344="zákl. přenesená",J1344,0)</f>
        <v>0</v>
      </c>
      <c r="BH1344" s="212">
        <f>IF(N1344="sníž. přenesená",J1344,0)</f>
        <v>0</v>
      </c>
      <c r="BI1344" s="212">
        <f>IF(N1344="nulová",J1344,0)</f>
        <v>0</v>
      </c>
      <c r="BJ1344" s="18" t="s">
        <v>83</v>
      </c>
      <c r="BK1344" s="212">
        <f>ROUND(I1344*H1344,2)</f>
        <v>0</v>
      </c>
      <c r="BL1344" s="18" t="s">
        <v>234</v>
      </c>
      <c r="BM1344" s="211" t="s">
        <v>2675</v>
      </c>
    </row>
    <row r="1345" s="2" customFormat="1" ht="24.15" customHeight="1">
      <c r="A1345" s="39"/>
      <c r="B1345" s="40"/>
      <c r="C1345" s="200" t="s">
        <v>385</v>
      </c>
      <c r="D1345" s="200" t="s">
        <v>191</v>
      </c>
      <c r="E1345" s="201" t="s">
        <v>1716</v>
      </c>
      <c r="F1345" s="202" t="s">
        <v>1717</v>
      </c>
      <c r="G1345" s="203" t="s">
        <v>1411</v>
      </c>
      <c r="H1345" s="204">
        <v>1316.566</v>
      </c>
      <c r="I1345" s="205"/>
      <c r="J1345" s="206">
        <f>ROUND(I1345*H1345,2)</f>
        <v>0</v>
      </c>
      <c r="K1345" s="202" t="s">
        <v>1412</v>
      </c>
      <c r="L1345" s="45"/>
      <c r="M1345" s="207" t="s">
        <v>1</v>
      </c>
      <c r="N1345" s="208" t="s">
        <v>41</v>
      </c>
      <c r="O1345" s="92"/>
      <c r="P1345" s="209">
        <f>O1345*H1345</f>
        <v>0</v>
      </c>
      <c r="Q1345" s="209">
        <v>0</v>
      </c>
      <c r="R1345" s="209">
        <f>Q1345*H1345</f>
        <v>0</v>
      </c>
      <c r="S1345" s="209">
        <v>0</v>
      </c>
      <c r="T1345" s="210">
        <f>S1345*H1345</f>
        <v>0</v>
      </c>
      <c r="U1345" s="39"/>
      <c r="V1345" s="39"/>
      <c r="W1345" s="39"/>
      <c r="X1345" s="39"/>
      <c r="Y1345" s="39"/>
      <c r="Z1345" s="39"/>
      <c r="AA1345" s="39"/>
      <c r="AB1345" s="39"/>
      <c r="AC1345" s="39"/>
      <c r="AD1345" s="39"/>
      <c r="AE1345" s="39"/>
      <c r="AR1345" s="211" t="s">
        <v>234</v>
      </c>
      <c r="AT1345" s="211" t="s">
        <v>191</v>
      </c>
      <c r="AU1345" s="211" t="s">
        <v>85</v>
      </c>
      <c r="AY1345" s="18" t="s">
        <v>195</v>
      </c>
      <c r="BE1345" s="212">
        <f>IF(N1345="základní",J1345,0)</f>
        <v>0</v>
      </c>
      <c r="BF1345" s="212">
        <f>IF(N1345="snížená",J1345,0)</f>
        <v>0</v>
      </c>
      <c r="BG1345" s="212">
        <f>IF(N1345="zákl. přenesená",J1345,0)</f>
        <v>0</v>
      </c>
      <c r="BH1345" s="212">
        <f>IF(N1345="sníž. přenesená",J1345,0)</f>
        <v>0</v>
      </c>
      <c r="BI1345" s="212">
        <f>IF(N1345="nulová",J1345,0)</f>
        <v>0</v>
      </c>
      <c r="BJ1345" s="18" t="s">
        <v>83</v>
      </c>
      <c r="BK1345" s="212">
        <f>ROUND(I1345*H1345,2)</f>
        <v>0</v>
      </c>
      <c r="BL1345" s="18" t="s">
        <v>234</v>
      </c>
      <c r="BM1345" s="211" t="s">
        <v>2676</v>
      </c>
    </row>
    <row r="1346" s="10" customFormat="1">
      <c r="A1346" s="10"/>
      <c r="B1346" s="218"/>
      <c r="C1346" s="219"/>
      <c r="D1346" s="213" t="s">
        <v>199</v>
      </c>
      <c r="E1346" s="220" t="s">
        <v>1</v>
      </c>
      <c r="F1346" s="221" t="s">
        <v>2669</v>
      </c>
      <c r="G1346" s="219"/>
      <c r="H1346" s="220" t="s">
        <v>1</v>
      </c>
      <c r="I1346" s="222"/>
      <c r="J1346" s="219"/>
      <c r="K1346" s="219"/>
      <c r="L1346" s="223"/>
      <c r="M1346" s="224"/>
      <c r="N1346" s="225"/>
      <c r="O1346" s="225"/>
      <c r="P1346" s="225"/>
      <c r="Q1346" s="225"/>
      <c r="R1346" s="225"/>
      <c r="S1346" s="225"/>
      <c r="T1346" s="226"/>
      <c r="U1346" s="10"/>
      <c r="V1346" s="10"/>
      <c r="W1346" s="10"/>
      <c r="X1346" s="10"/>
      <c r="Y1346" s="10"/>
      <c r="Z1346" s="10"/>
      <c r="AA1346" s="10"/>
      <c r="AB1346" s="10"/>
      <c r="AC1346" s="10"/>
      <c r="AD1346" s="10"/>
      <c r="AE1346" s="10"/>
      <c r="AT1346" s="227" t="s">
        <v>199</v>
      </c>
      <c r="AU1346" s="227" t="s">
        <v>85</v>
      </c>
      <c r="AV1346" s="10" t="s">
        <v>83</v>
      </c>
      <c r="AW1346" s="10" t="s">
        <v>32</v>
      </c>
      <c r="AX1346" s="10" t="s">
        <v>76</v>
      </c>
      <c r="AY1346" s="227" t="s">
        <v>195</v>
      </c>
    </row>
    <row r="1347" s="10" customFormat="1">
      <c r="A1347" s="10"/>
      <c r="B1347" s="218"/>
      <c r="C1347" s="219"/>
      <c r="D1347" s="213" t="s">
        <v>199</v>
      </c>
      <c r="E1347" s="220" t="s">
        <v>1</v>
      </c>
      <c r="F1347" s="221" t="s">
        <v>2048</v>
      </c>
      <c r="G1347" s="219"/>
      <c r="H1347" s="220" t="s">
        <v>1</v>
      </c>
      <c r="I1347" s="222"/>
      <c r="J1347" s="219"/>
      <c r="K1347" s="219"/>
      <c r="L1347" s="223"/>
      <c r="M1347" s="224"/>
      <c r="N1347" s="225"/>
      <c r="O1347" s="225"/>
      <c r="P1347" s="225"/>
      <c r="Q1347" s="225"/>
      <c r="R1347" s="225"/>
      <c r="S1347" s="225"/>
      <c r="T1347" s="226"/>
      <c r="U1347" s="10"/>
      <c r="V1347" s="10"/>
      <c r="W1347" s="10"/>
      <c r="X1347" s="10"/>
      <c r="Y1347" s="10"/>
      <c r="Z1347" s="10"/>
      <c r="AA1347" s="10"/>
      <c r="AB1347" s="10"/>
      <c r="AC1347" s="10"/>
      <c r="AD1347" s="10"/>
      <c r="AE1347" s="10"/>
      <c r="AT1347" s="227" t="s">
        <v>199</v>
      </c>
      <c r="AU1347" s="227" t="s">
        <v>85</v>
      </c>
      <c r="AV1347" s="10" t="s">
        <v>83</v>
      </c>
      <c r="AW1347" s="10" t="s">
        <v>32</v>
      </c>
      <c r="AX1347" s="10" t="s">
        <v>76</v>
      </c>
      <c r="AY1347" s="227" t="s">
        <v>195</v>
      </c>
    </row>
    <row r="1348" s="11" customFormat="1">
      <c r="A1348" s="11"/>
      <c r="B1348" s="228"/>
      <c r="C1348" s="229"/>
      <c r="D1348" s="213" t="s">
        <v>199</v>
      </c>
      <c r="E1348" s="230" t="s">
        <v>1</v>
      </c>
      <c r="F1348" s="231" t="s">
        <v>2197</v>
      </c>
      <c r="G1348" s="229"/>
      <c r="H1348" s="232">
        <v>47.049999999999997</v>
      </c>
      <c r="I1348" s="233"/>
      <c r="J1348" s="229"/>
      <c r="K1348" s="229"/>
      <c r="L1348" s="234"/>
      <c r="M1348" s="235"/>
      <c r="N1348" s="236"/>
      <c r="O1348" s="236"/>
      <c r="P1348" s="236"/>
      <c r="Q1348" s="236"/>
      <c r="R1348" s="236"/>
      <c r="S1348" s="236"/>
      <c r="T1348" s="237"/>
      <c r="U1348" s="11"/>
      <c r="V1348" s="11"/>
      <c r="W1348" s="11"/>
      <c r="X1348" s="11"/>
      <c r="Y1348" s="11"/>
      <c r="Z1348" s="11"/>
      <c r="AA1348" s="11"/>
      <c r="AB1348" s="11"/>
      <c r="AC1348" s="11"/>
      <c r="AD1348" s="11"/>
      <c r="AE1348" s="11"/>
      <c r="AT1348" s="238" t="s">
        <v>199</v>
      </c>
      <c r="AU1348" s="238" t="s">
        <v>85</v>
      </c>
      <c r="AV1348" s="11" t="s">
        <v>85</v>
      </c>
      <c r="AW1348" s="11" t="s">
        <v>32</v>
      </c>
      <c r="AX1348" s="11" t="s">
        <v>76</v>
      </c>
      <c r="AY1348" s="238" t="s">
        <v>195</v>
      </c>
    </row>
    <row r="1349" s="11" customFormat="1">
      <c r="A1349" s="11"/>
      <c r="B1349" s="228"/>
      <c r="C1349" s="229"/>
      <c r="D1349" s="213" t="s">
        <v>199</v>
      </c>
      <c r="E1349" s="230" t="s">
        <v>1</v>
      </c>
      <c r="F1349" s="231" t="s">
        <v>2198</v>
      </c>
      <c r="G1349" s="229"/>
      <c r="H1349" s="232">
        <v>35.049999999999997</v>
      </c>
      <c r="I1349" s="233"/>
      <c r="J1349" s="229"/>
      <c r="K1349" s="229"/>
      <c r="L1349" s="234"/>
      <c r="M1349" s="235"/>
      <c r="N1349" s="236"/>
      <c r="O1349" s="236"/>
      <c r="P1349" s="236"/>
      <c r="Q1349" s="236"/>
      <c r="R1349" s="236"/>
      <c r="S1349" s="236"/>
      <c r="T1349" s="237"/>
      <c r="U1349" s="11"/>
      <c r="V1349" s="11"/>
      <c r="W1349" s="11"/>
      <c r="X1349" s="11"/>
      <c r="Y1349" s="11"/>
      <c r="Z1349" s="11"/>
      <c r="AA1349" s="11"/>
      <c r="AB1349" s="11"/>
      <c r="AC1349" s="11"/>
      <c r="AD1349" s="11"/>
      <c r="AE1349" s="11"/>
      <c r="AT1349" s="238" t="s">
        <v>199</v>
      </c>
      <c r="AU1349" s="238" t="s">
        <v>85</v>
      </c>
      <c r="AV1349" s="11" t="s">
        <v>85</v>
      </c>
      <c r="AW1349" s="11" t="s">
        <v>32</v>
      </c>
      <c r="AX1349" s="11" t="s">
        <v>76</v>
      </c>
      <c r="AY1349" s="238" t="s">
        <v>195</v>
      </c>
    </row>
    <row r="1350" s="10" customFormat="1">
      <c r="A1350" s="10"/>
      <c r="B1350" s="218"/>
      <c r="C1350" s="219"/>
      <c r="D1350" s="213" t="s">
        <v>199</v>
      </c>
      <c r="E1350" s="220" t="s">
        <v>1</v>
      </c>
      <c r="F1350" s="221" t="s">
        <v>2030</v>
      </c>
      <c r="G1350" s="219"/>
      <c r="H1350" s="220" t="s">
        <v>1</v>
      </c>
      <c r="I1350" s="222"/>
      <c r="J1350" s="219"/>
      <c r="K1350" s="219"/>
      <c r="L1350" s="223"/>
      <c r="M1350" s="224"/>
      <c r="N1350" s="225"/>
      <c r="O1350" s="225"/>
      <c r="P1350" s="225"/>
      <c r="Q1350" s="225"/>
      <c r="R1350" s="225"/>
      <c r="S1350" s="225"/>
      <c r="T1350" s="226"/>
      <c r="U1350" s="10"/>
      <c r="V1350" s="10"/>
      <c r="W1350" s="10"/>
      <c r="X1350" s="10"/>
      <c r="Y1350" s="10"/>
      <c r="Z1350" s="10"/>
      <c r="AA1350" s="10"/>
      <c r="AB1350" s="10"/>
      <c r="AC1350" s="10"/>
      <c r="AD1350" s="10"/>
      <c r="AE1350" s="10"/>
      <c r="AT1350" s="227" t="s">
        <v>199</v>
      </c>
      <c r="AU1350" s="227" t="s">
        <v>85</v>
      </c>
      <c r="AV1350" s="10" t="s">
        <v>83</v>
      </c>
      <c r="AW1350" s="10" t="s">
        <v>32</v>
      </c>
      <c r="AX1350" s="10" t="s">
        <v>76</v>
      </c>
      <c r="AY1350" s="227" t="s">
        <v>195</v>
      </c>
    </row>
    <row r="1351" s="11" customFormat="1">
      <c r="A1351" s="11"/>
      <c r="B1351" s="228"/>
      <c r="C1351" s="229"/>
      <c r="D1351" s="213" t="s">
        <v>199</v>
      </c>
      <c r="E1351" s="230" t="s">
        <v>1</v>
      </c>
      <c r="F1351" s="231" t="s">
        <v>2199</v>
      </c>
      <c r="G1351" s="229"/>
      <c r="H1351" s="232">
        <v>5.5060000000000002</v>
      </c>
      <c r="I1351" s="233"/>
      <c r="J1351" s="229"/>
      <c r="K1351" s="229"/>
      <c r="L1351" s="234"/>
      <c r="M1351" s="235"/>
      <c r="N1351" s="236"/>
      <c r="O1351" s="236"/>
      <c r="P1351" s="236"/>
      <c r="Q1351" s="236"/>
      <c r="R1351" s="236"/>
      <c r="S1351" s="236"/>
      <c r="T1351" s="237"/>
      <c r="U1351" s="11"/>
      <c r="V1351" s="11"/>
      <c r="W1351" s="11"/>
      <c r="X1351" s="11"/>
      <c r="Y1351" s="11"/>
      <c r="Z1351" s="11"/>
      <c r="AA1351" s="11"/>
      <c r="AB1351" s="11"/>
      <c r="AC1351" s="11"/>
      <c r="AD1351" s="11"/>
      <c r="AE1351" s="11"/>
      <c r="AT1351" s="238" t="s">
        <v>199</v>
      </c>
      <c r="AU1351" s="238" t="s">
        <v>85</v>
      </c>
      <c r="AV1351" s="11" t="s">
        <v>85</v>
      </c>
      <c r="AW1351" s="11" t="s">
        <v>32</v>
      </c>
      <c r="AX1351" s="11" t="s">
        <v>76</v>
      </c>
      <c r="AY1351" s="238" t="s">
        <v>195</v>
      </c>
    </row>
    <row r="1352" s="10" customFormat="1">
      <c r="A1352" s="10"/>
      <c r="B1352" s="218"/>
      <c r="C1352" s="219"/>
      <c r="D1352" s="213" t="s">
        <v>199</v>
      </c>
      <c r="E1352" s="220" t="s">
        <v>1</v>
      </c>
      <c r="F1352" s="221" t="s">
        <v>2032</v>
      </c>
      <c r="G1352" s="219"/>
      <c r="H1352" s="220" t="s">
        <v>1</v>
      </c>
      <c r="I1352" s="222"/>
      <c r="J1352" s="219"/>
      <c r="K1352" s="219"/>
      <c r="L1352" s="223"/>
      <c r="M1352" s="224"/>
      <c r="N1352" s="225"/>
      <c r="O1352" s="225"/>
      <c r="P1352" s="225"/>
      <c r="Q1352" s="225"/>
      <c r="R1352" s="225"/>
      <c r="S1352" s="225"/>
      <c r="T1352" s="226"/>
      <c r="U1352" s="10"/>
      <c r="V1352" s="10"/>
      <c r="W1352" s="10"/>
      <c r="X1352" s="10"/>
      <c r="Y1352" s="10"/>
      <c r="Z1352" s="10"/>
      <c r="AA1352" s="10"/>
      <c r="AB1352" s="10"/>
      <c r="AC1352" s="10"/>
      <c r="AD1352" s="10"/>
      <c r="AE1352" s="10"/>
      <c r="AT1352" s="227" t="s">
        <v>199</v>
      </c>
      <c r="AU1352" s="227" t="s">
        <v>85</v>
      </c>
      <c r="AV1352" s="10" t="s">
        <v>83</v>
      </c>
      <c r="AW1352" s="10" t="s">
        <v>32</v>
      </c>
      <c r="AX1352" s="10" t="s">
        <v>76</v>
      </c>
      <c r="AY1352" s="227" t="s">
        <v>195</v>
      </c>
    </row>
    <row r="1353" s="11" customFormat="1">
      <c r="A1353" s="11"/>
      <c r="B1353" s="228"/>
      <c r="C1353" s="229"/>
      <c r="D1353" s="213" t="s">
        <v>199</v>
      </c>
      <c r="E1353" s="230" t="s">
        <v>1</v>
      </c>
      <c r="F1353" s="231" t="s">
        <v>2200</v>
      </c>
      <c r="G1353" s="229"/>
      <c r="H1353" s="232">
        <v>4.6779999999999999</v>
      </c>
      <c r="I1353" s="233"/>
      <c r="J1353" s="229"/>
      <c r="K1353" s="229"/>
      <c r="L1353" s="234"/>
      <c r="M1353" s="235"/>
      <c r="N1353" s="236"/>
      <c r="O1353" s="236"/>
      <c r="P1353" s="236"/>
      <c r="Q1353" s="236"/>
      <c r="R1353" s="236"/>
      <c r="S1353" s="236"/>
      <c r="T1353" s="237"/>
      <c r="U1353" s="11"/>
      <c r="V1353" s="11"/>
      <c r="W1353" s="11"/>
      <c r="X1353" s="11"/>
      <c r="Y1353" s="11"/>
      <c r="Z1353" s="11"/>
      <c r="AA1353" s="11"/>
      <c r="AB1353" s="11"/>
      <c r="AC1353" s="11"/>
      <c r="AD1353" s="11"/>
      <c r="AE1353" s="11"/>
      <c r="AT1353" s="238" t="s">
        <v>199</v>
      </c>
      <c r="AU1353" s="238" t="s">
        <v>85</v>
      </c>
      <c r="AV1353" s="11" t="s">
        <v>85</v>
      </c>
      <c r="AW1353" s="11" t="s">
        <v>32</v>
      </c>
      <c r="AX1353" s="11" t="s">
        <v>76</v>
      </c>
      <c r="AY1353" s="238" t="s">
        <v>195</v>
      </c>
    </row>
    <row r="1354" s="10" customFormat="1">
      <c r="A1354" s="10"/>
      <c r="B1354" s="218"/>
      <c r="C1354" s="219"/>
      <c r="D1354" s="213" t="s">
        <v>199</v>
      </c>
      <c r="E1354" s="220" t="s">
        <v>1</v>
      </c>
      <c r="F1354" s="221" t="s">
        <v>2034</v>
      </c>
      <c r="G1354" s="219"/>
      <c r="H1354" s="220" t="s">
        <v>1</v>
      </c>
      <c r="I1354" s="222"/>
      <c r="J1354" s="219"/>
      <c r="K1354" s="219"/>
      <c r="L1354" s="223"/>
      <c r="M1354" s="224"/>
      <c r="N1354" s="225"/>
      <c r="O1354" s="225"/>
      <c r="P1354" s="225"/>
      <c r="Q1354" s="225"/>
      <c r="R1354" s="225"/>
      <c r="S1354" s="225"/>
      <c r="T1354" s="226"/>
      <c r="U1354" s="10"/>
      <c r="V1354" s="10"/>
      <c r="W1354" s="10"/>
      <c r="X1354" s="10"/>
      <c r="Y1354" s="10"/>
      <c r="Z1354" s="10"/>
      <c r="AA1354" s="10"/>
      <c r="AB1354" s="10"/>
      <c r="AC1354" s="10"/>
      <c r="AD1354" s="10"/>
      <c r="AE1354" s="10"/>
      <c r="AT1354" s="227" t="s">
        <v>199</v>
      </c>
      <c r="AU1354" s="227" t="s">
        <v>85</v>
      </c>
      <c r="AV1354" s="10" t="s">
        <v>83</v>
      </c>
      <c r="AW1354" s="10" t="s">
        <v>32</v>
      </c>
      <c r="AX1354" s="10" t="s">
        <v>76</v>
      </c>
      <c r="AY1354" s="227" t="s">
        <v>195</v>
      </c>
    </row>
    <row r="1355" s="11" customFormat="1">
      <c r="A1355" s="11"/>
      <c r="B1355" s="228"/>
      <c r="C1355" s="229"/>
      <c r="D1355" s="213" t="s">
        <v>199</v>
      </c>
      <c r="E1355" s="230" t="s">
        <v>1</v>
      </c>
      <c r="F1355" s="231" t="s">
        <v>2201</v>
      </c>
      <c r="G1355" s="229"/>
      <c r="H1355" s="232">
        <v>16.712</v>
      </c>
      <c r="I1355" s="233"/>
      <c r="J1355" s="229"/>
      <c r="K1355" s="229"/>
      <c r="L1355" s="234"/>
      <c r="M1355" s="235"/>
      <c r="N1355" s="236"/>
      <c r="O1355" s="236"/>
      <c r="P1355" s="236"/>
      <c r="Q1355" s="236"/>
      <c r="R1355" s="236"/>
      <c r="S1355" s="236"/>
      <c r="T1355" s="237"/>
      <c r="U1355" s="11"/>
      <c r="V1355" s="11"/>
      <c r="W1355" s="11"/>
      <c r="X1355" s="11"/>
      <c r="Y1355" s="11"/>
      <c r="Z1355" s="11"/>
      <c r="AA1355" s="11"/>
      <c r="AB1355" s="11"/>
      <c r="AC1355" s="11"/>
      <c r="AD1355" s="11"/>
      <c r="AE1355" s="11"/>
      <c r="AT1355" s="238" t="s">
        <v>199</v>
      </c>
      <c r="AU1355" s="238" t="s">
        <v>85</v>
      </c>
      <c r="AV1355" s="11" t="s">
        <v>85</v>
      </c>
      <c r="AW1355" s="11" t="s">
        <v>32</v>
      </c>
      <c r="AX1355" s="11" t="s">
        <v>76</v>
      </c>
      <c r="AY1355" s="238" t="s">
        <v>195</v>
      </c>
    </row>
    <row r="1356" s="10" customFormat="1">
      <c r="A1356" s="10"/>
      <c r="B1356" s="218"/>
      <c r="C1356" s="219"/>
      <c r="D1356" s="213" t="s">
        <v>199</v>
      </c>
      <c r="E1356" s="220" t="s">
        <v>1</v>
      </c>
      <c r="F1356" s="221" t="s">
        <v>2058</v>
      </c>
      <c r="G1356" s="219"/>
      <c r="H1356" s="220" t="s">
        <v>1</v>
      </c>
      <c r="I1356" s="222"/>
      <c r="J1356" s="219"/>
      <c r="K1356" s="219"/>
      <c r="L1356" s="223"/>
      <c r="M1356" s="224"/>
      <c r="N1356" s="225"/>
      <c r="O1356" s="225"/>
      <c r="P1356" s="225"/>
      <c r="Q1356" s="225"/>
      <c r="R1356" s="225"/>
      <c r="S1356" s="225"/>
      <c r="T1356" s="226"/>
      <c r="U1356" s="10"/>
      <c r="V1356" s="10"/>
      <c r="W1356" s="10"/>
      <c r="X1356" s="10"/>
      <c r="Y1356" s="10"/>
      <c r="Z1356" s="10"/>
      <c r="AA1356" s="10"/>
      <c r="AB1356" s="10"/>
      <c r="AC1356" s="10"/>
      <c r="AD1356" s="10"/>
      <c r="AE1356" s="10"/>
      <c r="AT1356" s="227" t="s">
        <v>199</v>
      </c>
      <c r="AU1356" s="227" t="s">
        <v>85</v>
      </c>
      <c r="AV1356" s="10" t="s">
        <v>83</v>
      </c>
      <c r="AW1356" s="10" t="s">
        <v>32</v>
      </c>
      <c r="AX1356" s="10" t="s">
        <v>76</v>
      </c>
      <c r="AY1356" s="227" t="s">
        <v>195</v>
      </c>
    </row>
    <row r="1357" s="11" customFormat="1">
      <c r="A1357" s="11"/>
      <c r="B1357" s="228"/>
      <c r="C1357" s="229"/>
      <c r="D1357" s="213" t="s">
        <v>199</v>
      </c>
      <c r="E1357" s="230" t="s">
        <v>1</v>
      </c>
      <c r="F1357" s="231" t="s">
        <v>2202</v>
      </c>
      <c r="G1357" s="229"/>
      <c r="H1357" s="232">
        <v>132.47800000000001</v>
      </c>
      <c r="I1357" s="233"/>
      <c r="J1357" s="229"/>
      <c r="K1357" s="229"/>
      <c r="L1357" s="234"/>
      <c r="M1357" s="235"/>
      <c r="N1357" s="236"/>
      <c r="O1357" s="236"/>
      <c r="P1357" s="236"/>
      <c r="Q1357" s="236"/>
      <c r="R1357" s="236"/>
      <c r="S1357" s="236"/>
      <c r="T1357" s="237"/>
      <c r="U1357" s="11"/>
      <c r="V1357" s="11"/>
      <c r="W1357" s="11"/>
      <c r="X1357" s="11"/>
      <c r="Y1357" s="11"/>
      <c r="Z1357" s="11"/>
      <c r="AA1357" s="11"/>
      <c r="AB1357" s="11"/>
      <c r="AC1357" s="11"/>
      <c r="AD1357" s="11"/>
      <c r="AE1357" s="11"/>
      <c r="AT1357" s="238" t="s">
        <v>199</v>
      </c>
      <c r="AU1357" s="238" t="s">
        <v>85</v>
      </c>
      <c r="AV1357" s="11" t="s">
        <v>85</v>
      </c>
      <c r="AW1357" s="11" t="s">
        <v>32</v>
      </c>
      <c r="AX1357" s="11" t="s">
        <v>76</v>
      </c>
      <c r="AY1357" s="238" t="s">
        <v>195</v>
      </c>
    </row>
    <row r="1358" s="10" customFormat="1">
      <c r="A1358" s="10"/>
      <c r="B1358" s="218"/>
      <c r="C1358" s="219"/>
      <c r="D1358" s="213" t="s">
        <v>199</v>
      </c>
      <c r="E1358" s="220" t="s">
        <v>1</v>
      </c>
      <c r="F1358" s="221" t="s">
        <v>2016</v>
      </c>
      <c r="G1358" s="219"/>
      <c r="H1358" s="220" t="s">
        <v>1</v>
      </c>
      <c r="I1358" s="222"/>
      <c r="J1358" s="219"/>
      <c r="K1358" s="219"/>
      <c r="L1358" s="223"/>
      <c r="M1358" s="224"/>
      <c r="N1358" s="225"/>
      <c r="O1358" s="225"/>
      <c r="P1358" s="225"/>
      <c r="Q1358" s="225"/>
      <c r="R1358" s="225"/>
      <c r="S1358" s="225"/>
      <c r="T1358" s="226"/>
      <c r="U1358" s="10"/>
      <c r="V1358" s="10"/>
      <c r="W1358" s="10"/>
      <c r="X1358" s="10"/>
      <c r="Y1358" s="10"/>
      <c r="Z1358" s="10"/>
      <c r="AA1358" s="10"/>
      <c r="AB1358" s="10"/>
      <c r="AC1358" s="10"/>
      <c r="AD1358" s="10"/>
      <c r="AE1358" s="10"/>
      <c r="AT1358" s="227" t="s">
        <v>199</v>
      </c>
      <c r="AU1358" s="227" t="s">
        <v>85</v>
      </c>
      <c r="AV1358" s="10" t="s">
        <v>83</v>
      </c>
      <c r="AW1358" s="10" t="s">
        <v>32</v>
      </c>
      <c r="AX1358" s="10" t="s">
        <v>76</v>
      </c>
      <c r="AY1358" s="227" t="s">
        <v>195</v>
      </c>
    </row>
    <row r="1359" s="11" customFormat="1">
      <c r="A1359" s="11"/>
      <c r="B1359" s="228"/>
      <c r="C1359" s="229"/>
      <c r="D1359" s="213" t="s">
        <v>199</v>
      </c>
      <c r="E1359" s="230" t="s">
        <v>1</v>
      </c>
      <c r="F1359" s="231" t="s">
        <v>2203</v>
      </c>
      <c r="G1359" s="229"/>
      <c r="H1359" s="232">
        <v>1.6799999999999999</v>
      </c>
      <c r="I1359" s="233"/>
      <c r="J1359" s="229"/>
      <c r="K1359" s="229"/>
      <c r="L1359" s="234"/>
      <c r="M1359" s="235"/>
      <c r="N1359" s="236"/>
      <c r="O1359" s="236"/>
      <c r="P1359" s="236"/>
      <c r="Q1359" s="236"/>
      <c r="R1359" s="236"/>
      <c r="S1359" s="236"/>
      <c r="T1359" s="237"/>
      <c r="U1359" s="11"/>
      <c r="V1359" s="11"/>
      <c r="W1359" s="11"/>
      <c r="X1359" s="11"/>
      <c r="Y1359" s="11"/>
      <c r="Z1359" s="11"/>
      <c r="AA1359" s="11"/>
      <c r="AB1359" s="11"/>
      <c r="AC1359" s="11"/>
      <c r="AD1359" s="11"/>
      <c r="AE1359" s="11"/>
      <c r="AT1359" s="238" t="s">
        <v>199</v>
      </c>
      <c r="AU1359" s="238" t="s">
        <v>85</v>
      </c>
      <c r="AV1359" s="11" t="s">
        <v>85</v>
      </c>
      <c r="AW1359" s="11" t="s">
        <v>32</v>
      </c>
      <c r="AX1359" s="11" t="s">
        <v>76</v>
      </c>
      <c r="AY1359" s="238" t="s">
        <v>195</v>
      </c>
    </row>
    <row r="1360" s="10" customFormat="1">
      <c r="A1360" s="10"/>
      <c r="B1360" s="218"/>
      <c r="C1360" s="219"/>
      <c r="D1360" s="213" t="s">
        <v>199</v>
      </c>
      <c r="E1360" s="220" t="s">
        <v>1</v>
      </c>
      <c r="F1360" s="221" t="s">
        <v>2067</v>
      </c>
      <c r="G1360" s="219"/>
      <c r="H1360" s="220" t="s">
        <v>1</v>
      </c>
      <c r="I1360" s="222"/>
      <c r="J1360" s="219"/>
      <c r="K1360" s="219"/>
      <c r="L1360" s="223"/>
      <c r="M1360" s="224"/>
      <c r="N1360" s="225"/>
      <c r="O1360" s="225"/>
      <c r="P1360" s="225"/>
      <c r="Q1360" s="225"/>
      <c r="R1360" s="225"/>
      <c r="S1360" s="225"/>
      <c r="T1360" s="226"/>
      <c r="U1360" s="10"/>
      <c r="V1360" s="10"/>
      <c r="W1360" s="10"/>
      <c r="X1360" s="10"/>
      <c r="Y1360" s="10"/>
      <c r="Z1360" s="10"/>
      <c r="AA1360" s="10"/>
      <c r="AB1360" s="10"/>
      <c r="AC1360" s="10"/>
      <c r="AD1360" s="10"/>
      <c r="AE1360" s="10"/>
      <c r="AT1360" s="227" t="s">
        <v>199</v>
      </c>
      <c r="AU1360" s="227" t="s">
        <v>85</v>
      </c>
      <c r="AV1360" s="10" t="s">
        <v>83</v>
      </c>
      <c r="AW1360" s="10" t="s">
        <v>32</v>
      </c>
      <c r="AX1360" s="10" t="s">
        <v>76</v>
      </c>
      <c r="AY1360" s="227" t="s">
        <v>195</v>
      </c>
    </row>
    <row r="1361" s="11" customFormat="1">
      <c r="A1361" s="11"/>
      <c r="B1361" s="228"/>
      <c r="C1361" s="229"/>
      <c r="D1361" s="213" t="s">
        <v>199</v>
      </c>
      <c r="E1361" s="230" t="s">
        <v>1</v>
      </c>
      <c r="F1361" s="231" t="s">
        <v>2204</v>
      </c>
      <c r="G1361" s="229"/>
      <c r="H1361" s="232">
        <v>81.402000000000001</v>
      </c>
      <c r="I1361" s="233"/>
      <c r="J1361" s="229"/>
      <c r="K1361" s="229"/>
      <c r="L1361" s="234"/>
      <c r="M1361" s="235"/>
      <c r="N1361" s="236"/>
      <c r="O1361" s="236"/>
      <c r="P1361" s="236"/>
      <c r="Q1361" s="236"/>
      <c r="R1361" s="236"/>
      <c r="S1361" s="236"/>
      <c r="T1361" s="237"/>
      <c r="U1361" s="11"/>
      <c r="V1361" s="11"/>
      <c r="W1361" s="11"/>
      <c r="X1361" s="11"/>
      <c r="Y1361" s="11"/>
      <c r="Z1361" s="11"/>
      <c r="AA1361" s="11"/>
      <c r="AB1361" s="11"/>
      <c r="AC1361" s="11"/>
      <c r="AD1361" s="11"/>
      <c r="AE1361" s="11"/>
      <c r="AT1361" s="238" t="s">
        <v>199</v>
      </c>
      <c r="AU1361" s="238" t="s">
        <v>85</v>
      </c>
      <c r="AV1361" s="11" t="s">
        <v>85</v>
      </c>
      <c r="AW1361" s="11" t="s">
        <v>32</v>
      </c>
      <c r="AX1361" s="11" t="s">
        <v>76</v>
      </c>
      <c r="AY1361" s="238" t="s">
        <v>195</v>
      </c>
    </row>
    <row r="1362" s="10" customFormat="1">
      <c r="A1362" s="10"/>
      <c r="B1362" s="218"/>
      <c r="C1362" s="219"/>
      <c r="D1362" s="213" t="s">
        <v>199</v>
      </c>
      <c r="E1362" s="220" t="s">
        <v>1</v>
      </c>
      <c r="F1362" s="221" t="s">
        <v>2205</v>
      </c>
      <c r="G1362" s="219"/>
      <c r="H1362" s="220" t="s">
        <v>1</v>
      </c>
      <c r="I1362" s="222"/>
      <c r="J1362" s="219"/>
      <c r="K1362" s="219"/>
      <c r="L1362" s="223"/>
      <c r="M1362" s="224"/>
      <c r="N1362" s="225"/>
      <c r="O1362" s="225"/>
      <c r="P1362" s="225"/>
      <c r="Q1362" s="225"/>
      <c r="R1362" s="225"/>
      <c r="S1362" s="225"/>
      <c r="T1362" s="226"/>
      <c r="U1362" s="10"/>
      <c r="V1362" s="10"/>
      <c r="W1362" s="10"/>
      <c r="X1362" s="10"/>
      <c r="Y1362" s="10"/>
      <c r="Z1362" s="10"/>
      <c r="AA1362" s="10"/>
      <c r="AB1362" s="10"/>
      <c r="AC1362" s="10"/>
      <c r="AD1362" s="10"/>
      <c r="AE1362" s="10"/>
      <c r="AT1362" s="227" t="s">
        <v>199</v>
      </c>
      <c r="AU1362" s="227" t="s">
        <v>85</v>
      </c>
      <c r="AV1362" s="10" t="s">
        <v>83</v>
      </c>
      <c r="AW1362" s="10" t="s">
        <v>32</v>
      </c>
      <c r="AX1362" s="10" t="s">
        <v>76</v>
      </c>
      <c r="AY1362" s="227" t="s">
        <v>195</v>
      </c>
    </row>
    <row r="1363" s="11" customFormat="1">
      <c r="A1363" s="11"/>
      <c r="B1363" s="228"/>
      <c r="C1363" s="229"/>
      <c r="D1363" s="213" t="s">
        <v>199</v>
      </c>
      <c r="E1363" s="230" t="s">
        <v>1</v>
      </c>
      <c r="F1363" s="231" t="s">
        <v>2670</v>
      </c>
      <c r="G1363" s="229"/>
      <c r="H1363" s="232">
        <v>29.494</v>
      </c>
      <c r="I1363" s="233"/>
      <c r="J1363" s="229"/>
      <c r="K1363" s="229"/>
      <c r="L1363" s="234"/>
      <c r="M1363" s="235"/>
      <c r="N1363" s="236"/>
      <c r="O1363" s="236"/>
      <c r="P1363" s="236"/>
      <c r="Q1363" s="236"/>
      <c r="R1363" s="236"/>
      <c r="S1363" s="236"/>
      <c r="T1363" s="237"/>
      <c r="U1363" s="11"/>
      <c r="V1363" s="11"/>
      <c r="W1363" s="11"/>
      <c r="X1363" s="11"/>
      <c r="Y1363" s="11"/>
      <c r="Z1363" s="11"/>
      <c r="AA1363" s="11"/>
      <c r="AB1363" s="11"/>
      <c r="AC1363" s="11"/>
      <c r="AD1363" s="11"/>
      <c r="AE1363" s="11"/>
      <c r="AT1363" s="238" t="s">
        <v>199</v>
      </c>
      <c r="AU1363" s="238" t="s">
        <v>85</v>
      </c>
      <c r="AV1363" s="11" t="s">
        <v>85</v>
      </c>
      <c r="AW1363" s="11" t="s">
        <v>32</v>
      </c>
      <c r="AX1363" s="11" t="s">
        <v>76</v>
      </c>
      <c r="AY1363" s="238" t="s">
        <v>195</v>
      </c>
    </row>
    <row r="1364" s="11" customFormat="1">
      <c r="A1364" s="11"/>
      <c r="B1364" s="228"/>
      <c r="C1364" s="229"/>
      <c r="D1364" s="213" t="s">
        <v>199</v>
      </c>
      <c r="E1364" s="230" t="s">
        <v>1</v>
      </c>
      <c r="F1364" s="231" t="s">
        <v>2206</v>
      </c>
      <c r="G1364" s="229"/>
      <c r="H1364" s="232">
        <v>25.076000000000001</v>
      </c>
      <c r="I1364" s="233"/>
      <c r="J1364" s="229"/>
      <c r="K1364" s="229"/>
      <c r="L1364" s="234"/>
      <c r="M1364" s="235"/>
      <c r="N1364" s="236"/>
      <c r="O1364" s="236"/>
      <c r="P1364" s="236"/>
      <c r="Q1364" s="236"/>
      <c r="R1364" s="236"/>
      <c r="S1364" s="236"/>
      <c r="T1364" s="237"/>
      <c r="U1364" s="11"/>
      <c r="V1364" s="11"/>
      <c r="W1364" s="11"/>
      <c r="X1364" s="11"/>
      <c r="Y1364" s="11"/>
      <c r="Z1364" s="11"/>
      <c r="AA1364" s="11"/>
      <c r="AB1364" s="11"/>
      <c r="AC1364" s="11"/>
      <c r="AD1364" s="11"/>
      <c r="AE1364" s="11"/>
      <c r="AT1364" s="238" t="s">
        <v>199</v>
      </c>
      <c r="AU1364" s="238" t="s">
        <v>85</v>
      </c>
      <c r="AV1364" s="11" t="s">
        <v>85</v>
      </c>
      <c r="AW1364" s="11" t="s">
        <v>32</v>
      </c>
      <c r="AX1364" s="11" t="s">
        <v>76</v>
      </c>
      <c r="AY1364" s="238" t="s">
        <v>195</v>
      </c>
    </row>
    <row r="1365" s="10" customFormat="1">
      <c r="A1365" s="10"/>
      <c r="B1365" s="218"/>
      <c r="C1365" s="219"/>
      <c r="D1365" s="213" t="s">
        <v>199</v>
      </c>
      <c r="E1365" s="220" t="s">
        <v>1</v>
      </c>
      <c r="F1365" s="221" t="s">
        <v>2009</v>
      </c>
      <c r="G1365" s="219"/>
      <c r="H1365" s="220" t="s">
        <v>1</v>
      </c>
      <c r="I1365" s="222"/>
      <c r="J1365" s="219"/>
      <c r="K1365" s="219"/>
      <c r="L1365" s="223"/>
      <c r="M1365" s="224"/>
      <c r="N1365" s="225"/>
      <c r="O1365" s="225"/>
      <c r="P1365" s="225"/>
      <c r="Q1365" s="225"/>
      <c r="R1365" s="225"/>
      <c r="S1365" s="225"/>
      <c r="T1365" s="226"/>
      <c r="U1365" s="10"/>
      <c r="V1365" s="10"/>
      <c r="W1365" s="10"/>
      <c r="X1365" s="10"/>
      <c r="Y1365" s="10"/>
      <c r="Z1365" s="10"/>
      <c r="AA1365" s="10"/>
      <c r="AB1365" s="10"/>
      <c r="AC1365" s="10"/>
      <c r="AD1365" s="10"/>
      <c r="AE1365" s="10"/>
      <c r="AT1365" s="227" t="s">
        <v>199</v>
      </c>
      <c r="AU1365" s="227" t="s">
        <v>85</v>
      </c>
      <c r="AV1365" s="10" t="s">
        <v>83</v>
      </c>
      <c r="AW1365" s="10" t="s">
        <v>32</v>
      </c>
      <c r="AX1365" s="10" t="s">
        <v>76</v>
      </c>
      <c r="AY1365" s="227" t="s">
        <v>195</v>
      </c>
    </row>
    <row r="1366" s="11" customFormat="1">
      <c r="A1366" s="11"/>
      <c r="B1366" s="228"/>
      <c r="C1366" s="229"/>
      <c r="D1366" s="213" t="s">
        <v>199</v>
      </c>
      <c r="E1366" s="230" t="s">
        <v>1</v>
      </c>
      <c r="F1366" s="231" t="s">
        <v>2207</v>
      </c>
      <c r="G1366" s="229"/>
      <c r="H1366" s="232">
        <v>81.609999999999999</v>
      </c>
      <c r="I1366" s="233"/>
      <c r="J1366" s="229"/>
      <c r="K1366" s="229"/>
      <c r="L1366" s="234"/>
      <c r="M1366" s="235"/>
      <c r="N1366" s="236"/>
      <c r="O1366" s="236"/>
      <c r="P1366" s="236"/>
      <c r="Q1366" s="236"/>
      <c r="R1366" s="236"/>
      <c r="S1366" s="236"/>
      <c r="T1366" s="237"/>
      <c r="U1366" s="11"/>
      <c r="V1366" s="11"/>
      <c r="W1366" s="11"/>
      <c r="X1366" s="11"/>
      <c r="Y1366" s="11"/>
      <c r="Z1366" s="11"/>
      <c r="AA1366" s="11"/>
      <c r="AB1366" s="11"/>
      <c r="AC1366" s="11"/>
      <c r="AD1366" s="11"/>
      <c r="AE1366" s="11"/>
      <c r="AT1366" s="238" t="s">
        <v>199</v>
      </c>
      <c r="AU1366" s="238" t="s">
        <v>85</v>
      </c>
      <c r="AV1366" s="11" t="s">
        <v>85</v>
      </c>
      <c r="AW1366" s="11" t="s">
        <v>32</v>
      </c>
      <c r="AX1366" s="11" t="s">
        <v>76</v>
      </c>
      <c r="AY1366" s="238" t="s">
        <v>195</v>
      </c>
    </row>
    <row r="1367" s="10" customFormat="1">
      <c r="A1367" s="10"/>
      <c r="B1367" s="218"/>
      <c r="C1367" s="219"/>
      <c r="D1367" s="213" t="s">
        <v>199</v>
      </c>
      <c r="E1367" s="220" t="s">
        <v>1</v>
      </c>
      <c r="F1367" s="221" t="s">
        <v>2071</v>
      </c>
      <c r="G1367" s="219"/>
      <c r="H1367" s="220" t="s">
        <v>1</v>
      </c>
      <c r="I1367" s="222"/>
      <c r="J1367" s="219"/>
      <c r="K1367" s="219"/>
      <c r="L1367" s="223"/>
      <c r="M1367" s="224"/>
      <c r="N1367" s="225"/>
      <c r="O1367" s="225"/>
      <c r="P1367" s="225"/>
      <c r="Q1367" s="225"/>
      <c r="R1367" s="225"/>
      <c r="S1367" s="225"/>
      <c r="T1367" s="226"/>
      <c r="U1367" s="10"/>
      <c r="V1367" s="10"/>
      <c r="W1367" s="10"/>
      <c r="X1367" s="10"/>
      <c r="Y1367" s="10"/>
      <c r="Z1367" s="10"/>
      <c r="AA1367" s="10"/>
      <c r="AB1367" s="10"/>
      <c r="AC1367" s="10"/>
      <c r="AD1367" s="10"/>
      <c r="AE1367" s="10"/>
      <c r="AT1367" s="227" t="s">
        <v>199</v>
      </c>
      <c r="AU1367" s="227" t="s">
        <v>85</v>
      </c>
      <c r="AV1367" s="10" t="s">
        <v>83</v>
      </c>
      <c r="AW1367" s="10" t="s">
        <v>32</v>
      </c>
      <c r="AX1367" s="10" t="s">
        <v>76</v>
      </c>
      <c r="AY1367" s="227" t="s">
        <v>195</v>
      </c>
    </row>
    <row r="1368" s="11" customFormat="1">
      <c r="A1368" s="11"/>
      <c r="B1368" s="228"/>
      <c r="C1368" s="229"/>
      <c r="D1368" s="213" t="s">
        <v>199</v>
      </c>
      <c r="E1368" s="230" t="s">
        <v>1</v>
      </c>
      <c r="F1368" s="231" t="s">
        <v>2208</v>
      </c>
      <c r="G1368" s="229"/>
      <c r="H1368" s="232">
        <v>1.224</v>
      </c>
      <c r="I1368" s="233"/>
      <c r="J1368" s="229"/>
      <c r="K1368" s="229"/>
      <c r="L1368" s="234"/>
      <c r="M1368" s="235"/>
      <c r="N1368" s="236"/>
      <c r="O1368" s="236"/>
      <c r="P1368" s="236"/>
      <c r="Q1368" s="236"/>
      <c r="R1368" s="236"/>
      <c r="S1368" s="236"/>
      <c r="T1368" s="237"/>
      <c r="U1368" s="11"/>
      <c r="V1368" s="11"/>
      <c r="W1368" s="11"/>
      <c r="X1368" s="11"/>
      <c r="Y1368" s="11"/>
      <c r="Z1368" s="11"/>
      <c r="AA1368" s="11"/>
      <c r="AB1368" s="11"/>
      <c r="AC1368" s="11"/>
      <c r="AD1368" s="11"/>
      <c r="AE1368" s="11"/>
      <c r="AT1368" s="238" t="s">
        <v>199</v>
      </c>
      <c r="AU1368" s="238" t="s">
        <v>85</v>
      </c>
      <c r="AV1368" s="11" t="s">
        <v>85</v>
      </c>
      <c r="AW1368" s="11" t="s">
        <v>32</v>
      </c>
      <c r="AX1368" s="11" t="s">
        <v>76</v>
      </c>
      <c r="AY1368" s="238" t="s">
        <v>195</v>
      </c>
    </row>
    <row r="1369" s="10" customFormat="1">
      <c r="A1369" s="10"/>
      <c r="B1369" s="218"/>
      <c r="C1369" s="219"/>
      <c r="D1369" s="213" t="s">
        <v>199</v>
      </c>
      <c r="E1369" s="220" t="s">
        <v>1</v>
      </c>
      <c r="F1369" s="221" t="s">
        <v>2209</v>
      </c>
      <c r="G1369" s="219"/>
      <c r="H1369" s="220" t="s">
        <v>1</v>
      </c>
      <c r="I1369" s="222"/>
      <c r="J1369" s="219"/>
      <c r="K1369" s="219"/>
      <c r="L1369" s="223"/>
      <c r="M1369" s="224"/>
      <c r="N1369" s="225"/>
      <c r="O1369" s="225"/>
      <c r="P1369" s="225"/>
      <c r="Q1369" s="225"/>
      <c r="R1369" s="225"/>
      <c r="S1369" s="225"/>
      <c r="T1369" s="226"/>
      <c r="U1369" s="10"/>
      <c r="V1369" s="10"/>
      <c r="W1369" s="10"/>
      <c r="X1369" s="10"/>
      <c r="Y1369" s="10"/>
      <c r="Z1369" s="10"/>
      <c r="AA1369" s="10"/>
      <c r="AB1369" s="10"/>
      <c r="AC1369" s="10"/>
      <c r="AD1369" s="10"/>
      <c r="AE1369" s="10"/>
      <c r="AT1369" s="227" t="s">
        <v>199</v>
      </c>
      <c r="AU1369" s="227" t="s">
        <v>85</v>
      </c>
      <c r="AV1369" s="10" t="s">
        <v>83</v>
      </c>
      <c r="AW1369" s="10" t="s">
        <v>32</v>
      </c>
      <c r="AX1369" s="10" t="s">
        <v>76</v>
      </c>
      <c r="AY1369" s="227" t="s">
        <v>195</v>
      </c>
    </row>
    <row r="1370" s="11" customFormat="1">
      <c r="A1370" s="11"/>
      <c r="B1370" s="228"/>
      <c r="C1370" s="229"/>
      <c r="D1370" s="213" t="s">
        <v>199</v>
      </c>
      <c r="E1370" s="230" t="s">
        <v>1</v>
      </c>
      <c r="F1370" s="231" t="s">
        <v>2210</v>
      </c>
      <c r="G1370" s="229"/>
      <c r="H1370" s="232">
        <v>2.04</v>
      </c>
      <c r="I1370" s="233"/>
      <c r="J1370" s="229"/>
      <c r="K1370" s="229"/>
      <c r="L1370" s="234"/>
      <c r="M1370" s="235"/>
      <c r="N1370" s="236"/>
      <c r="O1370" s="236"/>
      <c r="P1370" s="236"/>
      <c r="Q1370" s="236"/>
      <c r="R1370" s="236"/>
      <c r="S1370" s="236"/>
      <c r="T1370" s="237"/>
      <c r="U1370" s="11"/>
      <c r="V1370" s="11"/>
      <c r="W1370" s="11"/>
      <c r="X1370" s="11"/>
      <c r="Y1370" s="11"/>
      <c r="Z1370" s="11"/>
      <c r="AA1370" s="11"/>
      <c r="AB1370" s="11"/>
      <c r="AC1370" s="11"/>
      <c r="AD1370" s="11"/>
      <c r="AE1370" s="11"/>
      <c r="AT1370" s="238" t="s">
        <v>199</v>
      </c>
      <c r="AU1370" s="238" t="s">
        <v>85</v>
      </c>
      <c r="AV1370" s="11" t="s">
        <v>85</v>
      </c>
      <c r="AW1370" s="11" t="s">
        <v>32</v>
      </c>
      <c r="AX1370" s="11" t="s">
        <v>76</v>
      </c>
      <c r="AY1370" s="238" t="s">
        <v>195</v>
      </c>
    </row>
    <row r="1371" s="10" customFormat="1">
      <c r="A1371" s="10"/>
      <c r="B1371" s="218"/>
      <c r="C1371" s="219"/>
      <c r="D1371" s="213" t="s">
        <v>199</v>
      </c>
      <c r="E1371" s="220" t="s">
        <v>1</v>
      </c>
      <c r="F1371" s="221" t="s">
        <v>2672</v>
      </c>
      <c r="G1371" s="219"/>
      <c r="H1371" s="220" t="s">
        <v>1</v>
      </c>
      <c r="I1371" s="222"/>
      <c r="J1371" s="219"/>
      <c r="K1371" s="219"/>
      <c r="L1371" s="223"/>
      <c r="M1371" s="224"/>
      <c r="N1371" s="225"/>
      <c r="O1371" s="225"/>
      <c r="P1371" s="225"/>
      <c r="Q1371" s="225"/>
      <c r="R1371" s="225"/>
      <c r="S1371" s="225"/>
      <c r="T1371" s="226"/>
      <c r="U1371" s="10"/>
      <c r="V1371" s="10"/>
      <c r="W1371" s="10"/>
      <c r="X1371" s="10"/>
      <c r="Y1371" s="10"/>
      <c r="Z1371" s="10"/>
      <c r="AA1371" s="10"/>
      <c r="AB1371" s="10"/>
      <c r="AC1371" s="10"/>
      <c r="AD1371" s="10"/>
      <c r="AE1371" s="10"/>
      <c r="AT1371" s="227" t="s">
        <v>199</v>
      </c>
      <c r="AU1371" s="227" t="s">
        <v>85</v>
      </c>
      <c r="AV1371" s="10" t="s">
        <v>83</v>
      </c>
      <c r="AW1371" s="10" t="s">
        <v>32</v>
      </c>
      <c r="AX1371" s="10" t="s">
        <v>76</v>
      </c>
      <c r="AY1371" s="227" t="s">
        <v>195</v>
      </c>
    </row>
    <row r="1372" s="10" customFormat="1">
      <c r="A1372" s="10"/>
      <c r="B1372" s="218"/>
      <c r="C1372" s="219"/>
      <c r="D1372" s="213" t="s">
        <v>199</v>
      </c>
      <c r="E1372" s="220" t="s">
        <v>1</v>
      </c>
      <c r="F1372" s="221" t="s">
        <v>2048</v>
      </c>
      <c r="G1372" s="219"/>
      <c r="H1372" s="220" t="s">
        <v>1</v>
      </c>
      <c r="I1372" s="222"/>
      <c r="J1372" s="219"/>
      <c r="K1372" s="219"/>
      <c r="L1372" s="223"/>
      <c r="M1372" s="224"/>
      <c r="N1372" s="225"/>
      <c r="O1372" s="225"/>
      <c r="P1372" s="225"/>
      <c r="Q1372" s="225"/>
      <c r="R1372" s="225"/>
      <c r="S1372" s="225"/>
      <c r="T1372" s="226"/>
      <c r="U1372" s="10"/>
      <c r="V1372" s="10"/>
      <c r="W1372" s="10"/>
      <c r="X1372" s="10"/>
      <c r="Y1372" s="10"/>
      <c r="Z1372" s="10"/>
      <c r="AA1372" s="10"/>
      <c r="AB1372" s="10"/>
      <c r="AC1372" s="10"/>
      <c r="AD1372" s="10"/>
      <c r="AE1372" s="10"/>
      <c r="AT1372" s="227" t="s">
        <v>199</v>
      </c>
      <c r="AU1372" s="227" t="s">
        <v>85</v>
      </c>
      <c r="AV1372" s="10" t="s">
        <v>83</v>
      </c>
      <c r="AW1372" s="10" t="s">
        <v>32</v>
      </c>
      <c r="AX1372" s="10" t="s">
        <v>76</v>
      </c>
      <c r="AY1372" s="227" t="s">
        <v>195</v>
      </c>
    </row>
    <row r="1373" s="10" customFormat="1">
      <c r="A1373" s="10"/>
      <c r="B1373" s="218"/>
      <c r="C1373" s="219"/>
      <c r="D1373" s="213" t="s">
        <v>199</v>
      </c>
      <c r="E1373" s="220" t="s">
        <v>1</v>
      </c>
      <c r="F1373" s="221" t="s">
        <v>2192</v>
      </c>
      <c r="G1373" s="219"/>
      <c r="H1373" s="220" t="s">
        <v>1</v>
      </c>
      <c r="I1373" s="222"/>
      <c r="J1373" s="219"/>
      <c r="K1373" s="219"/>
      <c r="L1373" s="223"/>
      <c r="M1373" s="224"/>
      <c r="N1373" s="225"/>
      <c r="O1373" s="225"/>
      <c r="P1373" s="225"/>
      <c r="Q1373" s="225"/>
      <c r="R1373" s="225"/>
      <c r="S1373" s="225"/>
      <c r="T1373" s="226"/>
      <c r="U1373" s="10"/>
      <c r="V1373" s="10"/>
      <c r="W1373" s="10"/>
      <c r="X1373" s="10"/>
      <c r="Y1373" s="10"/>
      <c r="Z1373" s="10"/>
      <c r="AA1373" s="10"/>
      <c r="AB1373" s="10"/>
      <c r="AC1373" s="10"/>
      <c r="AD1373" s="10"/>
      <c r="AE1373" s="10"/>
      <c r="AT1373" s="227" t="s">
        <v>199</v>
      </c>
      <c r="AU1373" s="227" t="s">
        <v>85</v>
      </c>
      <c r="AV1373" s="10" t="s">
        <v>83</v>
      </c>
      <c r="AW1373" s="10" t="s">
        <v>32</v>
      </c>
      <c r="AX1373" s="10" t="s">
        <v>76</v>
      </c>
      <c r="AY1373" s="227" t="s">
        <v>195</v>
      </c>
    </row>
    <row r="1374" s="11" customFormat="1">
      <c r="A1374" s="11"/>
      <c r="B1374" s="228"/>
      <c r="C1374" s="229"/>
      <c r="D1374" s="213" t="s">
        <v>199</v>
      </c>
      <c r="E1374" s="230" t="s">
        <v>1</v>
      </c>
      <c r="F1374" s="231" t="s">
        <v>2193</v>
      </c>
      <c r="G1374" s="229"/>
      <c r="H1374" s="232">
        <v>750</v>
      </c>
      <c r="I1374" s="233"/>
      <c r="J1374" s="229"/>
      <c r="K1374" s="229"/>
      <c r="L1374" s="234"/>
      <c r="M1374" s="235"/>
      <c r="N1374" s="236"/>
      <c r="O1374" s="236"/>
      <c r="P1374" s="236"/>
      <c r="Q1374" s="236"/>
      <c r="R1374" s="236"/>
      <c r="S1374" s="236"/>
      <c r="T1374" s="237"/>
      <c r="U1374" s="11"/>
      <c r="V1374" s="11"/>
      <c r="W1374" s="11"/>
      <c r="X1374" s="11"/>
      <c r="Y1374" s="11"/>
      <c r="Z1374" s="11"/>
      <c r="AA1374" s="11"/>
      <c r="AB1374" s="11"/>
      <c r="AC1374" s="11"/>
      <c r="AD1374" s="11"/>
      <c r="AE1374" s="11"/>
      <c r="AT1374" s="238" t="s">
        <v>199</v>
      </c>
      <c r="AU1374" s="238" t="s">
        <v>85</v>
      </c>
      <c r="AV1374" s="11" t="s">
        <v>85</v>
      </c>
      <c r="AW1374" s="11" t="s">
        <v>32</v>
      </c>
      <c r="AX1374" s="11" t="s">
        <v>76</v>
      </c>
      <c r="AY1374" s="238" t="s">
        <v>195</v>
      </c>
    </row>
    <row r="1375" s="10" customFormat="1">
      <c r="A1375" s="10"/>
      <c r="B1375" s="218"/>
      <c r="C1375" s="219"/>
      <c r="D1375" s="213" t="s">
        <v>199</v>
      </c>
      <c r="E1375" s="220" t="s">
        <v>1</v>
      </c>
      <c r="F1375" s="221" t="s">
        <v>2674</v>
      </c>
      <c r="G1375" s="219"/>
      <c r="H1375" s="220" t="s">
        <v>1</v>
      </c>
      <c r="I1375" s="222"/>
      <c r="J1375" s="219"/>
      <c r="K1375" s="219"/>
      <c r="L1375" s="223"/>
      <c r="M1375" s="224"/>
      <c r="N1375" s="225"/>
      <c r="O1375" s="225"/>
      <c r="P1375" s="225"/>
      <c r="Q1375" s="225"/>
      <c r="R1375" s="225"/>
      <c r="S1375" s="225"/>
      <c r="T1375" s="226"/>
      <c r="U1375" s="10"/>
      <c r="V1375" s="10"/>
      <c r="W1375" s="10"/>
      <c r="X1375" s="10"/>
      <c r="Y1375" s="10"/>
      <c r="Z1375" s="10"/>
      <c r="AA1375" s="10"/>
      <c r="AB1375" s="10"/>
      <c r="AC1375" s="10"/>
      <c r="AD1375" s="10"/>
      <c r="AE1375" s="10"/>
      <c r="AT1375" s="227" t="s">
        <v>199</v>
      </c>
      <c r="AU1375" s="227" t="s">
        <v>85</v>
      </c>
      <c r="AV1375" s="10" t="s">
        <v>83</v>
      </c>
      <c r="AW1375" s="10" t="s">
        <v>32</v>
      </c>
      <c r="AX1375" s="10" t="s">
        <v>76</v>
      </c>
      <c r="AY1375" s="227" t="s">
        <v>195</v>
      </c>
    </row>
    <row r="1376" s="10" customFormat="1">
      <c r="A1376" s="10"/>
      <c r="B1376" s="218"/>
      <c r="C1376" s="219"/>
      <c r="D1376" s="213" t="s">
        <v>199</v>
      </c>
      <c r="E1376" s="220" t="s">
        <v>1</v>
      </c>
      <c r="F1376" s="221" t="s">
        <v>2016</v>
      </c>
      <c r="G1376" s="219"/>
      <c r="H1376" s="220" t="s">
        <v>1</v>
      </c>
      <c r="I1376" s="222"/>
      <c r="J1376" s="219"/>
      <c r="K1376" s="219"/>
      <c r="L1376" s="223"/>
      <c r="M1376" s="224"/>
      <c r="N1376" s="225"/>
      <c r="O1376" s="225"/>
      <c r="P1376" s="225"/>
      <c r="Q1376" s="225"/>
      <c r="R1376" s="225"/>
      <c r="S1376" s="225"/>
      <c r="T1376" s="226"/>
      <c r="U1376" s="10"/>
      <c r="V1376" s="10"/>
      <c r="W1376" s="10"/>
      <c r="X1376" s="10"/>
      <c r="Y1376" s="10"/>
      <c r="Z1376" s="10"/>
      <c r="AA1376" s="10"/>
      <c r="AB1376" s="10"/>
      <c r="AC1376" s="10"/>
      <c r="AD1376" s="10"/>
      <c r="AE1376" s="10"/>
      <c r="AT1376" s="227" t="s">
        <v>199</v>
      </c>
      <c r="AU1376" s="227" t="s">
        <v>85</v>
      </c>
      <c r="AV1376" s="10" t="s">
        <v>83</v>
      </c>
      <c r="AW1376" s="10" t="s">
        <v>32</v>
      </c>
      <c r="AX1376" s="10" t="s">
        <v>76</v>
      </c>
      <c r="AY1376" s="227" t="s">
        <v>195</v>
      </c>
    </row>
    <row r="1377" s="11" customFormat="1">
      <c r="A1377" s="11"/>
      <c r="B1377" s="228"/>
      <c r="C1377" s="229"/>
      <c r="D1377" s="213" t="s">
        <v>199</v>
      </c>
      <c r="E1377" s="230" t="s">
        <v>1</v>
      </c>
      <c r="F1377" s="231" t="s">
        <v>2195</v>
      </c>
      <c r="G1377" s="229"/>
      <c r="H1377" s="232">
        <v>67.304000000000002</v>
      </c>
      <c r="I1377" s="233"/>
      <c r="J1377" s="229"/>
      <c r="K1377" s="229"/>
      <c r="L1377" s="234"/>
      <c r="M1377" s="235"/>
      <c r="N1377" s="236"/>
      <c r="O1377" s="236"/>
      <c r="P1377" s="236"/>
      <c r="Q1377" s="236"/>
      <c r="R1377" s="236"/>
      <c r="S1377" s="236"/>
      <c r="T1377" s="237"/>
      <c r="U1377" s="11"/>
      <c r="V1377" s="11"/>
      <c r="W1377" s="11"/>
      <c r="X1377" s="11"/>
      <c r="Y1377" s="11"/>
      <c r="Z1377" s="11"/>
      <c r="AA1377" s="11"/>
      <c r="AB1377" s="11"/>
      <c r="AC1377" s="11"/>
      <c r="AD1377" s="11"/>
      <c r="AE1377" s="11"/>
      <c r="AT1377" s="238" t="s">
        <v>199</v>
      </c>
      <c r="AU1377" s="238" t="s">
        <v>85</v>
      </c>
      <c r="AV1377" s="11" t="s">
        <v>85</v>
      </c>
      <c r="AW1377" s="11" t="s">
        <v>32</v>
      </c>
      <c r="AX1377" s="11" t="s">
        <v>76</v>
      </c>
      <c r="AY1377" s="238" t="s">
        <v>195</v>
      </c>
    </row>
    <row r="1378" s="10" customFormat="1">
      <c r="A1378" s="10"/>
      <c r="B1378" s="218"/>
      <c r="C1378" s="219"/>
      <c r="D1378" s="213" t="s">
        <v>199</v>
      </c>
      <c r="E1378" s="220" t="s">
        <v>1</v>
      </c>
      <c r="F1378" s="221" t="s">
        <v>1723</v>
      </c>
      <c r="G1378" s="219"/>
      <c r="H1378" s="220" t="s">
        <v>1</v>
      </c>
      <c r="I1378" s="222"/>
      <c r="J1378" s="219"/>
      <c r="K1378" s="219"/>
      <c r="L1378" s="223"/>
      <c r="M1378" s="224"/>
      <c r="N1378" s="225"/>
      <c r="O1378" s="225"/>
      <c r="P1378" s="225"/>
      <c r="Q1378" s="225"/>
      <c r="R1378" s="225"/>
      <c r="S1378" s="225"/>
      <c r="T1378" s="226"/>
      <c r="U1378" s="10"/>
      <c r="V1378" s="10"/>
      <c r="W1378" s="10"/>
      <c r="X1378" s="10"/>
      <c r="Y1378" s="10"/>
      <c r="Z1378" s="10"/>
      <c r="AA1378" s="10"/>
      <c r="AB1378" s="10"/>
      <c r="AC1378" s="10"/>
      <c r="AD1378" s="10"/>
      <c r="AE1378" s="10"/>
      <c r="AT1378" s="227" t="s">
        <v>199</v>
      </c>
      <c r="AU1378" s="227" t="s">
        <v>85</v>
      </c>
      <c r="AV1378" s="10" t="s">
        <v>83</v>
      </c>
      <c r="AW1378" s="10" t="s">
        <v>32</v>
      </c>
      <c r="AX1378" s="10" t="s">
        <v>76</v>
      </c>
      <c r="AY1378" s="227" t="s">
        <v>195</v>
      </c>
    </row>
    <row r="1379" s="10" customFormat="1">
      <c r="A1379" s="10"/>
      <c r="B1379" s="218"/>
      <c r="C1379" s="219"/>
      <c r="D1379" s="213" t="s">
        <v>199</v>
      </c>
      <c r="E1379" s="220" t="s">
        <v>1</v>
      </c>
      <c r="F1379" s="221" t="s">
        <v>2078</v>
      </c>
      <c r="G1379" s="219"/>
      <c r="H1379" s="220" t="s">
        <v>1</v>
      </c>
      <c r="I1379" s="222"/>
      <c r="J1379" s="219"/>
      <c r="K1379" s="219"/>
      <c r="L1379" s="223"/>
      <c r="M1379" s="224"/>
      <c r="N1379" s="225"/>
      <c r="O1379" s="225"/>
      <c r="P1379" s="225"/>
      <c r="Q1379" s="225"/>
      <c r="R1379" s="225"/>
      <c r="S1379" s="225"/>
      <c r="T1379" s="226"/>
      <c r="U1379" s="10"/>
      <c r="V1379" s="10"/>
      <c r="W1379" s="10"/>
      <c r="X1379" s="10"/>
      <c r="Y1379" s="10"/>
      <c r="Z1379" s="10"/>
      <c r="AA1379" s="10"/>
      <c r="AB1379" s="10"/>
      <c r="AC1379" s="10"/>
      <c r="AD1379" s="10"/>
      <c r="AE1379" s="10"/>
      <c r="AT1379" s="227" t="s">
        <v>199</v>
      </c>
      <c r="AU1379" s="227" t="s">
        <v>85</v>
      </c>
      <c r="AV1379" s="10" t="s">
        <v>83</v>
      </c>
      <c r="AW1379" s="10" t="s">
        <v>32</v>
      </c>
      <c r="AX1379" s="10" t="s">
        <v>76</v>
      </c>
      <c r="AY1379" s="227" t="s">
        <v>195</v>
      </c>
    </row>
    <row r="1380" s="11" customFormat="1">
      <c r="A1380" s="11"/>
      <c r="B1380" s="228"/>
      <c r="C1380" s="229"/>
      <c r="D1380" s="213" t="s">
        <v>199</v>
      </c>
      <c r="E1380" s="230" t="s">
        <v>1</v>
      </c>
      <c r="F1380" s="231" t="s">
        <v>2677</v>
      </c>
      <c r="G1380" s="229"/>
      <c r="H1380" s="232">
        <v>3.6819999999999999</v>
      </c>
      <c r="I1380" s="233"/>
      <c r="J1380" s="229"/>
      <c r="K1380" s="229"/>
      <c r="L1380" s="234"/>
      <c r="M1380" s="235"/>
      <c r="N1380" s="236"/>
      <c r="O1380" s="236"/>
      <c r="P1380" s="236"/>
      <c r="Q1380" s="236"/>
      <c r="R1380" s="236"/>
      <c r="S1380" s="236"/>
      <c r="T1380" s="237"/>
      <c r="U1380" s="11"/>
      <c r="V1380" s="11"/>
      <c r="W1380" s="11"/>
      <c r="X1380" s="11"/>
      <c r="Y1380" s="11"/>
      <c r="Z1380" s="11"/>
      <c r="AA1380" s="11"/>
      <c r="AB1380" s="11"/>
      <c r="AC1380" s="11"/>
      <c r="AD1380" s="11"/>
      <c r="AE1380" s="11"/>
      <c r="AT1380" s="238" t="s">
        <v>199</v>
      </c>
      <c r="AU1380" s="238" t="s">
        <v>85</v>
      </c>
      <c r="AV1380" s="11" t="s">
        <v>85</v>
      </c>
      <c r="AW1380" s="11" t="s">
        <v>32</v>
      </c>
      <c r="AX1380" s="11" t="s">
        <v>76</v>
      </c>
      <c r="AY1380" s="238" t="s">
        <v>195</v>
      </c>
    </row>
    <row r="1381" s="10" customFormat="1">
      <c r="A1381" s="10"/>
      <c r="B1381" s="218"/>
      <c r="C1381" s="219"/>
      <c r="D1381" s="213" t="s">
        <v>199</v>
      </c>
      <c r="E1381" s="220" t="s">
        <v>1</v>
      </c>
      <c r="F1381" s="221" t="s">
        <v>2065</v>
      </c>
      <c r="G1381" s="219"/>
      <c r="H1381" s="220" t="s">
        <v>1</v>
      </c>
      <c r="I1381" s="222"/>
      <c r="J1381" s="219"/>
      <c r="K1381" s="219"/>
      <c r="L1381" s="223"/>
      <c r="M1381" s="224"/>
      <c r="N1381" s="225"/>
      <c r="O1381" s="225"/>
      <c r="P1381" s="225"/>
      <c r="Q1381" s="225"/>
      <c r="R1381" s="225"/>
      <c r="S1381" s="225"/>
      <c r="T1381" s="226"/>
      <c r="U1381" s="10"/>
      <c r="V1381" s="10"/>
      <c r="W1381" s="10"/>
      <c r="X1381" s="10"/>
      <c r="Y1381" s="10"/>
      <c r="Z1381" s="10"/>
      <c r="AA1381" s="10"/>
      <c r="AB1381" s="10"/>
      <c r="AC1381" s="10"/>
      <c r="AD1381" s="10"/>
      <c r="AE1381" s="10"/>
      <c r="AT1381" s="227" t="s">
        <v>199</v>
      </c>
      <c r="AU1381" s="227" t="s">
        <v>85</v>
      </c>
      <c r="AV1381" s="10" t="s">
        <v>83</v>
      </c>
      <c r="AW1381" s="10" t="s">
        <v>32</v>
      </c>
      <c r="AX1381" s="10" t="s">
        <v>76</v>
      </c>
      <c r="AY1381" s="227" t="s">
        <v>195</v>
      </c>
    </row>
    <row r="1382" s="11" customFormat="1">
      <c r="A1382" s="11"/>
      <c r="B1382" s="228"/>
      <c r="C1382" s="229"/>
      <c r="D1382" s="213" t="s">
        <v>199</v>
      </c>
      <c r="E1382" s="230" t="s">
        <v>1</v>
      </c>
      <c r="F1382" s="231" t="s">
        <v>2678</v>
      </c>
      <c r="G1382" s="229"/>
      <c r="H1382" s="232">
        <v>31.579999999999998</v>
      </c>
      <c r="I1382" s="233"/>
      <c r="J1382" s="229"/>
      <c r="K1382" s="229"/>
      <c r="L1382" s="234"/>
      <c r="M1382" s="235"/>
      <c r="N1382" s="236"/>
      <c r="O1382" s="236"/>
      <c r="P1382" s="236"/>
      <c r="Q1382" s="236"/>
      <c r="R1382" s="236"/>
      <c r="S1382" s="236"/>
      <c r="T1382" s="237"/>
      <c r="U1382" s="11"/>
      <c r="V1382" s="11"/>
      <c r="W1382" s="11"/>
      <c r="X1382" s="11"/>
      <c r="Y1382" s="11"/>
      <c r="Z1382" s="11"/>
      <c r="AA1382" s="11"/>
      <c r="AB1382" s="11"/>
      <c r="AC1382" s="11"/>
      <c r="AD1382" s="11"/>
      <c r="AE1382" s="11"/>
      <c r="AT1382" s="238" t="s">
        <v>199</v>
      </c>
      <c r="AU1382" s="238" t="s">
        <v>85</v>
      </c>
      <c r="AV1382" s="11" t="s">
        <v>85</v>
      </c>
      <c r="AW1382" s="11" t="s">
        <v>32</v>
      </c>
      <c r="AX1382" s="11" t="s">
        <v>76</v>
      </c>
      <c r="AY1382" s="238" t="s">
        <v>195</v>
      </c>
    </row>
    <row r="1383" s="15" customFormat="1">
      <c r="A1383" s="15"/>
      <c r="B1383" s="287"/>
      <c r="C1383" s="288"/>
      <c r="D1383" s="213" t="s">
        <v>199</v>
      </c>
      <c r="E1383" s="289" t="s">
        <v>1</v>
      </c>
      <c r="F1383" s="290" t="s">
        <v>1422</v>
      </c>
      <c r="G1383" s="288"/>
      <c r="H1383" s="291">
        <v>1316.566</v>
      </c>
      <c r="I1383" s="292"/>
      <c r="J1383" s="288"/>
      <c r="K1383" s="288"/>
      <c r="L1383" s="293"/>
      <c r="M1383" s="294"/>
      <c r="N1383" s="295"/>
      <c r="O1383" s="295"/>
      <c r="P1383" s="295"/>
      <c r="Q1383" s="295"/>
      <c r="R1383" s="295"/>
      <c r="S1383" s="295"/>
      <c r="T1383" s="296"/>
      <c r="U1383" s="15"/>
      <c r="V1383" s="15"/>
      <c r="W1383" s="15"/>
      <c r="X1383" s="15"/>
      <c r="Y1383" s="15"/>
      <c r="Z1383" s="15"/>
      <c r="AA1383" s="15"/>
      <c r="AB1383" s="15"/>
      <c r="AC1383" s="15"/>
      <c r="AD1383" s="15"/>
      <c r="AE1383" s="15"/>
      <c r="AT1383" s="297" t="s">
        <v>199</v>
      </c>
      <c r="AU1383" s="297" t="s">
        <v>85</v>
      </c>
      <c r="AV1383" s="15" t="s">
        <v>234</v>
      </c>
      <c r="AW1383" s="15" t="s">
        <v>32</v>
      </c>
      <c r="AX1383" s="15" t="s">
        <v>83</v>
      </c>
      <c r="AY1383" s="297" t="s">
        <v>195</v>
      </c>
    </row>
    <row r="1384" s="13" customFormat="1" ht="22.8" customHeight="1">
      <c r="A1384" s="13"/>
      <c r="B1384" s="248"/>
      <c r="C1384" s="249"/>
      <c r="D1384" s="250" t="s">
        <v>75</v>
      </c>
      <c r="E1384" s="285" t="s">
        <v>85</v>
      </c>
      <c r="F1384" s="285" t="s">
        <v>1726</v>
      </c>
      <c r="G1384" s="249"/>
      <c r="H1384" s="249"/>
      <c r="I1384" s="252"/>
      <c r="J1384" s="286">
        <f>BK1384</f>
        <v>0</v>
      </c>
      <c r="K1384" s="249"/>
      <c r="L1384" s="254"/>
      <c r="M1384" s="255"/>
      <c r="N1384" s="256"/>
      <c r="O1384" s="256"/>
      <c r="P1384" s="257">
        <f>SUM(P1385:P1420)</f>
        <v>0</v>
      </c>
      <c r="Q1384" s="256"/>
      <c r="R1384" s="257">
        <f>SUM(R1385:R1420)</f>
        <v>66.520082999999985</v>
      </c>
      <c r="S1384" s="256"/>
      <c r="T1384" s="258">
        <f>SUM(T1385:T1420)</f>
        <v>0</v>
      </c>
      <c r="U1384" s="13"/>
      <c r="V1384" s="13"/>
      <c r="W1384" s="13"/>
      <c r="X1384" s="13"/>
      <c r="Y1384" s="13"/>
      <c r="Z1384" s="13"/>
      <c r="AA1384" s="13"/>
      <c r="AB1384" s="13"/>
      <c r="AC1384" s="13"/>
      <c r="AD1384" s="13"/>
      <c r="AE1384" s="13"/>
      <c r="AR1384" s="259" t="s">
        <v>83</v>
      </c>
      <c r="AT1384" s="260" t="s">
        <v>75</v>
      </c>
      <c r="AU1384" s="260" t="s">
        <v>83</v>
      </c>
      <c r="AY1384" s="259" t="s">
        <v>195</v>
      </c>
      <c r="BK1384" s="261">
        <f>SUM(BK1385:BK1420)</f>
        <v>0</v>
      </c>
    </row>
    <row r="1385" s="2" customFormat="1" ht="21.75" customHeight="1">
      <c r="A1385" s="39"/>
      <c r="B1385" s="40"/>
      <c r="C1385" s="200" t="s">
        <v>389</v>
      </c>
      <c r="D1385" s="200" t="s">
        <v>191</v>
      </c>
      <c r="E1385" s="201" t="s">
        <v>1727</v>
      </c>
      <c r="F1385" s="202" t="s">
        <v>1728</v>
      </c>
      <c r="G1385" s="203" t="s">
        <v>1237</v>
      </c>
      <c r="H1385" s="204">
        <v>34.479999999999997</v>
      </c>
      <c r="I1385" s="205"/>
      <c r="J1385" s="206">
        <f>ROUND(I1385*H1385,2)</f>
        <v>0</v>
      </c>
      <c r="K1385" s="202" t="s">
        <v>1689</v>
      </c>
      <c r="L1385" s="45"/>
      <c r="M1385" s="207" t="s">
        <v>1</v>
      </c>
      <c r="N1385" s="208" t="s">
        <v>41</v>
      </c>
      <c r="O1385" s="92"/>
      <c r="P1385" s="209">
        <f>O1385*H1385</f>
        <v>0</v>
      </c>
      <c r="Q1385" s="209">
        <v>1.9199999999999999</v>
      </c>
      <c r="R1385" s="209">
        <f>Q1385*H1385</f>
        <v>66.201599999999985</v>
      </c>
      <c r="S1385" s="209">
        <v>0</v>
      </c>
      <c r="T1385" s="210">
        <f>S1385*H1385</f>
        <v>0</v>
      </c>
      <c r="U1385" s="39"/>
      <c r="V1385" s="39"/>
      <c r="W1385" s="39"/>
      <c r="X1385" s="39"/>
      <c r="Y1385" s="39"/>
      <c r="Z1385" s="39"/>
      <c r="AA1385" s="39"/>
      <c r="AB1385" s="39"/>
      <c r="AC1385" s="39"/>
      <c r="AD1385" s="39"/>
      <c r="AE1385" s="39"/>
      <c r="AR1385" s="211" t="s">
        <v>234</v>
      </c>
      <c r="AT1385" s="211" t="s">
        <v>191</v>
      </c>
      <c r="AU1385" s="211" t="s">
        <v>85</v>
      </c>
      <c r="AY1385" s="18" t="s">
        <v>195</v>
      </c>
      <c r="BE1385" s="212">
        <f>IF(N1385="základní",J1385,0)</f>
        <v>0</v>
      </c>
      <c r="BF1385" s="212">
        <f>IF(N1385="snížená",J1385,0)</f>
        <v>0</v>
      </c>
      <c r="BG1385" s="212">
        <f>IF(N1385="zákl. přenesená",J1385,0)</f>
        <v>0</v>
      </c>
      <c r="BH1385" s="212">
        <f>IF(N1385="sníž. přenesená",J1385,0)</f>
        <v>0</v>
      </c>
      <c r="BI1385" s="212">
        <f>IF(N1385="nulová",J1385,0)</f>
        <v>0</v>
      </c>
      <c r="BJ1385" s="18" t="s">
        <v>83</v>
      </c>
      <c r="BK1385" s="212">
        <f>ROUND(I1385*H1385,2)</f>
        <v>0</v>
      </c>
      <c r="BL1385" s="18" t="s">
        <v>234</v>
      </c>
      <c r="BM1385" s="211" t="s">
        <v>2679</v>
      </c>
    </row>
    <row r="1386" s="10" customFormat="1">
      <c r="A1386" s="10"/>
      <c r="B1386" s="218"/>
      <c r="C1386" s="219"/>
      <c r="D1386" s="213" t="s">
        <v>199</v>
      </c>
      <c r="E1386" s="220" t="s">
        <v>1</v>
      </c>
      <c r="F1386" s="221" t="s">
        <v>2680</v>
      </c>
      <c r="G1386" s="219"/>
      <c r="H1386" s="220" t="s">
        <v>1</v>
      </c>
      <c r="I1386" s="222"/>
      <c r="J1386" s="219"/>
      <c r="K1386" s="219"/>
      <c r="L1386" s="223"/>
      <c r="M1386" s="224"/>
      <c r="N1386" s="225"/>
      <c r="O1386" s="225"/>
      <c r="P1386" s="225"/>
      <c r="Q1386" s="225"/>
      <c r="R1386" s="225"/>
      <c r="S1386" s="225"/>
      <c r="T1386" s="226"/>
      <c r="U1386" s="10"/>
      <c r="V1386" s="10"/>
      <c r="W1386" s="10"/>
      <c r="X1386" s="10"/>
      <c r="Y1386" s="10"/>
      <c r="Z1386" s="10"/>
      <c r="AA1386" s="10"/>
      <c r="AB1386" s="10"/>
      <c r="AC1386" s="10"/>
      <c r="AD1386" s="10"/>
      <c r="AE1386" s="10"/>
      <c r="AT1386" s="227" t="s">
        <v>199</v>
      </c>
      <c r="AU1386" s="227" t="s">
        <v>85</v>
      </c>
      <c r="AV1386" s="10" t="s">
        <v>83</v>
      </c>
      <c r="AW1386" s="10" t="s">
        <v>32</v>
      </c>
      <c r="AX1386" s="10" t="s">
        <v>76</v>
      </c>
      <c r="AY1386" s="227" t="s">
        <v>195</v>
      </c>
    </row>
    <row r="1387" s="11" customFormat="1">
      <c r="A1387" s="11"/>
      <c r="B1387" s="228"/>
      <c r="C1387" s="229"/>
      <c r="D1387" s="213" t="s">
        <v>199</v>
      </c>
      <c r="E1387" s="230" t="s">
        <v>1</v>
      </c>
      <c r="F1387" s="231" t="s">
        <v>2230</v>
      </c>
      <c r="G1387" s="229"/>
      <c r="H1387" s="232">
        <v>19.545999999999999</v>
      </c>
      <c r="I1387" s="233"/>
      <c r="J1387" s="229"/>
      <c r="K1387" s="229"/>
      <c r="L1387" s="234"/>
      <c r="M1387" s="235"/>
      <c r="N1387" s="236"/>
      <c r="O1387" s="236"/>
      <c r="P1387" s="236"/>
      <c r="Q1387" s="236"/>
      <c r="R1387" s="236"/>
      <c r="S1387" s="236"/>
      <c r="T1387" s="237"/>
      <c r="U1387" s="11"/>
      <c r="V1387" s="11"/>
      <c r="W1387" s="11"/>
      <c r="X1387" s="11"/>
      <c r="Y1387" s="11"/>
      <c r="Z1387" s="11"/>
      <c r="AA1387" s="11"/>
      <c r="AB1387" s="11"/>
      <c r="AC1387" s="11"/>
      <c r="AD1387" s="11"/>
      <c r="AE1387" s="11"/>
      <c r="AT1387" s="238" t="s">
        <v>199</v>
      </c>
      <c r="AU1387" s="238" t="s">
        <v>85</v>
      </c>
      <c r="AV1387" s="11" t="s">
        <v>85</v>
      </c>
      <c r="AW1387" s="11" t="s">
        <v>32</v>
      </c>
      <c r="AX1387" s="11" t="s">
        <v>76</v>
      </c>
      <c r="AY1387" s="238" t="s">
        <v>195</v>
      </c>
    </row>
    <row r="1388" s="11" customFormat="1">
      <c r="A1388" s="11"/>
      <c r="B1388" s="228"/>
      <c r="C1388" s="229"/>
      <c r="D1388" s="213" t="s">
        <v>199</v>
      </c>
      <c r="E1388" s="230" t="s">
        <v>1</v>
      </c>
      <c r="F1388" s="231" t="s">
        <v>2299</v>
      </c>
      <c r="G1388" s="229"/>
      <c r="H1388" s="232">
        <v>6.9489999999999998</v>
      </c>
      <c r="I1388" s="233"/>
      <c r="J1388" s="229"/>
      <c r="K1388" s="229"/>
      <c r="L1388" s="234"/>
      <c r="M1388" s="235"/>
      <c r="N1388" s="236"/>
      <c r="O1388" s="236"/>
      <c r="P1388" s="236"/>
      <c r="Q1388" s="236"/>
      <c r="R1388" s="236"/>
      <c r="S1388" s="236"/>
      <c r="T1388" s="237"/>
      <c r="U1388" s="11"/>
      <c r="V1388" s="11"/>
      <c r="W1388" s="11"/>
      <c r="X1388" s="11"/>
      <c r="Y1388" s="11"/>
      <c r="Z1388" s="11"/>
      <c r="AA1388" s="11"/>
      <c r="AB1388" s="11"/>
      <c r="AC1388" s="11"/>
      <c r="AD1388" s="11"/>
      <c r="AE1388" s="11"/>
      <c r="AT1388" s="238" t="s">
        <v>199</v>
      </c>
      <c r="AU1388" s="238" t="s">
        <v>85</v>
      </c>
      <c r="AV1388" s="11" t="s">
        <v>85</v>
      </c>
      <c r="AW1388" s="11" t="s">
        <v>32</v>
      </c>
      <c r="AX1388" s="11" t="s">
        <v>76</v>
      </c>
      <c r="AY1388" s="238" t="s">
        <v>195</v>
      </c>
    </row>
    <row r="1389" s="11" customFormat="1">
      <c r="A1389" s="11"/>
      <c r="B1389" s="228"/>
      <c r="C1389" s="229"/>
      <c r="D1389" s="213" t="s">
        <v>199</v>
      </c>
      <c r="E1389" s="230" t="s">
        <v>1</v>
      </c>
      <c r="F1389" s="231" t="s">
        <v>2300</v>
      </c>
      <c r="G1389" s="229"/>
      <c r="H1389" s="232">
        <v>2.7410000000000001</v>
      </c>
      <c r="I1389" s="233"/>
      <c r="J1389" s="229"/>
      <c r="K1389" s="229"/>
      <c r="L1389" s="234"/>
      <c r="M1389" s="235"/>
      <c r="N1389" s="236"/>
      <c r="O1389" s="236"/>
      <c r="P1389" s="236"/>
      <c r="Q1389" s="236"/>
      <c r="R1389" s="236"/>
      <c r="S1389" s="236"/>
      <c r="T1389" s="237"/>
      <c r="U1389" s="11"/>
      <c r="V1389" s="11"/>
      <c r="W1389" s="11"/>
      <c r="X1389" s="11"/>
      <c r="Y1389" s="11"/>
      <c r="Z1389" s="11"/>
      <c r="AA1389" s="11"/>
      <c r="AB1389" s="11"/>
      <c r="AC1389" s="11"/>
      <c r="AD1389" s="11"/>
      <c r="AE1389" s="11"/>
      <c r="AT1389" s="238" t="s">
        <v>199</v>
      </c>
      <c r="AU1389" s="238" t="s">
        <v>85</v>
      </c>
      <c r="AV1389" s="11" t="s">
        <v>85</v>
      </c>
      <c r="AW1389" s="11" t="s">
        <v>32</v>
      </c>
      <c r="AX1389" s="11" t="s">
        <v>76</v>
      </c>
      <c r="AY1389" s="238" t="s">
        <v>195</v>
      </c>
    </row>
    <row r="1390" s="11" customFormat="1">
      <c r="A1390" s="11"/>
      <c r="B1390" s="228"/>
      <c r="C1390" s="229"/>
      <c r="D1390" s="213" t="s">
        <v>199</v>
      </c>
      <c r="E1390" s="230" t="s">
        <v>1</v>
      </c>
      <c r="F1390" s="231" t="s">
        <v>2301</v>
      </c>
      <c r="G1390" s="229"/>
      <c r="H1390" s="232">
        <v>2.069</v>
      </c>
      <c r="I1390" s="233"/>
      <c r="J1390" s="229"/>
      <c r="K1390" s="229"/>
      <c r="L1390" s="234"/>
      <c r="M1390" s="235"/>
      <c r="N1390" s="236"/>
      <c r="O1390" s="236"/>
      <c r="P1390" s="236"/>
      <c r="Q1390" s="236"/>
      <c r="R1390" s="236"/>
      <c r="S1390" s="236"/>
      <c r="T1390" s="237"/>
      <c r="U1390" s="11"/>
      <c r="V1390" s="11"/>
      <c r="W1390" s="11"/>
      <c r="X1390" s="11"/>
      <c r="Y1390" s="11"/>
      <c r="Z1390" s="11"/>
      <c r="AA1390" s="11"/>
      <c r="AB1390" s="11"/>
      <c r="AC1390" s="11"/>
      <c r="AD1390" s="11"/>
      <c r="AE1390" s="11"/>
      <c r="AT1390" s="238" t="s">
        <v>199</v>
      </c>
      <c r="AU1390" s="238" t="s">
        <v>85</v>
      </c>
      <c r="AV1390" s="11" t="s">
        <v>85</v>
      </c>
      <c r="AW1390" s="11" t="s">
        <v>32</v>
      </c>
      <c r="AX1390" s="11" t="s">
        <v>76</v>
      </c>
      <c r="AY1390" s="238" t="s">
        <v>195</v>
      </c>
    </row>
    <row r="1391" s="11" customFormat="1">
      <c r="A1391" s="11"/>
      <c r="B1391" s="228"/>
      <c r="C1391" s="229"/>
      <c r="D1391" s="213" t="s">
        <v>199</v>
      </c>
      <c r="E1391" s="230" t="s">
        <v>1</v>
      </c>
      <c r="F1391" s="231" t="s">
        <v>2302</v>
      </c>
      <c r="G1391" s="229"/>
      <c r="H1391" s="232">
        <v>0.78100000000000003</v>
      </c>
      <c r="I1391" s="233"/>
      <c r="J1391" s="229"/>
      <c r="K1391" s="229"/>
      <c r="L1391" s="234"/>
      <c r="M1391" s="235"/>
      <c r="N1391" s="236"/>
      <c r="O1391" s="236"/>
      <c r="P1391" s="236"/>
      <c r="Q1391" s="236"/>
      <c r="R1391" s="236"/>
      <c r="S1391" s="236"/>
      <c r="T1391" s="237"/>
      <c r="U1391" s="11"/>
      <c r="V1391" s="11"/>
      <c r="W1391" s="11"/>
      <c r="X1391" s="11"/>
      <c r="Y1391" s="11"/>
      <c r="Z1391" s="11"/>
      <c r="AA1391" s="11"/>
      <c r="AB1391" s="11"/>
      <c r="AC1391" s="11"/>
      <c r="AD1391" s="11"/>
      <c r="AE1391" s="11"/>
      <c r="AT1391" s="238" t="s">
        <v>199</v>
      </c>
      <c r="AU1391" s="238" t="s">
        <v>85</v>
      </c>
      <c r="AV1391" s="11" t="s">
        <v>85</v>
      </c>
      <c r="AW1391" s="11" t="s">
        <v>32</v>
      </c>
      <c r="AX1391" s="11" t="s">
        <v>76</v>
      </c>
      <c r="AY1391" s="238" t="s">
        <v>195</v>
      </c>
    </row>
    <row r="1392" s="11" customFormat="1">
      <c r="A1392" s="11"/>
      <c r="B1392" s="228"/>
      <c r="C1392" s="229"/>
      <c r="D1392" s="213" t="s">
        <v>199</v>
      </c>
      <c r="E1392" s="230" t="s">
        <v>1</v>
      </c>
      <c r="F1392" s="231" t="s">
        <v>2334</v>
      </c>
      <c r="G1392" s="229"/>
      <c r="H1392" s="232">
        <v>3.9009999999999998</v>
      </c>
      <c r="I1392" s="233"/>
      <c r="J1392" s="229"/>
      <c r="K1392" s="229"/>
      <c r="L1392" s="234"/>
      <c r="M1392" s="235"/>
      <c r="N1392" s="236"/>
      <c r="O1392" s="236"/>
      <c r="P1392" s="236"/>
      <c r="Q1392" s="236"/>
      <c r="R1392" s="236"/>
      <c r="S1392" s="236"/>
      <c r="T1392" s="237"/>
      <c r="U1392" s="11"/>
      <c r="V1392" s="11"/>
      <c r="W1392" s="11"/>
      <c r="X1392" s="11"/>
      <c r="Y1392" s="11"/>
      <c r="Z1392" s="11"/>
      <c r="AA1392" s="11"/>
      <c r="AB1392" s="11"/>
      <c r="AC1392" s="11"/>
      <c r="AD1392" s="11"/>
      <c r="AE1392" s="11"/>
      <c r="AT1392" s="238" t="s">
        <v>199</v>
      </c>
      <c r="AU1392" s="238" t="s">
        <v>85</v>
      </c>
      <c r="AV1392" s="11" t="s">
        <v>85</v>
      </c>
      <c r="AW1392" s="11" t="s">
        <v>32</v>
      </c>
      <c r="AX1392" s="11" t="s">
        <v>76</v>
      </c>
      <c r="AY1392" s="238" t="s">
        <v>195</v>
      </c>
    </row>
    <row r="1393" s="10" customFormat="1">
      <c r="A1393" s="10"/>
      <c r="B1393" s="218"/>
      <c r="C1393" s="219"/>
      <c r="D1393" s="213" t="s">
        <v>199</v>
      </c>
      <c r="E1393" s="220" t="s">
        <v>1</v>
      </c>
      <c r="F1393" s="221" t="s">
        <v>1731</v>
      </c>
      <c r="G1393" s="219"/>
      <c r="H1393" s="220" t="s">
        <v>1</v>
      </c>
      <c r="I1393" s="222"/>
      <c r="J1393" s="219"/>
      <c r="K1393" s="219"/>
      <c r="L1393" s="223"/>
      <c r="M1393" s="224"/>
      <c r="N1393" s="225"/>
      <c r="O1393" s="225"/>
      <c r="P1393" s="225"/>
      <c r="Q1393" s="225"/>
      <c r="R1393" s="225"/>
      <c r="S1393" s="225"/>
      <c r="T1393" s="226"/>
      <c r="U1393" s="10"/>
      <c r="V1393" s="10"/>
      <c r="W1393" s="10"/>
      <c r="X1393" s="10"/>
      <c r="Y1393" s="10"/>
      <c r="Z1393" s="10"/>
      <c r="AA1393" s="10"/>
      <c r="AB1393" s="10"/>
      <c r="AC1393" s="10"/>
      <c r="AD1393" s="10"/>
      <c r="AE1393" s="10"/>
      <c r="AT1393" s="227" t="s">
        <v>199</v>
      </c>
      <c r="AU1393" s="227" t="s">
        <v>85</v>
      </c>
      <c r="AV1393" s="10" t="s">
        <v>83</v>
      </c>
      <c r="AW1393" s="10" t="s">
        <v>32</v>
      </c>
      <c r="AX1393" s="10" t="s">
        <v>76</v>
      </c>
      <c r="AY1393" s="227" t="s">
        <v>195</v>
      </c>
    </row>
    <row r="1394" s="11" customFormat="1">
      <c r="A1394" s="11"/>
      <c r="B1394" s="228"/>
      <c r="C1394" s="229"/>
      <c r="D1394" s="213" t="s">
        <v>199</v>
      </c>
      <c r="E1394" s="230" t="s">
        <v>1</v>
      </c>
      <c r="F1394" s="231" t="s">
        <v>2681</v>
      </c>
      <c r="G1394" s="229"/>
      <c r="H1394" s="232">
        <v>-0.81799999999999995</v>
      </c>
      <c r="I1394" s="233"/>
      <c r="J1394" s="229"/>
      <c r="K1394" s="229"/>
      <c r="L1394" s="234"/>
      <c r="M1394" s="235"/>
      <c r="N1394" s="236"/>
      <c r="O1394" s="236"/>
      <c r="P1394" s="236"/>
      <c r="Q1394" s="236"/>
      <c r="R1394" s="236"/>
      <c r="S1394" s="236"/>
      <c r="T1394" s="237"/>
      <c r="U1394" s="11"/>
      <c r="V1394" s="11"/>
      <c r="W1394" s="11"/>
      <c r="X1394" s="11"/>
      <c r="Y1394" s="11"/>
      <c r="Z1394" s="11"/>
      <c r="AA1394" s="11"/>
      <c r="AB1394" s="11"/>
      <c r="AC1394" s="11"/>
      <c r="AD1394" s="11"/>
      <c r="AE1394" s="11"/>
      <c r="AT1394" s="238" t="s">
        <v>199</v>
      </c>
      <c r="AU1394" s="238" t="s">
        <v>85</v>
      </c>
      <c r="AV1394" s="11" t="s">
        <v>85</v>
      </c>
      <c r="AW1394" s="11" t="s">
        <v>32</v>
      </c>
      <c r="AX1394" s="11" t="s">
        <v>76</v>
      </c>
      <c r="AY1394" s="238" t="s">
        <v>195</v>
      </c>
    </row>
    <row r="1395" s="11" customFormat="1">
      <c r="A1395" s="11"/>
      <c r="B1395" s="228"/>
      <c r="C1395" s="229"/>
      <c r="D1395" s="213" t="s">
        <v>199</v>
      </c>
      <c r="E1395" s="230" t="s">
        <v>1</v>
      </c>
      <c r="F1395" s="231" t="s">
        <v>2682</v>
      </c>
      <c r="G1395" s="229"/>
      <c r="H1395" s="232">
        <v>-0.29099999999999998</v>
      </c>
      <c r="I1395" s="233"/>
      <c r="J1395" s="229"/>
      <c r="K1395" s="229"/>
      <c r="L1395" s="234"/>
      <c r="M1395" s="235"/>
      <c r="N1395" s="236"/>
      <c r="O1395" s="236"/>
      <c r="P1395" s="236"/>
      <c r="Q1395" s="236"/>
      <c r="R1395" s="236"/>
      <c r="S1395" s="236"/>
      <c r="T1395" s="237"/>
      <c r="U1395" s="11"/>
      <c r="V1395" s="11"/>
      <c r="W1395" s="11"/>
      <c r="X1395" s="11"/>
      <c r="Y1395" s="11"/>
      <c r="Z1395" s="11"/>
      <c r="AA1395" s="11"/>
      <c r="AB1395" s="11"/>
      <c r="AC1395" s="11"/>
      <c r="AD1395" s="11"/>
      <c r="AE1395" s="11"/>
      <c r="AT1395" s="238" t="s">
        <v>199</v>
      </c>
      <c r="AU1395" s="238" t="s">
        <v>85</v>
      </c>
      <c r="AV1395" s="11" t="s">
        <v>85</v>
      </c>
      <c r="AW1395" s="11" t="s">
        <v>32</v>
      </c>
      <c r="AX1395" s="11" t="s">
        <v>76</v>
      </c>
      <c r="AY1395" s="238" t="s">
        <v>195</v>
      </c>
    </row>
    <row r="1396" s="11" customFormat="1">
      <c r="A1396" s="11"/>
      <c r="B1396" s="228"/>
      <c r="C1396" s="229"/>
      <c r="D1396" s="213" t="s">
        <v>199</v>
      </c>
      <c r="E1396" s="230" t="s">
        <v>1</v>
      </c>
      <c r="F1396" s="231" t="s">
        <v>2683</v>
      </c>
      <c r="G1396" s="229"/>
      <c r="H1396" s="232">
        <v>-0.11500000000000001</v>
      </c>
      <c r="I1396" s="233"/>
      <c r="J1396" s="229"/>
      <c r="K1396" s="229"/>
      <c r="L1396" s="234"/>
      <c r="M1396" s="235"/>
      <c r="N1396" s="236"/>
      <c r="O1396" s="236"/>
      <c r="P1396" s="236"/>
      <c r="Q1396" s="236"/>
      <c r="R1396" s="236"/>
      <c r="S1396" s="236"/>
      <c r="T1396" s="237"/>
      <c r="U1396" s="11"/>
      <c r="V1396" s="11"/>
      <c r="W1396" s="11"/>
      <c r="X1396" s="11"/>
      <c r="Y1396" s="11"/>
      <c r="Z1396" s="11"/>
      <c r="AA1396" s="11"/>
      <c r="AB1396" s="11"/>
      <c r="AC1396" s="11"/>
      <c r="AD1396" s="11"/>
      <c r="AE1396" s="11"/>
      <c r="AT1396" s="238" t="s">
        <v>199</v>
      </c>
      <c r="AU1396" s="238" t="s">
        <v>85</v>
      </c>
      <c r="AV1396" s="11" t="s">
        <v>85</v>
      </c>
      <c r="AW1396" s="11" t="s">
        <v>32</v>
      </c>
      <c r="AX1396" s="11" t="s">
        <v>76</v>
      </c>
      <c r="AY1396" s="238" t="s">
        <v>195</v>
      </c>
    </row>
    <row r="1397" s="11" customFormat="1">
      <c r="A1397" s="11"/>
      <c r="B1397" s="228"/>
      <c r="C1397" s="229"/>
      <c r="D1397" s="213" t="s">
        <v>199</v>
      </c>
      <c r="E1397" s="230" t="s">
        <v>1</v>
      </c>
      <c r="F1397" s="231" t="s">
        <v>2684</v>
      </c>
      <c r="G1397" s="229"/>
      <c r="H1397" s="232">
        <v>-0.086999999999999994</v>
      </c>
      <c r="I1397" s="233"/>
      <c r="J1397" s="229"/>
      <c r="K1397" s="229"/>
      <c r="L1397" s="234"/>
      <c r="M1397" s="235"/>
      <c r="N1397" s="236"/>
      <c r="O1397" s="236"/>
      <c r="P1397" s="236"/>
      <c r="Q1397" s="236"/>
      <c r="R1397" s="236"/>
      <c r="S1397" s="236"/>
      <c r="T1397" s="237"/>
      <c r="U1397" s="11"/>
      <c r="V1397" s="11"/>
      <c r="W1397" s="11"/>
      <c r="X1397" s="11"/>
      <c r="Y1397" s="11"/>
      <c r="Z1397" s="11"/>
      <c r="AA1397" s="11"/>
      <c r="AB1397" s="11"/>
      <c r="AC1397" s="11"/>
      <c r="AD1397" s="11"/>
      <c r="AE1397" s="11"/>
      <c r="AT1397" s="238" t="s">
        <v>199</v>
      </c>
      <c r="AU1397" s="238" t="s">
        <v>85</v>
      </c>
      <c r="AV1397" s="11" t="s">
        <v>85</v>
      </c>
      <c r="AW1397" s="11" t="s">
        <v>32</v>
      </c>
      <c r="AX1397" s="11" t="s">
        <v>76</v>
      </c>
      <c r="AY1397" s="238" t="s">
        <v>195</v>
      </c>
    </row>
    <row r="1398" s="11" customFormat="1">
      <c r="A1398" s="11"/>
      <c r="B1398" s="228"/>
      <c r="C1398" s="229"/>
      <c r="D1398" s="213" t="s">
        <v>199</v>
      </c>
      <c r="E1398" s="230" t="s">
        <v>1</v>
      </c>
      <c r="F1398" s="231" t="s">
        <v>2685</v>
      </c>
      <c r="G1398" s="229"/>
      <c r="H1398" s="232">
        <v>-0.033000000000000002</v>
      </c>
      <c r="I1398" s="233"/>
      <c r="J1398" s="229"/>
      <c r="K1398" s="229"/>
      <c r="L1398" s="234"/>
      <c r="M1398" s="235"/>
      <c r="N1398" s="236"/>
      <c r="O1398" s="236"/>
      <c r="P1398" s="236"/>
      <c r="Q1398" s="236"/>
      <c r="R1398" s="236"/>
      <c r="S1398" s="236"/>
      <c r="T1398" s="237"/>
      <c r="U1398" s="11"/>
      <c r="V1398" s="11"/>
      <c r="W1398" s="11"/>
      <c r="X1398" s="11"/>
      <c r="Y1398" s="11"/>
      <c r="Z1398" s="11"/>
      <c r="AA1398" s="11"/>
      <c r="AB1398" s="11"/>
      <c r="AC1398" s="11"/>
      <c r="AD1398" s="11"/>
      <c r="AE1398" s="11"/>
      <c r="AT1398" s="238" t="s">
        <v>199</v>
      </c>
      <c r="AU1398" s="238" t="s">
        <v>85</v>
      </c>
      <c r="AV1398" s="11" t="s">
        <v>85</v>
      </c>
      <c r="AW1398" s="11" t="s">
        <v>32</v>
      </c>
      <c r="AX1398" s="11" t="s">
        <v>76</v>
      </c>
      <c r="AY1398" s="238" t="s">
        <v>195</v>
      </c>
    </row>
    <row r="1399" s="11" customFormat="1">
      <c r="A1399" s="11"/>
      <c r="B1399" s="228"/>
      <c r="C1399" s="229"/>
      <c r="D1399" s="213" t="s">
        <v>199</v>
      </c>
      <c r="E1399" s="230" t="s">
        <v>1</v>
      </c>
      <c r="F1399" s="231" t="s">
        <v>2686</v>
      </c>
      <c r="G1399" s="229"/>
      <c r="H1399" s="232">
        <v>-0.16300000000000001</v>
      </c>
      <c r="I1399" s="233"/>
      <c r="J1399" s="229"/>
      <c r="K1399" s="229"/>
      <c r="L1399" s="234"/>
      <c r="M1399" s="235"/>
      <c r="N1399" s="236"/>
      <c r="O1399" s="236"/>
      <c r="P1399" s="236"/>
      <c r="Q1399" s="236"/>
      <c r="R1399" s="236"/>
      <c r="S1399" s="236"/>
      <c r="T1399" s="237"/>
      <c r="U1399" s="11"/>
      <c r="V1399" s="11"/>
      <c r="W1399" s="11"/>
      <c r="X1399" s="11"/>
      <c r="Y1399" s="11"/>
      <c r="Z1399" s="11"/>
      <c r="AA1399" s="11"/>
      <c r="AB1399" s="11"/>
      <c r="AC1399" s="11"/>
      <c r="AD1399" s="11"/>
      <c r="AE1399" s="11"/>
      <c r="AT1399" s="238" t="s">
        <v>199</v>
      </c>
      <c r="AU1399" s="238" t="s">
        <v>85</v>
      </c>
      <c r="AV1399" s="11" t="s">
        <v>85</v>
      </c>
      <c r="AW1399" s="11" t="s">
        <v>32</v>
      </c>
      <c r="AX1399" s="11" t="s">
        <v>76</v>
      </c>
      <c r="AY1399" s="238" t="s">
        <v>195</v>
      </c>
    </row>
    <row r="1400" s="15" customFormat="1">
      <c r="A1400" s="15"/>
      <c r="B1400" s="287"/>
      <c r="C1400" s="288"/>
      <c r="D1400" s="213" t="s">
        <v>199</v>
      </c>
      <c r="E1400" s="289" t="s">
        <v>1</v>
      </c>
      <c r="F1400" s="290" t="s">
        <v>1422</v>
      </c>
      <c r="G1400" s="288"/>
      <c r="H1400" s="291">
        <v>34.479999999999997</v>
      </c>
      <c r="I1400" s="292"/>
      <c r="J1400" s="288"/>
      <c r="K1400" s="288"/>
      <c r="L1400" s="293"/>
      <c r="M1400" s="294"/>
      <c r="N1400" s="295"/>
      <c r="O1400" s="295"/>
      <c r="P1400" s="295"/>
      <c r="Q1400" s="295"/>
      <c r="R1400" s="295"/>
      <c r="S1400" s="295"/>
      <c r="T1400" s="296"/>
      <c r="U1400" s="15"/>
      <c r="V1400" s="15"/>
      <c r="W1400" s="15"/>
      <c r="X1400" s="15"/>
      <c r="Y1400" s="15"/>
      <c r="Z1400" s="15"/>
      <c r="AA1400" s="15"/>
      <c r="AB1400" s="15"/>
      <c r="AC1400" s="15"/>
      <c r="AD1400" s="15"/>
      <c r="AE1400" s="15"/>
      <c r="AT1400" s="297" t="s">
        <v>199</v>
      </c>
      <c r="AU1400" s="297" t="s">
        <v>85</v>
      </c>
      <c r="AV1400" s="15" t="s">
        <v>234</v>
      </c>
      <c r="AW1400" s="15" t="s">
        <v>32</v>
      </c>
      <c r="AX1400" s="15" t="s">
        <v>83</v>
      </c>
      <c r="AY1400" s="297" t="s">
        <v>195</v>
      </c>
    </row>
    <row r="1401" s="2" customFormat="1" ht="24.15" customHeight="1">
      <c r="A1401" s="39"/>
      <c r="B1401" s="40"/>
      <c r="C1401" s="200" t="s">
        <v>392</v>
      </c>
      <c r="D1401" s="200" t="s">
        <v>191</v>
      </c>
      <c r="E1401" s="201" t="s">
        <v>1735</v>
      </c>
      <c r="F1401" s="202" t="s">
        <v>1736</v>
      </c>
      <c r="G1401" s="203" t="s">
        <v>513</v>
      </c>
      <c r="H1401" s="204">
        <v>299.88999999999999</v>
      </c>
      <c r="I1401" s="205"/>
      <c r="J1401" s="206">
        <f>ROUND(I1401*H1401,2)</f>
        <v>0</v>
      </c>
      <c r="K1401" s="202" t="s">
        <v>1412</v>
      </c>
      <c r="L1401" s="45"/>
      <c r="M1401" s="207" t="s">
        <v>1</v>
      </c>
      <c r="N1401" s="208" t="s">
        <v>41</v>
      </c>
      <c r="O1401" s="92"/>
      <c r="P1401" s="209">
        <f>O1401*H1401</f>
        <v>0</v>
      </c>
      <c r="Q1401" s="209">
        <v>0.00033</v>
      </c>
      <c r="R1401" s="209">
        <f>Q1401*H1401</f>
        <v>0.098963700000000002</v>
      </c>
      <c r="S1401" s="209">
        <v>0</v>
      </c>
      <c r="T1401" s="210">
        <f>S1401*H1401</f>
        <v>0</v>
      </c>
      <c r="U1401" s="39"/>
      <c r="V1401" s="39"/>
      <c r="W1401" s="39"/>
      <c r="X1401" s="39"/>
      <c r="Y1401" s="39"/>
      <c r="Z1401" s="39"/>
      <c r="AA1401" s="39"/>
      <c r="AB1401" s="39"/>
      <c r="AC1401" s="39"/>
      <c r="AD1401" s="39"/>
      <c r="AE1401" s="39"/>
      <c r="AR1401" s="211" t="s">
        <v>234</v>
      </c>
      <c r="AT1401" s="211" t="s">
        <v>191</v>
      </c>
      <c r="AU1401" s="211" t="s">
        <v>85</v>
      </c>
      <c r="AY1401" s="18" t="s">
        <v>195</v>
      </c>
      <c r="BE1401" s="212">
        <f>IF(N1401="základní",J1401,0)</f>
        <v>0</v>
      </c>
      <c r="BF1401" s="212">
        <f>IF(N1401="snížená",J1401,0)</f>
        <v>0</v>
      </c>
      <c r="BG1401" s="212">
        <f>IF(N1401="zákl. přenesená",J1401,0)</f>
        <v>0</v>
      </c>
      <c r="BH1401" s="212">
        <f>IF(N1401="sníž. přenesená",J1401,0)</f>
        <v>0</v>
      </c>
      <c r="BI1401" s="212">
        <f>IF(N1401="nulová",J1401,0)</f>
        <v>0</v>
      </c>
      <c r="BJ1401" s="18" t="s">
        <v>83</v>
      </c>
      <c r="BK1401" s="212">
        <f>ROUND(I1401*H1401,2)</f>
        <v>0</v>
      </c>
      <c r="BL1401" s="18" t="s">
        <v>234</v>
      </c>
      <c r="BM1401" s="211" t="s">
        <v>2687</v>
      </c>
    </row>
    <row r="1402" s="10" customFormat="1">
      <c r="A1402" s="10"/>
      <c r="B1402" s="218"/>
      <c r="C1402" s="219"/>
      <c r="D1402" s="213" t="s">
        <v>199</v>
      </c>
      <c r="E1402" s="220" t="s">
        <v>1</v>
      </c>
      <c r="F1402" s="221" t="s">
        <v>2688</v>
      </c>
      <c r="G1402" s="219"/>
      <c r="H1402" s="220" t="s">
        <v>1</v>
      </c>
      <c r="I1402" s="222"/>
      <c r="J1402" s="219"/>
      <c r="K1402" s="219"/>
      <c r="L1402" s="223"/>
      <c r="M1402" s="224"/>
      <c r="N1402" s="225"/>
      <c r="O1402" s="225"/>
      <c r="P1402" s="225"/>
      <c r="Q1402" s="225"/>
      <c r="R1402" s="225"/>
      <c r="S1402" s="225"/>
      <c r="T1402" s="226"/>
      <c r="U1402" s="10"/>
      <c r="V1402" s="10"/>
      <c r="W1402" s="10"/>
      <c r="X1402" s="10"/>
      <c r="Y1402" s="10"/>
      <c r="Z1402" s="10"/>
      <c r="AA1402" s="10"/>
      <c r="AB1402" s="10"/>
      <c r="AC1402" s="10"/>
      <c r="AD1402" s="10"/>
      <c r="AE1402" s="10"/>
      <c r="AT1402" s="227" t="s">
        <v>199</v>
      </c>
      <c r="AU1402" s="227" t="s">
        <v>85</v>
      </c>
      <c r="AV1402" s="10" t="s">
        <v>83</v>
      </c>
      <c r="AW1402" s="10" t="s">
        <v>32</v>
      </c>
      <c r="AX1402" s="10" t="s">
        <v>76</v>
      </c>
      <c r="AY1402" s="227" t="s">
        <v>195</v>
      </c>
    </row>
    <row r="1403" s="11" customFormat="1">
      <c r="A1403" s="11"/>
      <c r="B1403" s="228"/>
      <c r="C1403" s="229"/>
      <c r="D1403" s="213" t="s">
        <v>199</v>
      </c>
      <c r="E1403" s="230" t="s">
        <v>1</v>
      </c>
      <c r="F1403" s="231" t="s">
        <v>2689</v>
      </c>
      <c r="G1403" s="229"/>
      <c r="H1403" s="232">
        <v>162.88</v>
      </c>
      <c r="I1403" s="233"/>
      <c r="J1403" s="229"/>
      <c r="K1403" s="229"/>
      <c r="L1403" s="234"/>
      <c r="M1403" s="235"/>
      <c r="N1403" s="236"/>
      <c r="O1403" s="236"/>
      <c r="P1403" s="236"/>
      <c r="Q1403" s="236"/>
      <c r="R1403" s="236"/>
      <c r="S1403" s="236"/>
      <c r="T1403" s="237"/>
      <c r="U1403" s="11"/>
      <c r="V1403" s="11"/>
      <c r="W1403" s="11"/>
      <c r="X1403" s="11"/>
      <c r="Y1403" s="11"/>
      <c r="Z1403" s="11"/>
      <c r="AA1403" s="11"/>
      <c r="AB1403" s="11"/>
      <c r="AC1403" s="11"/>
      <c r="AD1403" s="11"/>
      <c r="AE1403" s="11"/>
      <c r="AT1403" s="238" t="s">
        <v>199</v>
      </c>
      <c r="AU1403" s="238" t="s">
        <v>85</v>
      </c>
      <c r="AV1403" s="11" t="s">
        <v>85</v>
      </c>
      <c r="AW1403" s="11" t="s">
        <v>32</v>
      </c>
      <c r="AX1403" s="11" t="s">
        <v>76</v>
      </c>
      <c r="AY1403" s="238" t="s">
        <v>195</v>
      </c>
    </row>
    <row r="1404" s="11" customFormat="1">
      <c r="A1404" s="11"/>
      <c r="B1404" s="228"/>
      <c r="C1404" s="229"/>
      <c r="D1404" s="213" t="s">
        <v>199</v>
      </c>
      <c r="E1404" s="230" t="s">
        <v>1</v>
      </c>
      <c r="F1404" s="231" t="s">
        <v>2690</v>
      </c>
      <c r="G1404" s="229"/>
      <c r="H1404" s="232">
        <v>57.909999999999997</v>
      </c>
      <c r="I1404" s="233"/>
      <c r="J1404" s="229"/>
      <c r="K1404" s="229"/>
      <c r="L1404" s="234"/>
      <c r="M1404" s="235"/>
      <c r="N1404" s="236"/>
      <c r="O1404" s="236"/>
      <c r="P1404" s="236"/>
      <c r="Q1404" s="236"/>
      <c r="R1404" s="236"/>
      <c r="S1404" s="236"/>
      <c r="T1404" s="237"/>
      <c r="U1404" s="11"/>
      <c r="V1404" s="11"/>
      <c r="W1404" s="11"/>
      <c r="X1404" s="11"/>
      <c r="Y1404" s="11"/>
      <c r="Z1404" s="11"/>
      <c r="AA1404" s="11"/>
      <c r="AB1404" s="11"/>
      <c r="AC1404" s="11"/>
      <c r="AD1404" s="11"/>
      <c r="AE1404" s="11"/>
      <c r="AT1404" s="238" t="s">
        <v>199</v>
      </c>
      <c r="AU1404" s="238" t="s">
        <v>85</v>
      </c>
      <c r="AV1404" s="11" t="s">
        <v>85</v>
      </c>
      <c r="AW1404" s="11" t="s">
        <v>32</v>
      </c>
      <c r="AX1404" s="11" t="s">
        <v>76</v>
      </c>
      <c r="AY1404" s="238" t="s">
        <v>195</v>
      </c>
    </row>
    <row r="1405" s="11" customFormat="1">
      <c r="A1405" s="11"/>
      <c r="B1405" s="228"/>
      <c r="C1405" s="229"/>
      <c r="D1405" s="213" t="s">
        <v>199</v>
      </c>
      <c r="E1405" s="230" t="s">
        <v>1</v>
      </c>
      <c r="F1405" s="231" t="s">
        <v>2691</v>
      </c>
      <c r="G1405" s="229"/>
      <c r="H1405" s="232">
        <v>22.84</v>
      </c>
      <c r="I1405" s="233"/>
      <c r="J1405" s="229"/>
      <c r="K1405" s="229"/>
      <c r="L1405" s="234"/>
      <c r="M1405" s="235"/>
      <c r="N1405" s="236"/>
      <c r="O1405" s="236"/>
      <c r="P1405" s="236"/>
      <c r="Q1405" s="236"/>
      <c r="R1405" s="236"/>
      <c r="S1405" s="236"/>
      <c r="T1405" s="237"/>
      <c r="U1405" s="11"/>
      <c r="V1405" s="11"/>
      <c r="W1405" s="11"/>
      <c r="X1405" s="11"/>
      <c r="Y1405" s="11"/>
      <c r="Z1405" s="11"/>
      <c r="AA1405" s="11"/>
      <c r="AB1405" s="11"/>
      <c r="AC1405" s="11"/>
      <c r="AD1405" s="11"/>
      <c r="AE1405" s="11"/>
      <c r="AT1405" s="238" t="s">
        <v>199</v>
      </c>
      <c r="AU1405" s="238" t="s">
        <v>85</v>
      </c>
      <c r="AV1405" s="11" t="s">
        <v>85</v>
      </c>
      <c r="AW1405" s="11" t="s">
        <v>32</v>
      </c>
      <c r="AX1405" s="11" t="s">
        <v>76</v>
      </c>
      <c r="AY1405" s="238" t="s">
        <v>195</v>
      </c>
    </row>
    <row r="1406" s="11" customFormat="1">
      <c r="A1406" s="11"/>
      <c r="B1406" s="228"/>
      <c r="C1406" s="229"/>
      <c r="D1406" s="213" t="s">
        <v>199</v>
      </c>
      <c r="E1406" s="230" t="s">
        <v>1</v>
      </c>
      <c r="F1406" s="231" t="s">
        <v>2692</v>
      </c>
      <c r="G1406" s="229"/>
      <c r="H1406" s="232">
        <v>17.239999999999998</v>
      </c>
      <c r="I1406" s="233"/>
      <c r="J1406" s="229"/>
      <c r="K1406" s="229"/>
      <c r="L1406" s="234"/>
      <c r="M1406" s="235"/>
      <c r="N1406" s="236"/>
      <c r="O1406" s="236"/>
      <c r="P1406" s="236"/>
      <c r="Q1406" s="236"/>
      <c r="R1406" s="236"/>
      <c r="S1406" s="236"/>
      <c r="T1406" s="237"/>
      <c r="U1406" s="11"/>
      <c r="V1406" s="11"/>
      <c r="W1406" s="11"/>
      <c r="X1406" s="11"/>
      <c r="Y1406" s="11"/>
      <c r="Z1406" s="11"/>
      <c r="AA1406" s="11"/>
      <c r="AB1406" s="11"/>
      <c r="AC1406" s="11"/>
      <c r="AD1406" s="11"/>
      <c r="AE1406" s="11"/>
      <c r="AT1406" s="238" t="s">
        <v>199</v>
      </c>
      <c r="AU1406" s="238" t="s">
        <v>85</v>
      </c>
      <c r="AV1406" s="11" t="s">
        <v>85</v>
      </c>
      <c r="AW1406" s="11" t="s">
        <v>32</v>
      </c>
      <c r="AX1406" s="11" t="s">
        <v>76</v>
      </c>
      <c r="AY1406" s="238" t="s">
        <v>195</v>
      </c>
    </row>
    <row r="1407" s="11" customFormat="1">
      <c r="A1407" s="11"/>
      <c r="B1407" s="228"/>
      <c r="C1407" s="229"/>
      <c r="D1407" s="213" t="s">
        <v>199</v>
      </c>
      <c r="E1407" s="230" t="s">
        <v>1</v>
      </c>
      <c r="F1407" s="231" t="s">
        <v>2693</v>
      </c>
      <c r="G1407" s="229"/>
      <c r="H1407" s="232">
        <v>6.5099999999999998</v>
      </c>
      <c r="I1407" s="233"/>
      <c r="J1407" s="229"/>
      <c r="K1407" s="229"/>
      <c r="L1407" s="234"/>
      <c r="M1407" s="235"/>
      <c r="N1407" s="236"/>
      <c r="O1407" s="236"/>
      <c r="P1407" s="236"/>
      <c r="Q1407" s="236"/>
      <c r="R1407" s="236"/>
      <c r="S1407" s="236"/>
      <c r="T1407" s="237"/>
      <c r="U1407" s="11"/>
      <c r="V1407" s="11"/>
      <c r="W1407" s="11"/>
      <c r="X1407" s="11"/>
      <c r="Y1407" s="11"/>
      <c r="Z1407" s="11"/>
      <c r="AA1407" s="11"/>
      <c r="AB1407" s="11"/>
      <c r="AC1407" s="11"/>
      <c r="AD1407" s="11"/>
      <c r="AE1407" s="11"/>
      <c r="AT1407" s="238" t="s">
        <v>199</v>
      </c>
      <c r="AU1407" s="238" t="s">
        <v>85</v>
      </c>
      <c r="AV1407" s="11" t="s">
        <v>85</v>
      </c>
      <c r="AW1407" s="11" t="s">
        <v>32</v>
      </c>
      <c r="AX1407" s="11" t="s">
        <v>76</v>
      </c>
      <c r="AY1407" s="238" t="s">
        <v>195</v>
      </c>
    </row>
    <row r="1408" s="11" customFormat="1">
      <c r="A1408" s="11"/>
      <c r="B1408" s="228"/>
      <c r="C1408" s="229"/>
      <c r="D1408" s="213" t="s">
        <v>199</v>
      </c>
      <c r="E1408" s="230" t="s">
        <v>1</v>
      </c>
      <c r="F1408" s="231" t="s">
        <v>2694</v>
      </c>
      <c r="G1408" s="229"/>
      <c r="H1408" s="232">
        <v>32.509999999999998</v>
      </c>
      <c r="I1408" s="233"/>
      <c r="J1408" s="229"/>
      <c r="K1408" s="229"/>
      <c r="L1408" s="234"/>
      <c r="M1408" s="235"/>
      <c r="N1408" s="236"/>
      <c r="O1408" s="236"/>
      <c r="P1408" s="236"/>
      <c r="Q1408" s="236"/>
      <c r="R1408" s="236"/>
      <c r="S1408" s="236"/>
      <c r="T1408" s="237"/>
      <c r="U1408" s="11"/>
      <c r="V1408" s="11"/>
      <c r="W1408" s="11"/>
      <c r="X1408" s="11"/>
      <c r="Y1408" s="11"/>
      <c r="Z1408" s="11"/>
      <c r="AA1408" s="11"/>
      <c r="AB1408" s="11"/>
      <c r="AC1408" s="11"/>
      <c r="AD1408" s="11"/>
      <c r="AE1408" s="11"/>
      <c r="AT1408" s="238" t="s">
        <v>199</v>
      </c>
      <c r="AU1408" s="238" t="s">
        <v>85</v>
      </c>
      <c r="AV1408" s="11" t="s">
        <v>85</v>
      </c>
      <c r="AW1408" s="11" t="s">
        <v>32</v>
      </c>
      <c r="AX1408" s="11" t="s">
        <v>76</v>
      </c>
      <c r="AY1408" s="238" t="s">
        <v>195</v>
      </c>
    </row>
    <row r="1409" s="15" customFormat="1">
      <c r="A1409" s="15"/>
      <c r="B1409" s="287"/>
      <c r="C1409" s="288"/>
      <c r="D1409" s="213" t="s">
        <v>199</v>
      </c>
      <c r="E1409" s="289" t="s">
        <v>1</v>
      </c>
      <c r="F1409" s="290" t="s">
        <v>1422</v>
      </c>
      <c r="G1409" s="288"/>
      <c r="H1409" s="291">
        <v>299.88999999999999</v>
      </c>
      <c r="I1409" s="292"/>
      <c r="J1409" s="288"/>
      <c r="K1409" s="288"/>
      <c r="L1409" s="293"/>
      <c r="M1409" s="294"/>
      <c r="N1409" s="295"/>
      <c r="O1409" s="295"/>
      <c r="P1409" s="295"/>
      <c r="Q1409" s="295"/>
      <c r="R1409" s="295"/>
      <c r="S1409" s="295"/>
      <c r="T1409" s="296"/>
      <c r="U1409" s="15"/>
      <c r="V1409" s="15"/>
      <c r="W1409" s="15"/>
      <c r="X1409" s="15"/>
      <c r="Y1409" s="15"/>
      <c r="Z1409" s="15"/>
      <c r="AA1409" s="15"/>
      <c r="AB1409" s="15"/>
      <c r="AC1409" s="15"/>
      <c r="AD1409" s="15"/>
      <c r="AE1409" s="15"/>
      <c r="AT1409" s="297" t="s">
        <v>199</v>
      </c>
      <c r="AU1409" s="297" t="s">
        <v>85</v>
      </c>
      <c r="AV1409" s="15" t="s">
        <v>234</v>
      </c>
      <c r="AW1409" s="15" t="s">
        <v>32</v>
      </c>
      <c r="AX1409" s="15" t="s">
        <v>83</v>
      </c>
      <c r="AY1409" s="297" t="s">
        <v>195</v>
      </c>
    </row>
    <row r="1410" s="2" customFormat="1" ht="24.15" customHeight="1">
      <c r="A1410" s="39"/>
      <c r="B1410" s="40"/>
      <c r="C1410" s="200" t="s">
        <v>397</v>
      </c>
      <c r="D1410" s="200" t="s">
        <v>191</v>
      </c>
      <c r="E1410" s="201" t="s">
        <v>1741</v>
      </c>
      <c r="F1410" s="202" t="s">
        <v>1742</v>
      </c>
      <c r="G1410" s="203" t="s">
        <v>1411</v>
      </c>
      <c r="H1410" s="204">
        <v>359.868</v>
      </c>
      <c r="I1410" s="205"/>
      <c r="J1410" s="206">
        <f>ROUND(I1410*H1410,2)</f>
        <v>0</v>
      </c>
      <c r="K1410" s="202" t="s">
        <v>1412</v>
      </c>
      <c r="L1410" s="45"/>
      <c r="M1410" s="207" t="s">
        <v>1</v>
      </c>
      <c r="N1410" s="208" t="s">
        <v>41</v>
      </c>
      <c r="O1410" s="92"/>
      <c r="P1410" s="209">
        <f>O1410*H1410</f>
        <v>0</v>
      </c>
      <c r="Q1410" s="209">
        <v>0.00010000000000000001</v>
      </c>
      <c r="R1410" s="209">
        <f>Q1410*H1410</f>
        <v>0.035986799999999999</v>
      </c>
      <c r="S1410" s="209">
        <v>0</v>
      </c>
      <c r="T1410" s="210">
        <f>S1410*H1410</f>
        <v>0</v>
      </c>
      <c r="U1410" s="39"/>
      <c r="V1410" s="39"/>
      <c r="W1410" s="39"/>
      <c r="X1410" s="39"/>
      <c r="Y1410" s="39"/>
      <c r="Z1410" s="39"/>
      <c r="AA1410" s="39"/>
      <c r="AB1410" s="39"/>
      <c r="AC1410" s="39"/>
      <c r="AD1410" s="39"/>
      <c r="AE1410" s="39"/>
      <c r="AR1410" s="211" t="s">
        <v>234</v>
      </c>
      <c r="AT1410" s="211" t="s">
        <v>191</v>
      </c>
      <c r="AU1410" s="211" t="s">
        <v>85</v>
      </c>
      <c r="AY1410" s="18" t="s">
        <v>195</v>
      </c>
      <c r="BE1410" s="212">
        <f>IF(N1410="základní",J1410,0)</f>
        <v>0</v>
      </c>
      <c r="BF1410" s="212">
        <f>IF(N1410="snížená",J1410,0)</f>
        <v>0</v>
      </c>
      <c r="BG1410" s="212">
        <f>IF(N1410="zákl. přenesená",J1410,0)</f>
        <v>0</v>
      </c>
      <c r="BH1410" s="212">
        <f>IF(N1410="sníž. přenesená",J1410,0)</f>
        <v>0</v>
      </c>
      <c r="BI1410" s="212">
        <f>IF(N1410="nulová",J1410,0)</f>
        <v>0</v>
      </c>
      <c r="BJ1410" s="18" t="s">
        <v>83</v>
      </c>
      <c r="BK1410" s="212">
        <f>ROUND(I1410*H1410,2)</f>
        <v>0</v>
      </c>
      <c r="BL1410" s="18" t="s">
        <v>234</v>
      </c>
      <c r="BM1410" s="211" t="s">
        <v>2695</v>
      </c>
    </row>
    <row r="1411" s="10" customFormat="1">
      <c r="A1411" s="10"/>
      <c r="B1411" s="218"/>
      <c r="C1411" s="219"/>
      <c r="D1411" s="213" t="s">
        <v>199</v>
      </c>
      <c r="E1411" s="220" t="s">
        <v>1</v>
      </c>
      <c r="F1411" s="221" t="s">
        <v>2680</v>
      </c>
      <c r="G1411" s="219"/>
      <c r="H1411" s="220" t="s">
        <v>1</v>
      </c>
      <c r="I1411" s="222"/>
      <c r="J1411" s="219"/>
      <c r="K1411" s="219"/>
      <c r="L1411" s="223"/>
      <c r="M1411" s="224"/>
      <c r="N1411" s="225"/>
      <c r="O1411" s="225"/>
      <c r="P1411" s="225"/>
      <c r="Q1411" s="225"/>
      <c r="R1411" s="225"/>
      <c r="S1411" s="225"/>
      <c r="T1411" s="226"/>
      <c r="U1411" s="10"/>
      <c r="V1411" s="10"/>
      <c r="W1411" s="10"/>
      <c r="X1411" s="10"/>
      <c r="Y1411" s="10"/>
      <c r="Z1411" s="10"/>
      <c r="AA1411" s="10"/>
      <c r="AB1411" s="10"/>
      <c r="AC1411" s="10"/>
      <c r="AD1411" s="10"/>
      <c r="AE1411" s="10"/>
      <c r="AT1411" s="227" t="s">
        <v>199</v>
      </c>
      <c r="AU1411" s="227" t="s">
        <v>85</v>
      </c>
      <c r="AV1411" s="10" t="s">
        <v>83</v>
      </c>
      <c r="AW1411" s="10" t="s">
        <v>32</v>
      </c>
      <c r="AX1411" s="10" t="s">
        <v>76</v>
      </c>
      <c r="AY1411" s="227" t="s">
        <v>195</v>
      </c>
    </row>
    <row r="1412" s="11" customFormat="1">
      <c r="A1412" s="11"/>
      <c r="B1412" s="228"/>
      <c r="C1412" s="229"/>
      <c r="D1412" s="213" t="s">
        <v>199</v>
      </c>
      <c r="E1412" s="230" t="s">
        <v>1</v>
      </c>
      <c r="F1412" s="231" t="s">
        <v>2696</v>
      </c>
      <c r="G1412" s="229"/>
      <c r="H1412" s="232">
        <v>195.45599999999999</v>
      </c>
      <c r="I1412" s="233"/>
      <c r="J1412" s="229"/>
      <c r="K1412" s="229"/>
      <c r="L1412" s="234"/>
      <c r="M1412" s="235"/>
      <c r="N1412" s="236"/>
      <c r="O1412" s="236"/>
      <c r="P1412" s="236"/>
      <c r="Q1412" s="236"/>
      <c r="R1412" s="236"/>
      <c r="S1412" s="236"/>
      <c r="T1412" s="237"/>
      <c r="U1412" s="11"/>
      <c r="V1412" s="11"/>
      <c r="W1412" s="11"/>
      <c r="X1412" s="11"/>
      <c r="Y1412" s="11"/>
      <c r="Z1412" s="11"/>
      <c r="AA1412" s="11"/>
      <c r="AB1412" s="11"/>
      <c r="AC1412" s="11"/>
      <c r="AD1412" s="11"/>
      <c r="AE1412" s="11"/>
      <c r="AT1412" s="238" t="s">
        <v>199</v>
      </c>
      <c r="AU1412" s="238" t="s">
        <v>85</v>
      </c>
      <c r="AV1412" s="11" t="s">
        <v>85</v>
      </c>
      <c r="AW1412" s="11" t="s">
        <v>32</v>
      </c>
      <c r="AX1412" s="11" t="s">
        <v>76</v>
      </c>
      <c r="AY1412" s="238" t="s">
        <v>195</v>
      </c>
    </row>
    <row r="1413" s="11" customFormat="1">
      <c r="A1413" s="11"/>
      <c r="B1413" s="228"/>
      <c r="C1413" s="229"/>
      <c r="D1413" s="213" t="s">
        <v>199</v>
      </c>
      <c r="E1413" s="230" t="s">
        <v>1</v>
      </c>
      <c r="F1413" s="231" t="s">
        <v>2697</v>
      </c>
      <c r="G1413" s="229"/>
      <c r="H1413" s="232">
        <v>69.492000000000004</v>
      </c>
      <c r="I1413" s="233"/>
      <c r="J1413" s="229"/>
      <c r="K1413" s="229"/>
      <c r="L1413" s="234"/>
      <c r="M1413" s="235"/>
      <c r="N1413" s="236"/>
      <c r="O1413" s="236"/>
      <c r="P1413" s="236"/>
      <c r="Q1413" s="236"/>
      <c r="R1413" s="236"/>
      <c r="S1413" s="236"/>
      <c r="T1413" s="237"/>
      <c r="U1413" s="11"/>
      <c r="V1413" s="11"/>
      <c r="W1413" s="11"/>
      <c r="X1413" s="11"/>
      <c r="Y1413" s="11"/>
      <c r="Z1413" s="11"/>
      <c r="AA1413" s="11"/>
      <c r="AB1413" s="11"/>
      <c r="AC1413" s="11"/>
      <c r="AD1413" s="11"/>
      <c r="AE1413" s="11"/>
      <c r="AT1413" s="238" t="s">
        <v>199</v>
      </c>
      <c r="AU1413" s="238" t="s">
        <v>85</v>
      </c>
      <c r="AV1413" s="11" t="s">
        <v>85</v>
      </c>
      <c r="AW1413" s="11" t="s">
        <v>32</v>
      </c>
      <c r="AX1413" s="11" t="s">
        <v>76</v>
      </c>
      <c r="AY1413" s="238" t="s">
        <v>195</v>
      </c>
    </row>
    <row r="1414" s="11" customFormat="1">
      <c r="A1414" s="11"/>
      <c r="B1414" s="228"/>
      <c r="C1414" s="229"/>
      <c r="D1414" s="213" t="s">
        <v>199</v>
      </c>
      <c r="E1414" s="230" t="s">
        <v>1</v>
      </c>
      <c r="F1414" s="231" t="s">
        <v>2698</v>
      </c>
      <c r="G1414" s="229"/>
      <c r="H1414" s="232">
        <v>27.408000000000001</v>
      </c>
      <c r="I1414" s="233"/>
      <c r="J1414" s="229"/>
      <c r="K1414" s="229"/>
      <c r="L1414" s="234"/>
      <c r="M1414" s="235"/>
      <c r="N1414" s="236"/>
      <c r="O1414" s="236"/>
      <c r="P1414" s="236"/>
      <c r="Q1414" s="236"/>
      <c r="R1414" s="236"/>
      <c r="S1414" s="236"/>
      <c r="T1414" s="237"/>
      <c r="U1414" s="11"/>
      <c r="V1414" s="11"/>
      <c r="W1414" s="11"/>
      <c r="X1414" s="11"/>
      <c r="Y1414" s="11"/>
      <c r="Z1414" s="11"/>
      <c r="AA1414" s="11"/>
      <c r="AB1414" s="11"/>
      <c r="AC1414" s="11"/>
      <c r="AD1414" s="11"/>
      <c r="AE1414" s="11"/>
      <c r="AT1414" s="238" t="s">
        <v>199</v>
      </c>
      <c r="AU1414" s="238" t="s">
        <v>85</v>
      </c>
      <c r="AV1414" s="11" t="s">
        <v>85</v>
      </c>
      <c r="AW1414" s="11" t="s">
        <v>32</v>
      </c>
      <c r="AX1414" s="11" t="s">
        <v>76</v>
      </c>
      <c r="AY1414" s="238" t="s">
        <v>195</v>
      </c>
    </row>
    <row r="1415" s="11" customFormat="1">
      <c r="A1415" s="11"/>
      <c r="B1415" s="228"/>
      <c r="C1415" s="229"/>
      <c r="D1415" s="213" t="s">
        <v>199</v>
      </c>
      <c r="E1415" s="230" t="s">
        <v>1</v>
      </c>
      <c r="F1415" s="231" t="s">
        <v>2699</v>
      </c>
      <c r="G1415" s="229"/>
      <c r="H1415" s="232">
        <v>20.687999999999999</v>
      </c>
      <c r="I1415" s="233"/>
      <c r="J1415" s="229"/>
      <c r="K1415" s="229"/>
      <c r="L1415" s="234"/>
      <c r="M1415" s="235"/>
      <c r="N1415" s="236"/>
      <c r="O1415" s="236"/>
      <c r="P1415" s="236"/>
      <c r="Q1415" s="236"/>
      <c r="R1415" s="236"/>
      <c r="S1415" s="236"/>
      <c r="T1415" s="237"/>
      <c r="U1415" s="11"/>
      <c r="V1415" s="11"/>
      <c r="W1415" s="11"/>
      <c r="X1415" s="11"/>
      <c r="Y1415" s="11"/>
      <c r="Z1415" s="11"/>
      <c r="AA1415" s="11"/>
      <c r="AB1415" s="11"/>
      <c r="AC1415" s="11"/>
      <c r="AD1415" s="11"/>
      <c r="AE1415" s="11"/>
      <c r="AT1415" s="238" t="s">
        <v>199</v>
      </c>
      <c r="AU1415" s="238" t="s">
        <v>85</v>
      </c>
      <c r="AV1415" s="11" t="s">
        <v>85</v>
      </c>
      <c r="AW1415" s="11" t="s">
        <v>32</v>
      </c>
      <c r="AX1415" s="11" t="s">
        <v>76</v>
      </c>
      <c r="AY1415" s="238" t="s">
        <v>195</v>
      </c>
    </row>
    <row r="1416" s="11" customFormat="1">
      <c r="A1416" s="11"/>
      <c r="B1416" s="228"/>
      <c r="C1416" s="229"/>
      <c r="D1416" s="213" t="s">
        <v>199</v>
      </c>
      <c r="E1416" s="230" t="s">
        <v>1</v>
      </c>
      <c r="F1416" s="231" t="s">
        <v>2700</v>
      </c>
      <c r="G1416" s="229"/>
      <c r="H1416" s="232">
        <v>7.8120000000000003</v>
      </c>
      <c r="I1416" s="233"/>
      <c r="J1416" s="229"/>
      <c r="K1416" s="229"/>
      <c r="L1416" s="234"/>
      <c r="M1416" s="235"/>
      <c r="N1416" s="236"/>
      <c r="O1416" s="236"/>
      <c r="P1416" s="236"/>
      <c r="Q1416" s="236"/>
      <c r="R1416" s="236"/>
      <c r="S1416" s="236"/>
      <c r="T1416" s="237"/>
      <c r="U1416" s="11"/>
      <c r="V1416" s="11"/>
      <c r="W1416" s="11"/>
      <c r="X1416" s="11"/>
      <c r="Y1416" s="11"/>
      <c r="Z1416" s="11"/>
      <c r="AA1416" s="11"/>
      <c r="AB1416" s="11"/>
      <c r="AC1416" s="11"/>
      <c r="AD1416" s="11"/>
      <c r="AE1416" s="11"/>
      <c r="AT1416" s="238" t="s">
        <v>199</v>
      </c>
      <c r="AU1416" s="238" t="s">
        <v>85</v>
      </c>
      <c r="AV1416" s="11" t="s">
        <v>85</v>
      </c>
      <c r="AW1416" s="11" t="s">
        <v>32</v>
      </c>
      <c r="AX1416" s="11" t="s">
        <v>76</v>
      </c>
      <c r="AY1416" s="238" t="s">
        <v>195</v>
      </c>
    </row>
    <row r="1417" s="11" customFormat="1">
      <c r="A1417" s="11"/>
      <c r="B1417" s="228"/>
      <c r="C1417" s="229"/>
      <c r="D1417" s="213" t="s">
        <v>199</v>
      </c>
      <c r="E1417" s="230" t="s">
        <v>1</v>
      </c>
      <c r="F1417" s="231" t="s">
        <v>2701</v>
      </c>
      <c r="G1417" s="229"/>
      <c r="H1417" s="232">
        <v>39.012</v>
      </c>
      <c r="I1417" s="233"/>
      <c r="J1417" s="229"/>
      <c r="K1417" s="229"/>
      <c r="L1417" s="234"/>
      <c r="M1417" s="235"/>
      <c r="N1417" s="236"/>
      <c r="O1417" s="236"/>
      <c r="P1417" s="236"/>
      <c r="Q1417" s="236"/>
      <c r="R1417" s="236"/>
      <c r="S1417" s="236"/>
      <c r="T1417" s="237"/>
      <c r="U1417" s="11"/>
      <c r="V1417" s="11"/>
      <c r="W1417" s="11"/>
      <c r="X1417" s="11"/>
      <c r="Y1417" s="11"/>
      <c r="Z1417" s="11"/>
      <c r="AA1417" s="11"/>
      <c r="AB1417" s="11"/>
      <c r="AC1417" s="11"/>
      <c r="AD1417" s="11"/>
      <c r="AE1417" s="11"/>
      <c r="AT1417" s="238" t="s">
        <v>199</v>
      </c>
      <c r="AU1417" s="238" t="s">
        <v>85</v>
      </c>
      <c r="AV1417" s="11" t="s">
        <v>85</v>
      </c>
      <c r="AW1417" s="11" t="s">
        <v>32</v>
      </c>
      <c r="AX1417" s="11" t="s">
        <v>76</v>
      </c>
      <c r="AY1417" s="238" t="s">
        <v>195</v>
      </c>
    </row>
    <row r="1418" s="15" customFormat="1">
      <c r="A1418" s="15"/>
      <c r="B1418" s="287"/>
      <c r="C1418" s="288"/>
      <c r="D1418" s="213" t="s">
        <v>199</v>
      </c>
      <c r="E1418" s="289" t="s">
        <v>1</v>
      </c>
      <c r="F1418" s="290" t="s">
        <v>1422</v>
      </c>
      <c r="G1418" s="288"/>
      <c r="H1418" s="291">
        <v>359.868</v>
      </c>
      <c r="I1418" s="292"/>
      <c r="J1418" s="288"/>
      <c r="K1418" s="288"/>
      <c r="L1418" s="293"/>
      <c r="M1418" s="294"/>
      <c r="N1418" s="295"/>
      <c r="O1418" s="295"/>
      <c r="P1418" s="295"/>
      <c r="Q1418" s="295"/>
      <c r="R1418" s="295"/>
      <c r="S1418" s="295"/>
      <c r="T1418" s="296"/>
      <c r="U1418" s="15"/>
      <c r="V1418" s="15"/>
      <c r="W1418" s="15"/>
      <c r="X1418" s="15"/>
      <c r="Y1418" s="15"/>
      <c r="Z1418" s="15"/>
      <c r="AA1418" s="15"/>
      <c r="AB1418" s="15"/>
      <c r="AC1418" s="15"/>
      <c r="AD1418" s="15"/>
      <c r="AE1418" s="15"/>
      <c r="AT1418" s="297" t="s">
        <v>199</v>
      </c>
      <c r="AU1418" s="297" t="s">
        <v>85</v>
      </c>
      <c r="AV1418" s="15" t="s">
        <v>234</v>
      </c>
      <c r="AW1418" s="15" t="s">
        <v>32</v>
      </c>
      <c r="AX1418" s="15" t="s">
        <v>83</v>
      </c>
      <c r="AY1418" s="297" t="s">
        <v>195</v>
      </c>
    </row>
    <row r="1419" s="2" customFormat="1" ht="24.15" customHeight="1">
      <c r="A1419" s="39"/>
      <c r="B1419" s="40"/>
      <c r="C1419" s="262" t="s">
        <v>401</v>
      </c>
      <c r="D1419" s="262" t="s">
        <v>224</v>
      </c>
      <c r="E1419" s="263" t="s">
        <v>1747</v>
      </c>
      <c r="F1419" s="264" t="s">
        <v>1748</v>
      </c>
      <c r="G1419" s="265" t="s">
        <v>1411</v>
      </c>
      <c r="H1419" s="266">
        <v>367.065</v>
      </c>
      <c r="I1419" s="267"/>
      <c r="J1419" s="268">
        <f>ROUND(I1419*H1419,2)</f>
        <v>0</v>
      </c>
      <c r="K1419" s="264" t="s">
        <v>1412</v>
      </c>
      <c r="L1419" s="269"/>
      <c r="M1419" s="270" t="s">
        <v>1</v>
      </c>
      <c r="N1419" s="271" t="s">
        <v>41</v>
      </c>
      <c r="O1419" s="92"/>
      <c r="P1419" s="209">
        <f>O1419*H1419</f>
        <v>0</v>
      </c>
      <c r="Q1419" s="209">
        <v>0.00050000000000000001</v>
      </c>
      <c r="R1419" s="209">
        <f>Q1419*H1419</f>
        <v>0.18353250000000002</v>
      </c>
      <c r="S1419" s="209">
        <v>0</v>
      </c>
      <c r="T1419" s="210">
        <f>S1419*H1419</f>
        <v>0</v>
      </c>
      <c r="U1419" s="39"/>
      <c r="V1419" s="39"/>
      <c r="W1419" s="39"/>
      <c r="X1419" s="39"/>
      <c r="Y1419" s="39"/>
      <c r="Z1419" s="39"/>
      <c r="AA1419" s="39"/>
      <c r="AB1419" s="39"/>
      <c r="AC1419" s="39"/>
      <c r="AD1419" s="39"/>
      <c r="AE1419" s="39"/>
      <c r="AR1419" s="211" t="s">
        <v>253</v>
      </c>
      <c r="AT1419" s="211" t="s">
        <v>224</v>
      </c>
      <c r="AU1419" s="211" t="s">
        <v>85</v>
      </c>
      <c r="AY1419" s="18" t="s">
        <v>195</v>
      </c>
      <c r="BE1419" s="212">
        <f>IF(N1419="základní",J1419,0)</f>
        <v>0</v>
      </c>
      <c r="BF1419" s="212">
        <f>IF(N1419="snížená",J1419,0)</f>
        <v>0</v>
      </c>
      <c r="BG1419" s="212">
        <f>IF(N1419="zákl. přenesená",J1419,0)</f>
        <v>0</v>
      </c>
      <c r="BH1419" s="212">
        <f>IF(N1419="sníž. přenesená",J1419,0)</f>
        <v>0</v>
      </c>
      <c r="BI1419" s="212">
        <f>IF(N1419="nulová",J1419,0)</f>
        <v>0</v>
      </c>
      <c r="BJ1419" s="18" t="s">
        <v>83</v>
      </c>
      <c r="BK1419" s="212">
        <f>ROUND(I1419*H1419,2)</f>
        <v>0</v>
      </c>
      <c r="BL1419" s="18" t="s">
        <v>234</v>
      </c>
      <c r="BM1419" s="211" t="s">
        <v>2702</v>
      </c>
    </row>
    <row r="1420" s="11" customFormat="1">
      <c r="A1420" s="11"/>
      <c r="B1420" s="228"/>
      <c r="C1420" s="229"/>
      <c r="D1420" s="213" t="s">
        <v>199</v>
      </c>
      <c r="E1420" s="229"/>
      <c r="F1420" s="231" t="s">
        <v>2703</v>
      </c>
      <c r="G1420" s="229"/>
      <c r="H1420" s="232">
        <v>367.065</v>
      </c>
      <c r="I1420" s="233"/>
      <c r="J1420" s="229"/>
      <c r="K1420" s="229"/>
      <c r="L1420" s="234"/>
      <c r="M1420" s="235"/>
      <c r="N1420" s="236"/>
      <c r="O1420" s="236"/>
      <c r="P1420" s="236"/>
      <c r="Q1420" s="236"/>
      <c r="R1420" s="236"/>
      <c r="S1420" s="236"/>
      <c r="T1420" s="237"/>
      <c r="U1420" s="11"/>
      <c r="V1420" s="11"/>
      <c r="W1420" s="11"/>
      <c r="X1420" s="11"/>
      <c r="Y1420" s="11"/>
      <c r="Z1420" s="11"/>
      <c r="AA1420" s="11"/>
      <c r="AB1420" s="11"/>
      <c r="AC1420" s="11"/>
      <c r="AD1420" s="11"/>
      <c r="AE1420" s="11"/>
      <c r="AT1420" s="238" t="s">
        <v>199</v>
      </c>
      <c r="AU1420" s="238" t="s">
        <v>85</v>
      </c>
      <c r="AV1420" s="11" t="s">
        <v>85</v>
      </c>
      <c r="AW1420" s="11" t="s">
        <v>4</v>
      </c>
      <c r="AX1420" s="11" t="s">
        <v>83</v>
      </c>
      <c r="AY1420" s="238" t="s">
        <v>195</v>
      </c>
    </row>
    <row r="1421" s="13" customFormat="1" ht="22.8" customHeight="1">
      <c r="A1421" s="13"/>
      <c r="B1421" s="248"/>
      <c r="C1421" s="249"/>
      <c r="D1421" s="250" t="s">
        <v>75</v>
      </c>
      <c r="E1421" s="285" t="s">
        <v>229</v>
      </c>
      <c r="F1421" s="285" t="s">
        <v>1751</v>
      </c>
      <c r="G1421" s="249"/>
      <c r="H1421" s="249"/>
      <c r="I1421" s="252"/>
      <c r="J1421" s="286">
        <f>BK1421</f>
        <v>0</v>
      </c>
      <c r="K1421" s="249"/>
      <c r="L1421" s="254"/>
      <c r="M1421" s="255"/>
      <c r="N1421" s="256"/>
      <c r="O1421" s="256"/>
      <c r="P1421" s="257">
        <f>SUM(P1422:P1469)</f>
        <v>0</v>
      </c>
      <c r="Q1421" s="256"/>
      <c r="R1421" s="257">
        <f>SUM(R1422:R1469)</f>
        <v>0</v>
      </c>
      <c r="S1421" s="256"/>
      <c r="T1421" s="258">
        <f>SUM(T1422:T1469)</f>
        <v>0</v>
      </c>
      <c r="U1421" s="13"/>
      <c r="V1421" s="13"/>
      <c r="W1421" s="13"/>
      <c r="X1421" s="13"/>
      <c r="Y1421" s="13"/>
      <c r="Z1421" s="13"/>
      <c r="AA1421" s="13"/>
      <c r="AB1421" s="13"/>
      <c r="AC1421" s="13"/>
      <c r="AD1421" s="13"/>
      <c r="AE1421" s="13"/>
      <c r="AR1421" s="259" t="s">
        <v>83</v>
      </c>
      <c r="AT1421" s="260" t="s">
        <v>75</v>
      </c>
      <c r="AU1421" s="260" t="s">
        <v>83</v>
      </c>
      <c r="AY1421" s="259" t="s">
        <v>195</v>
      </c>
      <c r="BK1421" s="261">
        <f>SUM(BK1422:BK1469)</f>
        <v>0</v>
      </c>
    </row>
    <row r="1422" s="2" customFormat="1" ht="16.5" customHeight="1">
      <c r="A1422" s="39"/>
      <c r="B1422" s="40"/>
      <c r="C1422" s="200" t="s">
        <v>404</v>
      </c>
      <c r="D1422" s="200" t="s">
        <v>191</v>
      </c>
      <c r="E1422" s="201" t="s">
        <v>1752</v>
      </c>
      <c r="F1422" s="202" t="s">
        <v>1753</v>
      </c>
      <c r="G1422" s="203" t="s">
        <v>513</v>
      </c>
      <c r="H1422" s="204">
        <v>1990.03</v>
      </c>
      <c r="I1422" s="205"/>
      <c r="J1422" s="206">
        <f>ROUND(I1422*H1422,2)</f>
        <v>0</v>
      </c>
      <c r="K1422" s="202" t="s">
        <v>1689</v>
      </c>
      <c r="L1422" s="45"/>
      <c r="M1422" s="207" t="s">
        <v>1</v>
      </c>
      <c r="N1422" s="208" t="s">
        <v>41</v>
      </c>
      <c r="O1422" s="92"/>
      <c r="P1422" s="209">
        <f>O1422*H1422</f>
        <v>0</v>
      </c>
      <c r="Q1422" s="209">
        <v>0</v>
      </c>
      <c r="R1422" s="209">
        <f>Q1422*H1422</f>
        <v>0</v>
      </c>
      <c r="S1422" s="209">
        <v>0</v>
      </c>
      <c r="T1422" s="210">
        <f>S1422*H1422</f>
        <v>0</v>
      </c>
      <c r="U1422" s="39"/>
      <c r="V1422" s="39"/>
      <c r="W1422" s="39"/>
      <c r="X1422" s="39"/>
      <c r="Y1422" s="39"/>
      <c r="Z1422" s="39"/>
      <c r="AA1422" s="39"/>
      <c r="AB1422" s="39"/>
      <c r="AC1422" s="39"/>
      <c r="AD1422" s="39"/>
      <c r="AE1422" s="39"/>
      <c r="AR1422" s="211" t="s">
        <v>234</v>
      </c>
      <c r="AT1422" s="211" t="s">
        <v>191</v>
      </c>
      <c r="AU1422" s="211" t="s">
        <v>85</v>
      </c>
      <c r="AY1422" s="18" t="s">
        <v>195</v>
      </c>
      <c r="BE1422" s="212">
        <f>IF(N1422="základní",J1422,0)</f>
        <v>0</v>
      </c>
      <c r="BF1422" s="212">
        <f>IF(N1422="snížená",J1422,0)</f>
        <v>0</v>
      </c>
      <c r="BG1422" s="212">
        <f>IF(N1422="zákl. přenesená",J1422,0)</f>
        <v>0</v>
      </c>
      <c r="BH1422" s="212">
        <f>IF(N1422="sníž. přenesená",J1422,0)</f>
        <v>0</v>
      </c>
      <c r="BI1422" s="212">
        <f>IF(N1422="nulová",J1422,0)</f>
        <v>0</v>
      </c>
      <c r="BJ1422" s="18" t="s">
        <v>83</v>
      </c>
      <c r="BK1422" s="212">
        <f>ROUND(I1422*H1422,2)</f>
        <v>0</v>
      </c>
      <c r="BL1422" s="18" t="s">
        <v>234</v>
      </c>
      <c r="BM1422" s="211" t="s">
        <v>2704</v>
      </c>
    </row>
    <row r="1423" s="11" customFormat="1">
      <c r="A1423" s="11"/>
      <c r="B1423" s="228"/>
      <c r="C1423" s="229"/>
      <c r="D1423" s="213" t="s">
        <v>199</v>
      </c>
      <c r="E1423" s="230" t="s">
        <v>1</v>
      </c>
      <c r="F1423" s="231" t="s">
        <v>2705</v>
      </c>
      <c r="G1423" s="229"/>
      <c r="H1423" s="232">
        <v>162.88</v>
      </c>
      <c r="I1423" s="233"/>
      <c r="J1423" s="229"/>
      <c r="K1423" s="229"/>
      <c r="L1423" s="234"/>
      <c r="M1423" s="235"/>
      <c r="N1423" s="236"/>
      <c r="O1423" s="236"/>
      <c r="P1423" s="236"/>
      <c r="Q1423" s="236"/>
      <c r="R1423" s="236"/>
      <c r="S1423" s="236"/>
      <c r="T1423" s="237"/>
      <c r="U1423" s="11"/>
      <c r="V1423" s="11"/>
      <c r="W1423" s="11"/>
      <c r="X1423" s="11"/>
      <c r="Y1423" s="11"/>
      <c r="Z1423" s="11"/>
      <c r="AA1423" s="11"/>
      <c r="AB1423" s="11"/>
      <c r="AC1423" s="11"/>
      <c r="AD1423" s="11"/>
      <c r="AE1423" s="11"/>
      <c r="AT1423" s="238" t="s">
        <v>199</v>
      </c>
      <c r="AU1423" s="238" t="s">
        <v>85</v>
      </c>
      <c r="AV1423" s="11" t="s">
        <v>85</v>
      </c>
      <c r="AW1423" s="11" t="s">
        <v>32</v>
      </c>
      <c r="AX1423" s="11" t="s">
        <v>76</v>
      </c>
      <c r="AY1423" s="238" t="s">
        <v>195</v>
      </c>
    </row>
    <row r="1424" s="11" customFormat="1">
      <c r="A1424" s="11"/>
      <c r="B1424" s="228"/>
      <c r="C1424" s="229"/>
      <c r="D1424" s="213" t="s">
        <v>199</v>
      </c>
      <c r="E1424" s="230" t="s">
        <v>1</v>
      </c>
      <c r="F1424" s="231" t="s">
        <v>2706</v>
      </c>
      <c r="G1424" s="229"/>
      <c r="H1424" s="232">
        <v>64.769999999999996</v>
      </c>
      <c r="I1424" s="233"/>
      <c r="J1424" s="229"/>
      <c r="K1424" s="229"/>
      <c r="L1424" s="234"/>
      <c r="M1424" s="235"/>
      <c r="N1424" s="236"/>
      <c r="O1424" s="236"/>
      <c r="P1424" s="236"/>
      <c r="Q1424" s="236"/>
      <c r="R1424" s="236"/>
      <c r="S1424" s="236"/>
      <c r="T1424" s="237"/>
      <c r="U1424" s="11"/>
      <c r="V1424" s="11"/>
      <c r="W1424" s="11"/>
      <c r="X1424" s="11"/>
      <c r="Y1424" s="11"/>
      <c r="Z1424" s="11"/>
      <c r="AA1424" s="11"/>
      <c r="AB1424" s="11"/>
      <c r="AC1424" s="11"/>
      <c r="AD1424" s="11"/>
      <c r="AE1424" s="11"/>
      <c r="AT1424" s="238" t="s">
        <v>199</v>
      </c>
      <c r="AU1424" s="238" t="s">
        <v>85</v>
      </c>
      <c r="AV1424" s="11" t="s">
        <v>85</v>
      </c>
      <c r="AW1424" s="11" t="s">
        <v>32</v>
      </c>
      <c r="AX1424" s="11" t="s">
        <v>76</v>
      </c>
      <c r="AY1424" s="238" t="s">
        <v>195</v>
      </c>
    </row>
    <row r="1425" s="11" customFormat="1">
      <c r="A1425" s="11"/>
      <c r="B1425" s="228"/>
      <c r="C1425" s="229"/>
      <c r="D1425" s="213" t="s">
        <v>199</v>
      </c>
      <c r="E1425" s="230" t="s">
        <v>1</v>
      </c>
      <c r="F1425" s="231" t="s">
        <v>2707</v>
      </c>
      <c r="G1425" s="229"/>
      <c r="H1425" s="232">
        <v>249.50999999999999</v>
      </c>
      <c r="I1425" s="233"/>
      <c r="J1425" s="229"/>
      <c r="K1425" s="229"/>
      <c r="L1425" s="234"/>
      <c r="M1425" s="235"/>
      <c r="N1425" s="236"/>
      <c r="O1425" s="236"/>
      <c r="P1425" s="236"/>
      <c r="Q1425" s="236"/>
      <c r="R1425" s="236"/>
      <c r="S1425" s="236"/>
      <c r="T1425" s="237"/>
      <c r="U1425" s="11"/>
      <c r="V1425" s="11"/>
      <c r="W1425" s="11"/>
      <c r="X1425" s="11"/>
      <c r="Y1425" s="11"/>
      <c r="Z1425" s="11"/>
      <c r="AA1425" s="11"/>
      <c r="AB1425" s="11"/>
      <c r="AC1425" s="11"/>
      <c r="AD1425" s="11"/>
      <c r="AE1425" s="11"/>
      <c r="AT1425" s="238" t="s">
        <v>199</v>
      </c>
      <c r="AU1425" s="238" t="s">
        <v>85</v>
      </c>
      <c r="AV1425" s="11" t="s">
        <v>85</v>
      </c>
      <c r="AW1425" s="11" t="s">
        <v>32</v>
      </c>
      <c r="AX1425" s="11" t="s">
        <v>76</v>
      </c>
      <c r="AY1425" s="238" t="s">
        <v>195</v>
      </c>
    </row>
    <row r="1426" s="11" customFormat="1">
      <c r="A1426" s="11"/>
      <c r="B1426" s="228"/>
      <c r="C1426" s="229"/>
      <c r="D1426" s="213" t="s">
        <v>199</v>
      </c>
      <c r="E1426" s="230" t="s">
        <v>1</v>
      </c>
      <c r="F1426" s="231" t="s">
        <v>2708</v>
      </c>
      <c r="G1426" s="229"/>
      <c r="H1426" s="232">
        <v>45.829999999999998</v>
      </c>
      <c r="I1426" s="233"/>
      <c r="J1426" s="229"/>
      <c r="K1426" s="229"/>
      <c r="L1426" s="234"/>
      <c r="M1426" s="235"/>
      <c r="N1426" s="236"/>
      <c r="O1426" s="236"/>
      <c r="P1426" s="236"/>
      <c r="Q1426" s="236"/>
      <c r="R1426" s="236"/>
      <c r="S1426" s="236"/>
      <c r="T1426" s="237"/>
      <c r="U1426" s="11"/>
      <c r="V1426" s="11"/>
      <c r="W1426" s="11"/>
      <c r="X1426" s="11"/>
      <c r="Y1426" s="11"/>
      <c r="Z1426" s="11"/>
      <c r="AA1426" s="11"/>
      <c r="AB1426" s="11"/>
      <c r="AC1426" s="11"/>
      <c r="AD1426" s="11"/>
      <c r="AE1426" s="11"/>
      <c r="AT1426" s="238" t="s">
        <v>199</v>
      </c>
      <c r="AU1426" s="238" t="s">
        <v>85</v>
      </c>
      <c r="AV1426" s="11" t="s">
        <v>85</v>
      </c>
      <c r="AW1426" s="11" t="s">
        <v>32</v>
      </c>
      <c r="AX1426" s="11" t="s">
        <v>76</v>
      </c>
      <c r="AY1426" s="238" t="s">
        <v>195</v>
      </c>
    </row>
    <row r="1427" s="11" customFormat="1">
      <c r="A1427" s="11"/>
      <c r="B1427" s="228"/>
      <c r="C1427" s="229"/>
      <c r="D1427" s="213" t="s">
        <v>199</v>
      </c>
      <c r="E1427" s="230" t="s">
        <v>1</v>
      </c>
      <c r="F1427" s="231" t="s">
        <v>2709</v>
      </c>
      <c r="G1427" s="229"/>
      <c r="H1427" s="232">
        <v>209.5</v>
      </c>
      <c r="I1427" s="233"/>
      <c r="J1427" s="229"/>
      <c r="K1427" s="229"/>
      <c r="L1427" s="234"/>
      <c r="M1427" s="235"/>
      <c r="N1427" s="236"/>
      <c r="O1427" s="236"/>
      <c r="P1427" s="236"/>
      <c r="Q1427" s="236"/>
      <c r="R1427" s="236"/>
      <c r="S1427" s="236"/>
      <c r="T1427" s="237"/>
      <c r="U1427" s="11"/>
      <c r="V1427" s="11"/>
      <c r="W1427" s="11"/>
      <c r="X1427" s="11"/>
      <c r="Y1427" s="11"/>
      <c r="Z1427" s="11"/>
      <c r="AA1427" s="11"/>
      <c r="AB1427" s="11"/>
      <c r="AC1427" s="11"/>
      <c r="AD1427" s="11"/>
      <c r="AE1427" s="11"/>
      <c r="AT1427" s="238" t="s">
        <v>199</v>
      </c>
      <c r="AU1427" s="238" t="s">
        <v>85</v>
      </c>
      <c r="AV1427" s="11" t="s">
        <v>85</v>
      </c>
      <c r="AW1427" s="11" t="s">
        <v>32</v>
      </c>
      <c r="AX1427" s="11" t="s">
        <v>76</v>
      </c>
      <c r="AY1427" s="238" t="s">
        <v>195</v>
      </c>
    </row>
    <row r="1428" s="11" customFormat="1">
      <c r="A1428" s="11"/>
      <c r="B1428" s="228"/>
      <c r="C1428" s="229"/>
      <c r="D1428" s="213" t="s">
        <v>199</v>
      </c>
      <c r="E1428" s="230" t="s">
        <v>1</v>
      </c>
      <c r="F1428" s="231" t="s">
        <v>2710</v>
      </c>
      <c r="G1428" s="229"/>
      <c r="H1428" s="232">
        <v>269.51999999999998</v>
      </c>
      <c r="I1428" s="233"/>
      <c r="J1428" s="229"/>
      <c r="K1428" s="229"/>
      <c r="L1428" s="234"/>
      <c r="M1428" s="235"/>
      <c r="N1428" s="236"/>
      <c r="O1428" s="236"/>
      <c r="P1428" s="236"/>
      <c r="Q1428" s="236"/>
      <c r="R1428" s="236"/>
      <c r="S1428" s="236"/>
      <c r="T1428" s="237"/>
      <c r="U1428" s="11"/>
      <c r="V1428" s="11"/>
      <c r="W1428" s="11"/>
      <c r="X1428" s="11"/>
      <c r="Y1428" s="11"/>
      <c r="Z1428" s="11"/>
      <c r="AA1428" s="11"/>
      <c r="AB1428" s="11"/>
      <c r="AC1428" s="11"/>
      <c r="AD1428" s="11"/>
      <c r="AE1428" s="11"/>
      <c r="AT1428" s="238" t="s">
        <v>199</v>
      </c>
      <c r="AU1428" s="238" t="s">
        <v>85</v>
      </c>
      <c r="AV1428" s="11" t="s">
        <v>85</v>
      </c>
      <c r="AW1428" s="11" t="s">
        <v>32</v>
      </c>
      <c r="AX1428" s="11" t="s">
        <v>76</v>
      </c>
      <c r="AY1428" s="238" t="s">
        <v>195</v>
      </c>
    </row>
    <row r="1429" s="11" customFormat="1">
      <c r="A1429" s="11"/>
      <c r="B1429" s="228"/>
      <c r="C1429" s="229"/>
      <c r="D1429" s="213" t="s">
        <v>199</v>
      </c>
      <c r="E1429" s="230" t="s">
        <v>1</v>
      </c>
      <c r="F1429" s="231" t="s">
        <v>2711</v>
      </c>
      <c r="G1429" s="229"/>
      <c r="H1429" s="232">
        <v>67.480000000000004</v>
      </c>
      <c r="I1429" s="233"/>
      <c r="J1429" s="229"/>
      <c r="K1429" s="229"/>
      <c r="L1429" s="234"/>
      <c r="M1429" s="235"/>
      <c r="N1429" s="236"/>
      <c r="O1429" s="236"/>
      <c r="P1429" s="236"/>
      <c r="Q1429" s="236"/>
      <c r="R1429" s="236"/>
      <c r="S1429" s="236"/>
      <c r="T1429" s="237"/>
      <c r="U1429" s="11"/>
      <c r="V1429" s="11"/>
      <c r="W1429" s="11"/>
      <c r="X1429" s="11"/>
      <c r="Y1429" s="11"/>
      <c r="Z1429" s="11"/>
      <c r="AA1429" s="11"/>
      <c r="AB1429" s="11"/>
      <c r="AC1429" s="11"/>
      <c r="AD1429" s="11"/>
      <c r="AE1429" s="11"/>
      <c r="AT1429" s="238" t="s">
        <v>199</v>
      </c>
      <c r="AU1429" s="238" t="s">
        <v>85</v>
      </c>
      <c r="AV1429" s="11" t="s">
        <v>85</v>
      </c>
      <c r="AW1429" s="11" t="s">
        <v>32</v>
      </c>
      <c r="AX1429" s="11" t="s">
        <v>76</v>
      </c>
      <c r="AY1429" s="238" t="s">
        <v>195</v>
      </c>
    </row>
    <row r="1430" s="11" customFormat="1">
      <c r="A1430" s="11"/>
      <c r="B1430" s="228"/>
      <c r="C1430" s="229"/>
      <c r="D1430" s="213" t="s">
        <v>199</v>
      </c>
      <c r="E1430" s="230" t="s">
        <v>1</v>
      </c>
      <c r="F1430" s="231" t="s">
        <v>2712</v>
      </c>
      <c r="G1430" s="229"/>
      <c r="H1430" s="232">
        <v>39.590000000000003</v>
      </c>
      <c r="I1430" s="233"/>
      <c r="J1430" s="229"/>
      <c r="K1430" s="229"/>
      <c r="L1430" s="234"/>
      <c r="M1430" s="235"/>
      <c r="N1430" s="236"/>
      <c r="O1430" s="236"/>
      <c r="P1430" s="236"/>
      <c r="Q1430" s="236"/>
      <c r="R1430" s="236"/>
      <c r="S1430" s="236"/>
      <c r="T1430" s="237"/>
      <c r="U1430" s="11"/>
      <c r="V1430" s="11"/>
      <c r="W1430" s="11"/>
      <c r="X1430" s="11"/>
      <c r="Y1430" s="11"/>
      <c r="Z1430" s="11"/>
      <c r="AA1430" s="11"/>
      <c r="AB1430" s="11"/>
      <c r="AC1430" s="11"/>
      <c r="AD1430" s="11"/>
      <c r="AE1430" s="11"/>
      <c r="AT1430" s="238" t="s">
        <v>199</v>
      </c>
      <c r="AU1430" s="238" t="s">
        <v>85</v>
      </c>
      <c r="AV1430" s="11" t="s">
        <v>85</v>
      </c>
      <c r="AW1430" s="11" t="s">
        <v>32</v>
      </c>
      <c r="AX1430" s="11" t="s">
        <v>76</v>
      </c>
      <c r="AY1430" s="238" t="s">
        <v>195</v>
      </c>
    </row>
    <row r="1431" s="11" customFormat="1">
      <c r="A1431" s="11"/>
      <c r="B1431" s="228"/>
      <c r="C1431" s="229"/>
      <c r="D1431" s="213" t="s">
        <v>199</v>
      </c>
      <c r="E1431" s="230" t="s">
        <v>1</v>
      </c>
      <c r="F1431" s="231" t="s">
        <v>2713</v>
      </c>
      <c r="G1431" s="229"/>
      <c r="H1431" s="232">
        <v>167</v>
      </c>
      <c r="I1431" s="233"/>
      <c r="J1431" s="229"/>
      <c r="K1431" s="229"/>
      <c r="L1431" s="234"/>
      <c r="M1431" s="235"/>
      <c r="N1431" s="236"/>
      <c r="O1431" s="236"/>
      <c r="P1431" s="236"/>
      <c r="Q1431" s="236"/>
      <c r="R1431" s="236"/>
      <c r="S1431" s="236"/>
      <c r="T1431" s="237"/>
      <c r="U1431" s="11"/>
      <c r="V1431" s="11"/>
      <c r="W1431" s="11"/>
      <c r="X1431" s="11"/>
      <c r="Y1431" s="11"/>
      <c r="Z1431" s="11"/>
      <c r="AA1431" s="11"/>
      <c r="AB1431" s="11"/>
      <c r="AC1431" s="11"/>
      <c r="AD1431" s="11"/>
      <c r="AE1431" s="11"/>
      <c r="AT1431" s="238" t="s">
        <v>199</v>
      </c>
      <c r="AU1431" s="238" t="s">
        <v>85</v>
      </c>
      <c r="AV1431" s="11" t="s">
        <v>85</v>
      </c>
      <c r="AW1431" s="11" t="s">
        <v>32</v>
      </c>
      <c r="AX1431" s="11" t="s">
        <v>76</v>
      </c>
      <c r="AY1431" s="238" t="s">
        <v>195</v>
      </c>
    </row>
    <row r="1432" s="11" customFormat="1">
      <c r="A1432" s="11"/>
      <c r="B1432" s="228"/>
      <c r="C1432" s="229"/>
      <c r="D1432" s="213" t="s">
        <v>199</v>
      </c>
      <c r="E1432" s="230" t="s">
        <v>1</v>
      </c>
      <c r="F1432" s="231" t="s">
        <v>2714</v>
      </c>
      <c r="G1432" s="229"/>
      <c r="H1432" s="232">
        <v>90.230000000000004</v>
      </c>
      <c r="I1432" s="233"/>
      <c r="J1432" s="229"/>
      <c r="K1432" s="229"/>
      <c r="L1432" s="234"/>
      <c r="M1432" s="235"/>
      <c r="N1432" s="236"/>
      <c r="O1432" s="236"/>
      <c r="P1432" s="236"/>
      <c r="Q1432" s="236"/>
      <c r="R1432" s="236"/>
      <c r="S1432" s="236"/>
      <c r="T1432" s="237"/>
      <c r="U1432" s="11"/>
      <c r="V1432" s="11"/>
      <c r="W1432" s="11"/>
      <c r="X1432" s="11"/>
      <c r="Y1432" s="11"/>
      <c r="Z1432" s="11"/>
      <c r="AA1432" s="11"/>
      <c r="AB1432" s="11"/>
      <c r="AC1432" s="11"/>
      <c r="AD1432" s="11"/>
      <c r="AE1432" s="11"/>
      <c r="AT1432" s="238" t="s">
        <v>199</v>
      </c>
      <c r="AU1432" s="238" t="s">
        <v>85</v>
      </c>
      <c r="AV1432" s="11" t="s">
        <v>85</v>
      </c>
      <c r="AW1432" s="11" t="s">
        <v>32</v>
      </c>
      <c r="AX1432" s="11" t="s">
        <v>76</v>
      </c>
      <c r="AY1432" s="238" t="s">
        <v>195</v>
      </c>
    </row>
    <row r="1433" s="11" customFormat="1">
      <c r="A1433" s="11"/>
      <c r="B1433" s="228"/>
      <c r="C1433" s="229"/>
      <c r="D1433" s="213" t="s">
        <v>199</v>
      </c>
      <c r="E1433" s="230" t="s">
        <v>1</v>
      </c>
      <c r="F1433" s="231" t="s">
        <v>2715</v>
      </c>
      <c r="G1433" s="229"/>
      <c r="H1433" s="232">
        <v>71.219999999999999</v>
      </c>
      <c r="I1433" s="233"/>
      <c r="J1433" s="229"/>
      <c r="K1433" s="229"/>
      <c r="L1433" s="234"/>
      <c r="M1433" s="235"/>
      <c r="N1433" s="236"/>
      <c r="O1433" s="236"/>
      <c r="P1433" s="236"/>
      <c r="Q1433" s="236"/>
      <c r="R1433" s="236"/>
      <c r="S1433" s="236"/>
      <c r="T1433" s="237"/>
      <c r="U1433" s="11"/>
      <c r="V1433" s="11"/>
      <c r="W1433" s="11"/>
      <c r="X1433" s="11"/>
      <c r="Y1433" s="11"/>
      <c r="Z1433" s="11"/>
      <c r="AA1433" s="11"/>
      <c r="AB1433" s="11"/>
      <c r="AC1433" s="11"/>
      <c r="AD1433" s="11"/>
      <c r="AE1433" s="11"/>
      <c r="AT1433" s="238" t="s">
        <v>199</v>
      </c>
      <c r="AU1433" s="238" t="s">
        <v>85</v>
      </c>
      <c r="AV1433" s="11" t="s">
        <v>85</v>
      </c>
      <c r="AW1433" s="11" t="s">
        <v>32</v>
      </c>
      <c r="AX1433" s="11" t="s">
        <v>76</v>
      </c>
      <c r="AY1433" s="238" t="s">
        <v>195</v>
      </c>
    </row>
    <row r="1434" s="11" customFormat="1">
      <c r="A1434" s="11"/>
      <c r="B1434" s="228"/>
      <c r="C1434" s="229"/>
      <c r="D1434" s="213" t="s">
        <v>199</v>
      </c>
      <c r="E1434" s="230" t="s">
        <v>1</v>
      </c>
      <c r="F1434" s="231" t="s">
        <v>2716</v>
      </c>
      <c r="G1434" s="229"/>
      <c r="H1434" s="232">
        <v>270.55000000000001</v>
      </c>
      <c r="I1434" s="233"/>
      <c r="J1434" s="229"/>
      <c r="K1434" s="229"/>
      <c r="L1434" s="234"/>
      <c r="M1434" s="235"/>
      <c r="N1434" s="236"/>
      <c r="O1434" s="236"/>
      <c r="P1434" s="236"/>
      <c r="Q1434" s="236"/>
      <c r="R1434" s="236"/>
      <c r="S1434" s="236"/>
      <c r="T1434" s="237"/>
      <c r="U1434" s="11"/>
      <c r="V1434" s="11"/>
      <c r="W1434" s="11"/>
      <c r="X1434" s="11"/>
      <c r="Y1434" s="11"/>
      <c r="Z1434" s="11"/>
      <c r="AA1434" s="11"/>
      <c r="AB1434" s="11"/>
      <c r="AC1434" s="11"/>
      <c r="AD1434" s="11"/>
      <c r="AE1434" s="11"/>
      <c r="AT1434" s="238" t="s">
        <v>199</v>
      </c>
      <c r="AU1434" s="238" t="s">
        <v>85</v>
      </c>
      <c r="AV1434" s="11" t="s">
        <v>85</v>
      </c>
      <c r="AW1434" s="11" t="s">
        <v>32</v>
      </c>
      <c r="AX1434" s="11" t="s">
        <v>76</v>
      </c>
      <c r="AY1434" s="238" t="s">
        <v>195</v>
      </c>
    </row>
    <row r="1435" s="11" customFormat="1">
      <c r="A1435" s="11"/>
      <c r="B1435" s="228"/>
      <c r="C1435" s="229"/>
      <c r="D1435" s="213" t="s">
        <v>199</v>
      </c>
      <c r="E1435" s="230" t="s">
        <v>1</v>
      </c>
      <c r="F1435" s="231" t="s">
        <v>2717</v>
      </c>
      <c r="G1435" s="229"/>
      <c r="H1435" s="232">
        <v>56.539999999999999</v>
      </c>
      <c r="I1435" s="233"/>
      <c r="J1435" s="229"/>
      <c r="K1435" s="229"/>
      <c r="L1435" s="234"/>
      <c r="M1435" s="235"/>
      <c r="N1435" s="236"/>
      <c r="O1435" s="236"/>
      <c r="P1435" s="236"/>
      <c r="Q1435" s="236"/>
      <c r="R1435" s="236"/>
      <c r="S1435" s="236"/>
      <c r="T1435" s="237"/>
      <c r="U1435" s="11"/>
      <c r="V1435" s="11"/>
      <c r="W1435" s="11"/>
      <c r="X1435" s="11"/>
      <c r="Y1435" s="11"/>
      <c r="Z1435" s="11"/>
      <c r="AA1435" s="11"/>
      <c r="AB1435" s="11"/>
      <c r="AC1435" s="11"/>
      <c r="AD1435" s="11"/>
      <c r="AE1435" s="11"/>
      <c r="AT1435" s="238" t="s">
        <v>199</v>
      </c>
      <c r="AU1435" s="238" t="s">
        <v>85</v>
      </c>
      <c r="AV1435" s="11" t="s">
        <v>85</v>
      </c>
      <c r="AW1435" s="11" t="s">
        <v>32</v>
      </c>
      <c r="AX1435" s="11" t="s">
        <v>76</v>
      </c>
      <c r="AY1435" s="238" t="s">
        <v>195</v>
      </c>
    </row>
    <row r="1436" s="11" customFormat="1">
      <c r="A1436" s="11"/>
      <c r="B1436" s="228"/>
      <c r="C1436" s="229"/>
      <c r="D1436" s="213" t="s">
        <v>199</v>
      </c>
      <c r="E1436" s="230" t="s">
        <v>1</v>
      </c>
      <c r="F1436" s="231" t="s">
        <v>2718</v>
      </c>
      <c r="G1436" s="229"/>
      <c r="H1436" s="232">
        <v>22</v>
      </c>
      <c r="I1436" s="233"/>
      <c r="J1436" s="229"/>
      <c r="K1436" s="229"/>
      <c r="L1436" s="234"/>
      <c r="M1436" s="235"/>
      <c r="N1436" s="236"/>
      <c r="O1436" s="236"/>
      <c r="P1436" s="236"/>
      <c r="Q1436" s="236"/>
      <c r="R1436" s="236"/>
      <c r="S1436" s="236"/>
      <c r="T1436" s="237"/>
      <c r="U1436" s="11"/>
      <c r="V1436" s="11"/>
      <c r="W1436" s="11"/>
      <c r="X1436" s="11"/>
      <c r="Y1436" s="11"/>
      <c r="Z1436" s="11"/>
      <c r="AA1436" s="11"/>
      <c r="AB1436" s="11"/>
      <c r="AC1436" s="11"/>
      <c r="AD1436" s="11"/>
      <c r="AE1436" s="11"/>
      <c r="AT1436" s="238" t="s">
        <v>199</v>
      </c>
      <c r="AU1436" s="238" t="s">
        <v>85</v>
      </c>
      <c r="AV1436" s="11" t="s">
        <v>85</v>
      </c>
      <c r="AW1436" s="11" t="s">
        <v>32</v>
      </c>
      <c r="AX1436" s="11" t="s">
        <v>76</v>
      </c>
      <c r="AY1436" s="238" t="s">
        <v>195</v>
      </c>
    </row>
    <row r="1437" s="11" customFormat="1">
      <c r="A1437" s="11"/>
      <c r="B1437" s="228"/>
      <c r="C1437" s="229"/>
      <c r="D1437" s="213" t="s">
        <v>199</v>
      </c>
      <c r="E1437" s="230" t="s">
        <v>1</v>
      </c>
      <c r="F1437" s="231" t="s">
        <v>2719</v>
      </c>
      <c r="G1437" s="229"/>
      <c r="H1437" s="232">
        <v>56.5</v>
      </c>
      <c r="I1437" s="233"/>
      <c r="J1437" s="229"/>
      <c r="K1437" s="229"/>
      <c r="L1437" s="234"/>
      <c r="M1437" s="235"/>
      <c r="N1437" s="236"/>
      <c r="O1437" s="236"/>
      <c r="P1437" s="236"/>
      <c r="Q1437" s="236"/>
      <c r="R1437" s="236"/>
      <c r="S1437" s="236"/>
      <c r="T1437" s="237"/>
      <c r="U1437" s="11"/>
      <c r="V1437" s="11"/>
      <c r="W1437" s="11"/>
      <c r="X1437" s="11"/>
      <c r="Y1437" s="11"/>
      <c r="Z1437" s="11"/>
      <c r="AA1437" s="11"/>
      <c r="AB1437" s="11"/>
      <c r="AC1437" s="11"/>
      <c r="AD1437" s="11"/>
      <c r="AE1437" s="11"/>
      <c r="AT1437" s="238" t="s">
        <v>199</v>
      </c>
      <c r="AU1437" s="238" t="s">
        <v>85</v>
      </c>
      <c r="AV1437" s="11" t="s">
        <v>85</v>
      </c>
      <c r="AW1437" s="11" t="s">
        <v>32</v>
      </c>
      <c r="AX1437" s="11" t="s">
        <v>76</v>
      </c>
      <c r="AY1437" s="238" t="s">
        <v>195</v>
      </c>
    </row>
    <row r="1438" s="11" customFormat="1">
      <c r="A1438" s="11"/>
      <c r="B1438" s="228"/>
      <c r="C1438" s="229"/>
      <c r="D1438" s="213" t="s">
        <v>199</v>
      </c>
      <c r="E1438" s="230" t="s">
        <v>1</v>
      </c>
      <c r="F1438" s="231" t="s">
        <v>2720</v>
      </c>
      <c r="G1438" s="229"/>
      <c r="H1438" s="232">
        <v>37.350000000000001</v>
      </c>
      <c r="I1438" s="233"/>
      <c r="J1438" s="229"/>
      <c r="K1438" s="229"/>
      <c r="L1438" s="234"/>
      <c r="M1438" s="235"/>
      <c r="N1438" s="236"/>
      <c r="O1438" s="236"/>
      <c r="P1438" s="236"/>
      <c r="Q1438" s="236"/>
      <c r="R1438" s="236"/>
      <c r="S1438" s="236"/>
      <c r="T1438" s="237"/>
      <c r="U1438" s="11"/>
      <c r="V1438" s="11"/>
      <c r="W1438" s="11"/>
      <c r="X1438" s="11"/>
      <c r="Y1438" s="11"/>
      <c r="Z1438" s="11"/>
      <c r="AA1438" s="11"/>
      <c r="AB1438" s="11"/>
      <c r="AC1438" s="11"/>
      <c r="AD1438" s="11"/>
      <c r="AE1438" s="11"/>
      <c r="AT1438" s="238" t="s">
        <v>199</v>
      </c>
      <c r="AU1438" s="238" t="s">
        <v>85</v>
      </c>
      <c r="AV1438" s="11" t="s">
        <v>85</v>
      </c>
      <c r="AW1438" s="11" t="s">
        <v>32</v>
      </c>
      <c r="AX1438" s="11" t="s">
        <v>76</v>
      </c>
      <c r="AY1438" s="238" t="s">
        <v>195</v>
      </c>
    </row>
    <row r="1439" s="11" customFormat="1">
      <c r="A1439" s="11"/>
      <c r="B1439" s="228"/>
      <c r="C1439" s="229"/>
      <c r="D1439" s="213" t="s">
        <v>199</v>
      </c>
      <c r="E1439" s="230" t="s">
        <v>1</v>
      </c>
      <c r="F1439" s="231" t="s">
        <v>2721</v>
      </c>
      <c r="G1439" s="229"/>
      <c r="H1439" s="232">
        <v>68.349999999999994</v>
      </c>
      <c r="I1439" s="233"/>
      <c r="J1439" s="229"/>
      <c r="K1439" s="229"/>
      <c r="L1439" s="234"/>
      <c r="M1439" s="235"/>
      <c r="N1439" s="236"/>
      <c r="O1439" s="236"/>
      <c r="P1439" s="236"/>
      <c r="Q1439" s="236"/>
      <c r="R1439" s="236"/>
      <c r="S1439" s="236"/>
      <c r="T1439" s="237"/>
      <c r="U1439" s="11"/>
      <c r="V1439" s="11"/>
      <c r="W1439" s="11"/>
      <c r="X1439" s="11"/>
      <c r="Y1439" s="11"/>
      <c r="Z1439" s="11"/>
      <c r="AA1439" s="11"/>
      <c r="AB1439" s="11"/>
      <c r="AC1439" s="11"/>
      <c r="AD1439" s="11"/>
      <c r="AE1439" s="11"/>
      <c r="AT1439" s="238" t="s">
        <v>199</v>
      </c>
      <c r="AU1439" s="238" t="s">
        <v>85</v>
      </c>
      <c r="AV1439" s="11" t="s">
        <v>85</v>
      </c>
      <c r="AW1439" s="11" t="s">
        <v>32</v>
      </c>
      <c r="AX1439" s="11" t="s">
        <v>76</v>
      </c>
      <c r="AY1439" s="238" t="s">
        <v>195</v>
      </c>
    </row>
    <row r="1440" s="11" customFormat="1">
      <c r="A1440" s="11"/>
      <c r="B1440" s="228"/>
      <c r="C1440" s="229"/>
      <c r="D1440" s="213" t="s">
        <v>199</v>
      </c>
      <c r="E1440" s="230" t="s">
        <v>1</v>
      </c>
      <c r="F1440" s="231" t="s">
        <v>2722</v>
      </c>
      <c r="G1440" s="229"/>
      <c r="H1440" s="232">
        <v>32.509999999999998</v>
      </c>
      <c r="I1440" s="233"/>
      <c r="J1440" s="229"/>
      <c r="K1440" s="229"/>
      <c r="L1440" s="234"/>
      <c r="M1440" s="235"/>
      <c r="N1440" s="236"/>
      <c r="O1440" s="236"/>
      <c r="P1440" s="236"/>
      <c r="Q1440" s="236"/>
      <c r="R1440" s="236"/>
      <c r="S1440" s="236"/>
      <c r="T1440" s="237"/>
      <c r="U1440" s="11"/>
      <c r="V1440" s="11"/>
      <c r="W1440" s="11"/>
      <c r="X1440" s="11"/>
      <c r="Y1440" s="11"/>
      <c r="Z1440" s="11"/>
      <c r="AA1440" s="11"/>
      <c r="AB1440" s="11"/>
      <c r="AC1440" s="11"/>
      <c r="AD1440" s="11"/>
      <c r="AE1440" s="11"/>
      <c r="AT1440" s="238" t="s">
        <v>199</v>
      </c>
      <c r="AU1440" s="238" t="s">
        <v>85</v>
      </c>
      <c r="AV1440" s="11" t="s">
        <v>85</v>
      </c>
      <c r="AW1440" s="11" t="s">
        <v>32</v>
      </c>
      <c r="AX1440" s="11" t="s">
        <v>76</v>
      </c>
      <c r="AY1440" s="238" t="s">
        <v>195</v>
      </c>
    </row>
    <row r="1441" s="11" customFormat="1">
      <c r="A1441" s="11"/>
      <c r="B1441" s="228"/>
      <c r="C1441" s="229"/>
      <c r="D1441" s="213" t="s">
        <v>199</v>
      </c>
      <c r="E1441" s="230" t="s">
        <v>1</v>
      </c>
      <c r="F1441" s="231" t="s">
        <v>2723</v>
      </c>
      <c r="G1441" s="229"/>
      <c r="H1441" s="232">
        <v>3</v>
      </c>
      <c r="I1441" s="233"/>
      <c r="J1441" s="229"/>
      <c r="K1441" s="229"/>
      <c r="L1441" s="234"/>
      <c r="M1441" s="235"/>
      <c r="N1441" s="236"/>
      <c r="O1441" s="236"/>
      <c r="P1441" s="236"/>
      <c r="Q1441" s="236"/>
      <c r="R1441" s="236"/>
      <c r="S1441" s="236"/>
      <c r="T1441" s="237"/>
      <c r="U1441" s="11"/>
      <c r="V1441" s="11"/>
      <c r="W1441" s="11"/>
      <c r="X1441" s="11"/>
      <c r="Y1441" s="11"/>
      <c r="Z1441" s="11"/>
      <c r="AA1441" s="11"/>
      <c r="AB1441" s="11"/>
      <c r="AC1441" s="11"/>
      <c r="AD1441" s="11"/>
      <c r="AE1441" s="11"/>
      <c r="AT1441" s="238" t="s">
        <v>199</v>
      </c>
      <c r="AU1441" s="238" t="s">
        <v>85</v>
      </c>
      <c r="AV1441" s="11" t="s">
        <v>85</v>
      </c>
      <c r="AW1441" s="11" t="s">
        <v>32</v>
      </c>
      <c r="AX1441" s="11" t="s">
        <v>76</v>
      </c>
      <c r="AY1441" s="238" t="s">
        <v>195</v>
      </c>
    </row>
    <row r="1442" s="11" customFormat="1">
      <c r="A1442" s="11"/>
      <c r="B1442" s="228"/>
      <c r="C1442" s="229"/>
      <c r="D1442" s="213" t="s">
        <v>199</v>
      </c>
      <c r="E1442" s="230" t="s">
        <v>1</v>
      </c>
      <c r="F1442" s="231" t="s">
        <v>2724</v>
      </c>
      <c r="G1442" s="229"/>
      <c r="H1442" s="232">
        <v>1.5</v>
      </c>
      <c r="I1442" s="233"/>
      <c r="J1442" s="229"/>
      <c r="K1442" s="229"/>
      <c r="L1442" s="234"/>
      <c r="M1442" s="235"/>
      <c r="N1442" s="236"/>
      <c r="O1442" s="236"/>
      <c r="P1442" s="236"/>
      <c r="Q1442" s="236"/>
      <c r="R1442" s="236"/>
      <c r="S1442" s="236"/>
      <c r="T1442" s="237"/>
      <c r="U1442" s="11"/>
      <c r="V1442" s="11"/>
      <c r="W1442" s="11"/>
      <c r="X1442" s="11"/>
      <c r="Y1442" s="11"/>
      <c r="Z1442" s="11"/>
      <c r="AA1442" s="11"/>
      <c r="AB1442" s="11"/>
      <c r="AC1442" s="11"/>
      <c r="AD1442" s="11"/>
      <c r="AE1442" s="11"/>
      <c r="AT1442" s="238" t="s">
        <v>199</v>
      </c>
      <c r="AU1442" s="238" t="s">
        <v>85</v>
      </c>
      <c r="AV1442" s="11" t="s">
        <v>85</v>
      </c>
      <c r="AW1442" s="11" t="s">
        <v>32</v>
      </c>
      <c r="AX1442" s="11" t="s">
        <v>76</v>
      </c>
      <c r="AY1442" s="238" t="s">
        <v>195</v>
      </c>
    </row>
    <row r="1443" s="11" customFormat="1">
      <c r="A1443" s="11"/>
      <c r="B1443" s="228"/>
      <c r="C1443" s="229"/>
      <c r="D1443" s="213" t="s">
        <v>199</v>
      </c>
      <c r="E1443" s="230" t="s">
        <v>1</v>
      </c>
      <c r="F1443" s="231" t="s">
        <v>2725</v>
      </c>
      <c r="G1443" s="229"/>
      <c r="H1443" s="232">
        <v>2.5</v>
      </c>
      <c r="I1443" s="233"/>
      <c r="J1443" s="229"/>
      <c r="K1443" s="229"/>
      <c r="L1443" s="234"/>
      <c r="M1443" s="235"/>
      <c r="N1443" s="236"/>
      <c r="O1443" s="236"/>
      <c r="P1443" s="236"/>
      <c r="Q1443" s="236"/>
      <c r="R1443" s="236"/>
      <c r="S1443" s="236"/>
      <c r="T1443" s="237"/>
      <c r="U1443" s="11"/>
      <c r="V1443" s="11"/>
      <c r="W1443" s="11"/>
      <c r="X1443" s="11"/>
      <c r="Y1443" s="11"/>
      <c r="Z1443" s="11"/>
      <c r="AA1443" s="11"/>
      <c r="AB1443" s="11"/>
      <c r="AC1443" s="11"/>
      <c r="AD1443" s="11"/>
      <c r="AE1443" s="11"/>
      <c r="AT1443" s="238" t="s">
        <v>199</v>
      </c>
      <c r="AU1443" s="238" t="s">
        <v>85</v>
      </c>
      <c r="AV1443" s="11" t="s">
        <v>85</v>
      </c>
      <c r="AW1443" s="11" t="s">
        <v>32</v>
      </c>
      <c r="AX1443" s="11" t="s">
        <v>76</v>
      </c>
      <c r="AY1443" s="238" t="s">
        <v>195</v>
      </c>
    </row>
    <row r="1444" s="11" customFormat="1">
      <c r="A1444" s="11"/>
      <c r="B1444" s="228"/>
      <c r="C1444" s="229"/>
      <c r="D1444" s="213" t="s">
        <v>199</v>
      </c>
      <c r="E1444" s="230" t="s">
        <v>1</v>
      </c>
      <c r="F1444" s="231" t="s">
        <v>2726</v>
      </c>
      <c r="G1444" s="229"/>
      <c r="H1444" s="232">
        <v>1.7</v>
      </c>
      <c r="I1444" s="233"/>
      <c r="J1444" s="229"/>
      <c r="K1444" s="229"/>
      <c r="L1444" s="234"/>
      <c r="M1444" s="235"/>
      <c r="N1444" s="236"/>
      <c r="O1444" s="236"/>
      <c r="P1444" s="236"/>
      <c r="Q1444" s="236"/>
      <c r="R1444" s="236"/>
      <c r="S1444" s="236"/>
      <c r="T1444" s="237"/>
      <c r="U1444" s="11"/>
      <c r="V1444" s="11"/>
      <c r="W1444" s="11"/>
      <c r="X1444" s="11"/>
      <c r="Y1444" s="11"/>
      <c r="Z1444" s="11"/>
      <c r="AA1444" s="11"/>
      <c r="AB1444" s="11"/>
      <c r="AC1444" s="11"/>
      <c r="AD1444" s="11"/>
      <c r="AE1444" s="11"/>
      <c r="AT1444" s="238" t="s">
        <v>199</v>
      </c>
      <c r="AU1444" s="238" t="s">
        <v>85</v>
      </c>
      <c r="AV1444" s="11" t="s">
        <v>85</v>
      </c>
      <c r="AW1444" s="11" t="s">
        <v>32</v>
      </c>
      <c r="AX1444" s="11" t="s">
        <v>76</v>
      </c>
      <c r="AY1444" s="238" t="s">
        <v>195</v>
      </c>
    </row>
    <row r="1445" s="15" customFormat="1">
      <c r="A1445" s="15"/>
      <c r="B1445" s="287"/>
      <c r="C1445" s="288"/>
      <c r="D1445" s="213" t="s">
        <v>199</v>
      </c>
      <c r="E1445" s="289" t="s">
        <v>1</v>
      </c>
      <c r="F1445" s="290" t="s">
        <v>1422</v>
      </c>
      <c r="G1445" s="288"/>
      <c r="H1445" s="291">
        <v>1990.03</v>
      </c>
      <c r="I1445" s="292"/>
      <c r="J1445" s="288"/>
      <c r="K1445" s="288"/>
      <c r="L1445" s="293"/>
      <c r="M1445" s="294"/>
      <c r="N1445" s="295"/>
      <c r="O1445" s="295"/>
      <c r="P1445" s="295"/>
      <c r="Q1445" s="295"/>
      <c r="R1445" s="295"/>
      <c r="S1445" s="295"/>
      <c r="T1445" s="296"/>
      <c r="U1445" s="15"/>
      <c r="V1445" s="15"/>
      <c r="W1445" s="15"/>
      <c r="X1445" s="15"/>
      <c r="Y1445" s="15"/>
      <c r="Z1445" s="15"/>
      <c r="AA1445" s="15"/>
      <c r="AB1445" s="15"/>
      <c r="AC1445" s="15"/>
      <c r="AD1445" s="15"/>
      <c r="AE1445" s="15"/>
      <c r="AT1445" s="297" t="s">
        <v>199</v>
      </c>
      <c r="AU1445" s="297" t="s">
        <v>85</v>
      </c>
      <c r="AV1445" s="15" t="s">
        <v>234</v>
      </c>
      <c r="AW1445" s="15" t="s">
        <v>32</v>
      </c>
      <c r="AX1445" s="15" t="s">
        <v>83</v>
      </c>
      <c r="AY1445" s="297" t="s">
        <v>195</v>
      </c>
    </row>
    <row r="1446" s="2" customFormat="1" ht="21.75" customHeight="1">
      <c r="A1446" s="39"/>
      <c r="B1446" s="40"/>
      <c r="C1446" s="200" t="s">
        <v>407</v>
      </c>
      <c r="D1446" s="200" t="s">
        <v>191</v>
      </c>
      <c r="E1446" s="201" t="s">
        <v>1756</v>
      </c>
      <c r="F1446" s="202" t="s">
        <v>1757</v>
      </c>
      <c r="G1446" s="203" t="s">
        <v>513</v>
      </c>
      <c r="H1446" s="204">
        <v>1990.03</v>
      </c>
      <c r="I1446" s="205"/>
      <c r="J1446" s="206">
        <f>ROUND(I1446*H1446,2)</f>
        <v>0</v>
      </c>
      <c r="K1446" s="202" t="s">
        <v>1689</v>
      </c>
      <c r="L1446" s="45"/>
      <c r="M1446" s="207" t="s">
        <v>1</v>
      </c>
      <c r="N1446" s="208" t="s">
        <v>41</v>
      </c>
      <c r="O1446" s="92"/>
      <c r="P1446" s="209">
        <f>O1446*H1446</f>
        <v>0</v>
      </c>
      <c r="Q1446" s="209">
        <v>0</v>
      </c>
      <c r="R1446" s="209">
        <f>Q1446*H1446</f>
        <v>0</v>
      </c>
      <c r="S1446" s="209">
        <v>0</v>
      </c>
      <c r="T1446" s="210">
        <f>S1446*H1446</f>
        <v>0</v>
      </c>
      <c r="U1446" s="39"/>
      <c r="V1446" s="39"/>
      <c r="W1446" s="39"/>
      <c r="X1446" s="39"/>
      <c r="Y1446" s="39"/>
      <c r="Z1446" s="39"/>
      <c r="AA1446" s="39"/>
      <c r="AB1446" s="39"/>
      <c r="AC1446" s="39"/>
      <c r="AD1446" s="39"/>
      <c r="AE1446" s="39"/>
      <c r="AR1446" s="211" t="s">
        <v>234</v>
      </c>
      <c r="AT1446" s="211" t="s">
        <v>191</v>
      </c>
      <c r="AU1446" s="211" t="s">
        <v>85</v>
      </c>
      <c r="AY1446" s="18" t="s">
        <v>195</v>
      </c>
      <c r="BE1446" s="212">
        <f>IF(N1446="základní",J1446,0)</f>
        <v>0</v>
      </c>
      <c r="BF1446" s="212">
        <f>IF(N1446="snížená",J1446,0)</f>
        <v>0</v>
      </c>
      <c r="BG1446" s="212">
        <f>IF(N1446="zákl. přenesená",J1446,0)</f>
        <v>0</v>
      </c>
      <c r="BH1446" s="212">
        <f>IF(N1446="sníž. přenesená",J1446,0)</f>
        <v>0</v>
      </c>
      <c r="BI1446" s="212">
        <f>IF(N1446="nulová",J1446,0)</f>
        <v>0</v>
      </c>
      <c r="BJ1446" s="18" t="s">
        <v>83</v>
      </c>
      <c r="BK1446" s="212">
        <f>ROUND(I1446*H1446,2)</f>
        <v>0</v>
      </c>
      <c r="BL1446" s="18" t="s">
        <v>234</v>
      </c>
      <c r="BM1446" s="211" t="s">
        <v>2727</v>
      </c>
    </row>
    <row r="1447" s="11" customFormat="1">
      <c r="A1447" s="11"/>
      <c r="B1447" s="228"/>
      <c r="C1447" s="229"/>
      <c r="D1447" s="213" t="s">
        <v>199</v>
      </c>
      <c r="E1447" s="230" t="s">
        <v>1</v>
      </c>
      <c r="F1447" s="231" t="s">
        <v>2705</v>
      </c>
      <c r="G1447" s="229"/>
      <c r="H1447" s="232">
        <v>162.88</v>
      </c>
      <c r="I1447" s="233"/>
      <c r="J1447" s="229"/>
      <c r="K1447" s="229"/>
      <c r="L1447" s="234"/>
      <c r="M1447" s="235"/>
      <c r="N1447" s="236"/>
      <c r="O1447" s="236"/>
      <c r="P1447" s="236"/>
      <c r="Q1447" s="236"/>
      <c r="R1447" s="236"/>
      <c r="S1447" s="236"/>
      <c r="T1447" s="237"/>
      <c r="U1447" s="11"/>
      <c r="V1447" s="11"/>
      <c r="W1447" s="11"/>
      <c r="X1447" s="11"/>
      <c r="Y1447" s="11"/>
      <c r="Z1447" s="11"/>
      <c r="AA1447" s="11"/>
      <c r="AB1447" s="11"/>
      <c r="AC1447" s="11"/>
      <c r="AD1447" s="11"/>
      <c r="AE1447" s="11"/>
      <c r="AT1447" s="238" t="s">
        <v>199</v>
      </c>
      <c r="AU1447" s="238" t="s">
        <v>85</v>
      </c>
      <c r="AV1447" s="11" t="s">
        <v>85</v>
      </c>
      <c r="AW1447" s="11" t="s">
        <v>32</v>
      </c>
      <c r="AX1447" s="11" t="s">
        <v>76</v>
      </c>
      <c r="AY1447" s="238" t="s">
        <v>195</v>
      </c>
    </row>
    <row r="1448" s="11" customFormat="1">
      <c r="A1448" s="11"/>
      <c r="B1448" s="228"/>
      <c r="C1448" s="229"/>
      <c r="D1448" s="213" t="s">
        <v>199</v>
      </c>
      <c r="E1448" s="230" t="s">
        <v>1</v>
      </c>
      <c r="F1448" s="231" t="s">
        <v>2706</v>
      </c>
      <c r="G1448" s="229"/>
      <c r="H1448" s="232">
        <v>64.769999999999996</v>
      </c>
      <c r="I1448" s="233"/>
      <c r="J1448" s="229"/>
      <c r="K1448" s="229"/>
      <c r="L1448" s="234"/>
      <c r="M1448" s="235"/>
      <c r="N1448" s="236"/>
      <c r="O1448" s="236"/>
      <c r="P1448" s="236"/>
      <c r="Q1448" s="236"/>
      <c r="R1448" s="236"/>
      <c r="S1448" s="236"/>
      <c r="T1448" s="237"/>
      <c r="U1448" s="11"/>
      <c r="V1448" s="11"/>
      <c r="W1448" s="11"/>
      <c r="X1448" s="11"/>
      <c r="Y1448" s="11"/>
      <c r="Z1448" s="11"/>
      <c r="AA1448" s="11"/>
      <c r="AB1448" s="11"/>
      <c r="AC1448" s="11"/>
      <c r="AD1448" s="11"/>
      <c r="AE1448" s="11"/>
      <c r="AT1448" s="238" t="s">
        <v>199</v>
      </c>
      <c r="AU1448" s="238" t="s">
        <v>85</v>
      </c>
      <c r="AV1448" s="11" t="s">
        <v>85</v>
      </c>
      <c r="AW1448" s="11" t="s">
        <v>32</v>
      </c>
      <c r="AX1448" s="11" t="s">
        <v>76</v>
      </c>
      <c r="AY1448" s="238" t="s">
        <v>195</v>
      </c>
    </row>
    <row r="1449" s="11" customFormat="1">
      <c r="A1449" s="11"/>
      <c r="B1449" s="228"/>
      <c r="C1449" s="229"/>
      <c r="D1449" s="213" t="s">
        <v>199</v>
      </c>
      <c r="E1449" s="230" t="s">
        <v>1</v>
      </c>
      <c r="F1449" s="231" t="s">
        <v>2707</v>
      </c>
      <c r="G1449" s="229"/>
      <c r="H1449" s="232">
        <v>249.50999999999999</v>
      </c>
      <c r="I1449" s="233"/>
      <c r="J1449" s="229"/>
      <c r="K1449" s="229"/>
      <c r="L1449" s="234"/>
      <c r="M1449" s="235"/>
      <c r="N1449" s="236"/>
      <c r="O1449" s="236"/>
      <c r="P1449" s="236"/>
      <c r="Q1449" s="236"/>
      <c r="R1449" s="236"/>
      <c r="S1449" s="236"/>
      <c r="T1449" s="237"/>
      <c r="U1449" s="11"/>
      <c r="V1449" s="11"/>
      <c r="W1449" s="11"/>
      <c r="X1449" s="11"/>
      <c r="Y1449" s="11"/>
      <c r="Z1449" s="11"/>
      <c r="AA1449" s="11"/>
      <c r="AB1449" s="11"/>
      <c r="AC1449" s="11"/>
      <c r="AD1449" s="11"/>
      <c r="AE1449" s="11"/>
      <c r="AT1449" s="238" t="s">
        <v>199</v>
      </c>
      <c r="AU1449" s="238" t="s">
        <v>85</v>
      </c>
      <c r="AV1449" s="11" t="s">
        <v>85</v>
      </c>
      <c r="AW1449" s="11" t="s">
        <v>32</v>
      </c>
      <c r="AX1449" s="11" t="s">
        <v>76</v>
      </c>
      <c r="AY1449" s="238" t="s">
        <v>195</v>
      </c>
    </row>
    <row r="1450" s="11" customFormat="1">
      <c r="A1450" s="11"/>
      <c r="B1450" s="228"/>
      <c r="C1450" s="229"/>
      <c r="D1450" s="213" t="s">
        <v>199</v>
      </c>
      <c r="E1450" s="230" t="s">
        <v>1</v>
      </c>
      <c r="F1450" s="231" t="s">
        <v>2708</v>
      </c>
      <c r="G1450" s="229"/>
      <c r="H1450" s="232">
        <v>45.829999999999998</v>
      </c>
      <c r="I1450" s="233"/>
      <c r="J1450" s="229"/>
      <c r="K1450" s="229"/>
      <c r="L1450" s="234"/>
      <c r="M1450" s="235"/>
      <c r="N1450" s="236"/>
      <c r="O1450" s="236"/>
      <c r="P1450" s="236"/>
      <c r="Q1450" s="236"/>
      <c r="R1450" s="236"/>
      <c r="S1450" s="236"/>
      <c r="T1450" s="237"/>
      <c r="U1450" s="11"/>
      <c r="V1450" s="11"/>
      <c r="W1450" s="11"/>
      <c r="X1450" s="11"/>
      <c r="Y1450" s="11"/>
      <c r="Z1450" s="11"/>
      <c r="AA1450" s="11"/>
      <c r="AB1450" s="11"/>
      <c r="AC1450" s="11"/>
      <c r="AD1450" s="11"/>
      <c r="AE1450" s="11"/>
      <c r="AT1450" s="238" t="s">
        <v>199</v>
      </c>
      <c r="AU1450" s="238" t="s">
        <v>85</v>
      </c>
      <c r="AV1450" s="11" t="s">
        <v>85</v>
      </c>
      <c r="AW1450" s="11" t="s">
        <v>32</v>
      </c>
      <c r="AX1450" s="11" t="s">
        <v>76</v>
      </c>
      <c r="AY1450" s="238" t="s">
        <v>195</v>
      </c>
    </row>
    <row r="1451" s="11" customFormat="1">
      <c r="A1451" s="11"/>
      <c r="B1451" s="228"/>
      <c r="C1451" s="229"/>
      <c r="D1451" s="213" t="s">
        <v>199</v>
      </c>
      <c r="E1451" s="230" t="s">
        <v>1</v>
      </c>
      <c r="F1451" s="231" t="s">
        <v>2709</v>
      </c>
      <c r="G1451" s="229"/>
      <c r="H1451" s="232">
        <v>209.5</v>
      </c>
      <c r="I1451" s="233"/>
      <c r="J1451" s="229"/>
      <c r="K1451" s="229"/>
      <c r="L1451" s="234"/>
      <c r="M1451" s="235"/>
      <c r="N1451" s="236"/>
      <c r="O1451" s="236"/>
      <c r="P1451" s="236"/>
      <c r="Q1451" s="236"/>
      <c r="R1451" s="236"/>
      <c r="S1451" s="236"/>
      <c r="T1451" s="237"/>
      <c r="U1451" s="11"/>
      <c r="V1451" s="11"/>
      <c r="W1451" s="11"/>
      <c r="X1451" s="11"/>
      <c r="Y1451" s="11"/>
      <c r="Z1451" s="11"/>
      <c r="AA1451" s="11"/>
      <c r="AB1451" s="11"/>
      <c r="AC1451" s="11"/>
      <c r="AD1451" s="11"/>
      <c r="AE1451" s="11"/>
      <c r="AT1451" s="238" t="s">
        <v>199</v>
      </c>
      <c r="AU1451" s="238" t="s">
        <v>85</v>
      </c>
      <c r="AV1451" s="11" t="s">
        <v>85</v>
      </c>
      <c r="AW1451" s="11" t="s">
        <v>32</v>
      </c>
      <c r="AX1451" s="11" t="s">
        <v>76</v>
      </c>
      <c r="AY1451" s="238" t="s">
        <v>195</v>
      </c>
    </row>
    <row r="1452" s="11" customFormat="1">
      <c r="A1452" s="11"/>
      <c r="B1452" s="228"/>
      <c r="C1452" s="229"/>
      <c r="D1452" s="213" t="s">
        <v>199</v>
      </c>
      <c r="E1452" s="230" t="s">
        <v>1</v>
      </c>
      <c r="F1452" s="231" t="s">
        <v>2710</v>
      </c>
      <c r="G1452" s="229"/>
      <c r="H1452" s="232">
        <v>269.51999999999998</v>
      </c>
      <c r="I1452" s="233"/>
      <c r="J1452" s="229"/>
      <c r="K1452" s="229"/>
      <c r="L1452" s="234"/>
      <c r="M1452" s="235"/>
      <c r="N1452" s="236"/>
      <c r="O1452" s="236"/>
      <c r="P1452" s="236"/>
      <c r="Q1452" s="236"/>
      <c r="R1452" s="236"/>
      <c r="S1452" s="236"/>
      <c r="T1452" s="237"/>
      <c r="U1452" s="11"/>
      <c r="V1452" s="11"/>
      <c r="W1452" s="11"/>
      <c r="X1452" s="11"/>
      <c r="Y1452" s="11"/>
      <c r="Z1452" s="11"/>
      <c r="AA1452" s="11"/>
      <c r="AB1452" s="11"/>
      <c r="AC1452" s="11"/>
      <c r="AD1452" s="11"/>
      <c r="AE1452" s="11"/>
      <c r="AT1452" s="238" t="s">
        <v>199</v>
      </c>
      <c r="AU1452" s="238" t="s">
        <v>85</v>
      </c>
      <c r="AV1452" s="11" t="s">
        <v>85</v>
      </c>
      <c r="AW1452" s="11" t="s">
        <v>32</v>
      </c>
      <c r="AX1452" s="11" t="s">
        <v>76</v>
      </c>
      <c r="AY1452" s="238" t="s">
        <v>195</v>
      </c>
    </row>
    <row r="1453" s="11" customFormat="1">
      <c r="A1453" s="11"/>
      <c r="B1453" s="228"/>
      <c r="C1453" s="229"/>
      <c r="D1453" s="213" t="s">
        <v>199</v>
      </c>
      <c r="E1453" s="230" t="s">
        <v>1</v>
      </c>
      <c r="F1453" s="231" t="s">
        <v>2711</v>
      </c>
      <c r="G1453" s="229"/>
      <c r="H1453" s="232">
        <v>67.480000000000004</v>
      </c>
      <c r="I1453" s="233"/>
      <c r="J1453" s="229"/>
      <c r="K1453" s="229"/>
      <c r="L1453" s="234"/>
      <c r="M1453" s="235"/>
      <c r="N1453" s="236"/>
      <c r="O1453" s="236"/>
      <c r="P1453" s="236"/>
      <c r="Q1453" s="236"/>
      <c r="R1453" s="236"/>
      <c r="S1453" s="236"/>
      <c r="T1453" s="237"/>
      <c r="U1453" s="11"/>
      <c r="V1453" s="11"/>
      <c r="W1453" s="11"/>
      <c r="X1453" s="11"/>
      <c r="Y1453" s="11"/>
      <c r="Z1453" s="11"/>
      <c r="AA1453" s="11"/>
      <c r="AB1453" s="11"/>
      <c r="AC1453" s="11"/>
      <c r="AD1453" s="11"/>
      <c r="AE1453" s="11"/>
      <c r="AT1453" s="238" t="s">
        <v>199</v>
      </c>
      <c r="AU1453" s="238" t="s">
        <v>85</v>
      </c>
      <c r="AV1453" s="11" t="s">
        <v>85</v>
      </c>
      <c r="AW1453" s="11" t="s">
        <v>32</v>
      </c>
      <c r="AX1453" s="11" t="s">
        <v>76</v>
      </c>
      <c r="AY1453" s="238" t="s">
        <v>195</v>
      </c>
    </row>
    <row r="1454" s="11" customFormat="1">
      <c r="A1454" s="11"/>
      <c r="B1454" s="228"/>
      <c r="C1454" s="229"/>
      <c r="D1454" s="213" t="s">
        <v>199</v>
      </c>
      <c r="E1454" s="230" t="s">
        <v>1</v>
      </c>
      <c r="F1454" s="231" t="s">
        <v>2712</v>
      </c>
      <c r="G1454" s="229"/>
      <c r="H1454" s="232">
        <v>39.590000000000003</v>
      </c>
      <c r="I1454" s="233"/>
      <c r="J1454" s="229"/>
      <c r="K1454" s="229"/>
      <c r="L1454" s="234"/>
      <c r="M1454" s="235"/>
      <c r="N1454" s="236"/>
      <c r="O1454" s="236"/>
      <c r="P1454" s="236"/>
      <c r="Q1454" s="236"/>
      <c r="R1454" s="236"/>
      <c r="S1454" s="236"/>
      <c r="T1454" s="237"/>
      <c r="U1454" s="11"/>
      <c r="V1454" s="11"/>
      <c r="W1454" s="11"/>
      <c r="X1454" s="11"/>
      <c r="Y1454" s="11"/>
      <c r="Z1454" s="11"/>
      <c r="AA1454" s="11"/>
      <c r="AB1454" s="11"/>
      <c r="AC1454" s="11"/>
      <c r="AD1454" s="11"/>
      <c r="AE1454" s="11"/>
      <c r="AT1454" s="238" t="s">
        <v>199</v>
      </c>
      <c r="AU1454" s="238" t="s">
        <v>85</v>
      </c>
      <c r="AV1454" s="11" t="s">
        <v>85</v>
      </c>
      <c r="AW1454" s="11" t="s">
        <v>32</v>
      </c>
      <c r="AX1454" s="11" t="s">
        <v>76</v>
      </c>
      <c r="AY1454" s="238" t="s">
        <v>195</v>
      </c>
    </row>
    <row r="1455" s="11" customFormat="1">
      <c r="A1455" s="11"/>
      <c r="B1455" s="228"/>
      <c r="C1455" s="229"/>
      <c r="D1455" s="213" t="s">
        <v>199</v>
      </c>
      <c r="E1455" s="230" t="s">
        <v>1</v>
      </c>
      <c r="F1455" s="231" t="s">
        <v>2713</v>
      </c>
      <c r="G1455" s="229"/>
      <c r="H1455" s="232">
        <v>167</v>
      </c>
      <c r="I1455" s="233"/>
      <c r="J1455" s="229"/>
      <c r="K1455" s="229"/>
      <c r="L1455" s="234"/>
      <c r="M1455" s="235"/>
      <c r="N1455" s="236"/>
      <c r="O1455" s="236"/>
      <c r="P1455" s="236"/>
      <c r="Q1455" s="236"/>
      <c r="R1455" s="236"/>
      <c r="S1455" s="236"/>
      <c r="T1455" s="237"/>
      <c r="U1455" s="11"/>
      <c r="V1455" s="11"/>
      <c r="W1455" s="11"/>
      <c r="X1455" s="11"/>
      <c r="Y1455" s="11"/>
      <c r="Z1455" s="11"/>
      <c r="AA1455" s="11"/>
      <c r="AB1455" s="11"/>
      <c r="AC1455" s="11"/>
      <c r="AD1455" s="11"/>
      <c r="AE1455" s="11"/>
      <c r="AT1455" s="238" t="s">
        <v>199</v>
      </c>
      <c r="AU1455" s="238" t="s">
        <v>85</v>
      </c>
      <c r="AV1455" s="11" t="s">
        <v>85</v>
      </c>
      <c r="AW1455" s="11" t="s">
        <v>32</v>
      </c>
      <c r="AX1455" s="11" t="s">
        <v>76</v>
      </c>
      <c r="AY1455" s="238" t="s">
        <v>195</v>
      </c>
    </row>
    <row r="1456" s="11" customFormat="1">
      <c r="A1456" s="11"/>
      <c r="B1456" s="228"/>
      <c r="C1456" s="229"/>
      <c r="D1456" s="213" t="s">
        <v>199</v>
      </c>
      <c r="E1456" s="230" t="s">
        <v>1</v>
      </c>
      <c r="F1456" s="231" t="s">
        <v>2714</v>
      </c>
      <c r="G1456" s="229"/>
      <c r="H1456" s="232">
        <v>90.230000000000004</v>
      </c>
      <c r="I1456" s="233"/>
      <c r="J1456" s="229"/>
      <c r="K1456" s="229"/>
      <c r="L1456" s="234"/>
      <c r="M1456" s="235"/>
      <c r="N1456" s="236"/>
      <c r="O1456" s="236"/>
      <c r="P1456" s="236"/>
      <c r="Q1456" s="236"/>
      <c r="R1456" s="236"/>
      <c r="S1456" s="236"/>
      <c r="T1456" s="237"/>
      <c r="U1456" s="11"/>
      <c r="V1456" s="11"/>
      <c r="W1456" s="11"/>
      <c r="X1456" s="11"/>
      <c r="Y1456" s="11"/>
      <c r="Z1456" s="11"/>
      <c r="AA1456" s="11"/>
      <c r="AB1456" s="11"/>
      <c r="AC1456" s="11"/>
      <c r="AD1456" s="11"/>
      <c r="AE1456" s="11"/>
      <c r="AT1456" s="238" t="s">
        <v>199</v>
      </c>
      <c r="AU1456" s="238" t="s">
        <v>85</v>
      </c>
      <c r="AV1456" s="11" t="s">
        <v>85</v>
      </c>
      <c r="AW1456" s="11" t="s">
        <v>32</v>
      </c>
      <c r="AX1456" s="11" t="s">
        <v>76</v>
      </c>
      <c r="AY1456" s="238" t="s">
        <v>195</v>
      </c>
    </row>
    <row r="1457" s="11" customFormat="1">
      <c r="A1457" s="11"/>
      <c r="B1457" s="228"/>
      <c r="C1457" s="229"/>
      <c r="D1457" s="213" t="s">
        <v>199</v>
      </c>
      <c r="E1457" s="230" t="s">
        <v>1</v>
      </c>
      <c r="F1457" s="231" t="s">
        <v>2715</v>
      </c>
      <c r="G1457" s="229"/>
      <c r="H1457" s="232">
        <v>71.219999999999999</v>
      </c>
      <c r="I1457" s="233"/>
      <c r="J1457" s="229"/>
      <c r="K1457" s="229"/>
      <c r="L1457" s="234"/>
      <c r="M1457" s="235"/>
      <c r="N1457" s="236"/>
      <c r="O1457" s="236"/>
      <c r="P1457" s="236"/>
      <c r="Q1457" s="236"/>
      <c r="R1457" s="236"/>
      <c r="S1457" s="236"/>
      <c r="T1457" s="237"/>
      <c r="U1457" s="11"/>
      <c r="V1457" s="11"/>
      <c r="W1457" s="11"/>
      <c r="X1457" s="11"/>
      <c r="Y1457" s="11"/>
      <c r="Z1457" s="11"/>
      <c r="AA1457" s="11"/>
      <c r="AB1457" s="11"/>
      <c r="AC1457" s="11"/>
      <c r="AD1457" s="11"/>
      <c r="AE1457" s="11"/>
      <c r="AT1457" s="238" t="s">
        <v>199</v>
      </c>
      <c r="AU1457" s="238" t="s">
        <v>85</v>
      </c>
      <c r="AV1457" s="11" t="s">
        <v>85</v>
      </c>
      <c r="AW1457" s="11" t="s">
        <v>32</v>
      </c>
      <c r="AX1457" s="11" t="s">
        <v>76</v>
      </c>
      <c r="AY1457" s="238" t="s">
        <v>195</v>
      </c>
    </row>
    <row r="1458" s="11" customFormat="1">
      <c r="A1458" s="11"/>
      <c r="B1458" s="228"/>
      <c r="C1458" s="229"/>
      <c r="D1458" s="213" t="s">
        <v>199</v>
      </c>
      <c r="E1458" s="230" t="s">
        <v>1</v>
      </c>
      <c r="F1458" s="231" t="s">
        <v>2716</v>
      </c>
      <c r="G1458" s="229"/>
      <c r="H1458" s="232">
        <v>270.55000000000001</v>
      </c>
      <c r="I1458" s="233"/>
      <c r="J1458" s="229"/>
      <c r="K1458" s="229"/>
      <c r="L1458" s="234"/>
      <c r="M1458" s="235"/>
      <c r="N1458" s="236"/>
      <c r="O1458" s="236"/>
      <c r="P1458" s="236"/>
      <c r="Q1458" s="236"/>
      <c r="R1458" s="236"/>
      <c r="S1458" s="236"/>
      <c r="T1458" s="237"/>
      <c r="U1458" s="11"/>
      <c r="V1458" s="11"/>
      <c r="W1458" s="11"/>
      <c r="X1458" s="11"/>
      <c r="Y1458" s="11"/>
      <c r="Z1458" s="11"/>
      <c r="AA1458" s="11"/>
      <c r="AB1458" s="11"/>
      <c r="AC1458" s="11"/>
      <c r="AD1458" s="11"/>
      <c r="AE1458" s="11"/>
      <c r="AT1458" s="238" t="s">
        <v>199</v>
      </c>
      <c r="AU1458" s="238" t="s">
        <v>85</v>
      </c>
      <c r="AV1458" s="11" t="s">
        <v>85</v>
      </c>
      <c r="AW1458" s="11" t="s">
        <v>32</v>
      </c>
      <c r="AX1458" s="11" t="s">
        <v>76</v>
      </c>
      <c r="AY1458" s="238" t="s">
        <v>195</v>
      </c>
    </row>
    <row r="1459" s="11" customFormat="1">
      <c r="A1459" s="11"/>
      <c r="B1459" s="228"/>
      <c r="C1459" s="229"/>
      <c r="D1459" s="213" t="s">
        <v>199</v>
      </c>
      <c r="E1459" s="230" t="s">
        <v>1</v>
      </c>
      <c r="F1459" s="231" t="s">
        <v>2717</v>
      </c>
      <c r="G1459" s="229"/>
      <c r="H1459" s="232">
        <v>56.539999999999999</v>
      </c>
      <c r="I1459" s="233"/>
      <c r="J1459" s="229"/>
      <c r="K1459" s="229"/>
      <c r="L1459" s="234"/>
      <c r="M1459" s="235"/>
      <c r="N1459" s="236"/>
      <c r="O1459" s="236"/>
      <c r="P1459" s="236"/>
      <c r="Q1459" s="236"/>
      <c r="R1459" s="236"/>
      <c r="S1459" s="236"/>
      <c r="T1459" s="237"/>
      <c r="U1459" s="11"/>
      <c r="V1459" s="11"/>
      <c r="W1459" s="11"/>
      <c r="X1459" s="11"/>
      <c r="Y1459" s="11"/>
      <c r="Z1459" s="11"/>
      <c r="AA1459" s="11"/>
      <c r="AB1459" s="11"/>
      <c r="AC1459" s="11"/>
      <c r="AD1459" s="11"/>
      <c r="AE1459" s="11"/>
      <c r="AT1459" s="238" t="s">
        <v>199</v>
      </c>
      <c r="AU1459" s="238" t="s">
        <v>85</v>
      </c>
      <c r="AV1459" s="11" t="s">
        <v>85</v>
      </c>
      <c r="AW1459" s="11" t="s">
        <v>32</v>
      </c>
      <c r="AX1459" s="11" t="s">
        <v>76</v>
      </c>
      <c r="AY1459" s="238" t="s">
        <v>195</v>
      </c>
    </row>
    <row r="1460" s="11" customFormat="1">
      <c r="A1460" s="11"/>
      <c r="B1460" s="228"/>
      <c r="C1460" s="229"/>
      <c r="D1460" s="213" t="s">
        <v>199</v>
      </c>
      <c r="E1460" s="230" t="s">
        <v>1</v>
      </c>
      <c r="F1460" s="231" t="s">
        <v>2718</v>
      </c>
      <c r="G1460" s="229"/>
      <c r="H1460" s="232">
        <v>22</v>
      </c>
      <c r="I1460" s="233"/>
      <c r="J1460" s="229"/>
      <c r="K1460" s="229"/>
      <c r="L1460" s="234"/>
      <c r="M1460" s="235"/>
      <c r="N1460" s="236"/>
      <c r="O1460" s="236"/>
      <c r="P1460" s="236"/>
      <c r="Q1460" s="236"/>
      <c r="R1460" s="236"/>
      <c r="S1460" s="236"/>
      <c r="T1460" s="237"/>
      <c r="U1460" s="11"/>
      <c r="V1460" s="11"/>
      <c r="W1460" s="11"/>
      <c r="X1460" s="11"/>
      <c r="Y1460" s="11"/>
      <c r="Z1460" s="11"/>
      <c r="AA1460" s="11"/>
      <c r="AB1460" s="11"/>
      <c r="AC1460" s="11"/>
      <c r="AD1460" s="11"/>
      <c r="AE1460" s="11"/>
      <c r="AT1460" s="238" t="s">
        <v>199</v>
      </c>
      <c r="AU1460" s="238" t="s">
        <v>85</v>
      </c>
      <c r="AV1460" s="11" t="s">
        <v>85</v>
      </c>
      <c r="AW1460" s="11" t="s">
        <v>32</v>
      </c>
      <c r="AX1460" s="11" t="s">
        <v>76</v>
      </c>
      <c r="AY1460" s="238" t="s">
        <v>195</v>
      </c>
    </row>
    <row r="1461" s="11" customFormat="1">
      <c r="A1461" s="11"/>
      <c r="B1461" s="228"/>
      <c r="C1461" s="229"/>
      <c r="D1461" s="213" t="s">
        <v>199</v>
      </c>
      <c r="E1461" s="230" t="s">
        <v>1</v>
      </c>
      <c r="F1461" s="231" t="s">
        <v>2719</v>
      </c>
      <c r="G1461" s="229"/>
      <c r="H1461" s="232">
        <v>56.5</v>
      </c>
      <c r="I1461" s="233"/>
      <c r="J1461" s="229"/>
      <c r="K1461" s="229"/>
      <c r="L1461" s="234"/>
      <c r="M1461" s="235"/>
      <c r="N1461" s="236"/>
      <c r="O1461" s="236"/>
      <c r="P1461" s="236"/>
      <c r="Q1461" s="236"/>
      <c r="R1461" s="236"/>
      <c r="S1461" s="236"/>
      <c r="T1461" s="237"/>
      <c r="U1461" s="11"/>
      <c r="V1461" s="11"/>
      <c r="W1461" s="11"/>
      <c r="X1461" s="11"/>
      <c r="Y1461" s="11"/>
      <c r="Z1461" s="11"/>
      <c r="AA1461" s="11"/>
      <c r="AB1461" s="11"/>
      <c r="AC1461" s="11"/>
      <c r="AD1461" s="11"/>
      <c r="AE1461" s="11"/>
      <c r="AT1461" s="238" t="s">
        <v>199</v>
      </c>
      <c r="AU1461" s="238" t="s">
        <v>85</v>
      </c>
      <c r="AV1461" s="11" t="s">
        <v>85</v>
      </c>
      <c r="AW1461" s="11" t="s">
        <v>32</v>
      </c>
      <c r="AX1461" s="11" t="s">
        <v>76</v>
      </c>
      <c r="AY1461" s="238" t="s">
        <v>195</v>
      </c>
    </row>
    <row r="1462" s="11" customFormat="1">
      <c r="A1462" s="11"/>
      <c r="B1462" s="228"/>
      <c r="C1462" s="229"/>
      <c r="D1462" s="213" t="s">
        <v>199</v>
      </c>
      <c r="E1462" s="230" t="s">
        <v>1</v>
      </c>
      <c r="F1462" s="231" t="s">
        <v>2720</v>
      </c>
      <c r="G1462" s="229"/>
      <c r="H1462" s="232">
        <v>37.350000000000001</v>
      </c>
      <c r="I1462" s="233"/>
      <c r="J1462" s="229"/>
      <c r="K1462" s="229"/>
      <c r="L1462" s="234"/>
      <c r="M1462" s="235"/>
      <c r="N1462" s="236"/>
      <c r="O1462" s="236"/>
      <c r="P1462" s="236"/>
      <c r="Q1462" s="236"/>
      <c r="R1462" s="236"/>
      <c r="S1462" s="236"/>
      <c r="T1462" s="237"/>
      <c r="U1462" s="11"/>
      <c r="V1462" s="11"/>
      <c r="W1462" s="11"/>
      <c r="X1462" s="11"/>
      <c r="Y1462" s="11"/>
      <c r="Z1462" s="11"/>
      <c r="AA1462" s="11"/>
      <c r="AB1462" s="11"/>
      <c r="AC1462" s="11"/>
      <c r="AD1462" s="11"/>
      <c r="AE1462" s="11"/>
      <c r="AT1462" s="238" t="s">
        <v>199</v>
      </c>
      <c r="AU1462" s="238" t="s">
        <v>85</v>
      </c>
      <c r="AV1462" s="11" t="s">
        <v>85</v>
      </c>
      <c r="AW1462" s="11" t="s">
        <v>32</v>
      </c>
      <c r="AX1462" s="11" t="s">
        <v>76</v>
      </c>
      <c r="AY1462" s="238" t="s">
        <v>195</v>
      </c>
    </row>
    <row r="1463" s="11" customFormat="1">
      <c r="A1463" s="11"/>
      <c r="B1463" s="228"/>
      <c r="C1463" s="229"/>
      <c r="D1463" s="213" t="s">
        <v>199</v>
      </c>
      <c r="E1463" s="230" t="s">
        <v>1</v>
      </c>
      <c r="F1463" s="231" t="s">
        <v>2721</v>
      </c>
      <c r="G1463" s="229"/>
      <c r="H1463" s="232">
        <v>68.349999999999994</v>
      </c>
      <c r="I1463" s="233"/>
      <c r="J1463" s="229"/>
      <c r="K1463" s="229"/>
      <c r="L1463" s="234"/>
      <c r="M1463" s="235"/>
      <c r="N1463" s="236"/>
      <c r="O1463" s="236"/>
      <c r="P1463" s="236"/>
      <c r="Q1463" s="236"/>
      <c r="R1463" s="236"/>
      <c r="S1463" s="236"/>
      <c r="T1463" s="237"/>
      <c r="U1463" s="11"/>
      <c r="V1463" s="11"/>
      <c r="W1463" s="11"/>
      <c r="X1463" s="11"/>
      <c r="Y1463" s="11"/>
      <c r="Z1463" s="11"/>
      <c r="AA1463" s="11"/>
      <c r="AB1463" s="11"/>
      <c r="AC1463" s="11"/>
      <c r="AD1463" s="11"/>
      <c r="AE1463" s="11"/>
      <c r="AT1463" s="238" t="s">
        <v>199</v>
      </c>
      <c r="AU1463" s="238" t="s">
        <v>85</v>
      </c>
      <c r="AV1463" s="11" t="s">
        <v>85</v>
      </c>
      <c r="AW1463" s="11" t="s">
        <v>32</v>
      </c>
      <c r="AX1463" s="11" t="s">
        <v>76</v>
      </c>
      <c r="AY1463" s="238" t="s">
        <v>195</v>
      </c>
    </row>
    <row r="1464" s="11" customFormat="1">
      <c r="A1464" s="11"/>
      <c r="B1464" s="228"/>
      <c r="C1464" s="229"/>
      <c r="D1464" s="213" t="s">
        <v>199</v>
      </c>
      <c r="E1464" s="230" t="s">
        <v>1</v>
      </c>
      <c r="F1464" s="231" t="s">
        <v>2722</v>
      </c>
      <c r="G1464" s="229"/>
      <c r="H1464" s="232">
        <v>32.509999999999998</v>
      </c>
      <c r="I1464" s="233"/>
      <c r="J1464" s="229"/>
      <c r="K1464" s="229"/>
      <c r="L1464" s="234"/>
      <c r="M1464" s="235"/>
      <c r="N1464" s="236"/>
      <c r="O1464" s="236"/>
      <c r="P1464" s="236"/>
      <c r="Q1464" s="236"/>
      <c r="R1464" s="236"/>
      <c r="S1464" s="236"/>
      <c r="T1464" s="237"/>
      <c r="U1464" s="11"/>
      <c r="V1464" s="11"/>
      <c r="W1464" s="11"/>
      <c r="X1464" s="11"/>
      <c r="Y1464" s="11"/>
      <c r="Z1464" s="11"/>
      <c r="AA1464" s="11"/>
      <c r="AB1464" s="11"/>
      <c r="AC1464" s="11"/>
      <c r="AD1464" s="11"/>
      <c r="AE1464" s="11"/>
      <c r="AT1464" s="238" t="s">
        <v>199</v>
      </c>
      <c r="AU1464" s="238" t="s">
        <v>85</v>
      </c>
      <c r="AV1464" s="11" t="s">
        <v>85</v>
      </c>
      <c r="AW1464" s="11" t="s">
        <v>32</v>
      </c>
      <c r="AX1464" s="11" t="s">
        <v>76</v>
      </c>
      <c r="AY1464" s="238" t="s">
        <v>195</v>
      </c>
    </row>
    <row r="1465" s="11" customFormat="1">
      <c r="A1465" s="11"/>
      <c r="B1465" s="228"/>
      <c r="C1465" s="229"/>
      <c r="D1465" s="213" t="s">
        <v>199</v>
      </c>
      <c r="E1465" s="230" t="s">
        <v>1</v>
      </c>
      <c r="F1465" s="231" t="s">
        <v>2723</v>
      </c>
      <c r="G1465" s="229"/>
      <c r="H1465" s="232">
        <v>3</v>
      </c>
      <c r="I1465" s="233"/>
      <c r="J1465" s="229"/>
      <c r="K1465" s="229"/>
      <c r="L1465" s="234"/>
      <c r="M1465" s="235"/>
      <c r="N1465" s="236"/>
      <c r="O1465" s="236"/>
      <c r="P1465" s="236"/>
      <c r="Q1465" s="236"/>
      <c r="R1465" s="236"/>
      <c r="S1465" s="236"/>
      <c r="T1465" s="237"/>
      <c r="U1465" s="11"/>
      <c r="V1465" s="11"/>
      <c r="W1465" s="11"/>
      <c r="X1465" s="11"/>
      <c r="Y1465" s="11"/>
      <c r="Z1465" s="11"/>
      <c r="AA1465" s="11"/>
      <c r="AB1465" s="11"/>
      <c r="AC1465" s="11"/>
      <c r="AD1465" s="11"/>
      <c r="AE1465" s="11"/>
      <c r="AT1465" s="238" t="s">
        <v>199</v>
      </c>
      <c r="AU1465" s="238" t="s">
        <v>85</v>
      </c>
      <c r="AV1465" s="11" t="s">
        <v>85</v>
      </c>
      <c r="AW1465" s="11" t="s">
        <v>32</v>
      </c>
      <c r="AX1465" s="11" t="s">
        <v>76</v>
      </c>
      <c r="AY1465" s="238" t="s">
        <v>195</v>
      </c>
    </row>
    <row r="1466" s="11" customFormat="1">
      <c r="A1466" s="11"/>
      <c r="B1466" s="228"/>
      <c r="C1466" s="229"/>
      <c r="D1466" s="213" t="s">
        <v>199</v>
      </c>
      <c r="E1466" s="230" t="s">
        <v>1</v>
      </c>
      <c r="F1466" s="231" t="s">
        <v>2724</v>
      </c>
      <c r="G1466" s="229"/>
      <c r="H1466" s="232">
        <v>1.5</v>
      </c>
      <c r="I1466" s="233"/>
      <c r="J1466" s="229"/>
      <c r="K1466" s="229"/>
      <c r="L1466" s="234"/>
      <c r="M1466" s="235"/>
      <c r="N1466" s="236"/>
      <c r="O1466" s="236"/>
      <c r="P1466" s="236"/>
      <c r="Q1466" s="236"/>
      <c r="R1466" s="236"/>
      <c r="S1466" s="236"/>
      <c r="T1466" s="237"/>
      <c r="U1466" s="11"/>
      <c r="V1466" s="11"/>
      <c r="W1466" s="11"/>
      <c r="X1466" s="11"/>
      <c r="Y1466" s="11"/>
      <c r="Z1466" s="11"/>
      <c r="AA1466" s="11"/>
      <c r="AB1466" s="11"/>
      <c r="AC1466" s="11"/>
      <c r="AD1466" s="11"/>
      <c r="AE1466" s="11"/>
      <c r="AT1466" s="238" t="s">
        <v>199</v>
      </c>
      <c r="AU1466" s="238" t="s">
        <v>85</v>
      </c>
      <c r="AV1466" s="11" t="s">
        <v>85</v>
      </c>
      <c r="AW1466" s="11" t="s">
        <v>32</v>
      </c>
      <c r="AX1466" s="11" t="s">
        <v>76</v>
      </c>
      <c r="AY1466" s="238" t="s">
        <v>195</v>
      </c>
    </row>
    <row r="1467" s="11" customFormat="1">
      <c r="A1467" s="11"/>
      <c r="B1467" s="228"/>
      <c r="C1467" s="229"/>
      <c r="D1467" s="213" t="s">
        <v>199</v>
      </c>
      <c r="E1467" s="230" t="s">
        <v>1</v>
      </c>
      <c r="F1467" s="231" t="s">
        <v>2725</v>
      </c>
      <c r="G1467" s="229"/>
      <c r="H1467" s="232">
        <v>2.5</v>
      </c>
      <c r="I1467" s="233"/>
      <c r="J1467" s="229"/>
      <c r="K1467" s="229"/>
      <c r="L1467" s="234"/>
      <c r="M1467" s="235"/>
      <c r="N1467" s="236"/>
      <c r="O1467" s="236"/>
      <c r="P1467" s="236"/>
      <c r="Q1467" s="236"/>
      <c r="R1467" s="236"/>
      <c r="S1467" s="236"/>
      <c r="T1467" s="237"/>
      <c r="U1467" s="11"/>
      <c r="V1467" s="11"/>
      <c r="W1467" s="11"/>
      <c r="X1467" s="11"/>
      <c r="Y1467" s="11"/>
      <c r="Z1467" s="11"/>
      <c r="AA1467" s="11"/>
      <c r="AB1467" s="11"/>
      <c r="AC1467" s="11"/>
      <c r="AD1467" s="11"/>
      <c r="AE1467" s="11"/>
      <c r="AT1467" s="238" t="s">
        <v>199</v>
      </c>
      <c r="AU1467" s="238" t="s">
        <v>85</v>
      </c>
      <c r="AV1467" s="11" t="s">
        <v>85</v>
      </c>
      <c r="AW1467" s="11" t="s">
        <v>32</v>
      </c>
      <c r="AX1467" s="11" t="s">
        <v>76</v>
      </c>
      <c r="AY1467" s="238" t="s">
        <v>195</v>
      </c>
    </row>
    <row r="1468" s="11" customFormat="1">
      <c r="A1468" s="11"/>
      <c r="B1468" s="228"/>
      <c r="C1468" s="229"/>
      <c r="D1468" s="213" t="s">
        <v>199</v>
      </c>
      <c r="E1468" s="230" t="s">
        <v>1</v>
      </c>
      <c r="F1468" s="231" t="s">
        <v>2726</v>
      </c>
      <c r="G1468" s="229"/>
      <c r="H1468" s="232">
        <v>1.7</v>
      </c>
      <c r="I1468" s="233"/>
      <c r="J1468" s="229"/>
      <c r="K1468" s="229"/>
      <c r="L1468" s="234"/>
      <c r="M1468" s="235"/>
      <c r="N1468" s="236"/>
      <c r="O1468" s="236"/>
      <c r="P1468" s="236"/>
      <c r="Q1468" s="236"/>
      <c r="R1468" s="236"/>
      <c r="S1468" s="236"/>
      <c r="T1468" s="237"/>
      <c r="U1468" s="11"/>
      <c r="V1468" s="11"/>
      <c r="W1468" s="11"/>
      <c r="X1468" s="11"/>
      <c r="Y1468" s="11"/>
      <c r="Z1468" s="11"/>
      <c r="AA1468" s="11"/>
      <c r="AB1468" s="11"/>
      <c r="AC1468" s="11"/>
      <c r="AD1468" s="11"/>
      <c r="AE1468" s="11"/>
      <c r="AT1468" s="238" t="s">
        <v>199</v>
      </c>
      <c r="AU1468" s="238" t="s">
        <v>85</v>
      </c>
      <c r="AV1468" s="11" t="s">
        <v>85</v>
      </c>
      <c r="AW1468" s="11" t="s">
        <v>32</v>
      </c>
      <c r="AX1468" s="11" t="s">
        <v>76</v>
      </c>
      <c r="AY1468" s="238" t="s">
        <v>195</v>
      </c>
    </row>
    <row r="1469" s="15" customFormat="1">
      <c r="A1469" s="15"/>
      <c r="B1469" s="287"/>
      <c r="C1469" s="288"/>
      <c r="D1469" s="213" t="s">
        <v>199</v>
      </c>
      <c r="E1469" s="289" t="s">
        <v>1</v>
      </c>
      <c r="F1469" s="290" t="s">
        <v>1422</v>
      </c>
      <c r="G1469" s="288"/>
      <c r="H1469" s="291">
        <v>1990.03</v>
      </c>
      <c r="I1469" s="292"/>
      <c r="J1469" s="288"/>
      <c r="K1469" s="288"/>
      <c r="L1469" s="293"/>
      <c r="M1469" s="294"/>
      <c r="N1469" s="295"/>
      <c r="O1469" s="295"/>
      <c r="P1469" s="295"/>
      <c r="Q1469" s="295"/>
      <c r="R1469" s="295"/>
      <c r="S1469" s="295"/>
      <c r="T1469" s="296"/>
      <c r="U1469" s="15"/>
      <c r="V1469" s="15"/>
      <c r="W1469" s="15"/>
      <c r="X1469" s="15"/>
      <c r="Y1469" s="15"/>
      <c r="Z1469" s="15"/>
      <c r="AA1469" s="15"/>
      <c r="AB1469" s="15"/>
      <c r="AC1469" s="15"/>
      <c r="AD1469" s="15"/>
      <c r="AE1469" s="15"/>
      <c r="AT1469" s="297" t="s">
        <v>199</v>
      </c>
      <c r="AU1469" s="297" t="s">
        <v>85</v>
      </c>
      <c r="AV1469" s="15" t="s">
        <v>234</v>
      </c>
      <c r="AW1469" s="15" t="s">
        <v>32</v>
      </c>
      <c r="AX1469" s="15" t="s">
        <v>83</v>
      </c>
      <c r="AY1469" s="297" t="s">
        <v>195</v>
      </c>
    </row>
    <row r="1470" s="13" customFormat="1" ht="22.8" customHeight="1">
      <c r="A1470" s="13"/>
      <c r="B1470" s="248"/>
      <c r="C1470" s="249"/>
      <c r="D1470" s="250" t="s">
        <v>75</v>
      </c>
      <c r="E1470" s="285" t="s">
        <v>234</v>
      </c>
      <c r="F1470" s="285" t="s">
        <v>1759</v>
      </c>
      <c r="G1470" s="249"/>
      <c r="H1470" s="249"/>
      <c r="I1470" s="252"/>
      <c r="J1470" s="286">
        <f>BK1470</f>
        <v>0</v>
      </c>
      <c r="K1470" s="249"/>
      <c r="L1470" s="254"/>
      <c r="M1470" s="255"/>
      <c r="N1470" s="256"/>
      <c r="O1470" s="256"/>
      <c r="P1470" s="257">
        <f>SUM(P1471:P1585)</f>
        <v>0</v>
      </c>
      <c r="Q1470" s="256"/>
      <c r="R1470" s="257">
        <f>SUM(R1471:R1585)</f>
        <v>68.018597999999997</v>
      </c>
      <c r="S1470" s="256"/>
      <c r="T1470" s="258">
        <f>SUM(T1471:T1585)</f>
        <v>0</v>
      </c>
      <c r="U1470" s="13"/>
      <c r="V1470" s="13"/>
      <c r="W1470" s="13"/>
      <c r="X1470" s="13"/>
      <c r="Y1470" s="13"/>
      <c r="Z1470" s="13"/>
      <c r="AA1470" s="13"/>
      <c r="AB1470" s="13"/>
      <c r="AC1470" s="13"/>
      <c r="AD1470" s="13"/>
      <c r="AE1470" s="13"/>
      <c r="AR1470" s="259" t="s">
        <v>83</v>
      </c>
      <c r="AT1470" s="260" t="s">
        <v>75</v>
      </c>
      <c r="AU1470" s="260" t="s">
        <v>83</v>
      </c>
      <c r="AY1470" s="259" t="s">
        <v>195</v>
      </c>
      <c r="BK1470" s="261">
        <f>SUM(BK1471:BK1585)</f>
        <v>0</v>
      </c>
    </row>
    <row r="1471" s="2" customFormat="1" ht="16.5" customHeight="1">
      <c r="A1471" s="39"/>
      <c r="B1471" s="40"/>
      <c r="C1471" s="200" t="s">
        <v>410</v>
      </c>
      <c r="D1471" s="200" t="s">
        <v>191</v>
      </c>
      <c r="E1471" s="201" t="s">
        <v>2728</v>
      </c>
      <c r="F1471" s="202" t="s">
        <v>2729</v>
      </c>
      <c r="G1471" s="203" t="s">
        <v>1237</v>
      </c>
      <c r="H1471" s="204">
        <v>222.53700000000001</v>
      </c>
      <c r="I1471" s="205"/>
      <c r="J1471" s="206">
        <f>ROUND(I1471*H1471,2)</f>
        <v>0</v>
      </c>
      <c r="K1471" s="202" t="s">
        <v>1412</v>
      </c>
      <c r="L1471" s="45"/>
      <c r="M1471" s="207" t="s">
        <v>1</v>
      </c>
      <c r="N1471" s="208" t="s">
        <v>41</v>
      </c>
      <c r="O1471" s="92"/>
      <c r="P1471" s="209">
        <f>O1471*H1471</f>
        <v>0</v>
      </c>
      <c r="Q1471" s="209">
        <v>0</v>
      </c>
      <c r="R1471" s="209">
        <f>Q1471*H1471</f>
        <v>0</v>
      </c>
      <c r="S1471" s="209">
        <v>0</v>
      </c>
      <c r="T1471" s="210">
        <f>S1471*H1471</f>
        <v>0</v>
      </c>
      <c r="U1471" s="39"/>
      <c r="V1471" s="39"/>
      <c r="W1471" s="39"/>
      <c r="X1471" s="39"/>
      <c r="Y1471" s="39"/>
      <c r="Z1471" s="39"/>
      <c r="AA1471" s="39"/>
      <c r="AB1471" s="39"/>
      <c r="AC1471" s="39"/>
      <c r="AD1471" s="39"/>
      <c r="AE1471" s="39"/>
      <c r="AR1471" s="211" t="s">
        <v>234</v>
      </c>
      <c r="AT1471" s="211" t="s">
        <v>191</v>
      </c>
      <c r="AU1471" s="211" t="s">
        <v>85</v>
      </c>
      <c r="AY1471" s="18" t="s">
        <v>195</v>
      </c>
      <c r="BE1471" s="212">
        <f>IF(N1471="základní",J1471,0)</f>
        <v>0</v>
      </c>
      <c r="BF1471" s="212">
        <f>IF(N1471="snížená",J1471,0)</f>
        <v>0</v>
      </c>
      <c r="BG1471" s="212">
        <f>IF(N1471="zákl. přenesená",J1471,0)</f>
        <v>0</v>
      </c>
      <c r="BH1471" s="212">
        <f>IF(N1471="sníž. přenesená",J1471,0)</f>
        <v>0</v>
      </c>
      <c r="BI1471" s="212">
        <f>IF(N1471="nulová",J1471,0)</f>
        <v>0</v>
      </c>
      <c r="BJ1471" s="18" t="s">
        <v>83</v>
      </c>
      <c r="BK1471" s="212">
        <f>ROUND(I1471*H1471,2)</f>
        <v>0</v>
      </c>
      <c r="BL1471" s="18" t="s">
        <v>234</v>
      </c>
      <c r="BM1471" s="211" t="s">
        <v>2730</v>
      </c>
    </row>
    <row r="1472" s="10" customFormat="1">
      <c r="A1472" s="10"/>
      <c r="B1472" s="218"/>
      <c r="C1472" s="219"/>
      <c r="D1472" s="213" t="s">
        <v>199</v>
      </c>
      <c r="E1472" s="220" t="s">
        <v>1</v>
      </c>
      <c r="F1472" s="221" t="s">
        <v>2731</v>
      </c>
      <c r="G1472" s="219"/>
      <c r="H1472" s="220" t="s">
        <v>1</v>
      </c>
      <c r="I1472" s="222"/>
      <c r="J1472" s="219"/>
      <c r="K1472" s="219"/>
      <c r="L1472" s="223"/>
      <c r="M1472" s="224"/>
      <c r="N1472" s="225"/>
      <c r="O1472" s="225"/>
      <c r="P1472" s="225"/>
      <c r="Q1472" s="225"/>
      <c r="R1472" s="225"/>
      <c r="S1472" s="225"/>
      <c r="T1472" s="226"/>
      <c r="U1472" s="10"/>
      <c r="V1472" s="10"/>
      <c r="W1472" s="10"/>
      <c r="X1472" s="10"/>
      <c r="Y1472" s="10"/>
      <c r="Z1472" s="10"/>
      <c r="AA1472" s="10"/>
      <c r="AB1472" s="10"/>
      <c r="AC1472" s="10"/>
      <c r="AD1472" s="10"/>
      <c r="AE1472" s="10"/>
      <c r="AT1472" s="227" t="s">
        <v>199</v>
      </c>
      <c r="AU1472" s="227" t="s">
        <v>85</v>
      </c>
      <c r="AV1472" s="10" t="s">
        <v>83</v>
      </c>
      <c r="AW1472" s="10" t="s">
        <v>32</v>
      </c>
      <c r="AX1472" s="10" t="s">
        <v>76</v>
      </c>
      <c r="AY1472" s="227" t="s">
        <v>195</v>
      </c>
    </row>
    <row r="1473" s="10" customFormat="1">
      <c r="A1473" s="10"/>
      <c r="B1473" s="218"/>
      <c r="C1473" s="219"/>
      <c r="D1473" s="213" t="s">
        <v>199</v>
      </c>
      <c r="E1473" s="220" t="s">
        <v>1</v>
      </c>
      <c r="F1473" s="221" t="s">
        <v>2030</v>
      </c>
      <c r="G1473" s="219"/>
      <c r="H1473" s="220" t="s">
        <v>1</v>
      </c>
      <c r="I1473" s="222"/>
      <c r="J1473" s="219"/>
      <c r="K1473" s="219"/>
      <c r="L1473" s="223"/>
      <c r="M1473" s="224"/>
      <c r="N1473" s="225"/>
      <c r="O1473" s="225"/>
      <c r="P1473" s="225"/>
      <c r="Q1473" s="225"/>
      <c r="R1473" s="225"/>
      <c r="S1473" s="225"/>
      <c r="T1473" s="226"/>
      <c r="U1473" s="10"/>
      <c r="V1473" s="10"/>
      <c r="W1473" s="10"/>
      <c r="X1473" s="10"/>
      <c r="Y1473" s="10"/>
      <c r="Z1473" s="10"/>
      <c r="AA1473" s="10"/>
      <c r="AB1473" s="10"/>
      <c r="AC1473" s="10"/>
      <c r="AD1473" s="10"/>
      <c r="AE1473" s="10"/>
      <c r="AT1473" s="227" t="s">
        <v>199</v>
      </c>
      <c r="AU1473" s="227" t="s">
        <v>85</v>
      </c>
      <c r="AV1473" s="10" t="s">
        <v>83</v>
      </c>
      <c r="AW1473" s="10" t="s">
        <v>32</v>
      </c>
      <c r="AX1473" s="10" t="s">
        <v>76</v>
      </c>
      <c r="AY1473" s="227" t="s">
        <v>195</v>
      </c>
    </row>
    <row r="1474" s="11" customFormat="1">
      <c r="A1474" s="11"/>
      <c r="B1474" s="228"/>
      <c r="C1474" s="229"/>
      <c r="D1474" s="213" t="s">
        <v>199</v>
      </c>
      <c r="E1474" s="230" t="s">
        <v>1</v>
      </c>
      <c r="F1474" s="231" t="s">
        <v>2732</v>
      </c>
      <c r="G1474" s="229"/>
      <c r="H1474" s="232">
        <v>48.514000000000003</v>
      </c>
      <c r="I1474" s="233"/>
      <c r="J1474" s="229"/>
      <c r="K1474" s="229"/>
      <c r="L1474" s="234"/>
      <c r="M1474" s="235"/>
      <c r="N1474" s="236"/>
      <c r="O1474" s="236"/>
      <c r="P1474" s="236"/>
      <c r="Q1474" s="236"/>
      <c r="R1474" s="236"/>
      <c r="S1474" s="236"/>
      <c r="T1474" s="237"/>
      <c r="U1474" s="11"/>
      <c r="V1474" s="11"/>
      <c r="W1474" s="11"/>
      <c r="X1474" s="11"/>
      <c r="Y1474" s="11"/>
      <c r="Z1474" s="11"/>
      <c r="AA1474" s="11"/>
      <c r="AB1474" s="11"/>
      <c r="AC1474" s="11"/>
      <c r="AD1474" s="11"/>
      <c r="AE1474" s="11"/>
      <c r="AT1474" s="238" t="s">
        <v>199</v>
      </c>
      <c r="AU1474" s="238" t="s">
        <v>85</v>
      </c>
      <c r="AV1474" s="11" t="s">
        <v>85</v>
      </c>
      <c r="AW1474" s="11" t="s">
        <v>32</v>
      </c>
      <c r="AX1474" s="11" t="s">
        <v>76</v>
      </c>
      <c r="AY1474" s="238" t="s">
        <v>195</v>
      </c>
    </row>
    <row r="1475" s="11" customFormat="1">
      <c r="A1475" s="11"/>
      <c r="B1475" s="228"/>
      <c r="C1475" s="229"/>
      <c r="D1475" s="213" t="s">
        <v>199</v>
      </c>
      <c r="E1475" s="230" t="s">
        <v>1</v>
      </c>
      <c r="F1475" s="231" t="s">
        <v>2733</v>
      </c>
      <c r="G1475" s="229"/>
      <c r="H1475" s="232">
        <v>5.3630000000000004</v>
      </c>
      <c r="I1475" s="233"/>
      <c r="J1475" s="229"/>
      <c r="K1475" s="229"/>
      <c r="L1475" s="234"/>
      <c r="M1475" s="235"/>
      <c r="N1475" s="236"/>
      <c r="O1475" s="236"/>
      <c r="P1475" s="236"/>
      <c r="Q1475" s="236"/>
      <c r="R1475" s="236"/>
      <c r="S1475" s="236"/>
      <c r="T1475" s="237"/>
      <c r="U1475" s="11"/>
      <c r="V1475" s="11"/>
      <c r="W1475" s="11"/>
      <c r="X1475" s="11"/>
      <c r="Y1475" s="11"/>
      <c r="Z1475" s="11"/>
      <c r="AA1475" s="11"/>
      <c r="AB1475" s="11"/>
      <c r="AC1475" s="11"/>
      <c r="AD1475" s="11"/>
      <c r="AE1475" s="11"/>
      <c r="AT1475" s="238" t="s">
        <v>199</v>
      </c>
      <c r="AU1475" s="238" t="s">
        <v>85</v>
      </c>
      <c r="AV1475" s="11" t="s">
        <v>85</v>
      </c>
      <c r="AW1475" s="11" t="s">
        <v>32</v>
      </c>
      <c r="AX1475" s="11" t="s">
        <v>76</v>
      </c>
      <c r="AY1475" s="238" t="s">
        <v>195</v>
      </c>
    </row>
    <row r="1476" s="10" customFormat="1">
      <c r="A1476" s="10"/>
      <c r="B1476" s="218"/>
      <c r="C1476" s="219"/>
      <c r="D1476" s="213" t="s">
        <v>199</v>
      </c>
      <c r="E1476" s="220" t="s">
        <v>1</v>
      </c>
      <c r="F1476" s="221" t="s">
        <v>2032</v>
      </c>
      <c r="G1476" s="219"/>
      <c r="H1476" s="220" t="s">
        <v>1</v>
      </c>
      <c r="I1476" s="222"/>
      <c r="J1476" s="219"/>
      <c r="K1476" s="219"/>
      <c r="L1476" s="223"/>
      <c r="M1476" s="224"/>
      <c r="N1476" s="225"/>
      <c r="O1476" s="225"/>
      <c r="P1476" s="225"/>
      <c r="Q1476" s="225"/>
      <c r="R1476" s="225"/>
      <c r="S1476" s="225"/>
      <c r="T1476" s="226"/>
      <c r="U1476" s="10"/>
      <c r="V1476" s="10"/>
      <c r="W1476" s="10"/>
      <c r="X1476" s="10"/>
      <c r="Y1476" s="10"/>
      <c r="Z1476" s="10"/>
      <c r="AA1476" s="10"/>
      <c r="AB1476" s="10"/>
      <c r="AC1476" s="10"/>
      <c r="AD1476" s="10"/>
      <c r="AE1476" s="10"/>
      <c r="AT1476" s="227" t="s">
        <v>199</v>
      </c>
      <c r="AU1476" s="227" t="s">
        <v>85</v>
      </c>
      <c r="AV1476" s="10" t="s">
        <v>83</v>
      </c>
      <c r="AW1476" s="10" t="s">
        <v>32</v>
      </c>
      <c r="AX1476" s="10" t="s">
        <v>76</v>
      </c>
      <c r="AY1476" s="227" t="s">
        <v>195</v>
      </c>
    </row>
    <row r="1477" s="11" customFormat="1">
      <c r="A1477" s="11"/>
      <c r="B1477" s="228"/>
      <c r="C1477" s="229"/>
      <c r="D1477" s="213" t="s">
        <v>199</v>
      </c>
      <c r="E1477" s="230" t="s">
        <v>1</v>
      </c>
      <c r="F1477" s="231" t="s">
        <v>2734</v>
      </c>
      <c r="G1477" s="229"/>
      <c r="H1477" s="232">
        <v>12.146000000000001</v>
      </c>
      <c r="I1477" s="233"/>
      <c r="J1477" s="229"/>
      <c r="K1477" s="229"/>
      <c r="L1477" s="234"/>
      <c r="M1477" s="235"/>
      <c r="N1477" s="236"/>
      <c r="O1477" s="236"/>
      <c r="P1477" s="236"/>
      <c r="Q1477" s="236"/>
      <c r="R1477" s="236"/>
      <c r="S1477" s="236"/>
      <c r="T1477" s="237"/>
      <c r="U1477" s="11"/>
      <c r="V1477" s="11"/>
      <c r="W1477" s="11"/>
      <c r="X1477" s="11"/>
      <c r="Y1477" s="11"/>
      <c r="Z1477" s="11"/>
      <c r="AA1477" s="11"/>
      <c r="AB1477" s="11"/>
      <c r="AC1477" s="11"/>
      <c r="AD1477" s="11"/>
      <c r="AE1477" s="11"/>
      <c r="AT1477" s="238" t="s">
        <v>199</v>
      </c>
      <c r="AU1477" s="238" t="s">
        <v>85</v>
      </c>
      <c r="AV1477" s="11" t="s">
        <v>85</v>
      </c>
      <c r="AW1477" s="11" t="s">
        <v>32</v>
      </c>
      <c r="AX1477" s="11" t="s">
        <v>76</v>
      </c>
      <c r="AY1477" s="238" t="s">
        <v>195</v>
      </c>
    </row>
    <row r="1478" s="11" customFormat="1">
      <c r="A1478" s="11"/>
      <c r="B1478" s="228"/>
      <c r="C1478" s="229"/>
      <c r="D1478" s="213" t="s">
        <v>199</v>
      </c>
      <c r="E1478" s="230" t="s">
        <v>1</v>
      </c>
      <c r="F1478" s="231" t="s">
        <v>2735</v>
      </c>
      <c r="G1478" s="229"/>
      <c r="H1478" s="232">
        <v>1.4630000000000001</v>
      </c>
      <c r="I1478" s="233"/>
      <c r="J1478" s="229"/>
      <c r="K1478" s="229"/>
      <c r="L1478" s="234"/>
      <c r="M1478" s="235"/>
      <c r="N1478" s="236"/>
      <c r="O1478" s="236"/>
      <c r="P1478" s="236"/>
      <c r="Q1478" s="236"/>
      <c r="R1478" s="236"/>
      <c r="S1478" s="236"/>
      <c r="T1478" s="237"/>
      <c r="U1478" s="11"/>
      <c r="V1478" s="11"/>
      <c r="W1478" s="11"/>
      <c r="X1478" s="11"/>
      <c r="Y1478" s="11"/>
      <c r="Z1478" s="11"/>
      <c r="AA1478" s="11"/>
      <c r="AB1478" s="11"/>
      <c r="AC1478" s="11"/>
      <c r="AD1478" s="11"/>
      <c r="AE1478" s="11"/>
      <c r="AT1478" s="238" t="s">
        <v>199</v>
      </c>
      <c r="AU1478" s="238" t="s">
        <v>85</v>
      </c>
      <c r="AV1478" s="11" t="s">
        <v>85</v>
      </c>
      <c r="AW1478" s="11" t="s">
        <v>32</v>
      </c>
      <c r="AX1478" s="11" t="s">
        <v>76</v>
      </c>
      <c r="AY1478" s="238" t="s">
        <v>195</v>
      </c>
    </row>
    <row r="1479" s="10" customFormat="1">
      <c r="A1479" s="10"/>
      <c r="B1479" s="218"/>
      <c r="C1479" s="219"/>
      <c r="D1479" s="213" t="s">
        <v>199</v>
      </c>
      <c r="E1479" s="220" t="s">
        <v>1</v>
      </c>
      <c r="F1479" s="221" t="s">
        <v>2034</v>
      </c>
      <c r="G1479" s="219"/>
      <c r="H1479" s="220" t="s">
        <v>1</v>
      </c>
      <c r="I1479" s="222"/>
      <c r="J1479" s="219"/>
      <c r="K1479" s="219"/>
      <c r="L1479" s="223"/>
      <c r="M1479" s="224"/>
      <c r="N1479" s="225"/>
      <c r="O1479" s="225"/>
      <c r="P1479" s="225"/>
      <c r="Q1479" s="225"/>
      <c r="R1479" s="225"/>
      <c r="S1479" s="225"/>
      <c r="T1479" s="226"/>
      <c r="U1479" s="10"/>
      <c r="V1479" s="10"/>
      <c r="W1479" s="10"/>
      <c r="X1479" s="10"/>
      <c r="Y1479" s="10"/>
      <c r="Z1479" s="10"/>
      <c r="AA1479" s="10"/>
      <c r="AB1479" s="10"/>
      <c r="AC1479" s="10"/>
      <c r="AD1479" s="10"/>
      <c r="AE1479" s="10"/>
      <c r="AT1479" s="227" t="s">
        <v>199</v>
      </c>
      <c r="AU1479" s="227" t="s">
        <v>85</v>
      </c>
      <c r="AV1479" s="10" t="s">
        <v>83</v>
      </c>
      <c r="AW1479" s="10" t="s">
        <v>32</v>
      </c>
      <c r="AX1479" s="10" t="s">
        <v>76</v>
      </c>
      <c r="AY1479" s="227" t="s">
        <v>195</v>
      </c>
    </row>
    <row r="1480" s="11" customFormat="1">
      <c r="A1480" s="11"/>
      <c r="B1480" s="228"/>
      <c r="C1480" s="229"/>
      <c r="D1480" s="213" t="s">
        <v>199</v>
      </c>
      <c r="E1480" s="230" t="s">
        <v>1</v>
      </c>
      <c r="F1480" s="231" t="s">
        <v>2736</v>
      </c>
      <c r="G1480" s="229"/>
      <c r="H1480" s="232">
        <v>7.1260000000000003</v>
      </c>
      <c r="I1480" s="233"/>
      <c r="J1480" s="229"/>
      <c r="K1480" s="229"/>
      <c r="L1480" s="234"/>
      <c r="M1480" s="235"/>
      <c r="N1480" s="236"/>
      <c r="O1480" s="236"/>
      <c r="P1480" s="236"/>
      <c r="Q1480" s="236"/>
      <c r="R1480" s="236"/>
      <c r="S1480" s="236"/>
      <c r="T1480" s="237"/>
      <c r="U1480" s="11"/>
      <c r="V1480" s="11"/>
      <c r="W1480" s="11"/>
      <c r="X1480" s="11"/>
      <c r="Y1480" s="11"/>
      <c r="Z1480" s="11"/>
      <c r="AA1480" s="11"/>
      <c r="AB1480" s="11"/>
      <c r="AC1480" s="11"/>
      <c r="AD1480" s="11"/>
      <c r="AE1480" s="11"/>
      <c r="AT1480" s="238" t="s">
        <v>199</v>
      </c>
      <c r="AU1480" s="238" t="s">
        <v>85</v>
      </c>
      <c r="AV1480" s="11" t="s">
        <v>85</v>
      </c>
      <c r="AW1480" s="11" t="s">
        <v>32</v>
      </c>
      <c r="AX1480" s="11" t="s">
        <v>76</v>
      </c>
      <c r="AY1480" s="238" t="s">
        <v>195</v>
      </c>
    </row>
    <row r="1481" s="11" customFormat="1">
      <c r="A1481" s="11"/>
      <c r="B1481" s="228"/>
      <c r="C1481" s="229"/>
      <c r="D1481" s="213" t="s">
        <v>199</v>
      </c>
      <c r="E1481" s="230" t="s">
        <v>1</v>
      </c>
      <c r="F1481" s="231" t="s">
        <v>2735</v>
      </c>
      <c r="G1481" s="229"/>
      <c r="H1481" s="232">
        <v>1.4630000000000001</v>
      </c>
      <c r="I1481" s="233"/>
      <c r="J1481" s="229"/>
      <c r="K1481" s="229"/>
      <c r="L1481" s="234"/>
      <c r="M1481" s="235"/>
      <c r="N1481" s="236"/>
      <c r="O1481" s="236"/>
      <c r="P1481" s="236"/>
      <c r="Q1481" s="236"/>
      <c r="R1481" s="236"/>
      <c r="S1481" s="236"/>
      <c r="T1481" s="237"/>
      <c r="U1481" s="11"/>
      <c r="V1481" s="11"/>
      <c r="W1481" s="11"/>
      <c r="X1481" s="11"/>
      <c r="Y1481" s="11"/>
      <c r="Z1481" s="11"/>
      <c r="AA1481" s="11"/>
      <c r="AB1481" s="11"/>
      <c r="AC1481" s="11"/>
      <c r="AD1481" s="11"/>
      <c r="AE1481" s="11"/>
      <c r="AT1481" s="238" t="s">
        <v>199</v>
      </c>
      <c r="AU1481" s="238" t="s">
        <v>85</v>
      </c>
      <c r="AV1481" s="11" t="s">
        <v>85</v>
      </c>
      <c r="AW1481" s="11" t="s">
        <v>32</v>
      </c>
      <c r="AX1481" s="11" t="s">
        <v>76</v>
      </c>
      <c r="AY1481" s="238" t="s">
        <v>195</v>
      </c>
    </row>
    <row r="1482" s="10" customFormat="1">
      <c r="A1482" s="10"/>
      <c r="B1482" s="218"/>
      <c r="C1482" s="219"/>
      <c r="D1482" s="213" t="s">
        <v>199</v>
      </c>
      <c r="E1482" s="220" t="s">
        <v>1</v>
      </c>
      <c r="F1482" s="221" t="s">
        <v>2055</v>
      </c>
      <c r="G1482" s="219"/>
      <c r="H1482" s="220" t="s">
        <v>1</v>
      </c>
      <c r="I1482" s="222"/>
      <c r="J1482" s="219"/>
      <c r="K1482" s="219"/>
      <c r="L1482" s="223"/>
      <c r="M1482" s="224"/>
      <c r="N1482" s="225"/>
      <c r="O1482" s="225"/>
      <c r="P1482" s="225"/>
      <c r="Q1482" s="225"/>
      <c r="R1482" s="225"/>
      <c r="S1482" s="225"/>
      <c r="T1482" s="226"/>
      <c r="U1482" s="10"/>
      <c r="V1482" s="10"/>
      <c r="W1482" s="10"/>
      <c r="X1482" s="10"/>
      <c r="Y1482" s="10"/>
      <c r="Z1482" s="10"/>
      <c r="AA1482" s="10"/>
      <c r="AB1482" s="10"/>
      <c r="AC1482" s="10"/>
      <c r="AD1482" s="10"/>
      <c r="AE1482" s="10"/>
      <c r="AT1482" s="227" t="s">
        <v>199</v>
      </c>
      <c r="AU1482" s="227" t="s">
        <v>85</v>
      </c>
      <c r="AV1482" s="10" t="s">
        <v>83</v>
      </c>
      <c r="AW1482" s="10" t="s">
        <v>32</v>
      </c>
      <c r="AX1482" s="10" t="s">
        <v>76</v>
      </c>
      <c r="AY1482" s="227" t="s">
        <v>195</v>
      </c>
    </row>
    <row r="1483" s="11" customFormat="1">
      <c r="A1483" s="11"/>
      <c r="B1483" s="228"/>
      <c r="C1483" s="229"/>
      <c r="D1483" s="213" t="s">
        <v>199</v>
      </c>
      <c r="E1483" s="230" t="s">
        <v>1</v>
      </c>
      <c r="F1483" s="231" t="s">
        <v>2737</v>
      </c>
      <c r="G1483" s="229"/>
      <c r="H1483" s="232">
        <v>30.059999999999999</v>
      </c>
      <c r="I1483" s="233"/>
      <c r="J1483" s="229"/>
      <c r="K1483" s="229"/>
      <c r="L1483" s="234"/>
      <c r="M1483" s="235"/>
      <c r="N1483" s="236"/>
      <c r="O1483" s="236"/>
      <c r="P1483" s="236"/>
      <c r="Q1483" s="236"/>
      <c r="R1483" s="236"/>
      <c r="S1483" s="236"/>
      <c r="T1483" s="237"/>
      <c r="U1483" s="11"/>
      <c r="V1483" s="11"/>
      <c r="W1483" s="11"/>
      <c r="X1483" s="11"/>
      <c r="Y1483" s="11"/>
      <c r="Z1483" s="11"/>
      <c r="AA1483" s="11"/>
      <c r="AB1483" s="11"/>
      <c r="AC1483" s="11"/>
      <c r="AD1483" s="11"/>
      <c r="AE1483" s="11"/>
      <c r="AT1483" s="238" t="s">
        <v>199</v>
      </c>
      <c r="AU1483" s="238" t="s">
        <v>85</v>
      </c>
      <c r="AV1483" s="11" t="s">
        <v>85</v>
      </c>
      <c r="AW1483" s="11" t="s">
        <v>32</v>
      </c>
      <c r="AX1483" s="11" t="s">
        <v>76</v>
      </c>
      <c r="AY1483" s="238" t="s">
        <v>195</v>
      </c>
    </row>
    <row r="1484" s="11" customFormat="1">
      <c r="A1484" s="11"/>
      <c r="B1484" s="228"/>
      <c r="C1484" s="229"/>
      <c r="D1484" s="213" t="s">
        <v>199</v>
      </c>
      <c r="E1484" s="230" t="s">
        <v>1</v>
      </c>
      <c r="F1484" s="231" t="s">
        <v>2738</v>
      </c>
      <c r="G1484" s="229"/>
      <c r="H1484" s="232">
        <v>3.4129999999999998</v>
      </c>
      <c r="I1484" s="233"/>
      <c r="J1484" s="229"/>
      <c r="K1484" s="229"/>
      <c r="L1484" s="234"/>
      <c r="M1484" s="235"/>
      <c r="N1484" s="236"/>
      <c r="O1484" s="236"/>
      <c r="P1484" s="236"/>
      <c r="Q1484" s="236"/>
      <c r="R1484" s="236"/>
      <c r="S1484" s="236"/>
      <c r="T1484" s="237"/>
      <c r="U1484" s="11"/>
      <c r="V1484" s="11"/>
      <c r="W1484" s="11"/>
      <c r="X1484" s="11"/>
      <c r="Y1484" s="11"/>
      <c r="Z1484" s="11"/>
      <c r="AA1484" s="11"/>
      <c r="AB1484" s="11"/>
      <c r="AC1484" s="11"/>
      <c r="AD1484" s="11"/>
      <c r="AE1484" s="11"/>
      <c r="AT1484" s="238" t="s">
        <v>199</v>
      </c>
      <c r="AU1484" s="238" t="s">
        <v>85</v>
      </c>
      <c r="AV1484" s="11" t="s">
        <v>85</v>
      </c>
      <c r="AW1484" s="11" t="s">
        <v>32</v>
      </c>
      <c r="AX1484" s="11" t="s">
        <v>76</v>
      </c>
      <c r="AY1484" s="238" t="s">
        <v>195</v>
      </c>
    </row>
    <row r="1485" s="10" customFormat="1">
      <c r="A1485" s="10"/>
      <c r="B1485" s="218"/>
      <c r="C1485" s="219"/>
      <c r="D1485" s="213" t="s">
        <v>199</v>
      </c>
      <c r="E1485" s="220" t="s">
        <v>1</v>
      </c>
      <c r="F1485" s="221" t="s">
        <v>2058</v>
      </c>
      <c r="G1485" s="219"/>
      <c r="H1485" s="220" t="s">
        <v>1</v>
      </c>
      <c r="I1485" s="222"/>
      <c r="J1485" s="219"/>
      <c r="K1485" s="219"/>
      <c r="L1485" s="223"/>
      <c r="M1485" s="224"/>
      <c r="N1485" s="225"/>
      <c r="O1485" s="225"/>
      <c r="P1485" s="225"/>
      <c r="Q1485" s="225"/>
      <c r="R1485" s="225"/>
      <c r="S1485" s="225"/>
      <c r="T1485" s="226"/>
      <c r="U1485" s="10"/>
      <c r="V1485" s="10"/>
      <c r="W1485" s="10"/>
      <c r="X1485" s="10"/>
      <c r="Y1485" s="10"/>
      <c r="Z1485" s="10"/>
      <c r="AA1485" s="10"/>
      <c r="AB1485" s="10"/>
      <c r="AC1485" s="10"/>
      <c r="AD1485" s="10"/>
      <c r="AE1485" s="10"/>
      <c r="AT1485" s="227" t="s">
        <v>199</v>
      </c>
      <c r="AU1485" s="227" t="s">
        <v>85</v>
      </c>
      <c r="AV1485" s="10" t="s">
        <v>83</v>
      </c>
      <c r="AW1485" s="10" t="s">
        <v>32</v>
      </c>
      <c r="AX1485" s="10" t="s">
        <v>76</v>
      </c>
      <c r="AY1485" s="227" t="s">
        <v>195</v>
      </c>
    </row>
    <row r="1486" s="11" customFormat="1">
      <c r="A1486" s="11"/>
      <c r="B1486" s="228"/>
      <c r="C1486" s="229"/>
      <c r="D1486" s="213" t="s">
        <v>199</v>
      </c>
      <c r="E1486" s="230" t="s">
        <v>1</v>
      </c>
      <c r="F1486" s="231" t="s">
        <v>2739</v>
      </c>
      <c r="G1486" s="229"/>
      <c r="H1486" s="232">
        <v>16.241</v>
      </c>
      <c r="I1486" s="233"/>
      <c r="J1486" s="229"/>
      <c r="K1486" s="229"/>
      <c r="L1486" s="234"/>
      <c r="M1486" s="235"/>
      <c r="N1486" s="236"/>
      <c r="O1486" s="236"/>
      <c r="P1486" s="236"/>
      <c r="Q1486" s="236"/>
      <c r="R1486" s="236"/>
      <c r="S1486" s="236"/>
      <c r="T1486" s="237"/>
      <c r="U1486" s="11"/>
      <c r="V1486" s="11"/>
      <c r="W1486" s="11"/>
      <c r="X1486" s="11"/>
      <c r="Y1486" s="11"/>
      <c r="Z1486" s="11"/>
      <c r="AA1486" s="11"/>
      <c r="AB1486" s="11"/>
      <c r="AC1486" s="11"/>
      <c r="AD1486" s="11"/>
      <c r="AE1486" s="11"/>
      <c r="AT1486" s="238" t="s">
        <v>199</v>
      </c>
      <c r="AU1486" s="238" t="s">
        <v>85</v>
      </c>
      <c r="AV1486" s="11" t="s">
        <v>85</v>
      </c>
      <c r="AW1486" s="11" t="s">
        <v>32</v>
      </c>
      <c r="AX1486" s="11" t="s">
        <v>76</v>
      </c>
      <c r="AY1486" s="238" t="s">
        <v>195</v>
      </c>
    </row>
    <row r="1487" s="11" customFormat="1">
      <c r="A1487" s="11"/>
      <c r="B1487" s="228"/>
      <c r="C1487" s="229"/>
      <c r="D1487" s="213" t="s">
        <v>199</v>
      </c>
      <c r="E1487" s="230" t="s">
        <v>1</v>
      </c>
      <c r="F1487" s="231" t="s">
        <v>2738</v>
      </c>
      <c r="G1487" s="229"/>
      <c r="H1487" s="232">
        <v>3.4129999999999998</v>
      </c>
      <c r="I1487" s="233"/>
      <c r="J1487" s="229"/>
      <c r="K1487" s="229"/>
      <c r="L1487" s="234"/>
      <c r="M1487" s="235"/>
      <c r="N1487" s="236"/>
      <c r="O1487" s="236"/>
      <c r="P1487" s="236"/>
      <c r="Q1487" s="236"/>
      <c r="R1487" s="236"/>
      <c r="S1487" s="236"/>
      <c r="T1487" s="237"/>
      <c r="U1487" s="11"/>
      <c r="V1487" s="11"/>
      <c r="W1487" s="11"/>
      <c r="X1487" s="11"/>
      <c r="Y1487" s="11"/>
      <c r="Z1487" s="11"/>
      <c r="AA1487" s="11"/>
      <c r="AB1487" s="11"/>
      <c r="AC1487" s="11"/>
      <c r="AD1487" s="11"/>
      <c r="AE1487" s="11"/>
      <c r="AT1487" s="238" t="s">
        <v>199</v>
      </c>
      <c r="AU1487" s="238" t="s">
        <v>85</v>
      </c>
      <c r="AV1487" s="11" t="s">
        <v>85</v>
      </c>
      <c r="AW1487" s="11" t="s">
        <v>32</v>
      </c>
      <c r="AX1487" s="11" t="s">
        <v>76</v>
      </c>
      <c r="AY1487" s="238" t="s">
        <v>195</v>
      </c>
    </row>
    <row r="1488" s="11" customFormat="1">
      <c r="A1488" s="11"/>
      <c r="B1488" s="228"/>
      <c r="C1488" s="229"/>
      <c r="D1488" s="213" t="s">
        <v>199</v>
      </c>
      <c r="E1488" s="230" t="s">
        <v>1</v>
      </c>
      <c r="F1488" s="231" t="s">
        <v>2740</v>
      </c>
      <c r="G1488" s="229"/>
      <c r="H1488" s="232">
        <v>0.81000000000000005</v>
      </c>
      <c r="I1488" s="233"/>
      <c r="J1488" s="229"/>
      <c r="K1488" s="229"/>
      <c r="L1488" s="234"/>
      <c r="M1488" s="235"/>
      <c r="N1488" s="236"/>
      <c r="O1488" s="236"/>
      <c r="P1488" s="236"/>
      <c r="Q1488" s="236"/>
      <c r="R1488" s="236"/>
      <c r="S1488" s="236"/>
      <c r="T1488" s="237"/>
      <c r="U1488" s="11"/>
      <c r="V1488" s="11"/>
      <c r="W1488" s="11"/>
      <c r="X1488" s="11"/>
      <c r="Y1488" s="11"/>
      <c r="Z1488" s="11"/>
      <c r="AA1488" s="11"/>
      <c r="AB1488" s="11"/>
      <c r="AC1488" s="11"/>
      <c r="AD1488" s="11"/>
      <c r="AE1488" s="11"/>
      <c r="AT1488" s="238" t="s">
        <v>199</v>
      </c>
      <c r="AU1488" s="238" t="s">
        <v>85</v>
      </c>
      <c r="AV1488" s="11" t="s">
        <v>85</v>
      </c>
      <c r="AW1488" s="11" t="s">
        <v>32</v>
      </c>
      <c r="AX1488" s="11" t="s">
        <v>76</v>
      </c>
      <c r="AY1488" s="238" t="s">
        <v>195</v>
      </c>
    </row>
    <row r="1489" s="10" customFormat="1">
      <c r="A1489" s="10"/>
      <c r="B1489" s="218"/>
      <c r="C1489" s="219"/>
      <c r="D1489" s="213" t="s">
        <v>199</v>
      </c>
      <c r="E1489" s="220" t="s">
        <v>1</v>
      </c>
      <c r="F1489" s="221" t="s">
        <v>2062</v>
      </c>
      <c r="G1489" s="219"/>
      <c r="H1489" s="220" t="s">
        <v>1</v>
      </c>
      <c r="I1489" s="222"/>
      <c r="J1489" s="219"/>
      <c r="K1489" s="219"/>
      <c r="L1489" s="223"/>
      <c r="M1489" s="224"/>
      <c r="N1489" s="225"/>
      <c r="O1489" s="225"/>
      <c r="P1489" s="225"/>
      <c r="Q1489" s="225"/>
      <c r="R1489" s="225"/>
      <c r="S1489" s="225"/>
      <c r="T1489" s="226"/>
      <c r="U1489" s="10"/>
      <c r="V1489" s="10"/>
      <c r="W1489" s="10"/>
      <c r="X1489" s="10"/>
      <c r="Y1489" s="10"/>
      <c r="Z1489" s="10"/>
      <c r="AA1489" s="10"/>
      <c r="AB1489" s="10"/>
      <c r="AC1489" s="10"/>
      <c r="AD1489" s="10"/>
      <c r="AE1489" s="10"/>
      <c r="AT1489" s="227" t="s">
        <v>199</v>
      </c>
      <c r="AU1489" s="227" t="s">
        <v>85</v>
      </c>
      <c r="AV1489" s="10" t="s">
        <v>83</v>
      </c>
      <c r="AW1489" s="10" t="s">
        <v>32</v>
      </c>
      <c r="AX1489" s="10" t="s">
        <v>76</v>
      </c>
      <c r="AY1489" s="227" t="s">
        <v>195</v>
      </c>
    </row>
    <row r="1490" s="11" customFormat="1">
      <c r="A1490" s="11"/>
      <c r="B1490" s="228"/>
      <c r="C1490" s="229"/>
      <c r="D1490" s="213" t="s">
        <v>199</v>
      </c>
      <c r="E1490" s="230" t="s">
        <v>1</v>
      </c>
      <c r="F1490" s="231" t="s">
        <v>2741</v>
      </c>
      <c r="G1490" s="229"/>
      <c r="H1490" s="232">
        <v>48.698999999999998</v>
      </c>
      <c r="I1490" s="233"/>
      <c r="J1490" s="229"/>
      <c r="K1490" s="229"/>
      <c r="L1490" s="234"/>
      <c r="M1490" s="235"/>
      <c r="N1490" s="236"/>
      <c r="O1490" s="236"/>
      <c r="P1490" s="236"/>
      <c r="Q1490" s="236"/>
      <c r="R1490" s="236"/>
      <c r="S1490" s="236"/>
      <c r="T1490" s="237"/>
      <c r="U1490" s="11"/>
      <c r="V1490" s="11"/>
      <c r="W1490" s="11"/>
      <c r="X1490" s="11"/>
      <c r="Y1490" s="11"/>
      <c r="Z1490" s="11"/>
      <c r="AA1490" s="11"/>
      <c r="AB1490" s="11"/>
      <c r="AC1490" s="11"/>
      <c r="AD1490" s="11"/>
      <c r="AE1490" s="11"/>
      <c r="AT1490" s="238" t="s">
        <v>199</v>
      </c>
      <c r="AU1490" s="238" t="s">
        <v>85</v>
      </c>
      <c r="AV1490" s="11" t="s">
        <v>85</v>
      </c>
      <c r="AW1490" s="11" t="s">
        <v>32</v>
      </c>
      <c r="AX1490" s="11" t="s">
        <v>76</v>
      </c>
      <c r="AY1490" s="238" t="s">
        <v>195</v>
      </c>
    </row>
    <row r="1491" s="11" customFormat="1">
      <c r="A1491" s="11"/>
      <c r="B1491" s="228"/>
      <c r="C1491" s="229"/>
      <c r="D1491" s="213" t="s">
        <v>199</v>
      </c>
      <c r="E1491" s="230" t="s">
        <v>1</v>
      </c>
      <c r="F1491" s="231" t="s">
        <v>2742</v>
      </c>
      <c r="G1491" s="229"/>
      <c r="H1491" s="232">
        <v>5.8499999999999996</v>
      </c>
      <c r="I1491" s="233"/>
      <c r="J1491" s="229"/>
      <c r="K1491" s="229"/>
      <c r="L1491" s="234"/>
      <c r="M1491" s="235"/>
      <c r="N1491" s="236"/>
      <c r="O1491" s="236"/>
      <c r="P1491" s="236"/>
      <c r="Q1491" s="236"/>
      <c r="R1491" s="236"/>
      <c r="S1491" s="236"/>
      <c r="T1491" s="237"/>
      <c r="U1491" s="11"/>
      <c r="V1491" s="11"/>
      <c r="W1491" s="11"/>
      <c r="X1491" s="11"/>
      <c r="Y1491" s="11"/>
      <c r="Z1491" s="11"/>
      <c r="AA1491" s="11"/>
      <c r="AB1491" s="11"/>
      <c r="AC1491" s="11"/>
      <c r="AD1491" s="11"/>
      <c r="AE1491" s="11"/>
      <c r="AT1491" s="238" t="s">
        <v>199</v>
      </c>
      <c r="AU1491" s="238" t="s">
        <v>85</v>
      </c>
      <c r="AV1491" s="11" t="s">
        <v>85</v>
      </c>
      <c r="AW1491" s="11" t="s">
        <v>32</v>
      </c>
      <c r="AX1491" s="11" t="s">
        <v>76</v>
      </c>
      <c r="AY1491" s="238" t="s">
        <v>195</v>
      </c>
    </row>
    <row r="1492" s="10" customFormat="1">
      <c r="A1492" s="10"/>
      <c r="B1492" s="218"/>
      <c r="C1492" s="219"/>
      <c r="D1492" s="213" t="s">
        <v>199</v>
      </c>
      <c r="E1492" s="220" t="s">
        <v>1</v>
      </c>
      <c r="F1492" s="221" t="s">
        <v>2016</v>
      </c>
      <c r="G1492" s="219"/>
      <c r="H1492" s="220" t="s">
        <v>1</v>
      </c>
      <c r="I1492" s="222"/>
      <c r="J1492" s="219"/>
      <c r="K1492" s="219"/>
      <c r="L1492" s="223"/>
      <c r="M1492" s="224"/>
      <c r="N1492" s="225"/>
      <c r="O1492" s="225"/>
      <c r="P1492" s="225"/>
      <c r="Q1492" s="225"/>
      <c r="R1492" s="225"/>
      <c r="S1492" s="225"/>
      <c r="T1492" s="226"/>
      <c r="U1492" s="10"/>
      <c r="V1492" s="10"/>
      <c r="W1492" s="10"/>
      <c r="X1492" s="10"/>
      <c r="Y1492" s="10"/>
      <c r="Z1492" s="10"/>
      <c r="AA1492" s="10"/>
      <c r="AB1492" s="10"/>
      <c r="AC1492" s="10"/>
      <c r="AD1492" s="10"/>
      <c r="AE1492" s="10"/>
      <c r="AT1492" s="227" t="s">
        <v>199</v>
      </c>
      <c r="AU1492" s="227" t="s">
        <v>85</v>
      </c>
      <c r="AV1492" s="10" t="s">
        <v>83</v>
      </c>
      <c r="AW1492" s="10" t="s">
        <v>32</v>
      </c>
      <c r="AX1492" s="10" t="s">
        <v>76</v>
      </c>
      <c r="AY1492" s="227" t="s">
        <v>195</v>
      </c>
    </row>
    <row r="1493" s="11" customFormat="1">
      <c r="A1493" s="11"/>
      <c r="B1493" s="228"/>
      <c r="C1493" s="229"/>
      <c r="D1493" s="213" t="s">
        <v>199</v>
      </c>
      <c r="E1493" s="230" t="s">
        <v>1</v>
      </c>
      <c r="F1493" s="231" t="s">
        <v>2743</v>
      </c>
      <c r="G1493" s="229"/>
      <c r="H1493" s="232">
        <v>10.177</v>
      </c>
      <c r="I1493" s="233"/>
      <c r="J1493" s="229"/>
      <c r="K1493" s="229"/>
      <c r="L1493" s="234"/>
      <c r="M1493" s="235"/>
      <c r="N1493" s="236"/>
      <c r="O1493" s="236"/>
      <c r="P1493" s="236"/>
      <c r="Q1493" s="236"/>
      <c r="R1493" s="236"/>
      <c r="S1493" s="236"/>
      <c r="T1493" s="237"/>
      <c r="U1493" s="11"/>
      <c r="V1493" s="11"/>
      <c r="W1493" s="11"/>
      <c r="X1493" s="11"/>
      <c r="Y1493" s="11"/>
      <c r="Z1493" s="11"/>
      <c r="AA1493" s="11"/>
      <c r="AB1493" s="11"/>
      <c r="AC1493" s="11"/>
      <c r="AD1493" s="11"/>
      <c r="AE1493" s="11"/>
      <c r="AT1493" s="238" t="s">
        <v>199</v>
      </c>
      <c r="AU1493" s="238" t="s">
        <v>85</v>
      </c>
      <c r="AV1493" s="11" t="s">
        <v>85</v>
      </c>
      <c r="AW1493" s="11" t="s">
        <v>32</v>
      </c>
      <c r="AX1493" s="11" t="s">
        <v>76</v>
      </c>
      <c r="AY1493" s="238" t="s">
        <v>195</v>
      </c>
    </row>
    <row r="1494" s="11" customFormat="1">
      <c r="A1494" s="11"/>
      <c r="B1494" s="228"/>
      <c r="C1494" s="229"/>
      <c r="D1494" s="213" t="s">
        <v>199</v>
      </c>
      <c r="E1494" s="230" t="s">
        <v>1</v>
      </c>
      <c r="F1494" s="231" t="s">
        <v>2744</v>
      </c>
      <c r="G1494" s="229"/>
      <c r="H1494" s="232">
        <v>0.97499999999999998</v>
      </c>
      <c r="I1494" s="233"/>
      <c r="J1494" s="229"/>
      <c r="K1494" s="229"/>
      <c r="L1494" s="234"/>
      <c r="M1494" s="235"/>
      <c r="N1494" s="236"/>
      <c r="O1494" s="236"/>
      <c r="P1494" s="236"/>
      <c r="Q1494" s="236"/>
      <c r="R1494" s="236"/>
      <c r="S1494" s="236"/>
      <c r="T1494" s="237"/>
      <c r="U1494" s="11"/>
      <c r="V1494" s="11"/>
      <c r="W1494" s="11"/>
      <c r="X1494" s="11"/>
      <c r="Y1494" s="11"/>
      <c r="Z1494" s="11"/>
      <c r="AA1494" s="11"/>
      <c r="AB1494" s="11"/>
      <c r="AC1494" s="11"/>
      <c r="AD1494" s="11"/>
      <c r="AE1494" s="11"/>
      <c r="AT1494" s="238" t="s">
        <v>199</v>
      </c>
      <c r="AU1494" s="238" t="s">
        <v>85</v>
      </c>
      <c r="AV1494" s="11" t="s">
        <v>85</v>
      </c>
      <c r="AW1494" s="11" t="s">
        <v>32</v>
      </c>
      <c r="AX1494" s="11" t="s">
        <v>76</v>
      </c>
      <c r="AY1494" s="238" t="s">
        <v>195</v>
      </c>
    </row>
    <row r="1495" s="10" customFormat="1">
      <c r="A1495" s="10"/>
      <c r="B1495" s="218"/>
      <c r="C1495" s="219"/>
      <c r="D1495" s="213" t="s">
        <v>199</v>
      </c>
      <c r="E1495" s="220" t="s">
        <v>1</v>
      </c>
      <c r="F1495" s="221" t="s">
        <v>2065</v>
      </c>
      <c r="G1495" s="219"/>
      <c r="H1495" s="220" t="s">
        <v>1</v>
      </c>
      <c r="I1495" s="222"/>
      <c r="J1495" s="219"/>
      <c r="K1495" s="219"/>
      <c r="L1495" s="223"/>
      <c r="M1495" s="224"/>
      <c r="N1495" s="225"/>
      <c r="O1495" s="225"/>
      <c r="P1495" s="225"/>
      <c r="Q1495" s="225"/>
      <c r="R1495" s="225"/>
      <c r="S1495" s="225"/>
      <c r="T1495" s="226"/>
      <c r="U1495" s="10"/>
      <c r="V1495" s="10"/>
      <c r="W1495" s="10"/>
      <c r="X1495" s="10"/>
      <c r="Y1495" s="10"/>
      <c r="Z1495" s="10"/>
      <c r="AA1495" s="10"/>
      <c r="AB1495" s="10"/>
      <c r="AC1495" s="10"/>
      <c r="AD1495" s="10"/>
      <c r="AE1495" s="10"/>
      <c r="AT1495" s="227" t="s">
        <v>199</v>
      </c>
      <c r="AU1495" s="227" t="s">
        <v>85</v>
      </c>
      <c r="AV1495" s="10" t="s">
        <v>83</v>
      </c>
      <c r="AW1495" s="10" t="s">
        <v>32</v>
      </c>
      <c r="AX1495" s="10" t="s">
        <v>76</v>
      </c>
      <c r="AY1495" s="227" t="s">
        <v>195</v>
      </c>
    </row>
    <row r="1496" s="11" customFormat="1">
      <c r="A1496" s="11"/>
      <c r="B1496" s="228"/>
      <c r="C1496" s="229"/>
      <c r="D1496" s="213" t="s">
        <v>199</v>
      </c>
      <c r="E1496" s="230" t="s">
        <v>1</v>
      </c>
      <c r="F1496" s="231" t="s">
        <v>2745</v>
      </c>
      <c r="G1496" s="229"/>
      <c r="H1496" s="232">
        <v>3.96</v>
      </c>
      <c r="I1496" s="233"/>
      <c r="J1496" s="229"/>
      <c r="K1496" s="229"/>
      <c r="L1496" s="234"/>
      <c r="M1496" s="235"/>
      <c r="N1496" s="236"/>
      <c r="O1496" s="236"/>
      <c r="P1496" s="236"/>
      <c r="Q1496" s="236"/>
      <c r="R1496" s="236"/>
      <c r="S1496" s="236"/>
      <c r="T1496" s="237"/>
      <c r="U1496" s="11"/>
      <c r="V1496" s="11"/>
      <c r="W1496" s="11"/>
      <c r="X1496" s="11"/>
      <c r="Y1496" s="11"/>
      <c r="Z1496" s="11"/>
      <c r="AA1496" s="11"/>
      <c r="AB1496" s="11"/>
      <c r="AC1496" s="11"/>
      <c r="AD1496" s="11"/>
      <c r="AE1496" s="11"/>
      <c r="AT1496" s="238" t="s">
        <v>199</v>
      </c>
      <c r="AU1496" s="238" t="s">
        <v>85</v>
      </c>
      <c r="AV1496" s="11" t="s">
        <v>85</v>
      </c>
      <c r="AW1496" s="11" t="s">
        <v>32</v>
      </c>
      <c r="AX1496" s="11" t="s">
        <v>76</v>
      </c>
      <c r="AY1496" s="238" t="s">
        <v>195</v>
      </c>
    </row>
    <row r="1497" s="11" customFormat="1">
      <c r="A1497" s="11"/>
      <c r="B1497" s="228"/>
      <c r="C1497" s="229"/>
      <c r="D1497" s="213" t="s">
        <v>199</v>
      </c>
      <c r="E1497" s="230" t="s">
        <v>1</v>
      </c>
      <c r="F1497" s="231" t="s">
        <v>2744</v>
      </c>
      <c r="G1497" s="229"/>
      <c r="H1497" s="232">
        <v>0.97499999999999998</v>
      </c>
      <c r="I1497" s="233"/>
      <c r="J1497" s="229"/>
      <c r="K1497" s="229"/>
      <c r="L1497" s="234"/>
      <c r="M1497" s="235"/>
      <c r="N1497" s="236"/>
      <c r="O1497" s="236"/>
      <c r="P1497" s="236"/>
      <c r="Q1497" s="236"/>
      <c r="R1497" s="236"/>
      <c r="S1497" s="236"/>
      <c r="T1497" s="237"/>
      <c r="U1497" s="11"/>
      <c r="V1497" s="11"/>
      <c r="W1497" s="11"/>
      <c r="X1497" s="11"/>
      <c r="Y1497" s="11"/>
      <c r="Z1497" s="11"/>
      <c r="AA1497" s="11"/>
      <c r="AB1497" s="11"/>
      <c r="AC1497" s="11"/>
      <c r="AD1497" s="11"/>
      <c r="AE1497" s="11"/>
      <c r="AT1497" s="238" t="s">
        <v>199</v>
      </c>
      <c r="AU1497" s="238" t="s">
        <v>85</v>
      </c>
      <c r="AV1497" s="11" t="s">
        <v>85</v>
      </c>
      <c r="AW1497" s="11" t="s">
        <v>32</v>
      </c>
      <c r="AX1497" s="11" t="s">
        <v>76</v>
      </c>
      <c r="AY1497" s="238" t="s">
        <v>195</v>
      </c>
    </row>
    <row r="1498" s="10" customFormat="1">
      <c r="A1498" s="10"/>
      <c r="B1498" s="218"/>
      <c r="C1498" s="219"/>
      <c r="D1498" s="213" t="s">
        <v>199</v>
      </c>
      <c r="E1498" s="220" t="s">
        <v>1</v>
      </c>
      <c r="F1498" s="221" t="s">
        <v>2067</v>
      </c>
      <c r="G1498" s="219"/>
      <c r="H1498" s="220" t="s">
        <v>1</v>
      </c>
      <c r="I1498" s="222"/>
      <c r="J1498" s="219"/>
      <c r="K1498" s="219"/>
      <c r="L1498" s="223"/>
      <c r="M1498" s="224"/>
      <c r="N1498" s="225"/>
      <c r="O1498" s="225"/>
      <c r="P1498" s="225"/>
      <c r="Q1498" s="225"/>
      <c r="R1498" s="225"/>
      <c r="S1498" s="225"/>
      <c r="T1498" s="226"/>
      <c r="U1498" s="10"/>
      <c r="V1498" s="10"/>
      <c r="W1498" s="10"/>
      <c r="X1498" s="10"/>
      <c r="Y1498" s="10"/>
      <c r="Z1498" s="10"/>
      <c r="AA1498" s="10"/>
      <c r="AB1498" s="10"/>
      <c r="AC1498" s="10"/>
      <c r="AD1498" s="10"/>
      <c r="AE1498" s="10"/>
      <c r="AT1498" s="227" t="s">
        <v>199</v>
      </c>
      <c r="AU1498" s="227" t="s">
        <v>85</v>
      </c>
      <c r="AV1498" s="10" t="s">
        <v>83</v>
      </c>
      <c r="AW1498" s="10" t="s">
        <v>32</v>
      </c>
      <c r="AX1498" s="10" t="s">
        <v>76</v>
      </c>
      <c r="AY1498" s="227" t="s">
        <v>195</v>
      </c>
    </row>
    <row r="1499" s="11" customFormat="1">
      <c r="A1499" s="11"/>
      <c r="B1499" s="228"/>
      <c r="C1499" s="229"/>
      <c r="D1499" s="213" t="s">
        <v>199</v>
      </c>
      <c r="E1499" s="230" t="s">
        <v>1</v>
      </c>
      <c r="F1499" s="231" t="s">
        <v>2746</v>
      </c>
      <c r="G1499" s="229"/>
      <c r="H1499" s="232">
        <v>10.17</v>
      </c>
      <c r="I1499" s="233"/>
      <c r="J1499" s="229"/>
      <c r="K1499" s="229"/>
      <c r="L1499" s="234"/>
      <c r="M1499" s="235"/>
      <c r="N1499" s="236"/>
      <c r="O1499" s="236"/>
      <c r="P1499" s="236"/>
      <c r="Q1499" s="236"/>
      <c r="R1499" s="236"/>
      <c r="S1499" s="236"/>
      <c r="T1499" s="237"/>
      <c r="U1499" s="11"/>
      <c r="V1499" s="11"/>
      <c r="W1499" s="11"/>
      <c r="X1499" s="11"/>
      <c r="Y1499" s="11"/>
      <c r="Z1499" s="11"/>
      <c r="AA1499" s="11"/>
      <c r="AB1499" s="11"/>
      <c r="AC1499" s="11"/>
      <c r="AD1499" s="11"/>
      <c r="AE1499" s="11"/>
      <c r="AT1499" s="238" t="s">
        <v>199</v>
      </c>
      <c r="AU1499" s="238" t="s">
        <v>85</v>
      </c>
      <c r="AV1499" s="11" t="s">
        <v>85</v>
      </c>
      <c r="AW1499" s="11" t="s">
        <v>32</v>
      </c>
      <c r="AX1499" s="11" t="s">
        <v>76</v>
      </c>
      <c r="AY1499" s="238" t="s">
        <v>195</v>
      </c>
    </row>
    <row r="1500" s="11" customFormat="1">
      <c r="A1500" s="11"/>
      <c r="B1500" s="228"/>
      <c r="C1500" s="229"/>
      <c r="D1500" s="213" t="s">
        <v>199</v>
      </c>
      <c r="E1500" s="230" t="s">
        <v>1</v>
      </c>
      <c r="F1500" s="231" t="s">
        <v>2735</v>
      </c>
      <c r="G1500" s="229"/>
      <c r="H1500" s="232">
        <v>1.4630000000000001</v>
      </c>
      <c r="I1500" s="233"/>
      <c r="J1500" s="229"/>
      <c r="K1500" s="229"/>
      <c r="L1500" s="234"/>
      <c r="M1500" s="235"/>
      <c r="N1500" s="236"/>
      <c r="O1500" s="236"/>
      <c r="P1500" s="236"/>
      <c r="Q1500" s="236"/>
      <c r="R1500" s="236"/>
      <c r="S1500" s="236"/>
      <c r="T1500" s="237"/>
      <c r="U1500" s="11"/>
      <c r="V1500" s="11"/>
      <c r="W1500" s="11"/>
      <c r="X1500" s="11"/>
      <c r="Y1500" s="11"/>
      <c r="Z1500" s="11"/>
      <c r="AA1500" s="11"/>
      <c r="AB1500" s="11"/>
      <c r="AC1500" s="11"/>
      <c r="AD1500" s="11"/>
      <c r="AE1500" s="11"/>
      <c r="AT1500" s="238" t="s">
        <v>199</v>
      </c>
      <c r="AU1500" s="238" t="s">
        <v>85</v>
      </c>
      <c r="AV1500" s="11" t="s">
        <v>85</v>
      </c>
      <c r="AW1500" s="11" t="s">
        <v>32</v>
      </c>
      <c r="AX1500" s="11" t="s">
        <v>76</v>
      </c>
      <c r="AY1500" s="238" t="s">
        <v>195</v>
      </c>
    </row>
    <row r="1501" s="11" customFormat="1">
      <c r="A1501" s="11"/>
      <c r="B1501" s="228"/>
      <c r="C1501" s="229"/>
      <c r="D1501" s="213" t="s">
        <v>199</v>
      </c>
      <c r="E1501" s="230" t="s">
        <v>1</v>
      </c>
      <c r="F1501" s="231" t="s">
        <v>2747</v>
      </c>
      <c r="G1501" s="229"/>
      <c r="H1501" s="232">
        <v>0.81000000000000005</v>
      </c>
      <c r="I1501" s="233"/>
      <c r="J1501" s="229"/>
      <c r="K1501" s="229"/>
      <c r="L1501" s="234"/>
      <c r="M1501" s="235"/>
      <c r="N1501" s="236"/>
      <c r="O1501" s="236"/>
      <c r="P1501" s="236"/>
      <c r="Q1501" s="236"/>
      <c r="R1501" s="236"/>
      <c r="S1501" s="236"/>
      <c r="T1501" s="237"/>
      <c r="U1501" s="11"/>
      <c r="V1501" s="11"/>
      <c r="W1501" s="11"/>
      <c r="X1501" s="11"/>
      <c r="Y1501" s="11"/>
      <c r="Z1501" s="11"/>
      <c r="AA1501" s="11"/>
      <c r="AB1501" s="11"/>
      <c r="AC1501" s="11"/>
      <c r="AD1501" s="11"/>
      <c r="AE1501" s="11"/>
      <c r="AT1501" s="238" t="s">
        <v>199</v>
      </c>
      <c r="AU1501" s="238" t="s">
        <v>85</v>
      </c>
      <c r="AV1501" s="11" t="s">
        <v>85</v>
      </c>
      <c r="AW1501" s="11" t="s">
        <v>32</v>
      </c>
      <c r="AX1501" s="11" t="s">
        <v>76</v>
      </c>
      <c r="AY1501" s="238" t="s">
        <v>195</v>
      </c>
    </row>
    <row r="1502" s="10" customFormat="1">
      <c r="A1502" s="10"/>
      <c r="B1502" s="218"/>
      <c r="C1502" s="219"/>
      <c r="D1502" s="213" t="s">
        <v>199</v>
      </c>
      <c r="E1502" s="220" t="s">
        <v>1</v>
      </c>
      <c r="F1502" s="221" t="s">
        <v>2205</v>
      </c>
      <c r="G1502" s="219"/>
      <c r="H1502" s="220" t="s">
        <v>1</v>
      </c>
      <c r="I1502" s="222"/>
      <c r="J1502" s="219"/>
      <c r="K1502" s="219"/>
      <c r="L1502" s="223"/>
      <c r="M1502" s="224"/>
      <c r="N1502" s="225"/>
      <c r="O1502" s="225"/>
      <c r="P1502" s="225"/>
      <c r="Q1502" s="225"/>
      <c r="R1502" s="225"/>
      <c r="S1502" s="225"/>
      <c r="T1502" s="226"/>
      <c r="U1502" s="10"/>
      <c r="V1502" s="10"/>
      <c r="W1502" s="10"/>
      <c r="X1502" s="10"/>
      <c r="Y1502" s="10"/>
      <c r="Z1502" s="10"/>
      <c r="AA1502" s="10"/>
      <c r="AB1502" s="10"/>
      <c r="AC1502" s="10"/>
      <c r="AD1502" s="10"/>
      <c r="AE1502" s="10"/>
      <c r="AT1502" s="227" t="s">
        <v>199</v>
      </c>
      <c r="AU1502" s="227" t="s">
        <v>85</v>
      </c>
      <c r="AV1502" s="10" t="s">
        <v>83</v>
      </c>
      <c r="AW1502" s="10" t="s">
        <v>32</v>
      </c>
      <c r="AX1502" s="10" t="s">
        <v>76</v>
      </c>
      <c r="AY1502" s="227" t="s">
        <v>195</v>
      </c>
    </row>
    <row r="1503" s="11" customFormat="1">
      <c r="A1503" s="11"/>
      <c r="B1503" s="228"/>
      <c r="C1503" s="229"/>
      <c r="D1503" s="213" t="s">
        <v>199</v>
      </c>
      <c r="E1503" s="230" t="s">
        <v>1</v>
      </c>
      <c r="F1503" s="231" t="s">
        <v>2748</v>
      </c>
      <c r="G1503" s="229"/>
      <c r="H1503" s="232">
        <v>6.7229999999999999</v>
      </c>
      <c r="I1503" s="233"/>
      <c r="J1503" s="229"/>
      <c r="K1503" s="229"/>
      <c r="L1503" s="234"/>
      <c r="M1503" s="235"/>
      <c r="N1503" s="236"/>
      <c r="O1503" s="236"/>
      <c r="P1503" s="236"/>
      <c r="Q1503" s="236"/>
      <c r="R1503" s="236"/>
      <c r="S1503" s="236"/>
      <c r="T1503" s="237"/>
      <c r="U1503" s="11"/>
      <c r="V1503" s="11"/>
      <c r="W1503" s="11"/>
      <c r="X1503" s="11"/>
      <c r="Y1503" s="11"/>
      <c r="Z1503" s="11"/>
      <c r="AA1503" s="11"/>
      <c r="AB1503" s="11"/>
      <c r="AC1503" s="11"/>
      <c r="AD1503" s="11"/>
      <c r="AE1503" s="11"/>
      <c r="AT1503" s="238" t="s">
        <v>199</v>
      </c>
      <c r="AU1503" s="238" t="s">
        <v>85</v>
      </c>
      <c r="AV1503" s="11" t="s">
        <v>85</v>
      </c>
      <c r="AW1503" s="11" t="s">
        <v>32</v>
      </c>
      <c r="AX1503" s="11" t="s">
        <v>76</v>
      </c>
      <c r="AY1503" s="238" t="s">
        <v>195</v>
      </c>
    </row>
    <row r="1504" s="11" customFormat="1">
      <c r="A1504" s="11"/>
      <c r="B1504" s="228"/>
      <c r="C1504" s="229"/>
      <c r="D1504" s="213" t="s">
        <v>199</v>
      </c>
      <c r="E1504" s="230" t="s">
        <v>1</v>
      </c>
      <c r="F1504" s="231" t="s">
        <v>2735</v>
      </c>
      <c r="G1504" s="229"/>
      <c r="H1504" s="232">
        <v>1.4630000000000001</v>
      </c>
      <c r="I1504" s="233"/>
      <c r="J1504" s="229"/>
      <c r="K1504" s="229"/>
      <c r="L1504" s="234"/>
      <c r="M1504" s="235"/>
      <c r="N1504" s="236"/>
      <c r="O1504" s="236"/>
      <c r="P1504" s="236"/>
      <c r="Q1504" s="236"/>
      <c r="R1504" s="236"/>
      <c r="S1504" s="236"/>
      <c r="T1504" s="237"/>
      <c r="U1504" s="11"/>
      <c r="V1504" s="11"/>
      <c r="W1504" s="11"/>
      <c r="X1504" s="11"/>
      <c r="Y1504" s="11"/>
      <c r="Z1504" s="11"/>
      <c r="AA1504" s="11"/>
      <c r="AB1504" s="11"/>
      <c r="AC1504" s="11"/>
      <c r="AD1504" s="11"/>
      <c r="AE1504" s="11"/>
      <c r="AT1504" s="238" t="s">
        <v>199</v>
      </c>
      <c r="AU1504" s="238" t="s">
        <v>85</v>
      </c>
      <c r="AV1504" s="11" t="s">
        <v>85</v>
      </c>
      <c r="AW1504" s="11" t="s">
        <v>32</v>
      </c>
      <c r="AX1504" s="11" t="s">
        <v>76</v>
      </c>
      <c r="AY1504" s="238" t="s">
        <v>195</v>
      </c>
    </row>
    <row r="1505" s="11" customFormat="1">
      <c r="A1505" s="11"/>
      <c r="B1505" s="228"/>
      <c r="C1505" s="229"/>
      <c r="D1505" s="213" t="s">
        <v>199</v>
      </c>
      <c r="E1505" s="230" t="s">
        <v>1</v>
      </c>
      <c r="F1505" s="231" t="s">
        <v>2749</v>
      </c>
      <c r="G1505" s="229"/>
      <c r="H1505" s="232">
        <v>0.54000000000000004</v>
      </c>
      <c r="I1505" s="233"/>
      <c r="J1505" s="229"/>
      <c r="K1505" s="229"/>
      <c r="L1505" s="234"/>
      <c r="M1505" s="235"/>
      <c r="N1505" s="236"/>
      <c r="O1505" s="236"/>
      <c r="P1505" s="236"/>
      <c r="Q1505" s="236"/>
      <c r="R1505" s="236"/>
      <c r="S1505" s="236"/>
      <c r="T1505" s="237"/>
      <c r="U1505" s="11"/>
      <c r="V1505" s="11"/>
      <c r="W1505" s="11"/>
      <c r="X1505" s="11"/>
      <c r="Y1505" s="11"/>
      <c r="Z1505" s="11"/>
      <c r="AA1505" s="11"/>
      <c r="AB1505" s="11"/>
      <c r="AC1505" s="11"/>
      <c r="AD1505" s="11"/>
      <c r="AE1505" s="11"/>
      <c r="AT1505" s="238" t="s">
        <v>199</v>
      </c>
      <c r="AU1505" s="238" t="s">
        <v>85</v>
      </c>
      <c r="AV1505" s="11" t="s">
        <v>85</v>
      </c>
      <c r="AW1505" s="11" t="s">
        <v>32</v>
      </c>
      <c r="AX1505" s="11" t="s">
        <v>76</v>
      </c>
      <c r="AY1505" s="238" t="s">
        <v>195</v>
      </c>
    </row>
    <row r="1506" s="11" customFormat="1">
      <c r="A1506" s="11"/>
      <c r="B1506" s="228"/>
      <c r="C1506" s="229"/>
      <c r="D1506" s="213" t="s">
        <v>199</v>
      </c>
      <c r="E1506" s="230" t="s">
        <v>1</v>
      </c>
      <c r="F1506" s="231" t="s">
        <v>2750</v>
      </c>
      <c r="G1506" s="229"/>
      <c r="H1506" s="232">
        <v>0.27000000000000002</v>
      </c>
      <c r="I1506" s="233"/>
      <c r="J1506" s="229"/>
      <c r="K1506" s="229"/>
      <c r="L1506" s="234"/>
      <c r="M1506" s="235"/>
      <c r="N1506" s="236"/>
      <c r="O1506" s="236"/>
      <c r="P1506" s="236"/>
      <c r="Q1506" s="236"/>
      <c r="R1506" s="236"/>
      <c r="S1506" s="236"/>
      <c r="T1506" s="237"/>
      <c r="U1506" s="11"/>
      <c r="V1506" s="11"/>
      <c r="W1506" s="11"/>
      <c r="X1506" s="11"/>
      <c r="Y1506" s="11"/>
      <c r="Z1506" s="11"/>
      <c r="AA1506" s="11"/>
      <c r="AB1506" s="11"/>
      <c r="AC1506" s="11"/>
      <c r="AD1506" s="11"/>
      <c r="AE1506" s="11"/>
      <c r="AT1506" s="238" t="s">
        <v>199</v>
      </c>
      <c r="AU1506" s="238" t="s">
        <v>85</v>
      </c>
      <c r="AV1506" s="11" t="s">
        <v>85</v>
      </c>
      <c r="AW1506" s="11" t="s">
        <v>32</v>
      </c>
      <c r="AX1506" s="11" t="s">
        <v>76</v>
      </c>
      <c r="AY1506" s="238" t="s">
        <v>195</v>
      </c>
    </row>
    <row r="1507" s="11" customFormat="1">
      <c r="A1507" s="11"/>
      <c r="B1507" s="228"/>
      <c r="C1507" s="229"/>
      <c r="D1507" s="213" t="s">
        <v>199</v>
      </c>
      <c r="E1507" s="230" t="s">
        <v>1</v>
      </c>
      <c r="F1507" s="231" t="s">
        <v>2751</v>
      </c>
      <c r="G1507" s="229"/>
      <c r="H1507" s="232">
        <v>0.45000000000000001</v>
      </c>
      <c r="I1507" s="233"/>
      <c r="J1507" s="229"/>
      <c r="K1507" s="229"/>
      <c r="L1507" s="234"/>
      <c r="M1507" s="235"/>
      <c r="N1507" s="236"/>
      <c r="O1507" s="236"/>
      <c r="P1507" s="236"/>
      <c r="Q1507" s="236"/>
      <c r="R1507" s="236"/>
      <c r="S1507" s="236"/>
      <c r="T1507" s="237"/>
      <c r="U1507" s="11"/>
      <c r="V1507" s="11"/>
      <c r="W1507" s="11"/>
      <c r="X1507" s="11"/>
      <c r="Y1507" s="11"/>
      <c r="Z1507" s="11"/>
      <c r="AA1507" s="11"/>
      <c r="AB1507" s="11"/>
      <c r="AC1507" s="11"/>
      <c r="AD1507" s="11"/>
      <c r="AE1507" s="11"/>
      <c r="AT1507" s="238" t="s">
        <v>199</v>
      </c>
      <c r="AU1507" s="238" t="s">
        <v>85</v>
      </c>
      <c r="AV1507" s="11" t="s">
        <v>85</v>
      </c>
      <c r="AW1507" s="11" t="s">
        <v>32</v>
      </c>
      <c r="AX1507" s="11" t="s">
        <v>76</v>
      </c>
      <c r="AY1507" s="238" t="s">
        <v>195</v>
      </c>
    </row>
    <row r="1508" s="15" customFormat="1">
      <c r="A1508" s="15"/>
      <c r="B1508" s="287"/>
      <c r="C1508" s="288"/>
      <c r="D1508" s="213" t="s">
        <v>199</v>
      </c>
      <c r="E1508" s="289" t="s">
        <v>1</v>
      </c>
      <c r="F1508" s="290" t="s">
        <v>1422</v>
      </c>
      <c r="G1508" s="288"/>
      <c r="H1508" s="291">
        <v>222.53700000000001</v>
      </c>
      <c r="I1508" s="292"/>
      <c r="J1508" s="288"/>
      <c r="K1508" s="288"/>
      <c r="L1508" s="293"/>
      <c r="M1508" s="294"/>
      <c r="N1508" s="295"/>
      <c r="O1508" s="295"/>
      <c r="P1508" s="295"/>
      <c r="Q1508" s="295"/>
      <c r="R1508" s="295"/>
      <c r="S1508" s="295"/>
      <c r="T1508" s="296"/>
      <c r="U1508" s="15"/>
      <c r="V1508" s="15"/>
      <c r="W1508" s="15"/>
      <c r="X1508" s="15"/>
      <c r="Y1508" s="15"/>
      <c r="Z1508" s="15"/>
      <c r="AA1508" s="15"/>
      <c r="AB1508" s="15"/>
      <c r="AC1508" s="15"/>
      <c r="AD1508" s="15"/>
      <c r="AE1508" s="15"/>
      <c r="AT1508" s="297" t="s">
        <v>199</v>
      </c>
      <c r="AU1508" s="297" t="s">
        <v>85</v>
      </c>
      <c r="AV1508" s="15" t="s">
        <v>234</v>
      </c>
      <c r="AW1508" s="15" t="s">
        <v>32</v>
      </c>
      <c r="AX1508" s="15" t="s">
        <v>83</v>
      </c>
      <c r="AY1508" s="297" t="s">
        <v>195</v>
      </c>
    </row>
    <row r="1509" s="2" customFormat="1" ht="16.5" customHeight="1">
      <c r="A1509" s="39"/>
      <c r="B1509" s="40"/>
      <c r="C1509" s="200" t="s">
        <v>413</v>
      </c>
      <c r="D1509" s="200" t="s">
        <v>191</v>
      </c>
      <c r="E1509" s="201" t="s">
        <v>1760</v>
      </c>
      <c r="F1509" s="202" t="s">
        <v>1761</v>
      </c>
      <c r="G1509" s="203" t="s">
        <v>1237</v>
      </c>
      <c r="H1509" s="204">
        <v>188.46600000000001</v>
      </c>
      <c r="I1509" s="205"/>
      <c r="J1509" s="206">
        <f>ROUND(I1509*H1509,2)</f>
        <v>0</v>
      </c>
      <c r="K1509" s="202" t="s">
        <v>1412</v>
      </c>
      <c r="L1509" s="45"/>
      <c r="M1509" s="207" t="s">
        <v>1</v>
      </c>
      <c r="N1509" s="208" t="s">
        <v>41</v>
      </c>
      <c r="O1509" s="92"/>
      <c r="P1509" s="209">
        <f>O1509*H1509</f>
        <v>0</v>
      </c>
      <c r="Q1509" s="209">
        <v>0</v>
      </c>
      <c r="R1509" s="209">
        <f>Q1509*H1509</f>
        <v>0</v>
      </c>
      <c r="S1509" s="209">
        <v>0</v>
      </c>
      <c r="T1509" s="210">
        <f>S1509*H1509</f>
        <v>0</v>
      </c>
      <c r="U1509" s="39"/>
      <c r="V1509" s="39"/>
      <c r="W1509" s="39"/>
      <c r="X1509" s="39"/>
      <c r="Y1509" s="39"/>
      <c r="Z1509" s="39"/>
      <c r="AA1509" s="39"/>
      <c r="AB1509" s="39"/>
      <c r="AC1509" s="39"/>
      <c r="AD1509" s="39"/>
      <c r="AE1509" s="39"/>
      <c r="AR1509" s="211" t="s">
        <v>234</v>
      </c>
      <c r="AT1509" s="211" t="s">
        <v>191</v>
      </c>
      <c r="AU1509" s="211" t="s">
        <v>85</v>
      </c>
      <c r="AY1509" s="18" t="s">
        <v>195</v>
      </c>
      <c r="BE1509" s="212">
        <f>IF(N1509="základní",J1509,0)</f>
        <v>0</v>
      </c>
      <c r="BF1509" s="212">
        <f>IF(N1509="snížená",J1509,0)</f>
        <v>0</v>
      </c>
      <c r="BG1509" s="212">
        <f>IF(N1509="zákl. přenesená",J1509,0)</f>
        <v>0</v>
      </c>
      <c r="BH1509" s="212">
        <f>IF(N1509="sníž. přenesená",J1509,0)</f>
        <v>0</v>
      </c>
      <c r="BI1509" s="212">
        <f>IF(N1509="nulová",J1509,0)</f>
        <v>0</v>
      </c>
      <c r="BJ1509" s="18" t="s">
        <v>83</v>
      </c>
      <c r="BK1509" s="212">
        <f>ROUND(I1509*H1509,2)</f>
        <v>0</v>
      </c>
      <c r="BL1509" s="18" t="s">
        <v>234</v>
      </c>
      <c r="BM1509" s="211" t="s">
        <v>2752</v>
      </c>
    </row>
    <row r="1510" s="10" customFormat="1">
      <c r="A1510" s="10"/>
      <c r="B1510" s="218"/>
      <c r="C1510" s="219"/>
      <c r="D1510" s="213" t="s">
        <v>199</v>
      </c>
      <c r="E1510" s="220" t="s">
        <v>1</v>
      </c>
      <c r="F1510" s="221" t="s">
        <v>1763</v>
      </c>
      <c r="G1510" s="219"/>
      <c r="H1510" s="220" t="s">
        <v>1</v>
      </c>
      <c r="I1510" s="222"/>
      <c r="J1510" s="219"/>
      <c r="K1510" s="219"/>
      <c r="L1510" s="223"/>
      <c r="M1510" s="224"/>
      <c r="N1510" s="225"/>
      <c r="O1510" s="225"/>
      <c r="P1510" s="225"/>
      <c r="Q1510" s="225"/>
      <c r="R1510" s="225"/>
      <c r="S1510" s="225"/>
      <c r="T1510" s="226"/>
      <c r="U1510" s="10"/>
      <c r="V1510" s="10"/>
      <c r="W1510" s="10"/>
      <c r="X1510" s="10"/>
      <c r="Y1510" s="10"/>
      <c r="Z1510" s="10"/>
      <c r="AA1510" s="10"/>
      <c r="AB1510" s="10"/>
      <c r="AC1510" s="10"/>
      <c r="AD1510" s="10"/>
      <c r="AE1510" s="10"/>
      <c r="AT1510" s="227" t="s">
        <v>199</v>
      </c>
      <c r="AU1510" s="227" t="s">
        <v>85</v>
      </c>
      <c r="AV1510" s="10" t="s">
        <v>83</v>
      </c>
      <c r="AW1510" s="10" t="s">
        <v>32</v>
      </c>
      <c r="AX1510" s="10" t="s">
        <v>76</v>
      </c>
      <c r="AY1510" s="227" t="s">
        <v>195</v>
      </c>
    </row>
    <row r="1511" s="10" customFormat="1">
      <c r="A1511" s="10"/>
      <c r="B1511" s="218"/>
      <c r="C1511" s="219"/>
      <c r="D1511" s="213" t="s">
        <v>199</v>
      </c>
      <c r="E1511" s="220" t="s">
        <v>1</v>
      </c>
      <c r="F1511" s="221" t="s">
        <v>2039</v>
      </c>
      <c r="G1511" s="219"/>
      <c r="H1511" s="220" t="s">
        <v>1</v>
      </c>
      <c r="I1511" s="222"/>
      <c r="J1511" s="219"/>
      <c r="K1511" s="219"/>
      <c r="L1511" s="223"/>
      <c r="M1511" s="224"/>
      <c r="N1511" s="225"/>
      <c r="O1511" s="225"/>
      <c r="P1511" s="225"/>
      <c r="Q1511" s="225"/>
      <c r="R1511" s="225"/>
      <c r="S1511" s="225"/>
      <c r="T1511" s="226"/>
      <c r="U1511" s="10"/>
      <c r="V1511" s="10"/>
      <c r="W1511" s="10"/>
      <c r="X1511" s="10"/>
      <c r="Y1511" s="10"/>
      <c r="Z1511" s="10"/>
      <c r="AA1511" s="10"/>
      <c r="AB1511" s="10"/>
      <c r="AC1511" s="10"/>
      <c r="AD1511" s="10"/>
      <c r="AE1511" s="10"/>
      <c r="AT1511" s="227" t="s">
        <v>199</v>
      </c>
      <c r="AU1511" s="227" t="s">
        <v>85</v>
      </c>
      <c r="AV1511" s="10" t="s">
        <v>83</v>
      </c>
      <c r="AW1511" s="10" t="s">
        <v>32</v>
      </c>
      <c r="AX1511" s="10" t="s">
        <v>76</v>
      </c>
      <c r="AY1511" s="227" t="s">
        <v>195</v>
      </c>
    </row>
    <row r="1512" s="11" customFormat="1">
      <c r="A1512" s="11"/>
      <c r="B1512" s="228"/>
      <c r="C1512" s="229"/>
      <c r="D1512" s="213" t="s">
        <v>199</v>
      </c>
      <c r="E1512" s="230" t="s">
        <v>1</v>
      </c>
      <c r="F1512" s="231" t="s">
        <v>2753</v>
      </c>
      <c r="G1512" s="229"/>
      <c r="H1512" s="232">
        <v>29.318000000000001</v>
      </c>
      <c r="I1512" s="233"/>
      <c r="J1512" s="229"/>
      <c r="K1512" s="229"/>
      <c r="L1512" s="234"/>
      <c r="M1512" s="235"/>
      <c r="N1512" s="236"/>
      <c r="O1512" s="236"/>
      <c r="P1512" s="236"/>
      <c r="Q1512" s="236"/>
      <c r="R1512" s="236"/>
      <c r="S1512" s="236"/>
      <c r="T1512" s="237"/>
      <c r="U1512" s="11"/>
      <c r="V1512" s="11"/>
      <c r="W1512" s="11"/>
      <c r="X1512" s="11"/>
      <c r="Y1512" s="11"/>
      <c r="Z1512" s="11"/>
      <c r="AA1512" s="11"/>
      <c r="AB1512" s="11"/>
      <c r="AC1512" s="11"/>
      <c r="AD1512" s="11"/>
      <c r="AE1512" s="11"/>
      <c r="AT1512" s="238" t="s">
        <v>199</v>
      </c>
      <c r="AU1512" s="238" t="s">
        <v>85</v>
      </c>
      <c r="AV1512" s="11" t="s">
        <v>85</v>
      </c>
      <c r="AW1512" s="11" t="s">
        <v>32</v>
      </c>
      <c r="AX1512" s="11" t="s">
        <v>76</v>
      </c>
      <c r="AY1512" s="238" t="s">
        <v>195</v>
      </c>
    </row>
    <row r="1513" s="11" customFormat="1">
      <c r="A1513" s="11"/>
      <c r="B1513" s="228"/>
      <c r="C1513" s="229"/>
      <c r="D1513" s="213" t="s">
        <v>199</v>
      </c>
      <c r="E1513" s="230" t="s">
        <v>1</v>
      </c>
      <c r="F1513" s="231" t="s">
        <v>2754</v>
      </c>
      <c r="G1513" s="229"/>
      <c r="H1513" s="232">
        <v>4.3879999999999999</v>
      </c>
      <c r="I1513" s="233"/>
      <c r="J1513" s="229"/>
      <c r="K1513" s="229"/>
      <c r="L1513" s="234"/>
      <c r="M1513" s="235"/>
      <c r="N1513" s="236"/>
      <c r="O1513" s="236"/>
      <c r="P1513" s="236"/>
      <c r="Q1513" s="236"/>
      <c r="R1513" s="236"/>
      <c r="S1513" s="236"/>
      <c r="T1513" s="237"/>
      <c r="U1513" s="11"/>
      <c r="V1513" s="11"/>
      <c r="W1513" s="11"/>
      <c r="X1513" s="11"/>
      <c r="Y1513" s="11"/>
      <c r="Z1513" s="11"/>
      <c r="AA1513" s="11"/>
      <c r="AB1513" s="11"/>
      <c r="AC1513" s="11"/>
      <c r="AD1513" s="11"/>
      <c r="AE1513" s="11"/>
      <c r="AT1513" s="238" t="s">
        <v>199</v>
      </c>
      <c r="AU1513" s="238" t="s">
        <v>85</v>
      </c>
      <c r="AV1513" s="11" t="s">
        <v>85</v>
      </c>
      <c r="AW1513" s="11" t="s">
        <v>32</v>
      </c>
      <c r="AX1513" s="11" t="s">
        <v>76</v>
      </c>
      <c r="AY1513" s="238" t="s">
        <v>195</v>
      </c>
    </row>
    <row r="1514" s="11" customFormat="1">
      <c r="A1514" s="11"/>
      <c r="B1514" s="228"/>
      <c r="C1514" s="229"/>
      <c r="D1514" s="213" t="s">
        <v>199</v>
      </c>
      <c r="E1514" s="230" t="s">
        <v>1</v>
      </c>
      <c r="F1514" s="231" t="s">
        <v>2755</v>
      </c>
      <c r="G1514" s="229"/>
      <c r="H1514" s="232">
        <v>0.81000000000000005</v>
      </c>
      <c r="I1514" s="233"/>
      <c r="J1514" s="229"/>
      <c r="K1514" s="229"/>
      <c r="L1514" s="234"/>
      <c r="M1514" s="235"/>
      <c r="N1514" s="236"/>
      <c r="O1514" s="236"/>
      <c r="P1514" s="236"/>
      <c r="Q1514" s="236"/>
      <c r="R1514" s="236"/>
      <c r="S1514" s="236"/>
      <c r="T1514" s="237"/>
      <c r="U1514" s="11"/>
      <c r="V1514" s="11"/>
      <c r="W1514" s="11"/>
      <c r="X1514" s="11"/>
      <c r="Y1514" s="11"/>
      <c r="Z1514" s="11"/>
      <c r="AA1514" s="11"/>
      <c r="AB1514" s="11"/>
      <c r="AC1514" s="11"/>
      <c r="AD1514" s="11"/>
      <c r="AE1514" s="11"/>
      <c r="AT1514" s="238" t="s">
        <v>199</v>
      </c>
      <c r="AU1514" s="238" t="s">
        <v>85</v>
      </c>
      <c r="AV1514" s="11" t="s">
        <v>85</v>
      </c>
      <c r="AW1514" s="11" t="s">
        <v>32</v>
      </c>
      <c r="AX1514" s="11" t="s">
        <v>76</v>
      </c>
      <c r="AY1514" s="238" t="s">
        <v>195</v>
      </c>
    </row>
    <row r="1515" s="10" customFormat="1">
      <c r="A1515" s="10"/>
      <c r="B1515" s="218"/>
      <c r="C1515" s="219"/>
      <c r="D1515" s="213" t="s">
        <v>199</v>
      </c>
      <c r="E1515" s="220" t="s">
        <v>1</v>
      </c>
      <c r="F1515" s="221" t="s">
        <v>2756</v>
      </c>
      <c r="G1515" s="219"/>
      <c r="H1515" s="220" t="s">
        <v>1</v>
      </c>
      <c r="I1515" s="222"/>
      <c r="J1515" s="219"/>
      <c r="K1515" s="219"/>
      <c r="L1515" s="223"/>
      <c r="M1515" s="224"/>
      <c r="N1515" s="225"/>
      <c r="O1515" s="225"/>
      <c r="P1515" s="225"/>
      <c r="Q1515" s="225"/>
      <c r="R1515" s="225"/>
      <c r="S1515" s="225"/>
      <c r="T1515" s="226"/>
      <c r="U1515" s="10"/>
      <c r="V1515" s="10"/>
      <c r="W1515" s="10"/>
      <c r="X1515" s="10"/>
      <c r="Y1515" s="10"/>
      <c r="Z1515" s="10"/>
      <c r="AA1515" s="10"/>
      <c r="AB1515" s="10"/>
      <c r="AC1515" s="10"/>
      <c r="AD1515" s="10"/>
      <c r="AE1515" s="10"/>
      <c r="AT1515" s="227" t="s">
        <v>199</v>
      </c>
      <c r="AU1515" s="227" t="s">
        <v>85</v>
      </c>
      <c r="AV1515" s="10" t="s">
        <v>83</v>
      </c>
      <c r="AW1515" s="10" t="s">
        <v>32</v>
      </c>
      <c r="AX1515" s="10" t="s">
        <v>76</v>
      </c>
      <c r="AY1515" s="227" t="s">
        <v>195</v>
      </c>
    </row>
    <row r="1516" s="11" customFormat="1">
      <c r="A1516" s="11"/>
      <c r="B1516" s="228"/>
      <c r="C1516" s="229"/>
      <c r="D1516" s="213" t="s">
        <v>199</v>
      </c>
      <c r="E1516" s="230" t="s">
        <v>1</v>
      </c>
      <c r="F1516" s="231" t="s">
        <v>2757</v>
      </c>
      <c r="G1516" s="229"/>
      <c r="H1516" s="232">
        <v>11.659000000000001</v>
      </c>
      <c r="I1516" s="233"/>
      <c r="J1516" s="229"/>
      <c r="K1516" s="229"/>
      <c r="L1516" s="234"/>
      <c r="M1516" s="235"/>
      <c r="N1516" s="236"/>
      <c r="O1516" s="236"/>
      <c r="P1516" s="236"/>
      <c r="Q1516" s="236"/>
      <c r="R1516" s="236"/>
      <c r="S1516" s="236"/>
      <c r="T1516" s="237"/>
      <c r="U1516" s="11"/>
      <c r="V1516" s="11"/>
      <c r="W1516" s="11"/>
      <c r="X1516" s="11"/>
      <c r="Y1516" s="11"/>
      <c r="Z1516" s="11"/>
      <c r="AA1516" s="11"/>
      <c r="AB1516" s="11"/>
      <c r="AC1516" s="11"/>
      <c r="AD1516" s="11"/>
      <c r="AE1516" s="11"/>
      <c r="AT1516" s="238" t="s">
        <v>199</v>
      </c>
      <c r="AU1516" s="238" t="s">
        <v>85</v>
      </c>
      <c r="AV1516" s="11" t="s">
        <v>85</v>
      </c>
      <c r="AW1516" s="11" t="s">
        <v>32</v>
      </c>
      <c r="AX1516" s="11" t="s">
        <v>76</v>
      </c>
      <c r="AY1516" s="238" t="s">
        <v>195</v>
      </c>
    </row>
    <row r="1517" s="11" customFormat="1">
      <c r="A1517" s="11"/>
      <c r="B1517" s="228"/>
      <c r="C1517" s="229"/>
      <c r="D1517" s="213" t="s">
        <v>199</v>
      </c>
      <c r="E1517" s="230" t="s">
        <v>1</v>
      </c>
      <c r="F1517" s="231" t="s">
        <v>2758</v>
      </c>
      <c r="G1517" s="229"/>
      <c r="H1517" s="232">
        <v>1.95</v>
      </c>
      <c r="I1517" s="233"/>
      <c r="J1517" s="229"/>
      <c r="K1517" s="229"/>
      <c r="L1517" s="234"/>
      <c r="M1517" s="235"/>
      <c r="N1517" s="236"/>
      <c r="O1517" s="236"/>
      <c r="P1517" s="236"/>
      <c r="Q1517" s="236"/>
      <c r="R1517" s="236"/>
      <c r="S1517" s="236"/>
      <c r="T1517" s="237"/>
      <c r="U1517" s="11"/>
      <c r="V1517" s="11"/>
      <c r="W1517" s="11"/>
      <c r="X1517" s="11"/>
      <c r="Y1517" s="11"/>
      <c r="Z1517" s="11"/>
      <c r="AA1517" s="11"/>
      <c r="AB1517" s="11"/>
      <c r="AC1517" s="11"/>
      <c r="AD1517" s="11"/>
      <c r="AE1517" s="11"/>
      <c r="AT1517" s="238" t="s">
        <v>199</v>
      </c>
      <c r="AU1517" s="238" t="s">
        <v>85</v>
      </c>
      <c r="AV1517" s="11" t="s">
        <v>85</v>
      </c>
      <c r="AW1517" s="11" t="s">
        <v>32</v>
      </c>
      <c r="AX1517" s="11" t="s">
        <v>76</v>
      </c>
      <c r="AY1517" s="238" t="s">
        <v>195</v>
      </c>
    </row>
    <row r="1518" s="10" customFormat="1">
      <c r="A1518" s="10"/>
      <c r="B1518" s="218"/>
      <c r="C1518" s="219"/>
      <c r="D1518" s="213" t="s">
        <v>199</v>
      </c>
      <c r="E1518" s="220" t="s">
        <v>1</v>
      </c>
      <c r="F1518" s="221" t="s">
        <v>2025</v>
      </c>
      <c r="G1518" s="219"/>
      <c r="H1518" s="220" t="s">
        <v>1</v>
      </c>
      <c r="I1518" s="222"/>
      <c r="J1518" s="219"/>
      <c r="K1518" s="219"/>
      <c r="L1518" s="223"/>
      <c r="M1518" s="224"/>
      <c r="N1518" s="225"/>
      <c r="O1518" s="225"/>
      <c r="P1518" s="225"/>
      <c r="Q1518" s="225"/>
      <c r="R1518" s="225"/>
      <c r="S1518" s="225"/>
      <c r="T1518" s="226"/>
      <c r="U1518" s="10"/>
      <c r="V1518" s="10"/>
      <c r="W1518" s="10"/>
      <c r="X1518" s="10"/>
      <c r="Y1518" s="10"/>
      <c r="Z1518" s="10"/>
      <c r="AA1518" s="10"/>
      <c r="AB1518" s="10"/>
      <c r="AC1518" s="10"/>
      <c r="AD1518" s="10"/>
      <c r="AE1518" s="10"/>
      <c r="AT1518" s="227" t="s">
        <v>199</v>
      </c>
      <c r="AU1518" s="227" t="s">
        <v>85</v>
      </c>
      <c r="AV1518" s="10" t="s">
        <v>83</v>
      </c>
      <c r="AW1518" s="10" t="s">
        <v>32</v>
      </c>
      <c r="AX1518" s="10" t="s">
        <v>76</v>
      </c>
      <c r="AY1518" s="227" t="s">
        <v>195</v>
      </c>
    </row>
    <row r="1519" s="11" customFormat="1">
      <c r="A1519" s="11"/>
      <c r="B1519" s="228"/>
      <c r="C1519" s="229"/>
      <c r="D1519" s="213" t="s">
        <v>199</v>
      </c>
      <c r="E1519" s="230" t="s">
        <v>1</v>
      </c>
      <c r="F1519" s="231" t="s">
        <v>2759</v>
      </c>
      <c r="G1519" s="229"/>
      <c r="H1519" s="232">
        <v>44.911999999999999</v>
      </c>
      <c r="I1519" s="233"/>
      <c r="J1519" s="229"/>
      <c r="K1519" s="229"/>
      <c r="L1519" s="234"/>
      <c r="M1519" s="235"/>
      <c r="N1519" s="236"/>
      <c r="O1519" s="236"/>
      <c r="P1519" s="236"/>
      <c r="Q1519" s="236"/>
      <c r="R1519" s="236"/>
      <c r="S1519" s="236"/>
      <c r="T1519" s="237"/>
      <c r="U1519" s="11"/>
      <c r="V1519" s="11"/>
      <c r="W1519" s="11"/>
      <c r="X1519" s="11"/>
      <c r="Y1519" s="11"/>
      <c r="Z1519" s="11"/>
      <c r="AA1519" s="11"/>
      <c r="AB1519" s="11"/>
      <c r="AC1519" s="11"/>
      <c r="AD1519" s="11"/>
      <c r="AE1519" s="11"/>
      <c r="AT1519" s="238" t="s">
        <v>199</v>
      </c>
      <c r="AU1519" s="238" t="s">
        <v>85</v>
      </c>
      <c r="AV1519" s="11" t="s">
        <v>85</v>
      </c>
      <c r="AW1519" s="11" t="s">
        <v>32</v>
      </c>
      <c r="AX1519" s="11" t="s">
        <v>76</v>
      </c>
      <c r="AY1519" s="238" t="s">
        <v>195</v>
      </c>
    </row>
    <row r="1520" s="11" customFormat="1">
      <c r="A1520" s="11"/>
      <c r="B1520" s="228"/>
      <c r="C1520" s="229"/>
      <c r="D1520" s="213" t="s">
        <v>199</v>
      </c>
      <c r="E1520" s="230" t="s">
        <v>1</v>
      </c>
      <c r="F1520" s="231" t="s">
        <v>2760</v>
      </c>
      <c r="G1520" s="229"/>
      <c r="H1520" s="232">
        <v>6.8250000000000002</v>
      </c>
      <c r="I1520" s="233"/>
      <c r="J1520" s="229"/>
      <c r="K1520" s="229"/>
      <c r="L1520" s="234"/>
      <c r="M1520" s="235"/>
      <c r="N1520" s="236"/>
      <c r="O1520" s="236"/>
      <c r="P1520" s="236"/>
      <c r="Q1520" s="236"/>
      <c r="R1520" s="236"/>
      <c r="S1520" s="236"/>
      <c r="T1520" s="237"/>
      <c r="U1520" s="11"/>
      <c r="V1520" s="11"/>
      <c r="W1520" s="11"/>
      <c r="X1520" s="11"/>
      <c r="Y1520" s="11"/>
      <c r="Z1520" s="11"/>
      <c r="AA1520" s="11"/>
      <c r="AB1520" s="11"/>
      <c r="AC1520" s="11"/>
      <c r="AD1520" s="11"/>
      <c r="AE1520" s="11"/>
      <c r="AT1520" s="238" t="s">
        <v>199</v>
      </c>
      <c r="AU1520" s="238" t="s">
        <v>85</v>
      </c>
      <c r="AV1520" s="11" t="s">
        <v>85</v>
      </c>
      <c r="AW1520" s="11" t="s">
        <v>32</v>
      </c>
      <c r="AX1520" s="11" t="s">
        <v>76</v>
      </c>
      <c r="AY1520" s="238" t="s">
        <v>195</v>
      </c>
    </row>
    <row r="1521" s="10" customFormat="1">
      <c r="A1521" s="10"/>
      <c r="B1521" s="218"/>
      <c r="C1521" s="219"/>
      <c r="D1521" s="213" t="s">
        <v>199</v>
      </c>
      <c r="E1521" s="220" t="s">
        <v>1</v>
      </c>
      <c r="F1521" s="221" t="s">
        <v>2027</v>
      </c>
      <c r="G1521" s="219"/>
      <c r="H1521" s="220" t="s">
        <v>1</v>
      </c>
      <c r="I1521" s="222"/>
      <c r="J1521" s="219"/>
      <c r="K1521" s="219"/>
      <c r="L1521" s="223"/>
      <c r="M1521" s="224"/>
      <c r="N1521" s="225"/>
      <c r="O1521" s="225"/>
      <c r="P1521" s="225"/>
      <c r="Q1521" s="225"/>
      <c r="R1521" s="225"/>
      <c r="S1521" s="225"/>
      <c r="T1521" s="226"/>
      <c r="U1521" s="10"/>
      <c r="V1521" s="10"/>
      <c r="W1521" s="10"/>
      <c r="X1521" s="10"/>
      <c r="Y1521" s="10"/>
      <c r="Z1521" s="10"/>
      <c r="AA1521" s="10"/>
      <c r="AB1521" s="10"/>
      <c r="AC1521" s="10"/>
      <c r="AD1521" s="10"/>
      <c r="AE1521" s="10"/>
      <c r="AT1521" s="227" t="s">
        <v>199</v>
      </c>
      <c r="AU1521" s="227" t="s">
        <v>85</v>
      </c>
      <c r="AV1521" s="10" t="s">
        <v>83</v>
      </c>
      <c r="AW1521" s="10" t="s">
        <v>32</v>
      </c>
      <c r="AX1521" s="10" t="s">
        <v>76</v>
      </c>
      <c r="AY1521" s="227" t="s">
        <v>195</v>
      </c>
    </row>
    <row r="1522" s="11" customFormat="1">
      <c r="A1522" s="11"/>
      <c r="B1522" s="228"/>
      <c r="C1522" s="229"/>
      <c r="D1522" s="213" t="s">
        <v>199</v>
      </c>
      <c r="E1522" s="230" t="s">
        <v>1</v>
      </c>
      <c r="F1522" s="231" t="s">
        <v>2761</v>
      </c>
      <c r="G1522" s="229"/>
      <c r="H1522" s="232">
        <v>8.2490000000000006</v>
      </c>
      <c r="I1522" s="233"/>
      <c r="J1522" s="229"/>
      <c r="K1522" s="229"/>
      <c r="L1522" s="234"/>
      <c r="M1522" s="235"/>
      <c r="N1522" s="236"/>
      <c r="O1522" s="236"/>
      <c r="P1522" s="236"/>
      <c r="Q1522" s="236"/>
      <c r="R1522" s="236"/>
      <c r="S1522" s="236"/>
      <c r="T1522" s="237"/>
      <c r="U1522" s="11"/>
      <c r="V1522" s="11"/>
      <c r="W1522" s="11"/>
      <c r="X1522" s="11"/>
      <c r="Y1522" s="11"/>
      <c r="Z1522" s="11"/>
      <c r="AA1522" s="11"/>
      <c r="AB1522" s="11"/>
      <c r="AC1522" s="11"/>
      <c r="AD1522" s="11"/>
      <c r="AE1522" s="11"/>
      <c r="AT1522" s="238" t="s">
        <v>199</v>
      </c>
      <c r="AU1522" s="238" t="s">
        <v>85</v>
      </c>
      <c r="AV1522" s="11" t="s">
        <v>85</v>
      </c>
      <c r="AW1522" s="11" t="s">
        <v>32</v>
      </c>
      <c r="AX1522" s="11" t="s">
        <v>76</v>
      </c>
      <c r="AY1522" s="238" t="s">
        <v>195</v>
      </c>
    </row>
    <row r="1523" s="11" customFormat="1">
      <c r="A1523" s="11"/>
      <c r="B1523" s="228"/>
      <c r="C1523" s="229"/>
      <c r="D1523" s="213" t="s">
        <v>199</v>
      </c>
      <c r="E1523" s="230" t="s">
        <v>1</v>
      </c>
      <c r="F1523" s="231" t="s">
        <v>2744</v>
      </c>
      <c r="G1523" s="229"/>
      <c r="H1523" s="232">
        <v>0.97499999999999998</v>
      </c>
      <c r="I1523" s="233"/>
      <c r="J1523" s="229"/>
      <c r="K1523" s="229"/>
      <c r="L1523" s="234"/>
      <c r="M1523" s="235"/>
      <c r="N1523" s="236"/>
      <c r="O1523" s="236"/>
      <c r="P1523" s="236"/>
      <c r="Q1523" s="236"/>
      <c r="R1523" s="236"/>
      <c r="S1523" s="236"/>
      <c r="T1523" s="237"/>
      <c r="U1523" s="11"/>
      <c r="V1523" s="11"/>
      <c r="W1523" s="11"/>
      <c r="X1523" s="11"/>
      <c r="Y1523" s="11"/>
      <c r="Z1523" s="11"/>
      <c r="AA1523" s="11"/>
      <c r="AB1523" s="11"/>
      <c r="AC1523" s="11"/>
      <c r="AD1523" s="11"/>
      <c r="AE1523" s="11"/>
      <c r="AT1523" s="238" t="s">
        <v>199</v>
      </c>
      <c r="AU1523" s="238" t="s">
        <v>85</v>
      </c>
      <c r="AV1523" s="11" t="s">
        <v>85</v>
      </c>
      <c r="AW1523" s="11" t="s">
        <v>32</v>
      </c>
      <c r="AX1523" s="11" t="s">
        <v>76</v>
      </c>
      <c r="AY1523" s="238" t="s">
        <v>195</v>
      </c>
    </row>
    <row r="1524" s="10" customFormat="1">
      <c r="A1524" s="10"/>
      <c r="B1524" s="218"/>
      <c r="C1524" s="219"/>
      <c r="D1524" s="213" t="s">
        <v>199</v>
      </c>
      <c r="E1524" s="220" t="s">
        <v>1</v>
      </c>
      <c r="F1524" s="221" t="s">
        <v>2048</v>
      </c>
      <c r="G1524" s="219"/>
      <c r="H1524" s="220" t="s">
        <v>1</v>
      </c>
      <c r="I1524" s="222"/>
      <c r="J1524" s="219"/>
      <c r="K1524" s="219"/>
      <c r="L1524" s="223"/>
      <c r="M1524" s="224"/>
      <c r="N1524" s="225"/>
      <c r="O1524" s="225"/>
      <c r="P1524" s="225"/>
      <c r="Q1524" s="225"/>
      <c r="R1524" s="225"/>
      <c r="S1524" s="225"/>
      <c r="T1524" s="226"/>
      <c r="U1524" s="10"/>
      <c r="V1524" s="10"/>
      <c r="W1524" s="10"/>
      <c r="X1524" s="10"/>
      <c r="Y1524" s="10"/>
      <c r="Z1524" s="10"/>
      <c r="AA1524" s="10"/>
      <c r="AB1524" s="10"/>
      <c r="AC1524" s="10"/>
      <c r="AD1524" s="10"/>
      <c r="AE1524" s="10"/>
      <c r="AT1524" s="227" t="s">
        <v>199</v>
      </c>
      <c r="AU1524" s="227" t="s">
        <v>85</v>
      </c>
      <c r="AV1524" s="10" t="s">
        <v>83</v>
      </c>
      <c r="AW1524" s="10" t="s">
        <v>32</v>
      </c>
      <c r="AX1524" s="10" t="s">
        <v>76</v>
      </c>
      <c r="AY1524" s="227" t="s">
        <v>195</v>
      </c>
    </row>
    <row r="1525" s="11" customFormat="1">
      <c r="A1525" s="11"/>
      <c r="B1525" s="228"/>
      <c r="C1525" s="229"/>
      <c r="D1525" s="213" t="s">
        <v>199</v>
      </c>
      <c r="E1525" s="230" t="s">
        <v>1</v>
      </c>
      <c r="F1525" s="231" t="s">
        <v>2762</v>
      </c>
      <c r="G1525" s="229"/>
      <c r="H1525" s="232">
        <v>37.710000000000001</v>
      </c>
      <c r="I1525" s="233"/>
      <c r="J1525" s="229"/>
      <c r="K1525" s="229"/>
      <c r="L1525" s="234"/>
      <c r="M1525" s="235"/>
      <c r="N1525" s="236"/>
      <c r="O1525" s="236"/>
      <c r="P1525" s="236"/>
      <c r="Q1525" s="236"/>
      <c r="R1525" s="236"/>
      <c r="S1525" s="236"/>
      <c r="T1525" s="237"/>
      <c r="U1525" s="11"/>
      <c r="V1525" s="11"/>
      <c r="W1525" s="11"/>
      <c r="X1525" s="11"/>
      <c r="Y1525" s="11"/>
      <c r="Z1525" s="11"/>
      <c r="AA1525" s="11"/>
      <c r="AB1525" s="11"/>
      <c r="AC1525" s="11"/>
      <c r="AD1525" s="11"/>
      <c r="AE1525" s="11"/>
      <c r="AT1525" s="238" t="s">
        <v>199</v>
      </c>
      <c r="AU1525" s="238" t="s">
        <v>85</v>
      </c>
      <c r="AV1525" s="11" t="s">
        <v>85</v>
      </c>
      <c r="AW1525" s="11" t="s">
        <v>32</v>
      </c>
      <c r="AX1525" s="11" t="s">
        <v>76</v>
      </c>
      <c r="AY1525" s="238" t="s">
        <v>195</v>
      </c>
    </row>
    <row r="1526" s="11" customFormat="1">
      <c r="A1526" s="11"/>
      <c r="B1526" s="228"/>
      <c r="C1526" s="229"/>
      <c r="D1526" s="213" t="s">
        <v>199</v>
      </c>
      <c r="E1526" s="230" t="s">
        <v>1</v>
      </c>
      <c r="F1526" s="231" t="s">
        <v>2763</v>
      </c>
      <c r="G1526" s="229"/>
      <c r="H1526" s="232">
        <v>2.4380000000000002</v>
      </c>
      <c r="I1526" s="233"/>
      <c r="J1526" s="229"/>
      <c r="K1526" s="229"/>
      <c r="L1526" s="234"/>
      <c r="M1526" s="235"/>
      <c r="N1526" s="236"/>
      <c r="O1526" s="236"/>
      <c r="P1526" s="236"/>
      <c r="Q1526" s="236"/>
      <c r="R1526" s="236"/>
      <c r="S1526" s="236"/>
      <c r="T1526" s="237"/>
      <c r="U1526" s="11"/>
      <c r="V1526" s="11"/>
      <c r="W1526" s="11"/>
      <c r="X1526" s="11"/>
      <c r="Y1526" s="11"/>
      <c r="Z1526" s="11"/>
      <c r="AA1526" s="11"/>
      <c r="AB1526" s="11"/>
      <c r="AC1526" s="11"/>
      <c r="AD1526" s="11"/>
      <c r="AE1526" s="11"/>
      <c r="AT1526" s="238" t="s">
        <v>199</v>
      </c>
      <c r="AU1526" s="238" t="s">
        <v>85</v>
      </c>
      <c r="AV1526" s="11" t="s">
        <v>85</v>
      </c>
      <c r="AW1526" s="11" t="s">
        <v>32</v>
      </c>
      <c r="AX1526" s="11" t="s">
        <v>76</v>
      </c>
      <c r="AY1526" s="238" t="s">
        <v>195</v>
      </c>
    </row>
    <row r="1527" s="11" customFormat="1">
      <c r="A1527" s="11"/>
      <c r="B1527" s="228"/>
      <c r="C1527" s="229"/>
      <c r="D1527" s="213" t="s">
        <v>199</v>
      </c>
      <c r="E1527" s="230" t="s">
        <v>1</v>
      </c>
      <c r="F1527" s="231" t="s">
        <v>2764</v>
      </c>
      <c r="G1527" s="229"/>
      <c r="H1527" s="232">
        <v>0.81000000000000005</v>
      </c>
      <c r="I1527" s="233"/>
      <c r="J1527" s="229"/>
      <c r="K1527" s="229"/>
      <c r="L1527" s="234"/>
      <c r="M1527" s="235"/>
      <c r="N1527" s="236"/>
      <c r="O1527" s="236"/>
      <c r="P1527" s="236"/>
      <c r="Q1527" s="236"/>
      <c r="R1527" s="236"/>
      <c r="S1527" s="236"/>
      <c r="T1527" s="237"/>
      <c r="U1527" s="11"/>
      <c r="V1527" s="11"/>
      <c r="W1527" s="11"/>
      <c r="X1527" s="11"/>
      <c r="Y1527" s="11"/>
      <c r="Z1527" s="11"/>
      <c r="AA1527" s="11"/>
      <c r="AB1527" s="11"/>
      <c r="AC1527" s="11"/>
      <c r="AD1527" s="11"/>
      <c r="AE1527" s="11"/>
      <c r="AT1527" s="238" t="s">
        <v>199</v>
      </c>
      <c r="AU1527" s="238" t="s">
        <v>85</v>
      </c>
      <c r="AV1527" s="11" t="s">
        <v>85</v>
      </c>
      <c r="AW1527" s="11" t="s">
        <v>32</v>
      </c>
      <c r="AX1527" s="11" t="s">
        <v>76</v>
      </c>
      <c r="AY1527" s="238" t="s">
        <v>195</v>
      </c>
    </row>
    <row r="1528" s="10" customFormat="1">
      <c r="A1528" s="10"/>
      <c r="B1528" s="218"/>
      <c r="C1528" s="219"/>
      <c r="D1528" s="213" t="s">
        <v>199</v>
      </c>
      <c r="E1528" s="220" t="s">
        <v>1</v>
      </c>
      <c r="F1528" s="221" t="s">
        <v>2078</v>
      </c>
      <c r="G1528" s="219"/>
      <c r="H1528" s="220" t="s">
        <v>1</v>
      </c>
      <c r="I1528" s="222"/>
      <c r="J1528" s="219"/>
      <c r="K1528" s="219"/>
      <c r="L1528" s="223"/>
      <c r="M1528" s="224"/>
      <c r="N1528" s="225"/>
      <c r="O1528" s="225"/>
      <c r="P1528" s="225"/>
      <c r="Q1528" s="225"/>
      <c r="R1528" s="225"/>
      <c r="S1528" s="225"/>
      <c r="T1528" s="226"/>
      <c r="U1528" s="10"/>
      <c r="V1528" s="10"/>
      <c r="W1528" s="10"/>
      <c r="X1528" s="10"/>
      <c r="Y1528" s="10"/>
      <c r="Z1528" s="10"/>
      <c r="AA1528" s="10"/>
      <c r="AB1528" s="10"/>
      <c r="AC1528" s="10"/>
      <c r="AD1528" s="10"/>
      <c r="AE1528" s="10"/>
      <c r="AT1528" s="227" t="s">
        <v>199</v>
      </c>
      <c r="AU1528" s="227" t="s">
        <v>85</v>
      </c>
      <c r="AV1528" s="10" t="s">
        <v>83</v>
      </c>
      <c r="AW1528" s="10" t="s">
        <v>32</v>
      </c>
      <c r="AX1528" s="10" t="s">
        <v>76</v>
      </c>
      <c r="AY1528" s="227" t="s">
        <v>195</v>
      </c>
    </row>
    <row r="1529" s="11" customFormat="1">
      <c r="A1529" s="11"/>
      <c r="B1529" s="228"/>
      <c r="C1529" s="229"/>
      <c r="D1529" s="213" t="s">
        <v>199</v>
      </c>
      <c r="E1529" s="230" t="s">
        <v>1</v>
      </c>
      <c r="F1529" s="231" t="s">
        <v>2765</v>
      </c>
      <c r="G1529" s="229"/>
      <c r="H1529" s="232">
        <v>12.82</v>
      </c>
      <c r="I1529" s="233"/>
      <c r="J1529" s="229"/>
      <c r="K1529" s="229"/>
      <c r="L1529" s="234"/>
      <c r="M1529" s="235"/>
      <c r="N1529" s="236"/>
      <c r="O1529" s="236"/>
      <c r="P1529" s="236"/>
      <c r="Q1529" s="236"/>
      <c r="R1529" s="236"/>
      <c r="S1529" s="236"/>
      <c r="T1529" s="237"/>
      <c r="U1529" s="11"/>
      <c r="V1529" s="11"/>
      <c r="W1529" s="11"/>
      <c r="X1529" s="11"/>
      <c r="Y1529" s="11"/>
      <c r="Z1529" s="11"/>
      <c r="AA1529" s="11"/>
      <c r="AB1529" s="11"/>
      <c r="AC1529" s="11"/>
      <c r="AD1529" s="11"/>
      <c r="AE1529" s="11"/>
      <c r="AT1529" s="238" t="s">
        <v>199</v>
      </c>
      <c r="AU1529" s="238" t="s">
        <v>85</v>
      </c>
      <c r="AV1529" s="11" t="s">
        <v>85</v>
      </c>
      <c r="AW1529" s="11" t="s">
        <v>32</v>
      </c>
      <c r="AX1529" s="11" t="s">
        <v>76</v>
      </c>
      <c r="AY1529" s="238" t="s">
        <v>195</v>
      </c>
    </row>
    <row r="1530" s="11" customFormat="1">
      <c r="A1530" s="11"/>
      <c r="B1530" s="228"/>
      <c r="C1530" s="229"/>
      <c r="D1530" s="213" t="s">
        <v>199</v>
      </c>
      <c r="E1530" s="230" t="s">
        <v>1</v>
      </c>
      <c r="F1530" s="231" t="s">
        <v>2766</v>
      </c>
      <c r="G1530" s="229"/>
      <c r="H1530" s="232">
        <v>2.4380000000000002</v>
      </c>
      <c r="I1530" s="233"/>
      <c r="J1530" s="229"/>
      <c r="K1530" s="229"/>
      <c r="L1530" s="234"/>
      <c r="M1530" s="235"/>
      <c r="N1530" s="236"/>
      <c r="O1530" s="236"/>
      <c r="P1530" s="236"/>
      <c r="Q1530" s="236"/>
      <c r="R1530" s="236"/>
      <c r="S1530" s="236"/>
      <c r="T1530" s="237"/>
      <c r="U1530" s="11"/>
      <c r="V1530" s="11"/>
      <c r="W1530" s="11"/>
      <c r="X1530" s="11"/>
      <c r="Y1530" s="11"/>
      <c r="Z1530" s="11"/>
      <c r="AA1530" s="11"/>
      <c r="AB1530" s="11"/>
      <c r="AC1530" s="11"/>
      <c r="AD1530" s="11"/>
      <c r="AE1530" s="11"/>
      <c r="AT1530" s="238" t="s">
        <v>199</v>
      </c>
      <c r="AU1530" s="238" t="s">
        <v>85</v>
      </c>
      <c r="AV1530" s="11" t="s">
        <v>85</v>
      </c>
      <c r="AW1530" s="11" t="s">
        <v>32</v>
      </c>
      <c r="AX1530" s="11" t="s">
        <v>76</v>
      </c>
      <c r="AY1530" s="238" t="s">
        <v>195</v>
      </c>
    </row>
    <row r="1531" s="11" customFormat="1">
      <c r="A1531" s="11"/>
      <c r="B1531" s="228"/>
      <c r="C1531" s="229"/>
      <c r="D1531" s="213" t="s">
        <v>199</v>
      </c>
      <c r="E1531" s="230" t="s">
        <v>1</v>
      </c>
      <c r="F1531" s="231" t="s">
        <v>2767</v>
      </c>
      <c r="G1531" s="229"/>
      <c r="H1531" s="232">
        <v>0.81000000000000005</v>
      </c>
      <c r="I1531" s="233"/>
      <c r="J1531" s="229"/>
      <c r="K1531" s="229"/>
      <c r="L1531" s="234"/>
      <c r="M1531" s="235"/>
      <c r="N1531" s="236"/>
      <c r="O1531" s="236"/>
      <c r="P1531" s="236"/>
      <c r="Q1531" s="236"/>
      <c r="R1531" s="236"/>
      <c r="S1531" s="236"/>
      <c r="T1531" s="237"/>
      <c r="U1531" s="11"/>
      <c r="V1531" s="11"/>
      <c r="W1531" s="11"/>
      <c r="X1531" s="11"/>
      <c r="Y1531" s="11"/>
      <c r="Z1531" s="11"/>
      <c r="AA1531" s="11"/>
      <c r="AB1531" s="11"/>
      <c r="AC1531" s="11"/>
      <c r="AD1531" s="11"/>
      <c r="AE1531" s="11"/>
      <c r="AT1531" s="238" t="s">
        <v>199</v>
      </c>
      <c r="AU1531" s="238" t="s">
        <v>85</v>
      </c>
      <c r="AV1531" s="11" t="s">
        <v>85</v>
      </c>
      <c r="AW1531" s="11" t="s">
        <v>32</v>
      </c>
      <c r="AX1531" s="11" t="s">
        <v>76</v>
      </c>
      <c r="AY1531" s="238" t="s">
        <v>195</v>
      </c>
    </row>
    <row r="1532" s="10" customFormat="1">
      <c r="A1532" s="10"/>
      <c r="B1532" s="218"/>
      <c r="C1532" s="219"/>
      <c r="D1532" s="213" t="s">
        <v>199</v>
      </c>
      <c r="E1532" s="220" t="s">
        <v>1</v>
      </c>
      <c r="F1532" s="221" t="s">
        <v>2009</v>
      </c>
      <c r="G1532" s="219"/>
      <c r="H1532" s="220" t="s">
        <v>1</v>
      </c>
      <c r="I1532" s="222"/>
      <c r="J1532" s="219"/>
      <c r="K1532" s="219"/>
      <c r="L1532" s="223"/>
      <c r="M1532" s="224"/>
      <c r="N1532" s="225"/>
      <c r="O1532" s="225"/>
      <c r="P1532" s="225"/>
      <c r="Q1532" s="225"/>
      <c r="R1532" s="225"/>
      <c r="S1532" s="225"/>
      <c r="T1532" s="226"/>
      <c r="U1532" s="10"/>
      <c r="V1532" s="10"/>
      <c r="W1532" s="10"/>
      <c r="X1532" s="10"/>
      <c r="Y1532" s="10"/>
      <c r="Z1532" s="10"/>
      <c r="AA1532" s="10"/>
      <c r="AB1532" s="10"/>
      <c r="AC1532" s="10"/>
      <c r="AD1532" s="10"/>
      <c r="AE1532" s="10"/>
      <c r="AT1532" s="227" t="s">
        <v>199</v>
      </c>
      <c r="AU1532" s="227" t="s">
        <v>85</v>
      </c>
      <c r="AV1532" s="10" t="s">
        <v>83</v>
      </c>
      <c r="AW1532" s="10" t="s">
        <v>32</v>
      </c>
      <c r="AX1532" s="10" t="s">
        <v>76</v>
      </c>
      <c r="AY1532" s="227" t="s">
        <v>195</v>
      </c>
    </row>
    <row r="1533" s="11" customFormat="1">
      <c r="A1533" s="11"/>
      <c r="B1533" s="228"/>
      <c r="C1533" s="229"/>
      <c r="D1533" s="213" t="s">
        <v>199</v>
      </c>
      <c r="E1533" s="230" t="s">
        <v>1</v>
      </c>
      <c r="F1533" s="231" t="s">
        <v>2768</v>
      </c>
      <c r="G1533" s="229"/>
      <c r="H1533" s="232">
        <v>12.303000000000001</v>
      </c>
      <c r="I1533" s="233"/>
      <c r="J1533" s="229"/>
      <c r="K1533" s="229"/>
      <c r="L1533" s="234"/>
      <c r="M1533" s="235"/>
      <c r="N1533" s="236"/>
      <c r="O1533" s="236"/>
      <c r="P1533" s="236"/>
      <c r="Q1533" s="236"/>
      <c r="R1533" s="236"/>
      <c r="S1533" s="236"/>
      <c r="T1533" s="237"/>
      <c r="U1533" s="11"/>
      <c r="V1533" s="11"/>
      <c r="W1533" s="11"/>
      <c r="X1533" s="11"/>
      <c r="Y1533" s="11"/>
      <c r="Z1533" s="11"/>
      <c r="AA1533" s="11"/>
      <c r="AB1533" s="11"/>
      <c r="AC1533" s="11"/>
      <c r="AD1533" s="11"/>
      <c r="AE1533" s="11"/>
      <c r="AT1533" s="238" t="s">
        <v>199</v>
      </c>
      <c r="AU1533" s="238" t="s">
        <v>85</v>
      </c>
      <c r="AV1533" s="11" t="s">
        <v>85</v>
      </c>
      <c r="AW1533" s="11" t="s">
        <v>32</v>
      </c>
      <c r="AX1533" s="11" t="s">
        <v>76</v>
      </c>
      <c r="AY1533" s="238" t="s">
        <v>195</v>
      </c>
    </row>
    <row r="1534" s="11" customFormat="1">
      <c r="A1534" s="11"/>
      <c r="B1534" s="228"/>
      <c r="C1534" s="229"/>
      <c r="D1534" s="213" t="s">
        <v>199</v>
      </c>
      <c r="E1534" s="230" t="s">
        <v>1</v>
      </c>
      <c r="F1534" s="231" t="s">
        <v>2744</v>
      </c>
      <c r="G1534" s="229"/>
      <c r="H1534" s="232">
        <v>0.97499999999999998</v>
      </c>
      <c r="I1534" s="233"/>
      <c r="J1534" s="229"/>
      <c r="K1534" s="229"/>
      <c r="L1534" s="234"/>
      <c r="M1534" s="235"/>
      <c r="N1534" s="236"/>
      <c r="O1534" s="236"/>
      <c r="P1534" s="236"/>
      <c r="Q1534" s="236"/>
      <c r="R1534" s="236"/>
      <c r="S1534" s="236"/>
      <c r="T1534" s="237"/>
      <c r="U1534" s="11"/>
      <c r="V1534" s="11"/>
      <c r="W1534" s="11"/>
      <c r="X1534" s="11"/>
      <c r="Y1534" s="11"/>
      <c r="Z1534" s="11"/>
      <c r="AA1534" s="11"/>
      <c r="AB1534" s="11"/>
      <c r="AC1534" s="11"/>
      <c r="AD1534" s="11"/>
      <c r="AE1534" s="11"/>
      <c r="AT1534" s="238" t="s">
        <v>199</v>
      </c>
      <c r="AU1534" s="238" t="s">
        <v>85</v>
      </c>
      <c r="AV1534" s="11" t="s">
        <v>85</v>
      </c>
      <c r="AW1534" s="11" t="s">
        <v>32</v>
      </c>
      <c r="AX1534" s="11" t="s">
        <v>76</v>
      </c>
      <c r="AY1534" s="238" t="s">
        <v>195</v>
      </c>
    </row>
    <row r="1535" s="11" customFormat="1">
      <c r="A1535" s="11"/>
      <c r="B1535" s="228"/>
      <c r="C1535" s="229"/>
      <c r="D1535" s="213" t="s">
        <v>199</v>
      </c>
      <c r="E1535" s="230" t="s">
        <v>1</v>
      </c>
      <c r="F1535" s="231" t="s">
        <v>2769</v>
      </c>
      <c r="G1535" s="229"/>
      <c r="H1535" s="232">
        <v>2.4300000000000002</v>
      </c>
      <c r="I1535" s="233"/>
      <c r="J1535" s="229"/>
      <c r="K1535" s="229"/>
      <c r="L1535" s="234"/>
      <c r="M1535" s="235"/>
      <c r="N1535" s="236"/>
      <c r="O1535" s="236"/>
      <c r="P1535" s="236"/>
      <c r="Q1535" s="236"/>
      <c r="R1535" s="236"/>
      <c r="S1535" s="236"/>
      <c r="T1535" s="237"/>
      <c r="U1535" s="11"/>
      <c r="V1535" s="11"/>
      <c r="W1535" s="11"/>
      <c r="X1535" s="11"/>
      <c r="Y1535" s="11"/>
      <c r="Z1535" s="11"/>
      <c r="AA1535" s="11"/>
      <c r="AB1535" s="11"/>
      <c r="AC1535" s="11"/>
      <c r="AD1535" s="11"/>
      <c r="AE1535" s="11"/>
      <c r="AT1535" s="238" t="s">
        <v>199</v>
      </c>
      <c r="AU1535" s="238" t="s">
        <v>85</v>
      </c>
      <c r="AV1535" s="11" t="s">
        <v>85</v>
      </c>
      <c r="AW1535" s="11" t="s">
        <v>32</v>
      </c>
      <c r="AX1535" s="11" t="s">
        <v>76</v>
      </c>
      <c r="AY1535" s="238" t="s">
        <v>195</v>
      </c>
    </row>
    <row r="1536" s="10" customFormat="1">
      <c r="A1536" s="10"/>
      <c r="B1536" s="218"/>
      <c r="C1536" s="219"/>
      <c r="D1536" s="213" t="s">
        <v>199</v>
      </c>
      <c r="E1536" s="220" t="s">
        <v>1</v>
      </c>
      <c r="F1536" s="221" t="s">
        <v>2036</v>
      </c>
      <c r="G1536" s="219"/>
      <c r="H1536" s="220" t="s">
        <v>1</v>
      </c>
      <c r="I1536" s="222"/>
      <c r="J1536" s="219"/>
      <c r="K1536" s="219"/>
      <c r="L1536" s="223"/>
      <c r="M1536" s="224"/>
      <c r="N1536" s="225"/>
      <c r="O1536" s="225"/>
      <c r="P1536" s="225"/>
      <c r="Q1536" s="225"/>
      <c r="R1536" s="225"/>
      <c r="S1536" s="225"/>
      <c r="T1536" s="226"/>
      <c r="U1536" s="10"/>
      <c r="V1536" s="10"/>
      <c r="W1536" s="10"/>
      <c r="X1536" s="10"/>
      <c r="Y1536" s="10"/>
      <c r="Z1536" s="10"/>
      <c r="AA1536" s="10"/>
      <c r="AB1536" s="10"/>
      <c r="AC1536" s="10"/>
      <c r="AD1536" s="10"/>
      <c r="AE1536" s="10"/>
      <c r="AT1536" s="227" t="s">
        <v>199</v>
      </c>
      <c r="AU1536" s="227" t="s">
        <v>85</v>
      </c>
      <c r="AV1536" s="10" t="s">
        <v>83</v>
      </c>
      <c r="AW1536" s="10" t="s">
        <v>32</v>
      </c>
      <c r="AX1536" s="10" t="s">
        <v>76</v>
      </c>
      <c r="AY1536" s="227" t="s">
        <v>195</v>
      </c>
    </row>
    <row r="1537" s="11" customFormat="1">
      <c r="A1537" s="11"/>
      <c r="B1537" s="228"/>
      <c r="C1537" s="229"/>
      <c r="D1537" s="213" t="s">
        <v>199</v>
      </c>
      <c r="E1537" s="230" t="s">
        <v>1</v>
      </c>
      <c r="F1537" s="231" t="s">
        <v>2770</v>
      </c>
      <c r="G1537" s="229"/>
      <c r="H1537" s="232">
        <v>5.8520000000000003</v>
      </c>
      <c r="I1537" s="233"/>
      <c r="J1537" s="229"/>
      <c r="K1537" s="229"/>
      <c r="L1537" s="234"/>
      <c r="M1537" s="235"/>
      <c r="N1537" s="236"/>
      <c r="O1537" s="236"/>
      <c r="P1537" s="236"/>
      <c r="Q1537" s="236"/>
      <c r="R1537" s="236"/>
      <c r="S1537" s="236"/>
      <c r="T1537" s="237"/>
      <c r="U1537" s="11"/>
      <c r="V1537" s="11"/>
      <c r="W1537" s="11"/>
      <c r="X1537" s="11"/>
      <c r="Y1537" s="11"/>
      <c r="Z1537" s="11"/>
      <c r="AA1537" s="11"/>
      <c r="AB1537" s="11"/>
      <c r="AC1537" s="11"/>
      <c r="AD1537" s="11"/>
      <c r="AE1537" s="11"/>
      <c r="AT1537" s="238" t="s">
        <v>199</v>
      </c>
      <c r="AU1537" s="238" t="s">
        <v>85</v>
      </c>
      <c r="AV1537" s="11" t="s">
        <v>85</v>
      </c>
      <c r="AW1537" s="11" t="s">
        <v>32</v>
      </c>
      <c r="AX1537" s="11" t="s">
        <v>76</v>
      </c>
      <c r="AY1537" s="238" t="s">
        <v>195</v>
      </c>
    </row>
    <row r="1538" s="11" customFormat="1">
      <c r="A1538" s="11"/>
      <c r="B1538" s="228"/>
      <c r="C1538" s="229"/>
      <c r="D1538" s="213" t="s">
        <v>199</v>
      </c>
      <c r="E1538" s="230" t="s">
        <v>1</v>
      </c>
      <c r="F1538" s="231" t="s">
        <v>2771</v>
      </c>
      <c r="G1538" s="229"/>
      <c r="H1538" s="232">
        <v>0.48799999999999999</v>
      </c>
      <c r="I1538" s="233"/>
      <c r="J1538" s="229"/>
      <c r="K1538" s="229"/>
      <c r="L1538" s="234"/>
      <c r="M1538" s="235"/>
      <c r="N1538" s="236"/>
      <c r="O1538" s="236"/>
      <c r="P1538" s="236"/>
      <c r="Q1538" s="236"/>
      <c r="R1538" s="236"/>
      <c r="S1538" s="236"/>
      <c r="T1538" s="237"/>
      <c r="U1538" s="11"/>
      <c r="V1538" s="11"/>
      <c r="W1538" s="11"/>
      <c r="X1538" s="11"/>
      <c r="Y1538" s="11"/>
      <c r="Z1538" s="11"/>
      <c r="AA1538" s="11"/>
      <c r="AB1538" s="11"/>
      <c r="AC1538" s="11"/>
      <c r="AD1538" s="11"/>
      <c r="AE1538" s="11"/>
      <c r="AT1538" s="238" t="s">
        <v>199</v>
      </c>
      <c r="AU1538" s="238" t="s">
        <v>85</v>
      </c>
      <c r="AV1538" s="11" t="s">
        <v>85</v>
      </c>
      <c r="AW1538" s="11" t="s">
        <v>32</v>
      </c>
      <c r="AX1538" s="11" t="s">
        <v>76</v>
      </c>
      <c r="AY1538" s="238" t="s">
        <v>195</v>
      </c>
    </row>
    <row r="1539" s="10" customFormat="1">
      <c r="A1539" s="10"/>
      <c r="B1539" s="218"/>
      <c r="C1539" s="219"/>
      <c r="D1539" s="213" t="s">
        <v>199</v>
      </c>
      <c r="E1539" s="220" t="s">
        <v>1</v>
      </c>
      <c r="F1539" s="221" t="s">
        <v>2209</v>
      </c>
      <c r="G1539" s="219"/>
      <c r="H1539" s="220" t="s">
        <v>1</v>
      </c>
      <c r="I1539" s="222"/>
      <c r="J1539" s="219"/>
      <c r="K1539" s="219"/>
      <c r="L1539" s="223"/>
      <c r="M1539" s="224"/>
      <c r="N1539" s="225"/>
      <c r="O1539" s="225"/>
      <c r="P1539" s="225"/>
      <c r="Q1539" s="225"/>
      <c r="R1539" s="225"/>
      <c r="S1539" s="225"/>
      <c r="T1539" s="226"/>
      <c r="U1539" s="10"/>
      <c r="V1539" s="10"/>
      <c r="W1539" s="10"/>
      <c r="X1539" s="10"/>
      <c r="Y1539" s="10"/>
      <c r="Z1539" s="10"/>
      <c r="AA1539" s="10"/>
      <c r="AB1539" s="10"/>
      <c r="AC1539" s="10"/>
      <c r="AD1539" s="10"/>
      <c r="AE1539" s="10"/>
      <c r="AT1539" s="227" t="s">
        <v>199</v>
      </c>
      <c r="AU1539" s="227" t="s">
        <v>85</v>
      </c>
      <c r="AV1539" s="10" t="s">
        <v>83</v>
      </c>
      <c r="AW1539" s="10" t="s">
        <v>32</v>
      </c>
      <c r="AX1539" s="10" t="s">
        <v>76</v>
      </c>
      <c r="AY1539" s="227" t="s">
        <v>195</v>
      </c>
    </row>
    <row r="1540" s="11" customFormat="1">
      <c r="A1540" s="11"/>
      <c r="B1540" s="228"/>
      <c r="C1540" s="229"/>
      <c r="D1540" s="213" t="s">
        <v>199</v>
      </c>
      <c r="E1540" s="230" t="s">
        <v>1</v>
      </c>
      <c r="F1540" s="231" t="s">
        <v>2772</v>
      </c>
      <c r="G1540" s="229"/>
      <c r="H1540" s="232">
        <v>0.30599999999999999</v>
      </c>
      <c r="I1540" s="233"/>
      <c r="J1540" s="229"/>
      <c r="K1540" s="229"/>
      <c r="L1540" s="234"/>
      <c r="M1540" s="235"/>
      <c r="N1540" s="236"/>
      <c r="O1540" s="236"/>
      <c r="P1540" s="236"/>
      <c r="Q1540" s="236"/>
      <c r="R1540" s="236"/>
      <c r="S1540" s="236"/>
      <c r="T1540" s="237"/>
      <c r="U1540" s="11"/>
      <c r="V1540" s="11"/>
      <c r="W1540" s="11"/>
      <c r="X1540" s="11"/>
      <c r="Y1540" s="11"/>
      <c r="Z1540" s="11"/>
      <c r="AA1540" s="11"/>
      <c r="AB1540" s="11"/>
      <c r="AC1540" s="11"/>
      <c r="AD1540" s="11"/>
      <c r="AE1540" s="11"/>
      <c r="AT1540" s="238" t="s">
        <v>199</v>
      </c>
      <c r="AU1540" s="238" t="s">
        <v>85</v>
      </c>
      <c r="AV1540" s="11" t="s">
        <v>85</v>
      </c>
      <c r="AW1540" s="11" t="s">
        <v>32</v>
      </c>
      <c r="AX1540" s="11" t="s">
        <v>76</v>
      </c>
      <c r="AY1540" s="238" t="s">
        <v>195</v>
      </c>
    </row>
    <row r="1541" s="15" customFormat="1">
      <c r="A1541" s="15"/>
      <c r="B1541" s="287"/>
      <c r="C1541" s="288"/>
      <c r="D1541" s="213" t="s">
        <v>199</v>
      </c>
      <c r="E1541" s="289" t="s">
        <v>1</v>
      </c>
      <c r="F1541" s="290" t="s">
        <v>1422</v>
      </c>
      <c r="G1541" s="288"/>
      <c r="H1541" s="291">
        <v>188.46600000000001</v>
      </c>
      <c r="I1541" s="292"/>
      <c r="J1541" s="288"/>
      <c r="K1541" s="288"/>
      <c r="L1541" s="293"/>
      <c r="M1541" s="294"/>
      <c r="N1541" s="295"/>
      <c r="O1541" s="295"/>
      <c r="P1541" s="295"/>
      <c r="Q1541" s="295"/>
      <c r="R1541" s="295"/>
      <c r="S1541" s="295"/>
      <c r="T1541" s="296"/>
      <c r="U1541" s="15"/>
      <c r="V1541" s="15"/>
      <c r="W1541" s="15"/>
      <c r="X1541" s="15"/>
      <c r="Y1541" s="15"/>
      <c r="Z1541" s="15"/>
      <c r="AA1541" s="15"/>
      <c r="AB1541" s="15"/>
      <c r="AC1541" s="15"/>
      <c r="AD1541" s="15"/>
      <c r="AE1541" s="15"/>
      <c r="AT1541" s="297" t="s">
        <v>199</v>
      </c>
      <c r="AU1541" s="297" t="s">
        <v>85</v>
      </c>
      <c r="AV1541" s="15" t="s">
        <v>234</v>
      </c>
      <c r="AW1541" s="15" t="s">
        <v>32</v>
      </c>
      <c r="AX1541" s="15" t="s">
        <v>83</v>
      </c>
      <c r="AY1541" s="297" t="s">
        <v>195</v>
      </c>
    </row>
    <row r="1542" s="2" customFormat="1" ht="24.15" customHeight="1">
      <c r="A1542" s="39"/>
      <c r="B1542" s="40"/>
      <c r="C1542" s="200" t="s">
        <v>416</v>
      </c>
      <c r="D1542" s="200" t="s">
        <v>191</v>
      </c>
      <c r="E1542" s="201" t="s">
        <v>1772</v>
      </c>
      <c r="F1542" s="202" t="s">
        <v>1773</v>
      </c>
      <c r="G1542" s="203" t="s">
        <v>1237</v>
      </c>
      <c r="H1542" s="204">
        <v>30.446999999999999</v>
      </c>
      <c r="I1542" s="205"/>
      <c r="J1542" s="206">
        <f>ROUND(I1542*H1542,2)</f>
        <v>0</v>
      </c>
      <c r="K1542" s="202" t="s">
        <v>1689</v>
      </c>
      <c r="L1542" s="45"/>
      <c r="M1542" s="207" t="s">
        <v>1</v>
      </c>
      <c r="N1542" s="208" t="s">
        <v>41</v>
      </c>
      <c r="O1542" s="92"/>
      <c r="P1542" s="209">
        <f>O1542*H1542</f>
        <v>0</v>
      </c>
      <c r="Q1542" s="209">
        <v>2.234</v>
      </c>
      <c r="R1542" s="209">
        <f>Q1542*H1542</f>
        <v>68.018597999999997</v>
      </c>
      <c r="S1542" s="209">
        <v>0</v>
      </c>
      <c r="T1542" s="210">
        <f>S1542*H1542</f>
        <v>0</v>
      </c>
      <c r="U1542" s="39"/>
      <c r="V1542" s="39"/>
      <c r="W1542" s="39"/>
      <c r="X1542" s="39"/>
      <c r="Y1542" s="39"/>
      <c r="Z1542" s="39"/>
      <c r="AA1542" s="39"/>
      <c r="AB1542" s="39"/>
      <c r="AC1542" s="39"/>
      <c r="AD1542" s="39"/>
      <c r="AE1542" s="39"/>
      <c r="AR1542" s="211" t="s">
        <v>234</v>
      </c>
      <c r="AT1542" s="211" t="s">
        <v>191</v>
      </c>
      <c r="AU1542" s="211" t="s">
        <v>85</v>
      </c>
      <c r="AY1542" s="18" t="s">
        <v>195</v>
      </c>
      <c r="BE1542" s="212">
        <f>IF(N1542="základní",J1542,0)</f>
        <v>0</v>
      </c>
      <c r="BF1542" s="212">
        <f>IF(N1542="snížená",J1542,0)</f>
        <v>0</v>
      </c>
      <c r="BG1542" s="212">
        <f>IF(N1542="zákl. přenesená",J1542,0)</f>
        <v>0</v>
      </c>
      <c r="BH1542" s="212">
        <f>IF(N1542="sníž. přenesená",J1542,0)</f>
        <v>0</v>
      </c>
      <c r="BI1542" s="212">
        <f>IF(N1542="nulová",J1542,0)</f>
        <v>0</v>
      </c>
      <c r="BJ1542" s="18" t="s">
        <v>83</v>
      </c>
      <c r="BK1542" s="212">
        <f>ROUND(I1542*H1542,2)</f>
        <v>0</v>
      </c>
      <c r="BL1542" s="18" t="s">
        <v>234</v>
      </c>
      <c r="BM1542" s="211" t="s">
        <v>2773</v>
      </c>
    </row>
    <row r="1543" s="10" customFormat="1">
      <c r="A1543" s="10"/>
      <c r="B1543" s="218"/>
      <c r="C1543" s="219"/>
      <c r="D1543" s="213" t="s">
        <v>199</v>
      </c>
      <c r="E1543" s="220" t="s">
        <v>1</v>
      </c>
      <c r="F1543" s="221" t="s">
        <v>2039</v>
      </c>
      <c r="G1543" s="219"/>
      <c r="H1543" s="220" t="s">
        <v>1</v>
      </c>
      <c r="I1543" s="222"/>
      <c r="J1543" s="219"/>
      <c r="K1543" s="219"/>
      <c r="L1543" s="223"/>
      <c r="M1543" s="224"/>
      <c r="N1543" s="225"/>
      <c r="O1543" s="225"/>
      <c r="P1543" s="225"/>
      <c r="Q1543" s="225"/>
      <c r="R1543" s="225"/>
      <c r="S1543" s="225"/>
      <c r="T1543" s="226"/>
      <c r="U1543" s="10"/>
      <c r="V1543" s="10"/>
      <c r="W1543" s="10"/>
      <c r="X1543" s="10"/>
      <c r="Y1543" s="10"/>
      <c r="Z1543" s="10"/>
      <c r="AA1543" s="10"/>
      <c r="AB1543" s="10"/>
      <c r="AC1543" s="10"/>
      <c r="AD1543" s="10"/>
      <c r="AE1543" s="10"/>
      <c r="AT1543" s="227" t="s">
        <v>199</v>
      </c>
      <c r="AU1543" s="227" t="s">
        <v>85</v>
      </c>
      <c r="AV1543" s="10" t="s">
        <v>83</v>
      </c>
      <c r="AW1543" s="10" t="s">
        <v>32</v>
      </c>
      <c r="AX1543" s="10" t="s">
        <v>76</v>
      </c>
      <c r="AY1543" s="227" t="s">
        <v>195</v>
      </c>
    </row>
    <row r="1544" s="11" customFormat="1">
      <c r="A1544" s="11"/>
      <c r="B1544" s="228"/>
      <c r="C1544" s="229"/>
      <c r="D1544" s="213" t="s">
        <v>199</v>
      </c>
      <c r="E1544" s="230" t="s">
        <v>1</v>
      </c>
      <c r="F1544" s="231" t="s">
        <v>2774</v>
      </c>
      <c r="G1544" s="229"/>
      <c r="H1544" s="232">
        <v>2.601</v>
      </c>
      <c r="I1544" s="233"/>
      <c r="J1544" s="229"/>
      <c r="K1544" s="229"/>
      <c r="L1544" s="234"/>
      <c r="M1544" s="235"/>
      <c r="N1544" s="236"/>
      <c r="O1544" s="236"/>
      <c r="P1544" s="236"/>
      <c r="Q1544" s="236"/>
      <c r="R1544" s="236"/>
      <c r="S1544" s="236"/>
      <c r="T1544" s="237"/>
      <c r="U1544" s="11"/>
      <c r="V1544" s="11"/>
      <c r="W1544" s="11"/>
      <c r="X1544" s="11"/>
      <c r="Y1544" s="11"/>
      <c r="Z1544" s="11"/>
      <c r="AA1544" s="11"/>
      <c r="AB1544" s="11"/>
      <c r="AC1544" s="11"/>
      <c r="AD1544" s="11"/>
      <c r="AE1544" s="11"/>
      <c r="AT1544" s="238" t="s">
        <v>199</v>
      </c>
      <c r="AU1544" s="238" t="s">
        <v>85</v>
      </c>
      <c r="AV1544" s="11" t="s">
        <v>85</v>
      </c>
      <c r="AW1544" s="11" t="s">
        <v>32</v>
      </c>
      <c r="AX1544" s="11" t="s">
        <v>76</v>
      </c>
      <c r="AY1544" s="238" t="s">
        <v>195</v>
      </c>
    </row>
    <row r="1545" s="11" customFormat="1">
      <c r="A1545" s="11"/>
      <c r="B1545" s="228"/>
      <c r="C1545" s="229"/>
      <c r="D1545" s="213" t="s">
        <v>199</v>
      </c>
      <c r="E1545" s="230" t="s">
        <v>1</v>
      </c>
      <c r="F1545" s="231" t="s">
        <v>2775</v>
      </c>
      <c r="G1545" s="229"/>
      <c r="H1545" s="232">
        <v>0.374</v>
      </c>
      <c r="I1545" s="233"/>
      <c r="J1545" s="229"/>
      <c r="K1545" s="229"/>
      <c r="L1545" s="234"/>
      <c r="M1545" s="235"/>
      <c r="N1545" s="236"/>
      <c r="O1545" s="236"/>
      <c r="P1545" s="236"/>
      <c r="Q1545" s="236"/>
      <c r="R1545" s="236"/>
      <c r="S1545" s="236"/>
      <c r="T1545" s="237"/>
      <c r="U1545" s="11"/>
      <c r="V1545" s="11"/>
      <c r="W1545" s="11"/>
      <c r="X1545" s="11"/>
      <c r="Y1545" s="11"/>
      <c r="Z1545" s="11"/>
      <c r="AA1545" s="11"/>
      <c r="AB1545" s="11"/>
      <c r="AC1545" s="11"/>
      <c r="AD1545" s="11"/>
      <c r="AE1545" s="11"/>
      <c r="AT1545" s="238" t="s">
        <v>199</v>
      </c>
      <c r="AU1545" s="238" t="s">
        <v>85</v>
      </c>
      <c r="AV1545" s="11" t="s">
        <v>85</v>
      </c>
      <c r="AW1545" s="11" t="s">
        <v>32</v>
      </c>
      <c r="AX1545" s="11" t="s">
        <v>76</v>
      </c>
      <c r="AY1545" s="238" t="s">
        <v>195</v>
      </c>
    </row>
    <row r="1546" s="10" customFormat="1">
      <c r="A1546" s="10"/>
      <c r="B1546" s="218"/>
      <c r="C1546" s="219"/>
      <c r="D1546" s="213" t="s">
        <v>199</v>
      </c>
      <c r="E1546" s="220" t="s">
        <v>1</v>
      </c>
      <c r="F1546" s="221" t="s">
        <v>2043</v>
      </c>
      <c r="G1546" s="219"/>
      <c r="H1546" s="220" t="s">
        <v>1</v>
      </c>
      <c r="I1546" s="222"/>
      <c r="J1546" s="219"/>
      <c r="K1546" s="219"/>
      <c r="L1546" s="223"/>
      <c r="M1546" s="224"/>
      <c r="N1546" s="225"/>
      <c r="O1546" s="225"/>
      <c r="P1546" s="225"/>
      <c r="Q1546" s="225"/>
      <c r="R1546" s="225"/>
      <c r="S1546" s="225"/>
      <c r="T1546" s="226"/>
      <c r="U1546" s="10"/>
      <c r="V1546" s="10"/>
      <c r="W1546" s="10"/>
      <c r="X1546" s="10"/>
      <c r="Y1546" s="10"/>
      <c r="Z1546" s="10"/>
      <c r="AA1546" s="10"/>
      <c r="AB1546" s="10"/>
      <c r="AC1546" s="10"/>
      <c r="AD1546" s="10"/>
      <c r="AE1546" s="10"/>
      <c r="AT1546" s="227" t="s">
        <v>199</v>
      </c>
      <c r="AU1546" s="227" t="s">
        <v>85</v>
      </c>
      <c r="AV1546" s="10" t="s">
        <v>83</v>
      </c>
      <c r="AW1546" s="10" t="s">
        <v>32</v>
      </c>
      <c r="AX1546" s="10" t="s">
        <v>76</v>
      </c>
      <c r="AY1546" s="227" t="s">
        <v>195</v>
      </c>
    </row>
    <row r="1547" s="11" customFormat="1">
      <c r="A1547" s="11"/>
      <c r="B1547" s="228"/>
      <c r="C1547" s="229"/>
      <c r="D1547" s="213" t="s">
        <v>199</v>
      </c>
      <c r="E1547" s="230" t="s">
        <v>1</v>
      </c>
      <c r="F1547" s="231" t="s">
        <v>2776</v>
      </c>
      <c r="G1547" s="229"/>
      <c r="H1547" s="232">
        <v>1.1559999999999999</v>
      </c>
      <c r="I1547" s="233"/>
      <c r="J1547" s="229"/>
      <c r="K1547" s="229"/>
      <c r="L1547" s="234"/>
      <c r="M1547" s="235"/>
      <c r="N1547" s="236"/>
      <c r="O1547" s="236"/>
      <c r="P1547" s="236"/>
      <c r="Q1547" s="236"/>
      <c r="R1547" s="236"/>
      <c r="S1547" s="236"/>
      <c r="T1547" s="237"/>
      <c r="U1547" s="11"/>
      <c r="V1547" s="11"/>
      <c r="W1547" s="11"/>
      <c r="X1547" s="11"/>
      <c r="Y1547" s="11"/>
      <c r="Z1547" s="11"/>
      <c r="AA1547" s="11"/>
      <c r="AB1547" s="11"/>
      <c r="AC1547" s="11"/>
      <c r="AD1547" s="11"/>
      <c r="AE1547" s="11"/>
      <c r="AT1547" s="238" t="s">
        <v>199</v>
      </c>
      <c r="AU1547" s="238" t="s">
        <v>85</v>
      </c>
      <c r="AV1547" s="11" t="s">
        <v>85</v>
      </c>
      <c r="AW1547" s="11" t="s">
        <v>32</v>
      </c>
      <c r="AX1547" s="11" t="s">
        <v>76</v>
      </c>
      <c r="AY1547" s="238" t="s">
        <v>195</v>
      </c>
    </row>
    <row r="1548" s="10" customFormat="1">
      <c r="A1548" s="10"/>
      <c r="B1548" s="218"/>
      <c r="C1548" s="219"/>
      <c r="D1548" s="213" t="s">
        <v>199</v>
      </c>
      <c r="E1548" s="220" t="s">
        <v>1</v>
      </c>
      <c r="F1548" s="221" t="s">
        <v>2025</v>
      </c>
      <c r="G1548" s="219"/>
      <c r="H1548" s="220" t="s">
        <v>1</v>
      </c>
      <c r="I1548" s="222"/>
      <c r="J1548" s="219"/>
      <c r="K1548" s="219"/>
      <c r="L1548" s="223"/>
      <c r="M1548" s="224"/>
      <c r="N1548" s="225"/>
      <c r="O1548" s="225"/>
      <c r="P1548" s="225"/>
      <c r="Q1548" s="225"/>
      <c r="R1548" s="225"/>
      <c r="S1548" s="225"/>
      <c r="T1548" s="226"/>
      <c r="U1548" s="10"/>
      <c r="V1548" s="10"/>
      <c r="W1548" s="10"/>
      <c r="X1548" s="10"/>
      <c r="Y1548" s="10"/>
      <c r="Z1548" s="10"/>
      <c r="AA1548" s="10"/>
      <c r="AB1548" s="10"/>
      <c r="AC1548" s="10"/>
      <c r="AD1548" s="10"/>
      <c r="AE1548" s="10"/>
      <c r="AT1548" s="227" t="s">
        <v>199</v>
      </c>
      <c r="AU1548" s="227" t="s">
        <v>85</v>
      </c>
      <c r="AV1548" s="10" t="s">
        <v>83</v>
      </c>
      <c r="AW1548" s="10" t="s">
        <v>32</v>
      </c>
      <c r="AX1548" s="10" t="s">
        <v>76</v>
      </c>
      <c r="AY1548" s="227" t="s">
        <v>195</v>
      </c>
    </row>
    <row r="1549" s="11" customFormat="1">
      <c r="A1549" s="11"/>
      <c r="B1549" s="228"/>
      <c r="C1549" s="229"/>
      <c r="D1549" s="213" t="s">
        <v>199</v>
      </c>
      <c r="E1549" s="230" t="s">
        <v>1</v>
      </c>
      <c r="F1549" s="231" t="s">
        <v>2777</v>
      </c>
      <c r="G1549" s="229"/>
      <c r="H1549" s="232">
        <v>4.0460000000000003</v>
      </c>
      <c r="I1549" s="233"/>
      <c r="J1549" s="229"/>
      <c r="K1549" s="229"/>
      <c r="L1549" s="234"/>
      <c r="M1549" s="235"/>
      <c r="N1549" s="236"/>
      <c r="O1549" s="236"/>
      <c r="P1549" s="236"/>
      <c r="Q1549" s="236"/>
      <c r="R1549" s="236"/>
      <c r="S1549" s="236"/>
      <c r="T1549" s="237"/>
      <c r="U1549" s="11"/>
      <c r="V1549" s="11"/>
      <c r="W1549" s="11"/>
      <c r="X1549" s="11"/>
      <c r="Y1549" s="11"/>
      <c r="Z1549" s="11"/>
      <c r="AA1549" s="11"/>
      <c r="AB1549" s="11"/>
      <c r="AC1549" s="11"/>
      <c r="AD1549" s="11"/>
      <c r="AE1549" s="11"/>
      <c r="AT1549" s="238" t="s">
        <v>199</v>
      </c>
      <c r="AU1549" s="238" t="s">
        <v>85</v>
      </c>
      <c r="AV1549" s="11" t="s">
        <v>85</v>
      </c>
      <c r="AW1549" s="11" t="s">
        <v>32</v>
      </c>
      <c r="AX1549" s="11" t="s">
        <v>76</v>
      </c>
      <c r="AY1549" s="238" t="s">
        <v>195</v>
      </c>
    </row>
    <row r="1550" s="10" customFormat="1">
      <c r="A1550" s="10"/>
      <c r="B1550" s="218"/>
      <c r="C1550" s="219"/>
      <c r="D1550" s="213" t="s">
        <v>199</v>
      </c>
      <c r="E1550" s="220" t="s">
        <v>1</v>
      </c>
      <c r="F1550" s="221" t="s">
        <v>2027</v>
      </c>
      <c r="G1550" s="219"/>
      <c r="H1550" s="220" t="s">
        <v>1</v>
      </c>
      <c r="I1550" s="222"/>
      <c r="J1550" s="219"/>
      <c r="K1550" s="219"/>
      <c r="L1550" s="223"/>
      <c r="M1550" s="224"/>
      <c r="N1550" s="225"/>
      <c r="O1550" s="225"/>
      <c r="P1550" s="225"/>
      <c r="Q1550" s="225"/>
      <c r="R1550" s="225"/>
      <c r="S1550" s="225"/>
      <c r="T1550" s="226"/>
      <c r="U1550" s="10"/>
      <c r="V1550" s="10"/>
      <c r="W1550" s="10"/>
      <c r="X1550" s="10"/>
      <c r="Y1550" s="10"/>
      <c r="Z1550" s="10"/>
      <c r="AA1550" s="10"/>
      <c r="AB1550" s="10"/>
      <c r="AC1550" s="10"/>
      <c r="AD1550" s="10"/>
      <c r="AE1550" s="10"/>
      <c r="AT1550" s="227" t="s">
        <v>199</v>
      </c>
      <c r="AU1550" s="227" t="s">
        <v>85</v>
      </c>
      <c r="AV1550" s="10" t="s">
        <v>83</v>
      </c>
      <c r="AW1550" s="10" t="s">
        <v>32</v>
      </c>
      <c r="AX1550" s="10" t="s">
        <v>76</v>
      </c>
      <c r="AY1550" s="227" t="s">
        <v>195</v>
      </c>
    </row>
    <row r="1551" s="11" customFormat="1">
      <c r="A1551" s="11"/>
      <c r="B1551" s="228"/>
      <c r="C1551" s="229"/>
      <c r="D1551" s="213" t="s">
        <v>199</v>
      </c>
      <c r="E1551" s="230" t="s">
        <v>1</v>
      </c>
      <c r="F1551" s="231" t="s">
        <v>2778</v>
      </c>
      <c r="G1551" s="229"/>
      <c r="H1551" s="232">
        <v>0.57799999999999996</v>
      </c>
      <c r="I1551" s="233"/>
      <c r="J1551" s="229"/>
      <c r="K1551" s="229"/>
      <c r="L1551" s="234"/>
      <c r="M1551" s="235"/>
      <c r="N1551" s="236"/>
      <c r="O1551" s="236"/>
      <c r="P1551" s="236"/>
      <c r="Q1551" s="236"/>
      <c r="R1551" s="236"/>
      <c r="S1551" s="236"/>
      <c r="T1551" s="237"/>
      <c r="U1551" s="11"/>
      <c r="V1551" s="11"/>
      <c r="W1551" s="11"/>
      <c r="X1551" s="11"/>
      <c r="Y1551" s="11"/>
      <c r="Z1551" s="11"/>
      <c r="AA1551" s="11"/>
      <c r="AB1551" s="11"/>
      <c r="AC1551" s="11"/>
      <c r="AD1551" s="11"/>
      <c r="AE1551" s="11"/>
      <c r="AT1551" s="238" t="s">
        <v>199</v>
      </c>
      <c r="AU1551" s="238" t="s">
        <v>85</v>
      </c>
      <c r="AV1551" s="11" t="s">
        <v>85</v>
      </c>
      <c r="AW1551" s="11" t="s">
        <v>32</v>
      </c>
      <c r="AX1551" s="11" t="s">
        <v>76</v>
      </c>
      <c r="AY1551" s="238" t="s">
        <v>195</v>
      </c>
    </row>
    <row r="1552" s="10" customFormat="1">
      <c r="A1552" s="10"/>
      <c r="B1552" s="218"/>
      <c r="C1552" s="219"/>
      <c r="D1552" s="213" t="s">
        <v>199</v>
      </c>
      <c r="E1552" s="220" t="s">
        <v>1</v>
      </c>
      <c r="F1552" s="221" t="s">
        <v>2048</v>
      </c>
      <c r="G1552" s="219"/>
      <c r="H1552" s="220" t="s">
        <v>1</v>
      </c>
      <c r="I1552" s="222"/>
      <c r="J1552" s="219"/>
      <c r="K1552" s="219"/>
      <c r="L1552" s="223"/>
      <c r="M1552" s="224"/>
      <c r="N1552" s="225"/>
      <c r="O1552" s="225"/>
      <c r="P1552" s="225"/>
      <c r="Q1552" s="225"/>
      <c r="R1552" s="225"/>
      <c r="S1552" s="225"/>
      <c r="T1552" s="226"/>
      <c r="U1552" s="10"/>
      <c r="V1552" s="10"/>
      <c r="W1552" s="10"/>
      <c r="X1552" s="10"/>
      <c r="Y1552" s="10"/>
      <c r="Z1552" s="10"/>
      <c r="AA1552" s="10"/>
      <c r="AB1552" s="10"/>
      <c r="AC1552" s="10"/>
      <c r="AD1552" s="10"/>
      <c r="AE1552" s="10"/>
      <c r="AT1552" s="227" t="s">
        <v>199</v>
      </c>
      <c r="AU1552" s="227" t="s">
        <v>85</v>
      </c>
      <c r="AV1552" s="10" t="s">
        <v>83</v>
      </c>
      <c r="AW1552" s="10" t="s">
        <v>32</v>
      </c>
      <c r="AX1552" s="10" t="s">
        <v>76</v>
      </c>
      <c r="AY1552" s="227" t="s">
        <v>195</v>
      </c>
    </row>
    <row r="1553" s="11" customFormat="1">
      <c r="A1553" s="11"/>
      <c r="B1553" s="228"/>
      <c r="C1553" s="229"/>
      <c r="D1553" s="213" t="s">
        <v>199</v>
      </c>
      <c r="E1553" s="230" t="s">
        <v>1</v>
      </c>
      <c r="F1553" s="231" t="s">
        <v>2779</v>
      </c>
      <c r="G1553" s="229"/>
      <c r="H1553" s="232">
        <v>1.4450000000000001</v>
      </c>
      <c r="I1553" s="233"/>
      <c r="J1553" s="229"/>
      <c r="K1553" s="229"/>
      <c r="L1553" s="234"/>
      <c r="M1553" s="235"/>
      <c r="N1553" s="236"/>
      <c r="O1553" s="236"/>
      <c r="P1553" s="236"/>
      <c r="Q1553" s="236"/>
      <c r="R1553" s="236"/>
      <c r="S1553" s="236"/>
      <c r="T1553" s="237"/>
      <c r="U1553" s="11"/>
      <c r="V1553" s="11"/>
      <c r="W1553" s="11"/>
      <c r="X1553" s="11"/>
      <c r="Y1553" s="11"/>
      <c r="Z1553" s="11"/>
      <c r="AA1553" s="11"/>
      <c r="AB1553" s="11"/>
      <c r="AC1553" s="11"/>
      <c r="AD1553" s="11"/>
      <c r="AE1553" s="11"/>
      <c r="AT1553" s="238" t="s">
        <v>199</v>
      </c>
      <c r="AU1553" s="238" t="s">
        <v>85</v>
      </c>
      <c r="AV1553" s="11" t="s">
        <v>85</v>
      </c>
      <c r="AW1553" s="11" t="s">
        <v>32</v>
      </c>
      <c r="AX1553" s="11" t="s">
        <v>76</v>
      </c>
      <c r="AY1553" s="238" t="s">
        <v>195</v>
      </c>
    </row>
    <row r="1554" s="11" customFormat="1">
      <c r="A1554" s="11"/>
      <c r="B1554" s="228"/>
      <c r="C1554" s="229"/>
      <c r="D1554" s="213" t="s">
        <v>199</v>
      </c>
      <c r="E1554" s="230" t="s">
        <v>1</v>
      </c>
      <c r="F1554" s="231" t="s">
        <v>2780</v>
      </c>
      <c r="G1554" s="229"/>
      <c r="H1554" s="232">
        <v>0.374</v>
      </c>
      <c r="I1554" s="233"/>
      <c r="J1554" s="229"/>
      <c r="K1554" s="229"/>
      <c r="L1554" s="234"/>
      <c r="M1554" s="235"/>
      <c r="N1554" s="236"/>
      <c r="O1554" s="236"/>
      <c r="P1554" s="236"/>
      <c r="Q1554" s="236"/>
      <c r="R1554" s="236"/>
      <c r="S1554" s="236"/>
      <c r="T1554" s="237"/>
      <c r="U1554" s="11"/>
      <c r="V1554" s="11"/>
      <c r="W1554" s="11"/>
      <c r="X1554" s="11"/>
      <c r="Y1554" s="11"/>
      <c r="Z1554" s="11"/>
      <c r="AA1554" s="11"/>
      <c r="AB1554" s="11"/>
      <c r="AC1554" s="11"/>
      <c r="AD1554" s="11"/>
      <c r="AE1554" s="11"/>
      <c r="AT1554" s="238" t="s">
        <v>199</v>
      </c>
      <c r="AU1554" s="238" t="s">
        <v>85</v>
      </c>
      <c r="AV1554" s="11" t="s">
        <v>85</v>
      </c>
      <c r="AW1554" s="11" t="s">
        <v>32</v>
      </c>
      <c r="AX1554" s="11" t="s">
        <v>76</v>
      </c>
      <c r="AY1554" s="238" t="s">
        <v>195</v>
      </c>
    </row>
    <row r="1555" s="10" customFormat="1">
      <c r="A1555" s="10"/>
      <c r="B1555" s="218"/>
      <c r="C1555" s="219"/>
      <c r="D1555" s="213" t="s">
        <v>199</v>
      </c>
      <c r="E1555" s="220" t="s">
        <v>1</v>
      </c>
      <c r="F1555" s="221" t="s">
        <v>2030</v>
      </c>
      <c r="G1555" s="219"/>
      <c r="H1555" s="220" t="s">
        <v>1</v>
      </c>
      <c r="I1555" s="222"/>
      <c r="J1555" s="219"/>
      <c r="K1555" s="219"/>
      <c r="L1555" s="223"/>
      <c r="M1555" s="224"/>
      <c r="N1555" s="225"/>
      <c r="O1555" s="225"/>
      <c r="P1555" s="225"/>
      <c r="Q1555" s="225"/>
      <c r="R1555" s="225"/>
      <c r="S1555" s="225"/>
      <c r="T1555" s="226"/>
      <c r="U1555" s="10"/>
      <c r="V1555" s="10"/>
      <c r="W1555" s="10"/>
      <c r="X1555" s="10"/>
      <c r="Y1555" s="10"/>
      <c r="Z1555" s="10"/>
      <c r="AA1555" s="10"/>
      <c r="AB1555" s="10"/>
      <c r="AC1555" s="10"/>
      <c r="AD1555" s="10"/>
      <c r="AE1555" s="10"/>
      <c r="AT1555" s="227" t="s">
        <v>199</v>
      </c>
      <c r="AU1555" s="227" t="s">
        <v>85</v>
      </c>
      <c r="AV1555" s="10" t="s">
        <v>83</v>
      </c>
      <c r="AW1555" s="10" t="s">
        <v>32</v>
      </c>
      <c r="AX1555" s="10" t="s">
        <v>76</v>
      </c>
      <c r="AY1555" s="227" t="s">
        <v>195</v>
      </c>
    </row>
    <row r="1556" s="11" customFormat="1">
      <c r="A1556" s="11"/>
      <c r="B1556" s="228"/>
      <c r="C1556" s="229"/>
      <c r="D1556" s="213" t="s">
        <v>199</v>
      </c>
      <c r="E1556" s="230" t="s">
        <v>1</v>
      </c>
      <c r="F1556" s="231" t="s">
        <v>2781</v>
      </c>
      <c r="G1556" s="229"/>
      <c r="H1556" s="232">
        <v>3.1789999999999998</v>
      </c>
      <c r="I1556" s="233"/>
      <c r="J1556" s="229"/>
      <c r="K1556" s="229"/>
      <c r="L1556" s="234"/>
      <c r="M1556" s="235"/>
      <c r="N1556" s="236"/>
      <c r="O1556" s="236"/>
      <c r="P1556" s="236"/>
      <c r="Q1556" s="236"/>
      <c r="R1556" s="236"/>
      <c r="S1556" s="236"/>
      <c r="T1556" s="237"/>
      <c r="U1556" s="11"/>
      <c r="V1556" s="11"/>
      <c r="W1556" s="11"/>
      <c r="X1556" s="11"/>
      <c r="Y1556" s="11"/>
      <c r="Z1556" s="11"/>
      <c r="AA1556" s="11"/>
      <c r="AB1556" s="11"/>
      <c r="AC1556" s="11"/>
      <c r="AD1556" s="11"/>
      <c r="AE1556" s="11"/>
      <c r="AT1556" s="238" t="s">
        <v>199</v>
      </c>
      <c r="AU1556" s="238" t="s">
        <v>85</v>
      </c>
      <c r="AV1556" s="11" t="s">
        <v>85</v>
      </c>
      <c r="AW1556" s="11" t="s">
        <v>32</v>
      </c>
      <c r="AX1556" s="11" t="s">
        <v>76</v>
      </c>
      <c r="AY1556" s="238" t="s">
        <v>195</v>
      </c>
    </row>
    <row r="1557" s="10" customFormat="1">
      <c r="A1557" s="10"/>
      <c r="B1557" s="218"/>
      <c r="C1557" s="219"/>
      <c r="D1557" s="213" t="s">
        <v>199</v>
      </c>
      <c r="E1557" s="220" t="s">
        <v>1</v>
      </c>
      <c r="F1557" s="221" t="s">
        <v>2032</v>
      </c>
      <c r="G1557" s="219"/>
      <c r="H1557" s="220" t="s">
        <v>1</v>
      </c>
      <c r="I1557" s="222"/>
      <c r="J1557" s="219"/>
      <c r="K1557" s="219"/>
      <c r="L1557" s="223"/>
      <c r="M1557" s="224"/>
      <c r="N1557" s="225"/>
      <c r="O1557" s="225"/>
      <c r="P1557" s="225"/>
      <c r="Q1557" s="225"/>
      <c r="R1557" s="225"/>
      <c r="S1557" s="225"/>
      <c r="T1557" s="226"/>
      <c r="U1557" s="10"/>
      <c r="V1557" s="10"/>
      <c r="W1557" s="10"/>
      <c r="X1557" s="10"/>
      <c r="Y1557" s="10"/>
      <c r="Z1557" s="10"/>
      <c r="AA1557" s="10"/>
      <c r="AB1557" s="10"/>
      <c r="AC1557" s="10"/>
      <c r="AD1557" s="10"/>
      <c r="AE1557" s="10"/>
      <c r="AT1557" s="227" t="s">
        <v>199</v>
      </c>
      <c r="AU1557" s="227" t="s">
        <v>85</v>
      </c>
      <c r="AV1557" s="10" t="s">
        <v>83</v>
      </c>
      <c r="AW1557" s="10" t="s">
        <v>32</v>
      </c>
      <c r="AX1557" s="10" t="s">
        <v>76</v>
      </c>
      <c r="AY1557" s="227" t="s">
        <v>195</v>
      </c>
    </row>
    <row r="1558" s="11" customFormat="1">
      <c r="A1558" s="11"/>
      <c r="B1558" s="228"/>
      <c r="C1558" s="229"/>
      <c r="D1558" s="213" t="s">
        <v>199</v>
      </c>
      <c r="E1558" s="230" t="s">
        <v>1</v>
      </c>
      <c r="F1558" s="231" t="s">
        <v>2782</v>
      </c>
      <c r="G1558" s="229"/>
      <c r="H1558" s="232">
        <v>0.86699999999999999</v>
      </c>
      <c r="I1558" s="233"/>
      <c r="J1558" s="229"/>
      <c r="K1558" s="229"/>
      <c r="L1558" s="234"/>
      <c r="M1558" s="235"/>
      <c r="N1558" s="236"/>
      <c r="O1558" s="236"/>
      <c r="P1558" s="236"/>
      <c r="Q1558" s="236"/>
      <c r="R1558" s="236"/>
      <c r="S1558" s="236"/>
      <c r="T1558" s="237"/>
      <c r="U1558" s="11"/>
      <c r="V1558" s="11"/>
      <c r="W1558" s="11"/>
      <c r="X1558" s="11"/>
      <c r="Y1558" s="11"/>
      <c r="Z1558" s="11"/>
      <c r="AA1558" s="11"/>
      <c r="AB1558" s="11"/>
      <c r="AC1558" s="11"/>
      <c r="AD1558" s="11"/>
      <c r="AE1558" s="11"/>
      <c r="AT1558" s="238" t="s">
        <v>199</v>
      </c>
      <c r="AU1558" s="238" t="s">
        <v>85</v>
      </c>
      <c r="AV1558" s="11" t="s">
        <v>85</v>
      </c>
      <c r="AW1558" s="11" t="s">
        <v>32</v>
      </c>
      <c r="AX1558" s="11" t="s">
        <v>76</v>
      </c>
      <c r="AY1558" s="238" t="s">
        <v>195</v>
      </c>
    </row>
    <row r="1559" s="10" customFormat="1">
      <c r="A1559" s="10"/>
      <c r="B1559" s="218"/>
      <c r="C1559" s="219"/>
      <c r="D1559" s="213" t="s">
        <v>199</v>
      </c>
      <c r="E1559" s="220" t="s">
        <v>1</v>
      </c>
      <c r="F1559" s="221" t="s">
        <v>2034</v>
      </c>
      <c r="G1559" s="219"/>
      <c r="H1559" s="220" t="s">
        <v>1</v>
      </c>
      <c r="I1559" s="222"/>
      <c r="J1559" s="219"/>
      <c r="K1559" s="219"/>
      <c r="L1559" s="223"/>
      <c r="M1559" s="224"/>
      <c r="N1559" s="225"/>
      <c r="O1559" s="225"/>
      <c r="P1559" s="225"/>
      <c r="Q1559" s="225"/>
      <c r="R1559" s="225"/>
      <c r="S1559" s="225"/>
      <c r="T1559" s="226"/>
      <c r="U1559" s="10"/>
      <c r="V1559" s="10"/>
      <c r="W1559" s="10"/>
      <c r="X1559" s="10"/>
      <c r="Y1559" s="10"/>
      <c r="Z1559" s="10"/>
      <c r="AA1559" s="10"/>
      <c r="AB1559" s="10"/>
      <c r="AC1559" s="10"/>
      <c r="AD1559" s="10"/>
      <c r="AE1559" s="10"/>
      <c r="AT1559" s="227" t="s">
        <v>199</v>
      </c>
      <c r="AU1559" s="227" t="s">
        <v>85</v>
      </c>
      <c r="AV1559" s="10" t="s">
        <v>83</v>
      </c>
      <c r="AW1559" s="10" t="s">
        <v>32</v>
      </c>
      <c r="AX1559" s="10" t="s">
        <v>76</v>
      </c>
      <c r="AY1559" s="227" t="s">
        <v>195</v>
      </c>
    </row>
    <row r="1560" s="11" customFormat="1">
      <c r="A1560" s="11"/>
      <c r="B1560" s="228"/>
      <c r="C1560" s="229"/>
      <c r="D1560" s="213" t="s">
        <v>199</v>
      </c>
      <c r="E1560" s="230" t="s">
        <v>1</v>
      </c>
      <c r="F1560" s="231" t="s">
        <v>2783</v>
      </c>
      <c r="G1560" s="229"/>
      <c r="H1560" s="232">
        <v>0.86699999999999999</v>
      </c>
      <c r="I1560" s="233"/>
      <c r="J1560" s="229"/>
      <c r="K1560" s="229"/>
      <c r="L1560" s="234"/>
      <c r="M1560" s="235"/>
      <c r="N1560" s="236"/>
      <c r="O1560" s="236"/>
      <c r="P1560" s="236"/>
      <c r="Q1560" s="236"/>
      <c r="R1560" s="236"/>
      <c r="S1560" s="236"/>
      <c r="T1560" s="237"/>
      <c r="U1560" s="11"/>
      <c r="V1560" s="11"/>
      <c r="W1560" s="11"/>
      <c r="X1560" s="11"/>
      <c r="Y1560" s="11"/>
      <c r="Z1560" s="11"/>
      <c r="AA1560" s="11"/>
      <c r="AB1560" s="11"/>
      <c r="AC1560" s="11"/>
      <c r="AD1560" s="11"/>
      <c r="AE1560" s="11"/>
      <c r="AT1560" s="238" t="s">
        <v>199</v>
      </c>
      <c r="AU1560" s="238" t="s">
        <v>85</v>
      </c>
      <c r="AV1560" s="11" t="s">
        <v>85</v>
      </c>
      <c r="AW1560" s="11" t="s">
        <v>32</v>
      </c>
      <c r="AX1560" s="11" t="s">
        <v>76</v>
      </c>
      <c r="AY1560" s="238" t="s">
        <v>195</v>
      </c>
    </row>
    <row r="1561" s="10" customFormat="1">
      <c r="A1561" s="10"/>
      <c r="B1561" s="218"/>
      <c r="C1561" s="219"/>
      <c r="D1561" s="213" t="s">
        <v>199</v>
      </c>
      <c r="E1561" s="220" t="s">
        <v>1</v>
      </c>
      <c r="F1561" s="221" t="s">
        <v>2055</v>
      </c>
      <c r="G1561" s="219"/>
      <c r="H1561" s="220" t="s">
        <v>1</v>
      </c>
      <c r="I1561" s="222"/>
      <c r="J1561" s="219"/>
      <c r="K1561" s="219"/>
      <c r="L1561" s="223"/>
      <c r="M1561" s="224"/>
      <c r="N1561" s="225"/>
      <c r="O1561" s="225"/>
      <c r="P1561" s="225"/>
      <c r="Q1561" s="225"/>
      <c r="R1561" s="225"/>
      <c r="S1561" s="225"/>
      <c r="T1561" s="226"/>
      <c r="U1561" s="10"/>
      <c r="V1561" s="10"/>
      <c r="W1561" s="10"/>
      <c r="X1561" s="10"/>
      <c r="Y1561" s="10"/>
      <c r="Z1561" s="10"/>
      <c r="AA1561" s="10"/>
      <c r="AB1561" s="10"/>
      <c r="AC1561" s="10"/>
      <c r="AD1561" s="10"/>
      <c r="AE1561" s="10"/>
      <c r="AT1561" s="227" t="s">
        <v>199</v>
      </c>
      <c r="AU1561" s="227" t="s">
        <v>85</v>
      </c>
      <c r="AV1561" s="10" t="s">
        <v>83</v>
      </c>
      <c r="AW1561" s="10" t="s">
        <v>32</v>
      </c>
      <c r="AX1561" s="10" t="s">
        <v>76</v>
      </c>
      <c r="AY1561" s="227" t="s">
        <v>195</v>
      </c>
    </row>
    <row r="1562" s="11" customFormat="1">
      <c r="A1562" s="11"/>
      <c r="B1562" s="228"/>
      <c r="C1562" s="229"/>
      <c r="D1562" s="213" t="s">
        <v>199</v>
      </c>
      <c r="E1562" s="230" t="s">
        <v>1</v>
      </c>
      <c r="F1562" s="231" t="s">
        <v>2784</v>
      </c>
      <c r="G1562" s="229"/>
      <c r="H1562" s="232">
        <v>2.0230000000000001</v>
      </c>
      <c r="I1562" s="233"/>
      <c r="J1562" s="229"/>
      <c r="K1562" s="229"/>
      <c r="L1562" s="234"/>
      <c r="M1562" s="235"/>
      <c r="N1562" s="236"/>
      <c r="O1562" s="236"/>
      <c r="P1562" s="236"/>
      <c r="Q1562" s="236"/>
      <c r="R1562" s="236"/>
      <c r="S1562" s="236"/>
      <c r="T1562" s="237"/>
      <c r="U1562" s="11"/>
      <c r="V1562" s="11"/>
      <c r="W1562" s="11"/>
      <c r="X1562" s="11"/>
      <c r="Y1562" s="11"/>
      <c r="Z1562" s="11"/>
      <c r="AA1562" s="11"/>
      <c r="AB1562" s="11"/>
      <c r="AC1562" s="11"/>
      <c r="AD1562" s="11"/>
      <c r="AE1562" s="11"/>
      <c r="AT1562" s="238" t="s">
        <v>199</v>
      </c>
      <c r="AU1562" s="238" t="s">
        <v>85</v>
      </c>
      <c r="AV1562" s="11" t="s">
        <v>85</v>
      </c>
      <c r="AW1562" s="11" t="s">
        <v>32</v>
      </c>
      <c r="AX1562" s="11" t="s">
        <v>76</v>
      </c>
      <c r="AY1562" s="238" t="s">
        <v>195</v>
      </c>
    </row>
    <row r="1563" s="10" customFormat="1">
      <c r="A1563" s="10"/>
      <c r="B1563" s="218"/>
      <c r="C1563" s="219"/>
      <c r="D1563" s="213" t="s">
        <v>199</v>
      </c>
      <c r="E1563" s="220" t="s">
        <v>1</v>
      </c>
      <c r="F1563" s="221" t="s">
        <v>2058</v>
      </c>
      <c r="G1563" s="219"/>
      <c r="H1563" s="220" t="s">
        <v>1</v>
      </c>
      <c r="I1563" s="222"/>
      <c r="J1563" s="219"/>
      <c r="K1563" s="219"/>
      <c r="L1563" s="223"/>
      <c r="M1563" s="224"/>
      <c r="N1563" s="225"/>
      <c r="O1563" s="225"/>
      <c r="P1563" s="225"/>
      <c r="Q1563" s="225"/>
      <c r="R1563" s="225"/>
      <c r="S1563" s="225"/>
      <c r="T1563" s="226"/>
      <c r="U1563" s="10"/>
      <c r="V1563" s="10"/>
      <c r="W1563" s="10"/>
      <c r="X1563" s="10"/>
      <c r="Y1563" s="10"/>
      <c r="Z1563" s="10"/>
      <c r="AA1563" s="10"/>
      <c r="AB1563" s="10"/>
      <c r="AC1563" s="10"/>
      <c r="AD1563" s="10"/>
      <c r="AE1563" s="10"/>
      <c r="AT1563" s="227" t="s">
        <v>199</v>
      </c>
      <c r="AU1563" s="227" t="s">
        <v>85</v>
      </c>
      <c r="AV1563" s="10" t="s">
        <v>83</v>
      </c>
      <c r="AW1563" s="10" t="s">
        <v>32</v>
      </c>
      <c r="AX1563" s="10" t="s">
        <v>76</v>
      </c>
      <c r="AY1563" s="227" t="s">
        <v>195</v>
      </c>
    </row>
    <row r="1564" s="11" customFormat="1">
      <c r="A1564" s="11"/>
      <c r="B1564" s="228"/>
      <c r="C1564" s="229"/>
      <c r="D1564" s="213" t="s">
        <v>199</v>
      </c>
      <c r="E1564" s="230" t="s">
        <v>1</v>
      </c>
      <c r="F1564" s="231" t="s">
        <v>2785</v>
      </c>
      <c r="G1564" s="229"/>
      <c r="H1564" s="232">
        <v>2.0230000000000001</v>
      </c>
      <c r="I1564" s="233"/>
      <c r="J1564" s="229"/>
      <c r="K1564" s="229"/>
      <c r="L1564" s="234"/>
      <c r="M1564" s="235"/>
      <c r="N1564" s="236"/>
      <c r="O1564" s="236"/>
      <c r="P1564" s="236"/>
      <c r="Q1564" s="236"/>
      <c r="R1564" s="236"/>
      <c r="S1564" s="236"/>
      <c r="T1564" s="237"/>
      <c r="U1564" s="11"/>
      <c r="V1564" s="11"/>
      <c r="W1564" s="11"/>
      <c r="X1564" s="11"/>
      <c r="Y1564" s="11"/>
      <c r="Z1564" s="11"/>
      <c r="AA1564" s="11"/>
      <c r="AB1564" s="11"/>
      <c r="AC1564" s="11"/>
      <c r="AD1564" s="11"/>
      <c r="AE1564" s="11"/>
      <c r="AT1564" s="238" t="s">
        <v>199</v>
      </c>
      <c r="AU1564" s="238" t="s">
        <v>85</v>
      </c>
      <c r="AV1564" s="11" t="s">
        <v>85</v>
      </c>
      <c r="AW1564" s="11" t="s">
        <v>32</v>
      </c>
      <c r="AX1564" s="11" t="s">
        <v>76</v>
      </c>
      <c r="AY1564" s="238" t="s">
        <v>195</v>
      </c>
    </row>
    <row r="1565" s="11" customFormat="1">
      <c r="A1565" s="11"/>
      <c r="B1565" s="228"/>
      <c r="C1565" s="229"/>
      <c r="D1565" s="213" t="s">
        <v>199</v>
      </c>
      <c r="E1565" s="230" t="s">
        <v>1</v>
      </c>
      <c r="F1565" s="231" t="s">
        <v>2786</v>
      </c>
      <c r="G1565" s="229"/>
      <c r="H1565" s="232">
        <v>0.374</v>
      </c>
      <c r="I1565" s="233"/>
      <c r="J1565" s="229"/>
      <c r="K1565" s="229"/>
      <c r="L1565" s="234"/>
      <c r="M1565" s="235"/>
      <c r="N1565" s="236"/>
      <c r="O1565" s="236"/>
      <c r="P1565" s="236"/>
      <c r="Q1565" s="236"/>
      <c r="R1565" s="236"/>
      <c r="S1565" s="236"/>
      <c r="T1565" s="237"/>
      <c r="U1565" s="11"/>
      <c r="V1565" s="11"/>
      <c r="W1565" s="11"/>
      <c r="X1565" s="11"/>
      <c r="Y1565" s="11"/>
      <c r="Z1565" s="11"/>
      <c r="AA1565" s="11"/>
      <c r="AB1565" s="11"/>
      <c r="AC1565" s="11"/>
      <c r="AD1565" s="11"/>
      <c r="AE1565" s="11"/>
      <c r="AT1565" s="238" t="s">
        <v>199</v>
      </c>
      <c r="AU1565" s="238" t="s">
        <v>85</v>
      </c>
      <c r="AV1565" s="11" t="s">
        <v>85</v>
      </c>
      <c r="AW1565" s="11" t="s">
        <v>32</v>
      </c>
      <c r="AX1565" s="11" t="s">
        <v>76</v>
      </c>
      <c r="AY1565" s="238" t="s">
        <v>195</v>
      </c>
    </row>
    <row r="1566" s="10" customFormat="1">
      <c r="A1566" s="10"/>
      <c r="B1566" s="218"/>
      <c r="C1566" s="219"/>
      <c r="D1566" s="213" t="s">
        <v>199</v>
      </c>
      <c r="E1566" s="220" t="s">
        <v>1</v>
      </c>
      <c r="F1566" s="221" t="s">
        <v>2078</v>
      </c>
      <c r="G1566" s="219"/>
      <c r="H1566" s="220" t="s">
        <v>1</v>
      </c>
      <c r="I1566" s="222"/>
      <c r="J1566" s="219"/>
      <c r="K1566" s="219"/>
      <c r="L1566" s="223"/>
      <c r="M1566" s="224"/>
      <c r="N1566" s="225"/>
      <c r="O1566" s="225"/>
      <c r="P1566" s="225"/>
      <c r="Q1566" s="225"/>
      <c r="R1566" s="225"/>
      <c r="S1566" s="225"/>
      <c r="T1566" s="226"/>
      <c r="U1566" s="10"/>
      <c r="V1566" s="10"/>
      <c r="W1566" s="10"/>
      <c r="X1566" s="10"/>
      <c r="Y1566" s="10"/>
      <c r="Z1566" s="10"/>
      <c r="AA1566" s="10"/>
      <c r="AB1566" s="10"/>
      <c r="AC1566" s="10"/>
      <c r="AD1566" s="10"/>
      <c r="AE1566" s="10"/>
      <c r="AT1566" s="227" t="s">
        <v>199</v>
      </c>
      <c r="AU1566" s="227" t="s">
        <v>85</v>
      </c>
      <c r="AV1566" s="10" t="s">
        <v>83</v>
      </c>
      <c r="AW1566" s="10" t="s">
        <v>32</v>
      </c>
      <c r="AX1566" s="10" t="s">
        <v>76</v>
      </c>
      <c r="AY1566" s="227" t="s">
        <v>195</v>
      </c>
    </row>
    <row r="1567" s="11" customFormat="1">
      <c r="A1567" s="11"/>
      <c r="B1567" s="228"/>
      <c r="C1567" s="229"/>
      <c r="D1567" s="213" t="s">
        <v>199</v>
      </c>
      <c r="E1567" s="230" t="s">
        <v>1</v>
      </c>
      <c r="F1567" s="231" t="s">
        <v>2787</v>
      </c>
      <c r="G1567" s="229"/>
      <c r="H1567" s="232">
        <v>1.4450000000000001</v>
      </c>
      <c r="I1567" s="233"/>
      <c r="J1567" s="229"/>
      <c r="K1567" s="229"/>
      <c r="L1567" s="234"/>
      <c r="M1567" s="235"/>
      <c r="N1567" s="236"/>
      <c r="O1567" s="236"/>
      <c r="P1567" s="236"/>
      <c r="Q1567" s="236"/>
      <c r="R1567" s="236"/>
      <c r="S1567" s="236"/>
      <c r="T1567" s="237"/>
      <c r="U1567" s="11"/>
      <c r="V1567" s="11"/>
      <c r="W1567" s="11"/>
      <c r="X1567" s="11"/>
      <c r="Y1567" s="11"/>
      <c r="Z1567" s="11"/>
      <c r="AA1567" s="11"/>
      <c r="AB1567" s="11"/>
      <c r="AC1567" s="11"/>
      <c r="AD1567" s="11"/>
      <c r="AE1567" s="11"/>
      <c r="AT1567" s="238" t="s">
        <v>199</v>
      </c>
      <c r="AU1567" s="238" t="s">
        <v>85</v>
      </c>
      <c r="AV1567" s="11" t="s">
        <v>85</v>
      </c>
      <c r="AW1567" s="11" t="s">
        <v>32</v>
      </c>
      <c r="AX1567" s="11" t="s">
        <v>76</v>
      </c>
      <c r="AY1567" s="238" t="s">
        <v>195</v>
      </c>
    </row>
    <row r="1568" s="11" customFormat="1">
      <c r="A1568" s="11"/>
      <c r="B1568" s="228"/>
      <c r="C1568" s="229"/>
      <c r="D1568" s="213" t="s">
        <v>199</v>
      </c>
      <c r="E1568" s="230" t="s">
        <v>1</v>
      </c>
      <c r="F1568" s="231" t="s">
        <v>2788</v>
      </c>
      <c r="G1568" s="229"/>
      <c r="H1568" s="232">
        <v>0.374</v>
      </c>
      <c r="I1568" s="233"/>
      <c r="J1568" s="229"/>
      <c r="K1568" s="229"/>
      <c r="L1568" s="234"/>
      <c r="M1568" s="235"/>
      <c r="N1568" s="236"/>
      <c r="O1568" s="236"/>
      <c r="P1568" s="236"/>
      <c r="Q1568" s="236"/>
      <c r="R1568" s="236"/>
      <c r="S1568" s="236"/>
      <c r="T1568" s="237"/>
      <c r="U1568" s="11"/>
      <c r="V1568" s="11"/>
      <c r="W1568" s="11"/>
      <c r="X1568" s="11"/>
      <c r="Y1568" s="11"/>
      <c r="Z1568" s="11"/>
      <c r="AA1568" s="11"/>
      <c r="AB1568" s="11"/>
      <c r="AC1568" s="11"/>
      <c r="AD1568" s="11"/>
      <c r="AE1568" s="11"/>
      <c r="AT1568" s="238" t="s">
        <v>199</v>
      </c>
      <c r="AU1568" s="238" t="s">
        <v>85</v>
      </c>
      <c r="AV1568" s="11" t="s">
        <v>85</v>
      </c>
      <c r="AW1568" s="11" t="s">
        <v>32</v>
      </c>
      <c r="AX1568" s="11" t="s">
        <v>76</v>
      </c>
      <c r="AY1568" s="238" t="s">
        <v>195</v>
      </c>
    </row>
    <row r="1569" s="10" customFormat="1">
      <c r="A1569" s="10"/>
      <c r="B1569" s="218"/>
      <c r="C1569" s="219"/>
      <c r="D1569" s="213" t="s">
        <v>199</v>
      </c>
      <c r="E1569" s="220" t="s">
        <v>1</v>
      </c>
      <c r="F1569" s="221" t="s">
        <v>2062</v>
      </c>
      <c r="G1569" s="219"/>
      <c r="H1569" s="220" t="s">
        <v>1</v>
      </c>
      <c r="I1569" s="222"/>
      <c r="J1569" s="219"/>
      <c r="K1569" s="219"/>
      <c r="L1569" s="223"/>
      <c r="M1569" s="224"/>
      <c r="N1569" s="225"/>
      <c r="O1569" s="225"/>
      <c r="P1569" s="225"/>
      <c r="Q1569" s="225"/>
      <c r="R1569" s="225"/>
      <c r="S1569" s="225"/>
      <c r="T1569" s="226"/>
      <c r="U1569" s="10"/>
      <c r="V1569" s="10"/>
      <c r="W1569" s="10"/>
      <c r="X1569" s="10"/>
      <c r="Y1569" s="10"/>
      <c r="Z1569" s="10"/>
      <c r="AA1569" s="10"/>
      <c r="AB1569" s="10"/>
      <c r="AC1569" s="10"/>
      <c r="AD1569" s="10"/>
      <c r="AE1569" s="10"/>
      <c r="AT1569" s="227" t="s">
        <v>199</v>
      </c>
      <c r="AU1569" s="227" t="s">
        <v>85</v>
      </c>
      <c r="AV1569" s="10" t="s">
        <v>83</v>
      </c>
      <c r="AW1569" s="10" t="s">
        <v>32</v>
      </c>
      <c r="AX1569" s="10" t="s">
        <v>76</v>
      </c>
      <c r="AY1569" s="227" t="s">
        <v>195</v>
      </c>
    </row>
    <row r="1570" s="11" customFormat="1">
      <c r="A1570" s="11"/>
      <c r="B1570" s="228"/>
      <c r="C1570" s="229"/>
      <c r="D1570" s="213" t="s">
        <v>199</v>
      </c>
      <c r="E1570" s="230" t="s">
        <v>1</v>
      </c>
      <c r="F1570" s="231" t="s">
        <v>2789</v>
      </c>
      <c r="G1570" s="229"/>
      <c r="H1570" s="232">
        <v>3.468</v>
      </c>
      <c r="I1570" s="233"/>
      <c r="J1570" s="229"/>
      <c r="K1570" s="229"/>
      <c r="L1570" s="234"/>
      <c r="M1570" s="235"/>
      <c r="N1570" s="236"/>
      <c r="O1570" s="236"/>
      <c r="P1570" s="236"/>
      <c r="Q1570" s="236"/>
      <c r="R1570" s="236"/>
      <c r="S1570" s="236"/>
      <c r="T1570" s="237"/>
      <c r="U1570" s="11"/>
      <c r="V1570" s="11"/>
      <c r="W1570" s="11"/>
      <c r="X1570" s="11"/>
      <c r="Y1570" s="11"/>
      <c r="Z1570" s="11"/>
      <c r="AA1570" s="11"/>
      <c r="AB1570" s="11"/>
      <c r="AC1570" s="11"/>
      <c r="AD1570" s="11"/>
      <c r="AE1570" s="11"/>
      <c r="AT1570" s="238" t="s">
        <v>199</v>
      </c>
      <c r="AU1570" s="238" t="s">
        <v>85</v>
      </c>
      <c r="AV1570" s="11" t="s">
        <v>85</v>
      </c>
      <c r="AW1570" s="11" t="s">
        <v>32</v>
      </c>
      <c r="AX1570" s="11" t="s">
        <v>76</v>
      </c>
      <c r="AY1570" s="238" t="s">
        <v>195</v>
      </c>
    </row>
    <row r="1571" s="10" customFormat="1">
      <c r="A1571" s="10"/>
      <c r="B1571" s="218"/>
      <c r="C1571" s="219"/>
      <c r="D1571" s="213" t="s">
        <v>199</v>
      </c>
      <c r="E1571" s="220" t="s">
        <v>1</v>
      </c>
      <c r="F1571" s="221" t="s">
        <v>2016</v>
      </c>
      <c r="G1571" s="219"/>
      <c r="H1571" s="220" t="s">
        <v>1</v>
      </c>
      <c r="I1571" s="222"/>
      <c r="J1571" s="219"/>
      <c r="K1571" s="219"/>
      <c r="L1571" s="223"/>
      <c r="M1571" s="224"/>
      <c r="N1571" s="225"/>
      <c r="O1571" s="225"/>
      <c r="P1571" s="225"/>
      <c r="Q1571" s="225"/>
      <c r="R1571" s="225"/>
      <c r="S1571" s="225"/>
      <c r="T1571" s="226"/>
      <c r="U1571" s="10"/>
      <c r="V1571" s="10"/>
      <c r="W1571" s="10"/>
      <c r="X1571" s="10"/>
      <c r="Y1571" s="10"/>
      <c r="Z1571" s="10"/>
      <c r="AA1571" s="10"/>
      <c r="AB1571" s="10"/>
      <c r="AC1571" s="10"/>
      <c r="AD1571" s="10"/>
      <c r="AE1571" s="10"/>
      <c r="AT1571" s="227" t="s">
        <v>199</v>
      </c>
      <c r="AU1571" s="227" t="s">
        <v>85</v>
      </c>
      <c r="AV1571" s="10" t="s">
        <v>83</v>
      </c>
      <c r="AW1571" s="10" t="s">
        <v>32</v>
      </c>
      <c r="AX1571" s="10" t="s">
        <v>76</v>
      </c>
      <c r="AY1571" s="227" t="s">
        <v>195</v>
      </c>
    </row>
    <row r="1572" s="11" customFormat="1">
      <c r="A1572" s="11"/>
      <c r="B1572" s="228"/>
      <c r="C1572" s="229"/>
      <c r="D1572" s="213" t="s">
        <v>199</v>
      </c>
      <c r="E1572" s="230" t="s">
        <v>1</v>
      </c>
      <c r="F1572" s="231" t="s">
        <v>2790</v>
      </c>
      <c r="G1572" s="229"/>
      <c r="H1572" s="232">
        <v>0.57799999999999996</v>
      </c>
      <c r="I1572" s="233"/>
      <c r="J1572" s="229"/>
      <c r="K1572" s="229"/>
      <c r="L1572" s="234"/>
      <c r="M1572" s="235"/>
      <c r="N1572" s="236"/>
      <c r="O1572" s="236"/>
      <c r="P1572" s="236"/>
      <c r="Q1572" s="236"/>
      <c r="R1572" s="236"/>
      <c r="S1572" s="236"/>
      <c r="T1572" s="237"/>
      <c r="U1572" s="11"/>
      <c r="V1572" s="11"/>
      <c r="W1572" s="11"/>
      <c r="X1572" s="11"/>
      <c r="Y1572" s="11"/>
      <c r="Z1572" s="11"/>
      <c r="AA1572" s="11"/>
      <c r="AB1572" s="11"/>
      <c r="AC1572" s="11"/>
      <c r="AD1572" s="11"/>
      <c r="AE1572" s="11"/>
      <c r="AT1572" s="238" t="s">
        <v>199</v>
      </c>
      <c r="AU1572" s="238" t="s">
        <v>85</v>
      </c>
      <c r="AV1572" s="11" t="s">
        <v>85</v>
      </c>
      <c r="AW1572" s="11" t="s">
        <v>32</v>
      </c>
      <c r="AX1572" s="11" t="s">
        <v>76</v>
      </c>
      <c r="AY1572" s="238" t="s">
        <v>195</v>
      </c>
    </row>
    <row r="1573" s="10" customFormat="1">
      <c r="A1573" s="10"/>
      <c r="B1573" s="218"/>
      <c r="C1573" s="219"/>
      <c r="D1573" s="213" t="s">
        <v>199</v>
      </c>
      <c r="E1573" s="220" t="s">
        <v>1</v>
      </c>
      <c r="F1573" s="221" t="s">
        <v>2065</v>
      </c>
      <c r="G1573" s="219"/>
      <c r="H1573" s="220" t="s">
        <v>1</v>
      </c>
      <c r="I1573" s="222"/>
      <c r="J1573" s="219"/>
      <c r="K1573" s="219"/>
      <c r="L1573" s="223"/>
      <c r="M1573" s="224"/>
      <c r="N1573" s="225"/>
      <c r="O1573" s="225"/>
      <c r="P1573" s="225"/>
      <c r="Q1573" s="225"/>
      <c r="R1573" s="225"/>
      <c r="S1573" s="225"/>
      <c r="T1573" s="226"/>
      <c r="U1573" s="10"/>
      <c r="V1573" s="10"/>
      <c r="W1573" s="10"/>
      <c r="X1573" s="10"/>
      <c r="Y1573" s="10"/>
      <c r="Z1573" s="10"/>
      <c r="AA1573" s="10"/>
      <c r="AB1573" s="10"/>
      <c r="AC1573" s="10"/>
      <c r="AD1573" s="10"/>
      <c r="AE1573" s="10"/>
      <c r="AT1573" s="227" t="s">
        <v>199</v>
      </c>
      <c r="AU1573" s="227" t="s">
        <v>85</v>
      </c>
      <c r="AV1573" s="10" t="s">
        <v>83</v>
      </c>
      <c r="AW1573" s="10" t="s">
        <v>32</v>
      </c>
      <c r="AX1573" s="10" t="s">
        <v>76</v>
      </c>
      <c r="AY1573" s="227" t="s">
        <v>195</v>
      </c>
    </row>
    <row r="1574" s="11" customFormat="1">
      <c r="A1574" s="11"/>
      <c r="B1574" s="228"/>
      <c r="C1574" s="229"/>
      <c r="D1574" s="213" t="s">
        <v>199</v>
      </c>
      <c r="E1574" s="230" t="s">
        <v>1</v>
      </c>
      <c r="F1574" s="231" t="s">
        <v>2791</v>
      </c>
      <c r="G1574" s="229"/>
      <c r="H1574" s="232">
        <v>0.57799999999999996</v>
      </c>
      <c r="I1574" s="233"/>
      <c r="J1574" s="229"/>
      <c r="K1574" s="229"/>
      <c r="L1574" s="234"/>
      <c r="M1574" s="235"/>
      <c r="N1574" s="236"/>
      <c r="O1574" s="236"/>
      <c r="P1574" s="236"/>
      <c r="Q1574" s="236"/>
      <c r="R1574" s="236"/>
      <c r="S1574" s="236"/>
      <c r="T1574" s="237"/>
      <c r="U1574" s="11"/>
      <c r="V1574" s="11"/>
      <c r="W1574" s="11"/>
      <c r="X1574" s="11"/>
      <c r="Y1574" s="11"/>
      <c r="Z1574" s="11"/>
      <c r="AA1574" s="11"/>
      <c r="AB1574" s="11"/>
      <c r="AC1574" s="11"/>
      <c r="AD1574" s="11"/>
      <c r="AE1574" s="11"/>
      <c r="AT1574" s="238" t="s">
        <v>199</v>
      </c>
      <c r="AU1574" s="238" t="s">
        <v>85</v>
      </c>
      <c r="AV1574" s="11" t="s">
        <v>85</v>
      </c>
      <c r="AW1574" s="11" t="s">
        <v>32</v>
      </c>
      <c r="AX1574" s="11" t="s">
        <v>76</v>
      </c>
      <c r="AY1574" s="238" t="s">
        <v>195</v>
      </c>
    </row>
    <row r="1575" s="10" customFormat="1">
      <c r="A1575" s="10"/>
      <c r="B1575" s="218"/>
      <c r="C1575" s="219"/>
      <c r="D1575" s="213" t="s">
        <v>199</v>
      </c>
      <c r="E1575" s="220" t="s">
        <v>1</v>
      </c>
      <c r="F1575" s="221" t="s">
        <v>2067</v>
      </c>
      <c r="G1575" s="219"/>
      <c r="H1575" s="220" t="s">
        <v>1</v>
      </c>
      <c r="I1575" s="222"/>
      <c r="J1575" s="219"/>
      <c r="K1575" s="219"/>
      <c r="L1575" s="223"/>
      <c r="M1575" s="224"/>
      <c r="N1575" s="225"/>
      <c r="O1575" s="225"/>
      <c r="P1575" s="225"/>
      <c r="Q1575" s="225"/>
      <c r="R1575" s="225"/>
      <c r="S1575" s="225"/>
      <c r="T1575" s="226"/>
      <c r="U1575" s="10"/>
      <c r="V1575" s="10"/>
      <c r="W1575" s="10"/>
      <c r="X1575" s="10"/>
      <c r="Y1575" s="10"/>
      <c r="Z1575" s="10"/>
      <c r="AA1575" s="10"/>
      <c r="AB1575" s="10"/>
      <c r="AC1575" s="10"/>
      <c r="AD1575" s="10"/>
      <c r="AE1575" s="10"/>
      <c r="AT1575" s="227" t="s">
        <v>199</v>
      </c>
      <c r="AU1575" s="227" t="s">
        <v>85</v>
      </c>
      <c r="AV1575" s="10" t="s">
        <v>83</v>
      </c>
      <c r="AW1575" s="10" t="s">
        <v>32</v>
      </c>
      <c r="AX1575" s="10" t="s">
        <v>76</v>
      </c>
      <c r="AY1575" s="227" t="s">
        <v>195</v>
      </c>
    </row>
    <row r="1576" s="11" customFormat="1">
      <c r="A1576" s="11"/>
      <c r="B1576" s="228"/>
      <c r="C1576" s="229"/>
      <c r="D1576" s="213" t="s">
        <v>199</v>
      </c>
      <c r="E1576" s="230" t="s">
        <v>1</v>
      </c>
      <c r="F1576" s="231" t="s">
        <v>2792</v>
      </c>
      <c r="G1576" s="229"/>
      <c r="H1576" s="232">
        <v>0.86699999999999999</v>
      </c>
      <c r="I1576" s="233"/>
      <c r="J1576" s="229"/>
      <c r="K1576" s="229"/>
      <c r="L1576" s="234"/>
      <c r="M1576" s="235"/>
      <c r="N1576" s="236"/>
      <c r="O1576" s="236"/>
      <c r="P1576" s="236"/>
      <c r="Q1576" s="236"/>
      <c r="R1576" s="236"/>
      <c r="S1576" s="236"/>
      <c r="T1576" s="237"/>
      <c r="U1576" s="11"/>
      <c r="V1576" s="11"/>
      <c r="W1576" s="11"/>
      <c r="X1576" s="11"/>
      <c r="Y1576" s="11"/>
      <c r="Z1576" s="11"/>
      <c r="AA1576" s="11"/>
      <c r="AB1576" s="11"/>
      <c r="AC1576" s="11"/>
      <c r="AD1576" s="11"/>
      <c r="AE1576" s="11"/>
      <c r="AT1576" s="238" t="s">
        <v>199</v>
      </c>
      <c r="AU1576" s="238" t="s">
        <v>85</v>
      </c>
      <c r="AV1576" s="11" t="s">
        <v>85</v>
      </c>
      <c r="AW1576" s="11" t="s">
        <v>32</v>
      </c>
      <c r="AX1576" s="11" t="s">
        <v>76</v>
      </c>
      <c r="AY1576" s="238" t="s">
        <v>195</v>
      </c>
    </row>
    <row r="1577" s="11" customFormat="1">
      <c r="A1577" s="11"/>
      <c r="B1577" s="228"/>
      <c r="C1577" s="229"/>
      <c r="D1577" s="213" t="s">
        <v>199</v>
      </c>
      <c r="E1577" s="230" t="s">
        <v>1</v>
      </c>
      <c r="F1577" s="231" t="s">
        <v>2793</v>
      </c>
      <c r="G1577" s="229"/>
      <c r="H1577" s="232">
        <v>0.374</v>
      </c>
      <c r="I1577" s="233"/>
      <c r="J1577" s="229"/>
      <c r="K1577" s="229"/>
      <c r="L1577" s="234"/>
      <c r="M1577" s="235"/>
      <c r="N1577" s="236"/>
      <c r="O1577" s="236"/>
      <c r="P1577" s="236"/>
      <c r="Q1577" s="236"/>
      <c r="R1577" s="236"/>
      <c r="S1577" s="236"/>
      <c r="T1577" s="237"/>
      <c r="U1577" s="11"/>
      <c r="V1577" s="11"/>
      <c r="W1577" s="11"/>
      <c r="X1577" s="11"/>
      <c r="Y1577" s="11"/>
      <c r="Z1577" s="11"/>
      <c r="AA1577" s="11"/>
      <c r="AB1577" s="11"/>
      <c r="AC1577" s="11"/>
      <c r="AD1577" s="11"/>
      <c r="AE1577" s="11"/>
      <c r="AT1577" s="238" t="s">
        <v>199</v>
      </c>
      <c r="AU1577" s="238" t="s">
        <v>85</v>
      </c>
      <c r="AV1577" s="11" t="s">
        <v>85</v>
      </c>
      <c r="AW1577" s="11" t="s">
        <v>32</v>
      </c>
      <c r="AX1577" s="11" t="s">
        <v>76</v>
      </c>
      <c r="AY1577" s="238" t="s">
        <v>195</v>
      </c>
    </row>
    <row r="1578" s="10" customFormat="1">
      <c r="A1578" s="10"/>
      <c r="B1578" s="218"/>
      <c r="C1578" s="219"/>
      <c r="D1578" s="213" t="s">
        <v>199</v>
      </c>
      <c r="E1578" s="220" t="s">
        <v>1</v>
      </c>
      <c r="F1578" s="221" t="s">
        <v>2205</v>
      </c>
      <c r="G1578" s="219"/>
      <c r="H1578" s="220" t="s">
        <v>1</v>
      </c>
      <c r="I1578" s="222"/>
      <c r="J1578" s="219"/>
      <c r="K1578" s="219"/>
      <c r="L1578" s="223"/>
      <c r="M1578" s="224"/>
      <c r="N1578" s="225"/>
      <c r="O1578" s="225"/>
      <c r="P1578" s="225"/>
      <c r="Q1578" s="225"/>
      <c r="R1578" s="225"/>
      <c r="S1578" s="225"/>
      <c r="T1578" s="226"/>
      <c r="U1578" s="10"/>
      <c r="V1578" s="10"/>
      <c r="W1578" s="10"/>
      <c r="X1578" s="10"/>
      <c r="Y1578" s="10"/>
      <c r="Z1578" s="10"/>
      <c r="AA1578" s="10"/>
      <c r="AB1578" s="10"/>
      <c r="AC1578" s="10"/>
      <c r="AD1578" s="10"/>
      <c r="AE1578" s="10"/>
      <c r="AT1578" s="227" t="s">
        <v>199</v>
      </c>
      <c r="AU1578" s="227" t="s">
        <v>85</v>
      </c>
      <c r="AV1578" s="10" t="s">
        <v>83</v>
      </c>
      <c r="AW1578" s="10" t="s">
        <v>32</v>
      </c>
      <c r="AX1578" s="10" t="s">
        <v>76</v>
      </c>
      <c r="AY1578" s="227" t="s">
        <v>195</v>
      </c>
    </row>
    <row r="1579" s="11" customFormat="1">
      <c r="A1579" s="11"/>
      <c r="B1579" s="228"/>
      <c r="C1579" s="229"/>
      <c r="D1579" s="213" t="s">
        <v>199</v>
      </c>
      <c r="E1579" s="230" t="s">
        <v>1</v>
      </c>
      <c r="F1579" s="231" t="s">
        <v>2794</v>
      </c>
      <c r="G1579" s="229"/>
      <c r="H1579" s="232">
        <v>0.86699999999999999</v>
      </c>
      <c r="I1579" s="233"/>
      <c r="J1579" s="229"/>
      <c r="K1579" s="229"/>
      <c r="L1579" s="234"/>
      <c r="M1579" s="235"/>
      <c r="N1579" s="236"/>
      <c r="O1579" s="236"/>
      <c r="P1579" s="236"/>
      <c r="Q1579" s="236"/>
      <c r="R1579" s="236"/>
      <c r="S1579" s="236"/>
      <c r="T1579" s="237"/>
      <c r="U1579" s="11"/>
      <c r="V1579" s="11"/>
      <c r="W1579" s="11"/>
      <c r="X1579" s="11"/>
      <c r="Y1579" s="11"/>
      <c r="Z1579" s="11"/>
      <c r="AA1579" s="11"/>
      <c r="AB1579" s="11"/>
      <c r="AC1579" s="11"/>
      <c r="AD1579" s="11"/>
      <c r="AE1579" s="11"/>
      <c r="AT1579" s="238" t="s">
        <v>199</v>
      </c>
      <c r="AU1579" s="238" t="s">
        <v>85</v>
      </c>
      <c r="AV1579" s="11" t="s">
        <v>85</v>
      </c>
      <c r="AW1579" s="11" t="s">
        <v>32</v>
      </c>
      <c r="AX1579" s="11" t="s">
        <v>76</v>
      </c>
      <c r="AY1579" s="238" t="s">
        <v>195</v>
      </c>
    </row>
    <row r="1580" s="10" customFormat="1">
      <c r="A1580" s="10"/>
      <c r="B1580" s="218"/>
      <c r="C1580" s="219"/>
      <c r="D1580" s="213" t="s">
        <v>199</v>
      </c>
      <c r="E1580" s="220" t="s">
        <v>1</v>
      </c>
      <c r="F1580" s="221" t="s">
        <v>2009</v>
      </c>
      <c r="G1580" s="219"/>
      <c r="H1580" s="220" t="s">
        <v>1</v>
      </c>
      <c r="I1580" s="222"/>
      <c r="J1580" s="219"/>
      <c r="K1580" s="219"/>
      <c r="L1580" s="223"/>
      <c r="M1580" s="224"/>
      <c r="N1580" s="225"/>
      <c r="O1580" s="225"/>
      <c r="P1580" s="225"/>
      <c r="Q1580" s="225"/>
      <c r="R1580" s="225"/>
      <c r="S1580" s="225"/>
      <c r="T1580" s="226"/>
      <c r="U1580" s="10"/>
      <c r="V1580" s="10"/>
      <c r="W1580" s="10"/>
      <c r="X1580" s="10"/>
      <c r="Y1580" s="10"/>
      <c r="Z1580" s="10"/>
      <c r="AA1580" s="10"/>
      <c r="AB1580" s="10"/>
      <c r="AC1580" s="10"/>
      <c r="AD1580" s="10"/>
      <c r="AE1580" s="10"/>
      <c r="AT1580" s="227" t="s">
        <v>199</v>
      </c>
      <c r="AU1580" s="227" t="s">
        <v>85</v>
      </c>
      <c r="AV1580" s="10" t="s">
        <v>83</v>
      </c>
      <c r="AW1580" s="10" t="s">
        <v>32</v>
      </c>
      <c r="AX1580" s="10" t="s">
        <v>76</v>
      </c>
      <c r="AY1580" s="227" t="s">
        <v>195</v>
      </c>
    </row>
    <row r="1581" s="11" customFormat="1">
      <c r="A1581" s="11"/>
      <c r="B1581" s="228"/>
      <c r="C1581" s="229"/>
      <c r="D1581" s="213" t="s">
        <v>199</v>
      </c>
      <c r="E1581" s="230" t="s">
        <v>1</v>
      </c>
      <c r="F1581" s="231" t="s">
        <v>2795</v>
      </c>
      <c r="G1581" s="229"/>
      <c r="H1581" s="232">
        <v>0.57799999999999996</v>
      </c>
      <c r="I1581" s="233"/>
      <c r="J1581" s="229"/>
      <c r="K1581" s="229"/>
      <c r="L1581" s="234"/>
      <c r="M1581" s="235"/>
      <c r="N1581" s="236"/>
      <c r="O1581" s="236"/>
      <c r="P1581" s="236"/>
      <c r="Q1581" s="236"/>
      <c r="R1581" s="236"/>
      <c r="S1581" s="236"/>
      <c r="T1581" s="237"/>
      <c r="U1581" s="11"/>
      <c r="V1581" s="11"/>
      <c r="W1581" s="11"/>
      <c r="X1581" s="11"/>
      <c r="Y1581" s="11"/>
      <c r="Z1581" s="11"/>
      <c r="AA1581" s="11"/>
      <c r="AB1581" s="11"/>
      <c r="AC1581" s="11"/>
      <c r="AD1581" s="11"/>
      <c r="AE1581" s="11"/>
      <c r="AT1581" s="238" t="s">
        <v>199</v>
      </c>
      <c r="AU1581" s="238" t="s">
        <v>85</v>
      </c>
      <c r="AV1581" s="11" t="s">
        <v>85</v>
      </c>
      <c r="AW1581" s="11" t="s">
        <v>32</v>
      </c>
      <c r="AX1581" s="11" t="s">
        <v>76</v>
      </c>
      <c r="AY1581" s="238" t="s">
        <v>195</v>
      </c>
    </row>
    <row r="1582" s="11" customFormat="1">
      <c r="A1582" s="11"/>
      <c r="B1582" s="228"/>
      <c r="C1582" s="229"/>
      <c r="D1582" s="213" t="s">
        <v>199</v>
      </c>
      <c r="E1582" s="230" t="s">
        <v>1</v>
      </c>
      <c r="F1582" s="231" t="s">
        <v>2796</v>
      </c>
      <c r="G1582" s="229"/>
      <c r="H1582" s="232">
        <v>1.1220000000000001</v>
      </c>
      <c r="I1582" s="233"/>
      <c r="J1582" s="229"/>
      <c r="K1582" s="229"/>
      <c r="L1582" s="234"/>
      <c r="M1582" s="235"/>
      <c r="N1582" s="236"/>
      <c r="O1582" s="236"/>
      <c r="P1582" s="236"/>
      <c r="Q1582" s="236"/>
      <c r="R1582" s="236"/>
      <c r="S1582" s="236"/>
      <c r="T1582" s="237"/>
      <c r="U1582" s="11"/>
      <c r="V1582" s="11"/>
      <c r="W1582" s="11"/>
      <c r="X1582" s="11"/>
      <c r="Y1582" s="11"/>
      <c r="Z1582" s="11"/>
      <c r="AA1582" s="11"/>
      <c r="AB1582" s="11"/>
      <c r="AC1582" s="11"/>
      <c r="AD1582" s="11"/>
      <c r="AE1582" s="11"/>
      <c r="AT1582" s="238" t="s">
        <v>199</v>
      </c>
      <c r="AU1582" s="238" t="s">
        <v>85</v>
      </c>
      <c r="AV1582" s="11" t="s">
        <v>85</v>
      </c>
      <c r="AW1582" s="11" t="s">
        <v>32</v>
      </c>
      <c r="AX1582" s="11" t="s">
        <v>76</v>
      </c>
      <c r="AY1582" s="238" t="s">
        <v>195</v>
      </c>
    </row>
    <row r="1583" s="10" customFormat="1">
      <c r="A1583" s="10"/>
      <c r="B1583" s="218"/>
      <c r="C1583" s="219"/>
      <c r="D1583" s="213" t="s">
        <v>199</v>
      </c>
      <c r="E1583" s="220" t="s">
        <v>1</v>
      </c>
      <c r="F1583" s="221" t="s">
        <v>2036</v>
      </c>
      <c r="G1583" s="219"/>
      <c r="H1583" s="220" t="s">
        <v>1</v>
      </c>
      <c r="I1583" s="222"/>
      <c r="J1583" s="219"/>
      <c r="K1583" s="219"/>
      <c r="L1583" s="223"/>
      <c r="M1583" s="224"/>
      <c r="N1583" s="225"/>
      <c r="O1583" s="225"/>
      <c r="P1583" s="225"/>
      <c r="Q1583" s="225"/>
      <c r="R1583" s="225"/>
      <c r="S1583" s="225"/>
      <c r="T1583" s="226"/>
      <c r="U1583" s="10"/>
      <c r="V1583" s="10"/>
      <c r="W1583" s="10"/>
      <c r="X1583" s="10"/>
      <c r="Y1583" s="10"/>
      <c r="Z1583" s="10"/>
      <c r="AA1583" s="10"/>
      <c r="AB1583" s="10"/>
      <c r="AC1583" s="10"/>
      <c r="AD1583" s="10"/>
      <c r="AE1583" s="10"/>
      <c r="AT1583" s="227" t="s">
        <v>199</v>
      </c>
      <c r="AU1583" s="227" t="s">
        <v>85</v>
      </c>
      <c r="AV1583" s="10" t="s">
        <v>83</v>
      </c>
      <c r="AW1583" s="10" t="s">
        <v>32</v>
      </c>
      <c r="AX1583" s="10" t="s">
        <v>76</v>
      </c>
      <c r="AY1583" s="227" t="s">
        <v>195</v>
      </c>
    </row>
    <row r="1584" s="11" customFormat="1">
      <c r="A1584" s="11"/>
      <c r="B1584" s="228"/>
      <c r="C1584" s="229"/>
      <c r="D1584" s="213" t="s">
        <v>199</v>
      </c>
      <c r="E1584" s="230" t="s">
        <v>1</v>
      </c>
      <c r="F1584" s="231" t="s">
        <v>2797</v>
      </c>
      <c r="G1584" s="229"/>
      <c r="H1584" s="232">
        <v>0.28899999999999998</v>
      </c>
      <c r="I1584" s="233"/>
      <c r="J1584" s="229"/>
      <c r="K1584" s="229"/>
      <c r="L1584" s="234"/>
      <c r="M1584" s="235"/>
      <c r="N1584" s="236"/>
      <c r="O1584" s="236"/>
      <c r="P1584" s="236"/>
      <c r="Q1584" s="236"/>
      <c r="R1584" s="236"/>
      <c r="S1584" s="236"/>
      <c r="T1584" s="237"/>
      <c r="U1584" s="11"/>
      <c r="V1584" s="11"/>
      <c r="W1584" s="11"/>
      <c r="X1584" s="11"/>
      <c r="Y1584" s="11"/>
      <c r="Z1584" s="11"/>
      <c r="AA1584" s="11"/>
      <c r="AB1584" s="11"/>
      <c r="AC1584" s="11"/>
      <c r="AD1584" s="11"/>
      <c r="AE1584" s="11"/>
      <c r="AT1584" s="238" t="s">
        <v>199</v>
      </c>
      <c r="AU1584" s="238" t="s">
        <v>85</v>
      </c>
      <c r="AV1584" s="11" t="s">
        <v>85</v>
      </c>
      <c r="AW1584" s="11" t="s">
        <v>32</v>
      </c>
      <c r="AX1584" s="11" t="s">
        <v>76</v>
      </c>
      <c r="AY1584" s="238" t="s">
        <v>195</v>
      </c>
    </row>
    <row r="1585" s="15" customFormat="1">
      <c r="A1585" s="15"/>
      <c r="B1585" s="287"/>
      <c r="C1585" s="288"/>
      <c r="D1585" s="213" t="s">
        <v>199</v>
      </c>
      <c r="E1585" s="289" t="s">
        <v>1</v>
      </c>
      <c r="F1585" s="290" t="s">
        <v>1422</v>
      </c>
      <c r="G1585" s="288"/>
      <c r="H1585" s="291">
        <v>30.446999999999999</v>
      </c>
      <c r="I1585" s="292"/>
      <c r="J1585" s="288"/>
      <c r="K1585" s="288"/>
      <c r="L1585" s="293"/>
      <c r="M1585" s="294"/>
      <c r="N1585" s="295"/>
      <c r="O1585" s="295"/>
      <c r="P1585" s="295"/>
      <c r="Q1585" s="295"/>
      <c r="R1585" s="295"/>
      <c r="S1585" s="295"/>
      <c r="T1585" s="296"/>
      <c r="U1585" s="15"/>
      <c r="V1585" s="15"/>
      <c r="W1585" s="15"/>
      <c r="X1585" s="15"/>
      <c r="Y1585" s="15"/>
      <c r="Z1585" s="15"/>
      <c r="AA1585" s="15"/>
      <c r="AB1585" s="15"/>
      <c r="AC1585" s="15"/>
      <c r="AD1585" s="15"/>
      <c r="AE1585" s="15"/>
      <c r="AT1585" s="297" t="s">
        <v>199</v>
      </c>
      <c r="AU1585" s="297" t="s">
        <v>85</v>
      </c>
      <c r="AV1585" s="15" t="s">
        <v>234</v>
      </c>
      <c r="AW1585" s="15" t="s">
        <v>32</v>
      </c>
      <c r="AX1585" s="15" t="s">
        <v>83</v>
      </c>
      <c r="AY1585" s="297" t="s">
        <v>195</v>
      </c>
    </row>
    <row r="1586" s="13" customFormat="1" ht="22.8" customHeight="1">
      <c r="A1586" s="13"/>
      <c r="B1586" s="248"/>
      <c r="C1586" s="249"/>
      <c r="D1586" s="250" t="s">
        <v>75</v>
      </c>
      <c r="E1586" s="285" t="s">
        <v>239</v>
      </c>
      <c r="F1586" s="285" t="s">
        <v>1780</v>
      </c>
      <c r="G1586" s="249"/>
      <c r="H1586" s="249"/>
      <c r="I1586" s="252"/>
      <c r="J1586" s="286">
        <f>BK1586</f>
        <v>0</v>
      </c>
      <c r="K1586" s="249"/>
      <c r="L1586" s="254"/>
      <c r="M1586" s="255"/>
      <c r="N1586" s="256"/>
      <c r="O1586" s="256"/>
      <c r="P1586" s="257">
        <f>SUM(P1587:P1949)</f>
        <v>0</v>
      </c>
      <c r="Q1586" s="256"/>
      <c r="R1586" s="257">
        <f>SUM(R1587:R1949)</f>
        <v>2.1841955000000004</v>
      </c>
      <c r="S1586" s="256"/>
      <c r="T1586" s="258">
        <f>SUM(T1587:T1949)</f>
        <v>0</v>
      </c>
      <c r="U1586" s="13"/>
      <c r="V1586" s="13"/>
      <c r="W1586" s="13"/>
      <c r="X1586" s="13"/>
      <c r="Y1586" s="13"/>
      <c r="Z1586" s="13"/>
      <c r="AA1586" s="13"/>
      <c r="AB1586" s="13"/>
      <c r="AC1586" s="13"/>
      <c r="AD1586" s="13"/>
      <c r="AE1586" s="13"/>
      <c r="AR1586" s="259" t="s">
        <v>83</v>
      </c>
      <c r="AT1586" s="260" t="s">
        <v>75</v>
      </c>
      <c r="AU1586" s="260" t="s">
        <v>83</v>
      </c>
      <c r="AY1586" s="259" t="s">
        <v>195</v>
      </c>
      <c r="BK1586" s="261">
        <f>SUM(BK1587:BK1949)</f>
        <v>0</v>
      </c>
    </row>
    <row r="1587" s="2" customFormat="1" ht="24.15" customHeight="1">
      <c r="A1587" s="39"/>
      <c r="B1587" s="40"/>
      <c r="C1587" s="200" t="s">
        <v>419</v>
      </c>
      <c r="D1587" s="200" t="s">
        <v>191</v>
      </c>
      <c r="E1587" s="201" t="s">
        <v>1781</v>
      </c>
      <c r="F1587" s="202" t="s">
        <v>1782</v>
      </c>
      <c r="G1587" s="203" t="s">
        <v>1411</v>
      </c>
      <c r="H1587" s="204">
        <v>1746.77</v>
      </c>
      <c r="I1587" s="205"/>
      <c r="J1587" s="206">
        <f>ROUND(I1587*H1587,2)</f>
        <v>0</v>
      </c>
      <c r="K1587" s="202" t="s">
        <v>1412</v>
      </c>
      <c r="L1587" s="45"/>
      <c r="M1587" s="207" t="s">
        <v>1</v>
      </c>
      <c r="N1587" s="208" t="s">
        <v>41</v>
      </c>
      <c r="O1587" s="92"/>
      <c r="P1587" s="209">
        <f>O1587*H1587</f>
        <v>0</v>
      </c>
      <c r="Q1587" s="209">
        <v>0</v>
      </c>
      <c r="R1587" s="209">
        <f>Q1587*H1587</f>
        <v>0</v>
      </c>
      <c r="S1587" s="209">
        <v>0</v>
      </c>
      <c r="T1587" s="210">
        <f>S1587*H1587</f>
        <v>0</v>
      </c>
      <c r="U1587" s="39"/>
      <c r="V1587" s="39"/>
      <c r="W1587" s="39"/>
      <c r="X1587" s="39"/>
      <c r="Y1587" s="39"/>
      <c r="Z1587" s="39"/>
      <c r="AA1587" s="39"/>
      <c r="AB1587" s="39"/>
      <c r="AC1587" s="39"/>
      <c r="AD1587" s="39"/>
      <c r="AE1587" s="39"/>
      <c r="AR1587" s="211" t="s">
        <v>234</v>
      </c>
      <c r="AT1587" s="211" t="s">
        <v>191</v>
      </c>
      <c r="AU1587" s="211" t="s">
        <v>85</v>
      </c>
      <c r="AY1587" s="18" t="s">
        <v>195</v>
      </c>
      <c r="BE1587" s="212">
        <f>IF(N1587="základní",J1587,0)</f>
        <v>0</v>
      </c>
      <c r="BF1587" s="212">
        <f>IF(N1587="snížená",J1587,0)</f>
        <v>0</v>
      </c>
      <c r="BG1587" s="212">
        <f>IF(N1587="zákl. přenesená",J1587,0)</f>
        <v>0</v>
      </c>
      <c r="BH1587" s="212">
        <f>IF(N1587="sníž. přenesená",J1587,0)</f>
        <v>0</v>
      </c>
      <c r="BI1587" s="212">
        <f>IF(N1587="nulová",J1587,0)</f>
        <v>0</v>
      </c>
      <c r="BJ1587" s="18" t="s">
        <v>83</v>
      </c>
      <c r="BK1587" s="212">
        <f>ROUND(I1587*H1587,2)</f>
        <v>0</v>
      </c>
      <c r="BL1587" s="18" t="s">
        <v>234</v>
      </c>
      <c r="BM1587" s="211" t="s">
        <v>2798</v>
      </c>
    </row>
    <row r="1588" s="10" customFormat="1">
      <c r="A1588" s="10"/>
      <c r="B1588" s="218"/>
      <c r="C1588" s="219"/>
      <c r="D1588" s="213" t="s">
        <v>199</v>
      </c>
      <c r="E1588" s="220" t="s">
        <v>1</v>
      </c>
      <c r="F1588" s="221" t="s">
        <v>2799</v>
      </c>
      <c r="G1588" s="219"/>
      <c r="H1588" s="220" t="s">
        <v>1</v>
      </c>
      <c r="I1588" s="222"/>
      <c r="J1588" s="219"/>
      <c r="K1588" s="219"/>
      <c r="L1588" s="223"/>
      <c r="M1588" s="224"/>
      <c r="N1588" s="225"/>
      <c r="O1588" s="225"/>
      <c r="P1588" s="225"/>
      <c r="Q1588" s="225"/>
      <c r="R1588" s="225"/>
      <c r="S1588" s="225"/>
      <c r="T1588" s="226"/>
      <c r="U1588" s="10"/>
      <c r="V1588" s="10"/>
      <c r="W1588" s="10"/>
      <c r="X1588" s="10"/>
      <c r="Y1588" s="10"/>
      <c r="Z1588" s="10"/>
      <c r="AA1588" s="10"/>
      <c r="AB1588" s="10"/>
      <c r="AC1588" s="10"/>
      <c r="AD1588" s="10"/>
      <c r="AE1588" s="10"/>
      <c r="AT1588" s="227" t="s">
        <v>199</v>
      </c>
      <c r="AU1588" s="227" t="s">
        <v>85</v>
      </c>
      <c r="AV1588" s="10" t="s">
        <v>83</v>
      </c>
      <c r="AW1588" s="10" t="s">
        <v>32</v>
      </c>
      <c r="AX1588" s="10" t="s">
        <v>76</v>
      </c>
      <c r="AY1588" s="227" t="s">
        <v>195</v>
      </c>
    </row>
    <row r="1589" s="10" customFormat="1">
      <c r="A1589" s="10"/>
      <c r="B1589" s="218"/>
      <c r="C1589" s="219"/>
      <c r="D1589" s="213" t="s">
        <v>199</v>
      </c>
      <c r="E1589" s="220" t="s">
        <v>1</v>
      </c>
      <c r="F1589" s="221" t="s">
        <v>2039</v>
      </c>
      <c r="G1589" s="219"/>
      <c r="H1589" s="220" t="s">
        <v>1</v>
      </c>
      <c r="I1589" s="222"/>
      <c r="J1589" s="219"/>
      <c r="K1589" s="219"/>
      <c r="L1589" s="223"/>
      <c r="M1589" s="224"/>
      <c r="N1589" s="225"/>
      <c r="O1589" s="225"/>
      <c r="P1589" s="225"/>
      <c r="Q1589" s="225"/>
      <c r="R1589" s="225"/>
      <c r="S1589" s="225"/>
      <c r="T1589" s="226"/>
      <c r="U1589" s="10"/>
      <c r="V1589" s="10"/>
      <c r="W1589" s="10"/>
      <c r="X1589" s="10"/>
      <c r="Y1589" s="10"/>
      <c r="Z1589" s="10"/>
      <c r="AA1589" s="10"/>
      <c r="AB1589" s="10"/>
      <c r="AC1589" s="10"/>
      <c r="AD1589" s="10"/>
      <c r="AE1589" s="10"/>
      <c r="AT1589" s="227" t="s">
        <v>199</v>
      </c>
      <c r="AU1589" s="227" t="s">
        <v>85</v>
      </c>
      <c r="AV1589" s="10" t="s">
        <v>83</v>
      </c>
      <c r="AW1589" s="10" t="s">
        <v>32</v>
      </c>
      <c r="AX1589" s="10" t="s">
        <v>76</v>
      </c>
      <c r="AY1589" s="227" t="s">
        <v>195</v>
      </c>
    </row>
    <row r="1590" s="11" customFormat="1">
      <c r="A1590" s="11"/>
      <c r="B1590" s="228"/>
      <c r="C1590" s="229"/>
      <c r="D1590" s="213" t="s">
        <v>199</v>
      </c>
      <c r="E1590" s="230" t="s">
        <v>1</v>
      </c>
      <c r="F1590" s="231" t="s">
        <v>2040</v>
      </c>
      <c r="G1590" s="229"/>
      <c r="H1590" s="232">
        <v>195.45599999999999</v>
      </c>
      <c r="I1590" s="233"/>
      <c r="J1590" s="229"/>
      <c r="K1590" s="229"/>
      <c r="L1590" s="234"/>
      <c r="M1590" s="235"/>
      <c r="N1590" s="236"/>
      <c r="O1590" s="236"/>
      <c r="P1590" s="236"/>
      <c r="Q1590" s="236"/>
      <c r="R1590" s="236"/>
      <c r="S1590" s="236"/>
      <c r="T1590" s="237"/>
      <c r="U1590" s="11"/>
      <c r="V1590" s="11"/>
      <c r="W1590" s="11"/>
      <c r="X1590" s="11"/>
      <c r="Y1590" s="11"/>
      <c r="Z1590" s="11"/>
      <c r="AA1590" s="11"/>
      <c r="AB1590" s="11"/>
      <c r="AC1590" s="11"/>
      <c r="AD1590" s="11"/>
      <c r="AE1590" s="11"/>
      <c r="AT1590" s="238" t="s">
        <v>199</v>
      </c>
      <c r="AU1590" s="238" t="s">
        <v>85</v>
      </c>
      <c r="AV1590" s="11" t="s">
        <v>85</v>
      </c>
      <c r="AW1590" s="11" t="s">
        <v>32</v>
      </c>
      <c r="AX1590" s="11" t="s">
        <v>76</v>
      </c>
      <c r="AY1590" s="238" t="s">
        <v>195</v>
      </c>
    </row>
    <row r="1591" s="11" customFormat="1">
      <c r="A1591" s="11"/>
      <c r="B1591" s="228"/>
      <c r="C1591" s="229"/>
      <c r="D1591" s="213" t="s">
        <v>199</v>
      </c>
      <c r="E1591" s="230" t="s">
        <v>1</v>
      </c>
      <c r="F1591" s="231" t="s">
        <v>2041</v>
      </c>
      <c r="G1591" s="229"/>
      <c r="H1591" s="232">
        <v>29.25</v>
      </c>
      <c r="I1591" s="233"/>
      <c r="J1591" s="229"/>
      <c r="K1591" s="229"/>
      <c r="L1591" s="234"/>
      <c r="M1591" s="235"/>
      <c r="N1591" s="236"/>
      <c r="O1591" s="236"/>
      <c r="P1591" s="236"/>
      <c r="Q1591" s="236"/>
      <c r="R1591" s="236"/>
      <c r="S1591" s="236"/>
      <c r="T1591" s="237"/>
      <c r="U1591" s="11"/>
      <c r="V1591" s="11"/>
      <c r="W1591" s="11"/>
      <c r="X1591" s="11"/>
      <c r="Y1591" s="11"/>
      <c r="Z1591" s="11"/>
      <c r="AA1591" s="11"/>
      <c r="AB1591" s="11"/>
      <c r="AC1591" s="11"/>
      <c r="AD1591" s="11"/>
      <c r="AE1591" s="11"/>
      <c r="AT1591" s="238" t="s">
        <v>199</v>
      </c>
      <c r="AU1591" s="238" t="s">
        <v>85</v>
      </c>
      <c r="AV1591" s="11" t="s">
        <v>85</v>
      </c>
      <c r="AW1591" s="11" t="s">
        <v>32</v>
      </c>
      <c r="AX1591" s="11" t="s">
        <v>76</v>
      </c>
      <c r="AY1591" s="238" t="s">
        <v>195</v>
      </c>
    </row>
    <row r="1592" s="11" customFormat="1">
      <c r="A1592" s="11"/>
      <c r="B1592" s="228"/>
      <c r="C1592" s="229"/>
      <c r="D1592" s="213" t="s">
        <v>199</v>
      </c>
      <c r="E1592" s="230" t="s">
        <v>1</v>
      </c>
      <c r="F1592" s="231" t="s">
        <v>2042</v>
      </c>
      <c r="G1592" s="229"/>
      <c r="H1592" s="232">
        <v>5.4000000000000004</v>
      </c>
      <c r="I1592" s="233"/>
      <c r="J1592" s="229"/>
      <c r="K1592" s="229"/>
      <c r="L1592" s="234"/>
      <c r="M1592" s="235"/>
      <c r="N1592" s="236"/>
      <c r="O1592" s="236"/>
      <c r="P1592" s="236"/>
      <c r="Q1592" s="236"/>
      <c r="R1592" s="236"/>
      <c r="S1592" s="236"/>
      <c r="T1592" s="237"/>
      <c r="U1592" s="11"/>
      <c r="V1592" s="11"/>
      <c r="W1592" s="11"/>
      <c r="X1592" s="11"/>
      <c r="Y1592" s="11"/>
      <c r="Z1592" s="11"/>
      <c r="AA1592" s="11"/>
      <c r="AB1592" s="11"/>
      <c r="AC1592" s="11"/>
      <c r="AD1592" s="11"/>
      <c r="AE1592" s="11"/>
      <c r="AT1592" s="238" t="s">
        <v>199</v>
      </c>
      <c r="AU1592" s="238" t="s">
        <v>85</v>
      </c>
      <c r="AV1592" s="11" t="s">
        <v>85</v>
      </c>
      <c r="AW1592" s="11" t="s">
        <v>32</v>
      </c>
      <c r="AX1592" s="11" t="s">
        <v>76</v>
      </c>
      <c r="AY1592" s="238" t="s">
        <v>195</v>
      </c>
    </row>
    <row r="1593" s="10" customFormat="1">
      <c r="A1593" s="10"/>
      <c r="B1593" s="218"/>
      <c r="C1593" s="219"/>
      <c r="D1593" s="213" t="s">
        <v>199</v>
      </c>
      <c r="E1593" s="220" t="s">
        <v>1</v>
      </c>
      <c r="F1593" s="221" t="s">
        <v>2043</v>
      </c>
      <c r="G1593" s="219"/>
      <c r="H1593" s="220" t="s">
        <v>1</v>
      </c>
      <c r="I1593" s="222"/>
      <c r="J1593" s="219"/>
      <c r="K1593" s="219"/>
      <c r="L1593" s="223"/>
      <c r="M1593" s="224"/>
      <c r="N1593" s="225"/>
      <c r="O1593" s="225"/>
      <c r="P1593" s="225"/>
      <c r="Q1593" s="225"/>
      <c r="R1593" s="225"/>
      <c r="S1593" s="225"/>
      <c r="T1593" s="226"/>
      <c r="U1593" s="10"/>
      <c r="V1593" s="10"/>
      <c r="W1593" s="10"/>
      <c r="X1593" s="10"/>
      <c r="Y1593" s="10"/>
      <c r="Z1593" s="10"/>
      <c r="AA1593" s="10"/>
      <c r="AB1593" s="10"/>
      <c r="AC1593" s="10"/>
      <c r="AD1593" s="10"/>
      <c r="AE1593" s="10"/>
      <c r="AT1593" s="227" t="s">
        <v>199</v>
      </c>
      <c r="AU1593" s="227" t="s">
        <v>85</v>
      </c>
      <c r="AV1593" s="10" t="s">
        <v>83</v>
      </c>
      <c r="AW1593" s="10" t="s">
        <v>32</v>
      </c>
      <c r="AX1593" s="10" t="s">
        <v>76</v>
      </c>
      <c r="AY1593" s="227" t="s">
        <v>195</v>
      </c>
    </row>
    <row r="1594" s="11" customFormat="1">
      <c r="A1594" s="11"/>
      <c r="B1594" s="228"/>
      <c r="C1594" s="229"/>
      <c r="D1594" s="213" t="s">
        <v>199</v>
      </c>
      <c r="E1594" s="230" t="s">
        <v>1</v>
      </c>
      <c r="F1594" s="231" t="s">
        <v>2044</v>
      </c>
      <c r="G1594" s="229"/>
      <c r="H1594" s="232">
        <v>77.724000000000004</v>
      </c>
      <c r="I1594" s="233"/>
      <c r="J1594" s="229"/>
      <c r="K1594" s="229"/>
      <c r="L1594" s="234"/>
      <c r="M1594" s="235"/>
      <c r="N1594" s="236"/>
      <c r="O1594" s="236"/>
      <c r="P1594" s="236"/>
      <c r="Q1594" s="236"/>
      <c r="R1594" s="236"/>
      <c r="S1594" s="236"/>
      <c r="T1594" s="237"/>
      <c r="U1594" s="11"/>
      <c r="V1594" s="11"/>
      <c r="W1594" s="11"/>
      <c r="X1594" s="11"/>
      <c r="Y1594" s="11"/>
      <c r="Z1594" s="11"/>
      <c r="AA1594" s="11"/>
      <c r="AB1594" s="11"/>
      <c r="AC1594" s="11"/>
      <c r="AD1594" s="11"/>
      <c r="AE1594" s="11"/>
      <c r="AT1594" s="238" t="s">
        <v>199</v>
      </c>
      <c r="AU1594" s="238" t="s">
        <v>85</v>
      </c>
      <c r="AV1594" s="11" t="s">
        <v>85</v>
      </c>
      <c r="AW1594" s="11" t="s">
        <v>32</v>
      </c>
      <c r="AX1594" s="11" t="s">
        <v>76</v>
      </c>
      <c r="AY1594" s="238" t="s">
        <v>195</v>
      </c>
    </row>
    <row r="1595" s="11" customFormat="1">
      <c r="A1595" s="11"/>
      <c r="B1595" s="228"/>
      <c r="C1595" s="229"/>
      <c r="D1595" s="213" t="s">
        <v>199</v>
      </c>
      <c r="E1595" s="230" t="s">
        <v>1</v>
      </c>
      <c r="F1595" s="231" t="s">
        <v>2045</v>
      </c>
      <c r="G1595" s="229"/>
      <c r="H1595" s="232">
        <v>13</v>
      </c>
      <c r="I1595" s="233"/>
      <c r="J1595" s="229"/>
      <c r="K1595" s="229"/>
      <c r="L1595" s="234"/>
      <c r="M1595" s="235"/>
      <c r="N1595" s="236"/>
      <c r="O1595" s="236"/>
      <c r="P1595" s="236"/>
      <c r="Q1595" s="236"/>
      <c r="R1595" s="236"/>
      <c r="S1595" s="236"/>
      <c r="T1595" s="237"/>
      <c r="U1595" s="11"/>
      <c r="V1595" s="11"/>
      <c r="W1595" s="11"/>
      <c r="X1595" s="11"/>
      <c r="Y1595" s="11"/>
      <c r="Z1595" s="11"/>
      <c r="AA1595" s="11"/>
      <c r="AB1595" s="11"/>
      <c r="AC1595" s="11"/>
      <c r="AD1595" s="11"/>
      <c r="AE1595" s="11"/>
      <c r="AT1595" s="238" t="s">
        <v>199</v>
      </c>
      <c r="AU1595" s="238" t="s">
        <v>85</v>
      </c>
      <c r="AV1595" s="11" t="s">
        <v>85</v>
      </c>
      <c r="AW1595" s="11" t="s">
        <v>32</v>
      </c>
      <c r="AX1595" s="11" t="s">
        <v>76</v>
      </c>
      <c r="AY1595" s="238" t="s">
        <v>195</v>
      </c>
    </row>
    <row r="1596" s="10" customFormat="1">
      <c r="A1596" s="10"/>
      <c r="B1596" s="218"/>
      <c r="C1596" s="219"/>
      <c r="D1596" s="213" t="s">
        <v>199</v>
      </c>
      <c r="E1596" s="220" t="s">
        <v>1</v>
      </c>
      <c r="F1596" s="221" t="s">
        <v>2025</v>
      </c>
      <c r="G1596" s="219"/>
      <c r="H1596" s="220" t="s">
        <v>1</v>
      </c>
      <c r="I1596" s="222"/>
      <c r="J1596" s="219"/>
      <c r="K1596" s="219"/>
      <c r="L1596" s="223"/>
      <c r="M1596" s="224"/>
      <c r="N1596" s="225"/>
      <c r="O1596" s="225"/>
      <c r="P1596" s="225"/>
      <c r="Q1596" s="225"/>
      <c r="R1596" s="225"/>
      <c r="S1596" s="225"/>
      <c r="T1596" s="226"/>
      <c r="U1596" s="10"/>
      <c r="V1596" s="10"/>
      <c r="W1596" s="10"/>
      <c r="X1596" s="10"/>
      <c r="Y1596" s="10"/>
      <c r="Z1596" s="10"/>
      <c r="AA1596" s="10"/>
      <c r="AB1596" s="10"/>
      <c r="AC1596" s="10"/>
      <c r="AD1596" s="10"/>
      <c r="AE1596" s="10"/>
      <c r="AT1596" s="227" t="s">
        <v>199</v>
      </c>
      <c r="AU1596" s="227" t="s">
        <v>85</v>
      </c>
      <c r="AV1596" s="10" t="s">
        <v>83</v>
      </c>
      <c r="AW1596" s="10" t="s">
        <v>32</v>
      </c>
      <c r="AX1596" s="10" t="s">
        <v>76</v>
      </c>
      <c r="AY1596" s="227" t="s">
        <v>195</v>
      </c>
    </row>
    <row r="1597" s="11" customFormat="1">
      <c r="A1597" s="11"/>
      <c r="B1597" s="228"/>
      <c r="C1597" s="229"/>
      <c r="D1597" s="213" t="s">
        <v>199</v>
      </c>
      <c r="E1597" s="230" t="s">
        <v>1</v>
      </c>
      <c r="F1597" s="231" t="s">
        <v>2046</v>
      </c>
      <c r="G1597" s="229"/>
      <c r="H1597" s="232">
        <v>272.54399999999998</v>
      </c>
      <c r="I1597" s="233"/>
      <c r="J1597" s="229"/>
      <c r="K1597" s="229"/>
      <c r="L1597" s="234"/>
      <c r="M1597" s="235"/>
      <c r="N1597" s="236"/>
      <c r="O1597" s="236"/>
      <c r="P1597" s="236"/>
      <c r="Q1597" s="236"/>
      <c r="R1597" s="236"/>
      <c r="S1597" s="236"/>
      <c r="T1597" s="237"/>
      <c r="U1597" s="11"/>
      <c r="V1597" s="11"/>
      <c r="W1597" s="11"/>
      <c r="X1597" s="11"/>
      <c r="Y1597" s="11"/>
      <c r="Z1597" s="11"/>
      <c r="AA1597" s="11"/>
      <c r="AB1597" s="11"/>
      <c r="AC1597" s="11"/>
      <c r="AD1597" s="11"/>
      <c r="AE1597" s="11"/>
      <c r="AT1597" s="238" t="s">
        <v>199</v>
      </c>
      <c r="AU1597" s="238" t="s">
        <v>85</v>
      </c>
      <c r="AV1597" s="11" t="s">
        <v>85</v>
      </c>
      <c r="AW1597" s="11" t="s">
        <v>32</v>
      </c>
      <c r="AX1597" s="11" t="s">
        <v>76</v>
      </c>
      <c r="AY1597" s="238" t="s">
        <v>195</v>
      </c>
    </row>
    <row r="1598" s="11" customFormat="1">
      <c r="A1598" s="11"/>
      <c r="B1598" s="228"/>
      <c r="C1598" s="229"/>
      <c r="D1598" s="213" t="s">
        <v>199</v>
      </c>
      <c r="E1598" s="230" t="s">
        <v>1</v>
      </c>
      <c r="F1598" s="231" t="s">
        <v>2047</v>
      </c>
      <c r="G1598" s="229"/>
      <c r="H1598" s="232">
        <v>39</v>
      </c>
      <c r="I1598" s="233"/>
      <c r="J1598" s="229"/>
      <c r="K1598" s="229"/>
      <c r="L1598" s="234"/>
      <c r="M1598" s="235"/>
      <c r="N1598" s="236"/>
      <c r="O1598" s="236"/>
      <c r="P1598" s="236"/>
      <c r="Q1598" s="236"/>
      <c r="R1598" s="236"/>
      <c r="S1598" s="236"/>
      <c r="T1598" s="237"/>
      <c r="U1598" s="11"/>
      <c r="V1598" s="11"/>
      <c r="W1598" s="11"/>
      <c r="X1598" s="11"/>
      <c r="Y1598" s="11"/>
      <c r="Z1598" s="11"/>
      <c r="AA1598" s="11"/>
      <c r="AB1598" s="11"/>
      <c r="AC1598" s="11"/>
      <c r="AD1598" s="11"/>
      <c r="AE1598" s="11"/>
      <c r="AT1598" s="238" t="s">
        <v>199</v>
      </c>
      <c r="AU1598" s="238" t="s">
        <v>85</v>
      </c>
      <c r="AV1598" s="11" t="s">
        <v>85</v>
      </c>
      <c r="AW1598" s="11" t="s">
        <v>32</v>
      </c>
      <c r="AX1598" s="11" t="s">
        <v>76</v>
      </c>
      <c r="AY1598" s="238" t="s">
        <v>195</v>
      </c>
    </row>
    <row r="1599" s="10" customFormat="1">
      <c r="A1599" s="10"/>
      <c r="B1599" s="218"/>
      <c r="C1599" s="219"/>
      <c r="D1599" s="213" t="s">
        <v>199</v>
      </c>
      <c r="E1599" s="220" t="s">
        <v>1</v>
      </c>
      <c r="F1599" s="221" t="s">
        <v>2048</v>
      </c>
      <c r="G1599" s="219"/>
      <c r="H1599" s="220" t="s">
        <v>1</v>
      </c>
      <c r="I1599" s="222"/>
      <c r="J1599" s="219"/>
      <c r="K1599" s="219"/>
      <c r="L1599" s="223"/>
      <c r="M1599" s="224"/>
      <c r="N1599" s="225"/>
      <c r="O1599" s="225"/>
      <c r="P1599" s="225"/>
      <c r="Q1599" s="225"/>
      <c r="R1599" s="225"/>
      <c r="S1599" s="225"/>
      <c r="T1599" s="226"/>
      <c r="U1599" s="10"/>
      <c r="V1599" s="10"/>
      <c r="W1599" s="10"/>
      <c r="X1599" s="10"/>
      <c r="Y1599" s="10"/>
      <c r="Z1599" s="10"/>
      <c r="AA1599" s="10"/>
      <c r="AB1599" s="10"/>
      <c r="AC1599" s="10"/>
      <c r="AD1599" s="10"/>
      <c r="AE1599" s="10"/>
      <c r="AT1599" s="227" t="s">
        <v>199</v>
      </c>
      <c r="AU1599" s="227" t="s">
        <v>85</v>
      </c>
      <c r="AV1599" s="10" t="s">
        <v>83</v>
      </c>
      <c r="AW1599" s="10" t="s">
        <v>32</v>
      </c>
      <c r="AX1599" s="10" t="s">
        <v>76</v>
      </c>
      <c r="AY1599" s="227" t="s">
        <v>195</v>
      </c>
    </row>
    <row r="1600" s="11" customFormat="1">
      <c r="A1600" s="11"/>
      <c r="B1600" s="228"/>
      <c r="C1600" s="229"/>
      <c r="D1600" s="213" t="s">
        <v>199</v>
      </c>
      <c r="E1600" s="230" t="s">
        <v>1</v>
      </c>
      <c r="F1600" s="231" t="s">
        <v>2049</v>
      </c>
      <c r="G1600" s="229"/>
      <c r="H1600" s="232">
        <v>1.2</v>
      </c>
      <c r="I1600" s="233"/>
      <c r="J1600" s="229"/>
      <c r="K1600" s="229"/>
      <c r="L1600" s="234"/>
      <c r="M1600" s="235"/>
      <c r="N1600" s="236"/>
      <c r="O1600" s="236"/>
      <c r="P1600" s="236"/>
      <c r="Q1600" s="236"/>
      <c r="R1600" s="236"/>
      <c r="S1600" s="236"/>
      <c r="T1600" s="237"/>
      <c r="U1600" s="11"/>
      <c r="V1600" s="11"/>
      <c r="W1600" s="11"/>
      <c r="X1600" s="11"/>
      <c r="Y1600" s="11"/>
      <c r="Z1600" s="11"/>
      <c r="AA1600" s="11"/>
      <c r="AB1600" s="11"/>
      <c r="AC1600" s="11"/>
      <c r="AD1600" s="11"/>
      <c r="AE1600" s="11"/>
      <c r="AT1600" s="238" t="s">
        <v>199</v>
      </c>
      <c r="AU1600" s="238" t="s">
        <v>85</v>
      </c>
      <c r="AV1600" s="11" t="s">
        <v>85</v>
      </c>
      <c r="AW1600" s="11" t="s">
        <v>32</v>
      </c>
      <c r="AX1600" s="11" t="s">
        <v>76</v>
      </c>
      <c r="AY1600" s="238" t="s">
        <v>195</v>
      </c>
    </row>
    <row r="1601" s="10" customFormat="1">
      <c r="A1601" s="10"/>
      <c r="B1601" s="218"/>
      <c r="C1601" s="219"/>
      <c r="D1601" s="213" t="s">
        <v>199</v>
      </c>
      <c r="E1601" s="220" t="s">
        <v>1</v>
      </c>
      <c r="F1601" s="221" t="s">
        <v>2030</v>
      </c>
      <c r="G1601" s="219"/>
      <c r="H1601" s="220" t="s">
        <v>1</v>
      </c>
      <c r="I1601" s="222"/>
      <c r="J1601" s="219"/>
      <c r="K1601" s="219"/>
      <c r="L1601" s="223"/>
      <c r="M1601" s="224"/>
      <c r="N1601" s="225"/>
      <c r="O1601" s="225"/>
      <c r="P1601" s="225"/>
      <c r="Q1601" s="225"/>
      <c r="R1601" s="225"/>
      <c r="S1601" s="225"/>
      <c r="T1601" s="226"/>
      <c r="U1601" s="10"/>
      <c r="V1601" s="10"/>
      <c r="W1601" s="10"/>
      <c r="X1601" s="10"/>
      <c r="Y1601" s="10"/>
      <c r="Z1601" s="10"/>
      <c r="AA1601" s="10"/>
      <c r="AB1601" s="10"/>
      <c r="AC1601" s="10"/>
      <c r="AD1601" s="10"/>
      <c r="AE1601" s="10"/>
      <c r="AT1601" s="227" t="s">
        <v>199</v>
      </c>
      <c r="AU1601" s="227" t="s">
        <v>85</v>
      </c>
      <c r="AV1601" s="10" t="s">
        <v>83</v>
      </c>
      <c r="AW1601" s="10" t="s">
        <v>32</v>
      </c>
      <c r="AX1601" s="10" t="s">
        <v>76</v>
      </c>
      <c r="AY1601" s="227" t="s">
        <v>195</v>
      </c>
    </row>
    <row r="1602" s="11" customFormat="1">
      <c r="A1602" s="11"/>
      <c r="B1602" s="228"/>
      <c r="C1602" s="229"/>
      <c r="D1602" s="213" t="s">
        <v>199</v>
      </c>
      <c r="E1602" s="230" t="s">
        <v>1</v>
      </c>
      <c r="F1602" s="231" t="s">
        <v>2050</v>
      </c>
      <c r="G1602" s="229"/>
      <c r="H1602" s="232">
        <v>313.78800000000001</v>
      </c>
      <c r="I1602" s="233"/>
      <c r="J1602" s="229"/>
      <c r="K1602" s="229"/>
      <c r="L1602" s="234"/>
      <c r="M1602" s="235"/>
      <c r="N1602" s="236"/>
      <c r="O1602" s="236"/>
      <c r="P1602" s="236"/>
      <c r="Q1602" s="236"/>
      <c r="R1602" s="236"/>
      <c r="S1602" s="236"/>
      <c r="T1602" s="237"/>
      <c r="U1602" s="11"/>
      <c r="V1602" s="11"/>
      <c r="W1602" s="11"/>
      <c r="X1602" s="11"/>
      <c r="Y1602" s="11"/>
      <c r="Z1602" s="11"/>
      <c r="AA1602" s="11"/>
      <c r="AB1602" s="11"/>
      <c r="AC1602" s="11"/>
      <c r="AD1602" s="11"/>
      <c r="AE1602" s="11"/>
      <c r="AT1602" s="238" t="s">
        <v>199</v>
      </c>
      <c r="AU1602" s="238" t="s">
        <v>85</v>
      </c>
      <c r="AV1602" s="11" t="s">
        <v>85</v>
      </c>
      <c r="AW1602" s="11" t="s">
        <v>32</v>
      </c>
      <c r="AX1602" s="11" t="s">
        <v>76</v>
      </c>
      <c r="AY1602" s="238" t="s">
        <v>195</v>
      </c>
    </row>
    <row r="1603" s="11" customFormat="1">
      <c r="A1603" s="11"/>
      <c r="B1603" s="228"/>
      <c r="C1603" s="229"/>
      <c r="D1603" s="213" t="s">
        <v>199</v>
      </c>
      <c r="E1603" s="230" t="s">
        <v>1</v>
      </c>
      <c r="F1603" s="231" t="s">
        <v>2051</v>
      </c>
      <c r="G1603" s="229"/>
      <c r="H1603" s="232">
        <v>32.5</v>
      </c>
      <c r="I1603" s="233"/>
      <c r="J1603" s="229"/>
      <c r="K1603" s="229"/>
      <c r="L1603" s="234"/>
      <c r="M1603" s="235"/>
      <c r="N1603" s="236"/>
      <c r="O1603" s="236"/>
      <c r="P1603" s="236"/>
      <c r="Q1603" s="236"/>
      <c r="R1603" s="236"/>
      <c r="S1603" s="236"/>
      <c r="T1603" s="237"/>
      <c r="U1603" s="11"/>
      <c r="V1603" s="11"/>
      <c r="W1603" s="11"/>
      <c r="X1603" s="11"/>
      <c r="Y1603" s="11"/>
      <c r="Z1603" s="11"/>
      <c r="AA1603" s="11"/>
      <c r="AB1603" s="11"/>
      <c r="AC1603" s="11"/>
      <c r="AD1603" s="11"/>
      <c r="AE1603" s="11"/>
      <c r="AT1603" s="238" t="s">
        <v>199</v>
      </c>
      <c r="AU1603" s="238" t="s">
        <v>85</v>
      </c>
      <c r="AV1603" s="11" t="s">
        <v>85</v>
      </c>
      <c r="AW1603" s="11" t="s">
        <v>32</v>
      </c>
      <c r="AX1603" s="11" t="s">
        <v>76</v>
      </c>
      <c r="AY1603" s="238" t="s">
        <v>195</v>
      </c>
    </row>
    <row r="1604" s="10" customFormat="1">
      <c r="A1604" s="10"/>
      <c r="B1604" s="218"/>
      <c r="C1604" s="219"/>
      <c r="D1604" s="213" t="s">
        <v>199</v>
      </c>
      <c r="E1604" s="220" t="s">
        <v>1</v>
      </c>
      <c r="F1604" s="221" t="s">
        <v>2032</v>
      </c>
      <c r="G1604" s="219"/>
      <c r="H1604" s="220" t="s">
        <v>1</v>
      </c>
      <c r="I1604" s="222"/>
      <c r="J1604" s="219"/>
      <c r="K1604" s="219"/>
      <c r="L1604" s="223"/>
      <c r="M1604" s="224"/>
      <c r="N1604" s="225"/>
      <c r="O1604" s="225"/>
      <c r="P1604" s="225"/>
      <c r="Q1604" s="225"/>
      <c r="R1604" s="225"/>
      <c r="S1604" s="225"/>
      <c r="T1604" s="226"/>
      <c r="U1604" s="10"/>
      <c r="V1604" s="10"/>
      <c r="W1604" s="10"/>
      <c r="X1604" s="10"/>
      <c r="Y1604" s="10"/>
      <c r="Z1604" s="10"/>
      <c r="AA1604" s="10"/>
      <c r="AB1604" s="10"/>
      <c r="AC1604" s="10"/>
      <c r="AD1604" s="10"/>
      <c r="AE1604" s="10"/>
      <c r="AT1604" s="227" t="s">
        <v>199</v>
      </c>
      <c r="AU1604" s="227" t="s">
        <v>85</v>
      </c>
      <c r="AV1604" s="10" t="s">
        <v>83</v>
      </c>
      <c r="AW1604" s="10" t="s">
        <v>32</v>
      </c>
      <c r="AX1604" s="10" t="s">
        <v>76</v>
      </c>
      <c r="AY1604" s="227" t="s">
        <v>195</v>
      </c>
    </row>
    <row r="1605" s="11" customFormat="1">
      <c r="A1605" s="11"/>
      <c r="B1605" s="228"/>
      <c r="C1605" s="229"/>
      <c r="D1605" s="213" t="s">
        <v>199</v>
      </c>
      <c r="E1605" s="230" t="s">
        <v>1</v>
      </c>
      <c r="F1605" s="231" t="s">
        <v>2052</v>
      </c>
      <c r="G1605" s="229"/>
      <c r="H1605" s="232">
        <v>28.643999999999998</v>
      </c>
      <c r="I1605" s="233"/>
      <c r="J1605" s="229"/>
      <c r="K1605" s="229"/>
      <c r="L1605" s="234"/>
      <c r="M1605" s="235"/>
      <c r="N1605" s="236"/>
      <c r="O1605" s="236"/>
      <c r="P1605" s="236"/>
      <c r="Q1605" s="236"/>
      <c r="R1605" s="236"/>
      <c r="S1605" s="236"/>
      <c r="T1605" s="237"/>
      <c r="U1605" s="11"/>
      <c r="V1605" s="11"/>
      <c r="W1605" s="11"/>
      <c r="X1605" s="11"/>
      <c r="Y1605" s="11"/>
      <c r="Z1605" s="11"/>
      <c r="AA1605" s="11"/>
      <c r="AB1605" s="11"/>
      <c r="AC1605" s="11"/>
      <c r="AD1605" s="11"/>
      <c r="AE1605" s="11"/>
      <c r="AT1605" s="238" t="s">
        <v>199</v>
      </c>
      <c r="AU1605" s="238" t="s">
        <v>85</v>
      </c>
      <c r="AV1605" s="11" t="s">
        <v>85</v>
      </c>
      <c r="AW1605" s="11" t="s">
        <v>32</v>
      </c>
      <c r="AX1605" s="11" t="s">
        <v>76</v>
      </c>
      <c r="AY1605" s="238" t="s">
        <v>195</v>
      </c>
    </row>
    <row r="1606" s="11" customFormat="1">
      <c r="A1606" s="11"/>
      <c r="B1606" s="228"/>
      <c r="C1606" s="229"/>
      <c r="D1606" s="213" t="s">
        <v>199</v>
      </c>
      <c r="E1606" s="230" t="s">
        <v>1</v>
      </c>
      <c r="F1606" s="231" t="s">
        <v>2053</v>
      </c>
      <c r="G1606" s="229"/>
      <c r="H1606" s="232">
        <v>3.25</v>
      </c>
      <c r="I1606" s="233"/>
      <c r="J1606" s="229"/>
      <c r="K1606" s="229"/>
      <c r="L1606" s="234"/>
      <c r="M1606" s="235"/>
      <c r="N1606" s="236"/>
      <c r="O1606" s="236"/>
      <c r="P1606" s="236"/>
      <c r="Q1606" s="236"/>
      <c r="R1606" s="236"/>
      <c r="S1606" s="236"/>
      <c r="T1606" s="237"/>
      <c r="U1606" s="11"/>
      <c r="V1606" s="11"/>
      <c r="W1606" s="11"/>
      <c r="X1606" s="11"/>
      <c r="Y1606" s="11"/>
      <c r="Z1606" s="11"/>
      <c r="AA1606" s="11"/>
      <c r="AB1606" s="11"/>
      <c r="AC1606" s="11"/>
      <c r="AD1606" s="11"/>
      <c r="AE1606" s="11"/>
      <c r="AT1606" s="238" t="s">
        <v>199</v>
      </c>
      <c r="AU1606" s="238" t="s">
        <v>85</v>
      </c>
      <c r="AV1606" s="11" t="s">
        <v>85</v>
      </c>
      <c r="AW1606" s="11" t="s">
        <v>32</v>
      </c>
      <c r="AX1606" s="11" t="s">
        <v>76</v>
      </c>
      <c r="AY1606" s="238" t="s">
        <v>195</v>
      </c>
    </row>
    <row r="1607" s="10" customFormat="1">
      <c r="A1607" s="10"/>
      <c r="B1607" s="218"/>
      <c r="C1607" s="219"/>
      <c r="D1607" s="213" t="s">
        <v>199</v>
      </c>
      <c r="E1607" s="220" t="s">
        <v>1</v>
      </c>
      <c r="F1607" s="221" t="s">
        <v>2034</v>
      </c>
      <c r="G1607" s="219"/>
      <c r="H1607" s="220" t="s">
        <v>1</v>
      </c>
      <c r="I1607" s="222"/>
      <c r="J1607" s="219"/>
      <c r="K1607" s="219"/>
      <c r="L1607" s="223"/>
      <c r="M1607" s="224"/>
      <c r="N1607" s="225"/>
      <c r="O1607" s="225"/>
      <c r="P1607" s="225"/>
      <c r="Q1607" s="225"/>
      <c r="R1607" s="225"/>
      <c r="S1607" s="225"/>
      <c r="T1607" s="226"/>
      <c r="U1607" s="10"/>
      <c r="V1607" s="10"/>
      <c r="W1607" s="10"/>
      <c r="X1607" s="10"/>
      <c r="Y1607" s="10"/>
      <c r="Z1607" s="10"/>
      <c r="AA1607" s="10"/>
      <c r="AB1607" s="10"/>
      <c r="AC1607" s="10"/>
      <c r="AD1607" s="10"/>
      <c r="AE1607" s="10"/>
      <c r="AT1607" s="227" t="s">
        <v>199</v>
      </c>
      <c r="AU1607" s="227" t="s">
        <v>85</v>
      </c>
      <c r="AV1607" s="10" t="s">
        <v>83</v>
      </c>
      <c r="AW1607" s="10" t="s">
        <v>32</v>
      </c>
      <c r="AX1607" s="10" t="s">
        <v>76</v>
      </c>
      <c r="AY1607" s="227" t="s">
        <v>195</v>
      </c>
    </row>
    <row r="1608" s="11" customFormat="1">
      <c r="A1608" s="11"/>
      <c r="B1608" s="228"/>
      <c r="C1608" s="229"/>
      <c r="D1608" s="213" t="s">
        <v>199</v>
      </c>
      <c r="E1608" s="230" t="s">
        <v>1</v>
      </c>
      <c r="F1608" s="231" t="s">
        <v>2054</v>
      </c>
      <c r="G1608" s="229"/>
      <c r="H1608" s="232">
        <v>16.632000000000001</v>
      </c>
      <c r="I1608" s="233"/>
      <c r="J1608" s="229"/>
      <c r="K1608" s="229"/>
      <c r="L1608" s="234"/>
      <c r="M1608" s="235"/>
      <c r="N1608" s="236"/>
      <c r="O1608" s="236"/>
      <c r="P1608" s="236"/>
      <c r="Q1608" s="236"/>
      <c r="R1608" s="236"/>
      <c r="S1608" s="236"/>
      <c r="T1608" s="237"/>
      <c r="U1608" s="11"/>
      <c r="V1608" s="11"/>
      <c r="W1608" s="11"/>
      <c r="X1608" s="11"/>
      <c r="Y1608" s="11"/>
      <c r="Z1608" s="11"/>
      <c r="AA1608" s="11"/>
      <c r="AB1608" s="11"/>
      <c r="AC1608" s="11"/>
      <c r="AD1608" s="11"/>
      <c r="AE1608" s="11"/>
      <c r="AT1608" s="238" t="s">
        <v>199</v>
      </c>
      <c r="AU1608" s="238" t="s">
        <v>85</v>
      </c>
      <c r="AV1608" s="11" t="s">
        <v>85</v>
      </c>
      <c r="AW1608" s="11" t="s">
        <v>32</v>
      </c>
      <c r="AX1608" s="11" t="s">
        <v>76</v>
      </c>
      <c r="AY1608" s="238" t="s">
        <v>195</v>
      </c>
    </row>
    <row r="1609" s="10" customFormat="1">
      <c r="A1609" s="10"/>
      <c r="B1609" s="218"/>
      <c r="C1609" s="219"/>
      <c r="D1609" s="213" t="s">
        <v>199</v>
      </c>
      <c r="E1609" s="220" t="s">
        <v>1</v>
      </c>
      <c r="F1609" s="221" t="s">
        <v>2055</v>
      </c>
      <c r="G1609" s="219"/>
      <c r="H1609" s="220" t="s">
        <v>1</v>
      </c>
      <c r="I1609" s="222"/>
      <c r="J1609" s="219"/>
      <c r="K1609" s="219"/>
      <c r="L1609" s="223"/>
      <c r="M1609" s="224"/>
      <c r="N1609" s="225"/>
      <c r="O1609" s="225"/>
      <c r="P1609" s="225"/>
      <c r="Q1609" s="225"/>
      <c r="R1609" s="225"/>
      <c r="S1609" s="225"/>
      <c r="T1609" s="226"/>
      <c r="U1609" s="10"/>
      <c r="V1609" s="10"/>
      <c r="W1609" s="10"/>
      <c r="X1609" s="10"/>
      <c r="Y1609" s="10"/>
      <c r="Z1609" s="10"/>
      <c r="AA1609" s="10"/>
      <c r="AB1609" s="10"/>
      <c r="AC1609" s="10"/>
      <c r="AD1609" s="10"/>
      <c r="AE1609" s="10"/>
      <c r="AT1609" s="227" t="s">
        <v>199</v>
      </c>
      <c r="AU1609" s="227" t="s">
        <v>85</v>
      </c>
      <c r="AV1609" s="10" t="s">
        <v>83</v>
      </c>
      <c r="AW1609" s="10" t="s">
        <v>32</v>
      </c>
      <c r="AX1609" s="10" t="s">
        <v>76</v>
      </c>
      <c r="AY1609" s="227" t="s">
        <v>195</v>
      </c>
    </row>
    <row r="1610" s="11" customFormat="1">
      <c r="A1610" s="11"/>
      <c r="B1610" s="228"/>
      <c r="C1610" s="229"/>
      <c r="D1610" s="213" t="s">
        <v>199</v>
      </c>
      <c r="E1610" s="230" t="s">
        <v>1</v>
      </c>
      <c r="F1610" s="231" t="s">
        <v>2056</v>
      </c>
      <c r="G1610" s="229"/>
      <c r="H1610" s="232">
        <v>200.40000000000001</v>
      </c>
      <c r="I1610" s="233"/>
      <c r="J1610" s="229"/>
      <c r="K1610" s="229"/>
      <c r="L1610" s="234"/>
      <c r="M1610" s="235"/>
      <c r="N1610" s="236"/>
      <c r="O1610" s="236"/>
      <c r="P1610" s="236"/>
      <c r="Q1610" s="236"/>
      <c r="R1610" s="236"/>
      <c r="S1610" s="236"/>
      <c r="T1610" s="237"/>
      <c r="U1610" s="11"/>
      <c r="V1610" s="11"/>
      <c r="W1610" s="11"/>
      <c r="X1610" s="11"/>
      <c r="Y1610" s="11"/>
      <c r="Z1610" s="11"/>
      <c r="AA1610" s="11"/>
      <c r="AB1610" s="11"/>
      <c r="AC1610" s="11"/>
      <c r="AD1610" s="11"/>
      <c r="AE1610" s="11"/>
      <c r="AT1610" s="238" t="s">
        <v>199</v>
      </c>
      <c r="AU1610" s="238" t="s">
        <v>85</v>
      </c>
      <c r="AV1610" s="11" t="s">
        <v>85</v>
      </c>
      <c r="AW1610" s="11" t="s">
        <v>32</v>
      </c>
      <c r="AX1610" s="11" t="s">
        <v>76</v>
      </c>
      <c r="AY1610" s="238" t="s">
        <v>195</v>
      </c>
    </row>
    <row r="1611" s="11" customFormat="1">
      <c r="A1611" s="11"/>
      <c r="B1611" s="228"/>
      <c r="C1611" s="229"/>
      <c r="D1611" s="213" t="s">
        <v>199</v>
      </c>
      <c r="E1611" s="230" t="s">
        <v>1</v>
      </c>
      <c r="F1611" s="231" t="s">
        <v>2057</v>
      </c>
      <c r="G1611" s="229"/>
      <c r="H1611" s="232">
        <v>22.75</v>
      </c>
      <c r="I1611" s="233"/>
      <c r="J1611" s="229"/>
      <c r="K1611" s="229"/>
      <c r="L1611" s="234"/>
      <c r="M1611" s="235"/>
      <c r="N1611" s="236"/>
      <c r="O1611" s="236"/>
      <c r="P1611" s="236"/>
      <c r="Q1611" s="236"/>
      <c r="R1611" s="236"/>
      <c r="S1611" s="236"/>
      <c r="T1611" s="237"/>
      <c r="U1611" s="11"/>
      <c r="V1611" s="11"/>
      <c r="W1611" s="11"/>
      <c r="X1611" s="11"/>
      <c r="Y1611" s="11"/>
      <c r="Z1611" s="11"/>
      <c r="AA1611" s="11"/>
      <c r="AB1611" s="11"/>
      <c r="AC1611" s="11"/>
      <c r="AD1611" s="11"/>
      <c r="AE1611" s="11"/>
      <c r="AT1611" s="238" t="s">
        <v>199</v>
      </c>
      <c r="AU1611" s="238" t="s">
        <v>85</v>
      </c>
      <c r="AV1611" s="11" t="s">
        <v>85</v>
      </c>
      <c r="AW1611" s="11" t="s">
        <v>32</v>
      </c>
      <c r="AX1611" s="11" t="s">
        <v>76</v>
      </c>
      <c r="AY1611" s="238" t="s">
        <v>195</v>
      </c>
    </row>
    <row r="1612" s="10" customFormat="1">
      <c r="A1612" s="10"/>
      <c r="B1612" s="218"/>
      <c r="C1612" s="219"/>
      <c r="D1612" s="213" t="s">
        <v>199</v>
      </c>
      <c r="E1612" s="220" t="s">
        <v>1</v>
      </c>
      <c r="F1612" s="221" t="s">
        <v>2058</v>
      </c>
      <c r="G1612" s="219"/>
      <c r="H1612" s="220" t="s">
        <v>1</v>
      </c>
      <c r="I1612" s="222"/>
      <c r="J1612" s="219"/>
      <c r="K1612" s="219"/>
      <c r="L1612" s="223"/>
      <c r="M1612" s="224"/>
      <c r="N1612" s="225"/>
      <c r="O1612" s="225"/>
      <c r="P1612" s="225"/>
      <c r="Q1612" s="225"/>
      <c r="R1612" s="225"/>
      <c r="S1612" s="225"/>
      <c r="T1612" s="226"/>
      <c r="U1612" s="10"/>
      <c r="V1612" s="10"/>
      <c r="W1612" s="10"/>
      <c r="X1612" s="10"/>
      <c r="Y1612" s="10"/>
      <c r="Z1612" s="10"/>
      <c r="AA1612" s="10"/>
      <c r="AB1612" s="10"/>
      <c r="AC1612" s="10"/>
      <c r="AD1612" s="10"/>
      <c r="AE1612" s="10"/>
      <c r="AT1612" s="227" t="s">
        <v>199</v>
      </c>
      <c r="AU1612" s="227" t="s">
        <v>85</v>
      </c>
      <c r="AV1612" s="10" t="s">
        <v>83</v>
      </c>
      <c r="AW1612" s="10" t="s">
        <v>32</v>
      </c>
      <c r="AX1612" s="10" t="s">
        <v>76</v>
      </c>
      <c r="AY1612" s="227" t="s">
        <v>195</v>
      </c>
    </row>
    <row r="1613" s="11" customFormat="1">
      <c r="A1613" s="11"/>
      <c r="B1613" s="228"/>
      <c r="C1613" s="229"/>
      <c r="D1613" s="213" t="s">
        <v>199</v>
      </c>
      <c r="E1613" s="230" t="s">
        <v>1</v>
      </c>
      <c r="F1613" s="231" t="s">
        <v>2059</v>
      </c>
      <c r="G1613" s="229"/>
      <c r="H1613" s="232">
        <v>3.948</v>
      </c>
      <c r="I1613" s="233"/>
      <c r="J1613" s="229"/>
      <c r="K1613" s="229"/>
      <c r="L1613" s="234"/>
      <c r="M1613" s="235"/>
      <c r="N1613" s="236"/>
      <c r="O1613" s="236"/>
      <c r="P1613" s="236"/>
      <c r="Q1613" s="236"/>
      <c r="R1613" s="236"/>
      <c r="S1613" s="236"/>
      <c r="T1613" s="237"/>
      <c r="U1613" s="11"/>
      <c r="V1613" s="11"/>
      <c r="W1613" s="11"/>
      <c r="X1613" s="11"/>
      <c r="Y1613" s="11"/>
      <c r="Z1613" s="11"/>
      <c r="AA1613" s="11"/>
      <c r="AB1613" s="11"/>
      <c r="AC1613" s="11"/>
      <c r="AD1613" s="11"/>
      <c r="AE1613" s="11"/>
      <c r="AT1613" s="238" t="s">
        <v>199</v>
      </c>
      <c r="AU1613" s="238" t="s">
        <v>85</v>
      </c>
      <c r="AV1613" s="11" t="s">
        <v>85</v>
      </c>
      <c r="AW1613" s="11" t="s">
        <v>32</v>
      </c>
      <c r="AX1613" s="11" t="s">
        <v>76</v>
      </c>
      <c r="AY1613" s="238" t="s">
        <v>195</v>
      </c>
    </row>
    <row r="1614" s="11" customFormat="1">
      <c r="A1614" s="11"/>
      <c r="B1614" s="228"/>
      <c r="C1614" s="229"/>
      <c r="D1614" s="213" t="s">
        <v>199</v>
      </c>
      <c r="E1614" s="230" t="s">
        <v>1</v>
      </c>
      <c r="F1614" s="231" t="s">
        <v>2060</v>
      </c>
      <c r="G1614" s="229"/>
      <c r="H1614" s="232">
        <v>85.031999999999996</v>
      </c>
      <c r="I1614" s="233"/>
      <c r="J1614" s="229"/>
      <c r="K1614" s="229"/>
      <c r="L1614" s="234"/>
      <c r="M1614" s="235"/>
      <c r="N1614" s="236"/>
      <c r="O1614" s="236"/>
      <c r="P1614" s="236"/>
      <c r="Q1614" s="236"/>
      <c r="R1614" s="236"/>
      <c r="S1614" s="236"/>
      <c r="T1614" s="237"/>
      <c r="U1614" s="11"/>
      <c r="V1614" s="11"/>
      <c r="W1614" s="11"/>
      <c r="X1614" s="11"/>
      <c r="Y1614" s="11"/>
      <c r="Z1614" s="11"/>
      <c r="AA1614" s="11"/>
      <c r="AB1614" s="11"/>
      <c r="AC1614" s="11"/>
      <c r="AD1614" s="11"/>
      <c r="AE1614" s="11"/>
      <c r="AT1614" s="238" t="s">
        <v>199</v>
      </c>
      <c r="AU1614" s="238" t="s">
        <v>85</v>
      </c>
      <c r="AV1614" s="11" t="s">
        <v>85</v>
      </c>
      <c r="AW1614" s="11" t="s">
        <v>32</v>
      </c>
      <c r="AX1614" s="11" t="s">
        <v>76</v>
      </c>
      <c r="AY1614" s="238" t="s">
        <v>195</v>
      </c>
    </row>
    <row r="1615" s="11" customFormat="1">
      <c r="A1615" s="11"/>
      <c r="B1615" s="228"/>
      <c r="C1615" s="229"/>
      <c r="D1615" s="213" t="s">
        <v>199</v>
      </c>
      <c r="E1615" s="230" t="s">
        <v>1</v>
      </c>
      <c r="F1615" s="231" t="s">
        <v>2045</v>
      </c>
      <c r="G1615" s="229"/>
      <c r="H1615" s="232">
        <v>13</v>
      </c>
      <c r="I1615" s="233"/>
      <c r="J1615" s="229"/>
      <c r="K1615" s="229"/>
      <c r="L1615" s="234"/>
      <c r="M1615" s="235"/>
      <c r="N1615" s="236"/>
      <c r="O1615" s="236"/>
      <c r="P1615" s="236"/>
      <c r="Q1615" s="236"/>
      <c r="R1615" s="236"/>
      <c r="S1615" s="236"/>
      <c r="T1615" s="237"/>
      <c r="U1615" s="11"/>
      <c r="V1615" s="11"/>
      <c r="W1615" s="11"/>
      <c r="X1615" s="11"/>
      <c r="Y1615" s="11"/>
      <c r="Z1615" s="11"/>
      <c r="AA1615" s="11"/>
      <c r="AB1615" s="11"/>
      <c r="AC1615" s="11"/>
      <c r="AD1615" s="11"/>
      <c r="AE1615" s="11"/>
      <c r="AT1615" s="238" t="s">
        <v>199</v>
      </c>
      <c r="AU1615" s="238" t="s">
        <v>85</v>
      </c>
      <c r="AV1615" s="11" t="s">
        <v>85</v>
      </c>
      <c r="AW1615" s="11" t="s">
        <v>32</v>
      </c>
      <c r="AX1615" s="11" t="s">
        <v>76</v>
      </c>
      <c r="AY1615" s="238" t="s">
        <v>195</v>
      </c>
    </row>
    <row r="1616" s="11" customFormat="1">
      <c r="A1616" s="11"/>
      <c r="B1616" s="228"/>
      <c r="C1616" s="229"/>
      <c r="D1616" s="213" t="s">
        <v>199</v>
      </c>
      <c r="E1616" s="230" t="s">
        <v>1</v>
      </c>
      <c r="F1616" s="231" t="s">
        <v>2061</v>
      </c>
      <c r="G1616" s="229"/>
      <c r="H1616" s="232">
        <v>5.4000000000000004</v>
      </c>
      <c r="I1616" s="233"/>
      <c r="J1616" s="229"/>
      <c r="K1616" s="229"/>
      <c r="L1616" s="234"/>
      <c r="M1616" s="235"/>
      <c r="N1616" s="236"/>
      <c r="O1616" s="236"/>
      <c r="P1616" s="236"/>
      <c r="Q1616" s="236"/>
      <c r="R1616" s="236"/>
      <c r="S1616" s="236"/>
      <c r="T1616" s="237"/>
      <c r="U1616" s="11"/>
      <c r="V1616" s="11"/>
      <c r="W1616" s="11"/>
      <c r="X1616" s="11"/>
      <c r="Y1616" s="11"/>
      <c r="Z1616" s="11"/>
      <c r="AA1616" s="11"/>
      <c r="AB1616" s="11"/>
      <c r="AC1616" s="11"/>
      <c r="AD1616" s="11"/>
      <c r="AE1616" s="11"/>
      <c r="AT1616" s="238" t="s">
        <v>199</v>
      </c>
      <c r="AU1616" s="238" t="s">
        <v>85</v>
      </c>
      <c r="AV1616" s="11" t="s">
        <v>85</v>
      </c>
      <c r="AW1616" s="11" t="s">
        <v>32</v>
      </c>
      <c r="AX1616" s="11" t="s">
        <v>76</v>
      </c>
      <c r="AY1616" s="238" t="s">
        <v>195</v>
      </c>
    </row>
    <row r="1617" s="10" customFormat="1">
      <c r="A1617" s="10"/>
      <c r="B1617" s="218"/>
      <c r="C1617" s="219"/>
      <c r="D1617" s="213" t="s">
        <v>199</v>
      </c>
      <c r="E1617" s="220" t="s">
        <v>1</v>
      </c>
      <c r="F1617" s="221" t="s">
        <v>2062</v>
      </c>
      <c r="G1617" s="219"/>
      <c r="H1617" s="220" t="s">
        <v>1</v>
      </c>
      <c r="I1617" s="222"/>
      <c r="J1617" s="219"/>
      <c r="K1617" s="219"/>
      <c r="L1617" s="223"/>
      <c r="M1617" s="224"/>
      <c r="N1617" s="225"/>
      <c r="O1617" s="225"/>
      <c r="P1617" s="225"/>
      <c r="Q1617" s="225"/>
      <c r="R1617" s="225"/>
      <c r="S1617" s="225"/>
      <c r="T1617" s="226"/>
      <c r="U1617" s="10"/>
      <c r="V1617" s="10"/>
      <c r="W1617" s="10"/>
      <c r="X1617" s="10"/>
      <c r="Y1617" s="10"/>
      <c r="Z1617" s="10"/>
      <c r="AA1617" s="10"/>
      <c r="AB1617" s="10"/>
      <c r="AC1617" s="10"/>
      <c r="AD1617" s="10"/>
      <c r="AE1617" s="10"/>
      <c r="AT1617" s="227" t="s">
        <v>199</v>
      </c>
      <c r="AU1617" s="227" t="s">
        <v>85</v>
      </c>
      <c r="AV1617" s="10" t="s">
        <v>83</v>
      </c>
      <c r="AW1617" s="10" t="s">
        <v>32</v>
      </c>
      <c r="AX1617" s="10" t="s">
        <v>76</v>
      </c>
      <c r="AY1617" s="227" t="s">
        <v>195</v>
      </c>
    </row>
    <row r="1618" s="11" customFormat="1">
      <c r="A1618" s="11"/>
      <c r="B1618" s="228"/>
      <c r="C1618" s="229"/>
      <c r="D1618" s="213" t="s">
        <v>199</v>
      </c>
      <c r="E1618" s="230" t="s">
        <v>1</v>
      </c>
      <c r="F1618" s="231" t="s">
        <v>2063</v>
      </c>
      <c r="G1618" s="229"/>
      <c r="H1618" s="232">
        <v>324.66000000000003</v>
      </c>
      <c r="I1618" s="233"/>
      <c r="J1618" s="229"/>
      <c r="K1618" s="229"/>
      <c r="L1618" s="234"/>
      <c r="M1618" s="235"/>
      <c r="N1618" s="236"/>
      <c r="O1618" s="236"/>
      <c r="P1618" s="236"/>
      <c r="Q1618" s="236"/>
      <c r="R1618" s="236"/>
      <c r="S1618" s="236"/>
      <c r="T1618" s="237"/>
      <c r="U1618" s="11"/>
      <c r="V1618" s="11"/>
      <c r="W1618" s="11"/>
      <c r="X1618" s="11"/>
      <c r="Y1618" s="11"/>
      <c r="Z1618" s="11"/>
      <c r="AA1618" s="11"/>
      <c r="AB1618" s="11"/>
      <c r="AC1618" s="11"/>
      <c r="AD1618" s="11"/>
      <c r="AE1618" s="11"/>
      <c r="AT1618" s="238" t="s">
        <v>199</v>
      </c>
      <c r="AU1618" s="238" t="s">
        <v>85</v>
      </c>
      <c r="AV1618" s="11" t="s">
        <v>85</v>
      </c>
      <c r="AW1618" s="11" t="s">
        <v>32</v>
      </c>
      <c r="AX1618" s="11" t="s">
        <v>76</v>
      </c>
      <c r="AY1618" s="238" t="s">
        <v>195</v>
      </c>
    </row>
    <row r="1619" s="11" customFormat="1">
      <c r="A1619" s="11"/>
      <c r="B1619" s="228"/>
      <c r="C1619" s="229"/>
      <c r="D1619" s="213" t="s">
        <v>199</v>
      </c>
      <c r="E1619" s="230" t="s">
        <v>1</v>
      </c>
      <c r="F1619" s="231" t="s">
        <v>2047</v>
      </c>
      <c r="G1619" s="229"/>
      <c r="H1619" s="232">
        <v>39</v>
      </c>
      <c r="I1619" s="233"/>
      <c r="J1619" s="229"/>
      <c r="K1619" s="229"/>
      <c r="L1619" s="234"/>
      <c r="M1619" s="235"/>
      <c r="N1619" s="236"/>
      <c r="O1619" s="236"/>
      <c r="P1619" s="236"/>
      <c r="Q1619" s="236"/>
      <c r="R1619" s="236"/>
      <c r="S1619" s="236"/>
      <c r="T1619" s="237"/>
      <c r="U1619" s="11"/>
      <c r="V1619" s="11"/>
      <c r="W1619" s="11"/>
      <c r="X1619" s="11"/>
      <c r="Y1619" s="11"/>
      <c r="Z1619" s="11"/>
      <c r="AA1619" s="11"/>
      <c r="AB1619" s="11"/>
      <c r="AC1619" s="11"/>
      <c r="AD1619" s="11"/>
      <c r="AE1619" s="11"/>
      <c r="AT1619" s="238" t="s">
        <v>199</v>
      </c>
      <c r="AU1619" s="238" t="s">
        <v>85</v>
      </c>
      <c r="AV1619" s="11" t="s">
        <v>85</v>
      </c>
      <c r="AW1619" s="11" t="s">
        <v>32</v>
      </c>
      <c r="AX1619" s="11" t="s">
        <v>76</v>
      </c>
      <c r="AY1619" s="238" t="s">
        <v>195</v>
      </c>
    </row>
    <row r="1620" s="10" customFormat="1">
      <c r="A1620" s="10"/>
      <c r="B1620" s="218"/>
      <c r="C1620" s="219"/>
      <c r="D1620" s="213" t="s">
        <v>199</v>
      </c>
      <c r="E1620" s="220" t="s">
        <v>1</v>
      </c>
      <c r="F1620" s="221" t="s">
        <v>2016</v>
      </c>
      <c r="G1620" s="219"/>
      <c r="H1620" s="220" t="s">
        <v>1</v>
      </c>
      <c r="I1620" s="222"/>
      <c r="J1620" s="219"/>
      <c r="K1620" s="219"/>
      <c r="L1620" s="223"/>
      <c r="M1620" s="224"/>
      <c r="N1620" s="225"/>
      <c r="O1620" s="225"/>
      <c r="P1620" s="225"/>
      <c r="Q1620" s="225"/>
      <c r="R1620" s="225"/>
      <c r="S1620" s="225"/>
      <c r="T1620" s="226"/>
      <c r="U1620" s="10"/>
      <c r="V1620" s="10"/>
      <c r="W1620" s="10"/>
      <c r="X1620" s="10"/>
      <c r="Y1620" s="10"/>
      <c r="Z1620" s="10"/>
      <c r="AA1620" s="10"/>
      <c r="AB1620" s="10"/>
      <c r="AC1620" s="10"/>
      <c r="AD1620" s="10"/>
      <c r="AE1620" s="10"/>
      <c r="AT1620" s="227" t="s">
        <v>199</v>
      </c>
      <c r="AU1620" s="227" t="s">
        <v>85</v>
      </c>
      <c r="AV1620" s="10" t="s">
        <v>83</v>
      </c>
      <c r="AW1620" s="10" t="s">
        <v>32</v>
      </c>
      <c r="AX1620" s="10" t="s">
        <v>76</v>
      </c>
      <c r="AY1620" s="227" t="s">
        <v>195</v>
      </c>
    </row>
    <row r="1621" s="11" customFormat="1">
      <c r="A1621" s="11"/>
      <c r="B1621" s="228"/>
      <c r="C1621" s="229"/>
      <c r="D1621" s="213" t="s">
        <v>199</v>
      </c>
      <c r="E1621" s="230" t="s">
        <v>1</v>
      </c>
      <c r="F1621" s="231" t="s">
        <v>2064</v>
      </c>
      <c r="G1621" s="229"/>
      <c r="H1621" s="232">
        <v>2.004</v>
      </c>
      <c r="I1621" s="233"/>
      <c r="J1621" s="229"/>
      <c r="K1621" s="229"/>
      <c r="L1621" s="234"/>
      <c r="M1621" s="235"/>
      <c r="N1621" s="236"/>
      <c r="O1621" s="236"/>
      <c r="P1621" s="236"/>
      <c r="Q1621" s="236"/>
      <c r="R1621" s="236"/>
      <c r="S1621" s="236"/>
      <c r="T1621" s="237"/>
      <c r="U1621" s="11"/>
      <c r="V1621" s="11"/>
      <c r="W1621" s="11"/>
      <c r="X1621" s="11"/>
      <c r="Y1621" s="11"/>
      <c r="Z1621" s="11"/>
      <c r="AA1621" s="11"/>
      <c r="AB1621" s="11"/>
      <c r="AC1621" s="11"/>
      <c r="AD1621" s="11"/>
      <c r="AE1621" s="11"/>
      <c r="AT1621" s="238" t="s">
        <v>199</v>
      </c>
      <c r="AU1621" s="238" t="s">
        <v>85</v>
      </c>
      <c r="AV1621" s="11" t="s">
        <v>85</v>
      </c>
      <c r="AW1621" s="11" t="s">
        <v>32</v>
      </c>
      <c r="AX1621" s="11" t="s">
        <v>76</v>
      </c>
      <c r="AY1621" s="238" t="s">
        <v>195</v>
      </c>
    </row>
    <row r="1622" s="10" customFormat="1">
      <c r="A1622" s="10"/>
      <c r="B1622" s="218"/>
      <c r="C1622" s="219"/>
      <c r="D1622" s="213" t="s">
        <v>199</v>
      </c>
      <c r="E1622" s="220" t="s">
        <v>1</v>
      </c>
      <c r="F1622" s="221" t="s">
        <v>2065</v>
      </c>
      <c r="G1622" s="219"/>
      <c r="H1622" s="220" t="s">
        <v>1</v>
      </c>
      <c r="I1622" s="222"/>
      <c r="J1622" s="219"/>
      <c r="K1622" s="219"/>
      <c r="L1622" s="223"/>
      <c r="M1622" s="224"/>
      <c r="N1622" s="225"/>
      <c r="O1622" s="225"/>
      <c r="P1622" s="225"/>
      <c r="Q1622" s="225"/>
      <c r="R1622" s="225"/>
      <c r="S1622" s="225"/>
      <c r="T1622" s="226"/>
      <c r="U1622" s="10"/>
      <c r="V1622" s="10"/>
      <c r="W1622" s="10"/>
      <c r="X1622" s="10"/>
      <c r="Y1622" s="10"/>
      <c r="Z1622" s="10"/>
      <c r="AA1622" s="10"/>
      <c r="AB1622" s="10"/>
      <c r="AC1622" s="10"/>
      <c r="AD1622" s="10"/>
      <c r="AE1622" s="10"/>
      <c r="AT1622" s="227" t="s">
        <v>199</v>
      </c>
      <c r="AU1622" s="227" t="s">
        <v>85</v>
      </c>
      <c r="AV1622" s="10" t="s">
        <v>83</v>
      </c>
      <c r="AW1622" s="10" t="s">
        <v>32</v>
      </c>
      <c r="AX1622" s="10" t="s">
        <v>76</v>
      </c>
      <c r="AY1622" s="227" t="s">
        <v>195</v>
      </c>
    </row>
    <row r="1623" s="11" customFormat="1">
      <c r="A1623" s="11"/>
      <c r="B1623" s="228"/>
      <c r="C1623" s="229"/>
      <c r="D1623" s="213" t="s">
        <v>199</v>
      </c>
      <c r="E1623" s="230" t="s">
        <v>1</v>
      </c>
      <c r="F1623" s="231" t="s">
        <v>2066</v>
      </c>
      <c r="G1623" s="229"/>
      <c r="H1623" s="232">
        <v>1.3200000000000001</v>
      </c>
      <c r="I1623" s="233"/>
      <c r="J1623" s="229"/>
      <c r="K1623" s="229"/>
      <c r="L1623" s="234"/>
      <c r="M1623" s="235"/>
      <c r="N1623" s="236"/>
      <c r="O1623" s="236"/>
      <c r="P1623" s="236"/>
      <c r="Q1623" s="236"/>
      <c r="R1623" s="236"/>
      <c r="S1623" s="236"/>
      <c r="T1623" s="237"/>
      <c r="U1623" s="11"/>
      <c r="V1623" s="11"/>
      <c r="W1623" s="11"/>
      <c r="X1623" s="11"/>
      <c r="Y1623" s="11"/>
      <c r="Z1623" s="11"/>
      <c r="AA1623" s="11"/>
      <c r="AB1623" s="11"/>
      <c r="AC1623" s="11"/>
      <c r="AD1623" s="11"/>
      <c r="AE1623" s="11"/>
      <c r="AT1623" s="238" t="s">
        <v>199</v>
      </c>
      <c r="AU1623" s="238" t="s">
        <v>85</v>
      </c>
      <c r="AV1623" s="11" t="s">
        <v>85</v>
      </c>
      <c r="AW1623" s="11" t="s">
        <v>32</v>
      </c>
      <c r="AX1623" s="11" t="s">
        <v>76</v>
      </c>
      <c r="AY1623" s="238" t="s">
        <v>195</v>
      </c>
    </row>
    <row r="1624" s="10" customFormat="1">
      <c r="A1624" s="10"/>
      <c r="B1624" s="218"/>
      <c r="C1624" s="219"/>
      <c r="D1624" s="213" t="s">
        <v>199</v>
      </c>
      <c r="E1624" s="220" t="s">
        <v>1</v>
      </c>
      <c r="F1624" s="221" t="s">
        <v>2067</v>
      </c>
      <c r="G1624" s="219"/>
      <c r="H1624" s="220" t="s">
        <v>1</v>
      </c>
      <c r="I1624" s="222"/>
      <c r="J1624" s="219"/>
      <c r="K1624" s="219"/>
      <c r="L1624" s="223"/>
      <c r="M1624" s="224"/>
      <c r="N1624" s="225"/>
      <c r="O1624" s="225"/>
      <c r="P1624" s="225"/>
      <c r="Q1624" s="225"/>
      <c r="R1624" s="225"/>
      <c r="S1624" s="225"/>
      <c r="T1624" s="226"/>
      <c r="U1624" s="10"/>
      <c r="V1624" s="10"/>
      <c r="W1624" s="10"/>
      <c r="X1624" s="10"/>
      <c r="Y1624" s="10"/>
      <c r="Z1624" s="10"/>
      <c r="AA1624" s="10"/>
      <c r="AB1624" s="10"/>
      <c r="AC1624" s="10"/>
      <c r="AD1624" s="10"/>
      <c r="AE1624" s="10"/>
      <c r="AT1624" s="227" t="s">
        <v>199</v>
      </c>
      <c r="AU1624" s="227" t="s">
        <v>85</v>
      </c>
      <c r="AV1624" s="10" t="s">
        <v>83</v>
      </c>
      <c r="AW1624" s="10" t="s">
        <v>32</v>
      </c>
      <c r="AX1624" s="10" t="s">
        <v>76</v>
      </c>
      <c r="AY1624" s="227" t="s">
        <v>195</v>
      </c>
    </row>
    <row r="1625" s="11" customFormat="1">
      <c r="A1625" s="11"/>
      <c r="B1625" s="228"/>
      <c r="C1625" s="229"/>
      <c r="D1625" s="213" t="s">
        <v>199</v>
      </c>
      <c r="E1625" s="230" t="s">
        <v>1</v>
      </c>
      <c r="F1625" s="231" t="s">
        <v>2068</v>
      </c>
      <c r="G1625" s="229"/>
      <c r="H1625" s="232">
        <v>1.548</v>
      </c>
      <c r="I1625" s="233"/>
      <c r="J1625" s="229"/>
      <c r="K1625" s="229"/>
      <c r="L1625" s="234"/>
      <c r="M1625" s="235"/>
      <c r="N1625" s="236"/>
      <c r="O1625" s="236"/>
      <c r="P1625" s="236"/>
      <c r="Q1625" s="236"/>
      <c r="R1625" s="236"/>
      <c r="S1625" s="236"/>
      <c r="T1625" s="237"/>
      <c r="U1625" s="11"/>
      <c r="V1625" s="11"/>
      <c r="W1625" s="11"/>
      <c r="X1625" s="11"/>
      <c r="Y1625" s="11"/>
      <c r="Z1625" s="11"/>
      <c r="AA1625" s="11"/>
      <c r="AB1625" s="11"/>
      <c r="AC1625" s="11"/>
      <c r="AD1625" s="11"/>
      <c r="AE1625" s="11"/>
      <c r="AT1625" s="238" t="s">
        <v>199</v>
      </c>
      <c r="AU1625" s="238" t="s">
        <v>85</v>
      </c>
      <c r="AV1625" s="11" t="s">
        <v>85</v>
      </c>
      <c r="AW1625" s="11" t="s">
        <v>32</v>
      </c>
      <c r="AX1625" s="11" t="s">
        <v>76</v>
      </c>
      <c r="AY1625" s="238" t="s">
        <v>195</v>
      </c>
    </row>
    <row r="1626" s="10" customFormat="1">
      <c r="A1626" s="10"/>
      <c r="B1626" s="218"/>
      <c r="C1626" s="219"/>
      <c r="D1626" s="213" t="s">
        <v>199</v>
      </c>
      <c r="E1626" s="220" t="s">
        <v>1</v>
      </c>
      <c r="F1626" s="221" t="s">
        <v>2009</v>
      </c>
      <c r="G1626" s="219"/>
      <c r="H1626" s="220" t="s">
        <v>1</v>
      </c>
      <c r="I1626" s="222"/>
      <c r="J1626" s="219"/>
      <c r="K1626" s="219"/>
      <c r="L1626" s="223"/>
      <c r="M1626" s="224"/>
      <c r="N1626" s="225"/>
      <c r="O1626" s="225"/>
      <c r="P1626" s="225"/>
      <c r="Q1626" s="225"/>
      <c r="R1626" s="225"/>
      <c r="S1626" s="225"/>
      <c r="T1626" s="226"/>
      <c r="U1626" s="10"/>
      <c r="V1626" s="10"/>
      <c r="W1626" s="10"/>
      <c r="X1626" s="10"/>
      <c r="Y1626" s="10"/>
      <c r="Z1626" s="10"/>
      <c r="AA1626" s="10"/>
      <c r="AB1626" s="10"/>
      <c r="AC1626" s="10"/>
      <c r="AD1626" s="10"/>
      <c r="AE1626" s="10"/>
      <c r="AT1626" s="227" t="s">
        <v>199</v>
      </c>
      <c r="AU1626" s="227" t="s">
        <v>85</v>
      </c>
      <c r="AV1626" s="10" t="s">
        <v>83</v>
      </c>
      <c r="AW1626" s="10" t="s">
        <v>32</v>
      </c>
      <c r="AX1626" s="10" t="s">
        <v>76</v>
      </c>
      <c r="AY1626" s="227" t="s">
        <v>195</v>
      </c>
    </row>
    <row r="1627" s="11" customFormat="1">
      <c r="A1627" s="11"/>
      <c r="B1627" s="228"/>
      <c r="C1627" s="229"/>
      <c r="D1627" s="213" t="s">
        <v>199</v>
      </c>
      <c r="E1627" s="230" t="s">
        <v>1</v>
      </c>
      <c r="F1627" s="231" t="s">
        <v>2069</v>
      </c>
      <c r="G1627" s="229"/>
      <c r="H1627" s="232">
        <v>3.3359999999999999</v>
      </c>
      <c r="I1627" s="233"/>
      <c r="J1627" s="229"/>
      <c r="K1627" s="229"/>
      <c r="L1627" s="234"/>
      <c r="M1627" s="235"/>
      <c r="N1627" s="236"/>
      <c r="O1627" s="236"/>
      <c r="P1627" s="236"/>
      <c r="Q1627" s="236"/>
      <c r="R1627" s="236"/>
      <c r="S1627" s="236"/>
      <c r="T1627" s="237"/>
      <c r="U1627" s="11"/>
      <c r="V1627" s="11"/>
      <c r="W1627" s="11"/>
      <c r="X1627" s="11"/>
      <c r="Y1627" s="11"/>
      <c r="Z1627" s="11"/>
      <c r="AA1627" s="11"/>
      <c r="AB1627" s="11"/>
      <c r="AC1627" s="11"/>
      <c r="AD1627" s="11"/>
      <c r="AE1627" s="11"/>
      <c r="AT1627" s="238" t="s">
        <v>199</v>
      </c>
      <c r="AU1627" s="238" t="s">
        <v>85</v>
      </c>
      <c r="AV1627" s="11" t="s">
        <v>85</v>
      </c>
      <c r="AW1627" s="11" t="s">
        <v>32</v>
      </c>
      <c r="AX1627" s="11" t="s">
        <v>76</v>
      </c>
      <c r="AY1627" s="238" t="s">
        <v>195</v>
      </c>
    </row>
    <row r="1628" s="10" customFormat="1">
      <c r="A1628" s="10"/>
      <c r="B1628" s="218"/>
      <c r="C1628" s="219"/>
      <c r="D1628" s="213" t="s">
        <v>199</v>
      </c>
      <c r="E1628" s="220" t="s">
        <v>1</v>
      </c>
      <c r="F1628" s="221" t="s">
        <v>2036</v>
      </c>
      <c r="G1628" s="219"/>
      <c r="H1628" s="220" t="s">
        <v>1</v>
      </c>
      <c r="I1628" s="222"/>
      <c r="J1628" s="219"/>
      <c r="K1628" s="219"/>
      <c r="L1628" s="223"/>
      <c r="M1628" s="224"/>
      <c r="N1628" s="225"/>
      <c r="O1628" s="225"/>
      <c r="P1628" s="225"/>
      <c r="Q1628" s="225"/>
      <c r="R1628" s="225"/>
      <c r="S1628" s="225"/>
      <c r="T1628" s="226"/>
      <c r="U1628" s="10"/>
      <c r="V1628" s="10"/>
      <c r="W1628" s="10"/>
      <c r="X1628" s="10"/>
      <c r="Y1628" s="10"/>
      <c r="Z1628" s="10"/>
      <c r="AA1628" s="10"/>
      <c r="AB1628" s="10"/>
      <c r="AC1628" s="10"/>
      <c r="AD1628" s="10"/>
      <c r="AE1628" s="10"/>
      <c r="AT1628" s="227" t="s">
        <v>199</v>
      </c>
      <c r="AU1628" s="227" t="s">
        <v>85</v>
      </c>
      <c r="AV1628" s="10" t="s">
        <v>83</v>
      </c>
      <c r="AW1628" s="10" t="s">
        <v>32</v>
      </c>
      <c r="AX1628" s="10" t="s">
        <v>76</v>
      </c>
      <c r="AY1628" s="227" t="s">
        <v>195</v>
      </c>
    </row>
    <row r="1629" s="11" customFormat="1">
      <c r="A1629" s="11"/>
      <c r="B1629" s="228"/>
      <c r="C1629" s="229"/>
      <c r="D1629" s="213" t="s">
        <v>199</v>
      </c>
      <c r="E1629" s="230" t="s">
        <v>1</v>
      </c>
      <c r="F1629" s="231" t="s">
        <v>2070</v>
      </c>
      <c r="G1629" s="229"/>
      <c r="H1629" s="232">
        <v>8.8559999999999999</v>
      </c>
      <c r="I1629" s="233"/>
      <c r="J1629" s="229"/>
      <c r="K1629" s="229"/>
      <c r="L1629" s="234"/>
      <c r="M1629" s="235"/>
      <c r="N1629" s="236"/>
      <c r="O1629" s="236"/>
      <c r="P1629" s="236"/>
      <c r="Q1629" s="236"/>
      <c r="R1629" s="236"/>
      <c r="S1629" s="236"/>
      <c r="T1629" s="237"/>
      <c r="U1629" s="11"/>
      <c r="V1629" s="11"/>
      <c r="W1629" s="11"/>
      <c r="X1629" s="11"/>
      <c r="Y1629" s="11"/>
      <c r="Z1629" s="11"/>
      <c r="AA1629" s="11"/>
      <c r="AB1629" s="11"/>
      <c r="AC1629" s="11"/>
      <c r="AD1629" s="11"/>
      <c r="AE1629" s="11"/>
      <c r="AT1629" s="238" t="s">
        <v>199</v>
      </c>
      <c r="AU1629" s="238" t="s">
        <v>85</v>
      </c>
      <c r="AV1629" s="11" t="s">
        <v>85</v>
      </c>
      <c r="AW1629" s="11" t="s">
        <v>32</v>
      </c>
      <c r="AX1629" s="11" t="s">
        <v>76</v>
      </c>
      <c r="AY1629" s="238" t="s">
        <v>195</v>
      </c>
    </row>
    <row r="1630" s="10" customFormat="1">
      <c r="A1630" s="10"/>
      <c r="B1630" s="218"/>
      <c r="C1630" s="219"/>
      <c r="D1630" s="213" t="s">
        <v>199</v>
      </c>
      <c r="E1630" s="220" t="s">
        <v>1</v>
      </c>
      <c r="F1630" s="221" t="s">
        <v>2071</v>
      </c>
      <c r="G1630" s="219"/>
      <c r="H1630" s="220" t="s">
        <v>1</v>
      </c>
      <c r="I1630" s="222"/>
      <c r="J1630" s="219"/>
      <c r="K1630" s="219"/>
      <c r="L1630" s="223"/>
      <c r="M1630" s="224"/>
      <c r="N1630" s="225"/>
      <c r="O1630" s="225"/>
      <c r="P1630" s="225"/>
      <c r="Q1630" s="225"/>
      <c r="R1630" s="225"/>
      <c r="S1630" s="225"/>
      <c r="T1630" s="226"/>
      <c r="U1630" s="10"/>
      <c r="V1630" s="10"/>
      <c r="W1630" s="10"/>
      <c r="X1630" s="10"/>
      <c r="Y1630" s="10"/>
      <c r="Z1630" s="10"/>
      <c r="AA1630" s="10"/>
      <c r="AB1630" s="10"/>
      <c r="AC1630" s="10"/>
      <c r="AD1630" s="10"/>
      <c r="AE1630" s="10"/>
      <c r="AT1630" s="227" t="s">
        <v>199</v>
      </c>
      <c r="AU1630" s="227" t="s">
        <v>85</v>
      </c>
      <c r="AV1630" s="10" t="s">
        <v>83</v>
      </c>
      <c r="AW1630" s="10" t="s">
        <v>32</v>
      </c>
      <c r="AX1630" s="10" t="s">
        <v>76</v>
      </c>
      <c r="AY1630" s="227" t="s">
        <v>195</v>
      </c>
    </row>
    <row r="1631" s="11" customFormat="1">
      <c r="A1631" s="11"/>
      <c r="B1631" s="228"/>
      <c r="C1631" s="229"/>
      <c r="D1631" s="213" t="s">
        <v>199</v>
      </c>
      <c r="E1631" s="230" t="s">
        <v>1</v>
      </c>
      <c r="F1631" s="231" t="s">
        <v>2072</v>
      </c>
      <c r="G1631" s="229"/>
      <c r="H1631" s="232">
        <v>2.3279999999999998</v>
      </c>
      <c r="I1631" s="233"/>
      <c r="J1631" s="229"/>
      <c r="K1631" s="229"/>
      <c r="L1631" s="234"/>
      <c r="M1631" s="235"/>
      <c r="N1631" s="236"/>
      <c r="O1631" s="236"/>
      <c r="P1631" s="236"/>
      <c r="Q1631" s="236"/>
      <c r="R1631" s="236"/>
      <c r="S1631" s="236"/>
      <c r="T1631" s="237"/>
      <c r="U1631" s="11"/>
      <c r="V1631" s="11"/>
      <c r="W1631" s="11"/>
      <c r="X1631" s="11"/>
      <c r="Y1631" s="11"/>
      <c r="Z1631" s="11"/>
      <c r="AA1631" s="11"/>
      <c r="AB1631" s="11"/>
      <c r="AC1631" s="11"/>
      <c r="AD1631" s="11"/>
      <c r="AE1631" s="11"/>
      <c r="AT1631" s="238" t="s">
        <v>199</v>
      </c>
      <c r="AU1631" s="238" t="s">
        <v>85</v>
      </c>
      <c r="AV1631" s="11" t="s">
        <v>85</v>
      </c>
      <c r="AW1631" s="11" t="s">
        <v>32</v>
      </c>
      <c r="AX1631" s="11" t="s">
        <v>76</v>
      </c>
      <c r="AY1631" s="238" t="s">
        <v>195</v>
      </c>
    </row>
    <row r="1632" s="10" customFormat="1">
      <c r="A1632" s="10"/>
      <c r="B1632" s="218"/>
      <c r="C1632" s="219"/>
      <c r="D1632" s="213" t="s">
        <v>199</v>
      </c>
      <c r="E1632" s="220" t="s">
        <v>1</v>
      </c>
      <c r="F1632" s="221" t="s">
        <v>2073</v>
      </c>
      <c r="G1632" s="219"/>
      <c r="H1632" s="220" t="s">
        <v>1</v>
      </c>
      <c r="I1632" s="222"/>
      <c r="J1632" s="219"/>
      <c r="K1632" s="219"/>
      <c r="L1632" s="223"/>
      <c r="M1632" s="224"/>
      <c r="N1632" s="225"/>
      <c r="O1632" s="225"/>
      <c r="P1632" s="225"/>
      <c r="Q1632" s="225"/>
      <c r="R1632" s="225"/>
      <c r="S1632" s="225"/>
      <c r="T1632" s="226"/>
      <c r="U1632" s="10"/>
      <c r="V1632" s="10"/>
      <c r="W1632" s="10"/>
      <c r="X1632" s="10"/>
      <c r="Y1632" s="10"/>
      <c r="Z1632" s="10"/>
      <c r="AA1632" s="10"/>
      <c r="AB1632" s="10"/>
      <c r="AC1632" s="10"/>
      <c r="AD1632" s="10"/>
      <c r="AE1632" s="10"/>
      <c r="AT1632" s="227" t="s">
        <v>199</v>
      </c>
      <c r="AU1632" s="227" t="s">
        <v>85</v>
      </c>
      <c r="AV1632" s="10" t="s">
        <v>83</v>
      </c>
      <c r="AW1632" s="10" t="s">
        <v>32</v>
      </c>
      <c r="AX1632" s="10" t="s">
        <v>76</v>
      </c>
      <c r="AY1632" s="227" t="s">
        <v>195</v>
      </c>
    </row>
    <row r="1633" s="11" customFormat="1">
      <c r="A1633" s="11"/>
      <c r="B1633" s="228"/>
      <c r="C1633" s="229"/>
      <c r="D1633" s="213" t="s">
        <v>199</v>
      </c>
      <c r="E1633" s="230" t="s">
        <v>1</v>
      </c>
      <c r="F1633" s="231" t="s">
        <v>2074</v>
      </c>
      <c r="G1633" s="229"/>
      <c r="H1633" s="232">
        <v>1.8</v>
      </c>
      <c r="I1633" s="233"/>
      <c r="J1633" s="229"/>
      <c r="K1633" s="229"/>
      <c r="L1633" s="234"/>
      <c r="M1633" s="235"/>
      <c r="N1633" s="236"/>
      <c r="O1633" s="236"/>
      <c r="P1633" s="236"/>
      <c r="Q1633" s="236"/>
      <c r="R1633" s="236"/>
      <c r="S1633" s="236"/>
      <c r="T1633" s="237"/>
      <c r="U1633" s="11"/>
      <c r="V1633" s="11"/>
      <c r="W1633" s="11"/>
      <c r="X1633" s="11"/>
      <c r="Y1633" s="11"/>
      <c r="Z1633" s="11"/>
      <c r="AA1633" s="11"/>
      <c r="AB1633" s="11"/>
      <c r="AC1633" s="11"/>
      <c r="AD1633" s="11"/>
      <c r="AE1633" s="11"/>
      <c r="AT1633" s="238" t="s">
        <v>199</v>
      </c>
      <c r="AU1633" s="238" t="s">
        <v>85</v>
      </c>
      <c r="AV1633" s="11" t="s">
        <v>85</v>
      </c>
      <c r="AW1633" s="11" t="s">
        <v>32</v>
      </c>
      <c r="AX1633" s="11" t="s">
        <v>76</v>
      </c>
      <c r="AY1633" s="238" t="s">
        <v>195</v>
      </c>
    </row>
    <row r="1634" s="10" customFormat="1">
      <c r="A1634" s="10"/>
      <c r="B1634" s="218"/>
      <c r="C1634" s="219"/>
      <c r="D1634" s="213" t="s">
        <v>199</v>
      </c>
      <c r="E1634" s="220" t="s">
        <v>1</v>
      </c>
      <c r="F1634" s="221" t="s">
        <v>2075</v>
      </c>
      <c r="G1634" s="219"/>
      <c r="H1634" s="220" t="s">
        <v>1</v>
      </c>
      <c r="I1634" s="222"/>
      <c r="J1634" s="219"/>
      <c r="K1634" s="219"/>
      <c r="L1634" s="223"/>
      <c r="M1634" s="224"/>
      <c r="N1634" s="225"/>
      <c r="O1634" s="225"/>
      <c r="P1634" s="225"/>
      <c r="Q1634" s="225"/>
      <c r="R1634" s="225"/>
      <c r="S1634" s="225"/>
      <c r="T1634" s="226"/>
      <c r="U1634" s="10"/>
      <c r="V1634" s="10"/>
      <c r="W1634" s="10"/>
      <c r="X1634" s="10"/>
      <c r="Y1634" s="10"/>
      <c r="Z1634" s="10"/>
      <c r="AA1634" s="10"/>
      <c r="AB1634" s="10"/>
      <c r="AC1634" s="10"/>
      <c r="AD1634" s="10"/>
      <c r="AE1634" s="10"/>
      <c r="AT1634" s="227" t="s">
        <v>199</v>
      </c>
      <c r="AU1634" s="227" t="s">
        <v>85</v>
      </c>
      <c r="AV1634" s="10" t="s">
        <v>83</v>
      </c>
      <c r="AW1634" s="10" t="s">
        <v>32</v>
      </c>
      <c r="AX1634" s="10" t="s">
        <v>76</v>
      </c>
      <c r="AY1634" s="227" t="s">
        <v>195</v>
      </c>
    </row>
    <row r="1635" s="11" customFormat="1">
      <c r="A1635" s="11"/>
      <c r="B1635" s="228"/>
      <c r="C1635" s="229"/>
      <c r="D1635" s="213" t="s">
        <v>199</v>
      </c>
      <c r="E1635" s="230" t="s">
        <v>1</v>
      </c>
      <c r="F1635" s="231" t="s">
        <v>2076</v>
      </c>
      <c r="G1635" s="229"/>
      <c r="H1635" s="232">
        <v>3</v>
      </c>
      <c r="I1635" s="233"/>
      <c r="J1635" s="229"/>
      <c r="K1635" s="229"/>
      <c r="L1635" s="234"/>
      <c r="M1635" s="235"/>
      <c r="N1635" s="236"/>
      <c r="O1635" s="236"/>
      <c r="P1635" s="236"/>
      <c r="Q1635" s="236"/>
      <c r="R1635" s="236"/>
      <c r="S1635" s="236"/>
      <c r="T1635" s="237"/>
      <c r="U1635" s="11"/>
      <c r="V1635" s="11"/>
      <c r="W1635" s="11"/>
      <c r="X1635" s="11"/>
      <c r="Y1635" s="11"/>
      <c r="Z1635" s="11"/>
      <c r="AA1635" s="11"/>
      <c r="AB1635" s="11"/>
      <c r="AC1635" s="11"/>
      <c r="AD1635" s="11"/>
      <c r="AE1635" s="11"/>
      <c r="AT1635" s="238" t="s">
        <v>199</v>
      </c>
      <c r="AU1635" s="238" t="s">
        <v>85</v>
      </c>
      <c r="AV1635" s="11" t="s">
        <v>85</v>
      </c>
      <c r="AW1635" s="11" t="s">
        <v>32</v>
      </c>
      <c r="AX1635" s="11" t="s">
        <v>76</v>
      </c>
      <c r="AY1635" s="238" t="s">
        <v>195</v>
      </c>
    </row>
    <row r="1636" s="15" customFormat="1">
      <c r="A1636" s="15"/>
      <c r="B1636" s="287"/>
      <c r="C1636" s="288"/>
      <c r="D1636" s="213" t="s">
        <v>199</v>
      </c>
      <c r="E1636" s="289" t="s">
        <v>1</v>
      </c>
      <c r="F1636" s="290" t="s">
        <v>1422</v>
      </c>
      <c r="G1636" s="288"/>
      <c r="H1636" s="291">
        <v>1746.77</v>
      </c>
      <c r="I1636" s="292"/>
      <c r="J1636" s="288"/>
      <c r="K1636" s="288"/>
      <c r="L1636" s="293"/>
      <c r="M1636" s="294"/>
      <c r="N1636" s="295"/>
      <c r="O1636" s="295"/>
      <c r="P1636" s="295"/>
      <c r="Q1636" s="295"/>
      <c r="R1636" s="295"/>
      <c r="S1636" s="295"/>
      <c r="T1636" s="296"/>
      <c r="U1636" s="15"/>
      <c r="V1636" s="15"/>
      <c r="W1636" s="15"/>
      <c r="X1636" s="15"/>
      <c r="Y1636" s="15"/>
      <c r="Z1636" s="15"/>
      <c r="AA1636" s="15"/>
      <c r="AB1636" s="15"/>
      <c r="AC1636" s="15"/>
      <c r="AD1636" s="15"/>
      <c r="AE1636" s="15"/>
      <c r="AT1636" s="297" t="s">
        <v>199</v>
      </c>
      <c r="AU1636" s="297" t="s">
        <v>85</v>
      </c>
      <c r="AV1636" s="15" t="s">
        <v>234</v>
      </c>
      <c r="AW1636" s="15" t="s">
        <v>32</v>
      </c>
      <c r="AX1636" s="15" t="s">
        <v>83</v>
      </c>
      <c r="AY1636" s="297" t="s">
        <v>195</v>
      </c>
    </row>
    <row r="1637" s="2" customFormat="1" ht="24.15" customHeight="1">
      <c r="A1637" s="39"/>
      <c r="B1637" s="40"/>
      <c r="C1637" s="200" t="s">
        <v>422</v>
      </c>
      <c r="D1637" s="200" t="s">
        <v>191</v>
      </c>
      <c r="E1637" s="201" t="s">
        <v>1785</v>
      </c>
      <c r="F1637" s="202" t="s">
        <v>1786</v>
      </c>
      <c r="G1637" s="203" t="s">
        <v>1411</v>
      </c>
      <c r="H1637" s="204">
        <v>213.71799999999999</v>
      </c>
      <c r="I1637" s="205"/>
      <c r="J1637" s="206">
        <f>ROUND(I1637*H1637,2)</f>
        <v>0</v>
      </c>
      <c r="K1637" s="202" t="s">
        <v>1412</v>
      </c>
      <c r="L1637" s="45"/>
      <c r="M1637" s="207" t="s">
        <v>1</v>
      </c>
      <c r="N1637" s="208" t="s">
        <v>41</v>
      </c>
      <c r="O1637" s="92"/>
      <c r="P1637" s="209">
        <f>O1637*H1637</f>
        <v>0</v>
      </c>
      <c r="Q1637" s="209">
        <v>0</v>
      </c>
      <c r="R1637" s="209">
        <f>Q1637*H1637</f>
        <v>0</v>
      </c>
      <c r="S1637" s="209">
        <v>0</v>
      </c>
      <c r="T1637" s="210">
        <f>S1637*H1637</f>
        <v>0</v>
      </c>
      <c r="U1637" s="39"/>
      <c r="V1637" s="39"/>
      <c r="W1637" s="39"/>
      <c r="X1637" s="39"/>
      <c r="Y1637" s="39"/>
      <c r="Z1637" s="39"/>
      <c r="AA1637" s="39"/>
      <c r="AB1637" s="39"/>
      <c r="AC1637" s="39"/>
      <c r="AD1637" s="39"/>
      <c r="AE1637" s="39"/>
      <c r="AR1637" s="211" t="s">
        <v>234</v>
      </c>
      <c r="AT1637" s="211" t="s">
        <v>191</v>
      </c>
      <c r="AU1637" s="211" t="s">
        <v>85</v>
      </c>
      <c r="AY1637" s="18" t="s">
        <v>195</v>
      </c>
      <c r="BE1637" s="212">
        <f>IF(N1637="základní",J1637,0)</f>
        <v>0</v>
      </c>
      <c r="BF1637" s="212">
        <f>IF(N1637="snížená",J1637,0)</f>
        <v>0</v>
      </c>
      <c r="BG1637" s="212">
        <f>IF(N1637="zákl. přenesená",J1637,0)</f>
        <v>0</v>
      </c>
      <c r="BH1637" s="212">
        <f>IF(N1637="sníž. přenesená",J1637,0)</f>
        <v>0</v>
      </c>
      <c r="BI1637" s="212">
        <f>IF(N1637="nulová",J1637,0)</f>
        <v>0</v>
      </c>
      <c r="BJ1637" s="18" t="s">
        <v>83</v>
      </c>
      <c r="BK1637" s="212">
        <f>ROUND(I1637*H1637,2)</f>
        <v>0</v>
      </c>
      <c r="BL1637" s="18" t="s">
        <v>234</v>
      </c>
      <c r="BM1637" s="211" t="s">
        <v>2800</v>
      </c>
    </row>
    <row r="1638" s="10" customFormat="1">
      <c r="A1638" s="10"/>
      <c r="B1638" s="218"/>
      <c r="C1638" s="219"/>
      <c r="D1638" s="213" t="s">
        <v>199</v>
      </c>
      <c r="E1638" s="220" t="s">
        <v>1</v>
      </c>
      <c r="F1638" s="221" t="s">
        <v>1418</v>
      </c>
      <c r="G1638" s="219"/>
      <c r="H1638" s="220" t="s">
        <v>1</v>
      </c>
      <c r="I1638" s="222"/>
      <c r="J1638" s="219"/>
      <c r="K1638" s="219"/>
      <c r="L1638" s="223"/>
      <c r="M1638" s="224"/>
      <c r="N1638" s="225"/>
      <c r="O1638" s="225"/>
      <c r="P1638" s="225"/>
      <c r="Q1638" s="225"/>
      <c r="R1638" s="225"/>
      <c r="S1638" s="225"/>
      <c r="T1638" s="226"/>
      <c r="U1638" s="10"/>
      <c r="V1638" s="10"/>
      <c r="W1638" s="10"/>
      <c r="X1638" s="10"/>
      <c r="Y1638" s="10"/>
      <c r="Z1638" s="10"/>
      <c r="AA1638" s="10"/>
      <c r="AB1638" s="10"/>
      <c r="AC1638" s="10"/>
      <c r="AD1638" s="10"/>
      <c r="AE1638" s="10"/>
      <c r="AT1638" s="227" t="s">
        <v>199</v>
      </c>
      <c r="AU1638" s="227" t="s">
        <v>85</v>
      </c>
      <c r="AV1638" s="10" t="s">
        <v>83</v>
      </c>
      <c r="AW1638" s="10" t="s">
        <v>32</v>
      </c>
      <c r="AX1638" s="10" t="s">
        <v>76</v>
      </c>
      <c r="AY1638" s="227" t="s">
        <v>195</v>
      </c>
    </row>
    <row r="1639" s="10" customFormat="1">
      <c r="A1639" s="10"/>
      <c r="B1639" s="218"/>
      <c r="C1639" s="219"/>
      <c r="D1639" s="213" t="s">
        <v>199</v>
      </c>
      <c r="E1639" s="220" t="s">
        <v>1</v>
      </c>
      <c r="F1639" s="221" t="s">
        <v>2025</v>
      </c>
      <c r="G1639" s="219"/>
      <c r="H1639" s="220" t="s">
        <v>1</v>
      </c>
      <c r="I1639" s="222"/>
      <c r="J1639" s="219"/>
      <c r="K1639" s="219"/>
      <c r="L1639" s="223"/>
      <c r="M1639" s="224"/>
      <c r="N1639" s="225"/>
      <c r="O1639" s="225"/>
      <c r="P1639" s="225"/>
      <c r="Q1639" s="225"/>
      <c r="R1639" s="225"/>
      <c r="S1639" s="225"/>
      <c r="T1639" s="226"/>
      <c r="U1639" s="10"/>
      <c r="V1639" s="10"/>
      <c r="W1639" s="10"/>
      <c r="X1639" s="10"/>
      <c r="Y1639" s="10"/>
      <c r="Z1639" s="10"/>
      <c r="AA1639" s="10"/>
      <c r="AB1639" s="10"/>
      <c r="AC1639" s="10"/>
      <c r="AD1639" s="10"/>
      <c r="AE1639" s="10"/>
      <c r="AT1639" s="227" t="s">
        <v>199</v>
      </c>
      <c r="AU1639" s="227" t="s">
        <v>85</v>
      </c>
      <c r="AV1639" s="10" t="s">
        <v>83</v>
      </c>
      <c r="AW1639" s="10" t="s">
        <v>32</v>
      </c>
      <c r="AX1639" s="10" t="s">
        <v>76</v>
      </c>
      <c r="AY1639" s="227" t="s">
        <v>195</v>
      </c>
    </row>
    <row r="1640" s="11" customFormat="1">
      <c r="A1640" s="11"/>
      <c r="B1640" s="228"/>
      <c r="C1640" s="229"/>
      <c r="D1640" s="213" t="s">
        <v>199</v>
      </c>
      <c r="E1640" s="230" t="s">
        <v>1</v>
      </c>
      <c r="F1640" s="231" t="s">
        <v>2026</v>
      </c>
      <c r="G1640" s="229"/>
      <c r="H1640" s="232">
        <v>26.867999999999999</v>
      </c>
      <c r="I1640" s="233"/>
      <c r="J1640" s="229"/>
      <c r="K1640" s="229"/>
      <c r="L1640" s="234"/>
      <c r="M1640" s="235"/>
      <c r="N1640" s="236"/>
      <c r="O1640" s="236"/>
      <c r="P1640" s="236"/>
      <c r="Q1640" s="236"/>
      <c r="R1640" s="236"/>
      <c r="S1640" s="236"/>
      <c r="T1640" s="237"/>
      <c r="U1640" s="11"/>
      <c r="V1640" s="11"/>
      <c r="W1640" s="11"/>
      <c r="X1640" s="11"/>
      <c r="Y1640" s="11"/>
      <c r="Z1640" s="11"/>
      <c r="AA1640" s="11"/>
      <c r="AB1640" s="11"/>
      <c r="AC1640" s="11"/>
      <c r="AD1640" s="11"/>
      <c r="AE1640" s="11"/>
      <c r="AT1640" s="238" t="s">
        <v>199</v>
      </c>
      <c r="AU1640" s="238" t="s">
        <v>85</v>
      </c>
      <c r="AV1640" s="11" t="s">
        <v>85</v>
      </c>
      <c r="AW1640" s="11" t="s">
        <v>32</v>
      </c>
      <c r="AX1640" s="11" t="s">
        <v>76</v>
      </c>
      <c r="AY1640" s="238" t="s">
        <v>195</v>
      </c>
    </row>
    <row r="1641" s="11" customFormat="1">
      <c r="A1641" s="11"/>
      <c r="B1641" s="228"/>
      <c r="C1641" s="229"/>
      <c r="D1641" s="213" t="s">
        <v>199</v>
      </c>
      <c r="E1641" s="230" t="s">
        <v>1</v>
      </c>
      <c r="F1641" s="231" t="s">
        <v>1433</v>
      </c>
      <c r="G1641" s="229"/>
      <c r="H1641" s="232">
        <v>6.5</v>
      </c>
      <c r="I1641" s="233"/>
      <c r="J1641" s="229"/>
      <c r="K1641" s="229"/>
      <c r="L1641" s="234"/>
      <c r="M1641" s="235"/>
      <c r="N1641" s="236"/>
      <c r="O1641" s="236"/>
      <c r="P1641" s="236"/>
      <c r="Q1641" s="236"/>
      <c r="R1641" s="236"/>
      <c r="S1641" s="236"/>
      <c r="T1641" s="237"/>
      <c r="U1641" s="11"/>
      <c r="V1641" s="11"/>
      <c r="W1641" s="11"/>
      <c r="X1641" s="11"/>
      <c r="Y1641" s="11"/>
      <c r="Z1641" s="11"/>
      <c r="AA1641" s="11"/>
      <c r="AB1641" s="11"/>
      <c r="AC1641" s="11"/>
      <c r="AD1641" s="11"/>
      <c r="AE1641" s="11"/>
      <c r="AT1641" s="238" t="s">
        <v>199</v>
      </c>
      <c r="AU1641" s="238" t="s">
        <v>85</v>
      </c>
      <c r="AV1641" s="11" t="s">
        <v>85</v>
      </c>
      <c r="AW1641" s="11" t="s">
        <v>32</v>
      </c>
      <c r="AX1641" s="11" t="s">
        <v>76</v>
      </c>
      <c r="AY1641" s="238" t="s">
        <v>195</v>
      </c>
    </row>
    <row r="1642" s="10" customFormat="1">
      <c r="A1642" s="10"/>
      <c r="B1642" s="218"/>
      <c r="C1642" s="219"/>
      <c r="D1642" s="213" t="s">
        <v>199</v>
      </c>
      <c r="E1642" s="220" t="s">
        <v>1</v>
      </c>
      <c r="F1642" s="221" t="s">
        <v>2027</v>
      </c>
      <c r="G1642" s="219"/>
      <c r="H1642" s="220" t="s">
        <v>1</v>
      </c>
      <c r="I1642" s="222"/>
      <c r="J1642" s="219"/>
      <c r="K1642" s="219"/>
      <c r="L1642" s="223"/>
      <c r="M1642" s="224"/>
      <c r="N1642" s="225"/>
      <c r="O1642" s="225"/>
      <c r="P1642" s="225"/>
      <c r="Q1642" s="225"/>
      <c r="R1642" s="225"/>
      <c r="S1642" s="225"/>
      <c r="T1642" s="226"/>
      <c r="U1642" s="10"/>
      <c r="V1642" s="10"/>
      <c r="W1642" s="10"/>
      <c r="X1642" s="10"/>
      <c r="Y1642" s="10"/>
      <c r="Z1642" s="10"/>
      <c r="AA1642" s="10"/>
      <c r="AB1642" s="10"/>
      <c r="AC1642" s="10"/>
      <c r="AD1642" s="10"/>
      <c r="AE1642" s="10"/>
      <c r="AT1642" s="227" t="s">
        <v>199</v>
      </c>
      <c r="AU1642" s="227" t="s">
        <v>85</v>
      </c>
      <c r="AV1642" s="10" t="s">
        <v>83</v>
      </c>
      <c r="AW1642" s="10" t="s">
        <v>32</v>
      </c>
      <c r="AX1642" s="10" t="s">
        <v>76</v>
      </c>
      <c r="AY1642" s="227" t="s">
        <v>195</v>
      </c>
    </row>
    <row r="1643" s="11" customFormat="1">
      <c r="A1643" s="11"/>
      <c r="B1643" s="228"/>
      <c r="C1643" s="229"/>
      <c r="D1643" s="213" t="s">
        <v>199</v>
      </c>
      <c r="E1643" s="230" t="s">
        <v>1</v>
      </c>
      <c r="F1643" s="231" t="s">
        <v>2028</v>
      </c>
      <c r="G1643" s="229"/>
      <c r="H1643" s="232">
        <v>54.996000000000002</v>
      </c>
      <c r="I1643" s="233"/>
      <c r="J1643" s="229"/>
      <c r="K1643" s="229"/>
      <c r="L1643" s="234"/>
      <c r="M1643" s="235"/>
      <c r="N1643" s="236"/>
      <c r="O1643" s="236"/>
      <c r="P1643" s="236"/>
      <c r="Q1643" s="236"/>
      <c r="R1643" s="236"/>
      <c r="S1643" s="236"/>
      <c r="T1643" s="237"/>
      <c r="U1643" s="11"/>
      <c r="V1643" s="11"/>
      <c r="W1643" s="11"/>
      <c r="X1643" s="11"/>
      <c r="Y1643" s="11"/>
      <c r="Z1643" s="11"/>
      <c r="AA1643" s="11"/>
      <c r="AB1643" s="11"/>
      <c r="AC1643" s="11"/>
      <c r="AD1643" s="11"/>
      <c r="AE1643" s="11"/>
      <c r="AT1643" s="238" t="s">
        <v>199</v>
      </c>
      <c r="AU1643" s="238" t="s">
        <v>85</v>
      </c>
      <c r="AV1643" s="11" t="s">
        <v>85</v>
      </c>
      <c r="AW1643" s="11" t="s">
        <v>32</v>
      </c>
      <c r="AX1643" s="11" t="s">
        <v>76</v>
      </c>
      <c r="AY1643" s="238" t="s">
        <v>195</v>
      </c>
    </row>
    <row r="1644" s="11" customFormat="1">
      <c r="A1644" s="11"/>
      <c r="B1644" s="228"/>
      <c r="C1644" s="229"/>
      <c r="D1644" s="213" t="s">
        <v>199</v>
      </c>
      <c r="E1644" s="230" t="s">
        <v>1</v>
      </c>
      <c r="F1644" s="231" t="s">
        <v>2029</v>
      </c>
      <c r="G1644" s="229"/>
      <c r="H1644" s="232">
        <v>6.5</v>
      </c>
      <c r="I1644" s="233"/>
      <c r="J1644" s="229"/>
      <c r="K1644" s="229"/>
      <c r="L1644" s="234"/>
      <c r="M1644" s="235"/>
      <c r="N1644" s="236"/>
      <c r="O1644" s="236"/>
      <c r="P1644" s="236"/>
      <c r="Q1644" s="236"/>
      <c r="R1644" s="236"/>
      <c r="S1644" s="236"/>
      <c r="T1644" s="237"/>
      <c r="U1644" s="11"/>
      <c r="V1644" s="11"/>
      <c r="W1644" s="11"/>
      <c r="X1644" s="11"/>
      <c r="Y1644" s="11"/>
      <c r="Z1644" s="11"/>
      <c r="AA1644" s="11"/>
      <c r="AB1644" s="11"/>
      <c r="AC1644" s="11"/>
      <c r="AD1644" s="11"/>
      <c r="AE1644" s="11"/>
      <c r="AT1644" s="238" t="s">
        <v>199</v>
      </c>
      <c r="AU1644" s="238" t="s">
        <v>85</v>
      </c>
      <c r="AV1644" s="11" t="s">
        <v>85</v>
      </c>
      <c r="AW1644" s="11" t="s">
        <v>32</v>
      </c>
      <c r="AX1644" s="11" t="s">
        <v>76</v>
      </c>
      <c r="AY1644" s="238" t="s">
        <v>195</v>
      </c>
    </row>
    <row r="1645" s="10" customFormat="1">
      <c r="A1645" s="10"/>
      <c r="B1645" s="218"/>
      <c r="C1645" s="219"/>
      <c r="D1645" s="213" t="s">
        <v>199</v>
      </c>
      <c r="E1645" s="220" t="s">
        <v>1</v>
      </c>
      <c r="F1645" s="221" t="s">
        <v>2030</v>
      </c>
      <c r="G1645" s="219"/>
      <c r="H1645" s="220" t="s">
        <v>1</v>
      </c>
      <c r="I1645" s="222"/>
      <c r="J1645" s="219"/>
      <c r="K1645" s="219"/>
      <c r="L1645" s="223"/>
      <c r="M1645" s="224"/>
      <c r="N1645" s="225"/>
      <c r="O1645" s="225"/>
      <c r="P1645" s="225"/>
      <c r="Q1645" s="225"/>
      <c r="R1645" s="225"/>
      <c r="S1645" s="225"/>
      <c r="T1645" s="226"/>
      <c r="U1645" s="10"/>
      <c r="V1645" s="10"/>
      <c r="W1645" s="10"/>
      <c r="X1645" s="10"/>
      <c r="Y1645" s="10"/>
      <c r="Z1645" s="10"/>
      <c r="AA1645" s="10"/>
      <c r="AB1645" s="10"/>
      <c r="AC1645" s="10"/>
      <c r="AD1645" s="10"/>
      <c r="AE1645" s="10"/>
      <c r="AT1645" s="227" t="s">
        <v>199</v>
      </c>
      <c r="AU1645" s="227" t="s">
        <v>85</v>
      </c>
      <c r="AV1645" s="10" t="s">
        <v>83</v>
      </c>
      <c r="AW1645" s="10" t="s">
        <v>32</v>
      </c>
      <c r="AX1645" s="10" t="s">
        <v>76</v>
      </c>
      <c r="AY1645" s="227" t="s">
        <v>195</v>
      </c>
    </row>
    <row r="1646" s="11" customFormat="1">
      <c r="A1646" s="11"/>
      <c r="B1646" s="228"/>
      <c r="C1646" s="229"/>
      <c r="D1646" s="213" t="s">
        <v>199</v>
      </c>
      <c r="E1646" s="230" t="s">
        <v>1</v>
      </c>
      <c r="F1646" s="231" t="s">
        <v>2031</v>
      </c>
      <c r="G1646" s="229"/>
      <c r="H1646" s="232">
        <v>7.3799999999999999</v>
      </c>
      <c r="I1646" s="233"/>
      <c r="J1646" s="229"/>
      <c r="K1646" s="229"/>
      <c r="L1646" s="234"/>
      <c r="M1646" s="235"/>
      <c r="N1646" s="236"/>
      <c r="O1646" s="236"/>
      <c r="P1646" s="236"/>
      <c r="Q1646" s="236"/>
      <c r="R1646" s="236"/>
      <c r="S1646" s="236"/>
      <c r="T1646" s="237"/>
      <c r="U1646" s="11"/>
      <c r="V1646" s="11"/>
      <c r="W1646" s="11"/>
      <c r="X1646" s="11"/>
      <c r="Y1646" s="11"/>
      <c r="Z1646" s="11"/>
      <c r="AA1646" s="11"/>
      <c r="AB1646" s="11"/>
      <c r="AC1646" s="11"/>
      <c r="AD1646" s="11"/>
      <c r="AE1646" s="11"/>
      <c r="AT1646" s="238" t="s">
        <v>199</v>
      </c>
      <c r="AU1646" s="238" t="s">
        <v>85</v>
      </c>
      <c r="AV1646" s="11" t="s">
        <v>85</v>
      </c>
      <c r="AW1646" s="11" t="s">
        <v>32</v>
      </c>
      <c r="AX1646" s="11" t="s">
        <v>76</v>
      </c>
      <c r="AY1646" s="238" t="s">
        <v>195</v>
      </c>
    </row>
    <row r="1647" s="10" customFormat="1">
      <c r="A1647" s="10"/>
      <c r="B1647" s="218"/>
      <c r="C1647" s="219"/>
      <c r="D1647" s="213" t="s">
        <v>199</v>
      </c>
      <c r="E1647" s="220" t="s">
        <v>1</v>
      </c>
      <c r="F1647" s="221" t="s">
        <v>2032</v>
      </c>
      <c r="G1647" s="219"/>
      <c r="H1647" s="220" t="s">
        <v>1</v>
      </c>
      <c r="I1647" s="222"/>
      <c r="J1647" s="219"/>
      <c r="K1647" s="219"/>
      <c r="L1647" s="223"/>
      <c r="M1647" s="224"/>
      <c r="N1647" s="225"/>
      <c r="O1647" s="225"/>
      <c r="P1647" s="225"/>
      <c r="Q1647" s="225"/>
      <c r="R1647" s="225"/>
      <c r="S1647" s="225"/>
      <c r="T1647" s="226"/>
      <c r="U1647" s="10"/>
      <c r="V1647" s="10"/>
      <c r="W1647" s="10"/>
      <c r="X1647" s="10"/>
      <c r="Y1647" s="10"/>
      <c r="Z1647" s="10"/>
      <c r="AA1647" s="10"/>
      <c r="AB1647" s="10"/>
      <c r="AC1647" s="10"/>
      <c r="AD1647" s="10"/>
      <c r="AE1647" s="10"/>
      <c r="AT1647" s="227" t="s">
        <v>199</v>
      </c>
      <c r="AU1647" s="227" t="s">
        <v>85</v>
      </c>
      <c r="AV1647" s="10" t="s">
        <v>83</v>
      </c>
      <c r="AW1647" s="10" t="s">
        <v>32</v>
      </c>
      <c r="AX1647" s="10" t="s">
        <v>76</v>
      </c>
      <c r="AY1647" s="227" t="s">
        <v>195</v>
      </c>
    </row>
    <row r="1648" s="11" customFormat="1">
      <c r="A1648" s="11"/>
      <c r="B1648" s="228"/>
      <c r="C1648" s="229"/>
      <c r="D1648" s="213" t="s">
        <v>199</v>
      </c>
      <c r="E1648" s="230" t="s">
        <v>1</v>
      </c>
      <c r="F1648" s="231" t="s">
        <v>2033</v>
      </c>
      <c r="G1648" s="229"/>
      <c r="H1648" s="232">
        <v>50.904000000000003</v>
      </c>
      <c r="I1648" s="233"/>
      <c r="J1648" s="229"/>
      <c r="K1648" s="229"/>
      <c r="L1648" s="234"/>
      <c r="M1648" s="235"/>
      <c r="N1648" s="236"/>
      <c r="O1648" s="236"/>
      <c r="P1648" s="236"/>
      <c r="Q1648" s="236"/>
      <c r="R1648" s="236"/>
      <c r="S1648" s="236"/>
      <c r="T1648" s="237"/>
      <c r="U1648" s="11"/>
      <c r="V1648" s="11"/>
      <c r="W1648" s="11"/>
      <c r="X1648" s="11"/>
      <c r="Y1648" s="11"/>
      <c r="Z1648" s="11"/>
      <c r="AA1648" s="11"/>
      <c r="AB1648" s="11"/>
      <c r="AC1648" s="11"/>
      <c r="AD1648" s="11"/>
      <c r="AE1648" s="11"/>
      <c r="AT1648" s="238" t="s">
        <v>199</v>
      </c>
      <c r="AU1648" s="238" t="s">
        <v>85</v>
      </c>
      <c r="AV1648" s="11" t="s">
        <v>85</v>
      </c>
      <c r="AW1648" s="11" t="s">
        <v>32</v>
      </c>
      <c r="AX1648" s="11" t="s">
        <v>76</v>
      </c>
      <c r="AY1648" s="238" t="s">
        <v>195</v>
      </c>
    </row>
    <row r="1649" s="11" customFormat="1">
      <c r="A1649" s="11"/>
      <c r="B1649" s="228"/>
      <c r="C1649" s="229"/>
      <c r="D1649" s="213" t="s">
        <v>199</v>
      </c>
      <c r="E1649" s="230" t="s">
        <v>1</v>
      </c>
      <c r="F1649" s="231" t="s">
        <v>2011</v>
      </c>
      <c r="G1649" s="229"/>
      <c r="H1649" s="232">
        <v>3.25</v>
      </c>
      <c r="I1649" s="233"/>
      <c r="J1649" s="229"/>
      <c r="K1649" s="229"/>
      <c r="L1649" s="234"/>
      <c r="M1649" s="235"/>
      <c r="N1649" s="236"/>
      <c r="O1649" s="236"/>
      <c r="P1649" s="236"/>
      <c r="Q1649" s="236"/>
      <c r="R1649" s="236"/>
      <c r="S1649" s="236"/>
      <c r="T1649" s="237"/>
      <c r="U1649" s="11"/>
      <c r="V1649" s="11"/>
      <c r="W1649" s="11"/>
      <c r="X1649" s="11"/>
      <c r="Y1649" s="11"/>
      <c r="Z1649" s="11"/>
      <c r="AA1649" s="11"/>
      <c r="AB1649" s="11"/>
      <c r="AC1649" s="11"/>
      <c r="AD1649" s="11"/>
      <c r="AE1649" s="11"/>
      <c r="AT1649" s="238" t="s">
        <v>199</v>
      </c>
      <c r="AU1649" s="238" t="s">
        <v>85</v>
      </c>
      <c r="AV1649" s="11" t="s">
        <v>85</v>
      </c>
      <c r="AW1649" s="11" t="s">
        <v>32</v>
      </c>
      <c r="AX1649" s="11" t="s">
        <v>76</v>
      </c>
      <c r="AY1649" s="238" t="s">
        <v>195</v>
      </c>
    </row>
    <row r="1650" s="10" customFormat="1">
      <c r="A1650" s="10"/>
      <c r="B1650" s="218"/>
      <c r="C1650" s="219"/>
      <c r="D1650" s="213" t="s">
        <v>199</v>
      </c>
      <c r="E1650" s="220" t="s">
        <v>1</v>
      </c>
      <c r="F1650" s="221" t="s">
        <v>2034</v>
      </c>
      <c r="G1650" s="219"/>
      <c r="H1650" s="220" t="s">
        <v>1</v>
      </c>
      <c r="I1650" s="222"/>
      <c r="J1650" s="219"/>
      <c r="K1650" s="219"/>
      <c r="L1650" s="223"/>
      <c r="M1650" s="224"/>
      <c r="N1650" s="225"/>
      <c r="O1650" s="225"/>
      <c r="P1650" s="225"/>
      <c r="Q1650" s="225"/>
      <c r="R1650" s="225"/>
      <c r="S1650" s="225"/>
      <c r="T1650" s="226"/>
      <c r="U1650" s="10"/>
      <c r="V1650" s="10"/>
      <c r="W1650" s="10"/>
      <c r="X1650" s="10"/>
      <c r="Y1650" s="10"/>
      <c r="Z1650" s="10"/>
      <c r="AA1650" s="10"/>
      <c r="AB1650" s="10"/>
      <c r="AC1650" s="10"/>
      <c r="AD1650" s="10"/>
      <c r="AE1650" s="10"/>
      <c r="AT1650" s="227" t="s">
        <v>199</v>
      </c>
      <c r="AU1650" s="227" t="s">
        <v>85</v>
      </c>
      <c r="AV1650" s="10" t="s">
        <v>83</v>
      </c>
      <c r="AW1650" s="10" t="s">
        <v>32</v>
      </c>
      <c r="AX1650" s="10" t="s">
        <v>76</v>
      </c>
      <c r="AY1650" s="227" t="s">
        <v>195</v>
      </c>
    </row>
    <row r="1651" s="11" customFormat="1">
      <c r="A1651" s="11"/>
      <c r="B1651" s="228"/>
      <c r="C1651" s="229"/>
      <c r="D1651" s="213" t="s">
        <v>199</v>
      </c>
      <c r="E1651" s="230" t="s">
        <v>1</v>
      </c>
      <c r="F1651" s="231" t="s">
        <v>2035</v>
      </c>
      <c r="G1651" s="229"/>
      <c r="H1651" s="232">
        <v>20.664000000000001</v>
      </c>
      <c r="I1651" s="233"/>
      <c r="J1651" s="229"/>
      <c r="K1651" s="229"/>
      <c r="L1651" s="234"/>
      <c r="M1651" s="235"/>
      <c r="N1651" s="236"/>
      <c r="O1651" s="236"/>
      <c r="P1651" s="236"/>
      <c r="Q1651" s="236"/>
      <c r="R1651" s="236"/>
      <c r="S1651" s="236"/>
      <c r="T1651" s="237"/>
      <c r="U1651" s="11"/>
      <c r="V1651" s="11"/>
      <c r="W1651" s="11"/>
      <c r="X1651" s="11"/>
      <c r="Y1651" s="11"/>
      <c r="Z1651" s="11"/>
      <c r="AA1651" s="11"/>
      <c r="AB1651" s="11"/>
      <c r="AC1651" s="11"/>
      <c r="AD1651" s="11"/>
      <c r="AE1651" s="11"/>
      <c r="AT1651" s="238" t="s">
        <v>199</v>
      </c>
      <c r="AU1651" s="238" t="s">
        <v>85</v>
      </c>
      <c r="AV1651" s="11" t="s">
        <v>85</v>
      </c>
      <c r="AW1651" s="11" t="s">
        <v>32</v>
      </c>
      <c r="AX1651" s="11" t="s">
        <v>76</v>
      </c>
      <c r="AY1651" s="238" t="s">
        <v>195</v>
      </c>
    </row>
    <row r="1652" s="11" customFormat="1">
      <c r="A1652" s="11"/>
      <c r="B1652" s="228"/>
      <c r="C1652" s="229"/>
      <c r="D1652" s="213" t="s">
        <v>199</v>
      </c>
      <c r="E1652" s="230" t="s">
        <v>1</v>
      </c>
      <c r="F1652" s="231" t="s">
        <v>2011</v>
      </c>
      <c r="G1652" s="229"/>
      <c r="H1652" s="232">
        <v>3.25</v>
      </c>
      <c r="I1652" s="233"/>
      <c r="J1652" s="229"/>
      <c r="K1652" s="229"/>
      <c r="L1652" s="234"/>
      <c r="M1652" s="235"/>
      <c r="N1652" s="236"/>
      <c r="O1652" s="236"/>
      <c r="P1652" s="236"/>
      <c r="Q1652" s="236"/>
      <c r="R1652" s="236"/>
      <c r="S1652" s="236"/>
      <c r="T1652" s="237"/>
      <c r="U1652" s="11"/>
      <c r="V1652" s="11"/>
      <c r="W1652" s="11"/>
      <c r="X1652" s="11"/>
      <c r="Y1652" s="11"/>
      <c r="Z1652" s="11"/>
      <c r="AA1652" s="11"/>
      <c r="AB1652" s="11"/>
      <c r="AC1652" s="11"/>
      <c r="AD1652" s="11"/>
      <c r="AE1652" s="11"/>
      <c r="AT1652" s="238" t="s">
        <v>199</v>
      </c>
      <c r="AU1652" s="238" t="s">
        <v>85</v>
      </c>
      <c r="AV1652" s="11" t="s">
        <v>85</v>
      </c>
      <c r="AW1652" s="11" t="s">
        <v>32</v>
      </c>
      <c r="AX1652" s="11" t="s">
        <v>76</v>
      </c>
      <c r="AY1652" s="238" t="s">
        <v>195</v>
      </c>
    </row>
    <row r="1653" s="10" customFormat="1">
      <c r="A1653" s="10"/>
      <c r="B1653" s="218"/>
      <c r="C1653" s="219"/>
      <c r="D1653" s="213" t="s">
        <v>199</v>
      </c>
      <c r="E1653" s="220" t="s">
        <v>1</v>
      </c>
      <c r="F1653" s="221" t="s">
        <v>2036</v>
      </c>
      <c r="G1653" s="219"/>
      <c r="H1653" s="220" t="s">
        <v>1</v>
      </c>
      <c r="I1653" s="222"/>
      <c r="J1653" s="219"/>
      <c r="K1653" s="219"/>
      <c r="L1653" s="223"/>
      <c r="M1653" s="224"/>
      <c r="N1653" s="225"/>
      <c r="O1653" s="225"/>
      <c r="P1653" s="225"/>
      <c r="Q1653" s="225"/>
      <c r="R1653" s="225"/>
      <c r="S1653" s="225"/>
      <c r="T1653" s="226"/>
      <c r="U1653" s="10"/>
      <c r="V1653" s="10"/>
      <c r="W1653" s="10"/>
      <c r="X1653" s="10"/>
      <c r="Y1653" s="10"/>
      <c r="Z1653" s="10"/>
      <c r="AA1653" s="10"/>
      <c r="AB1653" s="10"/>
      <c r="AC1653" s="10"/>
      <c r="AD1653" s="10"/>
      <c r="AE1653" s="10"/>
      <c r="AT1653" s="227" t="s">
        <v>199</v>
      </c>
      <c r="AU1653" s="227" t="s">
        <v>85</v>
      </c>
      <c r="AV1653" s="10" t="s">
        <v>83</v>
      </c>
      <c r="AW1653" s="10" t="s">
        <v>32</v>
      </c>
      <c r="AX1653" s="10" t="s">
        <v>76</v>
      </c>
      <c r="AY1653" s="227" t="s">
        <v>195</v>
      </c>
    </row>
    <row r="1654" s="11" customFormat="1">
      <c r="A1654" s="11"/>
      <c r="B1654" s="228"/>
      <c r="C1654" s="229"/>
      <c r="D1654" s="213" t="s">
        <v>199</v>
      </c>
      <c r="E1654" s="230" t="s">
        <v>1</v>
      </c>
      <c r="F1654" s="231" t="s">
        <v>2037</v>
      </c>
      <c r="G1654" s="229"/>
      <c r="H1654" s="232">
        <v>30.155999999999999</v>
      </c>
      <c r="I1654" s="233"/>
      <c r="J1654" s="229"/>
      <c r="K1654" s="229"/>
      <c r="L1654" s="234"/>
      <c r="M1654" s="235"/>
      <c r="N1654" s="236"/>
      <c r="O1654" s="236"/>
      <c r="P1654" s="236"/>
      <c r="Q1654" s="236"/>
      <c r="R1654" s="236"/>
      <c r="S1654" s="236"/>
      <c r="T1654" s="237"/>
      <c r="U1654" s="11"/>
      <c r="V1654" s="11"/>
      <c r="W1654" s="11"/>
      <c r="X1654" s="11"/>
      <c r="Y1654" s="11"/>
      <c r="Z1654" s="11"/>
      <c r="AA1654" s="11"/>
      <c r="AB1654" s="11"/>
      <c r="AC1654" s="11"/>
      <c r="AD1654" s="11"/>
      <c r="AE1654" s="11"/>
      <c r="AT1654" s="238" t="s">
        <v>199</v>
      </c>
      <c r="AU1654" s="238" t="s">
        <v>85</v>
      </c>
      <c r="AV1654" s="11" t="s">
        <v>85</v>
      </c>
      <c r="AW1654" s="11" t="s">
        <v>32</v>
      </c>
      <c r="AX1654" s="11" t="s">
        <v>76</v>
      </c>
      <c r="AY1654" s="238" t="s">
        <v>195</v>
      </c>
    </row>
    <row r="1655" s="11" customFormat="1">
      <c r="A1655" s="11"/>
      <c r="B1655" s="228"/>
      <c r="C1655" s="229"/>
      <c r="D1655" s="213" t="s">
        <v>199</v>
      </c>
      <c r="E1655" s="230" t="s">
        <v>1</v>
      </c>
      <c r="F1655" s="231" t="s">
        <v>2011</v>
      </c>
      <c r="G1655" s="229"/>
      <c r="H1655" s="232">
        <v>3.25</v>
      </c>
      <c r="I1655" s="233"/>
      <c r="J1655" s="229"/>
      <c r="K1655" s="229"/>
      <c r="L1655" s="234"/>
      <c r="M1655" s="235"/>
      <c r="N1655" s="236"/>
      <c r="O1655" s="236"/>
      <c r="P1655" s="236"/>
      <c r="Q1655" s="236"/>
      <c r="R1655" s="236"/>
      <c r="S1655" s="236"/>
      <c r="T1655" s="237"/>
      <c r="U1655" s="11"/>
      <c r="V1655" s="11"/>
      <c r="W1655" s="11"/>
      <c r="X1655" s="11"/>
      <c r="Y1655" s="11"/>
      <c r="Z1655" s="11"/>
      <c r="AA1655" s="11"/>
      <c r="AB1655" s="11"/>
      <c r="AC1655" s="11"/>
      <c r="AD1655" s="11"/>
      <c r="AE1655" s="11"/>
      <c r="AT1655" s="238" t="s">
        <v>199</v>
      </c>
      <c r="AU1655" s="238" t="s">
        <v>85</v>
      </c>
      <c r="AV1655" s="11" t="s">
        <v>85</v>
      </c>
      <c r="AW1655" s="11" t="s">
        <v>32</v>
      </c>
      <c r="AX1655" s="11" t="s">
        <v>76</v>
      </c>
      <c r="AY1655" s="238" t="s">
        <v>195</v>
      </c>
    </row>
    <row r="1656" s="15" customFormat="1">
      <c r="A1656" s="15"/>
      <c r="B1656" s="287"/>
      <c r="C1656" s="288"/>
      <c r="D1656" s="213" t="s">
        <v>199</v>
      </c>
      <c r="E1656" s="289" t="s">
        <v>1</v>
      </c>
      <c r="F1656" s="290" t="s">
        <v>1422</v>
      </c>
      <c r="G1656" s="288"/>
      <c r="H1656" s="291">
        <v>213.71799999999999</v>
      </c>
      <c r="I1656" s="292"/>
      <c r="J1656" s="288"/>
      <c r="K1656" s="288"/>
      <c r="L1656" s="293"/>
      <c r="M1656" s="294"/>
      <c r="N1656" s="295"/>
      <c r="O1656" s="295"/>
      <c r="P1656" s="295"/>
      <c r="Q1656" s="295"/>
      <c r="R1656" s="295"/>
      <c r="S1656" s="295"/>
      <c r="T1656" s="296"/>
      <c r="U1656" s="15"/>
      <c r="V1656" s="15"/>
      <c r="W1656" s="15"/>
      <c r="X1656" s="15"/>
      <c r="Y1656" s="15"/>
      <c r="Z1656" s="15"/>
      <c r="AA1656" s="15"/>
      <c r="AB1656" s="15"/>
      <c r="AC1656" s="15"/>
      <c r="AD1656" s="15"/>
      <c r="AE1656" s="15"/>
      <c r="AT1656" s="297" t="s">
        <v>199</v>
      </c>
      <c r="AU1656" s="297" t="s">
        <v>85</v>
      </c>
      <c r="AV1656" s="15" t="s">
        <v>234</v>
      </c>
      <c r="AW1656" s="15" t="s">
        <v>32</v>
      </c>
      <c r="AX1656" s="15" t="s">
        <v>83</v>
      </c>
      <c r="AY1656" s="297" t="s">
        <v>195</v>
      </c>
    </row>
    <row r="1657" s="2" customFormat="1" ht="16.5" customHeight="1">
      <c r="A1657" s="39"/>
      <c r="B1657" s="40"/>
      <c r="C1657" s="200" t="s">
        <v>426</v>
      </c>
      <c r="D1657" s="200" t="s">
        <v>191</v>
      </c>
      <c r="E1657" s="201" t="s">
        <v>2801</v>
      </c>
      <c r="F1657" s="202" t="s">
        <v>2802</v>
      </c>
      <c r="G1657" s="203" t="s">
        <v>1411</v>
      </c>
      <c r="H1657" s="204">
        <v>18.166</v>
      </c>
      <c r="I1657" s="205"/>
      <c r="J1657" s="206">
        <f>ROUND(I1657*H1657,2)</f>
        <v>0</v>
      </c>
      <c r="K1657" s="202" t="s">
        <v>1412</v>
      </c>
      <c r="L1657" s="45"/>
      <c r="M1657" s="207" t="s">
        <v>1</v>
      </c>
      <c r="N1657" s="208" t="s">
        <v>41</v>
      </c>
      <c r="O1657" s="92"/>
      <c r="P1657" s="209">
        <f>O1657*H1657</f>
        <v>0</v>
      </c>
      <c r="Q1657" s="209">
        <v>0</v>
      </c>
      <c r="R1657" s="209">
        <f>Q1657*H1657</f>
        <v>0</v>
      </c>
      <c r="S1657" s="209">
        <v>0</v>
      </c>
      <c r="T1657" s="210">
        <f>S1657*H1657</f>
        <v>0</v>
      </c>
      <c r="U1657" s="39"/>
      <c r="V1657" s="39"/>
      <c r="W1657" s="39"/>
      <c r="X1657" s="39"/>
      <c r="Y1657" s="39"/>
      <c r="Z1657" s="39"/>
      <c r="AA1657" s="39"/>
      <c r="AB1657" s="39"/>
      <c r="AC1657" s="39"/>
      <c r="AD1657" s="39"/>
      <c r="AE1657" s="39"/>
      <c r="AR1657" s="211" t="s">
        <v>234</v>
      </c>
      <c r="AT1657" s="211" t="s">
        <v>191</v>
      </c>
      <c r="AU1657" s="211" t="s">
        <v>85</v>
      </c>
      <c r="AY1657" s="18" t="s">
        <v>195</v>
      </c>
      <c r="BE1657" s="212">
        <f>IF(N1657="základní",J1657,0)</f>
        <v>0</v>
      </c>
      <c r="BF1657" s="212">
        <f>IF(N1657="snížená",J1657,0)</f>
        <v>0</v>
      </c>
      <c r="BG1657" s="212">
        <f>IF(N1657="zákl. přenesená",J1657,0)</f>
        <v>0</v>
      </c>
      <c r="BH1657" s="212">
        <f>IF(N1657="sníž. přenesená",J1657,0)</f>
        <v>0</v>
      </c>
      <c r="BI1657" s="212">
        <f>IF(N1657="nulová",J1657,0)</f>
        <v>0</v>
      </c>
      <c r="BJ1657" s="18" t="s">
        <v>83</v>
      </c>
      <c r="BK1657" s="212">
        <f>ROUND(I1657*H1657,2)</f>
        <v>0</v>
      </c>
      <c r="BL1657" s="18" t="s">
        <v>234</v>
      </c>
      <c r="BM1657" s="211" t="s">
        <v>2803</v>
      </c>
    </row>
    <row r="1658" s="10" customFormat="1">
      <c r="A1658" s="10"/>
      <c r="B1658" s="218"/>
      <c r="C1658" s="219"/>
      <c r="D1658" s="213" t="s">
        <v>199</v>
      </c>
      <c r="E1658" s="220" t="s">
        <v>1</v>
      </c>
      <c r="F1658" s="221" t="s">
        <v>2022</v>
      </c>
      <c r="G1658" s="219"/>
      <c r="H1658" s="220" t="s">
        <v>1</v>
      </c>
      <c r="I1658" s="222"/>
      <c r="J1658" s="219"/>
      <c r="K1658" s="219"/>
      <c r="L1658" s="223"/>
      <c r="M1658" s="224"/>
      <c r="N1658" s="225"/>
      <c r="O1658" s="225"/>
      <c r="P1658" s="225"/>
      <c r="Q1658" s="225"/>
      <c r="R1658" s="225"/>
      <c r="S1658" s="225"/>
      <c r="T1658" s="226"/>
      <c r="U1658" s="10"/>
      <c r="V1658" s="10"/>
      <c r="W1658" s="10"/>
      <c r="X1658" s="10"/>
      <c r="Y1658" s="10"/>
      <c r="Z1658" s="10"/>
      <c r="AA1658" s="10"/>
      <c r="AB1658" s="10"/>
      <c r="AC1658" s="10"/>
      <c r="AD1658" s="10"/>
      <c r="AE1658" s="10"/>
      <c r="AT1658" s="227" t="s">
        <v>199</v>
      </c>
      <c r="AU1658" s="227" t="s">
        <v>85</v>
      </c>
      <c r="AV1658" s="10" t="s">
        <v>83</v>
      </c>
      <c r="AW1658" s="10" t="s">
        <v>32</v>
      </c>
      <c r="AX1658" s="10" t="s">
        <v>76</v>
      </c>
      <c r="AY1658" s="227" t="s">
        <v>195</v>
      </c>
    </row>
    <row r="1659" s="10" customFormat="1">
      <c r="A1659" s="10"/>
      <c r="B1659" s="218"/>
      <c r="C1659" s="219"/>
      <c r="D1659" s="213" t="s">
        <v>199</v>
      </c>
      <c r="E1659" s="220" t="s">
        <v>1</v>
      </c>
      <c r="F1659" s="221" t="s">
        <v>2009</v>
      </c>
      <c r="G1659" s="219"/>
      <c r="H1659" s="220" t="s">
        <v>1</v>
      </c>
      <c r="I1659" s="222"/>
      <c r="J1659" s="219"/>
      <c r="K1659" s="219"/>
      <c r="L1659" s="223"/>
      <c r="M1659" s="224"/>
      <c r="N1659" s="225"/>
      <c r="O1659" s="225"/>
      <c r="P1659" s="225"/>
      <c r="Q1659" s="225"/>
      <c r="R1659" s="225"/>
      <c r="S1659" s="225"/>
      <c r="T1659" s="226"/>
      <c r="U1659" s="10"/>
      <c r="V1659" s="10"/>
      <c r="W1659" s="10"/>
      <c r="X1659" s="10"/>
      <c r="Y1659" s="10"/>
      <c r="Z1659" s="10"/>
      <c r="AA1659" s="10"/>
      <c r="AB1659" s="10"/>
      <c r="AC1659" s="10"/>
      <c r="AD1659" s="10"/>
      <c r="AE1659" s="10"/>
      <c r="AT1659" s="227" t="s">
        <v>199</v>
      </c>
      <c r="AU1659" s="227" t="s">
        <v>85</v>
      </c>
      <c r="AV1659" s="10" t="s">
        <v>83</v>
      </c>
      <c r="AW1659" s="10" t="s">
        <v>32</v>
      </c>
      <c r="AX1659" s="10" t="s">
        <v>76</v>
      </c>
      <c r="AY1659" s="227" t="s">
        <v>195</v>
      </c>
    </row>
    <row r="1660" s="11" customFormat="1">
      <c r="A1660" s="11"/>
      <c r="B1660" s="228"/>
      <c r="C1660" s="229"/>
      <c r="D1660" s="213" t="s">
        <v>199</v>
      </c>
      <c r="E1660" s="230" t="s">
        <v>1</v>
      </c>
      <c r="F1660" s="231" t="s">
        <v>2010</v>
      </c>
      <c r="G1660" s="229"/>
      <c r="H1660" s="232">
        <v>14.916</v>
      </c>
      <c r="I1660" s="233"/>
      <c r="J1660" s="229"/>
      <c r="K1660" s="229"/>
      <c r="L1660" s="234"/>
      <c r="M1660" s="235"/>
      <c r="N1660" s="236"/>
      <c r="O1660" s="236"/>
      <c r="P1660" s="236"/>
      <c r="Q1660" s="236"/>
      <c r="R1660" s="236"/>
      <c r="S1660" s="236"/>
      <c r="T1660" s="237"/>
      <c r="U1660" s="11"/>
      <c r="V1660" s="11"/>
      <c r="W1660" s="11"/>
      <c r="X1660" s="11"/>
      <c r="Y1660" s="11"/>
      <c r="Z1660" s="11"/>
      <c r="AA1660" s="11"/>
      <c r="AB1660" s="11"/>
      <c r="AC1660" s="11"/>
      <c r="AD1660" s="11"/>
      <c r="AE1660" s="11"/>
      <c r="AT1660" s="238" t="s">
        <v>199</v>
      </c>
      <c r="AU1660" s="238" t="s">
        <v>85</v>
      </c>
      <c r="AV1660" s="11" t="s">
        <v>85</v>
      </c>
      <c r="AW1660" s="11" t="s">
        <v>32</v>
      </c>
      <c r="AX1660" s="11" t="s">
        <v>76</v>
      </c>
      <c r="AY1660" s="238" t="s">
        <v>195</v>
      </c>
    </row>
    <row r="1661" s="11" customFormat="1">
      <c r="A1661" s="11"/>
      <c r="B1661" s="228"/>
      <c r="C1661" s="229"/>
      <c r="D1661" s="213" t="s">
        <v>199</v>
      </c>
      <c r="E1661" s="230" t="s">
        <v>1</v>
      </c>
      <c r="F1661" s="231" t="s">
        <v>2023</v>
      </c>
      <c r="G1661" s="229"/>
      <c r="H1661" s="232">
        <v>3.25</v>
      </c>
      <c r="I1661" s="233"/>
      <c r="J1661" s="229"/>
      <c r="K1661" s="229"/>
      <c r="L1661" s="234"/>
      <c r="M1661" s="235"/>
      <c r="N1661" s="236"/>
      <c r="O1661" s="236"/>
      <c r="P1661" s="236"/>
      <c r="Q1661" s="236"/>
      <c r="R1661" s="236"/>
      <c r="S1661" s="236"/>
      <c r="T1661" s="237"/>
      <c r="U1661" s="11"/>
      <c r="V1661" s="11"/>
      <c r="W1661" s="11"/>
      <c r="X1661" s="11"/>
      <c r="Y1661" s="11"/>
      <c r="Z1661" s="11"/>
      <c r="AA1661" s="11"/>
      <c r="AB1661" s="11"/>
      <c r="AC1661" s="11"/>
      <c r="AD1661" s="11"/>
      <c r="AE1661" s="11"/>
      <c r="AT1661" s="238" t="s">
        <v>199</v>
      </c>
      <c r="AU1661" s="238" t="s">
        <v>85</v>
      </c>
      <c r="AV1661" s="11" t="s">
        <v>85</v>
      </c>
      <c r="AW1661" s="11" t="s">
        <v>32</v>
      </c>
      <c r="AX1661" s="11" t="s">
        <v>76</v>
      </c>
      <c r="AY1661" s="238" t="s">
        <v>195</v>
      </c>
    </row>
    <row r="1662" s="15" customFormat="1">
      <c r="A1662" s="15"/>
      <c r="B1662" s="287"/>
      <c r="C1662" s="288"/>
      <c r="D1662" s="213" t="s">
        <v>199</v>
      </c>
      <c r="E1662" s="289" t="s">
        <v>1</v>
      </c>
      <c r="F1662" s="290" t="s">
        <v>1422</v>
      </c>
      <c r="G1662" s="288"/>
      <c r="H1662" s="291">
        <v>18.166</v>
      </c>
      <c r="I1662" s="292"/>
      <c r="J1662" s="288"/>
      <c r="K1662" s="288"/>
      <c r="L1662" s="293"/>
      <c r="M1662" s="294"/>
      <c r="N1662" s="295"/>
      <c r="O1662" s="295"/>
      <c r="P1662" s="295"/>
      <c r="Q1662" s="295"/>
      <c r="R1662" s="295"/>
      <c r="S1662" s="295"/>
      <c r="T1662" s="296"/>
      <c r="U1662" s="15"/>
      <c r="V1662" s="15"/>
      <c r="W1662" s="15"/>
      <c r="X1662" s="15"/>
      <c r="Y1662" s="15"/>
      <c r="Z1662" s="15"/>
      <c r="AA1662" s="15"/>
      <c r="AB1662" s="15"/>
      <c r="AC1662" s="15"/>
      <c r="AD1662" s="15"/>
      <c r="AE1662" s="15"/>
      <c r="AT1662" s="297" t="s">
        <v>199</v>
      </c>
      <c r="AU1662" s="297" t="s">
        <v>85</v>
      </c>
      <c r="AV1662" s="15" t="s">
        <v>234</v>
      </c>
      <c r="AW1662" s="15" t="s">
        <v>32</v>
      </c>
      <c r="AX1662" s="15" t="s">
        <v>83</v>
      </c>
      <c r="AY1662" s="297" t="s">
        <v>195</v>
      </c>
    </row>
    <row r="1663" s="2" customFormat="1" ht="16.5" customHeight="1">
      <c r="A1663" s="39"/>
      <c r="B1663" s="40"/>
      <c r="C1663" s="200" t="s">
        <v>429</v>
      </c>
      <c r="D1663" s="200" t="s">
        <v>191</v>
      </c>
      <c r="E1663" s="201" t="s">
        <v>1789</v>
      </c>
      <c r="F1663" s="202" t="s">
        <v>1790</v>
      </c>
      <c r="G1663" s="203" t="s">
        <v>1411</v>
      </c>
      <c r="H1663" s="204">
        <v>1746.77</v>
      </c>
      <c r="I1663" s="205"/>
      <c r="J1663" s="206">
        <f>ROUND(I1663*H1663,2)</f>
        <v>0</v>
      </c>
      <c r="K1663" s="202" t="s">
        <v>1412</v>
      </c>
      <c r="L1663" s="45"/>
      <c r="M1663" s="207" t="s">
        <v>1</v>
      </c>
      <c r="N1663" s="208" t="s">
        <v>41</v>
      </c>
      <c r="O1663" s="92"/>
      <c r="P1663" s="209">
        <f>O1663*H1663</f>
        <v>0</v>
      </c>
      <c r="Q1663" s="209">
        <v>0</v>
      </c>
      <c r="R1663" s="209">
        <f>Q1663*H1663</f>
        <v>0</v>
      </c>
      <c r="S1663" s="209">
        <v>0</v>
      </c>
      <c r="T1663" s="210">
        <f>S1663*H1663</f>
        <v>0</v>
      </c>
      <c r="U1663" s="39"/>
      <c r="V1663" s="39"/>
      <c r="W1663" s="39"/>
      <c r="X1663" s="39"/>
      <c r="Y1663" s="39"/>
      <c r="Z1663" s="39"/>
      <c r="AA1663" s="39"/>
      <c r="AB1663" s="39"/>
      <c r="AC1663" s="39"/>
      <c r="AD1663" s="39"/>
      <c r="AE1663" s="39"/>
      <c r="AR1663" s="211" t="s">
        <v>234</v>
      </c>
      <c r="AT1663" s="211" t="s">
        <v>191</v>
      </c>
      <c r="AU1663" s="211" t="s">
        <v>85</v>
      </c>
      <c r="AY1663" s="18" t="s">
        <v>195</v>
      </c>
      <c r="BE1663" s="212">
        <f>IF(N1663="základní",J1663,0)</f>
        <v>0</v>
      </c>
      <c r="BF1663" s="212">
        <f>IF(N1663="snížená",J1663,0)</f>
        <v>0</v>
      </c>
      <c r="BG1663" s="212">
        <f>IF(N1663="zákl. přenesená",J1663,0)</f>
        <v>0</v>
      </c>
      <c r="BH1663" s="212">
        <f>IF(N1663="sníž. přenesená",J1663,0)</f>
        <v>0</v>
      </c>
      <c r="BI1663" s="212">
        <f>IF(N1663="nulová",J1663,0)</f>
        <v>0</v>
      </c>
      <c r="BJ1663" s="18" t="s">
        <v>83</v>
      </c>
      <c r="BK1663" s="212">
        <f>ROUND(I1663*H1663,2)</f>
        <v>0</v>
      </c>
      <c r="BL1663" s="18" t="s">
        <v>234</v>
      </c>
      <c r="BM1663" s="211" t="s">
        <v>2804</v>
      </c>
    </row>
    <row r="1664" s="10" customFormat="1">
      <c r="A1664" s="10"/>
      <c r="B1664" s="218"/>
      <c r="C1664" s="219"/>
      <c r="D1664" s="213" t="s">
        <v>199</v>
      </c>
      <c r="E1664" s="220" t="s">
        <v>1</v>
      </c>
      <c r="F1664" s="221" t="s">
        <v>2805</v>
      </c>
      <c r="G1664" s="219"/>
      <c r="H1664" s="220" t="s">
        <v>1</v>
      </c>
      <c r="I1664" s="222"/>
      <c r="J1664" s="219"/>
      <c r="K1664" s="219"/>
      <c r="L1664" s="223"/>
      <c r="M1664" s="224"/>
      <c r="N1664" s="225"/>
      <c r="O1664" s="225"/>
      <c r="P1664" s="225"/>
      <c r="Q1664" s="225"/>
      <c r="R1664" s="225"/>
      <c r="S1664" s="225"/>
      <c r="T1664" s="226"/>
      <c r="U1664" s="10"/>
      <c r="V1664" s="10"/>
      <c r="W1664" s="10"/>
      <c r="X1664" s="10"/>
      <c r="Y1664" s="10"/>
      <c r="Z1664" s="10"/>
      <c r="AA1664" s="10"/>
      <c r="AB1664" s="10"/>
      <c r="AC1664" s="10"/>
      <c r="AD1664" s="10"/>
      <c r="AE1664" s="10"/>
      <c r="AT1664" s="227" t="s">
        <v>199</v>
      </c>
      <c r="AU1664" s="227" t="s">
        <v>85</v>
      </c>
      <c r="AV1664" s="10" t="s">
        <v>83</v>
      </c>
      <c r="AW1664" s="10" t="s">
        <v>32</v>
      </c>
      <c r="AX1664" s="10" t="s">
        <v>76</v>
      </c>
      <c r="AY1664" s="227" t="s">
        <v>195</v>
      </c>
    </row>
    <row r="1665" s="10" customFormat="1">
      <c r="A1665" s="10"/>
      <c r="B1665" s="218"/>
      <c r="C1665" s="219"/>
      <c r="D1665" s="213" t="s">
        <v>199</v>
      </c>
      <c r="E1665" s="220" t="s">
        <v>1</v>
      </c>
      <c r="F1665" s="221" t="s">
        <v>2039</v>
      </c>
      <c r="G1665" s="219"/>
      <c r="H1665" s="220" t="s">
        <v>1</v>
      </c>
      <c r="I1665" s="222"/>
      <c r="J1665" s="219"/>
      <c r="K1665" s="219"/>
      <c r="L1665" s="223"/>
      <c r="M1665" s="224"/>
      <c r="N1665" s="225"/>
      <c r="O1665" s="225"/>
      <c r="P1665" s="225"/>
      <c r="Q1665" s="225"/>
      <c r="R1665" s="225"/>
      <c r="S1665" s="225"/>
      <c r="T1665" s="226"/>
      <c r="U1665" s="10"/>
      <c r="V1665" s="10"/>
      <c r="W1665" s="10"/>
      <c r="X1665" s="10"/>
      <c r="Y1665" s="10"/>
      <c r="Z1665" s="10"/>
      <c r="AA1665" s="10"/>
      <c r="AB1665" s="10"/>
      <c r="AC1665" s="10"/>
      <c r="AD1665" s="10"/>
      <c r="AE1665" s="10"/>
      <c r="AT1665" s="227" t="s">
        <v>199</v>
      </c>
      <c r="AU1665" s="227" t="s">
        <v>85</v>
      </c>
      <c r="AV1665" s="10" t="s">
        <v>83</v>
      </c>
      <c r="AW1665" s="10" t="s">
        <v>32</v>
      </c>
      <c r="AX1665" s="10" t="s">
        <v>76</v>
      </c>
      <c r="AY1665" s="227" t="s">
        <v>195</v>
      </c>
    </row>
    <row r="1666" s="11" customFormat="1">
      <c r="A1666" s="11"/>
      <c r="B1666" s="228"/>
      <c r="C1666" s="229"/>
      <c r="D1666" s="213" t="s">
        <v>199</v>
      </c>
      <c r="E1666" s="230" t="s">
        <v>1</v>
      </c>
      <c r="F1666" s="231" t="s">
        <v>2040</v>
      </c>
      <c r="G1666" s="229"/>
      <c r="H1666" s="232">
        <v>195.45599999999999</v>
      </c>
      <c r="I1666" s="233"/>
      <c r="J1666" s="229"/>
      <c r="K1666" s="229"/>
      <c r="L1666" s="234"/>
      <c r="M1666" s="235"/>
      <c r="N1666" s="236"/>
      <c r="O1666" s="236"/>
      <c r="P1666" s="236"/>
      <c r="Q1666" s="236"/>
      <c r="R1666" s="236"/>
      <c r="S1666" s="236"/>
      <c r="T1666" s="237"/>
      <c r="U1666" s="11"/>
      <c r="V1666" s="11"/>
      <c r="W1666" s="11"/>
      <c r="X1666" s="11"/>
      <c r="Y1666" s="11"/>
      <c r="Z1666" s="11"/>
      <c r="AA1666" s="11"/>
      <c r="AB1666" s="11"/>
      <c r="AC1666" s="11"/>
      <c r="AD1666" s="11"/>
      <c r="AE1666" s="11"/>
      <c r="AT1666" s="238" t="s">
        <v>199</v>
      </c>
      <c r="AU1666" s="238" t="s">
        <v>85</v>
      </c>
      <c r="AV1666" s="11" t="s">
        <v>85</v>
      </c>
      <c r="AW1666" s="11" t="s">
        <v>32</v>
      </c>
      <c r="AX1666" s="11" t="s">
        <v>76</v>
      </c>
      <c r="AY1666" s="238" t="s">
        <v>195</v>
      </c>
    </row>
    <row r="1667" s="11" customFormat="1">
      <c r="A1667" s="11"/>
      <c r="B1667" s="228"/>
      <c r="C1667" s="229"/>
      <c r="D1667" s="213" t="s">
        <v>199</v>
      </c>
      <c r="E1667" s="230" t="s">
        <v>1</v>
      </c>
      <c r="F1667" s="231" t="s">
        <v>2041</v>
      </c>
      <c r="G1667" s="229"/>
      <c r="H1667" s="232">
        <v>29.25</v>
      </c>
      <c r="I1667" s="233"/>
      <c r="J1667" s="229"/>
      <c r="K1667" s="229"/>
      <c r="L1667" s="234"/>
      <c r="M1667" s="235"/>
      <c r="N1667" s="236"/>
      <c r="O1667" s="236"/>
      <c r="P1667" s="236"/>
      <c r="Q1667" s="236"/>
      <c r="R1667" s="236"/>
      <c r="S1667" s="236"/>
      <c r="T1667" s="237"/>
      <c r="U1667" s="11"/>
      <c r="V1667" s="11"/>
      <c r="W1667" s="11"/>
      <c r="X1667" s="11"/>
      <c r="Y1667" s="11"/>
      <c r="Z1667" s="11"/>
      <c r="AA1667" s="11"/>
      <c r="AB1667" s="11"/>
      <c r="AC1667" s="11"/>
      <c r="AD1667" s="11"/>
      <c r="AE1667" s="11"/>
      <c r="AT1667" s="238" t="s">
        <v>199</v>
      </c>
      <c r="AU1667" s="238" t="s">
        <v>85</v>
      </c>
      <c r="AV1667" s="11" t="s">
        <v>85</v>
      </c>
      <c r="AW1667" s="11" t="s">
        <v>32</v>
      </c>
      <c r="AX1667" s="11" t="s">
        <v>76</v>
      </c>
      <c r="AY1667" s="238" t="s">
        <v>195</v>
      </c>
    </row>
    <row r="1668" s="11" customFormat="1">
      <c r="A1668" s="11"/>
      <c r="B1668" s="228"/>
      <c r="C1668" s="229"/>
      <c r="D1668" s="213" t="s">
        <v>199</v>
      </c>
      <c r="E1668" s="230" t="s">
        <v>1</v>
      </c>
      <c r="F1668" s="231" t="s">
        <v>2042</v>
      </c>
      <c r="G1668" s="229"/>
      <c r="H1668" s="232">
        <v>5.4000000000000004</v>
      </c>
      <c r="I1668" s="233"/>
      <c r="J1668" s="229"/>
      <c r="K1668" s="229"/>
      <c r="L1668" s="234"/>
      <c r="M1668" s="235"/>
      <c r="N1668" s="236"/>
      <c r="O1668" s="236"/>
      <c r="P1668" s="236"/>
      <c r="Q1668" s="236"/>
      <c r="R1668" s="236"/>
      <c r="S1668" s="236"/>
      <c r="T1668" s="237"/>
      <c r="U1668" s="11"/>
      <c r="V1668" s="11"/>
      <c r="W1668" s="11"/>
      <c r="X1668" s="11"/>
      <c r="Y1668" s="11"/>
      <c r="Z1668" s="11"/>
      <c r="AA1668" s="11"/>
      <c r="AB1668" s="11"/>
      <c r="AC1668" s="11"/>
      <c r="AD1668" s="11"/>
      <c r="AE1668" s="11"/>
      <c r="AT1668" s="238" t="s">
        <v>199</v>
      </c>
      <c r="AU1668" s="238" t="s">
        <v>85</v>
      </c>
      <c r="AV1668" s="11" t="s">
        <v>85</v>
      </c>
      <c r="AW1668" s="11" t="s">
        <v>32</v>
      </c>
      <c r="AX1668" s="11" t="s">
        <v>76</v>
      </c>
      <c r="AY1668" s="238" t="s">
        <v>195</v>
      </c>
    </row>
    <row r="1669" s="10" customFormat="1">
      <c r="A1669" s="10"/>
      <c r="B1669" s="218"/>
      <c r="C1669" s="219"/>
      <c r="D1669" s="213" t="s">
        <v>199</v>
      </c>
      <c r="E1669" s="220" t="s">
        <v>1</v>
      </c>
      <c r="F1669" s="221" t="s">
        <v>2043</v>
      </c>
      <c r="G1669" s="219"/>
      <c r="H1669" s="220" t="s">
        <v>1</v>
      </c>
      <c r="I1669" s="222"/>
      <c r="J1669" s="219"/>
      <c r="K1669" s="219"/>
      <c r="L1669" s="223"/>
      <c r="M1669" s="224"/>
      <c r="N1669" s="225"/>
      <c r="O1669" s="225"/>
      <c r="P1669" s="225"/>
      <c r="Q1669" s="225"/>
      <c r="R1669" s="225"/>
      <c r="S1669" s="225"/>
      <c r="T1669" s="226"/>
      <c r="U1669" s="10"/>
      <c r="V1669" s="10"/>
      <c r="W1669" s="10"/>
      <c r="X1669" s="10"/>
      <c r="Y1669" s="10"/>
      <c r="Z1669" s="10"/>
      <c r="AA1669" s="10"/>
      <c r="AB1669" s="10"/>
      <c r="AC1669" s="10"/>
      <c r="AD1669" s="10"/>
      <c r="AE1669" s="10"/>
      <c r="AT1669" s="227" t="s">
        <v>199</v>
      </c>
      <c r="AU1669" s="227" t="s">
        <v>85</v>
      </c>
      <c r="AV1669" s="10" t="s">
        <v>83</v>
      </c>
      <c r="AW1669" s="10" t="s">
        <v>32</v>
      </c>
      <c r="AX1669" s="10" t="s">
        <v>76</v>
      </c>
      <c r="AY1669" s="227" t="s">
        <v>195</v>
      </c>
    </row>
    <row r="1670" s="11" customFormat="1">
      <c r="A1670" s="11"/>
      <c r="B1670" s="228"/>
      <c r="C1670" s="229"/>
      <c r="D1670" s="213" t="s">
        <v>199</v>
      </c>
      <c r="E1670" s="230" t="s">
        <v>1</v>
      </c>
      <c r="F1670" s="231" t="s">
        <v>2044</v>
      </c>
      <c r="G1670" s="229"/>
      <c r="H1670" s="232">
        <v>77.724000000000004</v>
      </c>
      <c r="I1670" s="233"/>
      <c r="J1670" s="229"/>
      <c r="K1670" s="229"/>
      <c r="L1670" s="234"/>
      <c r="M1670" s="235"/>
      <c r="N1670" s="236"/>
      <c r="O1670" s="236"/>
      <c r="P1670" s="236"/>
      <c r="Q1670" s="236"/>
      <c r="R1670" s="236"/>
      <c r="S1670" s="236"/>
      <c r="T1670" s="237"/>
      <c r="U1670" s="11"/>
      <c r="V1670" s="11"/>
      <c r="W1670" s="11"/>
      <c r="X1670" s="11"/>
      <c r="Y1670" s="11"/>
      <c r="Z1670" s="11"/>
      <c r="AA1670" s="11"/>
      <c r="AB1670" s="11"/>
      <c r="AC1670" s="11"/>
      <c r="AD1670" s="11"/>
      <c r="AE1670" s="11"/>
      <c r="AT1670" s="238" t="s">
        <v>199</v>
      </c>
      <c r="AU1670" s="238" t="s">
        <v>85</v>
      </c>
      <c r="AV1670" s="11" t="s">
        <v>85</v>
      </c>
      <c r="AW1670" s="11" t="s">
        <v>32</v>
      </c>
      <c r="AX1670" s="11" t="s">
        <v>76</v>
      </c>
      <c r="AY1670" s="238" t="s">
        <v>195</v>
      </c>
    </row>
    <row r="1671" s="11" customFormat="1">
      <c r="A1671" s="11"/>
      <c r="B1671" s="228"/>
      <c r="C1671" s="229"/>
      <c r="D1671" s="213" t="s">
        <v>199</v>
      </c>
      <c r="E1671" s="230" t="s">
        <v>1</v>
      </c>
      <c r="F1671" s="231" t="s">
        <v>2045</v>
      </c>
      <c r="G1671" s="229"/>
      <c r="H1671" s="232">
        <v>13</v>
      </c>
      <c r="I1671" s="233"/>
      <c r="J1671" s="229"/>
      <c r="K1671" s="229"/>
      <c r="L1671" s="234"/>
      <c r="M1671" s="235"/>
      <c r="N1671" s="236"/>
      <c r="O1671" s="236"/>
      <c r="P1671" s="236"/>
      <c r="Q1671" s="236"/>
      <c r="R1671" s="236"/>
      <c r="S1671" s="236"/>
      <c r="T1671" s="237"/>
      <c r="U1671" s="11"/>
      <c r="V1671" s="11"/>
      <c r="W1671" s="11"/>
      <c r="X1671" s="11"/>
      <c r="Y1671" s="11"/>
      <c r="Z1671" s="11"/>
      <c r="AA1671" s="11"/>
      <c r="AB1671" s="11"/>
      <c r="AC1671" s="11"/>
      <c r="AD1671" s="11"/>
      <c r="AE1671" s="11"/>
      <c r="AT1671" s="238" t="s">
        <v>199</v>
      </c>
      <c r="AU1671" s="238" t="s">
        <v>85</v>
      </c>
      <c r="AV1671" s="11" t="s">
        <v>85</v>
      </c>
      <c r="AW1671" s="11" t="s">
        <v>32</v>
      </c>
      <c r="AX1671" s="11" t="s">
        <v>76</v>
      </c>
      <c r="AY1671" s="238" t="s">
        <v>195</v>
      </c>
    </row>
    <row r="1672" s="10" customFormat="1">
      <c r="A1672" s="10"/>
      <c r="B1672" s="218"/>
      <c r="C1672" s="219"/>
      <c r="D1672" s="213" t="s">
        <v>199</v>
      </c>
      <c r="E1672" s="220" t="s">
        <v>1</v>
      </c>
      <c r="F1672" s="221" t="s">
        <v>2025</v>
      </c>
      <c r="G1672" s="219"/>
      <c r="H1672" s="220" t="s">
        <v>1</v>
      </c>
      <c r="I1672" s="222"/>
      <c r="J1672" s="219"/>
      <c r="K1672" s="219"/>
      <c r="L1672" s="223"/>
      <c r="M1672" s="224"/>
      <c r="N1672" s="225"/>
      <c r="O1672" s="225"/>
      <c r="P1672" s="225"/>
      <c r="Q1672" s="225"/>
      <c r="R1672" s="225"/>
      <c r="S1672" s="225"/>
      <c r="T1672" s="226"/>
      <c r="U1672" s="10"/>
      <c r="V1672" s="10"/>
      <c r="W1672" s="10"/>
      <c r="X1672" s="10"/>
      <c r="Y1672" s="10"/>
      <c r="Z1672" s="10"/>
      <c r="AA1672" s="10"/>
      <c r="AB1672" s="10"/>
      <c r="AC1672" s="10"/>
      <c r="AD1672" s="10"/>
      <c r="AE1672" s="10"/>
      <c r="AT1672" s="227" t="s">
        <v>199</v>
      </c>
      <c r="AU1672" s="227" t="s">
        <v>85</v>
      </c>
      <c r="AV1672" s="10" t="s">
        <v>83</v>
      </c>
      <c r="AW1672" s="10" t="s">
        <v>32</v>
      </c>
      <c r="AX1672" s="10" t="s">
        <v>76</v>
      </c>
      <c r="AY1672" s="227" t="s">
        <v>195</v>
      </c>
    </row>
    <row r="1673" s="11" customFormat="1">
      <c r="A1673" s="11"/>
      <c r="B1673" s="228"/>
      <c r="C1673" s="229"/>
      <c r="D1673" s="213" t="s">
        <v>199</v>
      </c>
      <c r="E1673" s="230" t="s">
        <v>1</v>
      </c>
      <c r="F1673" s="231" t="s">
        <v>2046</v>
      </c>
      <c r="G1673" s="229"/>
      <c r="H1673" s="232">
        <v>272.54399999999998</v>
      </c>
      <c r="I1673" s="233"/>
      <c r="J1673" s="229"/>
      <c r="K1673" s="229"/>
      <c r="L1673" s="234"/>
      <c r="M1673" s="235"/>
      <c r="N1673" s="236"/>
      <c r="O1673" s="236"/>
      <c r="P1673" s="236"/>
      <c r="Q1673" s="236"/>
      <c r="R1673" s="236"/>
      <c r="S1673" s="236"/>
      <c r="T1673" s="237"/>
      <c r="U1673" s="11"/>
      <c r="V1673" s="11"/>
      <c r="W1673" s="11"/>
      <c r="X1673" s="11"/>
      <c r="Y1673" s="11"/>
      <c r="Z1673" s="11"/>
      <c r="AA1673" s="11"/>
      <c r="AB1673" s="11"/>
      <c r="AC1673" s="11"/>
      <c r="AD1673" s="11"/>
      <c r="AE1673" s="11"/>
      <c r="AT1673" s="238" t="s">
        <v>199</v>
      </c>
      <c r="AU1673" s="238" t="s">
        <v>85</v>
      </c>
      <c r="AV1673" s="11" t="s">
        <v>85</v>
      </c>
      <c r="AW1673" s="11" t="s">
        <v>32</v>
      </c>
      <c r="AX1673" s="11" t="s">
        <v>76</v>
      </c>
      <c r="AY1673" s="238" t="s">
        <v>195</v>
      </c>
    </row>
    <row r="1674" s="11" customFormat="1">
      <c r="A1674" s="11"/>
      <c r="B1674" s="228"/>
      <c r="C1674" s="229"/>
      <c r="D1674" s="213" t="s">
        <v>199</v>
      </c>
      <c r="E1674" s="230" t="s">
        <v>1</v>
      </c>
      <c r="F1674" s="231" t="s">
        <v>2047</v>
      </c>
      <c r="G1674" s="229"/>
      <c r="H1674" s="232">
        <v>39</v>
      </c>
      <c r="I1674" s="233"/>
      <c r="J1674" s="229"/>
      <c r="K1674" s="229"/>
      <c r="L1674" s="234"/>
      <c r="M1674" s="235"/>
      <c r="N1674" s="236"/>
      <c r="O1674" s="236"/>
      <c r="P1674" s="236"/>
      <c r="Q1674" s="236"/>
      <c r="R1674" s="236"/>
      <c r="S1674" s="236"/>
      <c r="T1674" s="237"/>
      <c r="U1674" s="11"/>
      <c r="V1674" s="11"/>
      <c r="W1674" s="11"/>
      <c r="X1674" s="11"/>
      <c r="Y1674" s="11"/>
      <c r="Z1674" s="11"/>
      <c r="AA1674" s="11"/>
      <c r="AB1674" s="11"/>
      <c r="AC1674" s="11"/>
      <c r="AD1674" s="11"/>
      <c r="AE1674" s="11"/>
      <c r="AT1674" s="238" t="s">
        <v>199</v>
      </c>
      <c r="AU1674" s="238" t="s">
        <v>85</v>
      </c>
      <c r="AV1674" s="11" t="s">
        <v>85</v>
      </c>
      <c r="AW1674" s="11" t="s">
        <v>32</v>
      </c>
      <c r="AX1674" s="11" t="s">
        <v>76</v>
      </c>
      <c r="AY1674" s="238" t="s">
        <v>195</v>
      </c>
    </row>
    <row r="1675" s="10" customFormat="1">
      <c r="A1675" s="10"/>
      <c r="B1675" s="218"/>
      <c r="C1675" s="219"/>
      <c r="D1675" s="213" t="s">
        <v>199</v>
      </c>
      <c r="E1675" s="220" t="s">
        <v>1</v>
      </c>
      <c r="F1675" s="221" t="s">
        <v>2048</v>
      </c>
      <c r="G1675" s="219"/>
      <c r="H1675" s="220" t="s">
        <v>1</v>
      </c>
      <c r="I1675" s="222"/>
      <c r="J1675" s="219"/>
      <c r="K1675" s="219"/>
      <c r="L1675" s="223"/>
      <c r="M1675" s="224"/>
      <c r="N1675" s="225"/>
      <c r="O1675" s="225"/>
      <c r="P1675" s="225"/>
      <c r="Q1675" s="225"/>
      <c r="R1675" s="225"/>
      <c r="S1675" s="225"/>
      <c r="T1675" s="226"/>
      <c r="U1675" s="10"/>
      <c r="V1675" s="10"/>
      <c r="W1675" s="10"/>
      <c r="X1675" s="10"/>
      <c r="Y1675" s="10"/>
      <c r="Z1675" s="10"/>
      <c r="AA1675" s="10"/>
      <c r="AB1675" s="10"/>
      <c r="AC1675" s="10"/>
      <c r="AD1675" s="10"/>
      <c r="AE1675" s="10"/>
      <c r="AT1675" s="227" t="s">
        <v>199</v>
      </c>
      <c r="AU1675" s="227" t="s">
        <v>85</v>
      </c>
      <c r="AV1675" s="10" t="s">
        <v>83</v>
      </c>
      <c r="AW1675" s="10" t="s">
        <v>32</v>
      </c>
      <c r="AX1675" s="10" t="s">
        <v>76</v>
      </c>
      <c r="AY1675" s="227" t="s">
        <v>195</v>
      </c>
    </row>
    <row r="1676" s="11" customFormat="1">
      <c r="A1676" s="11"/>
      <c r="B1676" s="228"/>
      <c r="C1676" s="229"/>
      <c r="D1676" s="213" t="s">
        <v>199</v>
      </c>
      <c r="E1676" s="230" t="s">
        <v>1</v>
      </c>
      <c r="F1676" s="231" t="s">
        <v>2049</v>
      </c>
      <c r="G1676" s="229"/>
      <c r="H1676" s="232">
        <v>1.2</v>
      </c>
      <c r="I1676" s="233"/>
      <c r="J1676" s="229"/>
      <c r="K1676" s="229"/>
      <c r="L1676" s="234"/>
      <c r="M1676" s="235"/>
      <c r="N1676" s="236"/>
      <c r="O1676" s="236"/>
      <c r="P1676" s="236"/>
      <c r="Q1676" s="236"/>
      <c r="R1676" s="236"/>
      <c r="S1676" s="236"/>
      <c r="T1676" s="237"/>
      <c r="U1676" s="11"/>
      <c r="V1676" s="11"/>
      <c r="W1676" s="11"/>
      <c r="X1676" s="11"/>
      <c r="Y1676" s="11"/>
      <c r="Z1676" s="11"/>
      <c r="AA1676" s="11"/>
      <c r="AB1676" s="11"/>
      <c r="AC1676" s="11"/>
      <c r="AD1676" s="11"/>
      <c r="AE1676" s="11"/>
      <c r="AT1676" s="238" t="s">
        <v>199</v>
      </c>
      <c r="AU1676" s="238" t="s">
        <v>85</v>
      </c>
      <c r="AV1676" s="11" t="s">
        <v>85</v>
      </c>
      <c r="AW1676" s="11" t="s">
        <v>32</v>
      </c>
      <c r="AX1676" s="11" t="s">
        <v>76</v>
      </c>
      <c r="AY1676" s="238" t="s">
        <v>195</v>
      </c>
    </row>
    <row r="1677" s="10" customFormat="1">
      <c r="A1677" s="10"/>
      <c r="B1677" s="218"/>
      <c r="C1677" s="219"/>
      <c r="D1677" s="213" t="s">
        <v>199</v>
      </c>
      <c r="E1677" s="220" t="s">
        <v>1</v>
      </c>
      <c r="F1677" s="221" t="s">
        <v>2030</v>
      </c>
      <c r="G1677" s="219"/>
      <c r="H1677" s="220" t="s">
        <v>1</v>
      </c>
      <c r="I1677" s="222"/>
      <c r="J1677" s="219"/>
      <c r="K1677" s="219"/>
      <c r="L1677" s="223"/>
      <c r="M1677" s="224"/>
      <c r="N1677" s="225"/>
      <c r="O1677" s="225"/>
      <c r="P1677" s="225"/>
      <c r="Q1677" s="225"/>
      <c r="R1677" s="225"/>
      <c r="S1677" s="225"/>
      <c r="T1677" s="226"/>
      <c r="U1677" s="10"/>
      <c r="V1677" s="10"/>
      <c r="W1677" s="10"/>
      <c r="X1677" s="10"/>
      <c r="Y1677" s="10"/>
      <c r="Z1677" s="10"/>
      <c r="AA1677" s="10"/>
      <c r="AB1677" s="10"/>
      <c r="AC1677" s="10"/>
      <c r="AD1677" s="10"/>
      <c r="AE1677" s="10"/>
      <c r="AT1677" s="227" t="s">
        <v>199</v>
      </c>
      <c r="AU1677" s="227" t="s">
        <v>85</v>
      </c>
      <c r="AV1677" s="10" t="s">
        <v>83</v>
      </c>
      <c r="AW1677" s="10" t="s">
        <v>32</v>
      </c>
      <c r="AX1677" s="10" t="s">
        <v>76</v>
      </c>
      <c r="AY1677" s="227" t="s">
        <v>195</v>
      </c>
    </row>
    <row r="1678" s="11" customFormat="1">
      <c r="A1678" s="11"/>
      <c r="B1678" s="228"/>
      <c r="C1678" s="229"/>
      <c r="D1678" s="213" t="s">
        <v>199</v>
      </c>
      <c r="E1678" s="230" t="s">
        <v>1</v>
      </c>
      <c r="F1678" s="231" t="s">
        <v>2050</v>
      </c>
      <c r="G1678" s="229"/>
      <c r="H1678" s="232">
        <v>313.78800000000001</v>
      </c>
      <c r="I1678" s="233"/>
      <c r="J1678" s="229"/>
      <c r="K1678" s="229"/>
      <c r="L1678" s="234"/>
      <c r="M1678" s="235"/>
      <c r="N1678" s="236"/>
      <c r="O1678" s="236"/>
      <c r="P1678" s="236"/>
      <c r="Q1678" s="236"/>
      <c r="R1678" s="236"/>
      <c r="S1678" s="236"/>
      <c r="T1678" s="237"/>
      <c r="U1678" s="11"/>
      <c r="V1678" s="11"/>
      <c r="W1678" s="11"/>
      <c r="X1678" s="11"/>
      <c r="Y1678" s="11"/>
      <c r="Z1678" s="11"/>
      <c r="AA1678" s="11"/>
      <c r="AB1678" s="11"/>
      <c r="AC1678" s="11"/>
      <c r="AD1678" s="11"/>
      <c r="AE1678" s="11"/>
      <c r="AT1678" s="238" t="s">
        <v>199</v>
      </c>
      <c r="AU1678" s="238" t="s">
        <v>85</v>
      </c>
      <c r="AV1678" s="11" t="s">
        <v>85</v>
      </c>
      <c r="AW1678" s="11" t="s">
        <v>32</v>
      </c>
      <c r="AX1678" s="11" t="s">
        <v>76</v>
      </c>
      <c r="AY1678" s="238" t="s">
        <v>195</v>
      </c>
    </row>
    <row r="1679" s="11" customFormat="1">
      <c r="A1679" s="11"/>
      <c r="B1679" s="228"/>
      <c r="C1679" s="229"/>
      <c r="D1679" s="213" t="s">
        <v>199</v>
      </c>
      <c r="E1679" s="230" t="s">
        <v>1</v>
      </c>
      <c r="F1679" s="231" t="s">
        <v>2051</v>
      </c>
      <c r="G1679" s="229"/>
      <c r="H1679" s="232">
        <v>32.5</v>
      </c>
      <c r="I1679" s="233"/>
      <c r="J1679" s="229"/>
      <c r="K1679" s="229"/>
      <c r="L1679" s="234"/>
      <c r="M1679" s="235"/>
      <c r="N1679" s="236"/>
      <c r="O1679" s="236"/>
      <c r="P1679" s="236"/>
      <c r="Q1679" s="236"/>
      <c r="R1679" s="236"/>
      <c r="S1679" s="236"/>
      <c r="T1679" s="237"/>
      <c r="U1679" s="11"/>
      <c r="V1679" s="11"/>
      <c r="W1679" s="11"/>
      <c r="X1679" s="11"/>
      <c r="Y1679" s="11"/>
      <c r="Z1679" s="11"/>
      <c r="AA1679" s="11"/>
      <c r="AB1679" s="11"/>
      <c r="AC1679" s="11"/>
      <c r="AD1679" s="11"/>
      <c r="AE1679" s="11"/>
      <c r="AT1679" s="238" t="s">
        <v>199</v>
      </c>
      <c r="AU1679" s="238" t="s">
        <v>85</v>
      </c>
      <c r="AV1679" s="11" t="s">
        <v>85</v>
      </c>
      <c r="AW1679" s="11" t="s">
        <v>32</v>
      </c>
      <c r="AX1679" s="11" t="s">
        <v>76</v>
      </c>
      <c r="AY1679" s="238" t="s">
        <v>195</v>
      </c>
    </row>
    <row r="1680" s="10" customFormat="1">
      <c r="A1680" s="10"/>
      <c r="B1680" s="218"/>
      <c r="C1680" s="219"/>
      <c r="D1680" s="213" t="s">
        <v>199</v>
      </c>
      <c r="E1680" s="220" t="s">
        <v>1</v>
      </c>
      <c r="F1680" s="221" t="s">
        <v>2032</v>
      </c>
      <c r="G1680" s="219"/>
      <c r="H1680" s="220" t="s">
        <v>1</v>
      </c>
      <c r="I1680" s="222"/>
      <c r="J1680" s="219"/>
      <c r="K1680" s="219"/>
      <c r="L1680" s="223"/>
      <c r="M1680" s="224"/>
      <c r="N1680" s="225"/>
      <c r="O1680" s="225"/>
      <c r="P1680" s="225"/>
      <c r="Q1680" s="225"/>
      <c r="R1680" s="225"/>
      <c r="S1680" s="225"/>
      <c r="T1680" s="226"/>
      <c r="U1680" s="10"/>
      <c r="V1680" s="10"/>
      <c r="W1680" s="10"/>
      <c r="X1680" s="10"/>
      <c r="Y1680" s="10"/>
      <c r="Z1680" s="10"/>
      <c r="AA1680" s="10"/>
      <c r="AB1680" s="10"/>
      <c r="AC1680" s="10"/>
      <c r="AD1680" s="10"/>
      <c r="AE1680" s="10"/>
      <c r="AT1680" s="227" t="s">
        <v>199</v>
      </c>
      <c r="AU1680" s="227" t="s">
        <v>85</v>
      </c>
      <c r="AV1680" s="10" t="s">
        <v>83</v>
      </c>
      <c r="AW1680" s="10" t="s">
        <v>32</v>
      </c>
      <c r="AX1680" s="10" t="s">
        <v>76</v>
      </c>
      <c r="AY1680" s="227" t="s">
        <v>195</v>
      </c>
    </row>
    <row r="1681" s="11" customFormat="1">
      <c r="A1681" s="11"/>
      <c r="B1681" s="228"/>
      <c r="C1681" s="229"/>
      <c r="D1681" s="213" t="s">
        <v>199</v>
      </c>
      <c r="E1681" s="230" t="s">
        <v>1</v>
      </c>
      <c r="F1681" s="231" t="s">
        <v>2052</v>
      </c>
      <c r="G1681" s="229"/>
      <c r="H1681" s="232">
        <v>28.643999999999998</v>
      </c>
      <c r="I1681" s="233"/>
      <c r="J1681" s="229"/>
      <c r="K1681" s="229"/>
      <c r="L1681" s="234"/>
      <c r="M1681" s="235"/>
      <c r="N1681" s="236"/>
      <c r="O1681" s="236"/>
      <c r="P1681" s="236"/>
      <c r="Q1681" s="236"/>
      <c r="R1681" s="236"/>
      <c r="S1681" s="236"/>
      <c r="T1681" s="237"/>
      <c r="U1681" s="11"/>
      <c r="V1681" s="11"/>
      <c r="W1681" s="11"/>
      <c r="X1681" s="11"/>
      <c r="Y1681" s="11"/>
      <c r="Z1681" s="11"/>
      <c r="AA1681" s="11"/>
      <c r="AB1681" s="11"/>
      <c r="AC1681" s="11"/>
      <c r="AD1681" s="11"/>
      <c r="AE1681" s="11"/>
      <c r="AT1681" s="238" t="s">
        <v>199</v>
      </c>
      <c r="AU1681" s="238" t="s">
        <v>85</v>
      </c>
      <c r="AV1681" s="11" t="s">
        <v>85</v>
      </c>
      <c r="AW1681" s="11" t="s">
        <v>32</v>
      </c>
      <c r="AX1681" s="11" t="s">
        <v>76</v>
      </c>
      <c r="AY1681" s="238" t="s">
        <v>195</v>
      </c>
    </row>
    <row r="1682" s="11" customFormat="1">
      <c r="A1682" s="11"/>
      <c r="B1682" s="228"/>
      <c r="C1682" s="229"/>
      <c r="D1682" s="213" t="s">
        <v>199</v>
      </c>
      <c r="E1682" s="230" t="s">
        <v>1</v>
      </c>
      <c r="F1682" s="231" t="s">
        <v>2053</v>
      </c>
      <c r="G1682" s="229"/>
      <c r="H1682" s="232">
        <v>3.25</v>
      </c>
      <c r="I1682" s="233"/>
      <c r="J1682" s="229"/>
      <c r="K1682" s="229"/>
      <c r="L1682" s="234"/>
      <c r="M1682" s="235"/>
      <c r="N1682" s="236"/>
      <c r="O1682" s="236"/>
      <c r="P1682" s="236"/>
      <c r="Q1682" s="236"/>
      <c r="R1682" s="236"/>
      <c r="S1682" s="236"/>
      <c r="T1682" s="237"/>
      <c r="U1682" s="11"/>
      <c r="V1682" s="11"/>
      <c r="W1682" s="11"/>
      <c r="X1682" s="11"/>
      <c r="Y1682" s="11"/>
      <c r="Z1682" s="11"/>
      <c r="AA1682" s="11"/>
      <c r="AB1682" s="11"/>
      <c r="AC1682" s="11"/>
      <c r="AD1682" s="11"/>
      <c r="AE1682" s="11"/>
      <c r="AT1682" s="238" t="s">
        <v>199</v>
      </c>
      <c r="AU1682" s="238" t="s">
        <v>85</v>
      </c>
      <c r="AV1682" s="11" t="s">
        <v>85</v>
      </c>
      <c r="AW1682" s="11" t="s">
        <v>32</v>
      </c>
      <c r="AX1682" s="11" t="s">
        <v>76</v>
      </c>
      <c r="AY1682" s="238" t="s">
        <v>195</v>
      </c>
    </row>
    <row r="1683" s="10" customFormat="1">
      <c r="A1683" s="10"/>
      <c r="B1683" s="218"/>
      <c r="C1683" s="219"/>
      <c r="D1683" s="213" t="s">
        <v>199</v>
      </c>
      <c r="E1683" s="220" t="s">
        <v>1</v>
      </c>
      <c r="F1683" s="221" t="s">
        <v>2034</v>
      </c>
      <c r="G1683" s="219"/>
      <c r="H1683" s="220" t="s">
        <v>1</v>
      </c>
      <c r="I1683" s="222"/>
      <c r="J1683" s="219"/>
      <c r="K1683" s="219"/>
      <c r="L1683" s="223"/>
      <c r="M1683" s="224"/>
      <c r="N1683" s="225"/>
      <c r="O1683" s="225"/>
      <c r="P1683" s="225"/>
      <c r="Q1683" s="225"/>
      <c r="R1683" s="225"/>
      <c r="S1683" s="225"/>
      <c r="T1683" s="226"/>
      <c r="U1683" s="10"/>
      <c r="V1683" s="10"/>
      <c r="W1683" s="10"/>
      <c r="X1683" s="10"/>
      <c r="Y1683" s="10"/>
      <c r="Z1683" s="10"/>
      <c r="AA1683" s="10"/>
      <c r="AB1683" s="10"/>
      <c r="AC1683" s="10"/>
      <c r="AD1683" s="10"/>
      <c r="AE1683" s="10"/>
      <c r="AT1683" s="227" t="s">
        <v>199</v>
      </c>
      <c r="AU1683" s="227" t="s">
        <v>85</v>
      </c>
      <c r="AV1683" s="10" t="s">
        <v>83</v>
      </c>
      <c r="AW1683" s="10" t="s">
        <v>32</v>
      </c>
      <c r="AX1683" s="10" t="s">
        <v>76</v>
      </c>
      <c r="AY1683" s="227" t="s">
        <v>195</v>
      </c>
    </row>
    <row r="1684" s="11" customFormat="1">
      <c r="A1684" s="11"/>
      <c r="B1684" s="228"/>
      <c r="C1684" s="229"/>
      <c r="D1684" s="213" t="s">
        <v>199</v>
      </c>
      <c r="E1684" s="230" t="s">
        <v>1</v>
      </c>
      <c r="F1684" s="231" t="s">
        <v>2054</v>
      </c>
      <c r="G1684" s="229"/>
      <c r="H1684" s="232">
        <v>16.632000000000001</v>
      </c>
      <c r="I1684" s="233"/>
      <c r="J1684" s="229"/>
      <c r="K1684" s="229"/>
      <c r="L1684" s="234"/>
      <c r="M1684" s="235"/>
      <c r="N1684" s="236"/>
      <c r="O1684" s="236"/>
      <c r="P1684" s="236"/>
      <c r="Q1684" s="236"/>
      <c r="R1684" s="236"/>
      <c r="S1684" s="236"/>
      <c r="T1684" s="237"/>
      <c r="U1684" s="11"/>
      <c r="V1684" s="11"/>
      <c r="W1684" s="11"/>
      <c r="X1684" s="11"/>
      <c r="Y1684" s="11"/>
      <c r="Z1684" s="11"/>
      <c r="AA1684" s="11"/>
      <c r="AB1684" s="11"/>
      <c r="AC1684" s="11"/>
      <c r="AD1684" s="11"/>
      <c r="AE1684" s="11"/>
      <c r="AT1684" s="238" t="s">
        <v>199</v>
      </c>
      <c r="AU1684" s="238" t="s">
        <v>85</v>
      </c>
      <c r="AV1684" s="11" t="s">
        <v>85</v>
      </c>
      <c r="AW1684" s="11" t="s">
        <v>32</v>
      </c>
      <c r="AX1684" s="11" t="s">
        <v>76</v>
      </c>
      <c r="AY1684" s="238" t="s">
        <v>195</v>
      </c>
    </row>
    <row r="1685" s="10" customFormat="1">
      <c r="A1685" s="10"/>
      <c r="B1685" s="218"/>
      <c r="C1685" s="219"/>
      <c r="D1685" s="213" t="s">
        <v>199</v>
      </c>
      <c r="E1685" s="220" t="s">
        <v>1</v>
      </c>
      <c r="F1685" s="221" t="s">
        <v>2055</v>
      </c>
      <c r="G1685" s="219"/>
      <c r="H1685" s="220" t="s">
        <v>1</v>
      </c>
      <c r="I1685" s="222"/>
      <c r="J1685" s="219"/>
      <c r="K1685" s="219"/>
      <c r="L1685" s="223"/>
      <c r="M1685" s="224"/>
      <c r="N1685" s="225"/>
      <c r="O1685" s="225"/>
      <c r="P1685" s="225"/>
      <c r="Q1685" s="225"/>
      <c r="R1685" s="225"/>
      <c r="S1685" s="225"/>
      <c r="T1685" s="226"/>
      <c r="U1685" s="10"/>
      <c r="V1685" s="10"/>
      <c r="W1685" s="10"/>
      <c r="X1685" s="10"/>
      <c r="Y1685" s="10"/>
      <c r="Z1685" s="10"/>
      <c r="AA1685" s="10"/>
      <c r="AB1685" s="10"/>
      <c r="AC1685" s="10"/>
      <c r="AD1685" s="10"/>
      <c r="AE1685" s="10"/>
      <c r="AT1685" s="227" t="s">
        <v>199</v>
      </c>
      <c r="AU1685" s="227" t="s">
        <v>85</v>
      </c>
      <c r="AV1685" s="10" t="s">
        <v>83</v>
      </c>
      <c r="AW1685" s="10" t="s">
        <v>32</v>
      </c>
      <c r="AX1685" s="10" t="s">
        <v>76</v>
      </c>
      <c r="AY1685" s="227" t="s">
        <v>195</v>
      </c>
    </row>
    <row r="1686" s="11" customFormat="1">
      <c r="A1686" s="11"/>
      <c r="B1686" s="228"/>
      <c r="C1686" s="229"/>
      <c r="D1686" s="213" t="s">
        <v>199</v>
      </c>
      <c r="E1686" s="230" t="s">
        <v>1</v>
      </c>
      <c r="F1686" s="231" t="s">
        <v>2056</v>
      </c>
      <c r="G1686" s="229"/>
      <c r="H1686" s="232">
        <v>200.40000000000001</v>
      </c>
      <c r="I1686" s="233"/>
      <c r="J1686" s="229"/>
      <c r="K1686" s="229"/>
      <c r="L1686" s="234"/>
      <c r="M1686" s="235"/>
      <c r="N1686" s="236"/>
      <c r="O1686" s="236"/>
      <c r="P1686" s="236"/>
      <c r="Q1686" s="236"/>
      <c r="R1686" s="236"/>
      <c r="S1686" s="236"/>
      <c r="T1686" s="237"/>
      <c r="U1686" s="11"/>
      <c r="V1686" s="11"/>
      <c r="W1686" s="11"/>
      <c r="X1686" s="11"/>
      <c r="Y1686" s="11"/>
      <c r="Z1686" s="11"/>
      <c r="AA1686" s="11"/>
      <c r="AB1686" s="11"/>
      <c r="AC1686" s="11"/>
      <c r="AD1686" s="11"/>
      <c r="AE1686" s="11"/>
      <c r="AT1686" s="238" t="s">
        <v>199</v>
      </c>
      <c r="AU1686" s="238" t="s">
        <v>85</v>
      </c>
      <c r="AV1686" s="11" t="s">
        <v>85</v>
      </c>
      <c r="AW1686" s="11" t="s">
        <v>32</v>
      </c>
      <c r="AX1686" s="11" t="s">
        <v>76</v>
      </c>
      <c r="AY1686" s="238" t="s">
        <v>195</v>
      </c>
    </row>
    <row r="1687" s="11" customFormat="1">
      <c r="A1687" s="11"/>
      <c r="B1687" s="228"/>
      <c r="C1687" s="229"/>
      <c r="D1687" s="213" t="s">
        <v>199</v>
      </c>
      <c r="E1687" s="230" t="s">
        <v>1</v>
      </c>
      <c r="F1687" s="231" t="s">
        <v>2057</v>
      </c>
      <c r="G1687" s="229"/>
      <c r="H1687" s="232">
        <v>22.75</v>
      </c>
      <c r="I1687" s="233"/>
      <c r="J1687" s="229"/>
      <c r="K1687" s="229"/>
      <c r="L1687" s="234"/>
      <c r="M1687" s="235"/>
      <c r="N1687" s="236"/>
      <c r="O1687" s="236"/>
      <c r="P1687" s="236"/>
      <c r="Q1687" s="236"/>
      <c r="R1687" s="236"/>
      <c r="S1687" s="236"/>
      <c r="T1687" s="237"/>
      <c r="U1687" s="11"/>
      <c r="V1687" s="11"/>
      <c r="W1687" s="11"/>
      <c r="X1687" s="11"/>
      <c r="Y1687" s="11"/>
      <c r="Z1687" s="11"/>
      <c r="AA1687" s="11"/>
      <c r="AB1687" s="11"/>
      <c r="AC1687" s="11"/>
      <c r="AD1687" s="11"/>
      <c r="AE1687" s="11"/>
      <c r="AT1687" s="238" t="s">
        <v>199</v>
      </c>
      <c r="AU1687" s="238" t="s">
        <v>85</v>
      </c>
      <c r="AV1687" s="11" t="s">
        <v>85</v>
      </c>
      <c r="AW1687" s="11" t="s">
        <v>32</v>
      </c>
      <c r="AX1687" s="11" t="s">
        <v>76</v>
      </c>
      <c r="AY1687" s="238" t="s">
        <v>195</v>
      </c>
    </row>
    <row r="1688" s="10" customFormat="1">
      <c r="A1688" s="10"/>
      <c r="B1688" s="218"/>
      <c r="C1688" s="219"/>
      <c r="D1688" s="213" t="s">
        <v>199</v>
      </c>
      <c r="E1688" s="220" t="s">
        <v>1</v>
      </c>
      <c r="F1688" s="221" t="s">
        <v>2058</v>
      </c>
      <c r="G1688" s="219"/>
      <c r="H1688" s="220" t="s">
        <v>1</v>
      </c>
      <c r="I1688" s="222"/>
      <c r="J1688" s="219"/>
      <c r="K1688" s="219"/>
      <c r="L1688" s="223"/>
      <c r="M1688" s="224"/>
      <c r="N1688" s="225"/>
      <c r="O1688" s="225"/>
      <c r="P1688" s="225"/>
      <c r="Q1688" s="225"/>
      <c r="R1688" s="225"/>
      <c r="S1688" s="225"/>
      <c r="T1688" s="226"/>
      <c r="U1688" s="10"/>
      <c r="V1688" s="10"/>
      <c r="W1688" s="10"/>
      <c r="X1688" s="10"/>
      <c r="Y1688" s="10"/>
      <c r="Z1688" s="10"/>
      <c r="AA1688" s="10"/>
      <c r="AB1688" s="10"/>
      <c r="AC1688" s="10"/>
      <c r="AD1688" s="10"/>
      <c r="AE1688" s="10"/>
      <c r="AT1688" s="227" t="s">
        <v>199</v>
      </c>
      <c r="AU1688" s="227" t="s">
        <v>85</v>
      </c>
      <c r="AV1688" s="10" t="s">
        <v>83</v>
      </c>
      <c r="AW1688" s="10" t="s">
        <v>32</v>
      </c>
      <c r="AX1688" s="10" t="s">
        <v>76</v>
      </c>
      <c r="AY1688" s="227" t="s">
        <v>195</v>
      </c>
    </row>
    <row r="1689" s="11" customFormat="1">
      <c r="A1689" s="11"/>
      <c r="B1689" s="228"/>
      <c r="C1689" s="229"/>
      <c r="D1689" s="213" t="s">
        <v>199</v>
      </c>
      <c r="E1689" s="230" t="s">
        <v>1</v>
      </c>
      <c r="F1689" s="231" t="s">
        <v>2059</v>
      </c>
      <c r="G1689" s="229"/>
      <c r="H1689" s="232">
        <v>3.948</v>
      </c>
      <c r="I1689" s="233"/>
      <c r="J1689" s="229"/>
      <c r="K1689" s="229"/>
      <c r="L1689" s="234"/>
      <c r="M1689" s="235"/>
      <c r="N1689" s="236"/>
      <c r="O1689" s="236"/>
      <c r="P1689" s="236"/>
      <c r="Q1689" s="236"/>
      <c r="R1689" s="236"/>
      <c r="S1689" s="236"/>
      <c r="T1689" s="237"/>
      <c r="U1689" s="11"/>
      <c r="V1689" s="11"/>
      <c r="W1689" s="11"/>
      <c r="X1689" s="11"/>
      <c r="Y1689" s="11"/>
      <c r="Z1689" s="11"/>
      <c r="AA1689" s="11"/>
      <c r="AB1689" s="11"/>
      <c r="AC1689" s="11"/>
      <c r="AD1689" s="11"/>
      <c r="AE1689" s="11"/>
      <c r="AT1689" s="238" t="s">
        <v>199</v>
      </c>
      <c r="AU1689" s="238" t="s">
        <v>85</v>
      </c>
      <c r="AV1689" s="11" t="s">
        <v>85</v>
      </c>
      <c r="AW1689" s="11" t="s">
        <v>32</v>
      </c>
      <c r="AX1689" s="11" t="s">
        <v>76</v>
      </c>
      <c r="AY1689" s="238" t="s">
        <v>195</v>
      </c>
    </row>
    <row r="1690" s="11" customFormat="1">
      <c r="A1690" s="11"/>
      <c r="B1690" s="228"/>
      <c r="C1690" s="229"/>
      <c r="D1690" s="213" t="s">
        <v>199</v>
      </c>
      <c r="E1690" s="230" t="s">
        <v>1</v>
      </c>
      <c r="F1690" s="231" t="s">
        <v>2060</v>
      </c>
      <c r="G1690" s="229"/>
      <c r="H1690" s="232">
        <v>85.031999999999996</v>
      </c>
      <c r="I1690" s="233"/>
      <c r="J1690" s="229"/>
      <c r="K1690" s="229"/>
      <c r="L1690" s="234"/>
      <c r="M1690" s="235"/>
      <c r="N1690" s="236"/>
      <c r="O1690" s="236"/>
      <c r="P1690" s="236"/>
      <c r="Q1690" s="236"/>
      <c r="R1690" s="236"/>
      <c r="S1690" s="236"/>
      <c r="T1690" s="237"/>
      <c r="U1690" s="11"/>
      <c r="V1690" s="11"/>
      <c r="W1690" s="11"/>
      <c r="X1690" s="11"/>
      <c r="Y1690" s="11"/>
      <c r="Z1690" s="11"/>
      <c r="AA1690" s="11"/>
      <c r="AB1690" s="11"/>
      <c r="AC1690" s="11"/>
      <c r="AD1690" s="11"/>
      <c r="AE1690" s="11"/>
      <c r="AT1690" s="238" t="s">
        <v>199</v>
      </c>
      <c r="AU1690" s="238" t="s">
        <v>85</v>
      </c>
      <c r="AV1690" s="11" t="s">
        <v>85</v>
      </c>
      <c r="AW1690" s="11" t="s">
        <v>32</v>
      </c>
      <c r="AX1690" s="11" t="s">
        <v>76</v>
      </c>
      <c r="AY1690" s="238" t="s">
        <v>195</v>
      </c>
    </row>
    <row r="1691" s="11" customFormat="1">
      <c r="A1691" s="11"/>
      <c r="B1691" s="228"/>
      <c r="C1691" s="229"/>
      <c r="D1691" s="213" t="s">
        <v>199</v>
      </c>
      <c r="E1691" s="230" t="s">
        <v>1</v>
      </c>
      <c r="F1691" s="231" t="s">
        <v>2045</v>
      </c>
      <c r="G1691" s="229"/>
      <c r="H1691" s="232">
        <v>13</v>
      </c>
      <c r="I1691" s="233"/>
      <c r="J1691" s="229"/>
      <c r="K1691" s="229"/>
      <c r="L1691" s="234"/>
      <c r="M1691" s="235"/>
      <c r="N1691" s="236"/>
      <c r="O1691" s="236"/>
      <c r="P1691" s="236"/>
      <c r="Q1691" s="236"/>
      <c r="R1691" s="236"/>
      <c r="S1691" s="236"/>
      <c r="T1691" s="237"/>
      <c r="U1691" s="11"/>
      <c r="V1691" s="11"/>
      <c r="W1691" s="11"/>
      <c r="X1691" s="11"/>
      <c r="Y1691" s="11"/>
      <c r="Z1691" s="11"/>
      <c r="AA1691" s="11"/>
      <c r="AB1691" s="11"/>
      <c r="AC1691" s="11"/>
      <c r="AD1691" s="11"/>
      <c r="AE1691" s="11"/>
      <c r="AT1691" s="238" t="s">
        <v>199</v>
      </c>
      <c r="AU1691" s="238" t="s">
        <v>85</v>
      </c>
      <c r="AV1691" s="11" t="s">
        <v>85</v>
      </c>
      <c r="AW1691" s="11" t="s">
        <v>32</v>
      </c>
      <c r="AX1691" s="11" t="s">
        <v>76</v>
      </c>
      <c r="AY1691" s="238" t="s">
        <v>195</v>
      </c>
    </row>
    <row r="1692" s="11" customFormat="1">
      <c r="A1692" s="11"/>
      <c r="B1692" s="228"/>
      <c r="C1692" s="229"/>
      <c r="D1692" s="213" t="s">
        <v>199</v>
      </c>
      <c r="E1692" s="230" t="s">
        <v>1</v>
      </c>
      <c r="F1692" s="231" t="s">
        <v>2061</v>
      </c>
      <c r="G1692" s="229"/>
      <c r="H1692" s="232">
        <v>5.4000000000000004</v>
      </c>
      <c r="I1692" s="233"/>
      <c r="J1692" s="229"/>
      <c r="K1692" s="229"/>
      <c r="L1692" s="234"/>
      <c r="M1692" s="235"/>
      <c r="N1692" s="236"/>
      <c r="O1692" s="236"/>
      <c r="P1692" s="236"/>
      <c r="Q1692" s="236"/>
      <c r="R1692" s="236"/>
      <c r="S1692" s="236"/>
      <c r="T1692" s="237"/>
      <c r="U1692" s="11"/>
      <c r="V1692" s="11"/>
      <c r="W1692" s="11"/>
      <c r="X1692" s="11"/>
      <c r="Y1692" s="11"/>
      <c r="Z1692" s="11"/>
      <c r="AA1692" s="11"/>
      <c r="AB1692" s="11"/>
      <c r="AC1692" s="11"/>
      <c r="AD1692" s="11"/>
      <c r="AE1692" s="11"/>
      <c r="AT1692" s="238" t="s">
        <v>199</v>
      </c>
      <c r="AU1692" s="238" t="s">
        <v>85</v>
      </c>
      <c r="AV1692" s="11" t="s">
        <v>85</v>
      </c>
      <c r="AW1692" s="11" t="s">
        <v>32</v>
      </c>
      <c r="AX1692" s="11" t="s">
        <v>76</v>
      </c>
      <c r="AY1692" s="238" t="s">
        <v>195</v>
      </c>
    </row>
    <row r="1693" s="10" customFormat="1">
      <c r="A1693" s="10"/>
      <c r="B1693" s="218"/>
      <c r="C1693" s="219"/>
      <c r="D1693" s="213" t="s">
        <v>199</v>
      </c>
      <c r="E1693" s="220" t="s">
        <v>1</v>
      </c>
      <c r="F1693" s="221" t="s">
        <v>2062</v>
      </c>
      <c r="G1693" s="219"/>
      <c r="H1693" s="220" t="s">
        <v>1</v>
      </c>
      <c r="I1693" s="222"/>
      <c r="J1693" s="219"/>
      <c r="K1693" s="219"/>
      <c r="L1693" s="223"/>
      <c r="M1693" s="224"/>
      <c r="N1693" s="225"/>
      <c r="O1693" s="225"/>
      <c r="P1693" s="225"/>
      <c r="Q1693" s="225"/>
      <c r="R1693" s="225"/>
      <c r="S1693" s="225"/>
      <c r="T1693" s="226"/>
      <c r="U1693" s="10"/>
      <c r="V1693" s="10"/>
      <c r="W1693" s="10"/>
      <c r="X1693" s="10"/>
      <c r="Y1693" s="10"/>
      <c r="Z1693" s="10"/>
      <c r="AA1693" s="10"/>
      <c r="AB1693" s="10"/>
      <c r="AC1693" s="10"/>
      <c r="AD1693" s="10"/>
      <c r="AE1693" s="10"/>
      <c r="AT1693" s="227" t="s">
        <v>199</v>
      </c>
      <c r="AU1693" s="227" t="s">
        <v>85</v>
      </c>
      <c r="AV1693" s="10" t="s">
        <v>83</v>
      </c>
      <c r="AW1693" s="10" t="s">
        <v>32</v>
      </c>
      <c r="AX1693" s="10" t="s">
        <v>76</v>
      </c>
      <c r="AY1693" s="227" t="s">
        <v>195</v>
      </c>
    </row>
    <row r="1694" s="11" customFormat="1">
      <c r="A1694" s="11"/>
      <c r="B1694" s="228"/>
      <c r="C1694" s="229"/>
      <c r="D1694" s="213" t="s">
        <v>199</v>
      </c>
      <c r="E1694" s="230" t="s">
        <v>1</v>
      </c>
      <c r="F1694" s="231" t="s">
        <v>2063</v>
      </c>
      <c r="G1694" s="229"/>
      <c r="H1694" s="232">
        <v>324.66000000000003</v>
      </c>
      <c r="I1694" s="233"/>
      <c r="J1694" s="229"/>
      <c r="K1694" s="229"/>
      <c r="L1694" s="234"/>
      <c r="M1694" s="235"/>
      <c r="N1694" s="236"/>
      <c r="O1694" s="236"/>
      <c r="P1694" s="236"/>
      <c r="Q1694" s="236"/>
      <c r="R1694" s="236"/>
      <c r="S1694" s="236"/>
      <c r="T1694" s="237"/>
      <c r="U1694" s="11"/>
      <c r="V1694" s="11"/>
      <c r="W1694" s="11"/>
      <c r="X1694" s="11"/>
      <c r="Y1694" s="11"/>
      <c r="Z1694" s="11"/>
      <c r="AA1694" s="11"/>
      <c r="AB1694" s="11"/>
      <c r="AC1694" s="11"/>
      <c r="AD1694" s="11"/>
      <c r="AE1694" s="11"/>
      <c r="AT1694" s="238" t="s">
        <v>199</v>
      </c>
      <c r="AU1694" s="238" t="s">
        <v>85</v>
      </c>
      <c r="AV1694" s="11" t="s">
        <v>85</v>
      </c>
      <c r="AW1694" s="11" t="s">
        <v>32</v>
      </c>
      <c r="AX1694" s="11" t="s">
        <v>76</v>
      </c>
      <c r="AY1694" s="238" t="s">
        <v>195</v>
      </c>
    </row>
    <row r="1695" s="11" customFormat="1">
      <c r="A1695" s="11"/>
      <c r="B1695" s="228"/>
      <c r="C1695" s="229"/>
      <c r="D1695" s="213" t="s">
        <v>199</v>
      </c>
      <c r="E1695" s="230" t="s">
        <v>1</v>
      </c>
      <c r="F1695" s="231" t="s">
        <v>2047</v>
      </c>
      <c r="G1695" s="229"/>
      <c r="H1695" s="232">
        <v>39</v>
      </c>
      <c r="I1695" s="233"/>
      <c r="J1695" s="229"/>
      <c r="K1695" s="229"/>
      <c r="L1695" s="234"/>
      <c r="M1695" s="235"/>
      <c r="N1695" s="236"/>
      <c r="O1695" s="236"/>
      <c r="P1695" s="236"/>
      <c r="Q1695" s="236"/>
      <c r="R1695" s="236"/>
      <c r="S1695" s="236"/>
      <c r="T1695" s="237"/>
      <c r="U1695" s="11"/>
      <c r="V1695" s="11"/>
      <c r="W1695" s="11"/>
      <c r="X1695" s="11"/>
      <c r="Y1695" s="11"/>
      <c r="Z1695" s="11"/>
      <c r="AA1695" s="11"/>
      <c r="AB1695" s="11"/>
      <c r="AC1695" s="11"/>
      <c r="AD1695" s="11"/>
      <c r="AE1695" s="11"/>
      <c r="AT1695" s="238" t="s">
        <v>199</v>
      </c>
      <c r="AU1695" s="238" t="s">
        <v>85</v>
      </c>
      <c r="AV1695" s="11" t="s">
        <v>85</v>
      </c>
      <c r="AW1695" s="11" t="s">
        <v>32</v>
      </c>
      <c r="AX1695" s="11" t="s">
        <v>76</v>
      </c>
      <c r="AY1695" s="238" t="s">
        <v>195</v>
      </c>
    </row>
    <row r="1696" s="10" customFormat="1">
      <c r="A1696" s="10"/>
      <c r="B1696" s="218"/>
      <c r="C1696" s="219"/>
      <c r="D1696" s="213" t="s">
        <v>199</v>
      </c>
      <c r="E1696" s="220" t="s">
        <v>1</v>
      </c>
      <c r="F1696" s="221" t="s">
        <v>2016</v>
      </c>
      <c r="G1696" s="219"/>
      <c r="H1696" s="220" t="s">
        <v>1</v>
      </c>
      <c r="I1696" s="222"/>
      <c r="J1696" s="219"/>
      <c r="K1696" s="219"/>
      <c r="L1696" s="223"/>
      <c r="M1696" s="224"/>
      <c r="N1696" s="225"/>
      <c r="O1696" s="225"/>
      <c r="P1696" s="225"/>
      <c r="Q1696" s="225"/>
      <c r="R1696" s="225"/>
      <c r="S1696" s="225"/>
      <c r="T1696" s="226"/>
      <c r="U1696" s="10"/>
      <c r="V1696" s="10"/>
      <c r="W1696" s="10"/>
      <c r="X1696" s="10"/>
      <c r="Y1696" s="10"/>
      <c r="Z1696" s="10"/>
      <c r="AA1696" s="10"/>
      <c r="AB1696" s="10"/>
      <c r="AC1696" s="10"/>
      <c r="AD1696" s="10"/>
      <c r="AE1696" s="10"/>
      <c r="AT1696" s="227" t="s">
        <v>199</v>
      </c>
      <c r="AU1696" s="227" t="s">
        <v>85</v>
      </c>
      <c r="AV1696" s="10" t="s">
        <v>83</v>
      </c>
      <c r="AW1696" s="10" t="s">
        <v>32</v>
      </c>
      <c r="AX1696" s="10" t="s">
        <v>76</v>
      </c>
      <c r="AY1696" s="227" t="s">
        <v>195</v>
      </c>
    </row>
    <row r="1697" s="11" customFormat="1">
      <c r="A1697" s="11"/>
      <c r="B1697" s="228"/>
      <c r="C1697" s="229"/>
      <c r="D1697" s="213" t="s">
        <v>199</v>
      </c>
      <c r="E1697" s="230" t="s">
        <v>1</v>
      </c>
      <c r="F1697" s="231" t="s">
        <v>2064</v>
      </c>
      <c r="G1697" s="229"/>
      <c r="H1697" s="232">
        <v>2.004</v>
      </c>
      <c r="I1697" s="233"/>
      <c r="J1697" s="229"/>
      <c r="K1697" s="229"/>
      <c r="L1697" s="234"/>
      <c r="M1697" s="235"/>
      <c r="N1697" s="236"/>
      <c r="O1697" s="236"/>
      <c r="P1697" s="236"/>
      <c r="Q1697" s="236"/>
      <c r="R1697" s="236"/>
      <c r="S1697" s="236"/>
      <c r="T1697" s="237"/>
      <c r="U1697" s="11"/>
      <c r="V1697" s="11"/>
      <c r="W1697" s="11"/>
      <c r="X1697" s="11"/>
      <c r="Y1697" s="11"/>
      <c r="Z1697" s="11"/>
      <c r="AA1697" s="11"/>
      <c r="AB1697" s="11"/>
      <c r="AC1697" s="11"/>
      <c r="AD1697" s="11"/>
      <c r="AE1697" s="11"/>
      <c r="AT1697" s="238" t="s">
        <v>199</v>
      </c>
      <c r="AU1697" s="238" t="s">
        <v>85</v>
      </c>
      <c r="AV1697" s="11" t="s">
        <v>85</v>
      </c>
      <c r="AW1697" s="11" t="s">
        <v>32</v>
      </c>
      <c r="AX1697" s="11" t="s">
        <v>76</v>
      </c>
      <c r="AY1697" s="238" t="s">
        <v>195</v>
      </c>
    </row>
    <row r="1698" s="10" customFormat="1">
      <c r="A1698" s="10"/>
      <c r="B1698" s="218"/>
      <c r="C1698" s="219"/>
      <c r="D1698" s="213" t="s">
        <v>199</v>
      </c>
      <c r="E1698" s="220" t="s">
        <v>1</v>
      </c>
      <c r="F1698" s="221" t="s">
        <v>2065</v>
      </c>
      <c r="G1698" s="219"/>
      <c r="H1698" s="220" t="s">
        <v>1</v>
      </c>
      <c r="I1698" s="222"/>
      <c r="J1698" s="219"/>
      <c r="K1698" s="219"/>
      <c r="L1698" s="223"/>
      <c r="M1698" s="224"/>
      <c r="N1698" s="225"/>
      <c r="O1698" s="225"/>
      <c r="P1698" s="225"/>
      <c r="Q1698" s="225"/>
      <c r="R1698" s="225"/>
      <c r="S1698" s="225"/>
      <c r="T1698" s="226"/>
      <c r="U1698" s="10"/>
      <c r="V1698" s="10"/>
      <c r="W1698" s="10"/>
      <c r="X1698" s="10"/>
      <c r="Y1698" s="10"/>
      <c r="Z1698" s="10"/>
      <c r="AA1698" s="10"/>
      <c r="AB1698" s="10"/>
      <c r="AC1698" s="10"/>
      <c r="AD1698" s="10"/>
      <c r="AE1698" s="10"/>
      <c r="AT1698" s="227" t="s">
        <v>199</v>
      </c>
      <c r="AU1698" s="227" t="s">
        <v>85</v>
      </c>
      <c r="AV1698" s="10" t="s">
        <v>83</v>
      </c>
      <c r="AW1698" s="10" t="s">
        <v>32</v>
      </c>
      <c r="AX1698" s="10" t="s">
        <v>76</v>
      </c>
      <c r="AY1698" s="227" t="s">
        <v>195</v>
      </c>
    </row>
    <row r="1699" s="11" customFormat="1">
      <c r="A1699" s="11"/>
      <c r="B1699" s="228"/>
      <c r="C1699" s="229"/>
      <c r="D1699" s="213" t="s">
        <v>199</v>
      </c>
      <c r="E1699" s="230" t="s">
        <v>1</v>
      </c>
      <c r="F1699" s="231" t="s">
        <v>2066</v>
      </c>
      <c r="G1699" s="229"/>
      <c r="H1699" s="232">
        <v>1.3200000000000001</v>
      </c>
      <c r="I1699" s="233"/>
      <c r="J1699" s="229"/>
      <c r="K1699" s="229"/>
      <c r="L1699" s="234"/>
      <c r="M1699" s="235"/>
      <c r="N1699" s="236"/>
      <c r="O1699" s="236"/>
      <c r="P1699" s="236"/>
      <c r="Q1699" s="236"/>
      <c r="R1699" s="236"/>
      <c r="S1699" s="236"/>
      <c r="T1699" s="237"/>
      <c r="U1699" s="11"/>
      <c r="V1699" s="11"/>
      <c r="W1699" s="11"/>
      <c r="X1699" s="11"/>
      <c r="Y1699" s="11"/>
      <c r="Z1699" s="11"/>
      <c r="AA1699" s="11"/>
      <c r="AB1699" s="11"/>
      <c r="AC1699" s="11"/>
      <c r="AD1699" s="11"/>
      <c r="AE1699" s="11"/>
      <c r="AT1699" s="238" t="s">
        <v>199</v>
      </c>
      <c r="AU1699" s="238" t="s">
        <v>85</v>
      </c>
      <c r="AV1699" s="11" t="s">
        <v>85</v>
      </c>
      <c r="AW1699" s="11" t="s">
        <v>32</v>
      </c>
      <c r="AX1699" s="11" t="s">
        <v>76</v>
      </c>
      <c r="AY1699" s="238" t="s">
        <v>195</v>
      </c>
    </row>
    <row r="1700" s="10" customFormat="1">
      <c r="A1700" s="10"/>
      <c r="B1700" s="218"/>
      <c r="C1700" s="219"/>
      <c r="D1700" s="213" t="s">
        <v>199</v>
      </c>
      <c r="E1700" s="220" t="s">
        <v>1</v>
      </c>
      <c r="F1700" s="221" t="s">
        <v>2067</v>
      </c>
      <c r="G1700" s="219"/>
      <c r="H1700" s="220" t="s">
        <v>1</v>
      </c>
      <c r="I1700" s="222"/>
      <c r="J1700" s="219"/>
      <c r="K1700" s="219"/>
      <c r="L1700" s="223"/>
      <c r="M1700" s="224"/>
      <c r="N1700" s="225"/>
      <c r="O1700" s="225"/>
      <c r="P1700" s="225"/>
      <c r="Q1700" s="225"/>
      <c r="R1700" s="225"/>
      <c r="S1700" s="225"/>
      <c r="T1700" s="226"/>
      <c r="U1700" s="10"/>
      <c r="V1700" s="10"/>
      <c r="W1700" s="10"/>
      <c r="X1700" s="10"/>
      <c r="Y1700" s="10"/>
      <c r="Z1700" s="10"/>
      <c r="AA1700" s="10"/>
      <c r="AB1700" s="10"/>
      <c r="AC1700" s="10"/>
      <c r="AD1700" s="10"/>
      <c r="AE1700" s="10"/>
      <c r="AT1700" s="227" t="s">
        <v>199</v>
      </c>
      <c r="AU1700" s="227" t="s">
        <v>85</v>
      </c>
      <c r="AV1700" s="10" t="s">
        <v>83</v>
      </c>
      <c r="AW1700" s="10" t="s">
        <v>32</v>
      </c>
      <c r="AX1700" s="10" t="s">
        <v>76</v>
      </c>
      <c r="AY1700" s="227" t="s">
        <v>195</v>
      </c>
    </row>
    <row r="1701" s="11" customFormat="1">
      <c r="A1701" s="11"/>
      <c r="B1701" s="228"/>
      <c r="C1701" s="229"/>
      <c r="D1701" s="213" t="s">
        <v>199</v>
      </c>
      <c r="E1701" s="230" t="s">
        <v>1</v>
      </c>
      <c r="F1701" s="231" t="s">
        <v>2068</v>
      </c>
      <c r="G1701" s="229"/>
      <c r="H1701" s="232">
        <v>1.548</v>
      </c>
      <c r="I1701" s="233"/>
      <c r="J1701" s="229"/>
      <c r="K1701" s="229"/>
      <c r="L1701" s="234"/>
      <c r="M1701" s="235"/>
      <c r="N1701" s="236"/>
      <c r="O1701" s="236"/>
      <c r="P1701" s="236"/>
      <c r="Q1701" s="236"/>
      <c r="R1701" s="236"/>
      <c r="S1701" s="236"/>
      <c r="T1701" s="237"/>
      <c r="U1701" s="11"/>
      <c r="V1701" s="11"/>
      <c r="W1701" s="11"/>
      <c r="X1701" s="11"/>
      <c r="Y1701" s="11"/>
      <c r="Z1701" s="11"/>
      <c r="AA1701" s="11"/>
      <c r="AB1701" s="11"/>
      <c r="AC1701" s="11"/>
      <c r="AD1701" s="11"/>
      <c r="AE1701" s="11"/>
      <c r="AT1701" s="238" t="s">
        <v>199</v>
      </c>
      <c r="AU1701" s="238" t="s">
        <v>85</v>
      </c>
      <c r="AV1701" s="11" t="s">
        <v>85</v>
      </c>
      <c r="AW1701" s="11" t="s">
        <v>32</v>
      </c>
      <c r="AX1701" s="11" t="s">
        <v>76</v>
      </c>
      <c r="AY1701" s="238" t="s">
        <v>195</v>
      </c>
    </row>
    <row r="1702" s="10" customFormat="1">
      <c r="A1702" s="10"/>
      <c r="B1702" s="218"/>
      <c r="C1702" s="219"/>
      <c r="D1702" s="213" t="s">
        <v>199</v>
      </c>
      <c r="E1702" s="220" t="s">
        <v>1</v>
      </c>
      <c r="F1702" s="221" t="s">
        <v>2009</v>
      </c>
      <c r="G1702" s="219"/>
      <c r="H1702" s="220" t="s">
        <v>1</v>
      </c>
      <c r="I1702" s="222"/>
      <c r="J1702" s="219"/>
      <c r="K1702" s="219"/>
      <c r="L1702" s="223"/>
      <c r="M1702" s="224"/>
      <c r="N1702" s="225"/>
      <c r="O1702" s="225"/>
      <c r="P1702" s="225"/>
      <c r="Q1702" s="225"/>
      <c r="R1702" s="225"/>
      <c r="S1702" s="225"/>
      <c r="T1702" s="226"/>
      <c r="U1702" s="10"/>
      <c r="V1702" s="10"/>
      <c r="W1702" s="10"/>
      <c r="X1702" s="10"/>
      <c r="Y1702" s="10"/>
      <c r="Z1702" s="10"/>
      <c r="AA1702" s="10"/>
      <c r="AB1702" s="10"/>
      <c r="AC1702" s="10"/>
      <c r="AD1702" s="10"/>
      <c r="AE1702" s="10"/>
      <c r="AT1702" s="227" t="s">
        <v>199</v>
      </c>
      <c r="AU1702" s="227" t="s">
        <v>85</v>
      </c>
      <c r="AV1702" s="10" t="s">
        <v>83</v>
      </c>
      <c r="AW1702" s="10" t="s">
        <v>32</v>
      </c>
      <c r="AX1702" s="10" t="s">
        <v>76</v>
      </c>
      <c r="AY1702" s="227" t="s">
        <v>195</v>
      </c>
    </row>
    <row r="1703" s="11" customFormat="1">
      <c r="A1703" s="11"/>
      <c r="B1703" s="228"/>
      <c r="C1703" s="229"/>
      <c r="D1703" s="213" t="s">
        <v>199</v>
      </c>
      <c r="E1703" s="230" t="s">
        <v>1</v>
      </c>
      <c r="F1703" s="231" t="s">
        <v>2069</v>
      </c>
      <c r="G1703" s="229"/>
      <c r="H1703" s="232">
        <v>3.3359999999999999</v>
      </c>
      <c r="I1703" s="233"/>
      <c r="J1703" s="229"/>
      <c r="K1703" s="229"/>
      <c r="L1703" s="234"/>
      <c r="M1703" s="235"/>
      <c r="N1703" s="236"/>
      <c r="O1703" s="236"/>
      <c r="P1703" s="236"/>
      <c r="Q1703" s="236"/>
      <c r="R1703" s="236"/>
      <c r="S1703" s="236"/>
      <c r="T1703" s="237"/>
      <c r="U1703" s="11"/>
      <c r="V1703" s="11"/>
      <c r="W1703" s="11"/>
      <c r="X1703" s="11"/>
      <c r="Y1703" s="11"/>
      <c r="Z1703" s="11"/>
      <c r="AA1703" s="11"/>
      <c r="AB1703" s="11"/>
      <c r="AC1703" s="11"/>
      <c r="AD1703" s="11"/>
      <c r="AE1703" s="11"/>
      <c r="AT1703" s="238" t="s">
        <v>199</v>
      </c>
      <c r="AU1703" s="238" t="s">
        <v>85</v>
      </c>
      <c r="AV1703" s="11" t="s">
        <v>85</v>
      </c>
      <c r="AW1703" s="11" t="s">
        <v>32</v>
      </c>
      <c r="AX1703" s="11" t="s">
        <v>76</v>
      </c>
      <c r="AY1703" s="238" t="s">
        <v>195</v>
      </c>
    </row>
    <row r="1704" s="10" customFormat="1">
      <c r="A1704" s="10"/>
      <c r="B1704" s="218"/>
      <c r="C1704" s="219"/>
      <c r="D1704" s="213" t="s">
        <v>199</v>
      </c>
      <c r="E1704" s="220" t="s">
        <v>1</v>
      </c>
      <c r="F1704" s="221" t="s">
        <v>2036</v>
      </c>
      <c r="G1704" s="219"/>
      <c r="H1704" s="220" t="s">
        <v>1</v>
      </c>
      <c r="I1704" s="222"/>
      <c r="J1704" s="219"/>
      <c r="K1704" s="219"/>
      <c r="L1704" s="223"/>
      <c r="M1704" s="224"/>
      <c r="N1704" s="225"/>
      <c r="O1704" s="225"/>
      <c r="P1704" s="225"/>
      <c r="Q1704" s="225"/>
      <c r="R1704" s="225"/>
      <c r="S1704" s="225"/>
      <c r="T1704" s="226"/>
      <c r="U1704" s="10"/>
      <c r="V1704" s="10"/>
      <c r="W1704" s="10"/>
      <c r="X1704" s="10"/>
      <c r="Y1704" s="10"/>
      <c r="Z1704" s="10"/>
      <c r="AA1704" s="10"/>
      <c r="AB1704" s="10"/>
      <c r="AC1704" s="10"/>
      <c r="AD1704" s="10"/>
      <c r="AE1704" s="10"/>
      <c r="AT1704" s="227" t="s">
        <v>199</v>
      </c>
      <c r="AU1704" s="227" t="s">
        <v>85</v>
      </c>
      <c r="AV1704" s="10" t="s">
        <v>83</v>
      </c>
      <c r="AW1704" s="10" t="s">
        <v>32</v>
      </c>
      <c r="AX1704" s="10" t="s">
        <v>76</v>
      </c>
      <c r="AY1704" s="227" t="s">
        <v>195</v>
      </c>
    </row>
    <row r="1705" s="11" customFormat="1">
      <c r="A1705" s="11"/>
      <c r="B1705" s="228"/>
      <c r="C1705" s="229"/>
      <c r="D1705" s="213" t="s">
        <v>199</v>
      </c>
      <c r="E1705" s="230" t="s">
        <v>1</v>
      </c>
      <c r="F1705" s="231" t="s">
        <v>2070</v>
      </c>
      <c r="G1705" s="229"/>
      <c r="H1705" s="232">
        <v>8.8559999999999999</v>
      </c>
      <c r="I1705" s="233"/>
      <c r="J1705" s="229"/>
      <c r="K1705" s="229"/>
      <c r="L1705" s="234"/>
      <c r="M1705" s="235"/>
      <c r="N1705" s="236"/>
      <c r="O1705" s="236"/>
      <c r="P1705" s="236"/>
      <c r="Q1705" s="236"/>
      <c r="R1705" s="236"/>
      <c r="S1705" s="236"/>
      <c r="T1705" s="237"/>
      <c r="U1705" s="11"/>
      <c r="V1705" s="11"/>
      <c r="W1705" s="11"/>
      <c r="X1705" s="11"/>
      <c r="Y1705" s="11"/>
      <c r="Z1705" s="11"/>
      <c r="AA1705" s="11"/>
      <c r="AB1705" s="11"/>
      <c r="AC1705" s="11"/>
      <c r="AD1705" s="11"/>
      <c r="AE1705" s="11"/>
      <c r="AT1705" s="238" t="s">
        <v>199</v>
      </c>
      <c r="AU1705" s="238" t="s">
        <v>85</v>
      </c>
      <c r="AV1705" s="11" t="s">
        <v>85</v>
      </c>
      <c r="AW1705" s="11" t="s">
        <v>32</v>
      </c>
      <c r="AX1705" s="11" t="s">
        <v>76</v>
      </c>
      <c r="AY1705" s="238" t="s">
        <v>195</v>
      </c>
    </row>
    <row r="1706" s="10" customFormat="1">
      <c r="A1706" s="10"/>
      <c r="B1706" s="218"/>
      <c r="C1706" s="219"/>
      <c r="D1706" s="213" t="s">
        <v>199</v>
      </c>
      <c r="E1706" s="220" t="s">
        <v>1</v>
      </c>
      <c r="F1706" s="221" t="s">
        <v>2071</v>
      </c>
      <c r="G1706" s="219"/>
      <c r="H1706" s="220" t="s">
        <v>1</v>
      </c>
      <c r="I1706" s="222"/>
      <c r="J1706" s="219"/>
      <c r="K1706" s="219"/>
      <c r="L1706" s="223"/>
      <c r="M1706" s="224"/>
      <c r="N1706" s="225"/>
      <c r="O1706" s="225"/>
      <c r="P1706" s="225"/>
      <c r="Q1706" s="225"/>
      <c r="R1706" s="225"/>
      <c r="S1706" s="225"/>
      <c r="T1706" s="226"/>
      <c r="U1706" s="10"/>
      <c r="V1706" s="10"/>
      <c r="W1706" s="10"/>
      <c r="X1706" s="10"/>
      <c r="Y1706" s="10"/>
      <c r="Z1706" s="10"/>
      <c r="AA1706" s="10"/>
      <c r="AB1706" s="10"/>
      <c r="AC1706" s="10"/>
      <c r="AD1706" s="10"/>
      <c r="AE1706" s="10"/>
      <c r="AT1706" s="227" t="s">
        <v>199</v>
      </c>
      <c r="AU1706" s="227" t="s">
        <v>85</v>
      </c>
      <c r="AV1706" s="10" t="s">
        <v>83</v>
      </c>
      <c r="AW1706" s="10" t="s">
        <v>32</v>
      </c>
      <c r="AX1706" s="10" t="s">
        <v>76</v>
      </c>
      <c r="AY1706" s="227" t="s">
        <v>195</v>
      </c>
    </row>
    <row r="1707" s="11" customFormat="1">
      <c r="A1707" s="11"/>
      <c r="B1707" s="228"/>
      <c r="C1707" s="229"/>
      <c r="D1707" s="213" t="s">
        <v>199</v>
      </c>
      <c r="E1707" s="230" t="s">
        <v>1</v>
      </c>
      <c r="F1707" s="231" t="s">
        <v>2072</v>
      </c>
      <c r="G1707" s="229"/>
      <c r="H1707" s="232">
        <v>2.3279999999999998</v>
      </c>
      <c r="I1707" s="233"/>
      <c r="J1707" s="229"/>
      <c r="K1707" s="229"/>
      <c r="L1707" s="234"/>
      <c r="M1707" s="235"/>
      <c r="N1707" s="236"/>
      <c r="O1707" s="236"/>
      <c r="P1707" s="236"/>
      <c r="Q1707" s="236"/>
      <c r="R1707" s="236"/>
      <c r="S1707" s="236"/>
      <c r="T1707" s="237"/>
      <c r="U1707" s="11"/>
      <c r="V1707" s="11"/>
      <c r="W1707" s="11"/>
      <c r="X1707" s="11"/>
      <c r="Y1707" s="11"/>
      <c r="Z1707" s="11"/>
      <c r="AA1707" s="11"/>
      <c r="AB1707" s="11"/>
      <c r="AC1707" s="11"/>
      <c r="AD1707" s="11"/>
      <c r="AE1707" s="11"/>
      <c r="AT1707" s="238" t="s">
        <v>199</v>
      </c>
      <c r="AU1707" s="238" t="s">
        <v>85</v>
      </c>
      <c r="AV1707" s="11" t="s">
        <v>85</v>
      </c>
      <c r="AW1707" s="11" t="s">
        <v>32</v>
      </c>
      <c r="AX1707" s="11" t="s">
        <v>76</v>
      </c>
      <c r="AY1707" s="238" t="s">
        <v>195</v>
      </c>
    </row>
    <row r="1708" s="10" customFormat="1">
      <c r="A1708" s="10"/>
      <c r="B1708" s="218"/>
      <c r="C1708" s="219"/>
      <c r="D1708" s="213" t="s">
        <v>199</v>
      </c>
      <c r="E1708" s="220" t="s">
        <v>1</v>
      </c>
      <c r="F1708" s="221" t="s">
        <v>2073</v>
      </c>
      <c r="G1708" s="219"/>
      <c r="H1708" s="220" t="s">
        <v>1</v>
      </c>
      <c r="I1708" s="222"/>
      <c r="J1708" s="219"/>
      <c r="K1708" s="219"/>
      <c r="L1708" s="223"/>
      <c r="M1708" s="224"/>
      <c r="N1708" s="225"/>
      <c r="O1708" s="225"/>
      <c r="P1708" s="225"/>
      <c r="Q1708" s="225"/>
      <c r="R1708" s="225"/>
      <c r="S1708" s="225"/>
      <c r="T1708" s="226"/>
      <c r="U1708" s="10"/>
      <c r="V1708" s="10"/>
      <c r="W1708" s="10"/>
      <c r="X1708" s="10"/>
      <c r="Y1708" s="10"/>
      <c r="Z1708" s="10"/>
      <c r="AA1708" s="10"/>
      <c r="AB1708" s="10"/>
      <c r="AC1708" s="10"/>
      <c r="AD1708" s="10"/>
      <c r="AE1708" s="10"/>
      <c r="AT1708" s="227" t="s">
        <v>199</v>
      </c>
      <c r="AU1708" s="227" t="s">
        <v>85</v>
      </c>
      <c r="AV1708" s="10" t="s">
        <v>83</v>
      </c>
      <c r="AW1708" s="10" t="s">
        <v>32</v>
      </c>
      <c r="AX1708" s="10" t="s">
        <v>76</v>
      </c>
      <c r="AY1708" s="227" t="s">
        <v>195</v>
      </c>
    </row>
    <row r="1709" s="11" customFormat="1">
      <c r="A1709" s="11"/>
      <c r="B1709" s="228"/>
      <c r="C1709" s="229"/>
      <c r="D1709" s="213" t="s">
        <v>199</v>
      </c>
      <c r="E1709" s="230" t="s">
        <v>1</v>
      </c>
      <c r="F1709" s="231" t="s">
        <v>2074</v>
      </c>
      <c r="G1709" s="229"/>
      <c r="H1709" s="232">
        <v>1.8</v>
      </c>
      <c r="I1709" s="233"/>
      <c r="J1709" s="229"/>
      <c r="K1709" s="229"/>
      <c r="L1709" s="234"/>
      <c r="M1709" s="235"/>
      <c r="N1709" s="236"/>
      <c r="O1709" s="236"/>
      <c r="P1709" s="236"/>
      <c r="Q1709" s="236"/>
      <c r="R1709" s="236"/>
      <c r="S1709" s="236"/>
      <c r="T1709" s="237"/>
      <c r="U1709" s="11"/>
      <c r="V1709" s="11"/>
      <c r="W1709" s="11"/>
      <c r="X1709" s="11"/>
      <c r="Y1709" s="11"/>
      <c r="Z1709" s="11"/>
      <c r="AA1709" s="11"/>
      <c r="AB1709" s="11"/>
      <c r="AC1709" s="11"/>
      <c r="AD1709" s="11"/>
      <c r="AE1709" s="11"/>
      <c r="AT1709" s="238" t="s">
        <v>199</v>
      </c>
      <c r="AU1709" s="238" t="s">
        <v>85</v>
      </c>
      <c r="AV1709" s="11" t="s">
        <v>85</v>
      </c>
      <c r="AW1709" s="11" t="s">
        <v>32</v>
      </c>
      <c r="AX1709" s="11" t="s">
        <v>76</v>
      </c>
      <c r="AY1709" s="238" t="s">
        <v>195</v>
      </c>
    </row>
    <row r="1710" s="10" customFormat="1">
      <c r="A1710" s="10"/>
      <c r="B1710" s="218"/>
      <c r="C1710" s="219"/>
      <c r="D1710" s="213" t="s">
        <v>199</v>
      </c>
      <c r="E1710" s="220" t="s">
        <v>1</v>
      </c>
      <c r="F1710" s="221" t="s">
        <v>2075</v>
      </c>
      <c r="G1710" s="219"/>
      <c r="H1710" s="220" t="s">
        <v>1</v>
      </c>
      <c r="I1710" s="222"/>
      <c r="J1710" s="219"/>
      <c r="K1710" s="219"/>
      <c r="L1710" s="223"/>
      <c r="M1710" s="224"/>
      <c r="N1710" s="225"/>
      <c r="O1710" s="225"/>
      <c r="P1710" s="225"/>
      <c r="Q1710" s="225"/>
      <c r="R1710" s="225"/>
      <c r="S1710" s="225"/>
      <c r="T1710" s="226"/>
      <c r="U1710" s="10"/>
      <c r="V1710" s="10"/>
      <c r="W1710" s="10"/>
      <c r="X1710" s="10"/>
      <c r="Y1710" s="10"/>
      <c r="Z1710" s="10"/>
      <c r="AA1710" s="10"/>
      <c r="AB1710" s="10"/>
      <c r="AC1710" s="10"/>
      <c r="AD1710" s="10"/>
      <c r="AE1710" s="10"/>
      <c r="AT1710" s="227" t="s">
        <v>199</v>
      </c>
      <c r="AU1710" s="227" t="s">
        <v>85</v>
      </c>
      <c r="AV1710" s="10" t="s">
        <v>83</v>
      </c>
      <c r="AW1710" s="10" t="s">
        <v>32</v>
      </c>
      <c r="AX1710" s="10" t="s">
        <v>76</v>
      </c>
      <c r="AY1710" s="227" t="s">
        <v>195</v>
      </c>
    </row>
    <row r="1711" s="11" customFormat="1">
      <c r="A1711" s="11"/>
      <c r="B1711" s="228"/>
      <c r="C1711" s="229"/>
      <c r="D1711" s="213" t="s">
        <v>199</v>
      </c>
      <c r="E1711" s="230" t="s">
        <v>1</v>
      </c>
      <c r="F1711" s="231" t="s">
        <v>2076</v>
      </c>
      <c r="G1711" s="229"/>
      <c r="H1711" s="232">
        <v>3</v>
      </c>
      <c r="I1711" s="233"/>
      <c r="J1711" s="229"/>
      <c r="K1711" s="229"/>
      <c r="L1711" s="234"/>
      <c r="M1711" s="235"/>
      <c r="N1711" s="236"/>
      <c r="O1711" s="236"/>
      <c r="P1711" s="236"/>
      <c r="Q1711" s="236"/>
      <c r="R1711" s="236"/>
      <c r="S1711" s="236"/>
      <c r="T1711" s="237"/>
      <c r="U1711" s="11"/>
      <c r="V1711" s="11"/>
      <c r="W1711" s="11"/>
      <c r="X1711" s="11"/>
      <c r="Y1711" s="11"/>
      <c r="Z1711" s="11"/>
      <c r="AA1711" s="11"/>
      <c r="AB1711" s="11"/>
      <c r="AC1711" s="11"/>
      <c r="AD1711" s="11"/>
      <c r="AE1711" s="11"/>
      <c r="AT1711" s="238" t="s">
        <v>199</v>
      </c>
      <c r="AU1711" s="238" t="s">
        <v>85</v>
      </c>
      <c r="AV1711" s="11" t="s">
        <v>85</v>
      </c>
      <c r="AW1711" s="11" t="s">
        <v>32</v>
      </c>
      <c r="AX1711" s="11" t="s">
        <v>76</v>
      </c>
      <c r="AY1711" s="238" t="s">
        <v>195</v>
      </c>
    </row>
    <row r="1712" s="15" customFormat="1">
      <c r="A1712" s="15"/>
      <c r="B1712" s="287"/>
      <c r="C1712" s="288"/>
      <c r="D1712" s="213" t="s">
        <v>199</v>
      </c>
      <c r="E1712" s="289" t="s">
        <v>1</v>
      </c>
      <c r="F1712" s="290" t="s">
        <v>1422</v>
      </c>
      <c r="G1712" s="288"/>
      <c r="H1712" s="291">
        <v>1746.77</v>
      </c>
      <c r="I1712" s="292"/>
      <c r="J1712" s="288"/>
      <c r="K1712" s="288"/>
      <c r="L1712" s="293"/>
      <c r="M1712" s="294"/>
      <c r="N1712" s="295"/>
      <c r="O1712" s="295"/>
      <c r="P1712" s="295"/>
      <c r="Q1712" s="295"/>
      <c r="R1712" s="295"/>
      <c r="S1712" s="295"/>
      <c r="T1712" s="296"/>
      <c r="U1712" s="15"/>
      <c r="V1712" s="15"/>
      <c r="W1712" s="15"/>
      <c r="X1712" s="15"/>
      <c r="Y1712" s="15"/>
      <c r="Z1712" s="15"/>
      <c r="AA1712" s="15"/>
      <c r="AB1712" s="15"/>
      <c r="AC1712" s="15"/>
      <c r="AD1712" s="15"/>
      <c r="AE1712" s="15"/>
      <c r="AT1712" s="297" t="s">
        <v>199</v>
      </c>
      <c r="AU1712" s="297" t="s">
        <v>85</v>
      </c>
      <c r="AV1712" s="15" t="s">
        <v>234</v>
      </c>
      <c r="AW1712" s="15" t="s">
        <v>32</v>
      </c>
      <c r="AX1712" s="15" t="s">
        <v>83</v>
      </c>
      <c r="AY1712" s="297" t="s">
        <v>195</v>
      </c>
    </row>
    <row r="1713" s="2" customFormat="1" ht="24.15" customHeight="1">
      <c r="A1713" s="39"/>
      <c r="B1713" s="40"/>
      <c r="C1713" s="200" t="s">
        <v>432</v>
      </c>
      <c r="D1713" s="200" t="s">
        <v>191</v>
      </c>
      <c r="E1713" s="201" t="s">
        <v>1793</v>
      </c>
      <c r="F1713" s="202" t="s">
        <v>1794</v>
      </c>
      <c r="G1713" s="203" t="s">
        <v>1411</v>
      </c>
      <c r="H1713" s="204">
        <v>3267.4200000000001</v>
      </c>
      <c r="I1713" s="205"/>
      <c r="J1713" s="206">
        <f>ROUND(I1713*H1713,2)</f>
        <v>0</v>
      </c>
      <c r="K1713" s="202" t="s">
        <v>1412</v>
      </c>
      <c r="L1713" s="45"/>
      <c r="M1713" s="207" t="s">
        <v>1</v>
      </c>
      <c r="N1713" s="208" t="s">
        <v>41</v>
      </c>
      <c r="O1713" s="92"/>
      <c r="P1713" s="209">
        <f>O1713*H1713</f>
        <v>0</v>
      </c>
      <c r="Q1713" s="209">
        <v>0</v>
      </c>
      <c r="R1713" s="209">
        <f>Q1713*H1713</f>
        <v>0</v>
      </c>
      <c r="S1713" s="209">
        <v>0</v>
      </c>
      <c r="T1713" s="210">
        <f>S1713*H1713</f>
        <v>0</v>
      </c>
      <c r="U1713" s="39"/>
      <c r="V1713" s="39"/>
      <c r="W1713" s="39"/>
      <c r="X1713" s="39"/>
      <c r="Y1713" s="39"/>
      <c r="Z1713" s="39"/>
      <c r="AA1713" s="39"/>
      <c r="AB1713" s="39"/>
      <c r="AC1713" s="39"/>
      <c r="AD1713" s="39"/>
      <c r="AE1713" s="39"/>
      <c r="AR1713" s="211" t="s">
        <v>234</v>
      </c>
      <c r="AT1713" s="211" t="s">
        <v>191</v>
      </c>
      <c r="AU1713" s="211" t="s">
        <v>85</v>
      </c>
      <c r="AY1713" s="18" t="s">
        <v>195</v>
      </c>
      <c r="BE1713" s="212">
        <f>IF(N1713="základní",J1713,0)</f>
        <v>0</v>
      </c>
      <c r="BF1713" s="212">
        <f>IF(N1713="snížená",J1713,0)</f>
        <v>0</v>
      </c>
      <c r="BG1713" s="212">
        <f>IF(N1713="zákl. přenesená",J1713,0)</f>
        <v>0</v>
      </c>
      <c r="BH1713" s="212">
        <f>IF(N1713="sníž. přenesená",J1713,0)</f>
        <v>0</v>
      </c>
      <c r="BI1713" s="212">
        <f>IF(N1713="nulová",J1713,0)</f>
        <v>0</v>
      </c>
      <c r="BJ1713" s="18" t="s">
        <v>83</v>
      </c>
      <c r="BK1713" s="212">
        <f>ROUND(I1713*H1713,2)</f>
        <v>0</v>
      </c>
      <c r="BL1713" s="18" t="s">
        <v>234</v>
      </c>
      <c r="BM1713" s="211" t="s">
        <v>2806</v>
      </c>
    </row>
    <row r="1714" s="10" customFormat="1">
      <c r="A1714" s="10"/>
      <c r="B1714" s="218"/>
      <c r="C1714" s="219"/>
      <c r="D1714" s="213" t="s">
        <v>199</v>
      </c>
      <c r="E1714" s="220" t="s">
        <v>1</v>
      </c>
      <c r="F1714" s="221" t="s">
        <v>1796</v>
      </c>
      <c r="G1714" s="219"/>
      <c r="H1714" s="220" t="s">
        <v>1</v>
      </c>
      <c r="I1714" s="222"/>
      <c r="J1714" s="219"/>
      <c r="K1714" s="219"/>
      <c r="L1714" s="223"/>
      <c r="M1714" s="224"/>
      <c r="N1714" s="225"/>
      <c r="O1714" s="225"/>
      <c r="P1714" s="225"/>
      <c r="Q1714" s="225"/>
      <c r="R1714" s="225"/>
      <c r="S1714" s="225"/>
      <c r="T1714" s="226"/>
      <c r="U1714" s="10"/>
      <c r="V1714" s="10"/>
      <c r="W1714" s="10"/>
      <c r="X1714" s="10"/>
      <c r="Y1714" s="10"/>
      <c r="Z1714" s="10"/>
      <c r="AA1714" s="10"/>
      <c r="AB1714" s="10"/>
      <c r="AC1714" s="10"/>
      <c r="AD1714" s="10"/>
      <c r="AE1714" s="10"/>
      <c r="AT1714" s="227" t="s">
        <v>199</v>
      </c>
      <c r="AU1714" s="227" t="s">
        <v>85</v>
      </c>
      <c r="AV1714" s="10" t="s">
        <v>83</v>
      </c>
      <c r="AW1714" s="10" t="s">
        <v>32</v>
      </c>
      <c r="AX1714" s="10" t="s">
        <v>76</v>
      </c>
      <c r="AY1714" s="227" t="s">
        <v>195</v>
      </c>
    </row>
    <row r="1715" s="10" customFormat="1">
      <c r="A1715" s="10"/>
      <c r="B1715" s="218"/>
      <c r="C1715" s="219"/>
      <c r="D1715" s="213" t="s">
        <v>199</v>
      </c>
      <c r="E1715" s="220" t="s">
        <v>1</v>
      </c>
      <c r="F1715" s="221" t="s">
        <v>2039</v>
      </c>
      <c r="G1715" s="219"/>
      <c r="H1715" s="220" t="s">
        <v>1</v>
      </c>
      <c r="I1715" s="222"/>
      <c r="J1715" s="219"/>
      <c r="K1715" s="219"/>
      <c r="L1715" s="223"/>
      <c r="M1715" s="224"/>
      <c r="N1715" s="225"/>
      <c r="O1715" s="225"/>
      <c r="P1715" s="225"/>
      <c r="Q1715" s="225"/>
      <c r="R1715" s="225"/>
      <c r="S1715" s="225"/>
      <c r="T1715" s="226"/>
      <c r="U1715" s="10"/>
      <c r="V1715" s="10"/>
      <c r="W1715" s="10"/>
      <c r="X1715" s="10"/>
      <c r="Y1715" s="10"/>
      <c r="Z1715" s="10"/>
      <c r="AA1715" s="10"/>
      <c r="AB1715" s="10"/>
      <c r="AC1715" s="10"/>
      <c r="AD1715" s="10"/>
      <c r="AE1715" s="10"/>
      <c r="AT1715" s="227" t="s">
        <v>199</v>
      </c>
      <c r="AU1715" s="227" t="s">
        <v>85</v>
      </c>
      <c r="AV1715" s="10" t="s">
        <v>83</v>
      </c>
      <c r="AW1715" s="10" t="s">
        <v>32</v>
      </c>
      <c r="AX1715" s="10" t="s">
        <v>76</v>
      </c>
      <c r="AY1715" s="227" t="s">
        <v>195</v>
      </c>
    </row>
    <row r="1716" s="11" customFormat="1">
      <c r="A1716" s="11"/>
      <c r="B1716" s="228"/>
      <c r="C1716" s="229"/>
      <c r="D1716" s="213" t="s">
        <v>199</v>
      </c>
      <c r="E1716" s="230" t="s">
        <v>1</v>
      </c>
      <c r="F1716" s="231" t="s">
        <v>2040</v>
      </c>
      <c r="G1716" s="229"/>
      <c r="H1716" s="232">
        <v>195.45599999999999</v>
      </c>
      <c r="I1716" s="233"/>
      <c r="J1716" s="229"/>
      <c r="K1716" s="229"/>
      <c r="L1716" s="234"/>
      <c r="M1716" s="235"/>
      <c r="N1716" s="236"/>
      <c r="O1716" s="236"/>
      <c r="P1716" s="236"/>
      <c r="Q1716" s="236"/>
      <c r="R1716" s="236"/>
      <c r="S1716" s="236"/>
      <c r="T1716" s="237"/>
      <c r="U1716" s="11"/>
      <c r="V1716" s="11"/>
      <c r="W1716" s="11"/>
      <c r="X1716" s="11"/>
      <c r="Y1716" s="11"/>
      <c r="Z1716" s="11"/>
      <c r="AA1716" s="11"/>
      <c r="AB1716" s="11"/>
      <c r="AC1716" s="11"/>
      <c r="AD1716" s="11"/>
      <c r="AE1716" s="11"/>
      <c r="AT1716" s="238" t="s">
        <v>199</v>
      </c>
      <c r="AU1716" s="238" t="s">
        <v>85</v>
      </c>
      <c r="AV1716" s="11" t="s">
        <v>85</v>
      </c>
      <c r="AW1716" s="11" t="s">
        <v>32</v>
      </c>
      <c r="AX1716" s="11" t="s">
        <v>76</v>
      </c>
      <c r="AY1716" s="238" t="s">
        <v>195</v>
      </c>
    </row>
    <row r="1717" s="11" customFormat="1">
      <c r="A1717" s="11"/>
      <c r="B1717" s="228"/>
      <c r="C1717" s="229"/>
      <c r="D1717" s="213" t="s">
        <v>199</v>
      </c>
      <c r="E1717" s="230" t="s">
        <v>1</v>
      </c>
      <c r="F1717" s="231" t="s">
        <v>2041</v>
      </c>
      <c r="G1717" s="229"/>
      <c r="H1717" s="232">
        <v>29.25</v>
      </c>
      <c r="I1717" s="233"/>
      <c r="J1717" s="229"/>
      <c r="K1717" s="229"/>
      <c r="L1717" s="234"/>
      <c r="M1717" s="235"/>
      <c r="N1717" s="236"/>
      <c r="O1717" s="236"/>
      <c r="P1717" s="236"/>
      <c r="Q1717" s="236"/>
      <c r="R1717" s="236"/>
      <c r="S1717" s="236"/>
      <c r="T1717" s="237"/>
      <c r="U1717" s="11"/>
      <c r="V1717" s="11"/>
      <c r="W1717" s="11"/>
      <c r="X1717" s="11"/>
      <c r="Y1717" s="11"/>
      <c r="Z1717" s="11"/>
      <c r="AA1717" s="11"/>
      <c r="AB1717" s="11"/>
      <c r="AC1717" s="11"/>
      <c r="AD1717" s="11"/>
      <c r="AE1717" s="11"/>
      <c r="AT1717" s="238" t="s">
        <v>199</v>
      </c>
      <c r="AU1717" s="238" t="s">
        <v>85</v>
      </c>
      <c r="AV1717" s="11" t="s">
        <v>85</v>
      </c>
      <c r="AW1717" s="11" t="s">
        <v>32</v>
      </c>
      <c r="AX1717" s="11" t="s">
        <v>76</v>
      </c>
      <c r="AY1717" s="238" t="s">
        <v>195</v>
      </c>
    </row>
    <row r="1718" s="11" customFormat="1">
      <c r="A1718" s="11"/>
      <c r="B1718" s="228"/>
      <c r="C1718" s="229"/>
      <c r="D1718" s="213" t="s">
        <v>199</v>
      </c>
      <c r="E1718" s="230" t="s">
        <v>1</v>
      </c>
      <c r="F1718" s="231" t="s">
        <v>2042</v>
      </c>
      <c r="G1718" s="229"/>
      <c r="H1718" s="232">
        <v>5.4000000000000004</v>
      </c>
      <c r="I1718" s="233"/>
      <c r="J1718" s="229"/>
      <c r="K1718" s="229"/>
      <c r="L1718" s="234"/>
      <c r="M1718" s="235"/>
      <c r="N1718" s="236"/>
      <c r="O1718" s="236"/>
      <c r="P1718" s="236"/>
      <c r="Q1718" s="236"/>
      <c r="R1718" s="236"/>
      <c r="S1718" s="236"/>
      <c r="T1718" s="237"/>
      <c r="U1718" s="11"/>
      <c r="V1718" s="11"/>
      <c r="W1718" s="11"/>
      <c r="X1718" s="11"/>
      <c r="Y1718" s="11"/>
      <c r="Z1718" s="11"/>
      <c r="AA1718" s="11"/>
      <c r="AB1718" s="11"/>
      <c r="AC1718" s="11"/>
      <c r="AD1718" s="11"/>
      <c r="AE1718" s="11"/>
      <c r="AT1718" s="238" t="s">
        <v>199</v>
      </c>
      <c r="AU1718" s="238" t="s">
        <v>85</v>
      </c>
      <c r="AV1718" s="11" t="s">
        <v>85</v>
      </c>
      <c r="AW1718" s="11" t="s">
        <v>32</v>
      </c>
      <c r="AX1718" s="11" t="s">
        <v>76</v>
      </c>
      <c r="AY1718" s="238" t="s">
        <v>195</v>
      </c>
    </row>
    <row r="1719" s="10" customFormat="1">
      <c r="A1719" s="10"/>
      <c r="B1719" s="218"/>
      <c r="C1719" s="219"/>
      <c r="D1719" s="213" t="s">
        <v>199</v>
      </c>
      <c r="E1719" s="220" t="s">
        <v>1</v>
      </c>
      <c r="F1719" s="221" t="s">
        <v>2043</v>
      </c>
      <c r="G1719" s="219"/>
      <c r="H1719" s="220" t="s">
        <v>1</v>
      </c>
      <c r="I1719" s="222"/>
      <c r="J1719" s="219"/>
      <c r="K1719" s="219"/>
      <c r="L1719" s="223"/>
      <c r="M1719" s="224"/>
      <c r="N1719" s="225"/>
      <c r="O1719" s="225"/>
      <c r="P1719" s="225"/>
      <c r="Q1719" s="225"/>
      <c r="R1719" s="225"/>
      <c r="S1719" s="225"/>
      <c r="T1719" s="226"/>
      <c r="U1719" s="10"/>
      <c r="V1719" s="10"/>
      <c r="W1719" s="10"/>
      <c r="X1719" s="10"/>
      <c r="Y1719" s="10"/>
      <c r="Z1719" s="10"/>
      <c r="AA1719" s="10"/>
      <c r="AB1719" s="10"/>
      <c r="AC1719" s="10"/>
      <c r="AD1719" s="10"/>
      <c r="AE1719" s="10"/>
      <c r="AT1719" s="227" t="s">
        <v>199</v>
      </c>
      <c r="AU1719" s="227" t="s">
        <v>85</v>
      </c>
      <c r="AV1719" s="10" t="s">
        <v>83</v>
      </c>
      <c r="AW1719" s="10" t="s">
        <v>32</v>
      </c>
      <c r="AX1719" s="10" t="s">
        <v>76</v>
      </c>
      <c r="AY1719" s="227" t="s">
        <v>195</v>
      </c>
    </row>
    <row r="1720" s="11" customFormat="1">
      <c r="A1720" s="11"/>
      <c r="B1720" s="228"/>
      <c r="C1720" s="229"/>
      <c r="D1720" s="213" t="s">
        <v>199</v>
      </c>
      <c r="E1720" s="230" t="s">
        <v>1</v>
      </c>
      <c r="F1720" s="231" t="s">
        <v>2044</v>
      </c>
      <c r="G1720" s="229"/>
      <c r="H1720" s="232">
        <v>77.724000000000004</v>
      </c>
      <c r="I1720" s="233"/>
      <c r="J1720" s="229"/>
      <c r="K1720" s="229"/>
      <c r="L1720" s="234"/>
      <c r="M1720" s="235"/>
      <c r="N1720" s="236"/>
      <c r="O1720" s="236"/>
      <c r="P1720" s="236"/>
      <c r="Q1720" s="236"/>
      <c r="R1720" s="236"/>
      <c r="S1720" s="236"/>
      <c r="T1720" s="237"/>
      <c r="U1720" s="11"/>
      <c r="V1720" s="11"/>
      <c r="W1720" s="11"/>
      <c r="X1720" s="11"/>
      <c r="Y1720" s="11"/>
      <c r="Z1720" s="11"/>
      <c r="AA1720" s="11"/>
      <c r="AB1720" s="11"/>
      <c r="AC1720" s="11"/>
      <c r="AD1720" s="11"/>
      <c r="AE1720" s="11"/>
      <c r="AT1720" s="238" t="s">
        <v>199</v>
      </c>
      <c r="AU1720" s="238" t="s">
        <v>85</v>
      </c>
      <c r="AV1720" s="11" t="s">
        <v>85</v>
      </c>
      <c r="AW1720" s="11" t="s">
        <v>32</v>
      </c>
      <c r="AX1720" s="11" t="s">
        <v>76</v>
      </c>
      <c r="AY1720" s="238" t="s">
        <v>195</v>
      </c>
    </row>
    <row r="1721" s="11" customFormat="1">
      <c r="A1721" s="11"/>
      <c r="B1721" s="228"/>
      <c r="C1721" s="229"/>
      <c r="D1721" s="213" t="s">
        <v>199</v>
      </c>
      <c r="E1721" s="230" t="s">
        <v>1</v>
      </c>
      <c r="F1721" s="231" t="s">
        <v>2045</v>
      </c>
      <c r="G1721" s="229"/>
      <c r="H1721" s="232">
        <v>13</v>
      </c>
      <c r="I1721" s="233"/>
      <c r="J1721" s="229"/>
      <c r="K1721" s="229"/>
      <c r="L1721" s="234"/>
      <c r="M1721" s="235"/>
      <c r="N1721" s="236"/>
      <c r="O1721" s="236"/>
      <c r="P1721" s="236"/>
      <c r="Q1721" s="236"/>
      <c r="R1721" s="236"/>
      <c r="S1721" s="236"/>
      <c r="T1721" s="237"/>
      <c r="U1721" s="11"/>
      <c r="V1721" s="11"/>
      <c r="W1721" s="11"/>
      <c r="X1721" s="11"/>
      <c r="Y1721" s="11"/>
      <c r="Z1721" s="11"/>
      <c r="AA1721" s="11"/>
      <c r="AB1721" s="11"/>
      <c r="AC1721" s="11"/>
      <c r="AD1721" s="11"/>
      <c r="AE1721" s="11"/>
      <c r="AT1721" s="238" t="s">
        <v>199</v>
      </c>
      <c r="AU1721" s="238" t="s">
        <v>85</v>
      </c>
      <c r="AV1721" s="11" t="s">
        <v>85</v>
      </c>
      <c r="AW1721" s="11" t="s">
        <v>32</v>
      </c>
      <c r="AX1721" s="11" t="s">
        <v>76</v>
      </c>
      <c r="AY1721" s="238" t="s">
        <v>195</v>
      </c>
    </row>
    <row r="1722" s="10" customFormat="1">
      <c r="A1722" s="10"/>
      <c r="B1722" s="218"/>
      <c r="C1722" s="219"/>
      <c r="D1722" s="213" t="s">
        <v>199</v>
      </c>
      <c r="E1722" s="220" t="s">
        <v>1</v>
      </c>
      <c r="F1722" s="221" t="s">
        <v>2048</v>
      </c>
      <c r="G1722" s="219"/>
      <c r="H1722" s="220" t="s">
        <v>1</v>
      </c>
      <c r="I1722" s="222"/>
      <c r="J1722" s="219"/>
      <c r="K1722" s="219"/>
      <c r="L1722" s="223"/>
      <c r="M1722" s="224"/>
      <c r="N1722" s="225"/>
      <c r="O1722" s="225"/>
      <c r="P1722" s="225"/>
      <c r="Q1722" s="225"/>
      <c r="R1722" s="225"/>
      <c r="S1722" s="225"/>
      <c r="T1722" s="226"/>
      <c r="U1722" s="10"/>
      <c r="V1722" s="10"/>
      <c r="W1722" s="10"/>
      <c r="X1722" s="10"/>
      <c r="Y1722" s="10"/>
      <c r="Z1722" s="10"/>
      <c r="AA1722" s="10"/>
      <c r="AB1722" s="10"/>
      <c r="AC1722" s="10"/>
      <c r="AD1722" s="10"/>
      <c r="AE1722" s="10"/>
      <c r="AT1722" s="227" t="s">
        <v>199</v>
      </c>
      <c r="AU1722" s="227" t="s">
        <v>85</v>
      </c>
      <c r="AV1722" s="10" t="s">
        <v>83</v>
      </c>
      <c r="AW1722" s="10" t="s">
        <v>32</v>
      </c>
      <c r="AX1722" s="10" t="s">
        <v>76</v>
      </c>
      <c r="AY1722" s="227" t="s">
        <v>195</v>
      </c>
    </row>
    <row r="1723" s="11" customFormat="1">
      <c r="A1723" s="11"/>
      <c r="B1723" s="228"/>
      <c r="C1723" s="229"/>
      <c r="D1723" s="213" t="s">
        <v>199</v>
      </c>
      <c r="E1723" s="230" t="s">
        <v>1</v>
      </c>
      <c r="F1723" s="231" t="s">
        <v>2049</v>
      </c>
      <c r="G1723" s="229"/>
      <c r="H1723" s="232">
        <v>1.2</v>
      </c>
      <c r="I1723" s="233"/>
      <c r="J1723" s="229"/>
      <c r="K1723" s="229"/>
      <c r="L1723" s="234"/>
      <c r="M1723" s="235"/>
      <c r="N1723" s="236"/>
      <c r="O1723" s="236"/>
      <c r="P1723" s="236"/>
      <c r="Q1723" s="236"/>
      <c r="R1723" s="236"/>
      <c r="S1723" s="236"/>
      <c r="T1723" s="237"/>
      <c r="U1723" s="11"/>
      <c r="V1723" s="11"/>
      <c r="W1723" s="11"/>
      <c r="X1723" s="11"/>
      <c r="Y1723" s="11"/>
      <c r="Z1723" s="11"/>
      <c r="AA1723" s="11"/>
      <c r="AB1723" s="11"/>
      <c r="AC1723" s="11"/>
      <c r="AD1723" s="11"/>
      <c r="AE1723" s="11"/>
      <c r="AT1723" s="238" t="s">
        <v>199</v>
      </c>
      <c r="AU1723" s="238" t="s">
        <v>85</v>
      </c>
      <c r="AV1723" s="11" t="s">
        <v>85</v>
      </c>
      <c r="AW1723" s="11" t="s">
        <v>32</v>
      </c>
      <c r="AX1723" s="11" t="s">
        <v>76</v>
      </c>
      <c r="AY1723" s="238" t="s">
        <v>195</v>
      </c>
    </row>
    <row r="1724" s="10" customFormat="1">
      <c r="A1724" s="10"/>
      <c r="B1724" s="218"/>
      <c r="C1724" s="219"/>
      <c r="D1724" s="213" t="s">
        <v>199</v>
      </c>
      <c r="E1724" s="220" t="s">
        <v>1</v>
      </c>
      <c r="F1724" s="221" t="s">
        <v>2025</v>
      </c>
      <c r="G1724" s="219"/>
      <c r="H1724" s="220" t="s">
        <v>1</v>
      </c>
      <c r="I1724" s="222"/>
      <c r="J1724" s="219"/>
      <c r="K1724" s="219"/>
      <c r="L1724" s="223"/>
      <c r="M1724" s="224"/>
      <c r="N1724" s="225"/>
      <c r="O1724" s="225"/>
      <c r="P1724" s="225"/>
      <c r="Q1724" s="225"/>
      <c r="R1724" s="225"/>
      <c r="S1724" s="225"/>
      <c r="T1724" s="226"/>
      <c r="U1724" s="10"/>
      <c r="V1724" s="10"/>
      <c r="W1724" s="10"/>
      <c r="X1724" s="10"/>
      <c r="Y1724" s="10"/>
      <c r="Z1724" s="10"/>
      <c r="AA1724" s="10"/>
      <c r="AB1724" s="10"/>
      <c r="AC1724" s="10"/>
      <c r="AD1724" s="10"/>
      <c r="AE1724" s="10"/>
      <c r="AT1724" s="227" t="s">
        <v>199</v>
      </c>
      <c r="AU1724" s="227" t="s">
        <v>85</v>
      </c>
      <c r="AV1724" s="10" t="s">
        <v>83</v>
      </c>
      <c r="AW1724" s="10" t="s">
        <v>32</v>
      </c>
      <c r="AX1724" s="10" t="s">
        <v>76</v>
      </c>
      <c r="AY1724" s="227" t="s">
        <v>195</v>
      </c>
    </row>
    <row r="1725" s="11" customFormat="1">
      <c r="A1725" s="11"/>
      <c r="B1725" s="228"/>
      <c r="C1725" s="229"/>
      <c r="D1725" s="213" t="s">
        <v>199</v>
      </c>
      <c r="E1725" s="230" t="s">
        <v>1</v>
      </c>
      <c r="F1725" s="231" t="s">
        <v>2046</v>
      </c>
      <c r="G1725" s="229"/>
      <c r="H1725" s="232">
        <v>272.54399999999998</v>
      </c>
      <c r="I1725" s="233"/>
      <c r="J1725" s="229"/>
      <c r="K1725" s="229"/>
      <c r="L1725" s="234"/>
      <c r="M1725" s="235"/>
      <c r="N1725" s="236"/>
      <c r="O1725" s="236"/>
      <c r="P1725" s="236"/>
      <c r="Q1725" s="236"/>
      <c r="R1725" s="236"/>
      <c r="S1725" s="236"/>
      <c r="T1725" s="237"/>
      <c r="U1725" s="11"/>
      <c r="V1725" s="11"/>
      <c r="W1725" s="11"/>
      <c r="X1725" s="11"/>
      <c r="Y1725" s="11"/>
      <c r="Z1725" s="11"/>
      <c r="AA1725" s="11"/>
      <c r="AB1725" s="11"/>
      <c r="AC1725" s="11"/>
      <c r="AD1725" s="11"/>
      <c r="AE1725" s="11"/>
      <c r="AT1725" s="238" t="s">
        <v>199</v>
      </c>
      <c r="AU1725" s="238" t="s">
        <v>85</v>
      </c>
      <c r="AV1725" s="11" t="s">
        <v>85</v>
      </c>
      <c r="AW1725" s="11" t="s">
        <v>32</v>
      </c>
      <c r="AX1725" s="11" t="s">
        <v>76</v>
      </c>
      <c r="AY1725" s="238" t="s">
        <v>195</v>
      </c>
    </row>
    <row r="1726" s="11" customFormat="1">
      <c r="A1726" s="11"/>
      <c r="B1726" s="228"/>
      <c r="C1726" s="229"/>
      <c r="D1726" s="213" t="s">
        <v>199</v>
      </c>
      <c r="E1726" s="230" t="s">
        <v>1</v>
      </c>
      <c r="F1726" s="231" t="s">
        <v>2047</v>
      </c>
      <c r="G1726" s="229"/>
      <c r="H1726" s="232">
        <v>39</v>
      </c>
      <c r="I1726" s="233"/>
      <c r="J1726" s="229"/>
      <c r="K1726" s="229"/>
      <c r="L1726" s="234"/>
      <c r="M1726" s="235"/>
      <c r="N1726" s="236"/>
      <c r="O1726" s="236"/>
      <c r="P1726" s="236"/>
      <c r="Q1726" s="236"/>
      <c r="R1726" s="236"/>
      <c r="S1726" s="236"/>
      <c r="T1726" s="237"/>
      <c r="U1726" s="11"/>
      <c r="V1726" s="11"/>
      <c r="W1726" s="11"/>
      <c r="X1726" s="11"/>
      <c r="Y1726" s="11"/>
      <c r="Z1726" s="11"/>
      <c r="AA1726" s="11"/>
      <c r="AB1726" s="11"/>
      <c r="AC1726" s="11"/>
      <c r="AD1726" s="11"/>
      <c r="AE1726" s="11"/>
      <c r="AT1726" s="238" t="s">
        <v>199</v>
      </c>
      <c r="AU1726" s="238" t="s">
        <v>85</v>
      </c>
      <c r="AV1726" s="11" t="s">
        <v>85</v>
      </c>
      <c r="AW1726" s="11" t="s">
        <v>32</v>
      </c>
      <c r="AX1726" s="11" t="s">
        <v>76</v>
      </c>
      <c r="AY1726" s="238" t="s">
        <v>195</v>
      </c>
    </row>
    <row r="1727" s="10" customFormat="1">
      <c r="A1727" s="10"/>
      <c r="B1727" s="218"/>
      <c r="C1727" s="219"/>
      <c r="D1727" s="213" t="s">
        <v>199</v>
      </c>
      <c r="E1727" s="220" t="s">
        <v>1</v>
      </c>
      <c r="F1727" s="221" t="s">
        <v>2030</v>
      </c>
      <c r="G1727" s="219"/>
      <c r="H1727" s="220" t="s">
        <v>1</v>
      </c>
      <c r="I1727" s="222"/>
      <c r="J1727" s="219"/>
      <c r="K1727" s="219"/>
      <c r="L1727" s="223"/>
      <c r="M1727" s="224"/>
      <c r="N1727" s="225"/>
      <c r="O1727" s="225"/>
      <c r="P1727" s="225"/>
      <c r="Q1727" s="225"/>
      <c r="R1727" s="225"/>
      <c r="S1727" s="225"/>
      <c r="T1727" s="226"/>
      <c r="U1727" s="10"/>
      <c r="V1727" s="10"/>
      <c r="W1727" s="10"/>
      <c r="X1727" s="10"/>
      <c r="Y1727" s="10"/>
      <c r="Z1727" s="10"/>
      <c r="AA1727" s="10"/>
      <c r="AB1727" s="10"/>
      <c r="AC1727" s="10"/>
      <c r="AD1727" s="10"/>
      <c r="AE1727" s="10"/>
      <c r="AT1727" s="227" t="s">
        <v>199</v>
      </c>
      <c r="AU1727" s="227" t="s">
        <v>85</v>
      </c>
      <c r="AV1727" s="10" t="s">
        <v>83</v>
      </c>
      <c r="AW1727" s="10" t="s">
        <v>32</v>
      </c>
      <c r="AX1727" s="10" t="s">
        <v>76</v>
      </c>
      <c r="AY1727" s="227" t="s">
        <v>195</v>
      </c>
    </row>
    <row r="1728" s="11" customFormat="1">
      <c r="A1728" s="11"/>
      <c r="B1728" s="228"/>
      <c r="C1728" s="229"/>
      <c r="D1728" s="213" t="s">
        <v>199</v>
      </c>
      <c r="E1728" s="230" t="s">
        <v>1</v>
      </c>
      <c r="F1728" s="231" t="s">
        <v>2050</v>
      </c>
      <c r="G1728" s="229"/>
      <c r="H1728" s="232">
        <v>313.78800000000001</v>
      </c>
      <c r="I1728" s="233"/>
      <c r="J1728" s="229"/>
      <c r="K1728" s="229"/>
      <c r="L1728" s="234"/>
      <c r="M1728" s="235"/>
      <c r="N1728" s="236"/>
      <c r="O1728" s="236"/>
      <c r="P1728" s="236"/>
      <c r="Q1728" s="236"/>
      <c r="R1728" s="236"/>
      <c r="S1728" s="236"/>
      <c r="T1728" s="237"/>
      <c r="U1728" s="11"/>
      <c r="V1728" s="11"/>
      <c r="W1728" s="11"/>
      <c r="X1728" s="11"/>
      <c r="Y1728" s="11"/>
      <c r="Z1728" s="11"/>
      <c r="AA1728" s="11"/>
      <c r="AB1728" s="11"/>
      <c r="AC1728" s="11"/>
      <c r="AD1728" s="11"/>
      <c r="AE1728" s="11"/>
      <c r="AT1728" s="238" t="s">
        <v>199</v>
      </c>
      <c r="AU1728" s="238" t="s">
        <v>85</v>
      </c>
      <c r="AV1728" s="11" t="s">
        <v>85</v>
      </c>
      <c r="AW1728" s="11" t="s">
        <v>32</v>
      </c>
      <c r="AX1728" s="11" t="s">
        <v>76</v>
      </c>
      <c r="AY1728" s="238" t="s">
        <v>195</v>
      </c>
    </row>
    <row r="1729" s="11" customFormat="1">
      <c r="A1729" s="11"/>
      <c r="B1729" s="228"/>
      <c r="C1729" s="229"/>
      <c r="D1729" s="213" t="s">
        <v>199</v>
      </c>
      <c r="E1729" s="230" t="s">
        <v>1</v>
      </c>
      <c r="F1729" s="231" t="s">
        <v>2051</v>
      </c>
      <c r="G1729" s="229"/>
      <c r="H1729" s="232">
        <v>32.5</v>
      </c>
      <c r="I1729" s="233"/>
      <c r="J1729" s="229"/>
      <c r="K1729" s="229"/>
      <c r="L1729" s="234"/>
      <c r="M1729" s="235"/>
      <c r="N1729" s="236"/>
      <c r="O1729" s="236"/>
      <c r="P1729" s="236"/>
      <c r="Q1729" s="236"/>
      <c r="R1729" s="236"/>
      <c r="S1729" s="236"/>
      <c r="T1729" s="237"/>
      <c r="U1729" s="11"/>
      <c r="V1729" s="11"/>
      <c r="W1729" s="11"/>
      <c r="X1729" s="11"/>
      <c r="Y1729" s="11"/>
      <c r="Z1729" s="11"/>
      <c r="AA1729" s="11"/>
      <c r="AB1729" s="11"/>
      <c r="AC1729" s="11"/>
      <c r="AD1729" s="11"/>
      <c r="AE1729" s="11"/>
      <c r="AT1729" s="238" t="s">
        <v>199</v>
      </c>
      <c r="AU1729" s="238" t="s">
        <v>85</v>
      </c>
      <c r="AV1729" s="11" t="s">
        <v>85</v>
      </c>
      <c r="AW1729" s="11" t="s">
        <v>32</v>
      </c>
      <c r="AX1729" s="11" t="s">
        <v>76</v>
      </c>
      <c r="AY1729" s="238" t="s">
        <v>195</v>
      </c>
    </row>
    <row r="1730" s="10" customFormat="1">
      <c r="A1730" s="10"/>
      <c r="B1730" s="218"/>
      <c r="C1730" s="219"/>
      <c r="D1730" s="213" t="s">
        <v>199</v>
      </c>
      <c r="E1730" s="220" t="s">
        <v>1</v>
      </c>
      <c r="F1730" s="221" t="s">
        <v>2032</v>
      </c>
      <c r="G1730" s="219"/>
      <c r="H1730" s="220" t="s">
        <v>1</v>
      </c>
      <c r="I1730" s="222"/>
      <c r="J1730" s="219"/>
      <c r="K1730" s="219"/>
      <c r="L1730" s="223"/>
      <c r="M1730" s="224"/>
      <c r="N1730" s="225"/>
      <c r="O1730" s="225"/>
      <c r="P1730" s="225"/>
      <c r="Q1730" s="225"/>
      <c r="R1730" s="225"/>
      <c r="S1730" s="225"/>
      <c r="T1730" s="226"/>
      <c r="U1730" s="10"/>
      <c r="V1730" s="10"/>
      <c r="W1730" s="10"/>
      <c r="X1730" s="10"/>
      <c r="Y1730" s="10"/>
      <c r="Z1730" s="10"/>
      <c r="AA1730" s="10"/>
      <c r="AB1730" s="10"/>
      <c r="AC1730" s="10"/>
      <c r="AD1730" s="10"/>
      <c r="AE1730" s="10"/>
      <c r="AT1730" s="227" t="s">
        <v>199</v>
      </c>
      <c r="AU1730" s="227" t="s">
        <v>85</v>
      </c>
      <c r="AV1730" s="10" t="s">
        <v>83</v>
      </c>
      <c r="AW1730" s="10" t="s">
        <v>32</v>
      </c>
      <c r="AX1730" s="10" t="s">
        <v>76</v>
      </c>
      <c r="AY1730" s="227" t="s">
        <v>195</v>
      </c>
    </row>
    <row r="1731" s="11" customFormat="1">
      <c r="A1731" s="11"/>
      <c r="B1731" s="228"/>
      <c r="C1731" s="229"/>
      <c r="D1731" s="213" t="s">
        <v>199</v>
      </c>
      <c r="E1731" s="230" t="s">
        <v>1</v>
      </c>
      <c r="F1731" s="231" t="s">
        <v>2052</v>
      </c>
      <c r="G1731" s="229"/>
      <c r="H1731" s="232">
        <v>28.643999999999998</v>
      </c>
      <c r="I1731" s="233"/>
      <c r="J1731" s="229"/>
      <c r="K1731" s="229"/>
      <c r="L1731" s="234"/>
      <c r="M1731" s="235"/>
      <c r="N1731" s="236"/>
      <c r="O1731" s="236"/>
      <c r="P1731" s="236"/>
      <c r="Q1731" s="236"/>
      <c r="R1731" s="236"/>
      <c r="S1731" s="236"/>
      <c r="T1731" s="237"/>
      <c r="U1731" s="11"/>
      <c r="V1731" s="11"/>
      <c r="W1731" s="11"/>
      <c r="X1731" s="11"/>
      <c r="Y1731" s="11"/>
      <c r="Z1731" s="11"/>
      <c r="AA1731" s="11"/>
      <c r="AB1731" s="11"/>
      <c r="AC1731" s="11"/>
      <c r="AD1731" s="11"/>
      <c r="AE1731" s="11"/>
      <c r="AT1731" s="238" t="s">
        <v>199</v>
      </c>
      <c r="AU1731" s="238" t="s">
        <v>85</v>
      </c>
      <c r="AV1731" s="11" t="s">
        <v>85</v>
      </c>
      <c r="AW1731" s="11" t="s">
        <v>32</v>
      </c>
      <c r="AX1731" s="11" t="s">
        <v>76</v>
      </c>
      <c r="AY1731" s="238" t="s">
        <v>195</v>
      </c>
    </row>
    <row r="1732" s="11" customFormat="1">
      <c r="A1732" s="11"/>
      <c r="B1732" s="228"/>
      <c r="C1732" s="229"/>
      <c r="D1732" s="213" t="s">
        <v>199</v>
      </c>
      <c r="E1732" s="230" t="s">
        <v>1</v>
      </c>
      <c r="F1732" s="231" t="s">
        <v>2053</v>
      </c>
      <c r="G1732" s="229"/>
      <c r="H1732" s="232">
        <v>3.25</v>
      </c>
      <c r="I1732" s="233"/>
      <c r="J1732" s="229"/>
      <c r="K1732" s="229"/>
      <c r="L1732" s="234"/>
      <c r="M1732" s="235"/>
      <c r="N1732" s="236"/>
      <c r="O1732" s="236"/>
      <c r="P1732" s="236"/>
      <c r="Q1732" s="236"/>
      <c r="R1732" s="236"/>
      <c r="S1732" s="236"/>
      <c r="T1732" s="237"/>
      <c r="U1732" s="11"/>
      <c r="V1732" s="11"/>
      <c r="W1732" s="11"/>
      <c r="X1732" s="11"/>
      <c r="Y1732" s="11"/>
      <c r="Z1732" s="11"/>
      <c r="AA1732" s="11"/>
      <c r="AB1732" s="11"/>
      <c r="AC1732" s="11"/>
      <c r="AD1732" s="11"/>
      <c r="AE1732" s="11"/>
      <c r="AT1732" s="238" t="s">
        <v>199</v>
      </c>
      <c r="AU1732" s="238" t="s">
        <v>85</v>
      </c>
      <c r="AV1732" s="11" t="s">
        <v>85</v>
      </c>
      <c r="AW1732" s="11" t="s">
        <v>32</v>
      </c>
      <c r="AX1732" s="11" t="s">
        <v>76</v>
      </c>
      <c r="AY1732" s="238" t="s">
        <v>195</v>
      </c>
    </row>
    <row r="1733" s="10" customFormat="1">
      <c r="A1733" s="10"/>
      <c r="B1733" s="218"/>
      <c r="C1733" s="219"/>
      <c r="D1733" s="213" t="s">
        <v>199</v>
      </c>
      <c r="E1733" s="220" t="s">
        <v>1</v>
      </c>
      <c r="F1733" s="221" t="s">
        <v>2034</v>
      </c>
      <c r="G1733" s="219"/>
      <c r="H1733" s="220" t="s">
        <v>1</v>
      </c>
      <c r="I1733" s="222"/>
      <c r="J1733" s="219"/>
      <c r="K1733" s="219"/>
      <c r="L1733" s="223"/>
      <c r="M1733" s="224"/>
      <c r="N1733" s="225"/>
      <c r="O1733" s="225"/>
      <c r="P1733" s="225"/>
      <c r="Q1733" s="225"/>
      <c r="R1733" s="225"/>
      <c r="S1733" s="225"/>
      <c r="T1733" s="226"/>
      <c r="U1733" s="10"/>
      <c r="V1733" s="10"/>
      <c r="W1733" s="10"/>
      <c r="X1733" s="10"/>
      <c r="Y1733" s="10"/>
      <c r="Z1733" s="10"/>
      <c r="AA1733" s="10"/>
      <c r="AB1733" s="10"/>
      <c r="AC1733" s="10"/>
      <c r="AD1733" s="10"/>
      <c r="AE1733" s="10"/>
      <c r="AT1733" s="227" t="s">
        <v>199</v>
      </c>
      <c r="AU1733" s="227" t="s">
        <v>85</v>
      </c>
      <c r="AV1733" s="10" t="s">
        <v>83</v>
      </c>
      <c r="AW1733" s="10" t="s">
        <v>32</v>
      </c>
      <c r="AX1733" s="10" t="s">
        <v>76</v>
      </c>
      <c r="AY1733" s="227" t="s">
        <v>195</v>
      </c>
    </row>
    <row r="1734" s="11" customFormat="1">
      <c r="A1734" s="11"/>
      <c r="B1734" s="228"/>
      <c r="C1734" s="229"/>
      <c r="D1734" s="213" t="s">
        <v>199</v>
      </c>
      <c r="E1734" s="230" t="s">
        <v>1</v>
      </c>
      <c r="F1734" s="231" t="s">
        <v>2054</v>
      </c>
      <c r="G1734" s="229"/>
      <c r="H1734" s="232">
        <v>16.632000000000001</v>
      </c>
      <c r="I1734" s="233"/>
      <c r="J1734" s="229"/>
      <c r="K1734" s="229"/>
      <c r="L1734" s="234"/>
      <c r="M1734" s="235"/>
      <c r="N1734" s="236"/>
      <c r="O1734" s="236"/>
      <c r="P1734" s="236"/>
      <c r="Q1734" s="236"/>
      <c r="R1734" s="236"/>
      <c r="S1734" s="236"/>
      <c r="T1734" s="237"/>
      <c r="U1734" s="11"/>
      <c r="V1734" s="11"/>
      <c r="W1734" s="11"/>
      <c r="X1734" s="11"/>
      <c r="Y1734" s="11"/>
      <c r="Z1734" s="11"/>
      <c r="AA1734" s="11"/>
      <c r="AB1734" s="11"/>
      <c r="AC1734" s="11"/>
      <c r="AD1734" s="11"/>
      <c r="AE1734" s="11"/>
      <c r="AT1734" s="238" t="s">
        <v>199</v>
      </c>
      <c r="AU1734" s="238" t="s">
        <v>85</v>
      </c>
      <c r="AV1734" s="11" t="s">
        <v>85</v>
      </c>
      <c r="AW1734" s="11" t="s">
        <v>32</v>
      </c>
      <c r="AX1734" s="11" t="s">
        <v>76</v>
      </c>
      <c r="AY1734" s="238" t="s">
        <v>195</v>
      </c>
    </row>
    <row r="1735" s="10" customFormat="1">
      <c r="A1735" s="10"/>
      <c r="B1735" s="218"/>
      <c r="C1735" s="219"/>
      <c r="D1735" s="213" t="s">
        <v>199</v>
      </c>
      <c r="E1735" s="220" t="s">
        <v>1</v>
      </c>
      <c r="F1735" s="221" t="s">
        <v>2055</v>
      </c>
      <c r="G1735" s="219"/>
      <c r="H1735" s="220" t="s">
        <v>1</v>
      </c>
      <c r="I1735" s="222"/>
      <c r="J1735" s="219"/>
      <c r="K1735" s="219"/>
      <c r="L1735" s="223"/>
      <c r="M1735" s="224"/>
      <c r="N1735" s="225"/>
      <c r="O1735" s="225"/>
      <c r="P1735" s="225"/>
      <c r="Q1735" s="225"/>
      <c r="R1735" s="225"/>
      <c r="S1735" s="225"/>
      <c r="T1735" s="226"/>
      <c r="U1735" s="10"/>
      <c r="V1735" s="10"/>
      <c r="W1735" s="10"/>
      <c r="X1735" s="10"/>
      <c r="Y1735" s="10"/>
      <c r="Z1735" s="10"/>
      <c r="AA1735" s="10"/>
      <c r="AB1735" s="10"/>
      <c r="AC1735" s="10"/>
      <c r="AD1735" s="10"/>
      <c r="AE1735" s="10"/>
      <c r="AT1735" s="227" t="s">
        <v>199</v>
      </c>
      <c r="AU1735" s="227" t="s">
        <v>85</v>
      </c>
      <c r="AV1735" s="10" t="s">
        <v>83</v>
      </c>
      <c r="AW1735" s="10" t="s">
        <v>32</v>
      </c>
      <c r="AX1735" s="10" t="s">
        <v>76</v>
      </c>
      <c r="AY1735" s="227" t="s">
        <v>195</v>
      </c>
    </row>
    <row r="1736" s="11" customFormat="1">
      <c r="A1736" s="11"/>
      <c r="B1736" s="228"/>
      <c r="C1736" s="229"/>
      <c r="D1736" s="213" t="s">
        <v>199</v>
      </c>
      <c r="E1736" s="230" t="s">
        <v>1</v>
      </c>
      <c r="F1736" s="231" t="s">
        <v>2056</v>
      </c>
      <c r="G1736" s="229"/>
      <c r="H1736" s="232">
        <v>200.40000000000001</v>
      </c>
      <c r="I1736" s="233"/>
      <c r="J1736" s="229"/>
      <c r="K1736" s="229"/>
      <c r="L1736" s="234"/>
      <c r="M1736" s="235"/>
      <c r="N1736" s="236"/>
      <c r="O1736" s="236"/>
      <c r="P1736" s="236"/>
      <c r="Q1736" s="236"/>
      <c r="R1736" s="236"/>
      <c r="S1736" s="236"/>
      <c r="T1736" s="237"/>
      <c r="U1736" s="11"/>
      <c r="V1736" s="11"/>
      <c r="W1736" s="11"/>
      <c r="X1736" s="11"/>
      <c r="Y1736" s="11"/>
      <c r="Z1736" s="11"/>
      <c r="AA1736" s="11"/>
      <c r="AB1736" s="11"/>
      <c r="AC1736" s="11"/>
      <c r="AD1736" s="11"/>
      <c r="AE1736" s="11"/>
      <c r="AT1736" s="238" t="s">
        <v>199</v>
      </c>
      <c r="AU1736" s="238" t="s">
        <v>85</v>
      </c>
      <c r="AV1736" s="11" t="s">
        <v>85</v>
      </c>
      <c r="AW1736" s="11" t="s">
        <v>32</v>
      </c>
      <c r="AX1736" s="11" t="s">
        <v>76</v>
      </c>
      <c r="AY1736" s="238" t="s">
        <v>195</v>
      </c>
    </row>
    <row r="1737" s="11" customFormat="1">
      <c r="A1737" s="11"/>
      <c r="B1737" s="228"/>
      <c r="C1737" s="229"/>
      <c r="D1737" s="213" t="s">
        <v>199</v>
      </c>
      <c r="E1737" s="230" t="s">
        <v>1</v>
      </c>
      <c r="F1737" s="231" t="s">
        <v>2057</v>
      </c>
      <c r="G1737" s="229"/>
      <c r="H1737" s="232">
        <v>22.75</v>
      </c>
      <c r="I1737" s="233"/>
      <c r="J1737" s="229"/>
      <c r="K1737" s="229"/>
      <c r="L1737" s="234"/>
      <c r="M1737" s="235"/>
      <c r="N1737" s="236"/>
      <c r="O1737" s="236"/>
      <c r="P1737" s="236"/>
      <c r="Q1737" s="236"/>
      <c r="R1737" s="236"/>
      <c r="S1737" s="236"/>
      <c r="T1737" s="237"/>
      <c r="U1737" s="11"/>
      <c r="V1737" s="11"/>
      <c r="W1737" s="11"/>
      <c r="X1737" s="11"/>
      <c r="Y1737" s="11"/>
      <c r="Z1737" s="11"/>
      <c r="AA1737" s="11"/>
      <c r="AB1737" s="11"/>
      <c r="AC1737" s="11"/>
      <c r="AD1737" s="11"/>
      <c r="AE1737" s="11"/>
      <c r="AT1737" s="238" t="s">
        <v>199</v>
      </c>
      <c r="AU1737" s="238" t="s">
        <v>85</v>
      </c>
      <c r="AV1737" s="11" t="s">
        <v>85</v>
      </c>
      <c r="AW1737" s="11" t="s">
        <v>32</v>
      </c>
      <c r="AX1737" s="11" t="s">
        <v>76</v>
      </c>
      <c r="AY1737" s="238" t="s">
        <v>195</v>
      </c>
    </row>
    <row r="1738" s="10" customFormat="1">
      <c r="A1738" s="10"/>
      <c r="B1738" s="218"/>
      <c r="C1738" s="219"/>
      <c r="D1738" s="213" t="s">
        <v>199</v>
      </c>
      <c r="E1738" s="220" t="s">
        <v>1</v>
      </c>
      <c r="F1738" s="221" t="s">
        <v>2058</v>
      </c>
      <c r="G1738" s="219"/>
      <c r="H1738" s="220" t="s">
        <v>1</v>
      </c>
      <c r="I1738" s="222"/>
      <c r="J1738" s="219"/>
      <c r="K1738" s="219"/>
      <c r="L1738" s="223"/>
      <c r="M1738" s="224"/>
      <c r="N1738" s="225"/>
      <c r="O1738" s="225"/>
      <c r="P1738" s="225"/>
      <c r="Q1738" s="225"/>
      <c r="R1738" s="225"/>
      <c r="S1738" s="225"/>
      <c r="T1738" s="226"/>
      <c r="U1738" s="10"/>
      <c r="V1738" s="10"/>
      <c r="W1738" s="10"/>
      <c r="X1738" s="10"/>
      <c r="Y1738" s="10"/>
      <c r="Z1738" s="10"/>
      <c r="AA1738" s="10"/>
      <c r="AB1738" s="10"/>
      <c r="AC1738" s="10"/>
      <c r="AD1738" s="10"/>
      <c r="AE1738" s="10"/>
      <c r="AT1738" s="227" t="s">
        <v>199</v>
      </c>
      <c r="AU1738" s="227" t="s">
        <v>85</v>
      </c>
      <c r="AV1738" s="10" t="s">
        <v>83</v>
      </c>
      <c r="AW1738" s="10" t="s">
        <v>32</v>
      </c>
      <c r="AX1738" s="10" t="s">
        <v>76</v>
      </c>
      <c r="AY1738" s="227" t="s">
        <v>195</v>
      </c>
    </row>
    <row r="1739" s="11" customFormat="1">
      <c r="A1739" s="11"/>
      <c r="B1739" s="228"/>
      <c r="C1739" s="229"/>
      <c r="D1739" s="213" t="s">
        <v>199</v>
      </c>
      <c r="E1739" s="230" t="s">
        <v>1</v>
      </c>
      <c r="F1739" s="231" t="s">
        <v>2059</v>
      </c>
      <c r="G1739" s="229"/>
      <c r="H1739" s="232">
        <v>3.948</v>
      </c>
      <c r="I1739" s="233"/>
      <c r="J1739" s="229"/>
      <c r="K1739" s="229"/>
      <c r="L1739" s="234"/>
      <c r="M1739" s="235"/>
      <c r="N1739" s="236"/>
      <c r="O1739" s="236"/>
      <c r="P1739" s="236"/>
      <c r="Q1739" s="236"/>
      <c r="R1739" s="236"/>
      <c r="S1739" s="236"/>
      <c r="T1739" s="237"/>
      <c r="U1739" s="11"/>
      <c r="V1739" s="11"/>
      <c r="W1739" s="11"/>
      <c r="X1739" s="11"/>
      <c r="Y1739" s="11"/>
      <c r="Z1739" s="11"/>
      <c r="AA1739" s="11"/>
      <c r="AB1739" s="11"/>
      <c r="AC1739" s="11"/>
      <c r="AD1739" s="11"/>
      <c r="AE1739" s="11"/>
      <c r="AT1739" s="238" t="s">
        <v>199</v>
      </c>
      <c r="AU1739" s="238" t="s">
        <v>85</v>
      </c>
      <c r="AV1739" s="11" t="s">
        <v>85</v>
      </c>
      <c r="AW1739" s="11" t="s">
        <v>32</v>
      </c>
      <c r="AX1739" s="11" t="s">
        <v>76</v>
      </c>
      <c r="AY1739" s="238" t="s">
        <v>195</v>
      </c>
    </row>
    <row r="1740" s="10" customFormat="1">
      <c r="A1740" s="10"/>
      <c r="B1740" s="218"/>
      <c r="C1740" s="219"/>
      <c r="D1740" s="213" t="s">
        <v>199</v>
      </c>
      <c r="E1740" s="220" t="s">
        <v>1</v>
      </c>
      <c r="F1740" s="221" t="s">
        <v>2078</v>
      </c>
      <c r="G1740" s="219"/>
      <c r="H1740" s="220" t="s">
        <v>1</v>
      </c>
      <c r="I1740" s="222"/>
      <c r="J1740" s="219"/>
      <c r="K1740" s="219"/>
      <c r="L1740" s="223"/>
      <c r="M1740" s="224"/>
      <c r="N1740" s="225"/>
      <c r="O1740" s="225"/>
      <c r="P1740" s="225"/>
      <c r="Q1740" s="225"/>
      <c r="R1740" s="225"/>
      <c r="S1740" s="225"/>
      <c r="T1740" s="226"/>
      <c r="U1740" s="10"/>
      <c r="V1740" s="10"/>
      <c r="W1740" s="10"/>
      <c r="X1740" s="10"/>
      <c r="Y1740" s="10"/>
      <c r="Z1740" s="10"/>
      <c r="AA1740" s="10"/>
      <c r="AB1740" s="10"/>
      <c r="AC1740" s="10"/>
      <c r="AD1740" s="10"/>
      <c r="AE1740" s="10"/>
      <c r="AT1740" s="227" t="s">
        <v>199</v>
      </c>
      <c r="AU1740" s="227" t="s">
        <v>85</v>
      </c>
      <c r="AV1740" s="10" t="s">
        <v>83</v>
      </c>
      <c r="AW1740" s="10" t="s">
        <v>32</v>
      </c>
      <c r="AX1740" s="10" t="s">
        <v>76</v>
      </c>
      <c r="AY1740" s="227" t="s">
        <v>195</v>
      </c>
    </row>
    <row r="1741" s="11" customFormat="1">
      <c r="A1741" s="11"/>
      <c r="B1741" s="228"/>
      <c r="C1741" s="229"/>
      <c r="D1741" s="213" t="s">
        <v>199</v>
      </c>
      <c r="E1741" s="230" t="s">
        <v>1</v>
      </c>
      <c r="F1741" s="231" t="s">
        <v>2060</v>
      </c>
      <c r="G1741" s="229"/>
      <c r="H1741" s="232">
        <v>85.031999999999996</v>
      </c>
      <c r="I1741" s="233"/>
      <c r="J1741" s="229"/>
      <c r="K1741" s="229"/>
      <c r="L1741" s="234"/>
      <c r="M1741" s="235"/>
      <c r="N1741" s="236"/>
      <c r="O1741" s="236"/>
      <c r="P1741" s="236"/>
      <c r="Q1741" s="236"/>
      <c r="R1741" s="236"/>
      <c r="S1741" s="236"/>
      <c r="T1741" s="237"/>
      <c r="U1741" s="11"/>
      <c r="V1741" s="11"/>
      <c r="W1741" s="11"/>
      <c r="X1741" s="11"/>
      <c r="Y1741" s="11"/>
      <c r="Z1741" s="11"/>
      <c r="AA1741" s="11"/>
      <c r="AB1741" s="11"/>
      <c r="AC1741" s="11"/>
      <c r="AD1741" s="11"/>
      <c r="AE1741" s="11"/>
      <c r="AT1741" s="238" t="s">
        <v>199</v>
      </c>
      <c r="AU1741" s="238" t="s">
        <v>85</v>
      </c>
      <c r="AV1741" s="11" t="s">
        <v>85</v>
      </c>
      <c r="AW1741" s="11" t="s">
        <v>32</v>
      </c>
      <c r="AX1741" s="11" t="s">
        <v>76</v>
      </c>
      <c r="AY1741" s="238" t="s">
        <v>195</v>
      </c>
    </row>
    <row r="1742" s="11" customFormat="1">
      <c r="A1742" s="11"/>
      <c r="B1742" s="228"/>
      <c r="C1742" s="229"/>
      <c r="D1742" s="213" t="s">
        <v>199</v>
      </c>
      <c r="E1742" s="230" t="s">
        <v>1</v>
      </c>
      <c r="F1742" s="231" t="s">
        <v>2045</v>
      </c>
      <c r="G1742" s="229"/>
      <c r="H1742" s="232">
        <v>13</v>
      </c>
      <c r="I1742" s="233"/>
      <c r="J1742" s="229"/>
      <c r="K1742" s="229"/>
      <c r="L1742" s="234"/>
      <c r="M1742" s="235"/>
      <c r="N1742" s="236"/>
      <c r="O1742" s="236"/>
      <c r="P1742" s="236"/>
      <c r="Q1742" s="236"/>
      <c r="R1742" s="236"/>
      <c r="S1742" s="236"/>
      <c r="T1742" s="237"/>
      <c r="U1742" s="11"/>
      <c r="V1742" s="11"/>
      <c r="W1742" s="11"/>
      <c r="X1742" s="11"/>
      <c r="Y1742" s="11"/>
      <c r="Z1742" s="11"/>
      <c r="AA1742" s="11"/>
      <c r="AB1742" s="11"/>
      <c r="AC1742" s="11"/>
      <c r="AD1742" s="11"/>
      <c r="AE1742" s="11"/>
      <c r="AT1742" s="238" t="s">
        <v>199</v>
      </c>
      <c r="AU1742" s="238" t="s">
        <v>85</v>
      </c>
      <c r="AV1742" s="11" t="s">
        <v>85</v>
      </c>
      <c r="AW1742" s="11" t="s">
        <v>32</v>
      </c>
      <c r="AX1742" s="11" t="s">
        <v>76</v>
      </c>
      <c r="AY1742" s="238" t="s">
        <v>195</v>
      </c>
    </row>
    <row r="1743" s="11" customFormat="1">
      <c r="A1743" s="11"/>
      <c r="B1743" s="228"/>
      <c r="C1743" s="229"/>
      <c r="D1743" s="213" t="s">
        <v>199</v>
      </c>
      <c r="E1743" s="230" t="s">
        <v>1</v>
      </c>
      <c r="F1743" s="231" t="s">
        <v>2061</v>
      </c>
      <c r="G1743" s="229"/>
      <c r="H1743" s="232">
        <v>5.4000000000000004</v>
      </c>
      <c r="I1743" s="233"/>
      <c r="J1743" s="229"/>
      <c r="K1743" s="229"/>
      <c r="L1743" s="234"/>
      <c r="M1743" s="235"/>
      <c r="N1743" s="236"/>
      <c r="O1743" s="236"/>
      <c r="P1743" s="236"/>
      <c r="Q1743" s="236"/>
      <c r="R1743" s="236"/>
      <c r="S1743" s="236"/>
      <c r="T1743" s="237"/>
      <c r="U1743" s="11"/>
      <c r="V1743" s="11"/>
      <c r="W1743" s="11"/>
      <c r="X1743" s="11"/>
      <c r="Y1743" s="11"/>
      <c r="Z1743" s="11"/>
      <c r="AA1743" s="11"/>
      <c r="AB1743" s="11"/>
      <c r="AC1743" s="11"/>
      <c r="AD1743" s="11"/>
      <c r="AE1743" s="11"/>
      <c r="AT1743" s="238" t="s">
        <v>199</v>
      </c>
      <c r="AU1743" s="238" t="s">
        <v>85</v>
      </c>
      <c r="AV1743" s="11" t="s">
        <v>85</v>
      </c>
      <c r="AW1743" s="11" t="s">
        <v>32</v>
      </c>
      <c r="AX1743" s="11" t="s">
        <v>76</v>
      </c>
      <c r="AY1743" s="238" t="s">
        <v>195</v>
      </c>
    </row>
    <row r="1744" s="10" customFormat="1">
      <c r="A1744" s="10"/>
      <c r="B1744" s="218"/>
      <c r="C1744" s="219"/>
      <c r="D1744" s="213" t="s">
        <v>199</v>
      </c>
      <c r="E1744" s="220" t="s">
        <v>1</v>
      </c>
      <c r="F1744" s="221" t="s">
        <v>2062</v>
      </c>
      <c r="G1744" s="219"/>
      <c r="H1744" s="220" t="s">
        <v>1</v>
      </c>
      <c r="I1744" s="222"/>
      <c r="J1744" s="219"/>
      <c r="K1744" s="219"/>
      <c r="L1744" s="223"/>
      <c r="M1744" s="224"/>
      <c r="N1744" s="225"/>
      <c r="O1744" s="225"/>
      <c r="P1744" s="225"/>
      <c r="Q1744" s="225"/>
      <c r="R1744" s="225"/>
      <c r="S1744" s="225"/>
      <c r="T1744" s="226"/>
      <c r="U1744" s="10"/>
      <c r="V1744" s="10"/>
      <c r="W1744" s="10"/>
      <c r="X1744" s="10"/>
      <c r="Y1744" s="10"/>
      <c r="Z1744" s="10"/>
      <c r="AA1744" s="10"/>
      <c r="AB1744" s="10"/>
      <c r="AC1744" s="10"/>
      <c r="AD1744" s="10"/>
      <c r="AE1744" s="10"/>
      <c r="AT1744" s="227" t="s">
        <v>199</v>
      </c>
      <c r="AU1744" s="227" t="s">
        <v>85</v>
      </c>
      <c r="AV1744" s="10" t="s">
        <v>83</v>
      </c>
      <c r="AW1744" s="10" t="s">
        <v>32</v>
      </c>
      <c r="AX1744" s="10" t="s">
        <v>76</v>
      </c>
      <c r="AY1744" s="227" t="s">
        <v>195</v>
      </c>
    </row>
    <row r="1745" s="11" customFormat="1">
      <c r="A1745" s="11"/>
      <c r="B1745" s="228"/>
      <c r="C1745" s="229"/>
      <c r="D1745" s="213" t="s">
        <v>199</v>
      </c>
      <c r="E1745" s="230" t="s">
        <v>1</v>
      </c>
      <c r="F1745" s="231" t="s">
        <v>2063</v>
      </c>
      <c r="G1745" s="229"/>
      <c r="H1745" s="232">
        <v>324.66000000000003</v>
      </c>
      <c r="I1745" s="233"/>
      <c r="J1745" s="229"/>
      <c r="K1745" s="229"/>
      <c r="L1745" s="234"/>
      <c r="M1745" s="235"/>
      <c r="N1745" s="236"/>
      <c r="O1745" s="236"/>
      <c r="P1745" s="236"/>
      <c r="Q1745" s="236"/>
      <c r="R1745" s="236"/>
      <c r="S1745" s="236"/>
      <c r="T1745" s="237"/>
      <c r="U1745" s="11"/>
      <c r="V1745" s="11"/>
      <c r="W1745" s="11"/>
      <c r="X1745" s="11"/>
      <c r="Y1745" s="11"/>
      <c r="Z1745" s="11"/>
      <c r="AA1745" s="11"/>
      <c r="AB1745" s="11"/>
      <c r="AC1745" s="11"/>
      <c r="AD1745" s="11"/>
      <c r="AE1745" s="11"/>
      <c r="AT1745" s="238" t="s">
        <v>199</v>
      </c>
      <c r="AU1745" s="238" t="s">
        <v>85</v>
      </c>
      <c r="AV1745" s="11" t="s">
        <v>85</v>
      </c>
      <c r="AW1745" s="11" t="s">
        <v>32</v>
      </c>
      <c r="AX1745" s="11" t="s">
        <v>76</v>
      </c>
      <c r="AY1745" s="238" t="s">
        <v>195</v>
      </c>
    </row>
    <row r="1746" s="11" customFormat="1">
      <c r="A1746" s="11"/>
      <c r="B1746" s="228"/>
      <c r="C1746" s="229"/>
      <c r="D1746" s="213" t="s">
        <v>199</v>
      </c>
      <c r="E1746" s="230" t="s">
        <v>1</v>
      </c>
      <c r="F1746" s="231" t="s">
        <v>2047</v>
      </c>
      <c r="G1746" s="229"/>
      <c r="H1746" s="232">
        <v>39</v>
      </c>
      <c r="I1746" s="233"/>
      <c r="J1746" s="229"/>
      <c r="K1746" s="229"/>
      <c r="L1746" s="234"/>
      <c r="M1746" s="235"/>
      <c r="N1746" s="236"/>
      <c r="O1746" s="236"/>
      <c r="P1746" s="236"/>
      <c r="Q1746" s="236"/>
      <c r="R1746" s="236"/>
      <c r="S1746" s="236"/>
      <c r="T1746" s="237"/>
      <c r="U1746" s="11"/>
      <c r="V1746" s="11"/>
      <c r="W1746" s="11"/>
      <c r="X1746" s="11"/>
      <c r="Y1746" s="11"/>
      <c r="Z1746" s="11"/>
      <c r="AA1746" s="11"/>
      <c r="AB1746" s="11"/>
      <c r="AC1746" s="11"/>
      <c r="AD1746" s="11"/>
      <c r="AE1746" s="11"/>
      <c r="AT1746" s="238" t="s">
        <v>199</v>
      </c>
      <c r="AU1746" s="238" t="s">
        <v>85</v>
      </c>
      <c r="AV1746" s="11" t="s">
        <v>85</v>
      </c>
      <c r="AW1746" s="11" t="s">
        <v>32</v>
      </c>
      <c r="AX1746" s="11" t="s">
        <v>76</v>
      </c>
      <c r="AY1746" s="238" t="s">
        <v>195</v>
      </c>
    </row>
    <row r="1747" s="10" customFormat="1">
      <c r="A1747" s="10"/>
      <c r="B1747" s="218"/>
      <c r="C1747" s="219"/>
      <c r="D1747" s="213" t="s">
        <v>199</v>
      </c>
      <c r="E1747" s="220" t="s">
        <v>1</v>
      </c>
      <c r="F1747" s="221" t="s">
        <v>2016</v>
      </c>
      <c r="G1747" s="219"/>
      <c r="H1747" s="220" t="s">
        <v>1</v>
      </c>
      <c r="I1747" s="222"/>
      <c r="J1747" s="219"/>
      <c r="K1747" s="219"/>
      <c r="L1747" s="223"/>
      <c r="M1747" s="224"/>
      <c r="N1747" s="225"/>
      <c r="O1747" s="225"/>
      <c r="P1747" s="225"/>
      <c r="Q1747" s="225"/>
      <c r="R1747" s="225"/>
      <c r="S1747" s="225"/>
      <c r="T1747" s="226"/>
      <c r="U1747" s="10"/>
      <c r="V1747" s="10"/>
      <c r="W1747" s="10"/>
      <c r="X1747" s="10"/>
      <c r="Y1747" s="10"/>
      <c r="Z1747" s="10"/>
      <c r="AA1747" s="10"/>
      <c r="AB1747" s="10"/>
      <c r="AC1747" s="10"/>
      <c r="AD1747" s="10"/>
      <c r="AE1747" s="10"/>
      <c r="AT1747" s="227" t="s">
        <v>199</v>
      </c>
      <c r="AU1747" s="227" t="s">
        <v>85</v>
      </c>
      <c r="AV1747" s="10" t="s">
        <v>83</v>
      </c>
      <c r="AW1747" s="10" t="s">
        <v>32</v>
      </c>
      <c r="AX1747" s="10" t="s">
        <v>76</v>
      </c>
      <c r="AY1747" s="227" t="s">
        <v>195</v>
      </c>
    </row>
    <row r="1748" s="11" customFormat="1">
      <c r="A1748" s="11"/>
      <c r="B1748" s="228"/>
      <c r="C1748" s="229"/>
      <c r="D1748" s="213" t="s">
        <v>199</v>
      </c>
      <c r="E1748" s="230" t="s">
        <v>1</v>
      </c>
      <c r="F1748" s="231" t="s">
        <v>2064</v>
      </c>
      <c r="G1748" s="229"/>
      <c r="H1748" s="232">
        <v>2.004</v>
      </c>
      <c r="I1748" s="233"/>
      <c r="J1748" s="229"/>
      <c r="K1748" s="229"/>
      <c r="L1748" s="234"/>
      <c r="M1748" s="235"/>
      <c r="N1748" s="236"/>
      <c r="O1748" s="236"/>
      <c r="P1748" s="236"/>
      <c r="Q1748" s="236"/>
      <c r="R1748" s="236"/>
      <c r="S1748" s="236"/>
      <c r="T1748" s="237"/>
      <c r="U1748" s="11"/>
      <c r="V1748" s="11"/>
      <c r="W1748" s="11"/>
      <c r="X1748" s="11"/>
      <c r="Y1748" s="11"/>
      <c r="Z1748" s="11"/>
      <c r="AA1748" s="11"/>
      <c r="AB1748" s="11"/>
      <c r="AC1748" s="11"/>
      <c r="AD1748" s="11"/>
      <c r="AE1748" s="11"/>
      <c r="AT1748" s="238" t="s">
        <v>199</v>
      </c>
      <c r="AU1748" s="238" t="s">
        <v>85</v>
      </c>
      <c r="AV1748" s="11" t="s">
        <v>85</v>
      </c>
      <c r="AW1748" s="11" t="s">
        <v>32</v>
      </c>
      <c r="AX1748" s="11" t="s">
        <v>76</v>
      </c>
      <c r="AY1748" s="238" t="s">
        <v>195</v>
      </c>
    </row>
    <row r="1749" s="10" customFormat="1">
      <c r="A1749" s="10"/>
      <c r="B1749" s="218"/>
      <c r="C1749" s="219"/>
      <c r="D1749" s="213" t="s">
        <v>199</v>
      </c>
      <c r="E1749" s="220" t="s">
        <v>1</v>
      </c>
      <c r="F1749" s="221" t="s">
        <v>2065</v>
      </c>
      <c r="G1749" s="219"/>
      <c r="H1749" s="220" t="s">
        <v>1</v>
      </c>
      <c r="I1749" s="222"/>
      <c r="J1749" s="219"/>
      <c r="K1749" s="219"/>
      <c r="L1749" s="223"/>
      <c r="M1749" s="224"/>
      <c r="N1749" s="225"/>
      <c r="O1749" s="225"/>
      <c r="P1749" s="225"/>
      <c r="Q1749" s="225"/>
      <c r="R1749" s="225"/>
      <c r="S1749" s="225"/>
      <c r="T1749" s="226"/>
      <c r="U1749" s="10"/>
      <c r="V1749" s="10"/>
      <c r="W1749" s="10"/>
      <c r="X1749" s="10"/>
      <c r="Y1749" s="10"/>
      <c r="Z1749" s="10"/>
      <c r="AA1749" s="10"/>
      <c r="AB1749" s="10"/>
      <c r="AC1749" s="10"/>
      <c r="AD1749" s="10"/>
      <c r="AE1749" s="10"/>
      <c r="AT1749" s="227" t="s">
        <v>199</v>
      </c>
      <c r="AU1749" s="227" t="s">
        <v>85</v>
      </c>
      <c r="AV1749" s="10" t="s">
        <v>83</v>
      </c>
      <c r="AW1749" s="10" t="s">
        <v>32</v>
      </c>
      <c r="AX1749" s="10" t="s">
        <v>76</v>
      </c>
      <c r="AY1749" s="227" t="s">
        <v>195</v>
      </c>
    </row>
    <row r="1750" s="11" customFormat="1">
      <c r="A1750" s="11"/>
      <c r="B1750" s="228"/>
      <c r="C1750" s="229"/>
      <c r="D1750" s="213" t="s">
        <v>199</v>
      </c>
      <c r="E1750" s="230" t="s">
        <v>1</v>
      </c>
      <c r="F1750" s="231" t="s">
        <v>2066</v>
      </c>
      <c r="G1750" s="229"/>
      <c r="H1750" s="232">
        <v>1.3200000000000001</v>
      </c>
      <c r="I1750" s="233"/>
      <c r="J1750" s="229"/>
      <c r="K1750" s="229"/>
      <c r="L1750" s="234"/>
      <c r="M1750" s="235"/>
      <c r="N1750" s="236"/>
      <c r="O1750" s="236"/>
      <c r="P1750" s="236"/>
      <c r="Q1750" s="236"/>
      <c r="R1750" s="236"/>
      <c r="S1750" s="236"/>
      <c r="T1750" s="237"/>
      <c r="U1750" s="11"/>
      <c r="V1750" s="11"/>
      <c r="W1750" s="11"/>
      <c r="X1750" s="11"/>
      <c r="Y1750" s="11"/>
      <c r="Z1750" s="11"/>
      <c r="AA1750" s="11"/>
      <c r="AB1750" s="11"/>
      <c r="AC1750" s="11"/>
      <c r="AD1750" s="11"/>
      <c r="AE1750" s="11"/>
      <c r="AT1750" s="238" t="s">
        <v>199</v>
      </c>
      <c r="AU1750" s="238" t="s">
        <v>85</v>
      </c>
      <c r="AV1750" s="11" t="s">
        <v>85</v>
      </c>
      <c r="AW1750" s="11" t="s">
        <v>32</v>
      </c>
      <c r="AX1750" s="11" t="s">
        <v>76</v>
      </c>
      <c r="AY1750" s="238" t="s">
        <v>195</v>
      </c>
    </row>
    <row r="1751" s="10" customFormat="1">
      <c r="A1751" s="10"/>
      <c r="B1751" s="218"/>
      <c r="C1751" s="219"/>
      <c r="D1751" s="213" t="s">
        <v>199</v>
      </c>
      <c r="E1751" s="220" t="s">
        <v>1</v>
      </c>
      <c r="F1751" s="221" t="s">
        <v>2067</v>
      </c>
      <c r="G1751" s="219"/>
      <c r="H1751" s="220" t="s">
        <v>1</v>
      </c>
      <c r="I1751" s="222"/>
      <c r="J1751" s="219"/>
      <c r="K1751" s="219"/>
      <c r="L1751" s="223"/>
      <c r="M1751" s="224"/>
      <c r="N1751" s="225"/>
      <c r="O1751" s="225"/>
      <c r="P1751" s="225"/>
      <c r="Q1751" s="225"/>
      <c r="R1751" s="225"/>
      <c r="S1751" s="225"/>
      <c r="T1751" s="226"/>
      <c r="U1751" s="10"/>
      <c r="V1751" s="10"/>
      <c r="W1751" s="10"/>
      <c r="X1751" s="10"/>
      <c r="Y1751" s="10"/>
      <c r="Z1751" s="10"/>
      <c r="AA1751" s="10"/>
      <c r="AB1751" s="10"/>
      <c r="AC1751" s="10"/>
      <c r="AD1751" s="10"/>
      <c r="AE1751" s="10"/>
      <c r="AT1751" s="227" t="s">
        <v>199</v>
      </c>
      <c r="AU1751" s="227" t="s">
        <v>85</v>
      </c>
      <c r="AV1751" s="10" t="s">
        <v>83</v>
      </c>
      <c r="AW1751" s="10" t="s">
        <v>32</v>
      </c>
      <c r="AX1751" s="10" t="s">
        <v>76</v>
      </c>
      <c r="AY1751" s="227" t="s">
        <v>195</v>
      </c>
    </row>
    <row r="1752" s="11" customFormat="1">
      <c r="A1752" s="11"/>
      <c r="B1752" s="228"/>
      <c r="C1752" s="229"/>
      <c r="D1752" s="213" t="s">
        <v>199</v>
      </c>
      <c r="E1752" s="230" t="s">
        <v>1</v>
      </c>
      <c r="F1752" s="231" t="s">
        <v>2068</v>
      </c>
      <c r="G1752" s="229"/>
      <c r="H1752" s="232">
        <v>1.548</v>
      </c>
      <c r="I1752" s="233"/>
      <c r="J1752" s="229"/>
      <c r="K1752" s="229"/>
      <c r="L1752" s="234"/>
      <c r="M1752" s="235"/>
      <c r="N1752" s="236"/>
      <c r="O1752" s="236"/>
      <c r="P1752" s="236"/>
      <c r="Q1752" s="236"/>
      <c r="R1752" s="236"/>
      <c r="S1752" s="236"/>
      <c r="T1752" s="237"/>
      <c r="U1752" s="11"/>
      <c r="V1752" s="11"/>
      <c r="W1752" s="11"/>
      <c r="X1752" s="11"/>
      <c r="Y1752" s="11"/>
      <c r="Z1752" s="11"/>
      <c r="AA1752" s="11"/>
      <c r="AB1752" s="11"/>
      <c r="AC1752" s="11"/>
      <c r="AD1752" s="11"/>
      <c r="AE1752" s="11"/>
      <c r="AT1752" s="238" t="s">
        <v>199</v>
      </c>
      <c r="AU1752" s="238" t="s">
        <v>85</v>
      </c>
      <c r="AV1752" s="11" t="s">
        <v>85</v>
      </c>
      <c r="AW1752" s="11" t="s">
        <v>32</v>
      </c>
      <c r="AX1752" s="11" t="s">
        <v>76</v>
      </c>
      <c r="AY1752" s="238" t="s">
        <v>195</v>
      </c>
    </row>
    <row r="1753" s="10" customFormat="1">
      <c r="A1753" s="10"/>
      <c r="B1753" s="218"/>
      <c r="C1753" s="219"/>
      <c r="D1753" s="213" t="s">
        <v>199</v>
      </c>
      <c r="E1753" s="220" t="s">
        <v>1</v>
      </c>
      <c r="F1753" s="221" t="s">
        <v>2009</v>
      </c>
      <c r="G1753" s="219"/>
      <c r="H1753" s="220" t="s">
        <v>1</v>
      </c>
      <c r="I1753" s="222"/>
      <c r="J1753" s="219"/>
      <c r="K1753" s="219"/>
      <c r="L1753" s="223"/>
      <c r="M1753" s="224"/>
      <c r="N1753" s="225"/>
      <c r="O1753" s="225"/>
      <c r="P1753" s="225"/>
      <c r="Q1753" s="225"/>
      <c r="R1753" s="225"/>
      <c r="S1753" s="225"/>
      <c r="T1753" s="226"/>
      <c r="U1753" s="10"/>
      <c r="V1753" s="10"/>
      <c r="W1753" s="10"/>
      <c r="X1753" s="10"/>
      <c r="Y1753" s="10"/>
      <c r="Z1753" s="10"/>
      <c r="AA1753" s="10"/>
      <c r="AB1753" s="10"/>
      <c r="AC1753" s="10"/>
      <c r="AD1753" s="10"/>
      <c r="AE1753" s="10"/>
      <c r="AT1753" s="227" t="s">
        <v>199</v>
      </c>
      <c r="AU1753" s="227" t="s">
        <v>85</v>
      </c>
      <c r="AV1753" s="10" t="s">
        <v>83</v>
      </c>
      <c r="AW1753" s="10" t="s">
        <v>32</v>
      </c>
      <c r="AX1753" s="10" t="s">
        <v>76</v>
      </c>
      <c r="AY1753" s="227" t="s">
        <v>195</v>
      </c>
    </row>
    <row r="1754" s="11" customFormat="1">
      <c r="A1754" s="11"/>
      <c r="B1754" s="228"/>
      <c r="C1754" s="229"/>
      <c r="D1754" s="213" t="s">
        <v>199</v>
      </c>
      <c r="E1754" s="230" t="s">
        <v>1</v>
      </c>
      <c r="F1754" s="231" t="s">
        <v>2069</v>
      </c>
      <c r="G1754" s="229"/>
      <c r="H1754" s="232">
        <v>3.3359999999999999</v>
      </c>
      <c r="I1754" s="233"/>
      <c r="J1754" s="229"/>
      <c r="K1754" s="229"/>
      <c r="L1754" s="234"/>
      <c r="M1754" s="235"/>
      <c r="N1754" s="236"/>
      <c r="O1754" s="236"/>
      <c r="P1754" s="236"/>
      <c r="Q1754" s="236"/>
      <c r="R1754" s="236"/>
      <c r="S1754" s="236"/>
      <c r="T1754" s="237"/>
      <c r="U1754" s="11"/>
      <c r="V1754" s="11"/>
      <c r="W1754" s="11"/>
      <c r="X1754" s="11"/>
      <c r="Y1754" s="11"/>
      <c r="Z1754" s="11"/>
      <c r="AA1754" s="11"/>
      <c r="AB1754" s="11"/>
      <c r="AC1754" s="11"/>
      <c r="AD1754" s="11"/>
      <c r="AE1754" s="11"/>
      <c r="AT1754" s="238" t="s">
        <v>199</v>
      </c>
      <c r="AU1754" s="238" t="s">
        <v>85</v>
      </c>
      <c r="AV1754" s="11" t="s">
        <v>85</v>
      </c>
      <c r="AW1754" s="11" t="s">
        <v>32</v>
      </c>
      <c r="AX1754" s="11" t="s">
        <v>76</v>
      </c>
      <c r="AY1754" s="238" t="s">
        <v>195</v>
      </c>
    </row>
    <row r="1755" s="10" customFormat="1">
      <c r="A1755" s="10"/>
      <c r="B1755" s="218"/>
      <c r="C1755" s="219"/>
      <c r="D1755" s="213" t="s">
        <v>199</v>
      </c>
      <c r="E1755" s="220" t="s">
        <v>1</v>
      </c>
      <c r="F1755" s="221" t="s">
        <v>2036</v>
      </c>
      <c r="G1755" s="219"/>
      <c r="H1755" s="220" t="s">
        <v>1</v>
      </c>
      <c r="I1755" s="222"/>
      <c r="J1755" s="219"/>
      <c r="K1755" s="219"/>
      <c r="L1755" s="223"/>
      <c r="M1755" s="224"/>
      <c r="N1755" s="225"/>
      <c r="O1755" s="225"/>
      <c r="P1755" s="225"/>
      <c r="Q1755" s="225"/>
      <c r="R1755" s="225"/>
      <c r="S1755" s="225"/>
      <c r="T1755" s="226"/>
      <c r="U1755" s="10"/>
      <c r="V1755" s="10"/>
      <c r="W1755" s="10"/>
      <c r="X1755" s="10"/>
      <c r="Y1755" s="10"/>
      <c r="Z1755" s="10"/>
      <c r="AA1755" s="10"/>
      <c r="AB1755" s="10"/>
      <c r="AC1755" s="10"/>
      <c r="AD1755" s="10"/>
      <c r="AE1755" s="10"/>
      <c r="AT1755" s="227" t="s">
        <v>199</v>
      </c>
      <c r="AU1755" s="227" t="s">
        <v>85</v>
      </c>
      <c r="AV1755" s="10" t="s">
        <v>83</v>
      </c>
      <c r="AW1755" s="10" t="s">
        <v>32</v>
      </c>
      <c r="AX1755" s="10" t="s">
        <v>76</v>
      </c>
      <c r="AY1755" s="227" t="s">
        <v>195</v>
      </c>
    </row>
    <row r="1756" s="11" customFormat="1">
      <c r="A1756" s="11"/>
      <c r="B1756" s="228"/>
      <c r="C1756" s="229"/>
      <c r="D1756" s="213" t="s">
        <v>199</v>
      </c>
      <c r="E1756" s="230" t="s">
        <v>1</v>
      </c>
      <c r="F1756" s="231" t="s">
        <v>2070</v>
      </c>
      <c r="G1756" s="229"/>
      <c r="H1756" s="232">
        <v>8.8559999999999999</v>
      </c>
      <c r="I1756" s="233"/>
      <c r="J1756" s="229"/>
      <c r="K1756" s="229"/>
      <c r="L1756" s="234"/>
      <c r="M1756" s="235"/>
      <c r="N1756" s="236"/>
      <c r="O1756" s="236"/>
      <c r="P1756" s="236"/>
      <c r="Q1756" s="236"/>
      <c r="R1756" s="236"/>
      <c r="S1756" s="236"/>
      <c r="T1756" s="237"/>
      <c r="U1756" s="11"/>
      <c r="V1756" s="11"/>
      <c r="W1756" s="11"/>
      <c r="X1756" s="11"/>
      <c r="Y1756" s="11"/>
      <c r="Z1756" s="11"/>
      <c r="AA1756" s="11"/>
      <c r="AB1756" s="11"/>
      <c r="AC1756" s="11"/>
      <c r="AD1756" s="11"/>
      <c r="AE1756" s="11"/>
      <c r="AT1756" s="238" t="s">
        <v>199</v>
      </c>
      <c r="AU1756" s="238" t="s">
        <v>85</v>
      </c>
      <c r="AV1756" s="11" t="s">
        <v>85</v>
      </c>
      <c r="AW1756" s="11" t="s">
        <v>32</v>
      </c>
      <c r="AX1756" s="11" t="s">
        <v>76</v>
      </c>
      <c r="AY1756" s="238" t="s">
        <v>195</v>
      </c>
    </row>
    <row r="1757" s="10" customFormat="1">
      <c r="A1757" s="10"/>
      <c r="B1757" s="218"/>
      <c r="C1757" s="219"/>
      <c r="D1757" s="213" t="s">
        <v>199</v>
      </c>
      <c r="E1757" s="220" t="s">
        <v>1</v>
      </c>
      <c r="F1757" s="221" t="s">
        <v>2071</v>
      </c>
      <c r="G1757" s="219"/>
      <c r="H1757" s="220" t="s">
        <v>1</v>
      </c>
      <c r="I1757" s="222"/>
      <c r="J1757" s="219"/>
      <c r="K1757" s="219"/>
      <c r="L1757" s="223"/>
      <c r="M1757" s="224"/>
      <c r="N1757" s="225"/>
      <c r="O1757" s="225"/>
      <c r="P1757" s="225"/>
      <c r="Q1757" s="225"/>
      <c r="R1757" s="225"/>
      <c r="S1757" s="225"/>
      <c r="T1757" s="226"/>
      <c r="U1757" s="10"/>
      <c r="V1757" s="10"/>
      <c r="W1757" s="10"/>
      <c r="X1757" s="10"/>
      <c r="Y1757" s="10"/>
      <c r="Z1757" s="10"/>
      <c r="AA1757" s="10"/>
      <c r="AB1757" s="10"/>
      <c r="AC1757" s="10"/>
      <c r="AD1757" s="10"/>
      <c r="AE1757" s="10"/>
      <c r="AT1757" s="227" t="s">
        <v>199</v>
      </c>
      <c r="AU1757" s="227" t="s">
        <v>85</v>
      </c>
      <c r="AV1757" s="10" t="s">
        <v>83</v>
      </c>
      <c r="AW1757" s="10" t="s">
        <v>32</v>
      </c>
      <c r="AX1757" s="10" t="s">
        <v>76</v>
      </c>
      <c r="AY1757" s="227" t="s">
        <v>195</v>
      </c>
    </row>
    <row r="1758" s="11" customFormat="1">
      <c r="A1758" s="11"/>
      <c r="B1758" s="228"/>
      <c r="C1758" s="229"/>
      <c r="D1758" s="213" t="s">
        <v>199</v>
      </c>
      <c r="E1758" s="230" t="s">
        <v>1</v>
      </c>
      <c r="F1758" s="231" t="s">
        <v>2072</v>
      </c>
      <c r="G1758" s="229"/>
      <c r="H1758" s="232">
        <v>2.3279999999999998</v>
      </c>
      <c r="I1758" s="233"/>
      <c r="J1758" s="229"/>
      <c r="K1758" s="229"/>
      <c r="L1758" s="234"/>
      <c r="M1758" s="235"/>
      <c r="N1758" s="236"/>
      <c r="O1758" s="236"/>
      <c r="P1758" s="236"/>
      <c r="Q1758" s="236"/>
      <c r="R1758" s="236"/>
      <c r="S1758" s="236"/>
      <c r="T1758" s="237"/>
      <c r="U1758" s="11"/>
      <c r="V1758" s="11"/>
      <c r="W1758" s="11"/>
      <c r="X1758" s="11"/>
      <c r="Y1758" s="11"/>
      <c r="Z1758" s="11"/>
      <c r="AA1758" s="11"/>
      <c r="AB1758" s="11"/>
      <c r="AC1758" s="11"/>
      <c r="AD1758" s="11"/>
      <c r="AE1758" s="11"/>
      <c r="AT1758" s="238" t="s">
        <v>199</v>
      </c>
      <c r="AU1758" s="238" t="s">
        <v>85</v>
      </c>
      <c r="AV1758" s="11" t="s">
        <v>85</v>
      </c>
      <c r="AW1758" s="11" t="s">
        <v>32</v>
      </c>
      <c r="AX1758" s="11" t="s">
        <v>76</v>
      </c>
      <c r="AY1758" s="238" t="s">
        <v>195</v>
      </c>
    </row>
    <row r="1759" s="10" customFormat="1">
      <c r="A1759" s="10"/>
      <c r="B1759" s="218"/>
      <c r="C1759" s="219"/>
      <c r="D1759" s="213" t="s">
        <v>199</v>
      </c>
      <c r="E1759" s="220" t="s">
        <v>1</v>
      </c>
      <c r="F1759" s="221" t="s">
        <v>2073</v>
      </c>
      <c r="G1759" s="219"/>
      <c r="H1759" s="220" t="s">
        <v>1</v>
      </c>
      <c r="I1759" s="222"/>
      <c r="J1759" s="219"/>
      <c r="K1759" s="219"/>
      <c r="L1759" s="223"/>
      <c r="M1759" s="224"/>
      <c r="N1759" s="225"/>
      <c r="O1759" s="225"/>
      <c r="P1759" s="225"/>
      <c r="Q1759" s="225"/>
      <c r="R1759" s="225"/>
      <c r="S1759" s="225"/>
      <c r="T1759" s="226"/>
      <c r="U1759" s="10"/>
      <c r="V1759" s="10"/>
      <c r="W1759" s="10"/>
      <c r="X1759" s="10"/>
      <c r="Y1759" s="10"/>
      <c r="Z1759" s="10"/>
      <c r="AA1759" s="10"/>
      <c r="AB1759" s="10"/>
      <c r="AC1759" s="10"/>
      <c r="AD1759" s="10"/>
      <c r="AE1759" s="10"/>
      <c r="AT1759" s="227" t="s">
        <v>199</v>
      </c>
      <c r="AU1759" s="227" t="s">
        <v>85</v>
      </c>
      <c r="AV1759" s="10" t="s">
        <v>83</v>
      </c>
      <c r="AW1759" s="10" t="s">
        <v>32</v>
      </c>
      <c r="AX1759" s="10" t="s">
        <v>76</v>
      </c>
      <c r="AY1759" s="227" t="s">
        <v>195</v>
      </c>
    </row>
    <row r="1760" s="11" customFormat="1">
      <c r="A1760" s="11"/>
      <c r="B1760" s="228"/>
      <c r="C1760" s="229"/>
      <c r="D1760" s="213" t="s">
        <v>199</v>
      </c>
      <c r="E1760" s="230" t="s">
        <v>1</v>
      </c>
      <c r="F1760" s="231" t="s">
        <v>2074</v>
      </c>
      <c r="G1760" s="229"/>
      <c r="H1760" s="232">
        <v>1.8</v>
      </c>
      <c r="I1760" s="233"/>
      <c r="J1760" s="229"/>
      <c r="K1760" s="229"/>
      <c r="L1760" s="234"/>
      <c r="M1760" s="235"/>
      <c r="N1760" s="236"/>
      <c r="O1760" s="236"/>
      <c r="P1760" s="236"/>
      <c r="Q1760" s="236"/>
      <c r="R1760" s="236"/>
      <c r="S1760" s="236"/>
      <c r="T1760" s="237"/>
      <c r="U1760" s="11"/>
      <c r="V1760" s="11"/>
      <c r="W1760" s="11"/>
      <c r="X1760" s="11"/>
      <c r="Y1760" s="11"/>
      <c r="Z1760" s="11"/>
      <c r="AA1760" s="11"/>
      <c r="AB1760" s="11"/>
      <c r="AC1760" s="11"/>
      <c r="AD1760" s="11"/>
      <c r="AE1760" s="11"/>
      <c r="AT1760" s="238" t="s">
        <v>199</v>
      </c>
      <c r="AU1760" s="238" t="s">
        <v>85</v>
      </c>
      <c r="AV1760" s="11" t="s">
        <v>85</v>
      </c>
      <c r="AW1760" s="11" t="s">
        <v>32</v>
      </c>
      <c r="AX1760" s="11" t="s">
        <v>76</v>
      </c>
      <c r="AY1760" s="238" t="s">
        <v>195</v>
      </c>
    </row>
    <row r="1761" s="10" customFormat="1">
      <c r="A1761" s="10"/>
      <c r="B1761" s="218"/>
      <c r="C1761" s="219"/>
      <c r="D1761" s="213" t="s">
        <v>199</v>
      </c>
      <c r="E1761" s="220" t="s">
        <v>1</v>
      </c>
      <c r="F1761" s="221" t="s">
        <v>2075</v>
      </c>
      <c r="G1761" s="219"/>
      <c r="H1761" s="220" t="s">
        <v>1</v>
      </c>
      <c r="I1761" s="222"/>
      <c r="J1761" s="219"/>
      <c r="K1761" s="219"/>
      <c r="L1761" s="223"/>
      <c r="M1761" s="224"/>
      <c r="N1761" s="225"/>
      <c r="O1761" s="225"/>
      <c r="P1761" s="225"/>
      <c r="Q1761" s="225"/>
      <c r="R1761" s="225"/>
      <c r="S1761" s="225"/>
      <c r="T1761" s="226"/>
      <c r="U1761" s="10"/>
      <c r="V1761" s="10"/>
      <c r="W1761" s="10"/>
      <c r="X1761" s="10"/>
      <c r="Y1761" s="10"/>
      <c r="Z1761" s="10"/>
      <c r="AA1761" s="10"/>
      <c r="AB1761" s="10"/>
      <c r="AC1761" s="10"/>
      <c r="AD1761" s="10"/>
      <c r="AE1761" s="10"/>
      <c r="AT1761" s="227" t="s">
        <v>199</v>
      </c>
      <c r="AU1761" s="227" t="s">
        <v>85</v>
      </c>
      <c r="AV1761" s="10" t="s">
        <v>83</v>
      </c>
      <c r="AW1761" s="10" t="s">
        <v>32</v>
      </c>
      <c r="AX1761" s="10" t="s">
        <v>76</v>
      </c>
      <c r="AY1761" s="227" t="s">
        <v>195</v>
      </c>
    </row>
    <row r="1762" s="11" customFormat="1">
      <c r="A1762" s="11"/>
      <c r="B1762" s="228"/>
      <c r="C1762" s="229"/>
      <c r="D1762" s="213" t="s">
        <v>199</v>
      </c>
      <c r="E1762" s="230" t="s">
        <v>1</v>
      </c>
      <c r="F1762" s="231" t="s">
        <v>2076</v>
      </c>
      <c r="G1762" s="229"/>
      <c r="H1762" s="232">
        <v>3</v>
      </c>
      <c r="I1762" s="233"/>
      <c r="J1762" s="229"/>
      <c r="K1762" s="229"/>
      <c r="L1762" s="234"/>
      <c r="M1762" s="235"/>
      <c r="N1762" s="236"/>
      <c r="O1762" s="236"/>
      <c r="P1762" s="236"/>
      <c r="Q1762" s="236"/>
      <c r="R1762" s="236"/>
      <c r="S1762" s="236"/>
      <c r="T1762" s="237"/>
      <c r="U1762" s="11"/>
      <c r="V1762" s="11"/>
      <c r="W1762" s="11"/>
      <c r="X1762" s="11"/>
      <c r="Y1762" s="11"/>
      <c r="Z1762" s="11"/>
      <c r="AA1762" s="11"/>
      <c r="AB1762" s="11"/>
      <c r="AC1762" s="11"/>
      <c r="AD1762" s="11"/>
      <c r="AE1762" s="11"/>
      <c r="AT1762" s="238" t="s">
        <v>199</v>
      </c>
      <c r="AU1762" s="238" t="s">
        <v>85</v>
      </c>
      <c r="AV1762" s="11" t="s">
        <v>85</v>
      </c>
      <c r="AW1762" s="11" t="s">
        <v>32</v>
      </c>
      <c r="AX1762" s="11" t="s">
        <v>76</v>
      </c>
      <c r="AY1762" s="238" t="s">
        <v>195</v>
      </c>
    </row>
    <row r="1763" s="16" customFormat="1">
      <c r="A1763" s="16"/>
      <c r="B1763" s="298"/>
      <c r="C1763" s="299"/>
      <c r="D1763" s="213" t="s">
        <v>199</v>
      </c>
      <c r="E1763" s="300" t="s">
        <v>1</v>
      </c>
      <c r="F1763" s="301" t="s">
        <v>1498</v>
      </c>
      <c r="G1763" s="299"/>
      <c r="H1763" s="302">
        <v>1746.77</v>
      </c>
      <c r="I1763" s="303"/>
      <c r="J1763" s="299"/>
      <c r="K1763" s="299"/>
      <c r="L1763" s="304"/>
      <c r="M1763" s="305"/>
      <c r="N1763" s="306"/>
      <c r="O1763" s="306"/>
      <c r="P1763" s="306"/>
      <c r="Q1763" s="306"/>
      <c r="R1763" s="306"/>
      <c r="S1763" s="306"/>
      <c r="T1763" s="307"/>
      <c r="U1763" s="16"/>
      <c r="V1763" s="16"/>
      <c r="W1763" s="16"/>
      <c r="X1763" s="16"/>
      <c r="Y1763" s="16"/>
      <c r="Z1763" s="16"/>
      <c r="AA1763" s="16"/>
      <c r="AB1763" s="16"/>
      <c r="AC1763" s="16"/>
      <c r="AD1763" s="16"/>
      <c r="AE1763" s="16"/>
      <c r="AT1763" s="308" t="s">
        <v>199</v>
      </c>
      <c r="AU1763" s="308" t="s">
        <v>85</v>
      </c>
      <c r="AV1763" s="16" t="s">
        <v>229</v>
      </c>
      <c r="AW1763" s="16" t="s">
        <v>32</v>
      </c>
      <c r="AX1763" s="16" t="s">
        <v>76</v>
      </c>
      <c r="AY1763" s="308" t="s">
        <v>195</v>
      </c>
    </row>
    <row r="1764" s="10" customFormat="1">
      <c r="A1764" s="10"/>
      <c r="B1764" s="218"/>
      <c r="C1764" s="219"/>
      <c r="D1764" s="213" t="s">
        <v>199</v>
      </c>
      <c r="E1764" s="220" t="s">
        <v>1</v>
      </c>
      <c r="F1764" s="221" t="s">
        <v>1439</v>
      </c>
      <c r="G1764" s="219"/>
      <c r="H1764" s="220" t="s">
        <v>1</v>
      </c>
      <c r="I1764" s="222"/>
      <c r="J1764" s="219"/>
      <c r="K1764" s="219"/>
      <c r="L1764" s="223"/>
      <c r="M1764" s="224"/>
      <c r="N1764" s="225"/>
      <c r="O1764" s="225"/>
      <c r="P1764" s="225"/>
      <c r="Q1764" s="225"/>
      <c r="R1764" s="225"/>
      <c r="S1764" s="225"/>
      <c r="T1764" s="226"/>
      <c r="U1764" s="10"/>
      <c r="V1764" s="10"/>
      <c r="W1764" s="10"/>
      <c r="X1764" s="10"/>
      <c r="Y1764" s="10"/>
      <c r="Z1764" s="10"/>
      <c r="AA1764" s="10"/>
      <c r="AB1764" s="10"/>
      <c r="AC1764" s="10"/>
      <c r="AD1764" s="10"/>
      <c r="AE1764" s="10"/>
      <c r="AT1764" s="227" t="s">
        <v>199</v>
      </c>
      <c r="AU1764" s="227" t="s">
        <v>85</v>
      </c>
      <c r="AV1764" s="10" t="s">
        <v>83</v>
      </c>
      <c r="AW1764" s="10" t="s">
        <v>32</v>
      </c>
      <c r="AX1764" s="10" t="s">
        <v>76</v>
      </c>
      <c r="AY1764" s="227" t="s">
        <v>195</v>
      </c>
    </row>
    <row r="1765" s="10" customFormat="1">
      <c r="A1765" s="10"/>
      <c r="B1765" s="218"/>
      <c r="C1765" s="219"/>
      <c r="D1765" s="213" t="s">
        <v>199</v>
      </c>
      <c r="E1765" s="220" t="s">
        <v>1</v>
      </c>
      <c r="F1765" s="221" t="s">
        <v>2039</v>
      </c>
      <c r="G1765" s="219"/>
      <c r="H1765" s="220" t="s">
        <v>1</v>
      </c>
      <c r="I1765" s="222"/>
      <c r="J1765" s="219"/>
      <c r="K1765" s="219"/>
      <c r="L1765" s="223"/>
      <c r="M1765" s="224"/>
      <c r="N1765" s="225"/>
      <c r="O1765" s="225"/>
      <c r="P1765" s="225"/>
      <c r="Q1765" s="225"/>
      <c r="R1765" s="225"/>
      <c r="S1765" s="225"/>
      <c r="T1765" s="226"/>
      <c r="U1765" s="10"/>
      <c r="V1765" s="10"/>
      <c r="W1765" s="10"/>
      <c r="X1765" s="10"/>
      <c r="Y1765" s="10"/>
      <c r="Z1765" s="10"/>
      <c r="AA1765" s="10"/>
      <c r="AB1765" s="10"/>
      <c r="AC1765" s="10"/>
      <c r="AD1765" s="10"/>
      <c r="AE1765" s="10"/>
      <c r="AT1765" s="227" t="s">
        <v>199</v>
      </c>
      <c r="AU1765" s="227" t="s">
        <v>85</v>
      </c>
      <c r="AV1765" s="10" t="s">
        <v>83</v>
      </c>
      <c r="AW1765" s="10" t="s">
        <v>32</v>
      </c>
      <c r="AX1765" s="10" t="s">
        <v>76</v>
      </c>
      <c r="AY1765" s="227" t="s">
        <v>195</v>
      </c>
    </row>
    <row r="1766" s="11" customFormat="1">
      <c r="A1766" s="11"/>
      <c r="B1766" s="228"/>
      <c r="C1766" s="229"/>
      <c r="D1766" s="213" t="s">
        <v>199</v>
      </c>
      <c r="E1766" s="230" t="s">
        <v>1</v>
      </c>
      <c r="F1766" s="231" t="s">
        <v>2807</v>
      </c>
      <c r="G1766" s="229"/>
      <c r="H1766" s="232">
        <v>162.88</v>
      </c>
      <c r="I1766" s="233"/>
      <c r="J1766" s="229"/>
      <c r="K1766" s="229"/>
      <c r="L1766" s="234"/>
      <c r="M1766" s="235"/>
      <c r="N1766" s="236"/>
      <c r="O1766" s="236"/>
      <c r="P1766" s="236"/>
      <c r="Q1766" s="236"/>
      <c r="R1766" s="236"/>
      <c r="S1766" s="236"/>
      <c r="T1766" s="237"/>
      <c r="U1766" s="11"/>
      <c r="V1766" s="11"/>
      <c r="W1766" s="11"/>
      <c r="X1766" s="11"/>
      <c r="Y1766" s="11"/>
      <c r="Z1766" s="11"/>
      <c r="AA1766" s="11"/>
      <c r="AB1766" s="11"/>
      <c r="AC1766" s="11"/>
      <c r="AD1766" s="11"/>
      <c r="AE1766" s="11"/>
      <c r="AT1766" s="238" t="s">
        <v>199</v>
      </c>
      <c r="AU1766" s="238" t="s">
        <v>85</v>
      </c>
      <c r="AV1766" s="11" t="s">
        <v>85</v>
      </c>
      <c r="AW1766" s="11" t="s">
        <v>32</v>
      </c>
      <c r="AX1766" s="11" t="s">
        <v>76</v>
      </c>
      <c r="AY1766" s="238" t="s">
        <v>195</v>
      </c>
    </row>
    <row r="1767" s="11" customFormat="1">
      <c r="A1767" s="11"/>
      <c r="B1767" s="228"/>
      <c r="C1767" s="229"/>
      <c r="D1767" s="213" t="s">
        <v>199</v>
      </c>
      <c r="E1767" s="230" t="s">
        <v>1</v>
      </c>
      <c r="F1767" s="231" t="s">
        <v>2808</v>
      </c>
      <c r="G1767" s="229"/>
      <c r="H1767" s="232">
        <v>34.200000000000003</v>
      </c>
      <c r="I1767" s="233"/>
      <c r="J1767" s="229"/>
      <c r="K1767" s="229"/>
      <c r="L1767" s="234"/>
      <c r="M1767" s="235"/>
      <c r="N1767" s="236"/>
      <c r="O1767" s="236"/>
      <c r="P1767" s="236"/>
      <c r="Q1767" s="236"/>
      <c r="R1767" s="236"/>
      <c r="S1767" s="236"/>
      <c r="T1767" s="237"/>
      <c r="U1767" s="11"/>
      <c r="V1767" s="11"/>
      <c r="W1767" s="11"/>
      <c r="X1767" s="11"/>
      <c r="Y1767" s="11"/>
      <c r="Z1767" s="11"/>
      <c r="AA1767" s="11"/>
      <c r="AB1767" s="11"/>
      <c r="AC1767" s="11"/>
      <c r="AD1767" s="11"/>
      <c r="AE1767" s="11"/>
      <c r="AT1767" s="238" t="s">
        <v>199</v>
      </c>
      <c r="AU1767" s="238" t="s">
        <v>85</v>
      </c>
      <c r="AV1767" s="11" t="s">
        <v>85</v>
      </c>
      <c r="AW1767" s="11" t="s">
        <v>32</v>
      </c>
      <c r="AX1767" s="11" t="s">
        <v>76</v>
      </c>
      <c r="AY1767" s="238" t="s">
        <v>195</v>
      </c>
    </row>
    <row r="1768" s="11" customFormat="1">
      <c r="A1768" s="11"/>
      <c r="B1768" s="228"/>
      <c r="C1768" s="229"/>
      <c r="D1768" s="213" t="s">
        <v>199</v>
      </c>
      <c r="E1768" s="230" t="s">
        <v>1</v>
      </c>
      <c r="F1768" s="231" t="s">
        <v>2809</v>
      </c>
      <c r="G1768" s="229"/>
      <c r="H1768" s="232">
        <v>4.7999999999999998</v>
      </c>
      <c r="I1768" s="233"/>
      <c r="J1768" s="229"/>
      <c r="K1768" s="229"/>
      <c r="L1768" s="234"/>
      <c r="M1768" s="235"/>
      <c r="N1768" s="236"/>
      <c r="O1768" s="236"/>
      <c r="P1768" s="236"/>
      <c r="Q1768" s="236"/>
      <c r="R1768" s="236"/>
      <c r="S1768" s="236"/>
      <c r="T1768" s="237"/>
      <c r="U1768" s="11"/>
      <c r="V1768" s="11"/>
      <c r="W1768" s="11"/>
      <c r="X1768" s="11"/>
      <c r="Y1768" s="11"/>
      <c r="Z1768" s="11"/>
      <c r="AA1768" s="11"/>
      <c r="AB1768" s="11"/>
      <c r="AC1768" s="11"/>
      <c r="AD1768" s="11"/>
      <c r="AE1768" s="11"/>
      <c r="AT1768" s="238" t="s">
        <v>199</v>
      </c>
      <c r="AU1768" s="238" t="s">
        <v>85</v>
      </c>
      <c r="AV1768" s="11" t="s">
        <v>85</v>
      </c>
      <c r="AW1768" s="11" t="s">
        <v>32</v>
      </c>
      <c r="AX1768" s="11" t="s">
        <v>76</v>
      </c>
      <c r="AY1768" s="238" t="s">
        <v>195</v>
      </c>
    </row>
    <row r="1769" s="10" customFormat="1">
      <c r="A1769" s="10"/>
      <c r="B1769" s="218"/>
      <c r="C1769" s="219"/>
      <c r="D1769" s="213" t="s">
        <v>199</v>
      </c>
      <c r="E1769" s="220" t="s">
        <v>1</v>
      </c>
      <c r="F1769" s="221" t="s">
        <v>2043</v>
      </c>
      <c r="G1769" s="219"/>
      <c r="H1769" s="220" t="s">
        <v>1</v>
      </c>
      <c r="I1769" s="222"/>
      <c r="J1769" s="219"/>
      <c r="K1769" s="219"/>
      <c r="L1769" s="223"/>
      <c r="M1769" s="224"/>
      <c r="N1769" s="225"/>
      <c r="O1769" s="225"/>
      <c r="P1769" s="225"/>
      <c r="Q1769" s="225"/>
      <c r="R1769" s="225"/>
      <c r="S1769" s="225"/>
      <c r="T1769" s="226"/>
      <c r="U1769" s="10"/>
      <c r="V1769" s="10"/>
      <c r="W1769" s="10"/>
      <c r="X1769" s="10"/>
      <c r="Y1769" s="10"/>
      <c r="Z1769" s="10"/>
      <c r="AA1769" s="10"/>
      <c r="AB1769" s="10"/>
      <c r="AC1769" s="10"/>
      <c r="AD1769" s="10"/>
      <c r="AE1769" s="10"/>
      <c r="AT1769" s="227" t="s">
        <v>199</v>
      </c>
      <c r="AU1769" s="227" t="s">
        <v>85</v>
      </c>
      <c r="AV1769" s="10" t="s">
        <v>83</v>
      </c>
      <c r="AW1769" s="10" t="s">
        <v>32</v>
      </c>
      <c r="AX1769" s="10" t="s">
        <v>76</v>
      </c>
      <c r="AY1769" s="227" t="s">
        <v>195</v>
      </c>
    </row>
    <row r="1770" s="11" customFormat="1">
      <c r="A1770" s="11"/>
      <c r="B1770" s="228"/>
      <c r="C1770" s="229"/>
      <c r="D1770" s="213" t="s">
        <v>199</v>
      </c>
      <c r="E1770" s="230" t="s">
        <v>1</v>
      </c>
      <c r="F1770" s="231" t="s">
        <v>2810</v>
      </c>
      <c r="G1770" s="229"/>
      <c r="H1770" s="232">
        <v>64.769999999999996</v>
      </c>
      <c r="I1770" s="233"/>
      <c r="J1770" s="229"/>
      <c r="K1770" s="229"/>
      <c r="L1770" s="234"/>
      <c r="M1770" s="235"/>
      <c r="N1770" s="236"/>
      <c r="O1770" s="236"/>
      <c r="P1770" s="236"/>
      <c r="Q1770" s="236"/>
      <c r="R1770" s="236"/>
      <c r="S1770" s="236"/>
      <c r="T1770" s="237"/>
      <c r="U1770" s="11"/>
      <c r="V1770" s="11"/>
      <c r="W1770" s="11"/>
      <c r="X1770" s="11"/>
      <c r="Y1770" s="11"/>
      <c r="Z1770" s="11"/>
      <c r="AA1770" s="11"/>
      <c r="AB1770" s="11"/>
      <c r="AC1770" s="11"/>
      <c r="AD1770" s="11"/>
      <c r="AE1770" s="11"/>
      <c r="AT1770" s="238" t="s">
        <v>199</v>
      </c>
      <c r="AU1770" s="238" t="s">
        <v>85</v>
      </c>
      <c r="AV1770" s="11" t="s">
        <v>85</v>
      </c>
      <c r="AW1770" s="11" t="s">
        <v>32</v>
      </c>
      <c r="AX1770" s="11" t="s">
        <v>76</v>
      </c>
      <c r="AY1770" s="238" t="s">
        <v>195</v>
      </c>
    </row>
    <row r="1771" s="11" customFormat="1">
      <c r="A1771" s="11"/>
      <c r="B1771" s="228"/>
      <c r="C1771" s="229"/>
      <c r="D1771" s="213" t="s">
        <v>199</v>
      </c>
      <c r="E1771" s="230" t="s">
        <v>1</v>
      </c>
      <c r="F1771" s="231" t="s">
        <v>2811</v>
      </c>
      <c r="G1771" s="229"/>
      <c r="H1771" s="232">
        <v>15.199999999999999</v>
      </c>
      <c r="I1771" s="233"/>
      <c r="J1771" s="229"/>
      <c r="K1771" s="229"/>
      <c r="L1771" s="234"/>
      <c r="M1771" s="235"/>
      <c r="N1771" s="236"/>
      <c r="O1771" s="236"/>
      <c r="P1771" s="236"/>
      <c r="Q1771" s="236"/>
      <c r="R1771" s="236"/>
      <c r="S1771" s="236"/>
      <c r="T1771" s="237"/>
      <c r="U1771" s="11"/>
      <c r="V1771" s="11"/>
      <c r="W1771" s="11"/>
      <c r="X1771" s="11"/>
      <c r="Y1771" s="11"/>
      <c r="Z1771" s="11"/>
      <c r="AA1771" s="11"/>
      <c r="AB1771" s="11"/>
      <c r="AC1771" s="11"/>
      <c r="AD1771" s="11"/>
      <c r="AE1771" s="11"/>
      <c r="AT1771" s="238" t="s">
        <v>199</v>
      </c>
      <c r="AU1771" s="238" t="s">
        <v>85</v>
      </c>
      <c r="AV1771" s="11" t="s">
        <v>85</v>
      </c>
      <c r="AW1771" s="11" t="s">
        <v>32</v>
      </c>
      <c r="AX1771" s="11" t="s">
        <v>76</v>
      </c>
      <c r="AY1771" s="238" t="s">
        <v>195</v>
      </c>
    </row>
    <row r="1772" s="10" customFormat="1">
      <c r="A1772" s="10"/>
      <c r="B1772" s="218"/>
      <c r="C1772" s="219"/>
      <c r="D1772" s="213" t="s">
        <v>199</v>
      </c>
      <c r="E1772" s="220" t="s">
        <v>1</v>
      </c>
      <c r="F1772" s="221" t="s">
        <v>2025</v>
      </c>
      <c r="G1772" s="219"/>
      <c r="H1772" s="220" t="s">
        <v>1</v>
      </c>
      <c r="I1772" s="222"/>
      <c r="J1772" s="219"/>
      <c r="K1772" s="219"/>
      <c r="L1772" s="223"/>
      <c r="M1772" s="224"/>
      <c r="N1772" s="225"/>
      <c r="O1772" s="225"/>
      <c r="P1772" s="225"/>
      <c r="Q1772" s="225"/>
      <c r="R1772" s="225"/>
      <c r="S1772" s="225"/>
      <c r="T1772" s="226"/>
      <c r="U1772" s="10"/>
      <c r="V1772" s="10"/>
      <c r="W1772" s="10"/>
      <c r="X1772" s="10"/>
      <c r="Y1772" s="10"/>
      <c r="Z1772" s="10"/>
      <c r="AA1772" s="10"/>
      <c r="AB1772" s="10"/>
      <c r="AC1772" s="10"/>
      <c r="AD1772" s="10"/>
      <c r="AE1772" s="10"/>
      <c r="AT1772" s="227" t="s">
        <v>199</v>
      </c>
      <c r="AU1772" s="227" t="s">
        <v>85</v>
      </c>
      <c r="AV1772" s="10" t="s">
        <v>83</v>
      </c>
      <c r="AW1772" s="10" t="s">
        <v>32</v>
      </c>
      <c r="AX1772" s="10" t="s">
        <v>76</v>
      </c>
      <c r="AY1772" s="227" t="s">
        <v>195</v>
      </c>
    </row>
    <row r="1773" s="11" customFormat="1">
      <c r="A1773" s="11"/>
      <c r="B1773" s="228"/>
      <c r="C1773" s="229"/>
      <c r="D1773" s="213" t="s">
        <v>199</v>
      </c>
      <c r="E1773" s="230" t="s">
        <v>1</v>
      </c>
      <c r="F1773" s="231" t="s">
        <v>2812</v>
      </c>
      <c r="G1773" s="229"/>
      <c r="H1773" s="232">
        <v>227.12000000000001</v>
      </c>
      <c r="I1773" s="233"/>
      <c r="J1773" s="229"/>
      <c r="K1773" s="229"/>
      <c r="L1773" s="234"/>
      <c r="M1773" s="235"/>
      <c r="N1773" s="236"/>
      <c r="O1773" s="236"/>
      <c r="P1773" s="236"/>
      <c r="Q1773" s="236"/>
      <c r="R1773" s="236"/>
      <c r="S1773" s="236"/>
      <c r="T1773" s="237"/>
      <c r="U1773" s="11"/>
      <c r="V1773" s="11"/>
      <c r="W1773" s="11"/>
      <c r="X1773" s="11"/>
      <c r="Y1773" s="11"/>
      <c r="Z1773" s="11"/>
      <c r="AA1773" s="11"/>
      <c r="AB1773" s="11"/>
      <c r="AC1773" s="11"/>
      <c r="AD1773" s="11"/>
      <c r="AE1773" s="11"/>
      <c r="AT1773" s="238" t="s">
        <v>199</v>
      </c>
      <c r="AU1773" s="238" t="s">
        <v>85</v>
      </c>
      <c r="AV1773" s="11" t="s">
        <v>85</v>
      </c>
      <c r="AW1773" s="11" t="s">
        <v>32</v>
      </c>
      <c r="AX1773" s="11" t="s">
        <v>76</v>
      </c>
      <c r="AY1773" s="238" t="s">
        <v>195</v>
      </c>
    </row>
    <row r="1774" s="11" customFormat="1">
      <c r="A1774" s="11"/>
      <c r="B1774" s="228"/>
      <c r="C1774" s="229"/>
      <c r="D1774" s="213" t="s">
        <v>199</v>
      </c>
      <c r="E1774" s="230" t="s">
        <v>1</v>
      </c>
      <c r="F1774" s="231" t="s">
        <v>2813</v>
      </c>
      <c r="G1774" s="229"/>
      <c r="H1774" s="232">
        <v>45.600000000000001</v>
      </c>
      <c r="I1774" s="233"/>
      <c r="J1774" s="229"/>
      <c r="K1774" s="229"/>
      <c r="L1774" s="234"/>
      <c r="M1774" s="235"/>
      <c r="N1774" s="236"/>
      <c r="O1774" s="236"/>
      <c r="P1774" s="236"/>
      <c r="Q1774" s="236"/>
      <c r="R1774" s="236"/>
      <c r="S1774" s="236"/>
      <c r="T1774" s="237"/>
      <c r="U1774" s="11"/>
      <c r="V1774" s="11"/>
      <c r="W1774" s="11"/>
      <c r="X1774" s="11"/>
      <c r="Y1774" s="11"/>
      <c r="Z1774" s="11"/>
      <c r="AA1774" s="11"/>
      <c r="AB1774" s="11"/>
      <c r="AC1774" s="11"/>
      <c r="AD1774" s="11"/>
      <c r="AE1774" s="11"/>
      <c r="AT1774" s="238" t="s">
        <v>199</v>
      </c>
      <c r="AU1774" s="238" t="s">
        <v>85</v>
      </c>
      <c r="AV1774" s="11" t="s">
        <v>85</v>
      </c>
      <c r="AW1774" s="11" t="s">
        <v>32</v>
      </c>
      <c r="AX1774" s="11" t="s">
        <v>76</v>
      </c>
      <c r="AY1774" s="238" t="s">
        <v>195</v>
      </c>
    </row>
    <row r="1775" s="10" customFormat="1">
      <c r="A1775" s="10"/>
      <c r="B1775" s="218"/>
      <c r="C1775" s="219"/>
      <c r="D1775" s="213" t="s">
        <v>199</v>
      </c>
      <c r="E1775" s="220" t="s">
        <v>1</v>
      </c>
      <c r="F1775" s="221" t="s">
        <v>2048</v>
      </c>
      <c r="G1775" s="219"/>
      <c r="H1775" s="220" t="s">
        <v>1</v>
      </c>
      <c r="I1775" s="222"/>
      <c r="J1775" s="219"/>
      <c r="K1775" s="219"/>
      <c r="L1775" s="223"/>
      <c r="M1775" s="224"/>
      <c r="N1775" s="225"/>
      <c r="O1775" s="225"/>
      <c r="P1775" s="225"/>
      <c r="Q1775" s="225"/>
      <c r="R1775" s="225"/>
      <c r="S1775" s="225"/>
      <c r="T1775" s="226"/>
      <c r="U1775" s="10"/>
      <c r="V1775" s="10"/>
      <c r="W1775" s="10"/>
      <c r="X1775" s="10"/>
      <c r="Y1775" s="10"/>
      <c r="Z1775" s="10"/>
      <c r="AA1775" s="10"/>
      <c r="AB1775" s="10"/>
      <c r="AC1775" s="10"/>
      <c r="AD1775" s="10"/>
      <c r="AE1775" s="10"/>
      <c r="AT1775" s="227" t="s">
        <v>199</v>
      </c>
      <c r="AU1775" s="227" t="s">
        <v>85</v>
      </c>
      <c r="AV1775" s="10" t="s">
        <v>83</v>
      </c>
      <c r="AW1775" s="10" t="s">
        <v>32</v>
      </c>
      <c r="AX1775" s="10" t="s">
        <v>76</v>
      </c>
      <c r="AY1775" s="227" t="s">
        <v>195</v>
      </c>
    </row>
    <row r="1776" s="11" customFormat="1">
      <c r="A1776" s="11"/>
      <c r="B1776" s="228"/>
      <c r="C1776" s="229"/>
      <c r="D1776" s="213" t="s">
        <v>199</v>
      </c>
      <c r="E1776" s="230" t="s">
        <v>1</v>
      </c>
      <c r="F1776" s="231" t="s">
        <v>2108</v>
      </c>
      <c r="G1776" s="229"/>
      <c r="H1776" s="232">
        <v>1</v>
      </c>
      <c r="I1776" s="233"/>
      <c r="J1776" s="229"/>
      <c r="K1776" s="229"/>
      <c r="L1776" s="234"/>
      <c r="M1776" s="235"/>
      <c r="N1776" s="236"/>
      <c r="O1776" s="236"/>
      <c r="P1776" s="236"/>
      <c r="Q1776" s="236"/>
      <c r="R1776" s="236"/>
      <c r="S1776" s="236"/>
      <c r="T1776" s="237"/>
      <c r="U1776" s="11"/>
      <c r="V1776" s="11"/>
      <c r="W1776" s="11"/>
      <c r="X1776" s="11"/>
      <c r="Y1776" s="11"/>
      <c r="Z1776" s="11"/>
      <c r="AA1776" s="11"/>
      <c r="AB1776" s="11"/>
      <c r="AC1776" s="11"/>
      <c r="AD1776" s="11"/>
      <c r="AE1776" s="11"/>
      <c r="AT1776" s="238" t="s">
        <v>199</v>
      </c>
      <c r="AU1776" s="238" t="s">
        <v>85</v>
      </c>
      <c r="AV1776" s="11" t="s">
        <v>85</v>
      </c>
      <c r="AW1776" s="11" t="s">
        <v>32</v>
      </c>
      <c r="AX1776" s="11" t="s">
        <v>76</v>
      </c>
      <c r="AY1776" s="238" t="s">
        <v>195</v>
      </c>
    </row>
    <row r="1777" s="10" customFormat="1">
      <c r="A1777" s="10"/>
      <c r="B1777" s="218"/>
      <c r="C1777" s="219"/>
      <c r="D1777" s="213" t="s">
        <v>199</v>
      </c>
      <c r="E1777" s="220" t="s">
        <v>1</v>
      </c>
      <c r="F1777" s="221" t="s">
        <v>2030</v>
      </c>
      <c r="G1777" s="219"/>
      <c r="H1777" s="220" t="s">
        <v>1</v>
      </c>
      <c r="I1777" s="222"/>
      <c r="J1777" s="219"/>
      <c r="K1777" s="219"/>
      <c r="L1777" s="223"/>
      <c r="M1777" s="224"/>
      <c r="N1777" s="225"/>
      <c r="O1777" s="225"/>
      <c r="P1777" s="225"/>
      <c r="Q1777" s="225"/>
      <c r="R1777" s="225"/>
      <c r="S1777" s="225"/>
      <c r="T1777" s="226"/>
      <c r="U1777" s="10"/>
      <c r="V1777" s="10"/>
      <c r="W1777" s="10"/>
      <c r="X1777" s="10"/>
      <c r="Y1777" s="10"/>
      <c r="Z1777" s="10"/>
      <c r="AA1777" s="10"/>
      <c r="AB1777" s="10"/>
      <c r="AC1777" s="10"/>
      <c r="AD1777" s="10"/>
      <c r="AE1777" s="10"/>
      <c r="AT1777" s="227" t="s">
        <v>199</v>
      </c>
      <c r="AU1777" s="227" t="s">
        <v>85</v>
      </c>
      <c r="AV1777" s="10" t="s">
        <v>83</v>
      </c>
      <c r="AW1777" s="10" t="s">
        <v>32</v>
      </c>
      <c r="AX1777" s="10" t="s">
        <v>76</v>
      </c>
      <c r="AY1777" s="227" t="s">
        <v>195</v>
      </c>
    </row>
    <row r="1778" s="11" customFormat="1">
      <c r="A1778" s="11"/>
      <c r="B1778" s="228"/>
      <c r="C1778" s="229"/>
      <c r="D1778" s="213" t="s">
        <v>199</v>
      </c>
      <c r="E1778" s="230" t="s">
        <v>1</v>
      </c>
      <c r="F1778" s="231" t="s">
        <v>2814</v>
      </c>
      <c r="G1778" s="229"/>
      <c r="H1778" s="232">
        <v>261.49000000000001</v>
      </c>
      <c r="I1778" s="233"/>
      <c r="J1778" s="229"/>
      <c r="K1778" s="229"/>
      <c r="L1778" s="234"/>
      <c r="M1778" s="235"/>
      <c r="N1778" s="236"/>
      <c r="O1778" s="236"/>
      <c r="P1778" s="236"/>
      <c r="Q1778" s="236"/>
      <c r="R1778" s="236"/>
      <c r="S1778" s="236"/>
      <c r="T1778" s="237"/>
      <c r="U1778" s="11"/>
      <c r="V1778" s="11"/>
      <c r="W1778" s="11"/>
      <c r="X1778" s="11"/>
      <c r="Y1778" s="11"/>
      <c r="Z1778" s="11"/>
      <c r="AA1778" s="11"/>
      <c r="AB1778" s="11"/>
      <c r="AC1778" s="11"/>
      <c r="AD1778" s="11"/>
      <c r="AE1778" s="11"/>
      <c r="AT1778" s="238" t="s">
        <v>199</v>
      </c>
      <c r="AU1778" s="238" t="s">
        <v>85</v>
      </c>
      <c r="AV1778" s="11" t="s">
        <v>85</v>
      </c>
      <c r="AW1778" s="11" t="s">
        <v>32</v>
      </c>
      <c r="AX1778" s="11" t="s">
        <v>76</v>
      </c>
      <c r="AY1778" s="238" t="s">
        <v>195</v>
      </c>
    </row>
    <row r="1779" s="11" customFormat="1">
      <c r="A1779" s="11"/>
      <c r="B1779" s="228"/>
      <c r="C1779" s="229"/>
      <c r="D1779" s="213" t="s">
        <v>199</v>
      </c>
      <c r="E1779" s="230" t="s">
        <v>1</v>
      </c>
      <c r="F1779" s="231" t="s">
        <v>2815</v>
      </c>
      <c r="G1779" s="229"/>
      <c r="H1779" s="232">
        <v>38</v>
      </c>
      <c r="I1779" s="233"/>
      <c r="J1779" s="229"/>
      <c r="K1779" s="229"/>
      <c r="L1779" s="234"/>
      <c r="M1779" s="235"/>
      <c r="N1779" s="236"/>
      <c r="O1779" s="236"/>
      <c r="P1779" s="236"/>
      <c r="Q1779" s="236"/>
      <c r="R1779" s="236"/>
      <c r="S1779" s="236"/>
      <c r="T1779" s="237"/>
      <c r="U1779" s="11"/>
      <c r="V1779" s="11"/>
      <c r="W1779" s="11"/>
      <c r="X1779" s="11"/>
      <c r="Y1779" s="11"/>
      <c r="Z1779" s="11"/>
      <c r="AA1779" s="11"/>
      <c r="AB1779" s="11"/>
      <c r="AC1779" s="11"/>
      <c r="AD1779" s="11"/>
      <c r="AE1779" s="11"/>
      <c r="AT1779" s="238" t="s">
        <v>199</v>
      </c>
      <c r="AU1779" s="238" t="s">
        <v>85</v>
      </c>
      <c r="AV1779" s="11" t="s">
        <v>85</v>
      </c>
      <c r="AW1779" s="11" t="s">
        <v>32</v>
      </c>
      <c r="AX1779" s="11" t="s">
        <v>76</v>
      </c>
      <c r="AY1779" s="238" t="s">
        <v>195</v>
      </c>
    </row>
    <row r="1780" s="10" customFormat="1">
      <c r="A1780" s="10"/>
      <c r="B1780" s="218"/>
      <c r="C1780" s="219"/>
      <c r="D1780" s="213" t="s">
        <v>199</v>
      </c>
      <c r="E1780" s="220" t="s">
        <v>1</v>
      </c>
      <c r="F1780" s="221" t="s">
        <v>2032</v>
      </c>
      <c r="G1780" s="219"/>
      <c r="H1780" s="220" t="s">
        <v>1</v>
      </c>
      <c r="I1780" s="222"/>
      <c r="J1780" s="219"/>
      <c r="K1780" s="219"/>
      <c r="L1780" s="223"/>
      <c r="M1780" s="224"/>
      <c r="N1780" s="225"/>
      <c r="O1780" s="225"/>
      <c r="P1780" s="225"/>
      <c r="Q1780" s="225"/>
      <c r="R1780" s="225"/>
      <c r="S1780" s="225"/>
      <c r="T1780" s="226"/>
      <c r="U1780" s="10"/>
      <c r="V1780" s="10"/>
      <c r="W1780" s="10"/>
      <c r="X1780" s="10"/>
      <c r="Y1780" s="10"/>
      <c r="Z1780" s="10"/>
      <c r="AA1780" s="10"/>
      <c r="AB1780" s="10"/>
      <c r="AC1780" s="10"/>
      <c r="AD1780" s="10"/>
      <c r="AE1780" s="10"/>
      <c r="AT1780" s="227" t="s">
        <v>199</v>
      </c>
      <c r="AU1780" s="227" t="s">
        <v>85</v>
      </c>
      <c r="AV1780" s="10" t="s">
        <v>83</v>
      </c>
      <c r="AW1780" s="10" t="s">
        <v>32</v>
      </c>
      <c r="AX1780" s="10" t="s">
        <v>76</v>
      </c>
      <c r="AY1780" s="227" t="s">
        <v>195</v>
      </c>
    </row>
    <row r="1781" s="11" customFormat="1">
      <c r="A1781" s="11"/>
      <c r="B1781" s="228"/>
      <c r="C1781" s="229"/>
      <c r="D1781" s="213" t="s">
        <v>199</v>
      </c>
      <c r="E1781" s="230" t="s">
        <v>1</v>
      </c>
      <c r="F1781" s="231" t="s">
        <v>2816</v>
      </c>
      <c r="G1781" s="229"/>
      <c r="H1781" s="232">
        <v>23.870000000000001</v>
      </c>
      <c r="I1781" s="233"/>
      <c r="J1781" s="229"/>
      <c r="K1781" s="229"/>
      <c r="L1781" s="234"/>
      <c r="M1781" s="235"/>
      <c r="N1781" s="236"/>
      <c r="O1781" s="236"/>
      <c r="P1781" s="236"/>
      <c r="Q1781" s="236"/>
      <c r="R1781" s="236"/>
      <c r="S1781" s="236"/>
      <c r="T1781" s="237"/>
      <c r="U1781" s="11"/>
      <c r="V1781" s="11"/>
      <c r="W1781" s="11"/>
      <c r="X1781" s="11"/>
      <c r="Y1781" s="11"/>
      <c r="Z1781" s="11"/>
      <c r="AA1781" s="11"/>
      <c r="AB1781" s="11"/>
      <c r="AC1781" s="11"/>
      <c r="AD1781" s="11"/>
      <c r="AE1781" s="11"/>
      <c r="AT1781" s="238" t="s">
        <v>199</v>
      </c>
      <c r="AU1781" s="238" t="s">
        <v>85</v>
      </c>
      <c r="AV1781" s="11" t="s">
        <v>85</v>
      </c>
      <c r="AW1781" s="11" t="s">
        <v>32</v>
      </c>
      <c r="AX1781" s="11" t="s">
        <v>76</v>
      </c>
      <c r="AY1781" s="238" t="s">
        <v>195</v>
      </c>
    </row>
    <row r="1782" s="11" customFormat="1">
      <c r="A1782" s="11"/>
      <c r="B1782" s="228"/>
      <c r="C1782" s="229"/>
      <c r="D1782" s="213" t="s">
        <v>199</v>
      </c>
      <c r="E1782" s="230" t="s">
        <v>1</v>
      </c>
      <c r="F1782" s="231" t="s">
        <v>2817</v>
      </c>
      <c r="G1782" s="229"/>
      <c r="H1782" s="232">
        <v>3.7999999999999998</v>
      </c>
      <c r="I1782" s="233"/>
      <c r="J1782" s="229"/>
      <c r="K1782" s="229"/>
      <c r="L1782" s="234"/>
      <c r="M1782" s="235"/>
      <c r="N1782" s="236"/>
      <c r="O1782" s="236"/>
      <c r="P1782" s="236"/>
      <c r="Q1782" s="236"/>
      <c r="R1782" s="236"/>
      <c r="S1782" s="236"/>
      <c r="T1782" s="237"/>
      <c r="U1782" s="11"/>
      <c r="V1782" s="11"/>
      <c r="W1782" s="11"/>
      <c r="X1782" s="11"/>
      <c r="Y1782" s="11"/>
      <c r="Z1782" s="11"/>
      <c r="AA1782" s="11"/>
      <c r="AB1782" s="11"/>
      <c r="AC1782" s="11"/>
      <c r="AD1782" s="11"/>
      <c r="AE1782" s="11"/>
      <c r="AT1782" s="238" t="s">
        <v>199</v>
      </c>
      <c r="AU1782" s="238" t="s">
        <v>85</v>
      </c>
      <c r="AV1782" s="11" t="s">
        <v>85</v>
      </c>
      <c r="AW1782" s="11" t="s">
        <v>32</v>
      </c>
      <c r="AX1782" s="11" t="s">
        <v>76</v>
      </c>
      <c r="AY1782" s="238" t="s">
        <v>195</v>
      </c>
    </row>
    <row r="1783" s="10" customFormat="1">
      <c r="A1783" s="10"/>
      <c r="B1783" s="218"/>
      <c r="C1783" s="219"/>
      <c r="D1783" s="213" t="s">
        <v>199</v>
      </c>
      <c r="E1783" s="220" t="s">
        <v>1</v>
      </c>
      <c r="F1783" s="221" t="s">
        <v>2034</v>
      </c>
      <c r="G1783" s="219"/>
      <c r="H1783" s="220" t="s">
        <v>1</v>
      </c>
      <c r="I1783" s="222"/>
      <c r="J1783" s="219"/>
      <c r="K1783" s="219"/>
      <c r="L1783" s="223"/>
      <c r="M1783" s="224"/>
      <c r="N1783" s="225"/>
      <c r="O1783" s="225"/>
      <c r="P1783" s="225"/>
      <c r="Q1783" s="225"/>
      <c r="R1783" s="225"/>
      <c r="S1783" s="225"/>
      <c r="T1783" s="226"/>
      <c r="U1783" s="10"/>
      <c r="V1783" s="10"/>
      <c r="W1783" s="10"/>
      <c r="X1783" s="10"/>
      <c r="Y1783" s="10"/>
      <c r="Z1783" s="10"/>
      <c r="AA1783" s="10"/>
      <c r="AB1783" s="10"/>
      <c r="AC1783" s="10"/>
      <c r="AD1783" s="10"/>
      <c r="AE1783" s="10"/>
      <c r="AT1783" s="227" t="s">
        <v>199</v>
      </c>
      <c r="AU1783" s="227" t="s">
        <v>85</v>
      </c>
      <c r="AV1783" s="10" t="s">
        <v>83</v>
      </c>
      <c r="AW1783" s="10" t="s">
        <v>32</v>
      </c>
      <c r="AX1783" s="10" t="s">
        <v>76</v>
      </c>
      <c r="AY1783" s="227" t="s">
        <v>195</v>
      </c>
    </row>
    <row r="1784" s="11" customFormat="1">
      <c r="A1784" s="11"/>
      <c r="B1784" s="228"/>
      <c r="C1784" s="229"/>
      <c r="D1784" s="213" t="s">
        <v>199</v>
      </c>
      <c r="E1784" s="230" t="s">
        <v>1</v>
      </c>
      <c r="F1784" s="231" t="s">
        <v>2111</v>
      </c>
      <c r="G1784" s="229"/>
      <c r="H1784" s="232">
        <v>13.859999999999999</v>
      </c>
      <c r="I1784" s="233"/>
      <c r="J1784" s="229"/>
      <c r="K1784" s="229"/>
      <c r="L1784" s="234"/>
      <c r="M1784" s="235"/>
      <c r="N1784" s="236"/>
      <c r="O1784" s="236"/>
      <c r="P1784" s="236"/>
      <c r="Q1784" s="236"/>
      <c r="R1784" s="236"/>
      <c r="S1784" s="236"/>
      <c r="T1784" s="237"/>
      <c r="U1784" s="11"/>
      <c r="V1784" s="11"/>
      <c r="W1784" s="11"/>
      <c r="X1784" s="11"/>
      <c r="Y1784" s="11"/>
      <c r="Z1784" s="11"/>
      <c r="AA1784" s="11"/>
      <c r="AB1784" s="11"/>
      <c r="AC1784" s="11"/>
      <c r="AD1784" s="11"/>
      <c r="AE1784" s="11"/>
      <c r="AT1784" s="238" t="s">
        <v>199</v>
      </c>
      <c r="AU1784" s="238" t="s">
        <v>85</v>
      </c>
      <c r="AV1784" s="11" t="s">
        <v>85</v>
      </c>
      <c r="AW1784" s="11" t="s">
        <v>32</v>
      </c>
      <c r="AX1784" s="11" t="s">
        <v>76</v>
      </c>
      <c r="AY1784" s="238" t="s">
        <v>195</v>
      </c>
    </row>
    <row r="1785" s="10" customFormat="1">
      <c r="A1785" s="10"/>
      <c r="B1785" s="218"/>
      <c r="C1785" s="219"/>
      <c r="D1785" s="213" t="s">
        <v>199</v>
      </c>
      <c r="E1785" s="220" t="s">
        <v>1</v>
      </c>
      <c r="F1785" s="221" t="s">
        <v>2055</v>
      </c>
      <c r="G1785" s="219"/>
      <c r="H1785" s="220" t="s">
        <v>1</v>
      </c>
      <c r="I1785" s="222"/>
      <c r="J1785" s="219"/>
      <c r="K1785" s="219"/>
      <c r="L1785" s="223"/>
      <c r="M1785" s="224"/>
      <c r="N1785" s="225"/>
      <c r="O1785" s="225"/>
      <c r="P1785" s="225"/>
      <c r="Q1785" s="225"/>
      <c r="R1785" s="225"/>
      <c r="S1785" s="225"/>
      <c r="T1785" s="226"/>
      <c r="U1785" s="10"/>
      <c r="V1785" s="10"/>
      <c r="W1785" s="10"/>
      <c r="X1785" s="10"/>
      <c r="Y1785" s="10"/>
      <c r="Z1785" s="10"/>
      <c r="AA1785" s="10"/>
      <c r="AB1785" s="10"/>
      <c r="AC1785" s="10"/>
      <c r="AD1785" s="10"/>
      <c r="AE1785" s="10"/>
      <c r="AT1785" s="227" t="s">
        <v>199</v>
      </c>
      <c r="AU1785" s="227" t="s">
        <v>85</v>
      </c>
      <c r="AV1785" s="10" t="s">
        <v>83</v>
      </c>
      <c r="AW1785" s="10" t="s">
        <v>32</v>
      </c>
      <c r="AX1785" s="10" t="s">
        <v>76</v>
      </c>
      <c r="AY1785" s="227" t="s">
        <v>195</v>
      </c>
    </row>
    <row r="1786" s="11" customFormat="1">
      <c r="A1786" s="11"/>
      <c r="B1786" s="228"/>
      <c r="C1786" s="229"/>
      <c r="D1786" s="213" t="s">
        <v>199</v>
      </c>
      <c r="E1786" s="230" t="s">
        <v>1</v>
      </c>
      <c r="F1786" s="231" t="s">
        <v>2818</v>
      </c>
      <c r="G1786" s="229"/>
      <c r="H1786" s="232">
        <v>167</v>
      </c>
      <c r="I1786" s="233"/>
      <c r="J1786" s="229"/>
      <c r="K1786" s="229"/>
      <c r="L1786" s="234"/>
      <c r="M1786" s="235"/>
      <c r="N1786" s="236"/>
      <c r="O1786" s="236"/>
      <c r="P1786" s="236"/>
      <c r="Q1786" s="236"/>
      <c r="R1786" s="236"/>
      <c r="S1786" s="236"/>
      <c r="T1786" s="237"/>
      <c r="U1786" s="11"/>
      <c r="V1786" s="11"/>
      <c r="W1786" s="11"/>
      <c r="X1786" s="11"/>
      <c r="Y1786" s="11"/>
      <c r="Z1786" s="11"/>
      <c r="AA1786" s="11"/>
      <c r="AB1786" s="11"/>
      <c r="AC1786" s="11"/>
      <c r="AD1786" s="11"/>
      <c r="AE1786" s="11"/>
      <c r="AT1786" s="238" t="s">
        <v>199</v>
      </c>
      <c r="AU1786" s="238" t="s">
        <v>85</v>
      </c>
      <c r="AV1786" s="11" t="s">
        <v>85</v>
      </c>
      <c r="AW1786" s="11" t="s">
        <v>32</v>
      </c>
      <c r="AX1786" s="11" t="s">
        <v>76</v>
      </c>
      <c r="AY1786" s="238" t="s">
        <v>195</v>
      </c>
    </row>
    <row r="1787" s="11" customFormat="1">
      <c r="A1787" s="11"/>
      <c r="B1787" s="228"/>
      <c r="C1787" s="229"/>
      <c r="D1787" s="213" t="s">
        <v>199</v>
      </c>
      <c r="E1787" s="230" t="s">
        <v>1</v>
      </c>
      <c r="F1787" s="231" t="s">
        <v>2819</v>
      </c>
      <c r="G1787" s="229"/>
      <c r="H1787" s="232">
        <v>26.600000000000001</v>
      </c>
      <c r="I1787" s="233"/>
      <c r="J1787" s="229"/>
      <c r="K1787" s="229"/>
      <c r="L1787" s="234"/>
      <c r="M1787" s="235"/>
      <c r="N1787" s="236"/>
      <c r="O1787" s="236"/>
      <c r="P1787" s="236"/>
      <c r="Q1787" s="236"/>
      <c r="R1787" s="236"/>
      <c r="S1787" s="236"/>
      <c r="T1787" s="237"/>
      <c r="U1787" s="11"/>
      <c r="V1787" s="11"/>
      <c r="W1787" s="11"/>
      <c r="X1787" s="11"/>
      <c r="Y1787" s="11"/>
      <c r="Z1787" s="11"/>
      <c r="AA1787" s="11"/>
      <c r="AB1787" s="11"/>
      <c r="AC1787" s="11"/>
      <c r="AD1787" s="11"/>
      <c r="AE1787" s="11"/>
      <c r="AT1787" s="238" t="s">
        <v>199</v>
      </c>
      <c r="AU1787" s="238" t="s">
        <v>85</v>
      </c>
      <c r="AV1787" s="11" t="s">
        <v>85</v>
      </c>
      <c r="AW1787" s="11" t="s">
        <v>32</v>
      </c>
      <c r="AX1787" s="11" t="s">
        <v>76</v>
      </c>
      <c r="AY1787" s="238" t="s">
        <v>195</v>
      </c>
    </row>
    <row r="1788" s="10" customFormat="1">
      <c r="A1788" s="10"/>
      <c r="B1788" s="218"/>
      <c r="C1788" s="219"/>
      <c r="D1788" s="213" t="s">
        <v>199</v>
      </c>
      <c r="E1788" s="220" t="s">
        <v>1</v>
      </c>
      <c r="F1788" s="221" t="s">
        <v>2058</v>
      </c>
      <c r="G1788" s="219"/>
      <c r="H1788" s="220" t="s">
        <v>1</v>
      </c>
      <c r="I1788" s="222"/>
      <c r="J1788" s="219"/>
      <c r="K1788" s="219"/>
      <c r="L1788" s="223"/>
      <c r="M1788" s="224"/>
      <c r="N1788" s="225"/>
      <c r="O1788" s="225"/>
      <c r="P1788" s="225"/>
      <c r="Q1788" s="225"/>
      <c r="R1788" s="225"/>
      <c r="S1788" s="225"/>
      <c r="T1788" s="226"/>
      <c r="U1788" s="10"/>
      <c r="V1788" s="10"/>
      <c r="W1788" s="10"/>
      <c r="X1788" s="10"/>
      <c r="Y1788" s="10"/>
      <c r="Z1788" s="10"/>
      <c r="AA1788" s="10"/>
      <c r="AB1788" s="10"/>
      <c r="AC1788" s="10"/>
      <c r="AD1788" s="10"/>
      <c r="AE1788" s="10"/>
      <c r="AT1788" s="227" t="s">
        <v>199</v>
      </c>
      <c r="AU1788" s="227" t="s">
        <v>85</v>
      </c>
      <c r="AV1788" s="10" t="s">
        <v>83</v>
      </c>
      <c r="AW1788" s="10" t="s">
        <v>32</v>
      </c>
      <c r="AX1788" s="10" t="s">
        <v>76</v>
      </c>
      <c r="AY1788" s="227" t="s">
        <v>195</v>
      </c>
    </row>
    <row r="1789" s="11" customFormat="1">
      <c r="A1789" s="11"/>
      <c r="B1789" s="228"/>
      <c r="C1789" s="229"/>
      <c r="D1789" s="213" t="s">
        <v>199</v>
      </c>
      <c r="E1789" s="230" t="s">
        <v>1</v>
      </c>
      <c r="F1789" s="231" t="s">
        <v>2114</v>
      </c>
      <c r="G1789" s="229"/>
      <c r="H1789" s="232">
        <v>3.29</v>
      </c>
      <c r="I1789" s="233"/>
      <c r="J1789" s="229"/>
      <c r="K1789" s="229"/>
      <c r="L1789" s="234"/>
      <c r="M1789" s="235"/>
      <c r="N1789" s="236"/>
      <c r="O1789" s="236"/>
      <c r="P1789" s="236"/>
      <c r="Q1789" s="236"/>
      <c r="R1789" s="236"/>
      <c r="S1789" s="236"/>
      <c r="T1789" s="237"/>
      <c r="U1789" s="11"/>
      <c r="V1789" s="11"/>
      <c r="W1789" s="11"/>
      <c r="X1789" s="11"/>
      <c r="Y1789" s="11"/>
      <c r="Z1789" s="11"/>
      <c r="AA1789" s="11"/>
      <c r="AB1789" s="11"/>
      <c r="AC1789" s="11"/>
      <c r="AD1789" s="11"/>
      <c r="AE1789" s="11"/>
      <c r="AT1789" s="238" t="s">
        <v>199</v>
      </c>
      <c r="AU1789" s="238" t="s">
        <v>85</v>
      </c>
      <c r="AV1789" s="11" t="s">
        <v>85</v>
      </c>
      <c r="AW1789" s="11" t="s">
        <v>32</v>
      </c>
      <c r="AX1789" s="11" t="s">
        <v>76</v>
      </c>
      <c r="AY1789" s="238" t="s">
        <v>195</v>
      </c>
    </row>
    <row r="1790" s="10" customFormat="1">
      <c r="A1790" s="10"/>
      <c r="B1790" s="218"/>
      <c r="C1790" s="219"/>
      <c r="D1790" s="213" t="s">
        <v>199</v>
      </c>
      <c r="E1790" s="220" t="s">
        <v>1</v>
      </c>
      <c r="F1790" s="221" t="s">
        <v>2078</v>
      </c>
      <c r="G1790" s="219"/>
      <c r="H1790" s="220" t="s">
        <v>1</v>
      </c>
      <c r="I1790" s="222"/>
      <c r="J1790" s="219"/>
      <c r="K1790" s="219"/>
      <c r="L1790" s="223"/>
      <c r="M1790" s="224"/>
      <c r="N1790" s="225"/>
      <c r="O1790" s="225"/>
      <c r="P1790" s="225"/>
      <c r="Q1790" s="225"/>
      <c r="R1790" s="225"/>
      <c r="S1790" s="225"/>
      <c r="T1790" s="226"/>
      <c r="U1790" s="10"/>
      <c r="V1790" s="10"/>
      <c r="W1790" s="10"/>
      <c r="X1790" s="10"/>
      <c r="Y1790" s="10"/>
      <c r="Z1790" s="10"/>
      <c r="AA1790" s="10"/>
      <c r="AB1790" s="10"/>
      <c r="AC1790" s="10"/>
      <c r="AD1790" s="10"/>
      <c r="AE1790" s="10"/>
      <c r="AT1790" s="227" t="s">
        <v>199</v>
      </c>
      <c r="AU1790" s="227" t="s">
        <v>85</v>
      </c>
      <c r="AV1790" s="10" t="s">
        <v>83</v>
      </c>
      <c r="AW1790" s="10" t="s">
        <v>32</v>
      </c>
      <c r="AX1790" s="10" t="s">
        <v>76</v>
      </c>
      <c r="AY1790" s="227" t="s">
        <v>195</v>
      </c>
    </row>
    <row r="1791" s="11" customFormat="1">
      <c r="A1791" s="11"/>
      <c r="B1791" s="228"/>
      <c r="C1791" s="229"/>
      <c r="D1791" s="213" t="s">
        <v>199</v>
      </c>
      <c r="E1791" s="230" t="s">
        <v>1</v>
      </c>
      <c r="F1791" s="231" t="s">
        <v>2820</v>
      </c>
      <c r="G1791" s="229"/>
      <c r="H1791" s="232">
        <v>70.859999999999999</v>
      </c>
      <c r="I1791" s="233"/>
      <c r="J1791" s="229"/>
      <c r="K1791" s="229"/>
      <c r="L1791" s="234"/>
      <c r="M1791" s="235"/>
      <c r="N1791" s="236"/>
      <c r="O1791" s="236"/>
      <c r="P1791" s="236"/>
      <c r="Q1791" s="236"/>
      <c r="R1791" s="236"/>
      <c r="S1791" s="236"/>
      <c r="T1791" s="237"/>
      <c r="U1791" s="11"/>
      <c r="V1791" s="11"/>
      <c r="W1791" s="11"/>
      <c r="X1791" s="11"/>
      <c r="Y1791" s="11"/>
      <c r="Z1791" s="11"/>
      <c r="AA1791" s="11"/>
      <c r="AB1791" s="11"/>
      <c r="AC1791" s="11"/>
      <c r="AD1791" s="11"/>
      <c r="AE1791" s="11"/>
      <c r="AT1791" s="238" t="s">
        <v>199</v>
      </c>
      <c r="AU1791" s="238" t="s">
        <v>85</v>
      </c>
      <c r="AV1791" s="11" t="s">
        <v>85</v>
      </c>
      <c r="AW1791" s="11" t="s">
        <v>32</v>
      </c>
      <c r="AX1791" s="11" t="s">
        <v>76</v>
      </c>
      <c r="AY1791" s="238" t="s">
        <v>195</v>
      </c>
    </row>
    <row r="1792" s="11" customFormat="1">
      <c r="A1792" s="11"/>
      <c r="B1792" s="228"/>
      <c r="C1792" s="229"/>
      <c r="D1792" s="213" t="s">
        <v>199</v>
      </c>
      <c r="E1792" s="230" t="s">
        <v>1</v>
      </c>
      <c r="F1792" s="231" t="s">
        <v>2811</v>
      </c>
      <c r="G1792" s="229"/>
      <c r="H1792" s="232">
        <v>15.199999999999999</v>
      </c>
      <c r="I1792" s="233"/>
      <c r="J1792" s="229"/>
      <c r="K1792" s="229"/>
      <c r="L1792" s="234"/>
      <c r="M1792" s="235"/>
      <c r="N1792" s="236"/>
      <c r="O1792" s="236"/>
      <c r="P1792" s="236"/>
      <c r="Q1792" s="236"/>
      <c r="R1792" s="236"/>
      <c r="S1792" s="236"/>
      <c r="T1792" s="237"/>
      <c r="U1792" s="11"/>
      <c r="V1792" s="11"/>
      <c r="W1792" s="11"/>
      <c r="X1792" s="11"/>
      <c r="Y1792" s="11"/>
      <c r="Z1792" s="11"/>
      <c r="AA1792" s="11"/>
      <c r="AB1792" s="11"/>
      <c r="AC1792" s="11"/>
      <c r="AD1792" s="11"/>
      <c r="AE1792" s="11"/>
      <c r="AT1792" s="238" t="s">
        <v>199</v>
      </c>
      <c r="AU1792" s="238" t="s">
        <v>85</v>
      </c>
      <c r="AV1792" s="11" t="s">
        <v>85</v>
      </c>
      <c r="AW1792" s="11" t="s">
        <v>32</v>
      </c>
      <c r="AX1792" s="11" t="s">
        <v>76</v>
      </c>
      <c r="AY1792" s="238" t="s">
        <v>195</v>
      </c>
    </row>
    <row r="1793" s="11" customFormat="1">
      <c r="A1793" s="11"/>
      <c r="B1793" s="228"/>
      <c r="C1793" s="229"/>
      <c r="D1793" s="213" t="s">
        <v>199</v>
      </c>
      <c r="E1793" s="230" t="s">
        <v>1</v>
      </c>
      <c r="F1793" s="231" t="s">
        <v>2116</v>
      </c>
      <c r="G1793" s="229"/>
      <c r="H1793" s="232">
        <v>4.7999999999999998</v>
      </c>
      <c r="I1793" s="233"/>
      <c r="J1793" s="229"/>
      <c r="K1793" s="229"/>
      <c r="L1793" s="234"/>
      <c r="M1793" s="235"/>
      <c r="N1793" s="236"/>
      <c r="O1793" s="236"/>
      <c r="P1793" s="236"/>
      <c r="Q1793" s="236"/>
      <c r="R1793" s="236"/>
      <c r="S1793" s="236"/>
      <c r="T1793" s="237"/>
      <c r="U1793" s="11"/>
      <c r="V1793" s="11"/>
      <c r="W1793" s="11"/>
      <c r="X1793" s="11"/>
      <c r="Y1793" s="11"/>
      <c r="Z1793" s="11"/>
      <c r="AA1793" s="11"/>
      <c r="AB1793" s="11"/>
      <c r="AC1793" s="11"/>
      <c r="AD1793" s="11"/>
      <c r="AE1793" s="11"/>
      <c r="AT1793" s="238" t="s">
        <v>199</v>
      </c>
      <c r="AU1793" s="238" t="s">
        <v>85</v>
      </c>
      <c r="AV1793" s="11" t="s">
        <v>85</v>
      </c>
      <c r="AW1793" s="11" t="s">
        <v>32</v>
      </c>
      <c r="AX1793" s="11" t="s">
        <v>76</v>
      </c>
      <c r="AY1793" s="238" t="s">
        <v>195</v>
      </c>
    </row>
    <row r="1794" s="10" customFormat="1">
      <c r="A1794" s="10"/>
      <c r="B1794" s="218"/>
      <c r="C1794" s="219"/>
      <c r="D1794" s="213" t="s">
        <v>199</v>
      </c>
      <c r="E1794" s="220" t="s">
        <v>1</v>
      </c>
      <c r="F1794" s="221" t="s">
        <v>2062</v>
      </c>
      <c r="G1794" s="219"/>
      <c r="H1794" s="220" t="s">
        <v>1</v>
      </c>
      <c r="I1794" s="222"/>
      <c r="J1794" s="219"/>
      <c r="K1794" s="219"/>
      <c r="L1794" s="223"/>
      <c r="M1794" s="224"/>
      <c r="N1794" s="225"/>
      <c r="O1794" s="225"/>
      <c r="P1794" s="225"/>
      <c r="Q1794" s="225"/>
      <c r="R1794" s="225"/>
      <c r="S1794" s="225"/>
      <c r="T1794" s="226"/>
      <c r="U1794" s="10"/>
      <c r="V1794" s="10"/>
      <c r="W1794" s="10"/>
      <c r="X1794" s="10"/>
      <c r="Y1794" s="10"/>
      <c r="Z1794" s="10"/>
      <c r="AA1794" s="10"/>
      <c r="AB1794" s="10"/>
      <c r="AC1794" s="10"/>
      <c r="AD1794" s="10"/>
      <c r="AE1794" s="10"/>
      <c r="AT1794" s="227" t="s">
        <v>199</v>
      </c>
      <c r="AU1794" s="227" t="s">
        <v>85</v>
      </c>
      <c r="AV1794" s="10" t="s">
        <v>83</v>
      </c>
      <c r="AW1794" s="10" t="s">
        <v>32</v>
      </c>
      <c r="AX1794" s="10" t="s">
        <v>76</v>
      </c>
      <c r="AY1794" s="227" t="s">
        <v>195</v>
      </c>
    </row>
    <row r="1795" s="11" customFormat="1">
      <c r="A1795" s="11"/>
      <c r="B1795" s="228"/>
      <c r="C1795" s="229"/>
      <c r="D1795" s="213" t="s">
        <v>199</v>
      </c>
      <c r="E1795" s="230" t="s">
        <v>1</v>
      </c>
      <c r="F1795" s="231" t="s">
        <v>2821</v>
      </c>
      <c r="G1795" s="229"/>
      <c r="H1795" s="232">
        <v>270.55000000000001</v>
      </c>
      <c r="I1795" s="233"/>
      <c r="J1795" s="229"/>
      <c r="K1795" s="229"/>
      <c r="L1795" s="234"/>
      <c r="M1795" s="235"/>
      <c r="N1795" s="236"/>
      <c r="O1795" s="236"/>
      <c r="P1795" s="236"/>
      <c r="Q1795" s="236"/>
      <c r="R1795" s="236"/>
      <c r="S1795" s="236"/>
      <c r="T1795" s="237"/>
      <c r="U1795" s="11"/>
      <c r="V1795" s="11"/>
      <c r="W1795" s="11"/>
      <c r="X1795" s="11"/>
      <c r="Y1795" s="11"/>
      <c r="Z1795" s="11"/>
      <c r="AA1795" s="11"/>
      <c r="AB1795" s="11"/>
      <c r="AC1795" s="11"/>
      <c r="AD1795" s="11"/>
      <c r="AE1795" s="11"/>
      <c r="AT1795" s="238" t="s">
        <v>199</v>
      </c>
      <c r="AU1795" s="238" t="s">
        <v>85</v>
      </c>
      <c r="AV1795" s="11" t="s">
        <v>85</v>
      </c>
      <c r="AW1795" s="11" t="s">
        <v>32</v>
      </c>
      <c r="AX1795" s="11" t="s">
        <v>76</v>
      </c>
      <c r="AY1795" s="238" t="s">
        <v>195</v>
      </c>
    </row>
    <row r="1796" s="11" customFormat="1">
      <c r="A1796" s="11"/>
      <c r="B1796" s="228"/>
      <c r="C1796" s="229"/>
      <c r="D1796" s="213" t="s">
        <v>199</v>
      </c>
      <c r="E1796" s="230" t="s">
        <v>1</v>
      </c>
      <c r="F1796" s="231" t="s">
        <v>2813</v>
      </c>
      <c r="G1796" s="229"/>
      <c r="H1796" s="232">
        <v>45.600000000000001</v>
      </c>
      <c r="I1796" s="233"/>
      <c r="J1796" s="229"/>
      <c r="K1796" s="229"/>
      <c r="L1796" s="234"/>
      <c r="M1796" s="235"/>
      <c r="N1796" s="236"/>
      <c r="O1796" s="236"/>
      <c r="P1796" s="236"/>
      <c r="Q1796" s="236"/>
      <c r="R1796" s="236"/>
      <c r="S1796" s="236"/>
      <c r="T1796" s="237"/>
      <c r="U1796" s="11"/>
      <c r="V1796" s="11"/>
      <c r="W1796" s="11"/>
      <c r="X1796" s="11"/>
      <c r="Y1796" s="11"/>
      <c r="Z1796" s="11"/>
      <c r="AA1796" s="11"/>
      <c r="AB1796" s="11"/>
      <c r="AC1796" s="11"/>
      <c r="AD1796" s="11"/>
      <c r="AE1796" s="11"/>
      <c r="AT1796" s="238" t="s">
        <v>199</v>
      </c>
      <c r="AU1796" s="238" t="s">
        <v>85</v>
      </c>
      <c r="AV1796" s="11" t="s">
        <v>85</v>
      </c>
      <c r="AW1796" s="11" t="s">
        <v>32</v>
      </c>
      <c r="AX1796" s="11" t="s">
        <v>76</v>
      </c>
      <c r="AY1796" s="238" t="s">
        <v>195</v>
      </c>
    </row>
    <row r="1797" s="10" customFormat="1">
      <c r="A1797" s="10"/>
      <c r="B1797" s="218"/>
      <c r="C1797" s="219"/>
      <c r="D1797" s="213" t="s">
        <v>199</v>
      </c>
      <c r="E1797" s="220" t="s">
        <v>1</v>
      </c>
      <c r="F1797" s="221" t="s">
        <v>2016</v>
      </c>
      <c r="G1797" s="219"/>
      <c r="H1797" s="220" t="s">
        <v>1</v>
      </c>
      <c r="I1797" s="222"/>
      <c r="J1797" s="219"/>
      <c r="K1797" s="219"/>
      <c r="L1797" s="223"/>
      <c r="M1797" s="224"/>
      <c r="N1797" s="225"/>
      <c r="O1797" s="225"/>
      <c r="P1797" s="225"/>
      <c r="Q1797" s="225"/>
      <c r="R1797" s="225"/>
      <c r="S1797" s="225"/>
      <c r="T1797" s="226"/>
      <c r="U1797" s="10"/>
      <c r="V1797" s="10"/>
      <c r="W1797" s="10"/>
      <c r="X1797" s="10"/>
      <c r="Y1797" s="10"/>
      <c r="Z1797" s="10"/>
      <c r="AA1797" s="10"/>
      <c r="AB1797" s="10"/>
      <c r="AC1797" s="10"/>
      <c r="AD1797" s="10"/>
      <c r="AE1797" s="10"/>
      <c r="AT1797" s="227" t="s">
        <v>199</v>
      </c>
      <c r="AU1797" s="227" t="s">
        <v>85</v>
      </c>
      <c r="AV1797" s="10" t="s">
        <v>83</v>
      </c>
      <c r="AW1797" s="10" t="s">
        <v>32</v>
      </c>
      <c r="AX1797" s="10" t="s">
        <v>76</v>
      </c>
      <c r="AY1797" s="227" t="s">
        <v>195</v>
      </c>
    </row>
    <row r="1798" s="11" customFormat="1">
      <c r="A1798" s="11"/>
      <c r="B1798" s="228"/>
      <c r="C1798" s="229"/>
      <c r="D1798" s="213" t="s">
        <v>199</v>
      </c>
      <c r="E1798" s="230" t="s">
        <v>1</v>
      </c>
      <c r="F1798" s="231" t="s">
        <v>2119</v>
      </c>
      <c r="G1798" s="229"/>
      <c r="H1798" s="232">
        <v>1.6699999999999999</v>
      </c>
      <c r="I1798" s="233"/>
      <c r="J1798" s="229"/>
      <c r="K1798" s="229"/>
      <c r="L1798" s="234"/>
      <c r="M1798" s="235"/>
      <c r="N1798" s="236"/>
      <c r="O1798" s="236"/>
      <c r="P1798" s="236"/>
      <c r="Q1798" s="236"/>
      <c r="R1798" s="236"/>
      <c r="S1798" s="236"/>
      <c r="T1798" s="237"/>
      <c r="U1798" s="11"/>
      <c r="V1798" s="11"/>
      <c r="W1798" s="11"/>
      <c r="X1798" s="11"/>
      <c r="Y1798" s="11"/>
      <c r="Z1798" s="11"/>
      <c r="AA1798" s="11"/>
      <c r="AB1798" s="11"/>
      <c r="AC1798" s="11"/>
      <c r="AD1798" s="11"/>
      <c r="AE1798" s="11"/>
      <c r="AT1798" s="238" t="s">
        <v>199</v>
      </c>
      <c r="AU1798" s="238" t="s">
        <v>85</v>
      </c>
      <c r="AV1798" s="11" t="s">
        <v>85</v>
      </c>
      <c r="AW1798" s="11" t="s">
        <v>32</v>
      </c>
      <c r="AX1798" s="11" t="s">
        <v>76</v>
      </c>
      <c r="AY1798" s="238" t="s">
        <v>195</v>
      </c>
    </row>
    <row r="1799" s="10" customFormat="1">
      <c r="A1799" s="10"/>
      <c r="B1799" s="218"/>
      <c r="C1799" s="219"/>
      <c r="D1799" s="213" t="s">
        <v>199</v>
      </c>
      <c r="E1799" s="220" t="s">
        <v>1</v>
      </c>
      <c r="F1799" s="221" t="s">
        <v>2065</v>
      </c>
      <c r="G1799" s="219"/>
      <c r="H1799" s="220" t="s">
        <v>1</v>
      </c>
      <c r="I1799" s="222"/>
      <c r="J1799" s="219"/>
      <c r="K1799" s="219"/>
      <c r="L1799" s="223"/>
      <c r="M1799" s="224"/>
      <c r="N1799" s="225"/>
      <c r="O1799" s="225"/>
      <c r="P1799" s="225"/>
      <c r="Q1799" s="225"/>
      <c r="R1799" s="225"/>
      <c r="S1799" s="225"/>
      <c r="T1799" s="226"/>
      <c r="U1799" s="10"/>
      <c r="V1799" s="10"/>
      <c r="W1799" s="10"/>
      <c r="X1799" s="10"/>
      <c r="Y1799" s="10"/>
      <c r="Z1799" s="10"/>
      <c r="AA1799" s="10"/>
      <c r="AB1799" s="10"/>
      <c r="AC1799" s="10"/>
      <c r="AD1799" s="10"/>
      <c r="AE1799" s="10"/>
      <c r="AT1799" s="227" t="s">
        <v>199</v>
      </c>
      <c r="AU1799" s="227" t="s">
        <v>85</v>
      </c>
      <c r="AV1799" s="10" t="s">
        <v>83</v>
      </c>
      <c r="AW1799" s="10" t="s">
        <v>32</v>
      </c>
      <c r="AX1799" s="10" t="s">
        <v>76</v>
      </c>
      <c r="AY1799" s="227" t="s">
        <v>195</v>
      </c>
    </row>
    <row r="1800" s="11" customFormat="1">
      <c r="A1800" s="11"/>
      <c r="B1800" s="228"/>
      <c r="C1800" s="229"/>
      <c r="D1800" s="213" t="s">
        <v>199</v>
      </c>
      <c r="E1800" s="230" t="s">
        <v>1</v>
      </c>
      <c r="F1800" s="231" t="s">
        <v>2120</v>
      </c>
      <c r="G1800" s="229"/>
      <c r="H1800" s="232">
        <v>1.1000000000000001</v>
      </c>
      <c r="I1800" s="233"/>
      <c r="J1800" s="229"/>
      <c r="K1800" s="229"/>
      <c r="L1800" s="234"/>
      <c r="M1800" s="235"/>
      <c r="N1800" s="236"/>
      <c r="O1800" s="236"/>
      <c r="P1800" s="236"/>
      <c r="Q1800" s="236"/>
      <c r="R1800" s="236"/>
      <c r="S1800" s="236"/>
      <c r="T1800" s="237"/>
      <c r="U1800" s="11"/>
      <c r="V1800" s="11"/>
      <c r="W1800" s="11"/>
      <c r="X1800" s="11"/>
      <c r="Y1800" s="11"/>
      <c r="Z1800" s="11"/>
      <c r="AA1800" s="11"/>
      <c r="AB1800" s="11"/>
      <c r="AC1800" s="11"/>
      <c r="AD1800" s="11"/>
      <c r="AE1800" s="11"/>
      <c r="AT1800" s="238" t="s">
        <v>199</v>
      </c>
      <c r="AU1800" s="238" t="s">
        <v>85</v>
      </c>
      <c r="AV1800" s="11" t="s">
        <v>85</v>
      </c>
      <c r="AW1800" s="11" t="s">
        <v>32</v>
      </c>
      <c r="AX1800" s="11" t="s">
        <v>76</v>
      </c>
      <c r="AY1800" s="238" t="s">
        <v>195</v>
      </c>
    </row>
    <row r="1801" s="10" customFormat="1">
      <c r="A1801" s="10"/>
      <c r="B1801" s="218"/>
      <c r="C1801" s="219"/>
      <c r="D1801" s="213" t="s">
        <v>199</v>
      </c>
      <c r="E1801" s="220" t="s">
        <v>1</v>
      </c>
      <c r="F1801" s="221" t="s">
        <v>2067</v>
      </c>
      <c r="G1801" s="219"/>
      <c r="H1801" s="220" t="s">
        <v>1</v>
      </c>
      <c r="I1801" s="222"/>
      <c r="J1801" s="219"/>
      <c r="K1801" s="219"/>
      <c r="L1801" s="223"/>
      <c r="M1801" s="224"/>
      <c r="N1801" s="225"/>
      <c r="O1801" s="225"/>
      <c r="P1801" s="225"/>
      <c r="Q1801" s="225"/>
      <c r="R1801" s="225"/>
      <c r="S1801" s="225"/>
      <c r="T1801" s="226"/>
      <c r="U1801" s="10"/>
      <c r="V1801" s="10"/>
      <c r="W1801" s="10"/>
      <c r="X1801" s="10"/>
      <c r="Y1801" s="10"/>
      <c r="Z1801" s="10"/>
      <c r="AA1801" s="10"/>
      <c r="AB1801" s="10"/>
      <c r="AC1801" s="10"/>
      <c r="AD1801" s="10"/>
      <c r="AE1801" s="10"/>
      <c r="AT1801" s="227" t="s">
        <v>199</v>
      </c>
      <c r="AU1801" s="227" t="s">
        <v>85</v>
      </c>
      <c r="AV1801" s="10" t="s">
        <v>83</v>
      </c>
      <c r="AW1801" s="10" t="s">
        <v>32</v>
      </c>
      <c r="AX1801" s="10" t="s">
        <v>76</v>
      </c>
      <c r="AY1801" s="227" t="s">
        <v>195</v>
      </c>
    </row>
    <row r="1802" s="11" customFormat="1">
      <c r="A1802" s="11"/>
      <c r="B1802" s="228"/>
      <c r="C1802" s="229"/>
      <c r="D1802" s="213" t="s">
        <v>199</v>
      </c>
      <c r="E1802" s="230" t="s">
        <v>1</v>
      </c>
      <c r="F1802" s="231" t="s">
        <v>2121</v>
      </c>
      <c r="G1802" s="229"/>
      <c r="H1802" s="232">
        <v>1.29</v>
      </c>
      <c r="I1802" s="233"/>
      <c r="J1802" s="229"/>
      <c r="K1802" s="229"/>
      <c r="L1802" s="234"/>
      <c r="M1802" s="235"/>
      <c r="N1802" s="236"/>
      <c r="O1802" s="236"/>
      <c r="P1802" s="236"/>
      <c r="Q1802" s="236"/>
      <c r="R1802" s="236"/>
      <c r="S1802" s="236"/>
      <c r="T1802" s="237"/>
      <c r="U1802" s="11"/>
      <c r="V1802" s="11"/>
      <c r="W1802" s="11"/>
      <c r="X1802" s="11"/>
      <c r="Y1802" s="11"/>
      <c r="Z1802" s="11"/>
      <c r="AA1802" s="11"/>
      <c r="AB1802" s="11"/>
      <c r="AC1802" s="11"/>
      <c r="AD1802" s="11"/>
      <c r="AE1802" s="11"/>
      <c r="AT1802" s="238" t="s">
        <v>199</v>
      </c>
      <c r="AU1802" s="238" t="s">
        <v>85</v>
      </c>
      <c r="AV1802" s="11" t="s">
        <v>85</v>
      </c>
      <c r="AW1802" s="11" t="s">
        <v>32</v>
      </c>
      <c r="AX1802" s="11" t="s">
        <v>76</v>
      </c>
      <c r="AY1802" s="238" t="s">
        <v>195</v>
      </c>
    </row>
    <row r="1803" s="10" customFormat="1">
      <c r="A1803" s="10"/>
      <c r="B1803" s="218"/>
      <c r="C1803" s="219"/>
      <c r="D1803" s="213" t="s">
        <v>199</v>
      </c>
      <c r="E1803" s="220" t="s">
        <v>1</v>
      </c>
      <c r="F1803" s="221" t="s">
        <v>2009</v>
      </c>
      <c r="G1803" s="219"/>
      <c r="H1803" s="220" t="s">
        <v>1</v>
      </c>
      <c r="I1803" s="222"/>
      <c r="J1803" s="219"/>
      <c r="K1803" s="219"/>
      <c r="L1803" s="223"/>
      <c r="M1803" s="224"/>
      <c r="N1803" s="225"/>
      <c r="O1803" s="225"/>
      <c r="P1803" s="225"/>
      <c r="Q1803" s="225"/>
      <c r="R1803" s="225"/>
      <c r="S1803" s="225"/>
      <c r="T1803" s="226"/>
      <c r="U1803" s="10"/>
      <c r="V1803" s="10"/>
      <c r="W1803" s="10"/>
      <c r="X1803" s="10"/>
      <c r="Y1803" s="10"/>
      <c r="Z1803" s="10"/>
      <c r="AA1803" s="10"/>
      <c r="AB1803" s="10"/>
      <c r="AC1803" s="10"/>
      <c r="AD1803" s="10"/>
      <c r="AE1803" s="10"/>
      <c r="AT1803" s="227" t="s">
        <v>199</v>
      </c>
      <c r="AU1803" s="227" t="s">
        <v>85</v>
      </c>
      <c r="AV1803" s="10" t="s">
        <v>83</v>
      </c>
      <c r="AW1803" s="10" t="s">
        <v>32</v>
      </c>
      <c r="AX1803" s="10" t="s">
        <v>76</v>
      </c>
      <c r="AY1803" s="227" t="s">
        <v>195</v>
      </c>
    </row>
    <row r="1804" s="11" customFormat="1">
      <c r="A1804" s="11"/>
      <c r="B1804" s="228"/>
      <c r="C1804" s="229"/>
      <c r="D1804" s="213" t="s">
        <v>199</v>
      </c>
      <c r="E1804" s="230" t="s">
        <v>1</v>
      </c>
      <c r="F1804" s="231" t="s">
        <v>2122</v>
      </c>
      <c r="G1804" s="229"/>
      <c r="H1804" s="232">
        <v>2.7799999999999998</v>
      </c>
      <c r="I1804" s="233"/>
      <c r="J1804" s="229"/>
      <c r="K1804" s="229"/>
      <c r="L1804" s="234"/>
      <c r="M1804" s="235"/>
      <c r="N1804" s="236"/>
      <c r="O1804" s="236"/>
      <c r="P1804" s="236"/>
      <c r="Q1804" s="236"/>
      <c r="R1804" s="236"/>
      <c r="S1804" s="236"/>
      <c r="T1804" s="237"/>
      <c r="U1804" s="11"/>
      <c r="V1804" s="11"/>
      <c r="W1804" s="11"/>
      <c r="X1804" s="11"/>
      <c r="Y1804" s="11"/>
      <c r="Z1804" s="11"/>
      <c r="AA1804" s="11"/>
      <c r="AB1804" s="11"/>
      <c r="AC1804" s="11"/>
      <c r="AD1804" s="11"/>
      <c r="AE1804" s="11"/>
      <c r="AT1804" s="238" t="s">
        <v>199</v>
      </c>
      <c r="AU1804" s="238" t="s">
        <v>85</v>
      </c>
      <c r="AV1804" s="11" t="s">
        <v>85</v>
      </c>
      <c r="AW1804" s="11" t="s">
        <v>32</v>
      </c>
      <c r="AX1804" s="11" t="s">
        <v>76</v>
      </c>
      <c r="AY1804" s="238" t="s">
        <v>195</v>
      </c>
    </row>
    <row r="1805" s="10" customFormat="1">
      <c r="A1805" s="10"/>
      <c r="B1805" s="218"/>
      <c r="C1805" s="219"/>
      <c r="D1805" s="213" t="s">
        <v>199</v>
      </c>
      <c r="E1805" s="220" t="s">
        <v>1</v>
      </c>
      <c r="F1805" s="221" t="s">
        <v>2036</v>
      </c>
      <c r="G1805" s="219"/>
      <c r="H1805" s="220" t="s">
        <v>1</v>
      </c>
      <c r="I1805" s="222"/>
      <c r="J1805" s="219"/>
      <c r="K1805" s="219"/>
      <c r="L1805" s="223"/>
      <c r="M1805" s="224"/>
      <c r="N1805" s="225"/>
      <c r="O1805" s="225"/>
      <c r="P1805" s="225"/>
      <c r="Q1805" s="225"/>
      <c r="R1805" s="225"/>
      <c r="S1805" s="225"/>
      <c r="T1805" s="226"/>
      <c r="U1805" s="10"/>
      <c r="V1805" s="10"/>
      <c r="W1805" s="10"/>
      <c r="X1805" s="10"/>
      <c r="Y1805" s="10"/>
      <c r="Z1805" s="10"/>
      <c r="AA1805" s="10"/>
      <c r="AB1805" s="10"/>
      <c r="AC1805" s="10"/>
      <c r="AD1805" s="10"/>
      <c r="AE1805" s="10"/>
      <c r="AT1805" s="227" t="s">
        <v>199</v>
      </c>
      <c r="AU1805" s="227" t="s">
        <v>85</v>
      </c>
      <c r="AV1805" s="10" t="s">
        <v>83</v>
      </c>
      <c r="AW1805" s="10" t="s">
        <v>32</v>
      </c>
      <c r="AX1805" s="10" t="s">
        <v>76</v>
      </c>
      <c r="AY1805" s="227" t="s">
        <v>195</v>
      </c>
    </row>
    <row r="1806" s="11" customFormat="1">
      <c r="A1806" s="11"/>
      <c r="B1806" s="228"/>
      <c r="C1806" s="229"/>
      <c r="D1806" s="213" t="s">
        <v>199</v>
      </c>
      <c r="E1806" s="230" t="s">
        <v>1</v>
      </c>
      <c r="F1806" s="231" t="s">
        <v>2123</v>
      </c>
      <c r="G1806" s="229"/>
      <c r="H1806" s="232">
        <v>7.3799999999999999</v>
      </c>
      <c r="I1806" s="233"/>
      <c r="J1806" s="229"/>
      <c r="K1806" s="229"/>
      <c r="L1806" s="234"/>
      <c r="M1806" s="235"/>
      <c r="N1806" s="236"/>
      <c r="O1806" s="236"/>
      <c r="P1806" s="236"/>
      <c r="Q1806" s="236"/>
      <c r="R1806" s="236"/>
      <c r="S1806" s="236"/>
      <c r="T1806" s="237"/>
      <c r="U1806" s="11"/>
      <c r="V1806" s="11"/>
      <c r="W1806" s="11"/>
      <c r="X1806" s="11"/>
      <c r="Y1806" s="11"/>
      <c r="Z1806" s="11"/>
      <c r="AA1806" s="11"/>
      <c r="AB1806" s="11"/>
      <c r="AC1806" s="11"/>
      <c r="AD1806" s="11"/>
      <c r="AE1806" s="11"/>
      <c r="AT1806" s="238" t="s">
        <v>199</v>
      </c>
      <c r="AU1806" s="238" t="s">
        <v>85</v>
      </c>
      <c r="AV1806" s="11" t="s">
        <v>85</v>
      </c>
      <c r="AW1806" s="11" t="s">
        <v>32</v>
      </c>
      <c r="AX1806" s="11" t="s">
        <v>76</v>
      </c>
      <c r="AY1806" s="238" t="s">
        <v>195</v>
      </c>
    </row>
    <row r="1807" s="10" customFormat="1">
      <c r="A1807" s="10"/>
      <c r="B1807" s="218"/>
      <c r="C1807" s="219"/>
      <c r="D1807" s="213" t="s">
        <v>199</v>
      </c>
      <c r="E1807" s="220" t="s">
        <v>1</v>
      </c>
      <c r="F1807" s="221" t="s">
        <v>2071</v>
      </c>
      <c r="G1807" s="219"/>
      <c r="H1807" s="220" t="s">
        <v>1</v>
      </c>
      <c r="I1807" s="222"/>
      <c r="J1807" s="219"/>
      <c r="K1807" s="219"/>
      <c r="L1807" s="223"/>
      <c r="M1807" s="224"/>
      <c r="N1807" s="225"/>
      <c r="O1807" s="225"/>
      <c r="P1807" s="225"/>
      <c r="Q1807" s="225"/>
      <c r="R1807" s="225"/>
      <c r="S1807" s="225"/>
      <c r="T1807" s="226"/>
      <c r="U1807" s="10"/>
      <c r="V1807" s="10"/>
      <c r="W1807" s="10"/>
      <c r="X1807" s="10"/>
      <c r="Y1807" s="10"/>
      <c r="Z1807" s="10"/>
      <c r="AA1807" s="10"/>
      <c r="AB1807" s="10"/>
      <c r="AC1807" s="10"/>
      <c r="AD1807" s="10"/>
      <c r="AE1807" s="10"/>
      <c r="AT1807" s="227" t="s">
        <v>199</v>
      </c>
      <c r="AU1807" s="227" t="s">
        <v>85</v>
      </c>
      <c r="AV1807" s="10" t="s">
        <v>83</v>
      </c>
      <c r="AW1807" s="10" t="s">
        <v>32</v>
      </c>
      <c r="AX1807" s="10" t="s">
        <v>76</v>
      </c>
      <c r="AY1807" s="227" t="s">
        <v>195</v>
      </c>
    </row>
    <row r="1808" s="11" customFormat="1">
      <c r="A1808" s="11"/>
      <c r="B1808" s="228"/>
      <c r="C1808" s="229"/>
      <c r="D1808" s="213" t="s">
        <v>199</v>
      </c>
      <c r="E1808" s="230" t="s">
        <v>1</v>
      </c>
      <c r="F1808" s="231" t="s">
        <v>2124</v>
      </c>
      <c r="G1808" s="229"/>
      <c r="H1808" s="232">
        <v>1.94</v>
      </c>
      <c r="I1808" s="233"/>
      <c r="J1808" s="229"/>
      <c r="K1808" s="229"/>
      <c r="L1808" s="234"/>
      <c r="M1808" s="235"/>
      <c r="N1808" s="236"/>
      <c r="O1808" s="236"/>
      <c r="P1808" s="236"/>
      <c r="Q1808" s="236"/>
      <c r="R1808" s="236"/>
      <c r="S1808" s="236"/>
      <c r="T1808" s="237"/>
      <c r="U1808" s="11"/>
      <c r="V1808" s="11"/>
      <c r="W1808" s="11"/>
      <c r="X1808" s="11"/>
      <c r="Y1808" s="11"/>
      <c r="Z1808" s="11"/>
      <c r="AA1808" s="11"/>
      <c r="AB1808" s="11"/>
      <c r="AC1808" s="11"/>
      <c r="AD1808" s="11"/>
      <c r="AE1808" s="11"/>
      <c r="AT1808" s="238" t="s">
        <v>199</v>
      </c>
      <c r="AU1808" s="238" t="s">
        <v>85</v>
      </c>
      <c r="AV1808" s="11" t="s">
        <v>85</v>
      </c>
      <c r="AW1808" s="11" t="s">
        <v>32</v>
      </c>
      <c r="AX1808" s="11" t="s">
        <v>76</v>
      </c>
      <c r="AY1808" s="238" t="s">
        <v>195</v>
      </c>
    </row>
    <row r="1809" s="10" customFormat="1">
      <c r="A1809" s="10"/>
      <c r="B1809" s="218"/>
      <c r="C1809" s="219"/>
      <c r="D1809" s="213" t="s">
        <v>199</v>
      </c>
      <c r="E1809" s="220" t="s">
        <v>1</v>
      </c>
      <c r="F1809" s="221" t="s">
        <v>2073</v>
      </c>
      <c r="G1809" s="219"/>
      <c r="H1809" s="220" t="s">
        <v>1</v>
      </c>
      <c r="I1809" s="222"/>
      <c r="J1809" s="219"/>
      <c r="K1809" s="219"/>
      <c r="L1809" s="223"/>
      <c r="M1809" s="224"/>
      <c r="N1809" s="225"/>
      <c r="O1809" s="225"/>
      <c r="P1809" s="225"/>
      <c r="Q1809" s="225"/>
      <c r="R1809" s="225"/>
      <c r="S1809" s="225"/>
      <c r="T1809" s="226"/>
      <c r="U1809" s="10"/>
      <c r="V1809" s="10"/>
      <c r="W1809" s="10"/>
      <c r="X1809" s="10"/>
      <c r="Y1809" s="10"/>
      <c r="Z1809" s="10"/>
      <c r="AA1809" s="10"/>
      <c r="AB1809" s="10"/>
      <c r="AC1809" s="10"/>
      <c r="AD1809" s="10"/>
      <c r="AE1809" s="10"/>
      <c r="AT1809" s="227" t="s">
        <v>199</v>
      </c>
      <c r="AU1809" s="227" t="s">
        <v>85</v>
      </c>
      <c r="AV1809" s="10" t="s">
        <v>83</v>
      </c>
      <c r="AW1809" s="10" t="s">
        <v>32</v>
      </c>
      <c r="AX1809" s="10" t="s">
        <v>76</v>
      </c>
      <c r="AY1809" s="227" t="s">
        <v>195</v>
      </c>
    </row>
    <row r="1810" s="11" customFormat="1">
      <c r="A1810" s="11"/>
      <c r="B1810" s="228"/>
      <c r="C1810" s="229"/>
      <c r="D1810" s="213" t="s">
        <v>199</v>
      </c>
      <c r="E1810" s="230" t="s">
        <v>1</v>
      </c>
      <c r="F1810" s="231" t="s">
        <v>2125</v>
      </c>
      <c r="G1810" s="229"/>
      <c r="H1810" s="232">
        <v>1.5</v>
      </c>
      <c r="I1810" s="233"/>
      <c r="J1810" s="229"/>
      <c r="K1810" s="229"/>
      <c r="L1810" s="234"/>
      <c r="M1810" s="235"/>
      <c r="N1810" s="236"/>
      <c r="O1810" s="236"/>
      <c r="P1810" s="236"/>
      <c r="Q1810" s="236"/>
      <c r="R1810" s="236"/>
      <c r="S1810" s="236"/>
      <c r="T1810" s="237"/>
      <c r="U1810" s="11"/>
      <c r="V1810" s="11"/>
      <c r="W1810" s="11"/>
      <c r="X1810" s="11"/>
      <c r="Y1810" s="11"/>
      <c r="Z1810" s="11"/>
      <c r="AA1810" s="11"/>
      <c r="AB1810" s="11"/>
      <c r="AC1810" s="11"/>
      <c r="AD1810" s="11"/>
      <c r="AE1810" s="11"/>
      <c r="AT1810" s="238" t="s">
        <v>199</v>
      </c>
      <c r="AU1810" s="238" t="s">
        <v>85</v>
      </c>
      <c r="AV1810" s="11" t="s">
        <v>85</v>
      </c>
      <c r="AW1810" s="11" t="s">
        <v>32</v>
      </c>
      <c r="AX1810" s="11" t="s">
        <v>76</v>
      </c>
      <c r="AY1810" s="238" t="s">
        <v>195</v>
      </c>
    </row>
    <row r="1811" s="10" customFormat="1">
      <c r="A1811" s="10"/>
      <c r="B1811" s="218"/>
      <c r="C1811" s="219"/>
      <c r="D1811" s="213" t="s">
        <v>199</v>
      </c>
      <c r="E1811" s="220" t="s">
        <v>1</v>
      </c>
      <c r="F1811" s="221" t="s">
        <v>2075</v>
      </c>
      <c r="G1811" s="219"/>
      <c r="H1811" s="220" t="s">
        <v>1</v>
      </c>
      <c r="I1811" s="222"/>
      <c r="J1811" s="219"/>
      <c r="K1811" s="219"/>
      <c r="L1811" s="223"/>
      <c r="M1811" s="224"/>
      <c r="N1811" s="225"/>
      <c r="O1811" s="225"/>
      <c r="P1811" s="225"/>
      <c r="Q1811" s="225"/>
      <c r="R1811" s="225"/>
      <c r="S1811" s="225"/>
      <c r="T1811" s="226"/>
      <c r="U1811" s="10"/>
      <c r="V1811" s="10"/>
      <c r="W1811" s="10"/>
      <c r="X1811" s="10"/>
      <c r="Y1811" s="10"/>
      <c r="Z1811" s="10"/>
      <c r="AA1811" s="10"/>
      <c r="AB1811" s="10"/>
      <c r="AC1811" s="10"/>
      <c r="AD1811" s="10"/>
      <c r="AE1811" s="10"/>
      <c r="AT1811" s="227" t="s">
        <v>199</v>
      </c>
      <c r="AU1811" s="227" t="s">
        <v>85</v>
      </c>
      <c r="AV1811" s="10" t="s">
        <v>83</v>
      </c>
      <c r="AW1811" s="10" t="s">
        <v>32</v>
      </c>
      <c r="AX1811" s="10" t="s">
        <v>76</v>
      </c>
      <c r="AY1811" s="227" t="s">
        <v>195</v>
      </c>
    </row>
    <row r="1812" s="11" customFormat="1">
      <c r="A1812" s="11"/>
      <c r="B1812" s="228"/>
      <c r="C1812" s="229"/>
      <c r="D1812" s="213" t="s">
        <v>199</v>
      </c>
      <c r="E1812" s="230" t="s">
        <v>1</v>
      </c>
      <c r="F1812" s="231" t="s">
        <v>2126</v>
      </c>
      <c r="G1812" s="229"/>
      <c r="H1812" s="232">
        <v>2.5</v>
      </c>
      <c r="I1812" s="233"/>
      <c r="J1812" s="229"/>
      <c r="K1812" s="229"/>
      <c r="L1812" s="234"/>
      <c r="M1812" s="235"/>
      <c r="N1812" s="236"/>
      <c r="O1812" s="236"/>
      <c r="P1812" s="236"/>
      <c r="Q1812" s="236"/>
      <c r="R1812" s="236"/>
      <c r="S1812" s="236"/>
      <c r="T1812" s="237"/>
      <c r="U1812" s="11"/>
      <c r="V1812" s="11"/>
      <c r="W1812" s="11"/>
      <c r="X1812" s="11"/>
      <c r="Y1812" s="11"/>
      <c r="Z1812" s="11"/>
      <c r="AA1812" s="11"/>
      <c r="AB1812" s="11"/>
      <c r="AC1812" s="11"/>
      <c r="AD1812" s="11"/>
      <c r="AE1812" s="11"/>
      <c r="AT1812" s="238" t="s">
        <v>199</v>
      </c>
      <c r="AU1812" s="238" t="s">
        <v>85</v>
      </c>
      <c r="AV1812" s="11" t="s">
        <v>85</v>
      </c>
      <c r="AW1812" s="11" t="s">
        <v>32</v>
      </c>
      <c r="AX1812" s="11" t="s">
        <v>76</v>
      </c>
      <c r="AY1812" s="238" t="s">
        <v>195</v>
      </c>
    </row>
    <row r="1813" s="16" customFormat="1">
      <c r="A1813" s="16"/>
      <c r="B1813" s="298"/>
      <c r="C1813" s="299"/>
      <c r="D1813" s="213" t="s">
        <v>199</v>
      </c>
      <c r="E1813" s="300" t="s">
        <v>1</v>
      </c>
      <c r="F1813" s="301" t="s">
        <v>1498</v>
      </c>
      <c r="G1813" s="299"/>
      <c r="H1813" s="302">
        <v>1520.6500000000001</v>
      </c>
      <c r="I1813" s="303"/>
      <c r="J1813" s="299"/>
      <c r="K1813" s="299"/>
      <c r="L1813" s="304"/>
      <c r="M1813" s="305"/>
      <c r="N1813" s="306"/>
      <c r="O1813" s="306"/>
      <c r="P1813" s="306"/>
      <c r="Q1813" s="306"/>
      <c r="R1813" s="306"/>
      <c r="S1813" s="306"/>
      <c r="T1813" s="307"/>
      <c r="U1813" s="16"/>
      <c r="V1813" s="16"/>
      <c r="W1813" s="16"/>
      <c r="X1813" s="16"/>
      <c r="Y1813" s="16"/>
      <c r="Z1813" s="16"/>
      <c r="AA1813" s="16"/>
      <c r="AB1813" s="16"/>
      <c r="AC1813" s="16"/>
      <c r="AD1813" s="16"/>
      <c r="AE1813" s="16"/>
      <c r="AT1813" s="308" t="s">
        <v>199</v>
      </c>
      <c r="AU1813" s="308" t="s">
        <v>85</v>
      </c>
      <c r="AV1813" s="16" t="s">
        <v>229</v>
      </c>
      <c r="AW1813" s="16" t="s">
        <v>32</v>
      </c>
      <c r="AX1813" s="16" t="s">
        <v>76</v>
      </c>
      <c r="AY1813" s="308" t="s">
        <v>195</v>
      </c>
    </row>
    <row r="1814" s="15" customFormat="1">
      <c r="A1814" s="15"/>
      <c r="B1814" s="287"/>
      <c r="C1814" s="288"/>
      <c r="D1814" s="213" t="s">
        <v>199</v>
      </c>
      <c r="E1814" s="289" t="s">
        <v>1</v>
      </c>
      <c r="F1814" s="290" t="s">
        <v>1422</v>
      </c>
      <c r="G1814" s="288"/>
      <c r="H1814" s="291">
        <v>3267.4200000000001</v>
      </c>
      <c r="I1814" s="292"/>
      <c r="J1814" s="288"/>
      <c r="K1814" s="288"/>
      <c r="L1814" s="293"/>
      <c r="M1814" s="294"/>
      <c r="N1814" s="295"/>
      <c r="O1814" s="295"/>
      <c r="P1814" s="295"/>
      <c r="Q1814" s="295"/>
      <c r="R1814" s="295"/>
      <c r="S1814" s="295"/>
      <c r="T1814" s="296"/>
      <c r="U1814" s="15"/>
      <c r="V1814" s="15"/>
      <c r="W1814" s="15"/>
      <c r="X1814" s="15"/>
      <c r="Y1814" s="15"/>
      <c r="Z1814" s="15"/>
      <c r="AA1814" s="15"/>
      <c r="AB1814" s="15"/>
      <c r="AC1814" s="15"/>
      <c r="AD1814" s="15"/>
      <c r="AE1814" s="15"/>
      <c r="AT1814" s="297" t="s">
        <v>199</v>
      </c>
      <c r="AU1814" s="297" t="s">
        <v>85</v>
      </c>
      <c r="AV1814" s="15" t="s">
        <v>234</v>
      </c>
      <c r="AW1814" s="15" t="s">
        <v>32</v>
      </c>
      <c r="AX1814" s="15" t="s">
        <v>83</v>
      </c>
      <c r="AY1814" s="297" t="s">
        <v>195</v>
      </c>
    </row>
    <row r="1815" s="2" customFormat="1" ht="33" customHeight="1">
      <c r="A1815" s="39"/>
      <c r="B1815" s="40"/>
      <c r="C1815" s="200" t="s">
        <v>435</v>
      </c>
      <c r="D1815" s="200" t="s">
        <v>191</v>
      </c>
      <c r="E1815" s="201" t="s">
        <v>1797</v>
      </c>
      <c r="F1815" s="202" t="s">
        <v>1798</v>
      </c>
      <c r="G1815" s="203" t="s">
        <v>1411</v>
      </c>
      <c r="H1815" s="204">
        <v>7387.5039999999999</v>
      </c>
      <c r="I1815" s="205"/>
      <c r="J1815" s="206">
        <f>ROUND(I1815*H1815,2)</f>
        <v>0</v>
      </c>
      <c r="K1815" s="202" t="s">
        <v>1412</v>
      </c>
      <c r="L1815" s="45"/>
      <c r="M1815" s="207" t="s">
        <v>1</v>
      </c>
      <c r="N1815" s="208" t="s">
        <v>41</v>
      </c>
      <c r="O1815" s="92"/>
      <c r="P1815" s="209">
        <f>O1815*H1815</f>
        <v>0</v>
      </c>
      <c r="Q1815" s="209">
        <v>0</v>
      </c>
      <c r="R1815" s="209">
        <f>Q1815*H1815</f>
        <v>0</v>
      </c>
      <c r="S1815" s="209">
        <v>0</v>
      </c>
      <c r="T1815" s="210">
        <f>S1815*H1815</f>
        <v>0</v>
      </c>
      <c r="U1815" s="39"/>
      <c r="V1815" s="39"/>
      <c r="W1815" s="39"/>
      <c r="X1815" s="39"/>
      <c r="Y1815" s="39"/>
      <c r="Z1815" s="39"/>
      <c r="AA1815" s="39"/>
      <c r="AB1815" s="39"/>
      <c r="AC1815" s="39"/>
      <c r="AD1815" s="39"/>
      <c r="AE1815" s="39"/>
      <c r="AR1815" s="211" t="s">
        <v>234</v>
      </c>
      <c r="AT1815" s="211" t="s">
        <v>191</v>
      </c>
      <c r="AU1815" s="211" t="s">
        <v>85</v>
      </c>
      <c r="AY1815" s="18" t="s">
        <v>195</v>
      </c>
      <c r="BE1815" s="212">
        <f>IF(N1815="základní",J1815,0)</f>
        <v>0</v>
      </c>
      <c r="BF1815" s="212">
        <f>IF(N1815="snížená",J1815,0)</f>
        <v>0</v>
      </c>
      <c r="BG1815" s="212">
        <f>IF(N1815="zákl. přenesená",J1815,0)</f>
        <v>0</v>
      </c>
      <c r="BH1815" s="212">
        <f>IF(N1815="sníž. přenesená",J1815,0)</f>
        <v>0</v>
      </c>
      <c r="BI1815" s="212">
        <f>IF(N1815="nulová",J1815,0)</f>
        <v>0</v>
      </c>
      <c r="BJ1815" s="18" t="s">
        <v>83</v>
      </c>
      <c r="BK1815" s="212">
        <f>ROUND(I1815*H1815,2)</f>
        <v>0</v>
      </c>
      <c r="BL1815" s="18" t="s">
        <v>234</v>
      </c>
      <c r="BM1815" s="211" t="s">
        <v>2822</v>
      </c>
    </row>
    <row r="1816" s="10" customFormat="1">
      <c r="A1816" s="10"/>
      <c r="B1816" s="218"/>
      <c r="C1816" s="219"/>
      <c r="D1816" s="213" t="s">
        <v>199</v>
      </c>
      <c r="E1816" s="220" t="s">
        <v>1</v>
      </c>
      <c r="F1816" s="221" t="s">
        <v>1796</v>
      </c>
      <c r="G1816" s="219"/>
      <c r="H1816" s="220" t="s">
        <v>1</v>
      </c>
      <c r="I1816" s="222"/>
      <c r="J1816" s="219"/>
      <c r="K1816" s="219"/>
      <c r="L1816" s="223"/>
      <c r="M1816" s="224"/>
      <c r="N1816" s="225"/>
      <c r="O1816" s="225"/>
      <c r="P1816" s="225"/>
      <c r="Q1816" s="225"/>
      <c r="R1816" s="225"/>
      <c r="S1816" s="225"/>
      <c r="T1816" s="226"/>
      <c r="U1816" s="10"/>
      <c r="V1816" s="10"/>
      <c r="W1816" s="10"/>
      <c r="X1816" s="10"/>
      <c r="Y1816" s="10"/>
      <c r="Z1816" s="10"/>
      <c r="AA1816" s="10"/>
      <c r="AB1816" s="10"/>
      <c r="AC1816" s="10"/>
      <c r="AD1816" s="10"/>
      <c r="AE1816" s="10"/>
      <c r="AT1816" s="227" t="s">
        <v>199</v>
      </c>
      <c r="AU1816" s="227" t="s">
        <v>85</v>
      </c>
      <c r="AV1816" s="10" t="s">
        <v>83</v>
      </c>
      <c r="AW1816" s="10" t="s">
        <v>32</v>
      </c>
      <c r="AX1816" s="10" t="s">
        <v>76</v>
      </c>
      <c r="AY1816" s="227" t="s">
        <v>195</v>
      </c>
    </row>
    <row r="1817" s="10" customFormat="1">
      <c r="A1817" s="10"/>
      <c r="B1817" s="218"/>
      <c r="C1817" s="219"/>
      <c r="D1817" s="213" t="s">
        <v>199</v>
      </c>
      <c r="E1817" s="220" t="s">
        <v>1</v>
      </c>
      <c r="F1817" s="221" t="s">
        <v>2039</v>
      </c>
      <c r="G1817" s="219"/>
      <c r="H1817" s="220" t="s">
        <v>1</v>
      </c>
      <c r="I1817" s="222"/>
      <c r="J1817" s="219"/>
      <c r="K1817" s="219"/>
      <c r="L1817" s="223"/>
      <c r="M1817" s="224"/>
      <c r="N1817" s="225"/>
      <c r="O1817" s="225"/>
      <c r="P1817" s="225"/>
      <c r="Q1817" s="225"/>
      <c r="R1817" s="225"/>
      <c r="S1817" s="225"/>
      <c r="T1817" s="226"/>
      <c r="U1817" s="10"/>
      <c r="V1817" s="10"/>
      <c r="W1817" s="10"/>
      <c r="X1817" s="10"/>
      <c r="Y1817" s="10"/>
      <c r="Z1817" s="10"/>
      <c r="AA1817" s="10"/>
      <c r="AB1817" s="10"/>
      <c r="AC1817" s="10"/>
      <c r="AD1817" s="10"/>
      <c r="AE1817" s="10"/>
      <c r="AT1817" s="227" t="s">
        <v>199</v>
      </c>
      <c r="AU1817" s="227" t="s">
        <v>85</v>
      </c>
      <c r="AV1817" s="10" t="s">
        <v>83</v>
      </c>
      <c r="AW1817" s="10" t="s">
        <v>32</v>
      </c>
      <c r="AX1817" s="10" t="s">
        <v>76</v>
      </c>
      <c r="AY1817" s="227" t="s">
        <v>195</v>
      </c>
    </row>
    <row r="1818" s="11" customFormat="1">
      <c r="A1818" s="11"/>
      <c r="B1818" s="228"/>
      <c r="C1818" s="229"/>
      <c r="D1818" s="213" t="s">
        <v>199</v>
      </c>
      <c r="E1818" s="230" t="s">
        <v>1</v>
      </c>
      <c r="F1818" s="231" t="s">
        <v>2040</v>
      </c>
      <c r="G1818" s="229"/>
      <c r="H1818" s="232">
        <v>195.45599999999999</v>
      </c>
      <c r="I1818" s="233"/>
      <c r="J1818" s="229"/>
      <c r="K1818" s="229"/>
      <c r="L1818" s="234"/>
      <c r="M1818" s="235"/>
      <c r="N1818" s="236"/>
      <c r="O1818" s="236"/>
      <c r="P1818" s="236"/>
      <c r="Q1818" s="236"/>
      <c r="R1818" s="236"/>
      <c r="S1818" s="236"/>
      <c r="T1818" s="237"/>
      <c r="U1818" s="11"/>
      <c r="V1818" s="11"/>
      <c r="W1818" s="11"/>
      <c r="X1818" s="11"/>
      <c r="Y1818" s="11"/>
      <c r="Z1818" s="11"/>
      <c r="AA1818" s="11"/>
      <c r="AB1818" s="11"/>
      <c r="AC1818" s="11"/>
      <c r="AD1818" s="11"/>
      <c r="AE1818" s="11"/>
      <c r="AT1818" s="238" t="s">
        <v>199</v>
      </c>
      <c r="AU1818" s="238" t="s">
        <v>85</v>
      </c>
      <c r="AV1818" s="11" t="s">
        <v>85</v>
      </c>
      <c r="AW1818" s="11" t="s">
        <v>32</v>
      </c>
      <c r="AX1818" s="11" t="s">
        <v>76</v>
      </c>
      <c r="AY1818" s="238" t="s">
        <v>195</v>
      </c>
    </row>
    <row r="1819" s="11" customFormat="1">
      <c r="A1819" s="11"/>
      <c r="B1819" s="228"/>
      <c r="C1819" s="229"/>
      <c r="D1819" s="213" t="s">
        <v>199</v>
      </c>
      <c r="E1819" s="230" t="s">
        <v>1</v>
      </c>
      <c r="F1819" s="231" t="s">
        <v>2041</v>
      </c>
      <c r="G1819" s="229"/>
      <c r="H1819" s="232">
        <v>29.25</v>
      </c>
      <c r="I1819" s="233"/>
      <c r="J1819" s="229"/>
      <c r="K1819" s="229"/>
      <c r="L1819" s="234"/>
      <c r="M1819" s="235"/>
      <c r="N1819" s="236"/>
      <c r="O1819" s="236"/>
      <c r="P1819" s="236"/>
      <c r="Q1819" s="236"/>
      <c r="R1819" s="236"/>
      <c r="S1819" s="236"/>
      <c r="T1819" s="237"/>
      <c r="U1819" s="11"/>
      <c r="V1819" s="11"/>
      <c r="W1819" s="11"/>
      <c r="X1819" s="11"/>
      <c r="Y1819" s="11"/>
      <c r="Z1819" s="11"/>
      <c r="AA1819" s="11"/>
      <c r="AB1819" s="11"/>
      <c r="AC1819" s="11"/>
      <c r="AD1819" s="11"/>
      <c r="AE1819" s="11"/>
      <c r="AT1819" s="238" t="s">
        <v>199</v>
      </c>
      <c r="AU1819" s="238" t="s">
        <v>85</v>
      </c>
      <c r="AV1819" s="11" t="s">
        <v>85</v>
      </c>
      <c r="AW1819" s="11" t="s">
        <v>32</v>
      </c>
      <c r="AX1819" s="11" t="s">
        <v>76</v>
      </c>
      <c r="AY1819" s="238" t="s">
        <v>195</v>
      </c>
    </row>
    <row r="1820" s="11" customFormat="1">
      <c r="A1820" s="11"/>
      <c r="B1820" s="228"/>
      <c r="C1820" s="229"/>
      <c r="D1820" s="213" t="s">
        <v>199</v>
      </c>
      <c r="E1820" s="230" t="s">
        <v>1</v>
      </c>
      <c r="F1820" s="231" t="s">
        <v>2042</v>
      </c>
      <c r="G1820" s="229"/>
      <c r="H1820" s="232">
        <v>5.4000000000000004</v>
      </c>
      <c r="I1820" s="233"/>
      <c r="J1820" s="229"/>
      <c r="K1820" s="229"/>
      <c r="L1820" s="234"/>
      <c r="M1820" s="235"/>
      <c r="N1820" s="236"/>
      <c r="O1820" s="236"/>
      <c r="P1820" s="236"/>
      <c r="Q1820" s="236"/>
      <c r="R1820" s="236"/>
      <c r="S1820" s="236"/>
      <c r="T1820" s="237"/>
      <c r="U1820" s="11"/>
      <c r="V1820" s="11"/>
      <c r="W1820" s="11"/>
      <c r="X1820" s="11"/>
      <c r="Y1820" s="11"/>
      <c r="Z1820" s="11"/>
      <c r="AA1820" s="11"/>
      <c r="AB1820" s="11"/>
      <c r="AC1820" s="11"/>
      <c r="AD1820" s="11"/>
      <c r="AE1820" s="11"/>
      <c r="AT1820" s="238" t="s">
        <v>199</v>
      </c>
      <c r="AU1820" s="238" t="s">
        <v>85</v>
      </c>
      <c r="AV1820" s="11" t="s">
        <v>85</v>
      </c>
      <c r="AW1820" s="11" t="s">
        <v>32</v>
      </c>
      <c r="AX1820" s="11" t="s">
        <v>76</v>
      </c>
      <c r="AY1820" s="238" t="s">
        <v>195</v>
      </c>
    </row>
    <row r="1821" s="10" customFormat="1">
      <c r="A1821" s="10"/>
      <c r="B1821" s="218"/>
      <c r="C1821" s="219"/>
      <c r="D1821" s="213" t="s">
        <v>199</v>
      </c>
      <c r="E1821" s="220" t="s">
        <v>1</v>
      </c>
      <c r="F1821" s="221" t="s">
        <v>2043</v>
      </c>
      <c r="G1821" s="219"/>
      <c r="H1821" s="220" t="s">
        <v>1</v>
      </c>
      <c r="I1821" s="222"/>
      <c r="J1821" s="219"/>
      <c r="K1821" s="219"/>
      <c r="L1821" s="223"/>
      <c r="M1821" s="224"/>
      <c r="N1821" s="225"/>
      <c r="O1821" s="225"/>
      <c r="P1821" s="225"/>
      <c r="Q1821" s="225"/>
      <c r="R1821" s="225"/>
      <c r="S1821" s="225"/>
      <c r="T1821" s="226"/>
      <c r="U1821" s="10"/>
      <c r="V1821" s="10"/>
      <c r="W1821" s="10"/>
      <c r="X1821" s="10"/>
      <c r="Y1821" s="10"/>
      <c r="Z1821" s="10"/>
      <c r="AA1821" s="10"/>
      <c r="AB1821" s="10"/>
      <c r="AC1821" s="10"/>
      <c r="AD1821" s="10"/>
      <c r="AE1821" s="10"/>
      <c r="AT1821" s="227" t="s">
        <v>199</v>
      </c>
      <c r="AU1821" s="227" t="s">
        <v>85</v>
      </c>
      <c r="AV1821" s="10" t="s">
        <v>83</v>
      </c>
      <c r="AW1821" s="10" t="s">
        <v>32</v>
      </c>
      <c r="AX1821" s="10" t="s">
        <v>76</v>
      </c>
      <c r="AY1821" s="227" t="s">
        <v>195</v>
      </c>
    </row>
    <row r="1822" s="11" customFormat="1">
      <c r="A1822" s="11"/>
      <c r="B1822" s="228"/>
      <c r="C1822" s="229"/>
      <c r="D1822" s="213" t="s">
        <v>199</v>
      </c>
      <c r="E1822" s="230" t="s">
        <v>1</v>
      </c>
      <c r="F1822" s="231" t="s">
        <v>2044</v>
      </c>
      <c r="G1822" s="229"/>
      <c r="H1822" s="232">
        <v>77.724000000000004</v>
      </c>
      <c r="I1822" s="233"/>
      <c r="J1822" s="229"/>
      <c r="K1822" s="229"/>
      <c r="L1822" s="234"/>
      <c r="M1822" s="235"/>
      <c r="N1822" s="236"/>
      <c r="O1822" s="236"/>
      <c r="P1822" s="236"/>
      <c r="Q1822" s="236"/>
      <c r="R1822" s="236"/>
      <c r="S1822" s="236"/>
      <c r="T1822" s="237"/>
      <c r="U1822" s="11"/>
      <c r="V1822" s="11"/>
      <c r="W1822" s="11"/>
      <c r="X1822" s="11"/>
      <c r="Y1822" s="11"/>
      <c r="Z1822" s="11"/>
      <c r="AA1822" s="11"/>
      <c r="AB1822" s="11"/>
      <c r="AC1822" s="11"/>
      <c r="AD1822" s="11"/>
      <c r="AE1822" s="11"/>
      <c r="AT1822" s="238" t="s">
        <v>199</v>
      </c>
      <c r="AU1822" s="238" t="s">
        <v>85</v>
      </c>
      <c r="AV1822" s="11" t="s">
        <v>85</v>
      </c>
      <c r="AW1822" s="11" t="s">
        <v>32</v>
      </c>
      <c r="AX1822" s="11" t="s">
        <v>76</v>
      </c>
      <c r="AY1822" s="238" t="s">
        <v>195</v>
      </c>
    </row>
    <row r="1823" s="11" customFormat="1">
      <c r="A1823" s="11"/>
      <c r="B1823" s="228"/>
      <c r="C1823" s="229"/>
      <c r="D1823" s="213" t="s">
        <v>199</v>
      </c>
      <c r="E1823" s="230" t="s">
        <v>1</v>
      </c>
      <c r="F1823" s="231" t="s">
        <v>2045</v>
      </c>
      <c r="G1823" s="229"/>
      <c r="H1823" s="232">
        <v>13</v>
      </c>
      <c r="I1823" s="233"/>
      <c r="J1823" s="229"/>
      <c r="K1823" s="229"/>
      <c r="L1823" s="234"/>
      <c r="M1823" s="235"/>
      <c r="N1823" s="236"/>
      <c r="O1823" s="236"/>
      <c r="P1823" s="236"/>
      <c r="Q1823" s="236"/>
      <c r="R1823" s="236"/>
      <c r="S1823" s="236"/>
      <c r="T1823" s="237"/>
      <c r="U1823" s="11"/>
      <c r="V1823" s="11"/>
      <c r="W1823" s="11"/>
      <c r="X1823" s="11"/>
      <c r="Y1823" s="11"/>
      <c r="Z1823" s="11"/>
      <c r="AA1823" s="11"/>
      <c r="AB1823" s="11"/>
      <c r="AC1823" s="11"/>
      <c r="AD1823" s="11"/>
      <c r="AE1823" s="11"/>
      <c r="AT1823" s="238" t="s">
        <v>199</v>
      </c>
      <c r="AU1823" s="238" t="s">
        <v>85</v>
      </c>
      <c r="AV1823" s="11" t="s">
        <v>85</v>
      </c>
      <c r="AW1823" s="11" t="s">
        <v>32</v>
      </c>
      <c r="AX1823" s="11" t="s">
        <v>76</v>
      </c>
      <c r="AY1823" s="238" t="s">
        <v>195</v>
      </c>
    </row>
    <row r="1824" s="10" customFormat="1">
      <c r="A1824" s="10"/>
      <c r="B1824" s="218"/>
      <c r="C1824" s="219"/>
      <c r="D1824" s="213" t="s">
        <v>199</v>
      </c>
      <c r="E1824" s="220" t="s">
        <v>1</v>
      </c>
      <c r="F1824" s="221" t="s">
        <v>2025</v>
      </c>
      <c r="G1824" s="219"/>
      <c r="H1824" s="220" t="s">
        <v>1</v>
      </c>
      <c r="I1824" s="222"/>
      <c r="J1824" s="219"/>
      <c r="K1824" s="219"/>
      <c r="L1824" s="223"/>
      <c r="M1824" s="224"/>
      <c r="N1824" s="225"/>
      <c r="O1824" s="225"/>
      <c r="P1824" s="225"/>
      <c r="Q1824" s="225"/>
      <c r="R1824" s="225"/>
      <c r="S1824" s="225"/>
      <c r="T1824" s="226"/>
      <c r="U1824" s="10"/>
      <c r="V1824" s="10"/>
      <c r="W1824" s="10"/>
      <c r="X1824" s="10"/>
      <c r="Y1824" s="10"/>
      <c r="Z1824" s="10"/>
      <c r="AA1824" s="10"/>
      <c r="AB1824" s="10"/>
      <c r="AC1824" s="10"/>
      <c r="AD1824" s="10"/>
      <c r="AE1824" s="10"/>
      <c r="AT1824" s="227" t="s">
        <v>199</v>
      </c>
      <c r="AU1824" s="227" t="s">
        <v>85</v>
      </c>
      <c r="AV1824" s="10" t="s">
        <v>83</v>
      </c>
      <c r="AW1824" s="10" t="s">
        <v>32</v>
      </c>
      <c r="AX1824" s="10" t="s">
        <v>76</v>
      </c>
      <c r="AY1824" s="227" t="s">
        <v>195</v>
      </c>
    </row>
    <row r="1825" s="11" customFormat="1">
      <c r="A1825" s="11"/>
      <c r="B1825" s="228"/>
      <c r="C1825" s="229"/>
      <c r="D1825" s="213" t="s">
        <v>199</v>
      </c>
      <c r="E1825" s="230" t="s">
        <v>1</v>
      </c>
      <c r="F1825" s="231" t="s">
        <v>2046</v>
      </c>
      <c r="G1825" s="229"/>
      <c r="H1825" s="232">
        <v>272.54399999999998</v>
      </c>
      <c r="I1825" s="233"/>
      <c r="J1825" s="229"/>
      <c r="K1825" s="229"/>
      <c r="L1825" s="234"/>
      <c r="M1825" s="235"/>
      <c r="N1825" s="236"/>
      <c r="O1825" s="236"/>
      <c r="P1825" s="236"/>
      <c r="Q1825" s="236"/>
      <c r="R1825" s="236"/>
      <c r="S1825" s="236"/>
      <c r="T1825" s="237"/>
      <c r="U1825" s="11"/>
      <c r="V1825" s="11"/>
      <c r="W1825" s="11"/>
      <c r="X1825" s="11"/>
      <c r="Y1825" s="11"/>
      <c r="Z1825" s="11"/>
      <c r="AA1825" s="11"/>
      <c r="AB1825" s="11"/>
      <c r="AC1825" s="11"/>
      <c r="AD1825" s="11"/>
      <c r="AE1825" s="11"/>
      <c r="AT1825" s="238" t="s">
        <v>199</v>
      </c>
      <c r="AU1825" s="238" t="s">
        <v>85</v>
      </c>
      <c r="AV1825" s="11" t="s">
        <v>85</v>
      </c>
      <c r="AW1825" s="11" t="s">
        <v>32</v>
      </c>
      <c r="AX1825" s="11" t="s">
        <v>76</v>
      </c>
      <c r="AY1825" s="238" t="s">
        <v>195</v>
      </c>
    </row>
    <row r="1826" s="11" customFormat="1">
      <c r="A1826" s="11"/>
      <c r="B1826" s="228"/>
      <c r="C1826" s="229"/>
      <c r="D1826" s="213" t="s">
        <v>199</v>
      </c>
      <c r="E1826" s="230" t="s">
        <v>1</v>
      </c>
      <c r="F1826" s="231" t="s">
        <v>2047</v>
      </c>
      <c r="G1826" s="229"/>
      <c r="H1826" s="232">
        <v>39</v>
      </c>
      <c r="I1826" s="233"/>
      <c r="J1826" s="229"/>
      <c r="K1826" s="229"/>
      <c r="L1826" s="234"/>
      <c r="M1826" s="235"/>
      <c r="N1826" s="236"/>
      <c r="O1826" s="236"/>
      <c r="P1826" s="236"/>
      <c r="Q1826" s="236"/>
      <c r="R1826" s="236"/>
      <c r="S1826" s="236"/>
      <c r="T1826" s="237"/>
      <c r="U1826" s="11"/>
      <c r="V1826" s="11"/>
      <c r="W1826" s="11"/>
      <c r="X1826" s="11"/>
      <c r="Y1826" s="11"/>
      <c r="Z1826" s="11"/>
      <c r="AA1826" s="11"/>
      <c r="AB1826" s="11"/>
      <c r="AC1826" s="11"/>
      <c r="AD1826" s="11"/>
      <c r="AE1826" s="11"/>
      <c r="AT1826" s="238" t="s">
        <v>199</v>
      </c>
      <c r="AU1826" s="238" t="s">
        <v>85</v>
      </c>
      <c r="AV1826" s="11" t="s">
        <v>85</v>
      </c>
      <c r="AW1826" s="11" t="s">
        <v>32</v>
      </c>
      <c r="AX1826" s="11" t="s">
        <v>76</v>
      </c>
      <c r="AY1826" s="238" t="s">
        <v>195</v>
      </c>
    </row>
    <row r="1827" s="10" customFormat="1">
      <c r="A1827" s="10"/>
      <c r="B1827" s="218"/>
      <c r="C1827" s="219"/>
      <c r="D1827" s="213" t="s">
        <v>199</v>
      </c>
      <c r="E1827" s="220" t="s">
        <v>1</v>
      </c>
      <c r="F1827" s="221" t="s">
        <v>2048</v>
      </c>
      <c r="G1827" s="219"/>
      <c r="H1827" s="220" t="s">
        <v>1</v>
      </c>
      <c r="I1827" s="222"/>
      <c r="J1827" s="219"/>
      <c r="K1827" s="219"/>
      <c r="L1827" s="223"/>
      <c r="M1827" s="224"/>
      <c r="N1827" s="225"/>
      <c r="O1827" s="225"/>
      <c r="P1827" s="225"/>
      <c r="Q1827" s="225"/>
      <c r="R1827" s="225"/>
      <c r="S1827" s="225"/>
      <c r="T1827" s="226"/>
      <c r="U1827" s="10"/>
      <c r="V1827" s="10"/>
      <c r="W1827" s="10"/>
      <c r="X1827" s="10"/>
      <c r="Y1827" s="10"/>
      <c r="Z1827" s="10"/>
      <c r="AA1827" s="10"/>
      <c r="AB1827" s="10"/>
      <c r="AC1827" s="10"/>
      <c r="AD1827" s="10"/>
      <c r="AE1827" s="10"/>
      <c r="AT1827" s="227" t="s">
        <v>199</v>
      </c>
      <c r="AU1827" s="227" t="s">
        <v>85</v>
      </c>
      <c r="AV1827" s="10" t="s">
        <v>83</v>
      </c>
      <c r="AW1827" s="10" t="s">
        <v>32</v>
      </c>
      <c r="AX1827" s="10" t="s">
        <v>76</v>
      </c>
      <c r="AY1827" s="227" t="s">
        <v>195</v>
      </c>
    </row>
    <row r="1828" s="11" customFormat="1">
      <c r="A1828" s="11"/>
      <c r="B1828" s="228"/>
      <c r="C1828" s="229"/>
      <c r="D1828" s="213" t="s">
        <v>199</v>
      </c>
      <c r="E1828" s="230" t="s">
        <v>1</v>
      </c>
      <c r="F1828" s="231" t="s">
        <v>2049</v>
      </c>
      <c r="G1828" s="229"/>
      <c r="H1828" s="232">
        <v>1.2</v>
      </c>
      <c r="I1828" s="233"/>
      <c r="J1828" s="229"/>
      <c r="K1828" s="229"/>
      <c r="L1828" s="234"/>
      <c r="M1828" s="235"/>
      <c r="N1828" s="236"/>
      <c r="O1828" s="236"/>
      <c r="P1828" s="236"/>
      <c r="Q1828" s="236"/>
      <c r="R1828" s="236"/>
      <c r="S1828" s="236"/>
      <c r="T1828" s="237"/>
      <c r="U1828" s="11"/>
      <c r="V1828" s="11"/>
      <c r="W1828" s="11"/>
      <c r="X1828" s="11"/>
      <c r="Y1828" s="11"/>
      <c r="Z1828" s="11"/>
      <c r="AA1828" s="11"/>
      <c r="AB1828" s="11"/>
      <c r="AC1828" s="11"/>
      <c r="AD1828" s="11"/>
      <c r="AE1828" s="11"/>
      <c r="AT1828" s="238" t="s">
        <v>199</v>
      </c>
      <c r="AU1828" s="238" t="s">
        <v>85</v>
      </c>
      <c r="AV1828" s="11" t="s">
        <v>85</v>
      </c>
      <c r="AW1828" s="11" t="s">
        <v>32</v>
      </c>
      <c r="AX1828" s="11" t="s">
        <v>76</v>
      </c>
      <c r="AY1828" s="238" t="s">
        <v>195</v>
      </c>
    </row>
    <row r="1829" s="10" customFormat="1">
      <c r="A1829" s="10"/>
      <c r="B1829" s="218"/>
      <c r="C1829" s="219"/>
      <c r="D1829" s="213" t="s">
        <v>199</v>
      </c>
      <c r="E1829" s="220" t="s">
        <v>1</v>
      </c>
      <c r="F1829" s="221" t="s">
        <v>2030</v>
      </c>
      <c r="G1829" s="219"/>
      <c r="H1829" s="220" t="s">
        <v>1</v>
      </c>
      <c r="I1829" s="222"/>
      <c r="J1829" s="219"/>
      <c r="K1829" s="219"/>
      <c r="L1829" s="223"/>
      <c r="M1829" s="224"/>
      <c r="N1829" s="225"/>
      <c r="O1829" s="225"/>
      <c r="P1829" s="225"/>
      <c r="Q1829" s="225"/>
      <c r="R1829" s="225"/>
      <c r="S1829" s="225"/>
      <c r="T1829" s="226"/>
      <c r="U1829" s="10"/>
      <c r="V1829" s="10"/>
      <c r="W1829" s="10"/>
      <c r="X1829" s="10"/>
      <c r="Y1829" s="10"/>
      <c r="Z1829" s="10"/>
      <c r="AA1829" s="10"/>
      <c r="AB1829" s="10"/>
      <c r="AC1829" s="10"/>
      <c r="AD1829" s="10"/>
      <c r="AE1829" s="10"/>
      <c r="AT1829" s="227" t="s">
        <v>199</v>
      </c>
      <c r="AU1829" s="227" t="s">
        <v>85</v>
      </c>
      <c r="AV1829" s="10" t="s">
        <v>83</v>
      </c>
      <c r="AW1829" s="10" t="s">
        <v>32</v>
      </c>
      <c r="AX1829" s="10" t="s">
        <v>76</v>
      </c>
      <c r="AY1829" s="227" t="s">
        <v>195</v>
      </c>
    </row>
    <row r="1830" s="11" customFormat="1">
      <c r="A1830" s="11"/>
      <c r="B1830" s="228"/>
      <c r="C1830" s="229"/>
      <c r="D1830" s="213" t="s">
        <v>199</v>
      </c>
      <c r="E1830" s="230" t="s">
        <v>1</v>
      </c>
      <c r="F1830" s="231" t="s">
        <v>2050</v>
      </c>
      <c r="G1830" s="229"/>
      <c r="H1830" s="232">
        <v>313.78800000000001</v>
      </c>
      <c r="I1830" s="233"/>
      <c r="J1830" s="229"/>
      <c r="K1830" s="229"/>
      <c r="L1830" s="234"/>
      <c r="M1830" s="235"/>
      <c r="N1830" s="236"/>
      <c r="O1830" s="236"/>
      <c r="P1830" s="236"/>
      <c r="Q1830" s="236"/>
      <c r="R1830" s="236"/>
      <c r="S1830" s="236"/>
      <c r="T1830" s="237"/>
      <c r="U1830" s="11"/>
      <c r="V1830" s="11"/>
      <c r="W1830" s="11"/>
      <c r="X1830" s="11"/>
      <c r="Y1830" s="11"/>
      <c r="Z1830" s="11"/>
      <c r="AA1830" s="11"/>
      <c r="AB1830" s="11"/>
      <c r="AC1830" s="11"/>
      <c r="AD1830" s="11"/>
      <c r="AE1830" s="11"/>
      <c r="AT1830" s="238" t="s">
        <v>199</v>
      </c>
      <c r="AU1830" s="238" t="s">
        <v>85</v>
      </c>
      <c r="AV1830" s="11" t="s">
        <v>85</v>
      </c>
      <c r="AW1830" s="11" t="s">
        <v>32</v>
      </c>
      <c r="AX1830" s="11" t="s">
        <v>76</v>
      </c>
      <c r="AY1830" s="238" t="s">
        <v>195</v>
      </c>
    </row>
    <row r="1831" s="11" customFormat="1">
      <c r="A1831" s="11"/>
      <c r="B1831" s="228"/>
      <c r="C1831" s="229"/>
      <c r="D1831" s="213" t="s">
        <v>199</v>
      </c>
      <c r="E1831" s="230" t="s">
        <v>1</v>
      </c>
      <c r="F1831" s="231" t="s">
        <v>2051</v>
      </c>
      <c r="G1831" s="229"/>
      <c r="H1831" s="232">
        <v>32.5</v>
      </c>
      <c r="I1831" s="233"/>
      <c r="J1831" s="229"/>
      <c r="K1831" s="229"/>
      <c r="L1831" s="234"/>
      <c r="M1831" s="235"/>
      <c r="N1831" s="236"/>
      <c r="O1831" s="236"/>
      <c r="P1831" s="236"/>
      <c r="Q1831" s="236"/>
      <c r="R1831" s="236"/>
      <c r="S1831" s="236"/>
      <c r="T1831" s="237"/>
      <c r="U1831" s="11"/>
      <c r="V1831" s="11"/>
      <c r="W1831" s="11"/>
      <c r="X1831" s="11"/>
      <c r="Y1831" s="11"/>
      <c r="Z1831" s="11"/>
      <c r="AA1831" s="11"/>
      <c r="AB1831" s="11"/>
      <c r="AC1831" s="11"/>
      <c r="AD1831" s="11"/>
      <c r="AE1831" s="11"/>
      <c r="AT1831" s="238" t="s">
        <v>199</v>
      </c>
      <c r="AU1831" s="238" t="s">
        <v>85</v>
      </c>
      <c r="AV1831" s="11" t="s">
        <v>85</v>
      </c>
      <c r="AW1831" s="11" t="s">
        <v>32</v>
      </c>
      <c r="AX1831" s="11" t="s">
        <v>76</v>
      </c>
      <c r="AY1831" s="238" t="s">
        <v>195</v>
      </c>
    </row>
    <row r="1832" s="10" customFormat="1">
      <c r="A1832" s="10"/>
      <c r="B1832" s="218"/>
      <c r="C1832" s="219"/>
      <c r="D1832" s="213" t="s">
        <v>199</v>
      </c>
      <c r="E1832" s="220" t="s">
        <v>1</v>
      </c>
      <c r="F1832" s="221" t="s">
        <v>2032</v>
      </c>
      <c r="G1832" s="219"/>
      <c r="H1832" s="220" t="s">
        <v>1</v>
      </c>
      <c r="I1832" s="222"/>
      <c r="J1832" s="219"/>
      <c r="K1832" s="219"/>
      <c r="L1832" s="223"/>
      <c r="M1832" s="224"/>
      <c r="N1832" s="225"/>
      <c r="O1832" s="225"/>
      <c r="P1832" s="225"/>
      <c r="Q1832" s="225"/>
      <c r="R1832" s="225"/>
      <c r="S1832" s="225"/>
      <c r="T1832" s="226"/>
      <c r="U1832" s="10"/>
      <c r="V1832" s="10"/>
      <c r="W1832" s="10"/>
      <c r="X1832" s="10"/>
      <c r="Y1832" s="10"/>
      <c r="Z1832" s="10"/>
      <c r="AA1832" s="10"/>
      <c r="AB1832" s="10"/>
      <c r="AC1832" s="10"/>
      <c r="AD1832" s="10"/>
      <c r="AE1832" s="10"/>
      <c r="AT1832" s="227" t="s">
        <v>199</v>
      </c>
      <c r="AU1832" s="227" t="s">
        <v>85</v>
      </c>
      <c r="AV1832" s="10" t="s">
        <v>83</v>
      </c>
      <c r="AW1832" s="10" t="s">
        <v>32</v>
      </c>
      <c r="AX1832" s="10" t="s">
        <v>76</v>
      </c>
      <c r="AY1832" s="227" t="s">
        <v>195</v>
      </c>
    </row>
    <row r="1833" s="11" customFormat="1">
      <c r="A1833" s="11"/>
      <c r="B1833" s="228"/>
      <c r="C1833" s="229"/>
      <c r="D1833" s="213" t="s">
        <v>199</v>
      </c>
      <c r="E1833" s="230" t="s">
        <v>1</v>
      </c>
      <c r="F1833" s="231" t="s">
        <v>2052</v>
      </c>
      <c r="G1833" s="229"/>
      <c r="H1833" s="232">
        <v>28.643999999999998</v>
      </c>
      <c r="I1833" s="233"/>
      <c r="J1833" s="229"/>
      <c r="K1833" s="229"/>
      <c r="L1833" s="234"/>
      <c r="M1833" s="235"/>
      <c r="N1833" s="236"/>
      <c r="O1833" s="236"/>
      <c r="P1833" s="236"/>
      <c r="Q1833" s="236"/>
      <c r="R1833" s="236"/>
      <c r="S1833" s="236"/>
      <c r="T1833" s="237"/>
      <c r="U1833" s="11"/>
      <c r="V1833" s="11"/>
      <c r="W1833" s="11"/>
      <c r="X1833" s="11"/>
      <c r="Y1833" s="11"/>
      <c r="Z1833" s="11"/>
      <c r="AA1833" s="11"/>
      <c r="AB1833" s="11"/>
      <c r="AC1833" s="11"/>
      <c r="AD1833" s="11"/>
      <c r="AE1833" s="11"/>
      <c r="AT1833" s="238" t="s">
        <v>199</v>
      </c>
      <c r="AU1833" s="238" t="s">
        <v>85</v>
      </c>
      <c r="AV1833" s="11" t="s">
        <v>85</v>
      </c>
      <c r="AW1833" s="11" t="s">
        <v>32</v>
      </c>
      <c r="AX1833" s="11" t="s">
        <v>76</v>
      </c>
      <c r="AY1833" s="238" t="s">
        <v>195</v>
      </c>
    </row>
    <row r="1834" s="11" customFormat="1">
      <c r="A1834" s="11"/>
      <c r="B1834" s="228"/>
      <c r="C1834" s="229"/>
      <c r="D1834" s="213" t="s">
        <v>199</v>
      </c>
      <c r="E1834" s="230" t="s">
        <v>1</v>
      </c>
      <c r="F1834" s="231" t="s">
        <v>2053</v>
      </c>
      <c r="G1834" s="229"/>
      <c r="H1834" s="232">
        <v>3.25</v>
      </c>
      <c r="I1834" s="233"/>
      <c r="J1834" s="229"/>
      <c r="K1834" s="229"/>
      <c r="L1834" s="234"/>
      <c r="M1834" s="235"/>
      <c r="N1834" s="236"/>
      <c r="O1834" s="236"/>
      <c r="P1834" s="236"/>
      <c r="Q1834" s="236"/>
      <c r="R1834" s="236"/>
      <c r="S1834" s="236"/>
      <c r="T1834" s="237"/>
      <c r="U1834" s="11"/>
      <c r="V1834" s="11"/>
      <c r="W1834" s="11"/>
      <c r="X1834" s="11"/>
      <c r="Y1834" s="11"/>
      <c r="Z1834" s="11"/>
      <c r="AA1834" s="11"/>
      <c r="AB1834" s="11"/>
      <c r="AC1834" s="11"/>
      <c r="AD1834" s="11"/>
      <c r="AE1834" s="11"/>
      <c r="AT1834" s="238" t="s">
        <v>199</v>
      </c>
      <c r="AU1834" s="238" t="s">
        <v>85</v>
      </c>
      <c r="AV1834" s="11" t="s">
        <v>85</v>
      </c>
      <c r="AW1834" s="11" t="s">
        <v>32</v>
      </c>
      <c r="AX1834" s="11" t="s">
        <v>76</v>
      </c>
      <c r="AY1834" s="238" t="s">
        <v>195</v>
      </c>
    </row>
    <row r="1835" s="10" customFormat="1">
      <c r="A1835" s="10"/>
      <c r="B1835" s="218"/>
      <c r="C1835" s="219"/>
      <c r="D1835" s="213" t="s">
        <v>199</v>
      </c>
      <c r="E1835" s="220" t="s">
        <v>1</v>
      </c>
      <c r="F1835" s="221" t="s">
        <v>2034</v>
      </c>
      <c r="G1835" s="219"/>
      <c r="H1835" s="220" t="s">
        <v>1</v>
      </c>
      <c r="I1835" s="222"/>
      <c r="J1835" s="219"/>
      <c r="K1835" s="219"/>
      <c r="L1835" s="223"/>
      <c r="M1835" s="224"/>
      <c r="N1835" s="225"/>
      <c r="O1835" s="225"/>
      <c r="P1835" s="225"/>
      <c r="Q1835" s="225"/>
      <c r="R1835" s="225"/>
      <c r="S1835" s="225"/>
      <c r="T1835" s="226"/>
      <c r="U1835" s="10"/>
      <c r="V1835" s="10"/>
      <c r="W1835" s="10"/>
      <c r="X1835" s="10"/>
      <c r="Y1835" s="10"/>
      <c r="Z1835" s="10"/>
      <c r="AA1835" s="10"/>
      <c r="AB1835" s="10"/>
      <c r="AC1835" s="10"/>
      <c r="AD1835" s="10"/>
      <c r="AE1835" s="10"/>
      <c r="AT1835" s="227" t="s">
        <v>199</v>
      </c>
      <c r="AU1835" s="227" t="s">
        <v>85</v>
      </c>
      <c r="AV1835" s="10" t="s">
        <v>83</v>
      </c>
      <c r="AW1835" s="10" t="s">
        <v>32</v>
      </c>
      <c r="AX1835" s="10" t="s">
        <v>76</v>
      </c>
      <c r="AY1835" s="227" t="s">
        <v>195</v>
      </c>
    </row>
    <row r="1836" s="11" customFormat="1">
      <c r="A1836" s="11"/>
      <c r="B1836" s="228"/>
      <c r="C1836" s="229"/>
      <c r="D1836" s="213" t="s">
        <v>199</v>
      </c>
      <c r="E1836" s="230" t="s">
        <v>1</v>
      </c>
      <c r="F1836" s="231" t="s">
        <v>2054</v>
      </c>
      <c r="G1836" s="229"/>
      <c r="H1836" s="232">
        <v>16.632000000000001</v>
      </c>
      <c r="I1836" s="233"/>
      <c r="J1836" s="229"/>
      <c r="K1836" s="229"/>
      <c r="L1836" s="234"/>
      <c r="M1836" s="235"/>
      <c r="N1836" s="236"/>
      <c r="O1836" s="236"/>
      <c r="P1836" s="236"/>
      <c r="Q1836" s="236"/>
      <c r="R1836" s="236"/>
      <c r="S1836" s="236"/>
      <c r="T1836" s="237"/>
      <c r="U1836" s="11"/>
      <c r="V1836" s="11"/>
      <c r="W1836" s="11"/>
      <c r="X1836" s="11"/>
      <c r="Y1836" s="11"/>
      <c r="Z1836" s="11"/>
      <c r="AA1836" s="11"/>
      <c r="AB1836" s="11"/>
      <c r="AC1836" s="11"/>
      <c r="AD1836" s="11"/>
      <c r="AE1836" s="11"/>
      <c r="AT1836" s="238" t="s">
        <v>199</v>
      </c>
      <c r="AU1836" s="238" t="s">
        <v>85</v>
      </c>
      <c r="AV1836" s="11" t="s">
        <v>85</v>
      </c>
      <c r="AW1836" s="11" t="s">
        <v>32</v>
      </c>
      <c r="AX1836" s="11" t="s">
        <v>76</v>
      </c>
      <c r="AY1836" s="238" t="s">
        <v>195</v>
      </c>
    </row>
    <row r="1837" s="10" customFormat="1">
      <c r="A1837" s="10"/>
      <c r="B1837" s="218"/>
      <c r="C1837" s="219"/>
      <c r="D1837" s="213" t="s">
        <v>199</v>
      </c>
      <c r="E1837" s="220" t="s">
        <v>1</v>
      </c>
      <c r="F1837" s="221" t="s">
        <v>2055</v>
      </c>
      <c r="G1837" s="219"/>
      <c r="H1837" s="220" t="s">
        <v>1</v>
      </c>
      <c r="I1837" s="222"/>
      <c r="J1837" s="219"/>
      <c r="K1837" s="219"/>
      <c r="L1837" s="223"/>
      <c r="M1837" s="224"/>
      <c r="N1837" s="225"/>
      <c r="O1837" s="225"/>
      <c r="P1837" s="225"/>
      <c r="Q1837" s="225"/>
      <c r="R1837" s="225"/>
      <c r="S1837" s="225"/>
      <c r="T1837" s="226"/>
      <c r="U1837" s="10"/>
      <c r="V1837" s="10"/>
      <c r="W1837" s="10"/>
      <c r="X1837" s="10"/>
      <c r="Y1837" s="10"/>
      <c r="Z1837" s="10"/>
      <c r="AA1837" s="10"/>
      <c r="AB1837" s="10"/>
      <c r="AC1837" s="10"/>
      <c r="AD1837" s="10"/>
      <c r="AE1837" s="10"/>
      <c r="AT1837" s="227" t="s">
        <v>199</v>
      </c>
      <c r="AU1837" s="227" t="s">
        <v>85</v>
      </c>
      <c r="AV1837" s="10" t="s">
        <v>83</v>
      </c>
      <c r="AW1837" s="10" t="s">
        <v>32</v>
      </c>
      <c r="AX1837" s="10" t="s">
        <v>76</v>
      </c>
      <c r="AY1837" s="227" t="s">
        <v>195</v>
      </c>
    </row>
    <row r="1838" s="11" customFormat="1">
      <c r="A1838" s="11"/>
      <c r="B1838" s="228"/>
      <c r="C1838" s="229"/>
      <c r="D1838" s="213" t="s">
        <v>199</v>
      </c>
      <c r="E1838" s="230" t="s">
        <v>1</v>
      </c>
      <c r="F1838" s="231" t="s">
        <v>2056</v>
      </c>
      <c r="G1838" s="229"/>
      <c r="H1838" s="232">
        <v>200.40000000000001</v>
      </c>
      <c r="I1838" s="233"/>
      <c r="J1838" s="229"/>
      <c r="K1838" s="229"/>
      <c r="L1838" s="234"/>
      <c r="M1838" s="235"/>
      <c r="N1838" s="236"/>
      <c r="O1838" s="236"/>
      <c r="P1838" s="236"/>
      <c r="Q1838" s="236"/>
      <c r="R1838" s="236"/>
      <c r="S1838" s="236"/>
      <c r="T1838" s="237"/>
      <c r="U1838" s="11"/>
      <c r="V1838" s="11"/>
      <c r="W1838" s="11"/>
      <c r="X1838" s="11"/>
      <c r="Y1838" s="11"/>
      <c r="Z1838" s="11"/>
      <c r="AA1838" s="11"/>
      <c r="AB1838" s="11"/>
      <c r="AC1838" s="11"/>
      <c r="AD1838" s="11"/>
      <c r="AE1838" s="11"/>
      <c r="AT1838" s="238" t="s">
        <v>199</v>
      </c>
      <c r="AU1838" s="238" t="s">
        <v>85</v>
      </c>
      <c r="AV1838" s="11" t="s">
        <v>85</v>
      </c>
      <c r="AW1838" s="11" t="s">
        <v>32</v>
      </c>
      <c r="AX1838" s="11" t="s">
        <v>76</v>
      </c>
      <c r="AY1838" s="238" t="s">
        <v>195</v>
      </c>
    </row>
    <row r="1839" s="11" customFormat="1">
      <c r="A1839" s="11"/>
      <c r="B1839" s="228"/>
      <c r="C1839" s="229"/>
      <c r="D1839" s="213" t="s">
        <v>199</v>
      </c>
      <c r="E1839" s="230" t="s">
        <v>1</v>
      </c>
      <c r="F1839" s="231" t="s">
        <v>2057</v>
      </c>
      <c r="G1839" s="229"/>
      <c r="H1839" s="232">
        <v>22.75</v>
      </c>
      <c r="I1839" s="233"/>
      <c r="J1839" s="229"/>
      <c r="K1839" s="229"/>
      <c r="L1839" s="234"/>
      <c r="M1839" s="235"/>
      <c r="N1839" s="236"/>
      <c r="O1839" s="236"/>
      <c r="P1839" s="236"/>
      <c r="Q1839" s="236"/>
      <c r="R1839" s="236"/>
      <c r="S1839" s="236"/>
      <c r="T1839" s="237"/>
      <c r="U1839" s="11"/>
      <c r="V1839" s="11"/>
      <c r="W1839" s="11"/>
      <c r="X1839" s="11"/>
      <c r="Y1839" s="11"/>
      <c r="Z1839" s="11"/>
      <c r="AA1839" s="11"/>
      <c r="AB1839" s="11"/>
      <c r="AC1839" s="11"/>
      <c r="AD1839" s="11"/>
      <c r="AE1839" s="11"/>
      <c r="AT1839" s="238" t="s">
        <v>199</v>
      </c>
      <c r="AU1839" s="238" t="s">
        <v>85</v>
      </c>
      <c r="AV1839" s="11" t="s">
        <v>85</v>
      </c>
      <c r="AW1839" s="11" t="s">
        <v>32</v>
      </c>
      <c r="AX1839" s="11" t="s">
        <v>76</v>
      </c>
      <c r="AY1839" s="238" t="s">
        <v>195</v>
      </c>
    </row>
    <row r="1840" s="10" customFormat="1">
      <c r="A1840" s="10"/>
      <c r="B1840" s="218"/>
      <c r="C1840" s="219"/>
      <c r="D1840" s="213" t="s">
        <v>199</v>
      </c>
      <c r="E1840" s="220" t="s">
        <v>1</v>
      </c>
      <c r="F1840" s="221" t="s">
        <v>2058</v>
      </c>
      <c r="G1840" s="219"/>
      <c r="H1840" s="220" t="s">
        <v>1</v>
      </c>
      <c r="I1840" s="222"/>
      <c r="J1840" s="219"/>
      <c r="K1840" s="219"/>
      <c r="L1840" s="223"/>
      <c r="M1840" s="224"/>
      <c r="N1840" s="225"/>
      <c r="O1840" s="225"/>
      <c r="P1840" s="225"/>
      <c r="Q1840" s="225"/>
      <c r="R1840" s="225"/>
      <c r="S1840" s="225"/>
      <c r="T1840" s="226"/>
      <c r="U1840" s="10"/>
      <c r="V1840" s="10"/>
      <c r="W1840" s="10"/>
      <c r="X1840" s="10"/>
      <c r="Y1840" s="10"/>
      <c r="Z1840" s="10"/>
      <c r="AA1840" s="10"/>
      <c r="AB1840" s="10"/>
      <c r="AC1840" s="10"/>
      <c r="AD1840" s="10"/>
      <c r="AE1840" s="10"/>
      <c r="AT1840" s="227" t="s">
        <v>199</v>
      </c>
      <c r="AU1840" s="227" t="s">
        <v>85</v>
      </c>
      <c r="AV1840" s="10" t="s">
        <v>83</v>
      </c>
      <c r="AW1840" s="10" t="s">
        <v>32</v>
      </c>
      <c r="AX1840" s="10" t="s">
        <v>76</v>
      </c>
      <c r="AY1840" s="227" t="s">
        <v>195</v>
      </c>
    </row>
    <row r="1841" s="11" customFormat="1">
      <c r="A1841" s="11"/>
      <c r="B1841" s="228"/>
      <c r="C1841" s="229"/>
      <c r="D1841" s="213" t="s">
        <v>199</v>
      </c>
      <c r="E1841" s="230" t="s">
        <v>1</v>
      </c>
      <c r="F1841" s="231" t="s">
        <v>2059</v>
      </c>
      <c r="G1841" s="229"/>
      <c r="H1841" s="232">
        <v>3.948</v>
      </c>
      <c r="I1841" s="233"/>
      <c r="J1841" s="229"/>
      <c r="K1841" s="229"/>
      <c r="L1841" s="234"/>
      <c r="M1841" s="235"/>
      <c r="N1841" s="236"/>
      <c r="O1841" s="236"/>
      <c r="P1841" s="236"/>
      <c r="Q1841" s="236"/>
      <c r="R1841" s="236"/>
      <c r="S1841" s="236"/>
      <c r="T1841" s="237"/>
      <c r="U1841" s="11"/>
      <c r="V1841" s="11"/>
      <c r="W1841" s="11"/>
      <c r="X1841" s="11"/>
      <c r="Y1841" s="11"/>
      <c r="Z1841" s="11"/>
      <c r="AA1841" s="11"/>
      <c r="AB1841" s="11"/>
      <c r="AC1841" s="11"/>
      <c r="AD1841" s="11"/>
      <c r="AE1841" s="11"/>
      <c r="AT1841" s="238" t="s">
        <v>199</v>
      </c>
      <c r="AU1841" s="238" t="s">
        <v>85</v>
      </c>
      <c r="AV1841" s="11" t="s">
        <v>85</v>
      </c>
      <c r="AW1841" s="11" t="s">
        <v>32</v>
      </c>
      <c r="AX1841" s="11" t="s">
        <v>76</v>
      </c>
      <c r="AY1841" s="238" t="s">
        <v>195</v>
      </c>
    </row>
    <row r="1842" s="10" customFormat="1">
      <c r="A1842" s="10"/>
      <c r="B1842" s="218"/>
      <c r="C1842" s="219"/>
      <c r="D1842" s="213" t="s">
        <v>199</v>
      </c>
      <c r="E1842" s="220" t="s">
        <v>1</v>
      </c>
      <c r="F1842" s="221" t="s">
        <v>2078</v>
      </c>
      <c r="G1842" s="219"/>
      <c r="H1842" s="220" t="s">
        <v>1</v>
      </c>
      <c r="I1842" s="222"/>
      <c r="J1842" s="219"/>
      <c r="K1842" s="219"/>
      <c r="L1842" s="223"/>
      <c r="M1842" s="224"/>
      <c r="N1842" s="225"/>
      <c r="O1842" s="225"/>
      <c r="P1842" s="225"/>
      <c r="Q1842" s="225"/>
      <c r="R1842" s="225"/>
      <c r="S1842" s="225"/>
      <c r="T1842" s="226"/>
      <c r="U1842" s="10"/>
      <c r="V1842" s="10"/>
      <c r="W1842" s="10"/>
      <c r="X1842" s="10"/>
      <c r="Y1842" s="10"/>
      <c r="Z1842" s="10"/>
      <c r="AA1842" s="10"/>
      <c r="AB1842" s="10"/>
      <c r="AC1842" s="10"/>
      <c r="AD1842" s="10"/>
      <c r="AE1842" s="10"/>
      <c r="AT1842" s="227" t="s">
        <v>199</v>
      </c>
      <c r="AU1842" s="227" t="s">
        <v>85</v>
      </c>
      <c r="AV1842" s="10" t="s">
        <v>83</v>
      </c>
      <c r="AW1842" s="10" t="s">
        <v>32</v>
      </c>
      <c r="AX1842" s="10" t="s">
        <v>76</v>
      </c>
      <c r="AY1842" s="227" t="s">
        <v>195</v>
      </c>
    </row>
    <row r="1843" s="11" customFormat="1">
      <c r="A1843" s="11"/>
      <c r="B1843" s="228"/>
      <c r="C1843" s="229"/>
      <c r="D1843" s="213" t="s">
        <v>199</v>
      </c>
      <c r="E1843" s="230" t="s">
        <v>1</v>
      </c>
      <c r="F1843" s="231" t="s">
        <v>2060</v>
      </c>
      <c r="G1843" s="229"/>
      <c r="H1843" s="232">
        <v>85.031999999999996</v>
      </c>
      <c r="I1843" s="233"/>
      <c r="J1843" s="229"/>
      <c r="K1843" s="229"/>
      <c r="L1843" s="234"/>
      <c r="M1843" s="235"/>
      <c r="N1843" s="236"/>
      <c r="O1843" s="236"/>
      <c r="P1843" s="236"/>
      <c r="Q1843" s="236"/>
      <c r="R1843" s="236"/>
      <c r="S1843" s="236"/>
      <c r="T1843" s="237"/>
      <c r="U1843" s="11"/>
      <c r="V1843" s="11"/>
      <c r="W1843" s="11"/>
      <c r="X1843" s="11"/>
      <c r="Y1843" s="11"/>
      <c r="Z1843" s="11"/>
      <c r="AA1843" s="11"/>
      <c r="AB1843" s="11"/>
      <c r="AC1843" s="11"/>
      <c r="AD1843" s="11"/>
      <c r="AE1843" s="11"/>
      <c r="AT1843" s="238" t="s">
        <v>199</v>
      </c>
      <c r="AU1843" s="238" t="s">
        <v>85</v>
      </c>
      <c r="AV1843" s="11" t="s">
        <v>85</v>
      </c>
      <c r="AW1843" s="11" t="s">
        <v>32</v>
      </c>
      <c r="AX1843" s="11" t="s">
        <v>76</v>
      </c>
      <c r="AY1843" s="238" t="s">
        <v>195</v>
      </c>
    </row>
    <row r="1844" s="11" customFormat="1">
      <c r="A1844" s="11"/>
      <c r="B1844" s="228"/>
      <c r="C1844" s="229"/>
      <c r="D1844" s="213" t="s">
        <v>199</v>
      </c>
      <c r="E1844" s="230" t="s">
        <v>1</v>
      </c>
      <c r="F1844" s="231" t="s">
        <v>2045</v>
      </c>
      <c r="G1844" s="229"/>
      <c r="H1844" s="232">
        <v>13</v>
      </c>
      <c r="I1844" s="233"/>
      <c r="J1844" s="229"/>
      <c r="K1844" s="229"/>
      <c r="L1844" s="234"/>
      <c r="M1844" s="235"/>
      <c r="N1844" s="236"/>
      <c r="O1844" s="236"/>
      <c r="P1844" s="236"/>
      <c r="Q1844" s="236"/>
      <c r="R1844" s="236"/>
      <c r="S1844" s="236"/>
      <c r="T1844" s="237"/>
      <c r="U1844" s="11"/>
      <c r="V1844" s="11"/>
      <c r="W1844" s="11"/>
      <c r="X1844" s="11"/>
      <c r="Y1844" s="11"/>
      <c r="Z1844" s="11"/>
      <c r="AA1844" s="11"/>
      <c r="AB1844" s="11"/>
      <c r="AC1844" s="11"/>
      <c r="AD1844" s="11"/>
      <c r="AE1844" s="11"/>
      <c r="AT1844" s="238" t="s">
        <v>199</v>
      </c>
      <c r="AU1844" s="238" t="s">
        <v>85</v>
      </c>
      <c r="AV1844" s="11" t="s">
        <v>85</v>
      </c>
      <c r="AW1844" s="11" t="s">
        <v>32</v>
      </c>
      <c r="AX1844" s="11" t="s">
        <v>76</v>
      </c>
      <c r="AY1844" s="238" t="s">
        <v>195</v>
      </c>
    </row>
    <row r="1845" s="11" customFormat="1">
      <c r="A1845" s="11"/>
      <c r="B1845" s="228"/>
      <c r="C1845" s="229"/>
      <c r="D1845" s="213" t="s">
        <v>199</v>
      </c>
      <c r="E1845" s="230" t="s">
        <v>1</v>
      </c>
      <c r="F1845" s="231" t="s">
        <v>2061</v>
      </c>
      <c r="G1845" s="229"/>
      <c r="H1845" s="232">
        <v>5.4000000000000004</v>
      </c>
      <c r="I1845" s="233"/>
      <c r="J1845" s="229"/>
      <c r="K1845" s="229"/>
      <c r="L1845" s="234"/>
      <c r="M1845" s="235"/>
      <c r="N1845" s="236"/>
      <c r="O1845" s="236"/>
      <c r="P1845" s="236"/>
      <c r="Q1845" s="236"/>
      <c r="R1845" s="236"/>
      <c r="S1845" s="236"/>
      <c r="T1845" s="237"/>
      <c r="U1845" s="11"/>
      <c r="V1845" s="11"/>
      <c r="W1845" s="11"/>
      <c r="X1845" s="11"/>
      <c r="Y1845" s="11"/>
      <c r="Z1845" s="11"/>
      <c r="AA1845" s="11"/>
      <c r="AB1845" s="11"/>
      <c r="AC1845" s="11"/>
      <c r="AD1845" s="11"/>
      <c r="AE1845" s="11"/>
      <c r="AT1845" s="238" t="s">
        <v>199</v>
      </c>
      <c r="AU1845" s="238" t="s">
        <v>85</v>
      </c>
      <c r="AV1845" s="11" t="s">
        <v>85</v>
      </c>
      <c r="AW1845" s="11" t="s">
        <v>32</v>
      </c>
      <c r="AX1845" s="11" t="s">
        <v>76</v>
      </c>
      <c r="AY1845" s="238" t="s">
        <v>195</v>
      </c>
    </row>
    <row r="1846" s="10" customFormat="1">
      <c r="A1846" s="10"/>
      <c r="B1846" s="218"/>
      <c r="C1846" s="219"/>
      <c r="D1846" s="213" t="s">
        <v>199</v>
      </c>
      <c r="E1846" s="220" t="s">
        <v>1</v>
      </c>
      <c r="F1846" s="221" t="s">
        <v>2062</v>
      </c>
      <c r="G1846" s="219"/>
      <c r="H1846" s="220" t="s">
        <v>1</v>
      </c>
      <c r="I1846" s="222"/>
      <c r="J1846" s="219"/>
      <c r="K1846" s="219"/>
      <c r="L1846" s="223"/>
      <c r="M1846" s="224"/>
      <c r="N1846" s="225"/>
      <c r="O1846" s="225"/>
      <c r="P1846" s="225"/>
      <c r="Q1846" s="225"/>
      <c r="R1846" s="225"/>
      <c r="S1846" s="225"/>
      <c r="T1846" s="226"/>
      <c r="U1846" s="10"/>
      <c r="V1846" s="10"/>
      <c r="W1846" s="10"/>
      <c r="X1846" s="10"/>
      <c r="Y1846" s="10"/>
      <c r="Z1846" s="10"/>
      <c r="AA1846" s="10"/>
      <c r="AB1846" s="10"/>
      <c r="AC1846" s="10"/>
      <c r="AD1846" s="10"/>
      <c r="AE1846" s="10"/>
      <c r="AT1846" s="227" t="s">
        <v>199</v>
      </c>
      <c r="AU1846" s="227" t="s">
        <v>85</v>
      </c>
      <c r="AV1846" s="10" t="s">
        <v>83</v>
      </c>
      <c r="AW1846" s="10" t="s">
        <v>32</v>
      </c>
      <c r="AX1846" s="10" t="s">
        <v>76</v>
      </c>
      <c r="AY1846" s="227" t="s">
        <v>195</v>
      </c>
    </row>
    <row r="1847" s="11" customFormat="1">
      <c r="A1847" s="11"/>
      <c r="B1847" s="228"/>
      <c r="C1847" s="229"/>
      <c r="D1847" s="213" t="s">
        <v>199</v>
      </c>
      <c r="E1847" s="230" t="s">
        <v>1</v>
      </c>
      <c r="F1847" s="231" t="s">
        <v>2063</v>
      </c>
      <c r="G1847" s="229"/>
      <c r="H1847" s="232">
        <v>324.66000000000003</v>
      </c>
      <c r="I1847" s="233"/>
      <c r="J1847" s="229"/>
      <c r="K1847" s="229"/>
      <c r="L1847" s="234"/>
      <c r="M1847" s="235"/>
      <c r="N1847" s="236"/>
      <c r="O1847" s="236"/>
      <c r="P1847" s="236"/>
      <c r="Q1847" s="236"/>
      <c r="R1847" s="236"/>
      <c r="S1847" s="236"/>
      <c r="T1847" s="237"/>
      <c r="U1847" s="11"/>
      <c r="V1847" s="11"/>
      <c r="W1847" s="11"/>
      <c r="X1847" s="11"/>
      <c r="Y1847" s="11"/>
      <c r="Z1847" s="11"/>
      <c r="AA1847" s="11"/>
      <c r="AB1847" s="11"/>
      <c r="AC1847" s="11"/>
      <c r="AD1847" s="11"/>
      <c r="AE1847" s="11"/>
      <c r="AT1847" s="238" t="s">
        <v>199</v>
      </c>
      <c r="AU1847" s="238" t="s">
        <v>85</v>
      </c>
      <c r="AV1847" s="11" t="s">
        <v>85</v>
      </c>
      <c r="AW1847" s="11" t="s">
        <v>32</v>
      </c>
      <c r="AX1847" s="11" t="s">
        <v>76</v>
      </c>
      <c r="AY1847" s="238" t="s">
        <v>195</v>
      </c>
    </row>
    <row r="1848" s="11" customFormat="1">
      <c r="A1848" s="11"/>
      <c r="B1848" s="228"/>
      <c r="C1848" s="229"/>
      <c r="D1848" s="213" t="s">
        <v>199</v>
      </c>
      <c r="E1848" s="230" t="s">
        <v>1</v>
      </c>
      <c r="F1848" s="231" t="s">
        <v>2047</v>
      </c>
      <c r="G1848" s="229"/>
      <c r="H1848" s="232">
        <v>39</v>
      </c>
      <c r="I1848" s="233"/>
      <c r="J1848" s="229"/>
      <c r="K1848" s="229"/>
      <c r="L1848" s="234"/>
      <c r="M1848" s="235"/>
      <c r="N1848" s="236"/>
      <c r="O1848" s="236"/>
      <c r="P1848" s="236"/>
      <c r="Q1848" s="236"/>
      <c r="R1848" s="236"/>
      <c r="S1848" s="236"/>
      <c r="T1848" s="237"/>
      <c r="U1848" s="11"/>
      <c r="V1848" s="11"/>
      <c r="W1848" s="11"/>
      <c r="X1848" s="11"/>
      <c r="Y1848" s="11"/>
      <c r="Z1848" s="11"/>
      <c r="AA1848" s="11"/>
      <c r="AB1848" s="11"/>
      <c r="AC1848" s="11"/>
      <c r="AD1848" s="11"/>
      <c r="AE1848" s="11"/>
      <c r="AT1848" s="238" t="s">
        <v>199</v>
      </c>
      <c r="AU1848" s="238" t="s">
        <v>85</v>
      </c>
      <c r="AV1848" s="11" t="s">
        <v>85</v>
      </c>
      <c r="AW1848" s="11" t="s">
        <v>32</v>
      </c>
      <c r="AX1848" s="11" t="s">
        <v>76</v>
      </c>
      <c r="AY1848" s="238" t="s">
        <v>195</v>
      </c>
    </row>
    <row r="1849" s="10" customFormat="1">
      <c r="A1849" s="10"/>
      <c r="B1849" s="218"/>
      <c r="C1849" s="219"/>
      <c r="D1849" s="213" t="s">
        <v>199</v>
      </c>
      <c r="E1849" s="220" t="s">
        <v>1</v>
      </c>
      <c r="F1849" s="221" t="s">
        <v>2016</v>
      </c>
      <c r="G1849" s="219"/>
      <c r="H1849" s="220" t="s">
        <v>1</v>
      </c>
      <c r="I1849" s="222"/>
      <c r="J1849" s="219"/>
      <c r="K1849" s="219"/>
      <c r="L1849" s="223"/>
      <c r="M1849" s="224"/>
      <c r="N1849" s="225"/>
      <c r="O1849" s="225"/>
      <c r="P1849" s="225"/>
      <c r="Q1849" s="225"/>
      <c r="R1849" s="225"/>
      <c r="S1849" s="225"/>
      <c r="T1849" s="226"/>
      <c r="U1849" s="10"/>
      <c r="V1849" s="10"/>
      <c r="W1849" s="10"/>
      <c r="X1849" s="10"/>
      <c r="Y1849" s="10"/>
      <c r="Z1849" s="10"/>
      <c r="AA1849" s="10"/>
      <c r="AB1849" s="10"/>
      <c r="AC1849" s="10"/>
      <c r="AD1849" s="10"/>
      <c r="AE1849" s="10"/>
      <c r="AT1849" s="227" t="s">
        <v>199</v>
      </c>
      <c r="AU1849" s="227" t="s">
        <v>85</v>
      </c>
      <c r="AV1849" s="10" t="s">
        <v>83</v>
      </c>
      <c r="AW1849" s="10" t="s">
        <v>32</v>
      </c>
      <c r="AX1849" s="10" t="s">
        <v>76</v>
      </c>
      <c r="AY1849" s="227" t="s">
        <v>195</v>
      </c>
    </row>
    <row r="1850" s="11" customFormat="1">
      <c r="A1850" s="11"/>
      <c r="B1850" s="228"/>
      <c r="C1850" s="229"/>
      <c r="D1850" s="213" t="s">
        <v>199</v>
      </c>
      <c r="E1850" s="230" t="s">
        <v>1</v>
      </c>
      <c r="F1850" s="231" t="s">
        <v>2064</v>
      </c>
      <c r="G1850" s="229"/>
      <c r="H1850" s="232">
        <v>2.004</v>
      </c>
      <c r="I1850" s="233"/>
      <c r="J1850" s="229"/>
      <c r="K1850" s="229"/>
      <c r="L1850" s="234"/>
      <c r="M1850" s="235"/>
      <c r="N1850" s="236"/>
      <c r="O1850" s="236"/>
      <c r="P1850" s="236"/>
      <c r="Q1850" s="236"/>
      <c r="R1850" s="236"/>
      <c r="S1850" s="236"/>
      <c r="T1850" s="237"/>
      <c r="U1850" s="11"/>
      <c r="V1850" s="11"/>
      <c r="W1850" s="11"/>
      <c r="X1850" s="11"/>
      <c r="Y1850" s="11"/>
      <c r="Z1850" s="11"/>
      <c r="AA1850" s="11"/>
      <c r="AB1850" s="11"/>
      <c r="AC1850" s="11"/>
      <c r="AD1850" s="11"/>
      <c r="AE1850" s="11"/>
      <c r="AT1850" s="238" t="s">
        <v>199</v>
      </c>
      <c r="AU1850" s="238" t="s">
        <v>85</v>
      </c>
      <c r="AV1850" s="11" t="s">
        <v>85</v>
      </c>
      <c r="AW1850" s="11" t="s">
        <v>32</v>
      </c>
      <c r="AX1850" s="11" t="s">
        <v>76</v>
      </c>
      <c r="AY1850" s="238" t="s">
        <v>195</v>
      </c>
    </row>
    <row r="1851" s="10" customFormat="1">
      <c r="A1851" s="10"/>
      <c r="B1851" s="218"/>
      <c r="C1851" s="219"/>
      <c r="D1851" s="213" t="s">
        <v>199</v>
      </c>
      <c r="E1851" s="220" t="s">
        <v>1</v>
      </c>
      <c r="F1851" s="221" t="s">
        <v>2065</v>
      </c>
      <c r="G1851" s="219"/>
      <c r="H1851" s="220" t="s">
        <v>1</v>
      </c>
      <c r="I1851" s="222"/>
      <c r="J1851" s="219"/>
      <c r="K1851" s="219"/>
      <c r="L1851" s="223"/>
      <c r="M1851" s="224"/>
      <c r="N1851" s="225"/>
      <c r="O1851" s="225"/>
      <c r="P1851" s="225"/>
      <c r="Q1851" s="225"/>
      <c r="R1851" s="225"/>
      <c r="S1851" s="225"/>
      <c r="T1851" s="226"/>
      <c r="U1851" s="10"/>
      <c r="V1851" s="10"/>
      <c r="W1851" s="10"/>
      <c r="X1851" s="10"/>
      <c r="Y1851" s="10"/>
      <c r="Z1851" s="10"/>
      <c r="AA1851" s="10"/>
      <c r="AB1851" s="10"/>
      <c r="AC1851" s="10"/>
      <c r="AD1851" s="10"/>
      <c r="AE1851" s="10"/>
      <c r="AT1851" s="227" t="s">
        <v>199</v>
      </c>
      <c r="AU1851" s="227" t="s">
        <v>85</v>
      </c>
      <c r="AV1851" s="10" t="s">
        <v>83</v>
      </c>
      <c r="AW1851" s="10" t="s">
        <v>32</v>
      </c>
      <c r="AX1851" s="10" t="s">
        <v>76</v>
      </c>
      <c r="AY1851" s="227" t="s">
        <v>195</v>
      </c>
    </row>
    <row r="1852" s="11" customFormat="1">
      <c r="A1852" s="11"/>
      <c r="B1852" s="228"/>
      <c r="C1852" s="229"/>
      <c r="D1852" s="213" t="s">
        <v>199</v>
      </c>
      <c r="E1852" s="230" t="s">
        <v>1</v>
      </c>
      <c r="F1852" s="231" t="s">
        <v>2066</v>
      </c>
      <c r="G1852" s="229"/>
      <c r="H1852" s="232">
        <v>1.3200000000000001</v>
      </c>
      <c r="I1852" s="233"/>
      <c r="J1852" s="229"/>
      <c r="K1852" s="229"/>
      <c r="L1852" s="234"/>
      <c r="M1852" s="235"/>
      <c r="N1852" s="236"/>
      <c r="O1852" s="236"/>
      <c r="P1852" s="236"/>
      <c r="Q1852" s="236"/>
      <c r="R1852" s="236"/>
      <c r="S1852" s="236"/>
      <c r="T1852" s="237"/>
      <c r="U1852" s="11"/>
      <c r="V1852" s="11"/>
      <c r="W1852" s="11"/>
      <c r="X1852" s="11"/>
      <c r="Y1852" s="11"/>
      <c r="Z1852" s="11"/>
      <c r="AA1852" s="11"/>
      <c r="AB1852" s="11"/>
      <c r="AC1852" s="11"/>
      <c r="AD1852" s="11"/>
      <c r="AE1852" s="11"/>
      <c r="AT1852" s="238" t="s">
        <v>199</v>
      </c>
      <c r="AU1852" s="238" t="s">
        <v>85</v>
      </c>
      <c r="AV1852" s="11" t="s">
        <v>85</v>
      </c>
      <c r="AW1852" s="11" t="s">
        <v>32</v>
      </c>
      <c r="AX1852" s="11" t="s">
        <v>76</v>
      </c>
      <c r="AY1852" s="238" t="s">
        <v>195</v>
      </c>
    </row>
    <row r="1853" s="10" customFormat="1">
      <c r="A1853" s="10"/>
      <c r="B1853" s="218"/>
      <c r="C1853" s="219"/>
      <c r="D1853" s="213" t="s">
        <v>199</v>
      </c>
      <c r="E1853" s="220" t="s">
        <v>1</v>
      </c>
      <c r="F1853" s="221" t="s">
        <v>2067</v>
      </c>
      <c r="G1853" s="219"/>
      <c r="H1853" s="220" t="s">
        <v>1</v>
      </c>
      <c r="I1853" s="222"/>
      <c r="J1853" s="219"/>
      <c r="K1853" s="219"/>
      <c r="L1853" s="223"/>
      <c r="M1853" s="224"/>
      <c r="N1853" s="225"/>
      <c r="O1853" s="225"/>
      <c r="P1853" s="225"/>
      <c r="Q1853" s="225"/>
      <c r="R1853" s="225"/>
      <c r="S1853" s="225"/>
      <c r="T1853" s="226"/>
      <c r="U1853" s="10"/>
      <c r="V1853" s="10"/>
      <c r="W1853" s="10"/>
      <c r="X1853" s="10"/>
      <c r="Y1853" s="10"/>
      <c r="Z1853" s="10"/>
      <c r="AA1853" s="10"/>
      <c r="AB1853" s="10"/>
      <c r="AC1853" s="10"/>
      <c r="AD1853" s="10"/>
      <c r="AE1853" s="10"/>
      <c r="AT1853" s="227" t="s">
        <v>199</v>
      </c>
      <c r="AU1853" s="227" t="s">
        <v>85</v>
      </c>
      <c r="AV1853" s="10" t="s">
        <v>83</v>
      </c>
      <c r="AW1853" s="10" t="s">
        <v>32</v>
      </c>
      <c r="AX1853" s="10" t="s">
        <v>76</v>
      </c>
      <c r="AY1853" s="227" t="s">
        <v>195</v>
      </c>
    </row>
    <row r="1854" s="11" customFormat="1">
      <c r="A1854" s="11"/>
      <c r="B1854" s="228"/>
      <c r="C1854" s="229"/>
      <c r="D1854" s="213" t="s">
        <v>199</v>
      </c>
      <c r="E1854" s="230" t="s">
        <v>1</v>
      </c>
      <c r="F1854" s="231" t="s">
        <v>2068</v>
      </c>
      <c r="G1854" s="229"/>
      <c r="H1854" s="232">
        <v>1.548</v>
      </c>
      <c r="I1854" s="233"/>
      <c r="J1854" s="229"/>
      <c r="K1854" s="229"/>
      <c r="L1854" s="234"/>
      <c r="M1854" s="235"/>
      <c r="N1854" s="236"/>
      <c r="O1854" s="236"/>
      <c r="P1854" s="236"/>
      <c r="Q1854" s="236"/>
      <c r="R1854" s="236"/>
      <c r="S1854" s="236"/>
      <c r="T1854" s="237"/>
      <c r="U1854" s="11"/>
      <c r="V1854" s="11"/>
      <c r="W1854" s="11"/>
      <c r="X1854" s="11"/>
      <c r="Y1854" s="11"/>
      <c r="Z1854" s="11"/>
      <c r="AA1854" s="11"/>
      <c r="AB1854" s="11"/>
      <c r="AC1854" s="11"/>
      <c r="AD1854" s="11"/>
      <c r="AE1854" s="11"/>
      <c r="AT1854" s="238" t="s">
        <v>199</v>
      </c>
      <c r="AU1854" s="238" t="s">
        <v>85</v>
      </c>
      <c r="AV1854" s="11" t="s">
        <v>85</v>
      </c>
      <c r="AW1854" s="11" t="s">
        <v>32</v>
      </c>
      <c r="AX1854" s="11" t="s">
        <v>76</v>
      </c>
      <c r="AY1854" s="238" t="s">
        <v>195</v>
      </c>
    </row>
    <row r="1855" s="10" customFormat="1">
      <c r="A1855" s="10"/>
      <c r="B1855" s="218"/>
      <c r="C1855" s="219"/>
      <c r="D1855" s="213" t="s">
        <v>199</v>
      </c>
      <c r="E1855" s="220" t="s">
        <v>1</v>
      </c>
      <c r="F1855" s="221" t="s">
        <v>2009</v>
      </c>
      <c r="G1855" s="219"/>
      <c r="H1855" s="220" t="s">
        <v>1</v>
      </c>
      <c r="I1855" s="222"/>
      <c r="J1855" s="219"/>
      <c r="K1855" s="219"/>
      <c r="L1855" s="223"/>
      <c r="M1855" s="224"/>
      <c r="N1855" s="225"/>
      <c r="O1855" s="225"/>
      <c r="P1855" s="225"/>
      <c r="Q1855" s="225"/>
      <c r="R1855" s="225"/>
      <c r="S1855" s="225"/>
      <c r="T1855" s="226"/>
      <c r="U1855" s="10"/>
      <c r="V1855" s="10"/>
      <c r="W1855" s="10"/>
      <c r="X1855" s="10"/>
      <c r="Y1855" s="10"/>
      <c r="Z1855" s="10"/>
      <c r="AA1855" s="10"/>
      <c r="AB1855" s="10"/>
      <c r="AC1855" s="10"/>
      <c r="AD1855" s="10"/>
      <c r="AE1855" s="10"/>
      <c r="AT1855" s="227" t="s">
        <v>199</v>
      </c>
      <c r="AU1855" s="227" t="s">
        <v>85</v>
      </c>
      <c r="AV1855" s="10" t="s">
        <v>83</v>
      </c>
      <c r="AW1855" s="10" t="s">
        <v>32</v>
      </c>
      <c r="AX1855" s="10" t="s">
        <v>76</v>
      </c>
      <c r="AY1855" s="227" t="s">
        <v>195</v>
      </c>
    </row>
    <row r="1856" s="11" customFormat="1">
      <c r="A1856" s="11"/>
      <c r="B1856" s="228"/>
      <c r="C1856" s="229"/>
      <c r="D1856" s="213" t="s">
        <v>199</v>
      </c>
      <c r="E1856" s="230" t="s">
        <v>1</v>
      </c>
      <c r="F1856" s="231" t="s">
        <v>2069</v>
      </c>
      <c r="G1856" s="229"/>
      <c r="H1856" s="232">
        <v>3.3359999999999999</v>
      </c>
      <c r="I1856" s="233"/>
      <c r="J1856" s="229"/>
      <c r="K1856" s="229"/>
      <c r="L1856" s="234"/>
      <c r="M1856" s="235"/>
      <c r="N1856" s="236"/>
      <c r="O1856" s="236"/>
      <c r="P1856" s="236"/>
      <c r="Q1856" s="236"/>
      <c r="R1856" s="236"/>
      <c r="S1856" s="236"/>
      <c r="T1856" s="237"/>
      <c r="U1856" s="11"/>
      <c r="V1856" s="11"/>
      <c r="W1856" s="11"/>
      <c r="X1856" s="11"/>
      <c r="Y1856" s="11"/>
      <c r="Z1856" s="11"/>
      <c r="AA1856" s="11"/>
      <c r="AB1856" s="11"/>
      <c r="AC1856" s="11"/>
      <c r="AD1856" s="11"/>
      <c r="AE1856" s="11"/>
      <c r="AT1856" s="238" t="s">
        <v>199</v>
      </c>
      <c r="AU1856" s="238" t="s">
        <v>85</v>
      </c>
      <c r="AV1856" s="11" t="s">
        <v>85</v>
      </c>
      <c r="AW1856" s="11" t="s">
        <v>32</v>
      </c>
      <c r="AX1856" s="11" t="s">
        <v>76</v>
      </c>
      <c r="AY1856" s="238" t="s">
        <v>195</v>
      </c>
    </row>
    <row r="1857" s="10" customFormat="1">
      <c r="A1857" s="10"/>
      <c r="B1857" s="218"/>
      <c r="C1857" s="219"/>
      <c r="D1857" s="213" t="s">
        <v>199</v>
      </c>
      <c r="E1857" s="220" t="s">
        <v>1</v>
      </c>
      <c r="F1857" s="221" t="s">
        <v>2036</v>
      </c>
      <c r="G1857" s="219"/>
      <c r="H1857" s="220" t="s">
        <v>1</v>
      </c>
      <c r="I1857" s="222"/>
      <c r="J1857" s="219"/>
      <c r="K1857" s="219"/>
      <c r="L1857" s="223"/>
      <c r="M1857" s="224"/>
      <c r="N1857" s="225"/>
      <c r="O1857" s="225"/>
      <c r="P1857" s="225"/>
      <c r="Q1857" s="225"/>
      <c r="R1857" s="225"/>
      <c r="S1857" s="225"/>
      <c r="T1857" s="226"/>
      <c r="U1857" s="10"/>
      <c r="V1857" s="10"/>
      <c r="W1857" s="10"/>
      <c r="X1857" s="10"/>
      <c r="Y1857" s="10"/>
      <c r="Z1857" s="10"/>
      <c r="AA1857" s="10"/>
      <c r="AB1857" s="10"/>
      <c r="AC1857" s="10"/>
      <c r="AD1857" s="10"/>
      <c r="AE1857" s="10"/>
      <c r="AT1857" s="227" t="s">
        <v>199</v>
      </c>
      <c r="AU1857" s="227" t="s">
        <v>85</v>
      </c>
      <c r="AV1857" s="10" t="s">
        <v>83</v>
      </c>
      <c r="AW1857" s="10" t="s">
        <v>32</v>
      </c>
      <c r="AX1857" s="10" t="s">
        <v>76</v>
      </c>
      <c r="AY1857" s="227" t="s">
        <v>195</v>
      </c>
    </row>
    <row r="1858" s="11" customFormat="1">
      <c r="A1858" s="11"/>
      <c r="B1858" s="228"/>
      <c r="C1858" s="229"/>
      <c r="D1858" s="213" t="s">
        <v>199</v>
      </c>
      <c r="E1858" s="230" t="s">
        <v>1</v>
      </c>
      <c r="F1858" s="231" t="s">
        <v>2070</v>
      </c>
      <c r="G1858" s="229"/>
      <c r="H1858" s="232">
        <v>8.8559999999999999</v>
      </c>
      <c r="I1858" s="233"/>
      <c r="J1858" s="229"/>
      <c r="K1858" s="229"/>
      <c r="L1858" s="234"/>
      <c r="M1858" s="235"/>
      <c r="N1858" s="236"/>
      <c r="O1858" s="236"/>
      <c r="P1858" s="236"/>
      <c r="Q1858" s="236"/>
      <c r="R1858" s="236"/>
      <c r="S1858" s="236"/>
      <c r="T1858" s="237"/>
      <c r="U1858" s="11"/>
      <c r="V1858" s="11"/>
      <c r="W1858" s="11"/>
      <c r="X1858" s="11"/>
      <c r="Y1858" s="11"/>
      <c r="Z1858" s="11"/>
      <c r="AA1858" s="11"/>
      <c r="AB1858" s="11"/>
      <c r="AC1858" s="11"/>
      <c r="AD1858" s="11"/>
      <c r="AE1858" s="11"/>
      <c r="AT1858" s="238" t="s">
        <v>199</v>
      </c>
      <c r="AU1858" s="238" t="s">
        <v>85</v>
      </c>
      <c r="AV1858" s="11" t="s">
        <v>85</v>
      </c>
      <c r="AW1858" s="11" t="s">
        <v>32</v>
      </c>
      <c r="AX1858" s="11" t="s">
        <v>76</v>
      </c>
      <c r="AY1858" s="238" t="s">
        <v>195</v>
      </c>
    </row>
    <row r="1859" s="10" customFormat="1">
      <c r="A1859" s="10"/>
      <c r="B1859" s="218"/>
      <c r="C1859" s="219"/>
      <c r="D1859" s="213" t="s">
        <v>199</v>
      </c>
      <c r="E1859" s="220" t="s">
        <v>1</v>
      </c>
      <c r="F1859" s="221" t="s">
        <v>2071</v>
      </c>
      <c r="G1859" s="219"/>
      <c r="H1859" s="220" t="s">
        <v>1</v>
      </c>
      <c r="I1859" s="222"/>
      <c r="J1859" s="219"/>
      <c r="K1859" s="219"/>
      <c r="L1859" s="223"/>
      <c r="M1859" s="224"/>
      <c r="N1859" s="225"/>
      <c r="O1859" s="225"/>
      <c r="P1859" s="225"/>
      <c r="Q1859" s="225"/>
      <c r="R1859" s="225"/>
      <c r="S1859" s="225"/>
      <c r="T1859" s="226"/>
      <c r="U1859" s="10"/>
      <c r="V1859" s="10"/>
      <c r="W1859" s="10"/>
      <c r="X1859" s="10"/>
      <c r="Y1859" s="10"/>
      <c r="Z1859" s="10"/>
      <c r="AA1859" s="10"/>
      <c r="AB1859" s="10"/>
      <c r="AC1859" s="10"/>
      <c r="AD1859" s="10"/>
      <c r="AE1859" s="10"/>
      <c r="AT1859" s="227" t="s">
        <v>199</v>
      </c>
      <c r="AU1859" s="227" t="s">
        <v>85</v>
      </c>
      <c r="AV1859" s="10" t="s">
        <v>83</v>
      </c>
      <c r="AW1859" s="10" t="s">
        <v>32</v>
      </c>
      <c r="AX1859" s="10" t="s">
        <v>76</v>
      </c>
      <c r="AY1859" s="227" t="s">
        <v>195</v>
      </c>
    </row>
    <row r="1860" s="11" customFormat="1">
      <c r="A1860" s="11"/>
      <c r="B1860" s="228"/>
      <c r="C1860" s="229"/>
      <c r="D1860" s="213" t="s">
        <v>199</v>
      </c>
      <c r="E1860" s="230" t="s">
        <v>1</v>
      </c>
      <c r="F1860" s="231" t="s">
        <v>2072</v>
      </c>
      <c r="G1860" s="229"/>
      <c r="H1860" s="232">
        <v>2.3279999999999998</v>
      </c>
      <c r="I1860" s="233"/>
      <c r="J1860" s="229"/>
      <c r="K1860" s="229"/>
      <c r="L1860" s="234"/>
      <c r="M1860" s="235"/>
      <c r="N1860" s="236"/>
      <c r="O1860" s="236"/>
      <c r="P1860" s="236"/>
      <c r="Q1860" s="236"/>
      <c r="R1860" s="236"/>
      <c r="S1860" s="236"/>
      <c r="T1860" s="237"/>
      <c r="U1860" s="11"/>
      <c r="V1860" s="11"/>
      <c r="W1860" s="11"/>
      <c r="X1860" s="11"/>
      <c r="Y1860" s="11"/>
      <c r="Z1860" s="11"/>
      <c r="AA1860" s="11"/>
      <c r="AB1860" s="11"/>
      <c r="AC1860" s="11"/>
      <c r="AD1860" s="11"/>
      <c r="AE1860" s="11"/>
      <c r="AT1860" s="238" t="s">
        <v>199</v>
      </c>
      <c r="AU1860" s="238" t="s">
        <v>85</v>
      </c>
      <c r="AV1860" s="11" t="s">
        <v>85</v>
      </c>
      <c r="AW1860" s="11" t="s">
        <v>32</v>
      </c>
      <c r="AX1860" s="11" t="s">
        <v>76</v>
      </c>
      <c r="AY1860" s="238" t="s">
        <v>195</v>
      </c>
    </row>
    <row r="1861" s="10" customFormat="1">
      <c r="A1861" s="10"/>
      <c r="B1861" s="218"/>
      <c r="C1861" s="219"/>
      <c r="D1861" s="213" t="s">
        <v>199</v>
      </c>
      <c r="E1861" s="220" t="s">
        <v>1</v>
      </c>
      <c r="F1861" s="221" t="s">
        <v>2073</v>
      </c>
      <c r="G1861" s="219"/>
      <c r="H1861" s="220" t="s">
        <v>1</v>
      </c>
      <c r="I1861" s="222"/>
      <c r="J1861" s="219"/>
      <c r="K1861" s="219"/>
      <c r="L1861" s="223"/>
      <c r="M1861" s="224"/>
      <c r="N1861" s="225"/>
      <c r="O1861" s="225"/>
      <c r="P1861" s="225"/>
      <c r="Q1861" s="225"/>
      <c r="R1861" s="225"/>
      <c r="S1861" s="225"/>
      <c r="T1861" s="226"/>
      <c r="U1861" s="10"/>
      <c r="V1861" s="10"/>
      <c r="W1861" s="10"/>
      <c r="X1861" s="10"/>
      <c r="Y1861" s="10"/>
      <c r="Z1861" s="10"/>
      <c r="AA1861" s="10"/>
      <c r="AB1861" s="10"/>
      <c r="AC1861" s="10"/>
      <c r="AD1861" s="10"/>
      <c r="AE1861" s="10"/>
      <c r="AT1861" s="227" t="s">
        <v>199</v>
      </c>
      <c r="AU1861" s="227" t="s">
        <v>85</v>
      </c>
      <c r="AV1861" s="10" t="s">
        <v>83</v>
      </c>
      <c r="AW1861" s="10" t="s">
        <v>32</v>
      </c>
      <c r="AX1861" s="10" t="s">
        <v>76</v>
      </c>
      <c r="AY1861" s="227" t="s">
        <v>195</v>
      </c>
    </row>
    <row r="1862" s="11" customFormat="1">
      <c r="A1862" s="11"/>
      <c r="B1862" s="228"/>
      <c r="C1862" s="229"/>
      <c r="D1862" s="213" t="s">
        <v>199</v>
      </c>
      <c r="E1862" s="230" t="s">
        <v>1</v>
      </c>
      <c r="F1862" s="231" t="s">
        <v>2074</v>
      </c>
      <c r="G1862" s="229"/>
      <c r="H1862" s="232">
        <v>1.8</v>
      </c>
      <c r="I1862" s="233"/>
      <c r="J1862" s="229"/>
      <c r="K1862" s="229"/>
      <c r="L1862" s="234"/>
      <c r="M1862" s="235"/>
      <c r="N1862" s="236"/>
      <c r="O1862" s="236"/>
      <c r="P1862" s="236"/>
      <c r="Q1862" s="236"/>
      <c r="R1862" s="236"/>
      <c r="S1862" s="236"/>
      <c r="T1862" s="237"/>
      <c r="U1862" s="11"/>
      <c r="V1862" s="11"/>
      <c r="W1862" s="11"/>
      <c r="X1862" s="11"/>
      <c r="Y1862" s="11"/>
      <c r="Z1862" s="11"/>
      <c r="AA1862" s="11"/>
      <c r="AB1862" s="11"/>
      <c r="AC1862" s="11"/>
      <c r="AD1862" s="11"/>
      <c r="AE1862" s="11"/>
      <c r="AT1862" s="238" t="s">
        <v>199</v>
      </c>
      <c r="AU1862" s="238" t="s">
        <v>85</v>
      </c>
      <c r="AV1862" s="11" t="s">
        <v>85</v>
      </c>
      <c r="AW1862" s="11" t="s">
        <v>32</v>
      </c>
      <c r="AX1862" s="11" t="s">
        <v>76</v>
      </c>
      <c r="AY1862" s="238" t="s">
        <v>195</v>
      </c>
    </row>
    <row r="1863" s="10" customFormat="1">
      <c r="A1863" s="10"/>
      <c r="B1863" s="218"/>
      <c r="C1863" s="219"/>
      <c r="D1863" s="213" t="s">
        <v>199</v>
      </c>
      <c r="E1863" s="220" t="s">
        <v>1</v>
      </c>
      <c r="F1863" s="221" t="s">
        <v>2075</v>
      </c>
      <c r="G1863" s="219"/>
      <c r="H1863" s="220" t="s">
        <v>1</v>
      </c>
      <c r="I1863" s="222"/>
      <c r="J1863" s="219"/>
      <c r="K1863" s="219"/>
      <c r="L1863" s="223"/>
      <c r="M1863" s="224"/>
      <c r="N1863" s="225"/>
      <c r="O1863" s="225"/>
      <c r="P1863" s="225"/>
      <c r="Q1863" s="225"/>
      <c r="R1863" s="225"/>
      <c r="S1863" s="225"/>
      <c r="T1863" s="226"/>
      <c r="U1863" s="10"/>
      <c r="V1863" s="10"/>
      <c r="W1863" s="10"/>
      <c r="X1863" s="10"/>
      <c r="Y1863" s="10"/>
      <c r="Z1863" s="10"/>
      <c r="AA1863" s="10"/>
      <c r="AB1863" s="10"/>
      <c r="AC1863" s="10"/>
      <c r="AD1863" s="10"/>
      <c r="AE1863" s="10"/>
      <c r="AT1863" s="227" t="s">
        <v>199</v>
      </c>
      <c r="AU1863" s="227" t="s">
        <v>85</v>
      </c>
      <c r="AV1863" s="10" t="s">
        <v>83</v>
      </c>
      <c r="AW1863" s="10" t="s">
        <v>32</v>
      </c>
      <c r="AX1863" s="10" t="s">
        <v>76</v>
      </c>
      <c r="AY1863" s="227" t="s">
        <v>195</v>
      </c>
    </row>
    <row r="1864" s="11" customFormat="1">
      <c r="A1864" s="11"/>
      <c r="B1864" s="228"/>
      <c r="C1864" s="229"/>
      <c r="D1864" s="213" t="s">
        <v>199</v>
      </c>
      <c r="E1864" s="230" t="s">
        <v>1</v>
      </c>
      <c r="F1864" s="231" t="s">
        <v>2076</v>
      </c>
      <c r="G1864" s="229"/>
      <c r="H1864" s="232">
        <v>3</v>
      </c>
      <c r="I1864" s="233"/>
      <c r="J1864" s="229"/>
      <c r="K1864" s="229"/>
      <c r="L1864" s="234"/>
      <c r="M1864" s="235"/>
      <c r="N1864" s="236"/>
      <c r="O1864" s="236"/>
      <c r="P1864" s="236"/>
      <c r="Q1864" s="236"/>
      <c r="R1864" s="236"/>
      <c r="S1864" s="236"/>
      <c r="T1864" s="237"/>
      <c r="U1864" s="11"/>
      <c r="V1864" s="11"/>
      <c r="W1864" s="11"/>
      <c r="X1864" s="11"/>
      <c r="Y1864" s="11"/>
      <c r="Z1864" s="11"/>
      <c r="AA1864" s="11"/>
      <c r="AB1864" s="11"/>
      <c r="AC1864" s="11"/>
      <c r="AD1864" s="11"/>
      <c r="AE1864" s="11"/>
      <c r="AT1864" s="238" t="s">
        <v>199</v>
      </c>
      <c r="AU1864" s="238" t="s">
        <v>85</v>
      </c>
      <c r="AV1864" s="11" t="s">
        <v>85</v>
      </c>
      <c r="AW1864" s="11" t="s">
        <v>32</v>
      </c>
      <c r="AX1864" s="11" t="s">
        <v>76</v>
      </c>
      <c r="AY1864" s="238" t="s">
        <v>195</v>
      </c>
    </row>
    <row r="1865" s="10" customFormat="1">
      <c r="A1865" s="10"/>
      <c r="B1865" s="218"/>
      <c r="C1865" s="219"/>
      <c r="D1865" s="213" t="s">
        <v>199</v>
      </c>
      <c r="E1865" s="220" t="s">
        <v>1</v>
      </c>
      <c r="F1865" s="221" t="s">
        <v>2079</v>
      </c>
      <c r="G1865" s="219"/>
      <c r="H1865" s="220" t="s">
        <v>1</v>
      </c>
      <c r="I1865" s="222"/>
      <c r="J1865" s="219"/>
      <c r="K1865" s="219"/>
      <c r="L1865" s="223"/>
      <c r="M1865" s="224"/>
      <c r="N1865" s="225"/>
      <c r="O1865" s="225"/>
      <c r="P1865" s="225"/>
      <c r="Q1865" s="225"/>
      <c r="R1865" s="225"/>
      <c r="S1865" s="225"/>
      <c r="T1865" s="226"/>
      <c r="U1865" s="10"/>
      <c r="V1865" s="10"/>
      <c r="W1865" s="10"/>
      <c r="X1865" s="10"/>
      <c r="Y1865" s="10"/>
      <c r="Z1865" s="10"/>
      <c r="AA1865" s="10"/>
      <c r="AB1865" s="10"/>
      <c r="AC1865" s="10"/>
      <c r="AD1865" s="10"/>
      <c r="AE1865" s="10"/>
      <c r="AT1865" s="227" t="s">
        <v>199</v>
      </c>
      <c r="AU1865" s="227" t="s">
        <v>85</v>
      </c>
      <c r="AV1865" s="10" t="s">
        <v>83</v>
      </c>
      <c r="AW1865" s="10" t="s">
        <v>32</v>
      </c>
      <c r="AX1865" s="10" t="s">
        <v>76</v>
      </c>
      <c r="AY1865" s="227" t="s">
        <v>195</v>
      </c>
    </row>
    <row r="1866" s="11" customFormat="1">
      <c r="A1866" s="11"/>
      <c r="B1866" s="228"/>
      <c r="C1866" s="229"/>
      <c r="D1866" s="213" t="s">
        <v>199</v>
      </c>
      <c r="E1866" s="230" t="s">
        <v>1</v>
      </c>
      <c r="F1866" s="231" t="s">
        <v>2080</v>
      </c>
      <c r="G1866" s="229"/>
      <c r="H1866" s="232">
        <v>413.69999999999999</v>
      </c>
      <c r="I1866" s="233"/>
      <c r="J1866" s="229"/>
      <c r="K1866" s="229"/>
      <c r="L1866" s="234"/>
      <c r="M1866" s="235"/>
      <c r="N1866" s="236"/>
      <c r="O1866" s="236"/>
      <c r="P1866" s="236"/>
      <c r="Q1866" s="236"/>
      <c r="R1866" s="236"/>
      <c r="S1866" s="236"/>
      <c r="T1866" s="237"/>
      <c r="U1866" s="11"/>
      <c r="V1866" s="11"/>
      <c r="W1866" s="11"/>
      <c r="X1866" s="11"/>
      <c r="Y1866" s="11"/>
      <c r="Z1866" s="11"/>
      <c r="AA1866" s="11"/>
      <c r="AB1866" s="11"/>
      <c r="AC1866" s="11"/>
      <c r="AD1866" s="11"/>
      <c r="AE1866" s="11"/>
      <c r="AT1866" s="238" t="s">
        <v>199</v>
      </c>
      <c r="AU1866" s="238" t="s">
        <v>85</v>
      </c>
      <c r="AV1866" s="11" t="s">
        <v>85</v>
      </c>
      <c r="AW1866" s="11" t="s">
        <v>32</v>
      </c>
      <c r="AX1866" s="11" t="s">
        <v>76</v>
      </c>
      <c r="AY1866" s="238" t="s">
        <v>195</v>
      </c>
    </row>
    <row r="1867" s="11" customFormat="1">
      <c r="A1867" s="11"/>
      <c r="B1867" s="228"/>
      <c r="C1867" s="229"/>
      <c r="D1867" s="213" t="s">
        <v>199</v>
      </c>
      <c r="E1867" s="230" t="s">
        <v>1</v>
      </c>
      <c r="F1867" s="231" t="s">
        <v>2081</v>
      </c>
      <c r="G1867" s="229"/>
      <c r="H1867" s="232">
        <v>194.09999999999999</v>
      </c>
      <c r="I1867" s="233"/>
      <c r="J1867" s="229"/>
      <c r="K1867" s="229"/>
      <c r="L1867" s="234"/>
      <c r="M1867" s="235"/>
      <c r="N1867" s="236"/>
      <c r="O1867" s="236"/>
      <c r="P1867" s="236"/>
      <c r="Q1867" s="236"/>
      <c r="R1867" s="236"/>
      <c r="S1867" s="236"/>
      <c r="T1867" s="237"/>
      <c r="U1867" s="11"/>
      <c r="V1867" s="11"/>
      <c r="W1867" s="11"/>
      <c r="X1867" s="11"/>
      <c r="Y1867" s="11"/>
      <c r="Z1867" s="11"/>
      <c r="AA1867" s="11"/>
      <c r="AB1867" s="11"/>
      <c r="AC1867" s="11"/>
      <c r="AD1867" s="11"/>
      <c r="AE1867" s="11"/>
      <c r="AT1867" s="238" t="s">
        <v>199</v>
      </c>
      <c r="AU1867" s="238" t="s">
        <v>85</v>
      </c>
      <c r="AV1867" s="11" t="s">
        <v>85</v>
      </c>
      <c r="AW1867" s="11" t="s">
        <v>32</v>
      </c>
      <c r="AX1867" s="11" t="s">
        <v>76</v>
      </c>
      <c r="AY1867" s="238" t="s">
        <v>195</v>
      </c>
    </row>
    <row r="1868" s="11" customFormat="1">
      <c r="A1868" s="11"/>
      <c r="B1868" s="228"/>
      <c r="C1868" s="229"/>
      <c r="D1868" s="213" t="s">
        <v>199</v>
      </c>
      <c r="E1868" s="230" t="s">
        <v>1</v>
      </c>
      <c r="F1868" s="231" t="s">
        <v>2082</v>
      </c>
      <c r="G1868" s="229"/>
      <c r="H1868" s="232">
        <v>659.10000000000002</v>
      </c>
      <c r="I1868" s="233"/>
      <c r="J1868" s="229"/>
      <c r="K1868" s="229"/>
      <c r="L1868" s="234"/>
      <c r="M1868" s="235"/>
      <c r="N1868" s="236"/>
      <c r="O1868" s="236"/>
      <c r="P1868" s="236"/>
      <c r="Q1868" s="236"/>
      <c r="R1868" s="236"/>
      <c r="S1868" s="236"/>
      <c r="T1868" s="237"/>
      <c r="U1868" s="11"/>
      <c r="V1868" s="11"/>
      <c r="W1868" s="11"/>
      <c r="X1868" s="11"/>
      <c r="Y1868" s="11"/>
      <c r="Z1868" s="11"/>
      <c r="AA1868" s="11"/>
      <c r="AB1868" s="11"/>
      <c r="AC1868" s="11"/>
      <c r="AD1868" s="11"/>
      <c r="AE1868" s="11"/>
      <c r="AT1868" s="238" t="s">
        <v>199</v>
      </c>
      <c r="AU1868" s="238" t="s">
        <v>85</v>
      </c>
      <c r="AV1868" s="11" t="s">
        <v>85</v>
      </c>
      <c r="AW1868" s="11" t="s">
        <v>32</v>
      </c>
      <c r="AX1868" s="11" t="s">
        <v>76</v>
      </c>
      <c r="AY1868" s="238" t="s">
        <v>195</v>
      </c>
    </row>
    <row r="1869" s="11" customFormat="1">
      <c r="A1869" s="11"/>
      <c r="B1869" s="228"/>
      <c r="C1869" s="229"/>
      <c r="D1869" s="213" t="s">
        <v>199</v>
      </c>
      <c r="E1869" s="230" t="s">
        <v>1</v>
      </c>
      <c r="F1869" s="231" t="s">
        <v>2083</v>
      </c>
      <c r="G1869" s="229"/>
      <c r="H1869" s="232">
        <v>657</v>
      </c>
      <c r="I1869" s="233"/>
      <c r="J1869" s="229"/>
      <c r="K1869" s="229"/>
      <c r="L1869" s="234"/>
      <c r="M1869" s="235"/>
      <c r="N1869" s="236"/>
      <c r="O1869" s="236"/>
      <c r="P1869" s="236"/>
      <c r="Q1869" s="236"/>
      <c r="R1869" s="236"/>
      <c r="S1869" s="236"/>
      <c r="T1869" s="237"/>
      <c r="U1869" s="11"/>
      <c r="V1869" s="11"/>
      <c r="W1869" s="11"/>
      <c r="X1869" s="11"/>
      <c r="Y1869" s="11"/>
      <c r="Z1869" s="11"/>
      <c r="AA1869" s="11"/>
      <c r="AB1869" s="11"/>
      <c r="AC1869" s="11"/>
      <c r="AD1869" s="11"/>
      <c r="AE1869" s="11"/>
      <c r="AT1869" s="238" t="s">
        <v>199</v>
      </c>
      <c r="AU1869" s="238" t="s">
        <v>85</v>
      </c>
      <c r="AV1869" s="11" t="s">
        <v>85</v>
      </c>
      <c r="AW1869" s="11" t="s">
        <v>32</v>
      </c>
      <c r="AX1869" s="11" t="s">
        <v>76</v>
      </c>
      <c r="AY1869" s="238" t="s">
        <v>195</v>
      </c>
    </row>
    <row r="1870" s="11" customFormat="1">
      <c r="A1870" s="11"/>
      <c r="B1870" s="228"/>
      <c r="C1870" s="229"/>
      <c r="D1870" s="213" t="s">
        <v>199</v>
      </c>
      <c r="E1870" s="230" t="s">
        <v>1</v>
      </c>
      <c r="F1870" s="231" t="s">
        <v>2084</v>
      </c>
      <c r="G1870" s="229"/>
      <c r="H1870" s="232">
        <v>71.609999999999999</v>
      </c>
      <c r="I1870" s="233"/>
      <c r="J1870" s="229"/>
      <c r="K1870" s="229"/>
      <c r="L1870" s="234"/>
      <c r="M1870" s="235"/>
      <c r="N1870" s="236"/>
      <c r="O1870" s="236"/>
      <c r="P1870" s="236"/>
      <c r="Q1870" s="236"/>
      <c r="R1870" s="236"/>
      <c r="S1870" s="236"/>
      <c r="T1870" s="237"/>
      <c r="U1870" s="11"/>
      <c r="V1870" s="11"/>
      <c r="W1870" s="11"/>
      <c r="X1870" s="11"/>
      <c r="Y1870" s="11"/>
      <c r="Z1870" s="11"/>
      <c r="AA1870" s="11"/>
      <c r="AB1870" s="11"/>
      <c r="AC1870" s="11"/>
      <c r="AD1870" s="11"/>
      <c r="AE1870" s="11"/>
      <c r="AT1870" s="238" t="s">
        <v>199</v>
      </c>
      <c r="AU1870" s="238" t="s">
        <v>85</v>
      </c>
      <c r="AV1870" s="11" t="s">
        <v>85</v>
      </c>
      <c r="AW1870" s="11" t="s">
        <v>32</v>
      </c>
      <c r="AX1870" s="11" t="s">
        <v>76</v>
      </c>
      <c r="AY1870" s="238" t="s">
        <v>195</v>
      </c>
    </row>
    <row r="1871" s="11" customFormat="1">
      <c r="A1871" s="11"/>
      <c r="B1871" s="228"/>
      <c r="C1871" s="229"/>
      <c r="D1871" s="213" t="s">
        <v>199</v>
      </c>
      <c r="E1871" s="230" t="s">
        <v>1</v>
      </c>
      <c r="F1871" s="231" t="s">
        <v>2085</v>
      </c>
      <c r="G1871" s="229"/>
      <c r="H1871" s="232">
        <v>310.5</v>
      </c>
      <c r="I1871" s="233"/>
      <c r="J1871" s="229"/>
      <c r="K1871" s="229"/>
      <c r="L1871" s="234"/>
      <c r="M1871" s="235"/>
      <c r="N1871" s="236"/>
      <c r="O1871" s="236"/>
      <c r="P1871" s="236"/>
      <c r="Q1871" s="236"/>
      <c r="R1871" s="236"/>
      <c r="S1871" s="236"/>
      <c r="T1871" s="237"/>
      <c r="U1871" s="11"/>
      <c r="V1871" s="11"/>
      <c r="W1871" s="11"/>
      <c r="X1871" s="11"/>
      <c r="Y1871" s="11"/>
      <c r="Z1871" s="11"/>
      <c r="AA1871" s="11"/>
      <c r="AB1871" s="11"/>
      <c r="AC1871" s="11"/>
      <c r="AD1871" s="11"/>
      <c r="AE1871" s="11"/>
      <c r="AT1871" s="238" t="s">
        <v>199</v>
      </c>
      <c r="AU1871" s="238" t="s">
        <v>85</v>
      </c>
      <c r="AV1871" s="11" t="s">
        <v>85</v>
      </c>
      <c r="AW1871" s="11" t="s">
        <v>32</v>
      </c>
      <c r="AX1871" s="11" t="s">
        <v>76</v>
      </c>
      <c r="AY1871" s="238" t="s">
        <v>195</v>
      </c>
    </row>
    <row r="1872" s="11" customFormat="1">
      <c r="A1872" s="11"/>
      <c r="B1872" s="228"/>
      <c r="C1872" s="229"/>
      <c r="D1872" s="213" t="s">
        <v>199</v>
      </c>
      <c r="E1872" s="230" t="s">
        <v>1</v>
      </c>
      <c r="F1872" s="231" t="s">
        <v>2086</v>
      </c>
      <c r="G1872" s="229"/>
      <c r="H1872" s="232">
        <v>168</v>
      </c>
      <c r="I1872" s="233"/>
      <c r="J1872" s="229"/>
      <c r="K1872" s="229"/>
      <c r="L1872" s="234"/>
      <c r="M1872" s="235"/>
      <c r="N1872" s="236"/>
      <c r="O1872" s="236"/>
      <c r="P1872" s="236"/>
      <c r="Q1872" s="236"/>
      <c r="R1872" s="236"/>
      <c r="S1872" s="236"/>
      <c r="T1872" s="237"/>
      <c r="U1872" s="11"/>
      <c r="V1872" s="11"/>
      <c r="W1872" s="11"/>
      <c r="X1872" s="11"/>
      <c r="Y1872" s="11"/>
      <c r="Z1872" s="11"/>
      <c r="AA1872" s="11"/>
      <c r="AB1872" s="11"/>
      <c r="AC1872" s="11"/>
      <c r="AD1872" s="11"/>
      <c r="AE1872" s="11"/>
      <c r="AT1872" s="238" t="s">
        <v>199</v>
      </c>
      <c r="AU1872" s="238" t="s">
        <v>85</v>
      </c>
      <c r="AV1872" s="11" t="s">
        <v>85</v>
      </c>
      <c r="AW1872" s="11" t="s">
        <v>32</v>
      </c>
      <c r="AX1872" s="11" t="s">
        <v>76</v>
      </c>
      <c r="AY1872" s="238" t="s">
        <v>195</v>
      </c>
    </row>
    <row r="1873" s="11" customFormat="1">
      <c r="A1873" s="11"/>
      <c r="B1873" s="228"/>
      <c r="C1873" s="229"/>
      <c r="D1873" s="213" t="s">
        <v>199</v>
      </c>
      <c r="E1873" s="230" t="s">
        <v>1</v>
      </c>
      <c r="F1873" s="231" t="s">
        <v>2087</v>
      </c>
      <c r="G1873" s="229"/>
      <c r="H1873" s="232">
        <v>754.5</v>
      </c>
      <c r="I1873" s="233"/>
      <c r="J1873" s="229"/>
      <c r="K1873" s="229"/>
      <c r="L1873" s="234"/>
      <c r="M1873" s="235"/>
      <c r="N1873" s="236"/>
      <c r="O1873" s="236"/>
      <c r="P1873" s="236"/>
      <c r="Q1873" s="236"/>
      <c r="R1873" s="236"/>
      <c r="S1873" s="236"/>
      <c r="T1873" s="237"/>
      <c r="U1873" s="11"/>
      <c r="V1873" s="11"/>
      <c r="W1873" s="11"/>
      <c r="X1873" s="11"/>
      <c r="Y1873" s="11"/>
      <c r="Z1873" s="11"/>
      <c r="AA1873" s="11"/>
      <c r="AB1873" s="11"/>
      <c r="AC1873" s="11"/>
      <c r="AD1873" s="11"/>
      <c r="AE1873" s="11"/>
      <c r="AT1873" s="238" t="s">
        <v>199</v>
      </c>
      <c r="AU1873" s="238" t="s">
        <v>85</v>
      </c>
      <c r="AV1873" s="11" t="s">
        <v>85</v>
      </c>
      <c r="AW1873" s="11" t="s">
        <v>32</v>
      </c>
      <c r="AX1873" s="11" t="s">
        <v>76</v>
      </c>
      <c r="AY1873" s="238" t="s">
        <v>195</v>
      </c>
    </row>
    <row r="1874" s="11" customFormat="1">
      <c r="A1874" s="11"/>
      <c r="B1874" s="228"/>
      <c r="C1874" s="229"/>
      <c r="D1874" s="213" t="s">
        <v>199</v>
      </c>
      <c r="E1874" s="230" t="s">
        <v>1</v>
      </c>
      <c r="F1874" s="231" t="s">
        <v>2088</v>
      </c>
      <c r="G1874" s="229"/>
      <c r="H1874" s="232">
        <v>-165.47999999999999</v>
      </c>
      <c r="I1874" s="233"/>
      <c r="J1874" s="229"/>
      <c r="K1874" s="229"/>
      <c r="L1874" s="234"/>
      <c r="M1874" s="235"/>
      <c r="N1874" s="236"/>
      <c r="O1874" s="236"/>
      <c r="P1874" s="236"/>
      <c r="Q1874" s="236"/>
      <c r="R1874" s="236"/>
      <c r="S1874" s="236"/>
      <c r="T1874" s="237"/>
      <c r="U1874" s="11"/>
      <c r="V1874" s="11"/>
      <c r="W1874" s="11"/>
      <c r="X1874" s="11"/>
      <c r="Y1874" s="11"/>
      <c r="Z1874" s="11"/>
      <c r="AA1874" s="11"/>
      <c r="AB1874" s="11"/>
      <c r="AC1874" s="11"/>
      <c r="AD1874" s="11"/>
      <c r="AE1874" s="11"/>
      <c r="AT1874" s="238" t="s">
        <v>199</v>
      </c>
      <c r="AU1874" s="238" t="s">
        <v>85</v>
      </c>
      <c r="AV1874" s="11" t="s">
        <v>85</v>
      </c>
      <c r="AW1874" s="11" t="s">
        <v>32</v>
      </c>
      <c r="AX1874" s="11" t="s">
        <v>76</v>
      </c>
      <c r="AY1874" s="238" t="s">
        <v>195</v>
      </c>
    </row>
    <row r="1875" s="11" customFormat="1">
      <c r="A1875" s="11"/>
      <c r="B1875" s="228"/>
      <c r="C1875" s="229"/>
      <c r="D1875" s="213" t="s">
        <v>199</v>
      </c>
      <c r="E1875" s="230" t="s">
        <v>1</v>
      </c>
      <c r="F1875" s="231" t="s">
        <v>2089</v>
      </c>
      <c r="G1875" s="229"/>
      <c r="H1875" s="232">
        <v>-26</v>
      </c>
      <c r="I1875" s="233"/>
      <c r="J1875" s="229"/>
      <c r="K1875" s="229"/>
      <c r="L1875" s="234"/>
      <c r="M1875" s="235"/>
      <c r="N1875" s="236"/>
      <c r="O1875" s="236"/>
      <c r="P1875" s="236"/>
      <c r="Q1875" s="236"/>
      <c r="R1875" s="236"/>
      <c r="S1875" s="236"/>
      <c r="T1875" s="237"/>
      <c r="U1875" s="11"/>
      <c r="V1875" s="11"/>
      <c r="W1875" s="11"/>
      <c r="X1875" s="11"/>
      <c r="Y1875" s="11"/>
      <c r="Z1875" s="11"/>
      <c r="AA1875" s="11"/>
      <c r="AB1875" s="11"/>
      <c r="AC1875" s="11"/>
      <c r="AD1875" s="11"/>
      <c r="AE1875" s="11"/>
      <c r="AT1875" s="238" t="s">
        <v>199</v>
      </c>
      <c r="AU1875" s="238" t="s">
        <v>85</v>
      </c>
      <c r="AV1875" s="11" t="s">
        <v>85</v>
      </c>
      <c r="AW1875" s="11" t="s">
        <v>32</v>
      </c>
      <c r="AX1875" s="11" t="s">
        <v>76</v>
      </c>
      <c r="AY1875" s="238" t="s">
        <v>195</v>
      </c>
    </row>
    <row r="1876" s="11" customFormat="1">
      <c r="A1876" s="11"/>
      <c r="B1876" s="228"/>
      <c r="C1876" s="229"/>
      <c r="D1876" s="213" t="s">
        <v>199</v>
      </c>
      <c r="E1876" s="230" t="s">
        <v>1</v>
      </c>
      <c r="F1876" s="231" t="s">
        <v>2090</v>
      </c>
      <c r="G1876" s="229"/>
      <c r="H1876" s="232">
        <v>-5.4000000000000004</v>
      </c>
      <c r="I1876" s="233"/>
      <c r="J1876" s="229"/>
      <c r="K1876" s="229"/>
      <c r="L1876" s="234"/>
      <c r="M1876" s="235"/>
      <c r="N1876" s="236"/>
      <c r="O1876" s="236"/>
      <c r="P1876" s="236"/>
      <c r="Q1876" s="236"/>
      <c r="R1876" s="236"/>
      <c r="S1876" s="236"/>
      <c r="T1876" s="237"/>
      <c r="U1876" s="11"/>
      <c r="V1876" s="11"/>
      <c r="W1876" s="11"/>
      <c r="X1876" s="11"/>
      <c r="Y1876" s="11"/>
      <c r="Z1876" s="11"/>
      <c r="AA1876" s="11"/>
      <c r="AB1876" s="11"/>
      <c r="AC1876" s="11"/>
      <c r="AD1876" s="11"/>
      <c r="AE1876" s="11"/>
      <c r="AT1876" s="238" t="s">
        <v>199</v>
      </c>
      <c r="AU1876" s="238" t="s">
        <v>85</v>
      </c>
      <c r="AV1876" s="11" t="s">
        <v>85</v>
      </c>
      <c r="AW1876" s="11" t="s">
        <v>32</v>
      </c>
      <c r="AX1876" s="11" t="s">
        <v>76</v>
      </c>
      <c r="AY1876" s="238" t="s">
        <v>195</v>
      </c>
    </row>
    <row r="1877" s="11" customFormat="1">
      <c r="A1877" s="11"/>
      <c r="B1877" s="228"/>
      <c r="C1877" s="229"/>
      <c r="D1877" s="213" t="s">
        <v>199</v>
      </c>
      <c r="E1877" s="230" t="s">
        <v>1</v>
      </c>
      <c r="F1877" s="231" t="s">
        <v>2091</v>
      </c>
      <c r="G1877" s="229"/>
      <c r="H1877" s="232">
        <v>-165.47999999999999</v>
      </c>
      <c r="I1877" s="233"/>
      <c r="J1877" s="229"/>
      <c r="K1877" s="229"/>
      <c r="L1877" s="234"/>
      <c r="M1877" s="235"/>
      <c r="N1877" s="236"/>
      <c r="O1877" s="236"/>
      <c r="P1877" s="236"/>
      <c r="Q1877" s="236"/>
      <c r="R1877" s="236"/>
      <c r="S1877" s="236"/>
      <c r="T1877" s="237"/>
      <c r="U1877" s="11"/>
      <c r="V1877" s="11"/>
      <c r="W1877" s="11"/>
      <c r="X1877" s="11"/>
      <c r="Y1877" s="11"/>
      <c r="Z1877" s="11"/>
      <c r="AA1877" s="11"/>
      <c r="AB1877" s="11"/>
      <c r="AC1877" s="11"/>
      <c r="AD1877" s="11"/>
      <c r="AE1877" s="11"/>
      <c r="AT1877" s="238" t="s">
        <v>199</v>
      </c>
      <c r="AU1877" s="238" t="s">
        <v>85</v>
      </c>
      <c r="AV1877" s="11" t="s">
        <v>85</v>
      </c>
      <c r="AW1877" s="11" t="s">
        <v>32</v>
      </c>
      <c r="AX1877" s="11" t="s">
        <v>76</v>
      </c>
      <c r="AY1877" s="238" t="s">
        <v>195</v>
      </c>
    </row>
    <row r="1878" s="11" customFormat="1">
      <c r="A1878" s="11"/>
      <c r="B1878" s="228"/>
      <c r="C1878" s="229"/>
      <c r="D1878" s="213" t="s">
        <v>199</v>
      </c>
      <c r="E1878" s="230" t="s">
        <v>1</v>
      </c>
      <c r="F1878" s="231" t="s">
        <v>2092</v>
      </c>
      <c r="G1878" s="229"/>
      <c r="H1878" s="232">
        <v>-90.724000000000004</v>
      </c>
      <c r="I1878" s="233"/>
      <c r="J1878" s="229"/>
      <c r="K1878" s="229"/>
      <c r="L1878" s="234"/>
      <c r="M1878" s="235"/>
      <c r="N1878" s="236"/>
      <c r="O1878" s="236"/>
      <c r="P1878" s="236"/>
      <c r="Q1878" s="236"/>
      <c r="R1878" s="236"/>
      <c r="S1878" s="236"/>
      <c r="T1878" s="237"/>
      <c r="U1878" s="11"/>
      <c r="V1878" s="11"/>
      <c r="W1878" s="11"/>
      <c r="X1878" s="11"/>
      <c r="Y1878" s="11"/>
      <c r="Z1878" s="11"/>
      <c r="AA1878" s="11"/>
      <c r="AB1878" s="11"/>
      <c r="AC1878" s="11"/>
      <c r="AD1878" s="11"/>
      <c r="AE1878" s="11"/>
      <c r="AT1878" s="238" t="s">
        <v>199</v>
      </c>
      <c r="AU1878" s="238" t="s">
        <v>85</v>
      </c>
      <c r="AV1878" s="11" t="s">
        <v>85</v>
      </c>
      <c r="AW1878" s="11" t="s">
        <v>32</v>
      </c>
      <c r="AX1878" s="11" t="s">
        <v>76</v>
      </c>
      <c r="AY1878" s="238" t="s">
        <v>195</v>
      </c>
    </row>
    <row r="1879" s="11" customFormat="1">
      <c r="A1879" s="11"/>
      <c r="B1879" s="228"/>
      <c r="C1879" s="229"/>
      <c r="D1879" s="213" t="s">
        <v>199</v>
      </c>
      <c r="E1879" s="230" t="s">
        <v>1</v>
      </c>
      <c r="F1879" s="231" t="s">
        <v>2093</v>
      </c>
      <c r="G1879" s="229"/>
      <c r="H1879" s="232">
        <v>-263.63999999999999</v>
      </c>
      <c r="I1879" s="233"/>
      <c r="J1879" s="229"/>
      <c r="K1879" s="229"/>
      <c r="L1879" s="234"/>
      <c r="M1879" s="235"/>
      <c r="N1879" s="236"/>
      <c r="O1879" s="236"/>
      <c r="P1879" s="236"/>
      <c r="Q1879" s="236"/>
      <c r="R1879" s="236"/>
      <c r="S1879" s="236"/>
      <c r="T1879" s="237"/>
      <c r="U1879" s="11"/>
      <c r="V1879" s="11"/>
      <c r="W1879" s="11"/>
      <c r="X1879" s="11"/>
      <c r="Y1879" s="11"/>
      <c r="Z1879" s="11"/>
      <c r="AA1879" s="11"/>
      <c r="AB1879" s="11"/>
      <c r="AC1879" s="11"/>
      <c r="AD1879" s="11"/>
      <c r="AE1879" s="11"/>
      <c r="AT1879" s="238" t="s">
        <v>199</v>
      </c>
      <c r="AU1879" s="238" t="s">
        <v>85</v>
      </c>
      <c r="AV1879" s="11" t="s">
        <v>85</v>
      </c>
      <c r="AW1879" s="11" t="s">
        <v>32</v>
      </c>
      <c r="AX1879" s="11" t="s">
        <v>76</v>
      </c>
      <c r="AY1879" s="238" t="s">
        <v>195</v>
      </c>
    </row>
    <row r="1880" s="11" customFormat="1">
      <c r="A1880" s="11"/>
      <c r="B1880" s="228"/>
      <c r="C1880" s="229"/>
      <c r="D1880" s="213" t="s">
        <v>199</v>
      </c>
      <c r="E1880" s="230" t="s">
        <v>1</v>
      </c>
      <c r="F1880" s="231" t="s">
        <v>2094</v>
      </c>
      <c r="G1880" s="229"/>
      <c r="H1880" s="232">
        <v>-39</v>
      </c>
      <c r="I1880" s="233"/>
      <c r="J1880" s="229"/>
      <c r="K1880" s="229"/>
      <c r="L1880" s="234"/>
      <c r="M1880" s="235"/>
      <c r="N1880" s="236"/>
      <c r="O1880" s="236"/>
      <c r="P1880" s="236"/>
      <c r="Q1880" s="236"/>
      <c r="R1880" s="236"/>
      <c r="S1880" s="236"/>
      <c r="T1880" s="237"/>
      <c r="U1880" s="11"/>
      <c r="V1880" s="11"/>
      <c r="W1880" s="11"/>
      <c r="X1880" s="11"/>
      <c r="Y1880" s="11"/>
      <c r="Z1880" s="11"/>
      <c r="AA1880" s="11"/>
      <c r="AB1880" s="11"/>
      <c r="AC1880" s="11"/>
      <c r="AD1880" s="11"/>
      <c r="AE1880" s="11"/>
      <c r="AT1880" s="238" t="s">
        <v>199</v>
      </c>
      <c r="AU1880" s="238" t="s">
        <v>85</v>
      </c>
      <c r="AV1880" s="11" t="s">
        <v>85</v>
      </c>
      <c r="AW1880" s="11" t="s">
        <v>32</v>
      </c>
      <c r="AX1880" s="11" t="s">
        <v>76</v>
      </c>
      <c r="AY1880" s="238" t="s">
        <v>195</v>
      </c>
    </row>
    <row r="1881" s="11" customFormat="1">
      <c r="A1881" s="11"/>
      <c r="B1881" s="228"/>
      <c r="C1881" s="229"/>
      <c r="D1881" s="213" t="s">
        <v>199</v>
      </c>
      <c r="E1881" s="230" t="s">
        <v>1</v>
      </c>
      <c r="F1881" s="231" t="s">
        <v>2095</v>
      </c>
      <c r="G1881" s="229"/>
      <c r="H1881" s="232">
        <v>-262.80000000000001</v>
      </c>
      <c r="I1881" s="233"/>
      <c r="J1881" s="229"/>
      <c r="K1881" s="229"/>
      <c r="L1881" s="234"/>
      <c r="M1881" s="235"/>
      <c r="N1881" s="236"/>
      <c r="O1881" s="236"/>
      <c r="P1881" s="236"/>
      <c r="Q1881" s="236"/>
      <c r="R1881" s="236"/>
      <c r="S1881" s="236"/>
      <c r="T1881" s="237"/>
      <c r="U1881" s="11"/>
      <c r="V1881" s="11"/>
      <c r="W1881" s="11"/>
      <c r="X1881" s="11"/>
      <c r="Y1881" s="11"/>
      <c r="Z1881" s="11"/>
      <c r="AA1881" s="11"/>
      <c r="AB1881" s="11"/>
      <c r="AC1881" s="11"/>
      <c r="AD1881" s="11"/>
      <c r="AE1881" s="11"/>
      <c r="AT1881" s="238" t="s">
        <v>199</v>
      </c>
      <c r="AU1881" s="238" t="s">
        <v>85</v>
      </c>
      <c r="AV1881" s="11" t="s">
        <v>85</v>
      </c>
      <c r="AW1881" s="11" t="s">
        <v>32</v>
      </c>
      <c r="AX1881" s="11" t="s">
        <v>76</v>
      </c>
      <c r="AY1881" s="238" t="s">
        <v>195</v>
      </c>
    </row>
    <row r="1882" s="11" customFormat="1">
      <c r="A1882" s="11"/>
      <c r="B1882" s="228"/>
      <c r="C1882" s="229"/>
      <c r="D1882" s="213" t="s">
        <v>199</v>
      </c>
      <c r="E1882" s="230" t="s">
        <v>1</v>
      </c>
      <c r="F1882" s="231" t="s">
        <v>2096</v>
      </c>
      <c r="G1882" s="229"/>
      <c r="H1882" s="232">
        <v>-19.5</v>
      </c>
      <c r="I1882" s="233"/>
      <c r="J1882" s="229"/>
      <c r="K1882" s="229"/>
      <c r="L1882" s="234"/>
      <c r="M1882" s="235"/>
      <c r="N1882" s="236"/>
      <c r="O1882" s="236"/>
      <c r="P1882" s="236"/>
      <c r="Q1882" s="236"/>
      <c r="R1882" s="236"/>
      <c r="S1882" s="236"/>
      <c r="T1882" s="237"/>
      <c r="U1882" s="11"/>
      <c r="V1882" s="11"/>
      <c r="W1882" s="11"/>
      <c r="X1882" s="11"/>
      <c r="Y1882" s="11"/>
      <c r="Z1882" s="11"/>
      <c r="AA1882" s="11"/>
      <c r="AB1882" s="11"/>
      <c r="AC1882" s="11"/>
      <c r="AD1882" s="11"/>
      <c r="AE1882" s="11"/>
      <c r="AT1882" s="238" t="s">
        <v>199</v>
      </c>
      <c r="AU1882" s="238" t="s">
        <v>85</v>
      </c>
      <c r="AV1882" s="11" t="s">
        <v>85</v>
      </c>
      <c r="AW1882" s="11" t="s">
        <v>32</v>
      </c>
      <c r="AX1882" s="11" t="s">
        <v>76</v>
      </c>
      <c r="AY1882" s="238" t="s">
        <v>195</v>
      </c>
    </row>
    <row r="1883" s="11" customFormat="1">
      <c r="A1883" s="11"/>
      <c r="B1883" s="228"/>
      <c r="C1883" s="229"/>
      <c r="D1883" s="213" t="s">
        <v>199</v>
      </c>
      <c r="E1883" s="230" t="s">
        <v>1</v>
      </c>
      <c r="F1883" s="231" t="s">
        <v>2097</v>
      </c>
      <c r="G1883" s="229"/>
      <c r="H1883" s="232">
        <v>-31.893999999999998</v>
      </c>
      <c r="I1883" s="233"/>
      <c r="J1883" s="229"/>
      <c r="K1883" s="229"/>
      <c r="L1883" s="234"/>
      <c r="M1883" s="235"/>
      <c r="N1883" s="236"/>
      <c r="O1883" s="236"/>
      <c r="P1883" s="236"/>
      <c r="Q1883" s="236"/>
      <c r="R1883" s="236"/>
      <c r="S1883" s="236"/>
      <c r="T1883" s="237"/>
      <c r="U1883" s="11"/>
      <c r="V1883" s="11"/>
      <c r="W1883" s="11"/>
      <c r="X1883" s="11"/>
      <c r="Y1883" s="11"/>
      <c r="Z1883" s="11"/>
      <c r="AA1883" s="11"/>
      <c r="AB1883" s="11"/>
      <c r="AC1883" s="11"/>
      <c r="AD1883" s="11"/>
      <c r="AE1883" s="11"/>
      <c r="AT1883" s="238" t="s">
        <v>199</v>
      </c>
      <c r="AU1883" s="238" t="s">
        <v>85</v>
      </c>
      <c r="AV1883" s="11" t="s">
        <v>85</v>
      </c>
      <c r="AW1883" s="11" t="s">
        <v>32</v>
      </c>
      <c r="AX1883" s="11" t="s">
        <v>76</v>
      </c>
      <c r="AY1883" s="238" t="s">
        <v>195</v>
      </c>
    </row>
    <row r="1884" s="11" customFormat="1">
      <c r="A1884" s="11"/>
      <c r="B1884" s="228"/>
      <c r="C1884" s="229"/>
      <c r="D1884" s="213" t="s">
        <v>199</v>
      </c>
      <c r="E1884" s="230" t="s">
        <v>1</v>
      </c>
      <c r="F1884" s="231" t="s">
        <v>2098</v>
      </c>
      <c r="G1884" s="229"/>
      <c r="H1884" s="232">
        <v>-124.2</v>
      </c>
      <c r="I1884" s="233"/>
      <c r="J1884" s="229"/>
      <c r="K1884" s="229"/>
      <c r="L1884" s="234"/>
      <c r="M1884" s="235"/>
      <c r="N1884" s="236"/>
      <c r="O1884" s="236"/>
      <c r="P1884" s="236"/>
      <c r="Q1884" s="236"/>
      <c r="R1884" s="236"/>
      <c r="S1884" s="236"/>
      <c r="T1884" s="237"/>
      <c r="U1884" s="11"/>
      <c r="V1884" s="11"/>
      <c r="W1884" s="11"/>
      <c r="X1884" s="11"/>
      <c r="Y1884" s="11"/>
      <c r="Z1884" s="11"/>
      <c r="AA1884" s="11"/>
      <c r="AB1884" s="11"/>
      <c r="AC1884" s="11"/>
      <c r="AD1884" s="11"/>
      <c r="AE1884" s="11"/>
      <c r="AT1884" s="238" t="s">
        <v>199</v>
      </c>
      <c r="AU1884" s="238" t="s">
        <v>85</v>
      </c>
      <c r="AV1884" s="11" t="s">
        <v>85</v>
      </c>
      <c r="AW1884" s="11" t="s">
        <v>32</v>
      </c>
      <c r="AX1884" s="11" t="s">
        <v>76</v>
      </c>
      <c r="AY1884" s="238" t="s">
        <v>195</v>
      </c>
    </row>
    <row r="1885" s="11" customFormat="1">
      <c r="A1885" s="11"/>
      <c r="B1885" s="228"/>
      <c r="C1885" s="229"/>
      <c r="D1885" s="213" t="s">
        <v>199</v>
      </c>
      <c r="E1885" s="230" t="s">
        <v>1</v>
      </c>
      <c r="F1885" s="231" t="s">
        <v>2099</v>
      </c>
      <c r="G1885" s="229"/>
      <c r="H1885" s="232">
        <v>-9.75</v>
      </c>
      <c r="I1885" s="233"/>
      <c r="J1885" s="229"/>
      <c r="K1885" s="229"/>
      <c r="L1885" s="234"/>
      <c r="M1885" s="235"/>
      <c r="N1885" s="236"/>
      <c r="O1885" s="236"/>
      <c r="P1885" s="236"/>
      <c r="Q1885" s="236"/>
      <c r="R1885" s="236"/>
      <c r="S1885" s="236"/>
      <c r="T1885" s="237"/>
      <c r="U1885" s="11"/>
      <c r="V1885" s="11"/>
      <c r="W1885" s="11"/>
      <c r="X1885" s="11"/>
      <c r="Y1885" s="11"/>
      <c r="Z1885" s="11"/>
      <c r="AA1885" s="11"/>
      <c r="AB1885" s="11"/>
      <c r="AC1885" s="11"/>
      <c r="AD1885" s="11"/>
      <c r="AE1885" s="11"/>
      <c r="AT1885" s="238" t="s">
        <v>199</v>
      </c>
      <c r="AU1885" s="238" t="s">
        <v>85</v>
      </c>
      <c r="AV1885" s="11" t="s">
        <v>85</v>
      </c>
      <c r="AW1885" s="11" t="s">
        <v>32</v>
      </c>
      <c r="AX1885" s="11" t="s">
        <v>76</v>
      </c>
      <c r="AY1885" s="238" t="s">
        <v>195</v>
      </c>
    </row>
    <row r="1886" s="11" customFormat="1">
      <c r="A1886" s="11"/>
      <c r="B1886" s="228"/>
      <c r="C1886" s="229"/>
      <c r="D1886" s="213" t="s">
        <v>199</v>
      </c>
      <c r="E1886" s="230" t="s">
        <v>1</v>
      </c>
      <c r="F1886" s="231" t="s">
        <v>2100</v>
      </c>
      <c r="G1886" s="229"/>
      <c r="H1886" s="232">
        <v>-67.200000000000003</v>
      </c>
      <c r="I1886" s="233"/>
      <c r="J1886" s="229"/>
      <c r="K1886" s="229"/>
      <c r="L1886" s="234"/>
      <c r="M1886" s="235"/>
      <c r="N1886" s="236"/>
      <c r="O1886" s="236"/>
      <c r="P1886" s="236"/>
      <c r="Q1886" s="236"/>
      <c r="R1886" s="236"/>
      <c r="S1886" s="236"/>
      <c r="T1886" s="237"/>
      <c r="U1886" s="11"/>
      <c r="V1886" s="11"/>
      <c r="W1886" s="11"/>
      <c r="X1886" s="11"/>
      <c r="Y1886" s="11"/>
      <c r="Z1886" s="11"/>
      <c r="AA1886" s="11"/>
      <c r="AB1886" s="11"/>
      <c r="AC1886" s="11"/>
      <c r="AD1886" s="11"/>
      <c r="AE1886" s="11"/>
      <c r="AT1886" s="238" t="s">
        <v>199</v>
      </c>
      <c r="AU1886" s="238" t="s">
        <v>85</v>
      </c>
      <c r="AV1886" s="11" t="s">
        <v>85</v>
      </c>
      <c r="AW1886" s="11" t="s">
        <v>32</v>
      </c>
      <c r="AX1886" s="11" t="s">
        <v>76</v>
      </c>
      <c r="AY1886" s="238" t="s">
        <v>195</v>
      </c>
    </row>
    <row r="1887" s="11" customFormat="1">
      <c r="A1887" s="11"/>
      <c r="B1887" s="228"/>
      <c r="C1887" s="229"/>
      <c r="D1887" s="213" t="s">
        <v>199</v>
      </c>
      <c r="E1887" s="230" t="s">
        <v>1</v>
      </c>
      <c r="F1887" s="231" t="s">
        <v>2101</v>
      </c>
      <c r="G1887" s="229"/>
      <c r="H1887" s="232">
        <v>-13</v>
      </c>
      <c r="I1887" s="233"/>
      <c r="J1887" s="229"/>
      <c r="K1887" s="229"/>
      <c r="L1887" s="234"/>
      <c r="M1887" s="235"/>
      <c r="N1887" s="236"/>
      <c r="O1887" s="236"/>
      <c r="P1887" s="236"/>
      <c r="Q1887" s="236"/>
      <c r="R1887" s="236"/>
      <c r="S1887" s="236"/>
      <c r="T1887" s="237"/>
      <c r="U1887" s="11"/>
      <c r="V1887" s="11"/>
      <c r="W1887" s="11"/>
      <c r="X1887" s="11"/>
      <c r="Y1887" s="11"/>
      <c r="Z1887" s="11"/>
      <c r="AA1887" s="11"/>
      <c r="AB1887" s="11"/>
      <c r="AC1887" s="11"/>
      <c r="AD1887" s="11"/>
      <c r="AE1887" s="11"/>
      <c r="AT1887" s="238" t="s">
        <v>199</v>
      </c>
      <c r="AU1887" s="238" t="s">
        <v>85</v>
      </c>
      <c r="AV1887" s="11" t="s">
        <v>85</v>
      </c>
      <c r="AW1887" s="11" t="s">
        <v>32</v>
      </c>
      <c r="AX1887" s="11" t="s">
        <v>76</v>
      </c>
      <c r="AY1887" s="238" t="s">
        <v>195</v>
      </c>
    </row>
    <row r="1888" s="11" customFormat="1">
      <c r="A1888" s="11"/>
      <c r="B1888" s="228"/>
      <c r="C1888" s="229"/>
      <c r="D1888" s="213" t="s">
        <v>199</v>
      </c>
      <c r="E1888" s="230" t="s">
        <v>1</v>
      </c>
      <c r="F1888" s="231" t="s">
        <v>2102</v>
      </c>
      <c r="G1888" s="229"/>
      <c r="H1888" s="232">
        <v>-301.80000000000001</v>
      </c>
      <c r="I1888" s="233"/>
      <c r="J1888" s="229"/>
      <c r="K1888" s="229"/>
      <c r="L1888" s="234"/>
      <c r="M1888" s="235"/>
      <c r="N1888" s="236"/>
      <c r="O1888" s="236"/>
      <c r="P1888" s="236"/>
      <c r="Q1888" s="236"/>
      <c r="R1888" s="236"/>
      <c r="S1888" s="236"/>
      <c r="T1888" s="237"/>
      <c r="U1888" s="11"/>
      <c r="V1888" s="11"/>
      <c r="W1888" s="11"/>
      <c r="X1888" s="11"/>
      <c r="Y1888" s="11"/>
      <c r="Z1888" s="11"/>
      <c r="AA1888" s="11"/>
      <c r="AB1888" s="11"/>
      <c r="AC1888" s="11"/>
      <c r="AD1888" s="11"/>
      <c r="AE1888" s="11"/>
      <c r="AT1888" s="238" t="s">
        <v>199</v>
      </c>
      <c r="AU1888" s="238" t="s">
        <v>85</v>
      </c>
      <c r="AV1888" s="11" t="s">
        <v>85</v>
      </c>
      <c r="AW1888" s="11" t="s">
        <v>32</v>
      </c>
      <c r="AX1888" s="11" t="s">
        <v>76</v>
      </c>
      <c r="AY1888" s="238" t="s">
        <v>195</v>
      </c>
    </row>
    <row r="1889" s="11" customFormat="1">
      <c r="A1889" s="11"/>
      <c r="B1889" s="228"/>
      <c r="C1889" s="229"/>
      <c r="D1889" s="213" t="s">
        <v>199</v>
      </c>
      <c r="E1889" s="230" t="s">
        <v>1</v>
      </c>
      <c r="F1889" s="231" t="s">
        <v>2103</v>
      </c>
      <c r="G1889" s="229"/>
      <c r="H1889" s="232">
        <v>-32.5</v>
      </c>
      <c r="I1889" s="233"/>
      <c r="J1889" s="229"/>
      <c r="K1889" s="229"/>
      <c r="L1889" s="234"/>
      <c r="M1889" s="235"/>
      <c r="N1889" s="236"/>
      <c r="O1889" s="236"/>
      <c r="P1889" s="236"/>
      <c r="Q1889" s="236"/>
      <c r="R1889" s="236"/>
      <c r="S1889" s="236"/>
      <c r="T1889" s="237"/>
      <c r="U1889" s="11"/>
      <c r="V1889" s="11"/>
      <c r="W1889" s="11"/>
      <c r="X1889" s="11"/>
      <c r="Y1889" s="11"/>
      <c r="Z1889" s="11"/>
      <c r="AA1889" s="11"/>
      <c r="AB1889" s="11"/>
      <c r="AC1889" s="11"/>
      <c r="AD1889" s="11"/>
      <c r="AE1889" s="11"/>
      <c r="AT1889" s="238" t="s">
        <v>199</v>
      </c>
      <c r="AU1889" s="238" t="s">
        <v>85</v>
      </c>
      <c r="AV1889" s="11" t="s">
        <v>85</v>
      </c>
      <c r="AW1889" s="11" t="s">
        <v>32</v>
      </c>
      <c r="AX1889" s="11" t="s">
        <v>76</v>
      </c>
      <c r="AY1889" s="238" t="s">
        <v>195</v>
      </c>
    </row>
    <row r="1890" s="10" customFormat="1">
      <c r="A1890" s="10"/>
      <c r="B1890" s="218"/>
      <c r="C1890" s="219"/>
      <c r="D1890" s="213" t="s">
        <v>199</v>
      </c>
      <c r="E1890" s="220" t="s">
        <v>1</v>
      </c>
      <c r="F1890" s="221" t="s">
        <v>2104</v>
      </c>
      <c r="G1890" s="219"/>
      <c r="H1890" s="220" t="s">
        <v>1</v>
      </c>
      <c r="I1890" s="222"/>
      <c r="J1890" s="219"/>
      <c r="K1890" s="219"/>
      <c r="L1890" s="223"/>
      <c r="M1890" s="224"/>
      <c r="N1890" s="225"/>
      <c r="O1890" s="225"/>
      <c r="P1890" s="225"/>
      <c r="Q1890" s="225"/>
      <c r="R1890" s="225"/>
      <c r="S1890" s="225"/>
      <c r="T1890" s="226"/>
      <c r="U1890" s="10"/>
      <c r="V1890" s="10"/>
      <c r="W1890" s="10"/>
      <c r="X1890" s="10"/>
      <c r="Y1890" s="10"/>
      <c r="Z1890" s="10"/>
      <c r="AA1890" s="10"/>
      <c r="AB1890" s="10"/>
      <c r="AC1890" s="10"/>
      <c r="AD1890" s="10"/>
      <c r="AE1890" s="10"/>
      <c r="AT1890" s="227" t="s">
        <v>199</v>
      </c>
      <c r="AU1890" s="227" t="s">
        <v>85</v>
      </c>
      <c r="AV1890" s="10" t="s">
        <v>83</v>
      </c>
      <c r="AW1890" s="10" t="s">
        <v>32</v>
      </c>
      <c r="AX1890" s="10" t="s">
        <v>76</v>
      </c>
      <c r="AY1890" s="227" t="s">
        <v>195</v>
      </c>
    </row>
    <row r="1891" s="10" customFormat="1">
      <c r="A1891" s="10"/>
      <c r="B1891" s="218"/>
      <c r="C1891" s="219"/>
      <c r="D1891" s="213" t="s">
        <v>199</v>
      </c>
      <c r="E1891" s="220" t="s">
        <v>1</v>
      </c>
      <c r="F1891" s="221" t="s">
        <v>2039</v>
      </c>
      <c r="G1891" s="219"/>
      <c r="H1891" s="220" t="s">
        <v>1</v>
      </c>
      <c r="I1891" s="222"/>
      <c r="J1891" s="219"/>
      <c r="K1891" s="219"/>
      <c r="L1891" s="223"/>
      <c r="M1891" s="224"/>
      <c r="N1891" s="225"/>
      <c r="O1891" s="225"/>
      <c r="P1891" s="225"/>
      <c r="Q1891" s="225"/>
      <c r="R1891" s="225"/>
      <c r="S1891" s="225"/>
      <c r="T1891" s="226"/>
      <c r="U1891" s="10"/>
      <c r="V1891" s="10"/>
      <c r="W1891" s="10"/>
      <c r="X1891" s="10"/>
      <c r="Y1891" s="10"/>
      <c r="Z1891" s="10"/>
      <c r="AA1891" s="10"/>
      <c r="AB1891" s="10"/>
      <c r="AC1891" s="10"/>
      <c r="AD1891" s="10"/>
      <c r="AE1891" s="10"/>
      <c r="AT1891" s="227" t="s">
        <v>199</v>
      </c>
      <c r="AU1891" s="227" t="s">
        <v>85</v>
      </c>
      <c r="AV1891" s="10" t="s">
        <v>83</v>
      </c>
      <c r="AW1891" s="10" t="s">
        <v>32</v>
      </c>
      <c r="AX1891" s="10" t="s">
        <v>76</v>
      </c>
      <c r="AY1891" s="227" t="s">
        <v>195</v>
      </c>
    </row>
    <row r="1892" s="11" customFormat="1">
      <c r="A1892" s="11"/>
      <c r="B1892" s="228"/>
      <c r="C1892" s="229"/>
      <c r="D1892" s="213" t="s">
        <v>199</v>
      </c>
      <c r="E1892" s="230" t="s">
        <v>1</v>
      </c>
      <c r="F1892" s="231" t="s">
        <v>2105</v>
      </c>
      <c r="G1892" s="229"/>
      <c r="H1892" s="232">
        <v>24.98</v>
      </c>
      <c r="I1892" s="233"/>
      <c r="J1892" s="229"/>
      <c r="K1892" s="229"/>
      <c r="L1892" s="234"/>
      <c r="M1892" s="235"/>
      <c r="N1892" s="236"/>
      <c r="O1892" s="236"/>
      <c r="P1892" s="236"/>
      <c r="Q1892" s="236"/>
      <c r="R1892" s="236"/>
      <c r="S1892" s="236"/>
      <c r="T1892" s="237"/>
      <c r="U1892" s="11"/>
      <c r="V1892" s="11"/>
      <c r="W1892" s="11"/>
      <c r="X1892" s="11"/>
      <c r="Y1892" s="11"/>
      <c r="Z1892" s="11"/>
      <c r="AA1892" s="11"/>
      <c r="AB1892" s="11"/>
      <c r="AC1892" s="11"/>
      <c r="AD1892" s="11"/>
      <c r="AE1892" s="11"/>
      <c r="AT1892" s="238" t="s">
        <v>199</v>
      </c>
      <c r="AU1892" s="238" t="s">
        <v>85</v>
      </c>
      <c r="AV1892" s="11" t="s">
        <v>85</v>
      </c>
      <c r="AW1892" s="11" t="s">
        <v>32</v>
      </c>
      <c r="AX1892" s="11" t="s">
        <v>76</v>
      </c>
      <c r="AY1892" s="238" t="s">
        <v>195</v>
      </c>
    </row>
    <row r="1893" s="11" customFormat="1">
      <c r="A1893" s="11"/>
      <c r="B1893" s="228"/>
      <c r="C1893" s="229"/>
      <c r="D1893" s="213" t="s">
        <v>199</v>
      </c>
      <c r="E1893" s="230" t="s">
        <v>1</v>
      </c>
      <c r="F1893" s="231" t="s">
        <v>2106</v>
      </c>
      <c r="G1893" s="229"/>
      <c r="H1893" s="232">
        <v>3.7999999999999998</v>
      </c>
      <c r="I1893" s="233"/>
      <c r="J1893" s="229"/>
      <c r="K1893" s="229"/>
      <c r="L1893" s="234"/>
      <c r="M1893" s="235"/>
      <c r="N1893" s="236"/>
      <c r="O1893" s="236"/>
      <c r="P1893" s="236"/>
      <c r="Q1893" s="236"/>
      <c r="R1893" s="236"/>
      <c r="S1893" s="236"/>
      <c r="T1893" s="237"/>
      <c r="U1893" s="11"/>
      <c r="V1893" s="11"/>
      <c r="W1893" s="11"/>
      <c r="X1893" s="11"/>
      <c r="Y1893" s="11"/>
      <c r="Z1893" s="11"/>
      <c r="AA1893" s="11"/>
      <c r="AB1893" s="11"/>
      <c r="AC1893" s="11"/>
      <c r="AD1893" s="11"/>
      <c r="AE1893" s="11"/>
      <c r="AT1893" s="238" t="s">
        <v>199</v>
      </c>
      <c r="AU1893" s="238" t="s">
        <v>85</v>
      </c>
      <c r="AV1893" s="11" t="s">
        <v>85</v>
      </c>
      <c r="AW1893" s="11" t="s">
        <v>32</v>
      </c>
      <c r="AX1893" s="11" t="s">
        <v>76</v>
      </c>
      <c r="AY1893" s="238" t="s">
        <v>195</v>
      </c>
    </row>
    <row r="1894" s="10" customFormat="1">
      <c r="A1894" s="10"/>
      <c r="B1894" s="218"/>
      <c r="C1894" s="219"/>
      <c r="D1894" s="213" t="s">
        <v>199</v>
      </c>
      <c r="E1894" s="220" t="s">
        <v>1</v>
      </c>
      <c r="F1894" s="221" t="s">
        <v>2025</v>
      </c>
      <c r="G1894" s="219"/>
      <c r="H1894" s="220" t="s">
        <v>1</v>
      </c>
      <c r="I1894" s="222"/>
      <c r="J1894" s="219"/>
      <c r="K1894" s="219"/>
      <c r="L1894" s="223"/>
      <c r="M1894" s="224"/>
      <c r="N1894" s="225"/>
      <c r="O1894" s="225"/>
      <c r="P1894" s="225"/>
      <c r="Q1894" s="225"/>
      <c r="R1894" s="225"/>
      <c r="S1894" s="225"/>
      <c r="T1894" s="226"/>
      <c r="U1894" s="10"/>
      <c r="V1894" s="10"/>
      <c r="W1894" s="10"/>
      <c r="X1894" s="10"/>
      <c r="Y1894" s="10"/>
      <c r="Z1894" s="10"/>
      <c r="AA1894" s="10"/>
      <c r="AB1894" s="10"/>
      <c r="AC1894" s="10"/>
      <c r="AD1894" s="10"/>
      <c r="AE1894" s="10"/>
      <c r="AT1894" s="227" t="s">
        <v>199</v>
      </c>
      <c r="AU1894" s="227" t="s">
        <v>85</v>
      </c>
      <c r="AV1894" s="10" t="s">
        <v>83</v>
      </c>
      <c r="AW1894" s="10" t="s">
        <v>32</v>
      </c>
      <c r="AX1894" s="10" t="s">
        <v>76</v>
      </c>
      <c r="AY1894" s="227" t="s">
        <v>195</v>
      </c>
    </row>
    <row r="1895" s="11" customFormat="1">
      <c r="A1895" s="11"/>
      <c r="B1895" s="228"/>
      <c r="C1895" s="229"/>
      <c r="D1895" s="213" t="s">
        <v>199</v>
      </c>
      <c r="E1895" s="230" t="s">
        <v>1</v>
      </c>
      <c r="F1895" s="231" t="s">
        <v>2107</v>
      </c>
      <c r="G1895" s="229"/>
      <c r="H1895" s="232">
        <v>7.4199999999999999</v>
      </c>
      <c r="I1895" s="233"/>
      <c r="J1895" s="229"/>
      <c r="K1895" s="229"/>
      <c r="L1895" s="234"/>
      <c r="M1895" s="235"/>
      <c r="N1895" s="236"/>
      <c r="O1895" s="236"/>
      <c r="P1895" s="236"/>
      <c r="Q1895" s="236"/>
      <c r="R1895" s="236"/>
      <c r="S1895" s="236"/>
      <c r="T1895" s="237"/>
      <c r="U1895" s="11"/>
      <c r="V1895" s="11"/>
      <c r="W1895" s="11"/>
      <c r="X1895" s="11"/>
      <c r="Y1895" s="11"/>
      <c r="Z1895" s="11"/>
      <c r="AA1895" s="11"/>
      <c r="AB1895" s="11"/>
      <c r="AC1895" s="11"/>
      <c r="AD1895" s="11"/>
      <c r="AE1895" s="11"/>
      <c r="AT1895" s="238" t="s">
        <v>199</v>
      </c>
      <c r="AU1895" s="238" t="s">
        <v>85</v>
      </c>
      <c r="AV1895" s="11" t="s">
        <v>85</v>
      </c>
      <c r="AW1895" s="11" t="s">
        <v>32</v>
      </c>
      <c r="AX1895" s="11" t="s">
        <v>76</v>
      </c>
      <c r="AY1895" s="238" t="s">
        <v>195</v>
      </c>
    </row>
    <row r="1896" s="10" customFormat="1">
      <c r="A1896" s="10"/>
      <c r="B1896" s="218"/>
      <c r="C1896" s="219"/>
      <c r="D1896" s="213" t="s">
        <v>199</v>
      </c>
      <c r="E1896" s="220" t="s">
        <v>1</v>
      </c>
      <c r="F1896" s="221" t="s">
        <v>2048</v>
      </c>
      <c r="G1896" s="219"/>
      <c r="H1896" s="220" t="s">
        <v>1</v>
      </c>
      <c r="I1896" s="222"/>
      <c r="J1896" s="219"/>
      <c r="K1896" s="219"/>
      <c r="L1896" s="223"/>
      <c r="M1896" s="224"/>
      <c r="N1896" s="225"/>
      <c r="O1896" s="225"/>
      <c r="P1896" s="225"/>
      <c r="Q1896" s="225"/>
      <c r="R1896" s="225"/>
      <c r="S1896" s="225"/>
      <c r="T1896" s="226"/>
      <c r="U1896" s="10"/>
      <c r="V1896" s="10"/>
      <c r="W1896" s="10"/>
      <c r="X1896" s="10"/>
      <c r="Y1896" s="10"/>
      <c r="Z1896" s="10"/>
      <c r="AA1896" s="10"/>
      <c r="AB1896" s="10"/>
      <c r="AC1896" s="10"/>
      <c r="AD1896" s="10"/>
      <c r="AE1896" s="10"/>
      <c r="AT1896" s="227" t="s">
        <v>199</v>
      </c>
      <c r="AU1896" s="227" t="s">
        <v>85</v>
      </c>
      <c r="AV1896" s="10" t="s">
        <v>83</v>
      </c>
      <c r="AW1896" s="10" t="s">
        <v>32</v>
      </c>
      <c r="AX1896" s="10" t="s">
        <v>76</v>
      </c>
      <c r="AY1896" s="227" t="s">
        <v>195</v>
      </c>
    </row>
    <row r="1897" s="11" customFormat="1">
      <c r="A1897" s="11"/>
      <c r="B1897" s="228"/>
      <c r="C1897" s="229"/>
      <c r="D1897" s="213" t="s">
        <v>199</v>
      </c>
      <c r="E1897" s="230" t="s">
        <v>1</v>
      </c>
      <c r="F1897" s="231" t="s">
        <v>2108</v>
      </c>
      <c r="G1897" s="229"/>
      <c r="H1897" s="232">
        <v>1</v>
      </c>
      <c r="I1897" s="233"/>
      <c r="J1897" s="229"/>
      <c r="K1897" s="229"/>
      <c r="L1897" s="234"/>
      <c r="M1897" s="235"/>
      <c r="N1897" s="236"/>
      <c r="O1897" s="236"/>
      <c r="P1897" s="236"/>
      <c r="Q1897" s="236"/>
      <c r="R1897" s="236"/>
      <c r="S1897" s="236"/>
      <c r="T1897" s="237"/>
      <c r="U1897" s="11"/>
      <c r="V1897" s="11"/>
      <c r="W1897" s="11"/>
      <c r="X1897" s="11"/>
      <c r="Y1897" s="11"/>
      <c r="Z1897" s="11"/>
      <c r="AA1897" s="11"/>
      <c r="AB1897" s="11"/>
      <c r="AC1897" s="11"/>
      <c r="AD1897" s="11"/>
      <c r="AE1897" s="11"/>
      <c r="AT1897" s="238" t="s">
        <v>199</v>
      </c>
      <c r="AU1897" s="238" t="s">
        <v>85</v>
      </c>
      <c r="AV1897" s="11" t="s">
        <v>85</v>
      </c>
      <c r="AW1897" s="11" t="s">
        <v>32</v>
      </c>
      <c r="AX1897" s="11" t="s">
        <v>76</v>
      </c>
      <c r="AY1897" s="238" t="s">
        <v>195</v>
      </c>
    </row>
    <row r="1898" s="10" customFormat="1">
      <c r="A1898" s="10"/>
      <c r="B1898" s="218"/>
      <c r="C1898" s="219"/>
      <c r="D1898" s="213" t="s">
        <v>199</v>
      </c>
      <c r="E1898" s="220" t="s">
        <v>1</v>
      </c>
      <c r="F1898" s="221" t="s">
        <v>2030</v>
      </c>
      <c r="G1898" s="219"/>
      <c r="H1898" s="220" t="s">
        <v>1</v>
      </c>
      <c r="I1898" s="222"/>
      <c r="J1898" s="219"/>
      <c r="K1898" s="219"/>
      <c r="L1898" s="223"/>
      <c r="M1898" s="224"/>
      <c r="N1898" s="225"/>
      <c r="O1898" s="225"/>
      <c r="P1898" s="225"/>
      <c r="Q1898" s="225"/>
      <c r="R1898" s="225"/>
      <c r="S1898" s="225"/>
      <c r="T1898" s="226"/>
      <c r="U1898" s="10"/>
      <c r="V1898" s="10"/>
      <c r="W1898" s="10"/>
      <c r="X1898" s="10"/>
      <c r="Y1898" s="10"/>
      <c r="Z1898" s="10"/>
      <c r="AA1898" s="10"/>
      <c r="AB1898" s="10"/>
      <c r="AC1898" s="10"/>
      <c r="AD1898" s="10"/>
      <c r="AE1898" s="10"/>
      <c r="AT1898" s="227" t="s">
        <v>199</v>
      </c>
      <c r="AU1898" s="227" t="s">
        <v>85</v>
      </c>
      <c r="AV1898" s="10" t="s">
        <v>83</v>
      </c>
      <c r="AW1898" s="10" t="s">
        <v>32</v>
      </c>
      <c r="AX1898" s="10" t="s">
        <v>76</v>
      </c>
      <c r="AY1898" s="227" t="s">
        <v>195</v>
      </c>
    </row>
    <row r="1899" s="11" customFormat="1">
      <c r="A1899" s="11"/>
      <c r="B1899" s="228"/>
      <c r="C1899" s="229"/>
      <c r="D1899" s="213" t="s">
        <v>199</v>
      </c>
      <c r="E1899" s="230" t="s">
        <v>1</v>
      </c>
      <c r="F1899" s="231" t="s">
        <v>2109</v>
      </c>
      <c r="G1899" s="229"/>
      <c r="H1899" s="232">
        <v>42.490000000000002</v>
      </c>
      <c r="I1899" s="233"/>
      <c r="J1899" s="229"/>
      <c r="K1899" s="229"/>
      <c r="L1899" s="234"/>
      <c r="M1899" s="235"/>
      <c r="N1899" s="236"/>
      <c r="O1899" s="236"/>
      <c r="P1899" s="236"/>
      <c r="Q1899" s="236"/>
      <c r="R1899" s="236"/>
      <c r="S1899" s="236"/>
      <c r="T1899" s="237"/>
      <c r="U1899" s="11"/>
      <c r="V1899" s="11"/>
      <c r="W1899" s="11"/>
      <c r="X1899" s="11"/>
      <c r="Y1899" s="11"/>
      <c r="Z1899" s="11"/>
      <c r="AA1899" s="11"/>
      <c r="AB1899" s="11"/>
      <c r="AC1899" s="11"/>
      <c r="AD1899" s="11"/>
      <c r="AE1899" s="11"/>
      <c r="AT1899" s="238" t="s">
        <v>199</v>
      </c>
      <c r="AU1899" s="238" t="s">
        <v>85</v>
      </c>
      <c r="AV1899" s="11" t="s">
        <v>85</v>
      </c>
      <c r="AW1899" s="11" t="s">
        <v>32</v>
      </c>
      <c r="AX1899" s="11" t="s">
        <v>76</v>
      </c>
      <c r="AY1899" s="238" t="s">
        <v>195</v>
      </c>
    </row>
    <row r="1900" s="11" customFormat="1">
      <c r="A1900" s="11"/>
      <c r="B1900" s="228"/>
      <c r="C1900" s="229"/>
      <c r="D1900" s="213" t="s">
        <v>199</v>
      </c>
      <c r="E1900" s="230" t="s">
        <v>1</v>
      </c>
      <c r="F1900" s="231" t="s">
        <v>2110</v>
      </c>
      <c r="G1900" s="229"/>
      <c r="H1900" s="232">
        <v>15.199999999999999</v>
      </c>
      <c r="I1900" s="233"/>
      <c r="J1900" s="229"/>
      <c r="K1900" s="229"/>
      <c r="L1900" s="234"/>
      <c r="M1900" s="235"/>
      <c r="N1900" s="236"/>
      <c r="O1900" s="236"/>
      <c r="P1900" s="236"/>
      <c r="Q1900" s="236"/>
      <c r="R1900" s="236"/>
      <c r="S1900" s="236"/>
      <c r="T1900" s="237"/>
      <c r="U1900" s="11"/>
      <c r="V1900" s="11"/>
      <c r="W1900" s="11"/>
      <c r="X1900" s="11"/>
      <c r="Y1900" s="11"/>
      <c r="Z1900" s="11"/>
      <c r="AA1900" s="11"/>
      <c r="AB1900" s="11"/>
      <c r="AC1900" s="11"/>
      <c r="AD1900" s="11"/>
      <c r="AE1900" s="11"/>
      <c r="AT1900" s="238" t="s">
        <v>199</v>
      </c>
      <c r="AU1900" s="238" t="s">
        <v>85</v>
      </c>
      <c r="AV1900" s="11" t="s">
        <v>85</v>
      </c>
      <c r="AW1900" s="11" t="s">
        <v>32</v>
      </c>
      <c r="AX1900" s="11" t="s">
        <v>76</v>
      </c>
      <c r="AY1900" s="238" t="s">
        <v>195</v>
      </c>
    </row>
    <row r="1901" s="10" customFormat="1">
      <c r="A1901" s="10"/>
      <c r="B1901" s="218"/>
      <c r="C1901" s="219"/>
      <c r="D1901" s="213" t="s">
        <v>199</v>
      </c>
      <c r="E1901" s="220" t="s">
        <v>1</v>
      </c>
      <c r="F1901" s="221" t="s">
        <v>2034</v>
      </c>
      <c r="G1901" s="219"/>
      <c r="H1901" s="220" t="s">
        <v>1</v>
      </c>
      <c r="I1901" s="222"/>
      <c r="J1901" s="219"/>
      <c r="K1901" s="219"/>
      <c r="L1901" s="223"/>
      <c r="M1901" s="224"/>
      <c r="N1901" s="225"/>
      <c r="O1901" s="225"/>
      <c r="P1901" s="225"/>
      <c r="Q1901" s="225"/>
      <c r="R1901" s="225"/>
      <c r="S1901" s="225"/>
      <c r="T1901" s="226"/>
      <c r="U1901" s="10"/>
      <c r="V1901" s="10"/>
      <c r="W1901" s="10"/>
      <c r="X1901" s="10"/>
      <c r="Y1901" s="10"/>
      <c r="Z1901" s="10"/>
      <c r="AA1901" s="10"/>
      <c r="AB1901" s="10"/>
      <c r="AC1901" s="10"/>
      <c r="AD1901" s="10"/>
      <c r="AE1901" s="10"/>
      <c r="AT1901" s="227" t="s">
        <v>199</v>
      </c>
      <c r="AU1901" s="227" t="s">
        <v>85</v>
      </c>
      <c r="AV1901" s="10" t="s">
        <v>83</v>
      </c>
      <c r="AW1901" s="10" t="s">
        <v>32</v>
      </c>
      <c r="AX1901" s="10" t="s">
        <v>76</v>
      </c>
      <c r="AY1901" s="227" t="s">
        <v>195</v>
      </c>
    </row>
    <row r="1902" s="11" customFormat="1">
      <c r="A1902" s="11"/>
      <c r="B1902" s="228"/>
      <c r="C1902" s="229"/>
      <c r="D1902" s="213" t="s">
        <v>199</v>
      </c>
      <c r="E1902" s="230" t="s">
        <v>1</v>
      </c>
      <c r="F1902" s="231" t="s">
        <v>2111</v>
      </c>
      <c r="G1902" s="229"/>
      <c r="H1902" s="232">
        <v>13.859999999999999</v>
      </c>
      <c r="I1902" s="233"/>
      <c r="J1902" s="229"/>
      <c r="K1902" s="229"/>
      <c r="L1902" s="234"/>
      <c r="M1902" s="235"/>
      <c r="N1902" s="236"/>
      <c r="O1902" s="236"/>
      <c r="P1902" s="236"/>
      <c r="Q1902" s="236"/>
      <c r="R1902" s="236"/>
      <c r="S1902" s="236"/>
      <c r="T1902" s="237"/>
      <c r="U1902" s="11"/>
      <c r="V1902" s="11"/>
      <c r="W1902" s="11"/>
      <c r="X1902" s="11"/>
      <c r="Y1902" s="11"/>
      <c r="Z1902" s="11"/>
      <c r="AA1902" s="11"/>
      <c r="AB1902" s="11"/>
      <c r="AC1902" s="11"/>
      <c r="AD1902" s="11"/>
      <c r="AE1902" s="11"/>
      <c r="AT1902" s="238" t="s">
        <v>199</v>
      </c>
      <c r="AU1902" s="238" t="s">
        <v>85</v>
      </c>
      <c r="AV1902" s="11" t="s">
        <v>85</v>
      </c>
      <c r="AW1902" s="11" t="s">
        <v>32</v>
      </c>
      <c r="AX1902" s="11" t="s">
        <v>76</v>
      </c>
      <c r="AY1902" s="238" t="s">
        <v>195</v>
      </c>
    </row>
    <row r="1903" s="10" customFormat="1">
      <c r="A1903" s="10"/>
      <c r="B1903" s="218"/>
      <c r="C1903" s="219"/>
      <c r="D1903" s="213" t="s">
        <v>199</v>
      </c>
      <c r="E1903" s="220" t="s">
        <v>1</v>
      </c>
      <c r="F1903" s="221" t="s">
        <v>2055</v>
      </c>
      <c r="G1903" s="219"/>
      <c r="H1903" s="220" t="s">
        <v>1</v>
      </c>
      <c r="I1903" s="222"/>
      <c r="J1903" s="219"/>
      <c r="K1903" s="219"/>
      <c r="L1903" s="223"/>
      <c r="M1903" s="224"/>
      <c r="N1903" s="225"/>
      <c r="O1903" s="225"/>
      <c r="P1903" s="225"/>
      <c r="Q1903" s="225"/>
      <c r="R1903" s="225"/>
      <c r="S1903" s="225"/>
      <c r="T1903" s="226"/>
      <c r="U1903" s="10"/>
      <c r="V1903" s="10"/>
      <c r="W1903" s="10"/>
      <c r="X1903" s="10"/>
      <c r="Y1903" s="10"/>
      <c r="Z1903" s="10"/>
      <c r="AA1903" s="10"/>
      <c r="AB1903" s="10"/>
      <c r="AC1903" s="10"/>
      <c r="AD1903" s="10"/>
      <c r="AE1903" s="10"/>
      <c r="AT1903" s="227" t="s">
        <v>199</v>
      </c>
      <c r="AU1903" s="227" t="s">
        <v>85</v>
      </c>
      <c r="AV1903" s="10" t="s">
        <v>83</v>
      </c>
      <c r="AW1903" s="10" t="s">
        <v>32</v>
      </c>
      <c r="AX1903" s="10" t="s">
        <v>76</v>
      </c>
      <c r="AY1903" s="227" t="s">
        <v>195</v>
      </c>
    </row>
    <row r="1904" s="11" customFormat="1">
      <c r="A1904" s="11"/>
      <c r="B1904" s="228"/>
      <c r="C1904" s="229"/>
      <c r="D1904" s="213" t="s">
        <v>199</v>
      </c>
      <c r="E1904" s="230" t="s">
        <v>1</v>
      </c>
      <c r="F1904" s="231" t="s">
        <v>2112</v>
      </c>
      <c r="G1904" s="229"/>
      <c r="H1904" s="232">
        <v>143.13</v>
      </c>
      <c r="I1904" s="233"/>
      <c r="J1904" s="229"/>
      <c r="K1904" s="229"/>
      <c r="L1904" s="234"/>
      <c r="M1904" s="235"/>
      <c r="N1904" s="236"/>
      <c r="O1904" s="236"/>
      <c r="P1904" s="236"/>
      <c r="Q1904" s="236"/>
      <c r="R1904" s="236"/>
      <c r="S1904" s="236"/>
      <c r="T1904" s="237"/>
      <c r="U1904" s="11"/>
      <c r="V1904" s="11"/>
      <c r="W1904" s="11"/>
      <c r="X1904" s="11"/>
      <c r="Y1904" s="11"/>
      <c r="Z1904" s="11"/>
      <c r="AA1904" s="11"/>
      <c r="AB1904" s="11"/>
      <c r="AC1904" s="11"/>
      <c r="AD1904" s="11"/>
      <c r="AE1904" s="11"/>
      <c r="AT1904" s="238" t="s">
        <v>199</v>
      </c>
      <c r="AU1904" s="238" t="s">
        <v>85</v>
      </c>
      <c r="AV1904" s="11" t="s">
        <v>85</v>
      </c>
      <c r="AW1904" s="11" t="s">
        <v>32</v>
      </c>
      <c r="AX1904" s="11" t="s">
        <v>76</v>
      </c>
      <c r="AY1904" s="238" t="s">
        <v>195</v>
      </c>
    </row>
    <row r="1905" s="11" customFormat="1">
      <c r="A1905" s="11"/>
      <c r="B1905" s="228"/>
      <c r="C1905" s="229"/>
      <c r="D1905" s="213" t="s">
        <v>199</v>
      </c>
      <c r="E1905" s="230" t="s">
        <v>1</v>
      </c>
      <c r="F1905" s="231" t="s">
        <v>2113</v>
      </c>
      <c r="G1905" s="229"/>
      <c r="H1905" s="232">
        <v>15.199999999999999</v>
      </c>
      <c r="I1905" s="233"/>
      <c r="J1905" s="229"/>
      <c r="K1905" s="229"/>
      <c r="L1905" s="234"/>
      <c r="M1905" s="235"/>
      <c r="N1905" s="236"/>
      <c r="O1905" s="236"/>
      <c r="P1905" s="236"/>
      <c r="Q1905" s="236"/>
      <c r="R1905" s="236"/>
      <c r="S1905" s="236"/>
      <c r="T1905" s="237"/>
      <c r="U1905" s="11"/>
      <c r="V1905" s="11"/>
      <c r="W1905" s="11"/>
      <c r="X1905" s="11"/>
      <c r="Y1905" s="11"/>
      <c r="Z1905" s="11"/>
      <c r="AA1905" s="11"/>
      <c r="AB1905" s="11"/>
      <c r="AC1905" s="11"/>
      <c r="AD1905" s="11"/>
      <c r="AE1905" s="11"/>
      <c r="AT1905" s="238" t="s">
        <v>199</v>
      </c>
      <c r="AU1905" s="238" t="s">
        <v>85</v>
      </c>
      <c r="AV1905" s="11" t="s">
        <v>85</v>
      </c>
      <c r="AW1905" s="11" t="s">
        <v>32</v>
      </c>
      <c r="AX1905" s="11" t="s">
        <v>76</v>
      </c>
      <c r="AY1905" s="238" t="s">
        <v>195</v>
      </c>
    </row>
    <row r="1906" s="10" customFormat="1">
      <c r="A1906" s="10"/>
      <c r="B1906" s="218"/>
      <c r="C1906" s="219"/>
      <c r="D1906" s="213" t="s">
        <v>199</v>
      </c>
      <c r="E1906" s="220" t="s">
        <v>1</v>
      </c>
      <c r="F1906" s="221" t="s">
        <v>2058</v>
      </c>
      <c r="G1906" s="219"/>
      <c r="H1906" s="220" t="s">
        <v>1</v>
      </c>
      <c r="I1906" s="222"/>
      <c r="J1906" s="219"/>
      <c r="K1906" s="219"/>
      <c r="L1906" s="223"/>
      <c r="M1906" s="224"/>
      <c r="N1906" s="225"/>
      <c r="O1906" s="225"/>
      <c r="P1906" s="225"/>
      <c r="Q1906" s="225"/>
      <c r="R1906" s="225"/>
      <c r="S1906" s="225"/>
      <c r="T1906" s="226"/>
      <c r="U1906" s="10"/>
      <c r="V1906" s="10"/>
      <c r="W1906" s="10"/>
      <c r="X1906" s="10"/>
      <c r="Y1906" s="10"/>
      <c r="Z1906" s="10"/>
      <c r="AA1906" s="10"/>
      <c r="AB1906" s="10"/>
      <c r="AC1906" s="10"/>
      <c r="AD1906" s="10"/>
      <c r="AE1906" s="10"/>
      <c r="AT1906" s="227" t="s">
        <v>199</v>
      </c>
      <c r="AU1906" s="227" t="s">
        <v>85</v>
      </c>
      <c r="AV1906" s="10" t="s">
        <v>83</v>
      </c>
      <c r="AW1906" s="10" t="s">
        <v>32</v>
      </c>
      <c r="AX1906" s="10" t="s">
        <v>76</v>
      </c>
      <c r="AY1906" s="227" t="s">
        <v>195</v>
      </c>
    </row>
    <row r="1907" s="11" customFormat="1">
      <c r="A1907" s="11"/>
      <c r="B1907" s="228"/>
      <c r="C1907" s="229"/>
      <c r="D1907" s="213" t="s">
        <v>199</v>
      </c>
      <c r="E1907" s="230" t="s">
        <v>1</v>
      </c>
      <c r="F1907" s="231" t="s">
        <v>2114</v>
      </c>
      <c r="G1907" s="229"/>
      <c r="H1907" s="232">
        <v>3.29</v>
      </c>
      <c r="I1907" s="233"/>
      <c r="J1907" s="229"/>
      <c r="K1907" s="229"/>
      <c r="L1907" s="234"/>
      <c r="M1907" s="235"/>
      <c r="N1907" s="236"/>
      <c r="O1907" s="236"/>
      <c r="P1907" s="236"/>
      <c r="Q1907" s="236"/>
      <c r="R1907" s="236"/>
      <c r="S1907" s="236"/>
      <c r="T1907" s="237"/>
      <c r="U1907" s="11"/>
      <c r="V1907" s="11"/>
      <c r="W1907" s="11"/>
      <c r="X1907" s="11"/>
      <c r="Y1907" s="11"/>
      <c r="Z1907" s="11"/>
      <c r="AA1907" s="11"/>
      <c r="AB1907" s="11"/>
      <c r="AC1907" s="11"/>
      <c r="AD1907" s="11"/>
      <c r="AE1907" s="11"/>
      <c r="AT1907" s="238" t="s">
        <v>199</v>
      </c>
      <c r="AU1907" s="238" t="s">
        <v>85</v>
      </c>
      <c r="AV1907" s="11" t="s">
        <v>85</v>
      </c>
      <c r="AW1907" s="11" t="s">
        <v>32</v>
      </c>
      <c r="AX1907" s="11" t="s">
        <v>76</v>
      </c>
      <c r="AY1907" s="238" t="s">
        <v>195</v>
      </c>
    </row>
    <row r="1908" s="10" customFormat="1">
      <c r="A1908" s="10"/>
      <c r="B1908" s="218"/>
      <c r="C1908" s="219"/>
      <c r="D1908" s="213" t="s">
        <v>199</v>
      </c>
      <c r="E1908" s="220" t="s">
        <v>1</v>
      </c>
      <c r="F1908" s="221" t="s">
        <v>2078</v>
      </c>
      <c r="G1908" s="219"/>
      <c r="H1908" s="220" t="s">
        <v>1</v>
      </c>
      <c r="I1908" s="222"/>
      <c r="J1908" s="219"/>
      <c r="K1908" s="219"/>
      <c r="L1908" s="223"/>
      <c r="M1908" s="224"/>
      <c r="N1908" s="225"/>
      <c r="O1908" s="225"/>
      <c r="P1908" s="225"/>
      <c r="Q1908" s="225"/>
      <c r="R1908" s="225"/>
      <c r="S1908" s="225"/>
      <c r="T1908" s="226"/>
      <c r="U1908" s="10"/>
      <c r="V1908" s="10"/>
      <c r="W1908" s="10"/>
      <c r="X1908" s="10"/>
      <c r="Y1908" s="10"/>
      <c r="Z1908" s="10"/>
      <c r="AA1908" s="10"/>
      <c r="AB1908" s="10"/>
      <c r="AC1908" s="10"/>
      <c r="AD1908" s="10"/>
      <c r="AE1908" s="10"/>
      <c r="AT1908" s="227" t="s">
        <v>199</v>
      </c>
      <c r="AU1908" s="227" t="s">
        <v>85</v>
      </c>
      <c r="AV1908" s="10" t="s">
        <v>83</v>
      </c>
      <c r="AW1908" s="10" t="s">
        <v>32</v>
      </c>
      <c r="AX1908" s="10" t="s">
        <v>76</v>
      </c>
      <c r="AY1908" s="227" t="s">
        <v>195</v>
      </c>
    </row>
    <row r="1909" s="11" customFormat="1">
      <c r="A1909" s="11"/>
      <c r="B1909" s="228"/>
      <c r="C1909" s="229"/>
      <c r="D1909" s="213" t="s">
        <v>199</v>
      </c>
      <c r="E1909" s="230" t="s">
        <v>1</v>
      </c>
      <c r="F1909" s="231" t="s">
        <v>2115</v>
      </c>
      <c r="G1909" s="229"/>
      <c r="H1909" s="232">
        <v>14.859999999999999</v>
      </c>
      <c r="I1909" s="233"/>
      <c r="J1909" s="229"/>
      <c r="K1909" s="229"/>
      <c r="L1909" s="234"/>
      <c r="M1909" s="235"/>
      <c r="N1909" s="236"/>
      <c r="O1909" s="236"/>
      <c r="P1909" s="236"/>
      <c r="Q1909" s="236"/>
      <c r="R1909" s="236"/>
      <c r="S1909" s="236"/>
      <c r="T1909" s="237"/>
      <c r="U1909" s="11"/>
      <c r="V1909" s="11"/>
      <c r="W1909" s="11"/>
      <c r="X1909" s="11"/>
      <c r="Y1909" s="11"/>
      <c r="Z1909" s="11"/>
      <c r="AA1909" s="11"/>
      <c r="AB1909" s="11"/>
      <c r="AC1909" s="11"/>
      <c r="AD1909" s="11"/>
      <c r="AE1909" s="11"/>
      <c r="AT1909" s="238" t="s">
        <v>199</v>
      </c>
      <c r="AU1909" s="238" t="s">
        <v>85</v>
      </c>
      <c r="AV1909" s="11" t="s">
        <v>85</v>
      </c>
      <c r="AW1909" s="11" t="s">
        <v>32</v>
      </c>
      <c r="AX1909" s="11" t="s">
        <v>76</v>
      </c>
      <c r="AY1909" s="238" t="s">
        <v>195</v>
      </c>
    </row>
    <row r="1910" s="11" customFormat="1">
      <c r="A1910" s="11"/>
      <c r="B1910" s="228"/>
      <c r="C1910" s="229"/>
      <c r="D1910" s="213" t="s">
        <v>199</v>
      </c>
      <c r="E1910" s="230" t="s">
        <v>1</v>
      </c>
      <c r="F1910" s="231" t="s">
        <v>2116</v>
      </c>
      <c r="G1910" s="229"/>
      <c r="H1910" s="232">
        <v>4.7999999999999998</v>
      </c>
      <c r="I1910" s="233"/>
      <c r="J1910" s="229"/>
      <c r="K1910" s="229"/>
      <c r="L1910" s="234"/>
      <c r="M1910" s="235"/>
      <c r="N1910" s="236"/>
      <c r="O1910" s="236"/>
      <c r="P1910" s="236"/>
      <c r="Q1910" s="236"/>
      <c r="R1910" s="236"/>
      <c r="S1910" s="236"/>
      <c r="T1910" s="237"/>
      <c r="U1910" s="11"/>
      <c r="V1910" s="11"/>
      <c r="W1910" s="11"/>
      <c r="X1910" s="11"/>
      <c r="Y1910" s="11"/>
      <c r="Z1910" s="11"/>
      <c r="AA1910" s="11"/>
      <c r="AB1910" s="11"/>
      <c r="AC1910" s="11"/>
      <c r="AD1910" s="11"/>
      <c r="AE1910" s="11"/>
      <c r="AT1910" s="238" t="s">
        <v>199</v>
      </c>
      <c r="AU1910" s="238" t="s">
        <v>85</v>
      </c>
      <c r="AV1910" s="11" t="s">
        <v>85</v>
      </c>
      <c r="AW1910" s="11" t="s">
        <v>32</v>
      </c>
      <c r="AX1910" s="11" t="s">
        <v>76</v>
      </c>
      <c r="AY1910" s="238" t="s">
        <v>195</v>
      </c>
    </row>
    <row r="1911" s="10" customFormat="1">
      <c r="A1911" s="10"/>
      <c r="B1911" s="218"/>
      <c r="C1911" s="219"/>
      <c r="D1911" s="213" t="s">
        <v>199</v>
      </c>
      <c r="E1911" s="220" t="s">
        <v>1</v>
      </c>
      <c r="F1911" s="221" t="s">
        <v>2062</v>
      </c>
      <c r="G1911" s="219"/>
      <c r="H1911" s="220" t="s">
        <v>1</v>
      </c>
      <c r="I1911" s="222"/>
      <c r="J1911" s="219"/>
      <c r="K1911" s="219"/>
      <c r="L1911" s="223"/>
      <c r="M1911" s="224"/>
      <c r="N1911" s="225"/>
      <c r="O1911" s="225"/>
      <c r="P1911" s="225"/>
      <c r="Q1911" s="225"/>
      <c r="R1911" s="225"/>
      <c r="S1911" s="225"/>
      <c r="T1911" s="226"/>
      <c r="U1911" s="10"/>
      <c r="V1911" s="10"/>
      <c r="W1911" s="10"/>
      <c r="X1911" s="10"/>
      <c r="Y1911" s="10"/>
      <c r="Z1911" s="10"/>
      <c r="AA1911" s="10"/>
      <c r="AB1911" s="10"/>
      <c r="AC1911" s="10"/>
      <c r="AD1911" s="10"/>
      <c r="AE1911" s="10"/>
      <c r="AT1911" s="227" t="s">
        <v>199</v>
      </c>
      <c r="AU1911" s="227" t="s">
        <v>85</v>
      </c>
      <c r="AV1911" s="10" t="s">
        <v>83</v>
      </c>
      <c r="AW1911" s="10" t="s">
        <v>32</v>
      </c>
      <c r="AX1911" s="10" t="s">
        <v>76</v>
      </c>
      <c r="AY1911" s="227" t="s">
        <v>195</v>
      </c>
    </row>
    <row r="1912" s="11" customFormat="1">
      <c r="A1912" s="11"/>
      <c r="B1912" s="228"/>
      <c r="C1912" s="229"/>
      <c r="D1912" s="213" t="s">
        <v>199</v>
      </c>
      <c r="E1912" s="230" t="s">
        <v>1</v>
      </c>
      <c r="F1912" s="231" t="s">
        <v>2117</v>
      </c>
      <c r="G1912" s="229"/>
      <c r="H1912" s="232">
        <v>19.050000000000001</v>
      </c>
      <c r="I1912" s="233"/>
      <c r="J1912" s="229"/>
      <c r="K1912" s="229"/>
      <c r="L1912" s="234"/>
      <c r="M1912" s="235"/>
      <c r="N1912" s="236"/>
      <c r="O1912" s="236"/>
      <c r="P1912" s="236"/>
      <c r="Q1912" s="236"/>
      <c r="R1912" s="236"/>
      <c r="S1912" s="236"/>
      <c r="T1912" s="237"/>
      <c r="U1912" s="11"/>
      <c r="V1912" s="11"/>
      <c r="W1912" s="11"/>
      <c r="X1912" s="11"/>
      <c r="Y1912" s="11"/>
      <c r="Z1912" s="11"/>
      <c r="AA1912" s="11"/>
      <c r="AB1912" s="11"/>
      <c r="AC1912" s="11"/>
      <c r="AD1912" s="11"/>
      <c r="AE1912" s="11"/>
      <c r="AT1912" s="238" t="s">
        <v>199</v>
      </c>
      <c r="AU1912" s="238" t="s">
        <v>85</v>
      </c>
      <c r="AV1912" s="11" t="s">
        <v>85</v>
      </c>
      <c r="AW1912" s="11" t="s">
        <v>32</v>
      </c>
      <c r="AX1912" s="11" t="s">
        <v>76</v>
      </c>
      <c r="AY1912" s="238" t="s">
        <v>195</v>
      </c>
    </row>
    <row r="1913" s="11" customFormat="1">
      <c r="A1913" s="11"/>
      <c r="B1913" s="228"/>
      <c r="C1913" s="229"/>
      <c r="D1913" s="213" t="s">
        <v>199</v>
      </c>
      <c r="E1913" s="230" t="s">
        <v>1</v>
      </c>
      <c r="F1913" s="231" t="s">
        <v>2118</v>
      </c>
      <c r="G1913" s="229"/>
      <c r="H1913" s="232">
        <v>7.5999999999999996</v>
      </c>
      <c r="I1913" s="233"/>
      <c r="J1913" s="229"/>
      <c r="K1913" s="229"/>
      <c r="L1913" s="234"/>
      <c r="M1913" s="235"/>
      <c r="N1913" s="236"/>
      <c r="O1913" s="236"/>
      <c r="P1913" s="236"/>
      <c r="Q1913" s="236"/>
      <c r="R1913" s="236"/>
      <c r="S1913" s="236"/>
      <c r="T1913" s="237"/>
      <c r="U1913" s="11"/>
      <c r="V1913" s="11"/>
      <c r="W1913" s="11"/>
      <c r="X1913" s="11"/>
      <c r="Y1913" s="11"/>
      <c r="Z1913" s="11"/>
      <c r="AA1913" s="11"/>
      <c r="AB1913" s="11"/>
      <c r="AC1913" s="11"/>
      <c r="AD1913" s="11"/>
      <c r="AE1913" s="11"/>
      <c r="AT1913" s="238" t="s">
        <v>199</v>
      </c>
      <c r="AU1913" s="238" t="s">
        <v>85</v>
      </c>
      <c r="AV1913" s="11" t="s">
        <v>85</v>
      </c>
      <c r="AW1913" s="11" t="s">
        <v>32</v>
      </c>
      <c r="AX1913" s="11" t="s">
        <v>76</v>
      </c>
      <c r="AY1913" s="238" t="s">
        <v>195</v>
      </c>
    </row>
    <row r="1914" s="10" customFormat="1">
      <c r="A1914" s="10"/>
      <c r="B1914" s="218"/>
      <c r="C1914" s="219"/>
      <c r="D1914" s="213" t="s">
        <v>199</v>
      </c>
      <c r="E1914" s="220" t="s">
        <v>1</v>
      </c>
      <c r="F1914" s="221" t="s">
        <v>2016</v>
      </c>
      <c r="G1914" s="219"/>
      <c r="H1914" s="220" t="s">
        <v>1</v>
      </c>
      <c r="I1914" s="222"/>
      <c r="J1914" s="219"/>
      <c r="K1914" s="219"/>
      <c r="L1914" s="223"/>
      <c r="M1914" s="224"/>
      <c r="N1914" s="225"/>
      <c r="O1914" s="225"/>
      <c r="P1914" s="225"/>
      <c r="Q1914" s="225"/>
      <c r="R1914" s="225"/>
      <c r="S1914" s="225"/>
      <c r="T1914" s="226"/>
      <c r="U1914" s="10"/>
      <c r="V1914" s="10"/>
      <c r="W1914" s="10"/>
      <c r="X1914" s="10"/>
      <c r="Y1914" s="10"/>
      <c r="Z1914" s="10"/>
      <c r="AA1914" s="10"/>
      <c r="AB1914" s="10"/>
      <c r="AC1914" s="10"/>
      <c r="AD1914" s="10"/>
      <c r="AE1914" s="10"/>
      <c r="AT1914" s="227" t="s">
        <v>199</v>
      </c>
      <c r="AU1914" s="227" t="s">
        <v>85</v>
      </c>
      <c r="AV1914" s="10" t="s">
        <v>83</v>
      </c>
      <c r="AW1914" s="10" t="s">
        <v>32</v>
      </c>
      <c r="AX1914" s="10" t="s">
        <v>76</v>
      </c>
      <c r="AY1914" s="227" t="s">
        <v>195</v>
      </c>
    </row>
    <row r="1915" s="11" customFormat="1">
      <c r="A1915" s="11"/>
      <c r="B1915" s="228"/>
      <c r="C1915" s="229"/>
      <c r="D1915" s="213" t="s">
        <v>199</v>
      </c>
      <c r="E1915" s="230" t="s">
        <v>1</v>
      </c>
      <c r="F1915" s="231" t="s">
        <v>2119</v>
      </c>
      <c r="G1915" s="229"/>
      <c r="H1915" s="232">
        <v>1.6699999999999999</v>
      </c>
      <c r="I1915" s="233"/>
      <c r="J1915" s="229"/>
      <c r="K1915" s="229"/>
      <c r="L1915" s="234"/>
      <c r="M1915" s="235"/>
      <c r="N1915" s="236"/>
      <c r="O1915" s="236"/>
      <c r="P1915" s="236"/>
      <c r="Q1915" s="236"/>
      <c r="R1915" s="236"/>
      <c r="S1915" s="236"/>
      <c r="T1915" s="237"/>
      <c r="U1915" s="11"/>
      <c r="V1915" s="11"/>
      <c r="W1915" s="11"/>
      <c r="X1915" s="11"/>
      <c r="Y1915" s="11"/>
      <c r="Z1915" s="11"/>
      <c r="AA1915" s="11"/>
      <c r="AB1915" s="11"/>
      <c r="AC1915" s="11"/>
      <c r="AD1915" s="11"/>
      <c r="AE1915" s="11"/>
      <c r="AT1915" s="238" t="s">
        <v>199</v>
      </c>
      <c r="AU1915" s="238" t="s">
        <v>85</v>
      </c>
      <c r="AV1915" s="11" t="s">
        <v>85</v>
      </c>
      <c r="AW1915" s="11" t="s">
        <v>32</v>
      </c>
      <c r="AX1915" s="11" t="s">
        <v>76</v>
      </c>
      <c r="AY1915" s="238" t="s">
        <v>195</v>
      </c>
    </row>
    <row r="1916" s="10" customFormat="1">
      <c r="A1916" s="10"/>
      <c r="B1916" s="218"/>
      <c r="C1916" s="219"/>
      <c r="D1916" s="213" t="s">
        <v>199</v>
      </c>
      <c r="E1916" s="220" t="s">
        <v>1</v>
      </c>
      <c r="F1916" s="221" t="s">
        <v>2065</v>
      </c>
      <c r="G1916" s="219"/>
      <c r="H1916" s="220" t="s">
        <v>1</v>
      </c>
      <c r="I1916" s="222"/>
      <c r="J1916" s="219"/>
      <c r="K1916" s="219"/>
      <c r="L1916" s="223"/>
      <c r="M1916" s="224"/>
      <c r="N1916" s="225"/>
      <c r="O1916" s="225"/>
      <c r="P1916" s="225"/>
      <c r="Q1916" s="225"/>
      <c r="R1916" s="225"/>
      <c r="S1916" s="225"/>
      <c r="T1916" s="226"/>
      <c r="U1916" s="10"/>
      <c r="V1916" s="10"/>
      <c r="W1916" s="10"/>
      <c r="X1916" s="10"/>
      <c r="Y1916" s="10"/>
      <c r="Z1916" s="10"/>
      <c r="AA1916" s="10"/>
      <c r="AB1916" s="10"/>
      <c r="AC1916" s="10"/>
      <c r="AD1916" s="10"/>
      <c r="AE1916" s="10"/>
      <c r="AT1916" s="227" t="s">
        <v>199</v>
      </c>
      <c r="AU1916" s="227" t="s">
        <v>85</v>
      </c>
      <c r="AV1916" s="10" t="s">
        <v>83</v>
      </c>
      <c r="AW1916" s="10" t="s">
        <v>32</v>
      </c>
      <c r="AX1916" s="10" t="s">
        <v>76</v>
      </c>
      <c r="AY1916" s="227" t="s">
        <v>195</v>
      </c>
    </row>
    <row r="1917" s="11" customFormat="1">
      <c r="A1917" s="11"/>
      <c r="B1917" s="228"/>
      <c r="C1917" s="229"/>
      <c r="D1917" s="213" t="s">
        <v>199</v>
      </c>
      <c r="E1917" s="230" t="s">
        <v>1</v>
      </c>
      <c r="F1917" s="231" t="s">
        <v>2120</v>
      </c>
      <c r="G1917" s="229"/>
      <c r="H1917" s="232">
        <v>1.1000000000000001</v>
      </c>
      <c r="I1917" s="233"/>
      <c r="J1917" s="229"/>
      <c r="K1917" s="229"/>
      <c r="L1917" s="234"/>
      <c r="M1917" s="235"/>
      <c r="N1917" s="236"/>
      <c r="O1917" s="236"/>
      <c r="P1917" s="236"/>
      <c r="Q1917" s="236"/>
      <c r="R1917" s="236"/>
      <c r="S1917" s="236"/>
      <c r="T1917" s="237"/>
      <c r="U1917" s="11"/>
      <c r="V1917" s="11"/>
      <c r="W1917" s="11"/>
      <c r="X1917" s="11"/>
      <c r="Y1917" s="11"/>
      <c r="Z1917" s="11"/>
      <c r="AA1917" s="11"/>
      <c r="AB1917" s="11"/>
      <c r="AC1917" s="11"/>
      <c r="AD1917" s="11"/>
      <c r="AE1917" s="11"/>
      <c r="AT1917" s="238" t="s">
        <v>199</v>
      </c>
      <c r="AU1917" s="238" t="s">
        <v>85</v>
      </c>
      <c r="AV1917" s="11" t="s">
        <v>85</v>
      </c>
      <c r="AW1917" s="11" t="s">
        <v>32</v>
      </c>
      <c r="AX1917" s="11" t="s">
        <v>76</v>
      </c>
      <c r="AY1917" s="238" t="s">
        <v>195</v>
      </c>
    </row>
    <row r="1918" s="10" customFormat="1">
      <c r="A1918" s="10"/>
      <c r="B1918" s="218"/>
      <c r="C1918" s="219"/>
      <c r="D1918" s="213" t="s">
        <v>199</v>
      </c>
      <c r="E1918" s="220" t="s">
        <v>1</v>
      </c>
      <c r="F1918" s="221" t="s">
        <v>2067</v>
      </c>
      <c r="G1918" s="219"/>
      <c r="H1918" s="220" t="s">
        <v>1</v>
      </c>
      <c r="I1918" s="222"/>
      <c r="J1918" s="219"/>
      <c r="K1918" s="219"/>
      <c r="L1918" s="223"/>
      <c r="M1918" s="224"/>
      <c r="N1918" s="225"/>
      <c r="O1918" s="225"/>
      <c r="P1918" s="225"/>
      <c r="Q1918" s="225"/>
      <c r="R1918" s="225"/>
      <c r="S1918" s="225"/>
      <c r="T1918" s="226"/>
      <c r="U1918" s="10"/>
      <c r="V1918" s="10"/>
      <c r="W1918" s="10"/>
      <c r="X1918" s="10"/>
      <c r="Y1918" s="10"/>
      <c r="Z1918" s="10"/>
      <c r="AA1918" s="10"/>
      <c r="AB1918" s="10"/>
      <c r="AC1918" s="10"/>
      <c r="AD1918" s="10"/>
      <c r="AE1918" s="10"/>
      <c r="AT1918" s="227" t="s">
        <v>199</v>
      </c>
      <c r="AU1918" s="227" t="s">
        <v>85</v>
      </c>
      <c r="AV1918" s="10" t="s">
        <v>83</v>
      </c>
      <c r="AW1918" s="10" t="s">
        <v>32</v>
      </c>
      <c r="AX1918" s="10" t="s">
        <v>76</v>
      </c>
      <c r="AY1918" s="227" t="s">
        <v>195</v>
      </c>
    </row>
    <row r="1919" s="11" customFormat="1">
      <c r="A1919" s="11"/>
      <c r="B1919" s="228"/>
      <c r="C1919" s="229"/>
      <c r="D1919" s="213" t="s">
        <v>199</v>
      </c>
      <c r="E1919" s="230" t="s">
        <v>1</v>
      </c>
      <c r="F1919" s="231" t="s">
        <v>2121</v>
      </c>
      <c r="G1919" s="229"/>
      <c r="H1919" s="232">
        <v>1.29</v>
      </c>
      <c r="I1919" s="233"/>
      <c r="J1919" s="229"/>
      <c r="K1919" s="229"/>
      <c r="L1919" s="234"/>
      <c r="M1919" s="235"/>
      <c r="N1919" s="236"/>
      <c r="O1919" s="236"/>
      <c r="P1919" s="236"/>
      <c r="Q1919" s="236"/>
      <c r="R1919" s="236"/>
      <c r="S1919" s="236"/>
      <c r="T1919" s="237"/>
      <c r="U1919" s="11"/>
      <c r="V1919" s="11"/>
      <c r="W1919" s="11"/>
      <c r="X1919" s="11"/>
      <c r="Y1919" s="11"/>
      <c r="Z1919" s="11"/>
      <c r="AA1919" s="11"/>
      <c r="AB1919" s="11"/>
      <c r="AC1919" s="11"/>
      <c r="AD1919" s="11"/>
      <c r="AE1919" s="11"/>
      <c r="AT1919" s="238" t="s">
        <v>199</v>
      </c>
      <c r="AU1919" s="238" t="s">
        <v>85</v>
      </c>
      <c r="AV1919" s="11" t="s">
        <v>85</v>
      </c>
      <c r="AW1919" s="11" t="s">
        <v>32</v>
      </c>
      <c r="AX1919" s="11" t="s">
        <v>76</v>
      </c>
      <c r="AY1919" s="238" t="s">
        <v>195</v>
      </c>
    </row>
    <row r="1920" s="10" customFormat="1">
      <c r="A1920" s="10"/>
      <c r="B1920" s="218"/>
      <c r="C1920" s="219"/>
      <c r="D1920" s="213" t="s">
        <v>199</v>
      </c>
      <c r="E1920" s="220" t="s">
        <v>1</v>
      </c>
      <c r="F1920" s="221" t="s">
        <v>2009</v>
      </c>
      <c r="G1920" s="219"/>
      <c r="H1920" s="220" t="s">
        <v>1</v>
      </c>
      <c r="I1920" s="222"/>
      <c r="J1920" s="219"/>
      <c r="K1920" s="219"/>
      <c r="L1920" s="223"/>
      <c r="M1920" s="224"/>
      <c r="N1920" s="225"/>
      <c r="O1920" s="225"/>
      <c r="P1920" s="225"/>
      <c r="Q1920" s="225"/>
      <c r="R1920" s="225"/>
      <c r="S1920" s="225"/>
      <c r="T1920" s="226"/>
      <c r="U1920" s="10"/>
      <c r="V1920" s="10"/>
      <c r="W1920" s="10"/>
      <c r="X1920" s="10"/>
      <c r="Y1920" s="10"/>
      <c r="Z1920" s="10"/>
      <c r="AA1920" s="10"/>
      <c r="AB1920" s="10"/>
      <c r="AC1920" s="10"/>
      <c r="AD1920" s="10"/>
      <c r="AE1920" s="10"/>
      <c r="AT1920" s="227" t="s">
        <v>199</v>
      </c>
      <c r="AU1920" s="227" t="s">
        <v>85</v>
      </c>
      <c r="AV1920" s="10" t="s">
        <v>83</v>
      </c>
      <c r="AW1920" s="10" t="s">
        <v>32</v>
      </c>
      <c r="AX1920" s="10" t="s">
        <v>76</v>
      </c>
      <c r="AY1920" s="227" t="s">
        <v>195</v>
      </c>
    </row>
    <row r="1921" s="11" customFormat="1">
      <c r="A1921" s="11"/>
      <c r="B1921" s="228"/>
      <c r="C1921" s="229"/>
      <c r="D1921" s="213" t="s">
        <v>199</v>
      </c>
      <c r="E1921" s="230" t="s">
        <v>1</v>
      </c>
      <c r="F1921" s="231" t="s">
        <v>2122</v>
      </c>
      <c r="G1921" s="229"/>
      <c r="H1921" s="232">
        <v>2.7799999999999998</v>
      </c>
      <c r="I1921" s="233"/>
      <c r="J1921" s="229"/>
      <c r="K1921" s="229"/>
      <c r="L1921" s="234"/>
      <c r="M1921" s="235"/>
      <c r="N1921" s="236"/>
      <c r="O1921" s="236"/>
      <c r="P1921" s="236"/>
      <c r="Q1921" s="236"/>
      <c r="R1921" s="236"/>
      <c r="S1921" s="236"/>
      <c r="T1921" s="237"/>
      <c r="U1921" s="11"/>
      <c r="V1921" s="11"/>
      <c r="W1921" s="11"/>
      <c r="X1921" s="11"/>
      <c r="Y1921" s="11"/>
      <c r="Z1921" s="11"/>
      <c r="AA1921" s="11"/>
      <c r="AB1921" s="11"/>
      <c r="AC1921" s="11"/>
      <c r="AD1921" s="11"/>
      <c r="AE1921" s="11"/>
      <c r="AT1921" s="238" t="s">
        <v>199</v>
      </c>
      <c r="AU1921" s="238" t="s">
        <v>85</v>
      </c>
      <c r="AV1921" s="11" t="s">
        <v>85</v>
      </c>
      <c r="AW1921" s="11" t="s">
        <v>32</v>
      </c>
      <c r="AX1921" s="11" t="s">
        <v>76</v>
      </c>
      <c r="AY1921" s="238" t="s">
        <v>195</v>
      </c>
    </row>
    <row r="1922" s="10" customFormat="1">
      <c r="A1922" s="10"/>
      <c r="B1922" s="218"/>
      <c r="C1922" s="219"/>
      <c r="D1922" s="213" t="s">
        <v>199</v>
      </c>
      <c r="E1922" s="220" t="s">
        <v>1</v>
      </c>
      <c r="F1922" s="221" t="s">
        <v>2036</v>
      </c>
      <c r="G1922" s="219"/>
      <c r="H1922" s="220" t="s">
        <v>1</v>
      </c>
      <c r="I1922" s="222"/>
      <c r="J1922" s="219"/>
      <c r="K1922" s="219"/>
      <c r="L1922" s="223"/>
      <c r="M1922" s="224"/>
      <c r="N1922" s="225"/>
      <c r="O1922" s="225"/>
      <c r="P1922" s="225"/>
      <c r="Q1922" s="225"/>
      <c r="R1922" s="225"/>
      <c r="S1922" s="225"/>
      <c r="T1922" s="226"/>
      <c r="U1922" s="10"/>
      <c r="V1922" s="10"/>
      <c r="W1922" s="10"/>
      <c r="X1922" s="10"/>
      <c r="Y1922" s="10"/>
      <c r="Z1922" s="10"/>
      <c r="AA1922" s="10"/>
      <c r="AB1922" s="10"/>
      <c r="AC1922" s="10"/>
      <c r="AD1922" s="10"/>
      <c r="AE1922" s="10"/>
      <c r="AT1922" s="227" t="s">
        <v>199</v>
      </c>
      <c r="AU1922" s="227" t="s">
        <v>85</v>
      </c>
      <c r="AV1922" s="10" t="s">
        <v>83</v>
      </c>
      <c r="AW1922" s="10" t="s">
        <v>32</v>
      </c>
      <c r="AX1922" s="10" t="s">
        <v>76</v>
      </c>
      <c r="AY1922" s="227" t="s">
        <v>195</v>
      </c>
    </row>
    <row r="1923" s="11" customFormat="1">
      <c r="A1923" s="11"/>
      <c r="B1923" s="228"/>
      <c r="C1923" s="229"/>
      <c r="D1923" s="213" t="s">
        <v>199</v>
      </c>
      <c r="E1923" s="230" t="s">
        <v>1</v>
      </c>
      <c r="F1923" s="231" t="s">
        <v>2123</v>
      </c>
      <c r="G1923" s="229"/>
      <c r="H1923" s="232">
        <v>7.3799999999999999</v>
      </c>
      <c r="I1923" s="233"/>
      <c r="J1923" s="229"/>
      <c r="K1923" s="229"/>
      <c r="L1923" s="234"/>
      <c r="M1923" s="235"/>
      <c r="N1923" s="236"/>
      <c r="O1923" s="236"/>
      <c r="P1923" s="236"/>
      <c r="Q1923" s="236"/>
      <c r="R1923" s="236"/>
      <c r="S1923" s="236"/>
      <c r="T1923" s="237"/>
      <c r="U1923" s="11"/>
      <c r="V1923" s="11"/>
      <c r="W1923" s="11"/>
      <c r="X1923" s="11"/>
      <c r="Y1923" s="11"/>
      <c r="Z1923" s="11"/>
      <c r="AA1923" s="11"/>
      <c r="AB1923" s="11"/>
      <c r="AC1923" s="11"/>
      <c r="AD1923" s="11"/>
      <c r="AE1923" s="11"/>
      <c r="AT1923" s="238" t="s">
        <v>199</v>
      </c>
      <c r="AU1923" s="238" t="s">
        <v>85</v>
      </c>
      <c r="AV1923" s="11" t="s">
        <v>85</v>
      </c>
      <c r="AW1923" s="11" t="s">
        <v>32</v>
      </c>
      <c r="AX1923" s="11" t="s">
        <v>76</v>
      </c>
      <c r="AY1923" s="238" t="s">
        <v>195</v>
      </c>
    </row>
    <row r="1924" s="10" customFormat="1">
      <c r="A1924" s="10"/>
      <c r="B1924" s="218"/>
      <c r="C1924" s="219"/>
      <c r="D1924" s="213" t="s">
        <v>199</v>
      </c>
      <c r="E1924" s="220" t="s">
        <v>1</v>
      </c>
      <c r="F1924" s="221" t="s">
        <v>2071</v>
      </c>
      <c r="G1924" s="219"/>
      <c r="H1924" s="220" t="s">
        <v>1</v>
      </c>
      <c r="I1924" s="222"/>
      <c r="J1924" s="219"/>
      <c r="K1924" s="219"/>
      <c r="L1924" s="223"/>
      <c r="M1924" s="224"/>
      <c r="N1924" s="225"/>
      <c r="O1924" s="225"/>
      <c r="P1924" s="225"/>
      <c r="Q1924" s="225"/>
      <c r="R1924" s="225"/>
      <c r="S1924" s="225"/>
      <c r="T1924" s="226"/>
      <c r="U1924" s="10"/>
      <c r="V1924" s="10"/>
      <c r="W1924" s="10"/>
      <c r="X1924" s="10"/>
      <c r="Y1924" s="10"/>
      <c r="Z1924" s="10"/>
      <c r="AA1924" s="10"/>
      <c r="AB1924" s="10"/>
      <c r="AC1924" s="10"/>
      <c r="AD1924" s="10"/>
      <c r="AE1924" s="10"/>
      <c r="AT1924" s="227" t="s">
        <v>199</v>
      </c>
      <c r="AU1924" s="227" t="s">
        <v>85</v>
      </c>
      <c r="AV1924" s="10" t="s">
        <v>83</v>
      </c>
      <c r="AW1924" s="10" t="s">
        <v>32</v>
      </c>
      <c r="AX1924" s="10" t="s">
        <v>76</v>
      </c>
      <c r="AY1924" s="227" t="s">
        <v>195</v>
      </c>
    </row>
    <row r="1925" s="11" customFormat="1">
      <c r="A1925" s="11"/>
      <c r="B1925" s="228"/>
      <c r="C1925" s="229"/>
      <c r="D1925" s="213" t="s">
        <v>199</v>
      </c>
      <c r="E1925" s="230" t="s">
        <v>1</v>
      </c>
      <c r="F1925" s="231" t="s">
        <v>2124</v>
      </c>
      <c r="G1925" s="229"/>
      <c r="H1925" s="232">
        <v>1.94</v>
      </c>
      <c r="I1925" s="233"/>
      <c r="J1925" s="229"/>
      <c r="K1925" s="229"/>
      <c r="L1925" s="234"/>
      <c r="M1925" s="235"/>
      <c r="N1925" s="236"/>
      <c r="O1925" s="236"/>
      <c r="P1925" s="236"/>
      <c r="Q1925" s="236"/>
      <c r="R1925" s="236"/>
      <c r="S1925" s="236"/>
      <c r="T1925" s="237"/>
      <c r="U1925" s="11"/>
      <c r="V1925" s="11"/>
      <c r="W1925" s="11"/>
      <c r="X1925" s="11"/>
      <c r="Y1925" s="11"/>
      <c r="Z1925" s="11"/>
      <c r="AA1925" s="11"/>
      <c r="AB1925" s="11"/>
      <c r="AC1925" s="11"/>
      <c r="AD1925" s="11"/>
      <c r="AE1925" s="11"/>
      <c r="AT1925" s="238" t="s">
        <v>199</v>
      </c>
      <c r="AU1925" s="238" t="s">
        <v>85</v>
      </c>
      <c r="AV1925" s="11" t="s">
        <v>85</v>
      </c>
      <c r="AW1925" s="11" t="s">
        <v>32</v>
      </c>
      <c r="AX1925" s="11" t="s">
        <v>76</v>
      </c>
      <c r="AY1925" s="238" t="s">
        <v>195</v>
      </c>
    </row>
    <row r="1926" s="10" customFormat="1">
      <c r="A1926" s="10"/>
      <c r="B1926" s="218"/>
      <c r="C1926" s="219"/>
      <c r="D1926" s="213" t="s">
        <v>199</v>
      </c>
      <c r="E1926" s="220" t="s">
        <v>1</v>
      </c>
      <c r="F1926" s="221" t="s">
        <v>2073</v>
      </c>
      <c r="G1926" s="219"/>
      <c r="H1926" s="220" t="s">
        <v>1</v>
      </c>
      <c r="I1926" s="222"/>
      <c r="J1926" s="219"/>
      <c r="K1926" s="219"/>
      <c r="L1926" s="223"/>
      <c r="M1926" s="224"/>
      <c r="N1926" s="225"/>
      <c r="O1926" s="225"/>
      <c r="P1926" s="225"/>
      <c r="Q1926" s="225"/>
      <c r="R1926" s="225"/>
      <c r="S1926" s="225"/>
      <c r="T1926" s="226"/>
      <c r="U1926" s="10"/>
      <c r="V1926" s="10"/>
      <c r="W1926" s="10"/>
      <c r="X1926" s="10"/>
      <c r="Y1926" s="10"/>
      <c r="Z1926" s="10"/>
      <c r="AA1926" s="10"/>
      <c r="AB1926" s="10"/>
      <c r="AC1926" s="10"/>
      <c r="AD1926" s="10"/>
      <c r="AE1926" s="10"/>
      <c r="AT1926" s="227" t="s">
        <v>199</v>
      </c>
      <c r="AU1926" s="227" t="s">
        <v>85</v>
      </c>
      <c r="AV1926" s="10" t="s">
        <v>83</v>
      </c>
      <c r="AW1926" s="10" t="s">
        <v>32</v>
      </c>
      <c r="AX1926" s="10" t="s">
        <v>76</v>
      </c>
      <c r="AY1926" s="227" t="s">
        <v>195</v>
      </c>
    </row>
    <row r="1927" s="11" customFormat="1">
      <c r="A1927" s="11"/>
      <c r="B1927" s="228"/>
      <c r="C1927" s="229"/>
      <c r="D1927" s="213" t="s">
        <v>199</v>
      </c>
      <c r="E1927" s="230" t="s">
        <v>1</v>
      </c>
      <c r="F1927" s="231" t="s">
        <v>2125</v>
      </c>
      <c r="G1927" s="229"/>
      <c r="H1927" s="232">
        <v>1.5</v>
      </c>
      <c r="I1927" s="233"/>
      <c r="J1927" s="229"/>
      <c r="K1927" s="229"/>
      <c r="L1927" s="234"/>
      <c r="M1927" s="235"/>
      <c r="N1927" s="236"/>
      <c r="O1927" s="236"/>
      <c r="P1927" s="236"/>
      <c r="Q1927" s="236"/>
      <c r="R1927" s="236"/>
      <c r="S1927" s="236"/>
      <c r="T1927" s="237"/>
      <c r="U1927" s="11"/>
      <c r="V1927" s="11"/>
      <c r="W1927" s="11"/>
      <c r="X1927" s="11"/>
      <c r="Y1927" s="11"/>
      <c r="Z1927" s="11"/>
      <c r="AA1927" s="11"/>
      <c r="AB1927" s="11"/>
      <c r="AC1927" s="11"/>
      <c r="AD1927" s="11"/>
      <c r="AE1927" s="11"/>
      <c r="AT1927" s="238" t="s">
        <v>199</v>
      </c>
      <c r="AU1927" s="238" t="s">
        <v>85</v>
      </c>
      <c r="AV1927" s="11" t="s">
        <v>85</v>
      </c>
      <c r="AW1927" s="11" t="s">
        <v>32</v>
      </c>
      <c r="AX1927" s="11" t="s">
        <v>76</v>
      </c>
      <c r="AY1927" s="238" t="s">
        <v>195</v>
      </c>
    </row>
    <row r="1928" s="10" customFormat="1">
      <c r="A1928" s="10"/>
      <c r="B1928" s="218"/>
      <c r="C1928" s="219"/>
      <c r="D1928" s="213" t="s">
        <v>199</v>
      </c>
      <c r="E1928" s="220" t="s">
        <v>1</v>
      </c>
      <c r="F1928" s="221" t="s">
        <v>2075</v>
      </c>
      <c r="G1928" s="219"/>
      <c r="H1928" s="220" t="s">
        <v>1</v>
      </c>
      <c r="I1928" s="222"/>
      <c r="J1928" s="219"/>
      <c r="K1928" s="219"/>
      <c r="L1928" s="223"/>
      <c r="M1928" s="224"/>
      <c r="N1928" s="225"/>
      <c r="O1928" s="225"/>
      <c r="P1928" s="225"/>
      <c r="Q1928" s="225"/>
      <c r="R1928" s="225"/>
      <c r="S1928" s="225"/>
      <c r="T1928" s="226"/>
      <c r="U1928" s="10"/>
      <c r="V1928" s="10"/>
      <c r="W1928" s="10"/>
      <c r="X1928" s="10"/>
      <c r="Y1928" s="10"/>
      <c r="Z1928" s="10"/>
      <c r="AA1928" s="10"/>
      <c r="AB1928" s="10"/>
      <c r="AC1928" s="10"/>
      <c r="AD1928" s="10"/>
      <c r="AE1928" s="10"/>
      <c r="AT1928" s="227" t="s">
        <v>199</v>
      </c>
      <c r="AU1928" s="227" t="s">
        <v>85</v>
      </c>
      <c r="AV1928" s="10" t="s">
        <v>83</v>
      </c>
      <c r="AW1928" s="10" t="s">
        <v>32</v>
      </c>
      <c r="AX1928" s="10" t="s">
        <v>76</v>
      </c>
      <c r="AY1928" s="227" t="s">
        <v>195</v>
      </c>
    </row>
    <row r="1929" s="11" customFormat="1">
      <c r="A1929" s="11"/>
      <c r="B1929" s="228"/>
      <c r="C1929" s="229"/>
      <c r="D1929" s="213" t="s">
        <v>199</v>
      </c>
      <c r="E1929" s="230" t="s">
        <v>1</v>
      </c>
      <c r="F1929" s="231" t="s">
        <v>2126</v>
      </c>
      <c r="G1929" s="229"/>
      <c r="H1929" s="232">
        <v>2.5</v>
      </c>
      <c r="I1929" s="233"/>
      <c r="J1929" s="229"/>
      <c r="K1929" s="229"/>
      <c r="L1929" s="234"/>
      <c r="M1929" s="235"/>
      <c r="N1929" s="236"/>
      <c r="O1929" s="236"/>
      <c r="P1929" s="236"/>
      <c r="Q1929" s="236"/>
      <c r="R1929" s="236"/>
      <c r="S1929" s="236"/>
      <c r="T1929" s="237"/>
      <c r="U1929" s="11"/>
      <c r="V1929" s="11"/>
      <c r="W1929" s="11"/>
      <c r="X1929" s="11"/>
      <c r="Y1929" s="11"/>
      <c r="Z1929" s="11"/>
      <c r="AA1929" s="11"/>
      <c r="AB1929" s="11"/>
      <c r="AC1929" s="11"/>
      <c r="AD1929" s="11"/>
      <c r="AE1929" s="11"/>
      <c r="AT1929" s="238" t="s">
        <v>199</v>
      </c>
      <c r="AU1929" s="238" t="s">
        <v>85</v>
      </c>
      <c r="AV1929" s="11" t="s">
        <v>85</v>
      </c>
      <c r="AW1929" s="11" t="s">
        <v>32</v>
      </c>
      <c r="AX1929" s="11" t="s">
        <v>76</v>
      </c>
      <c r="AY1929" s="238" t="s">
        <v>195</v>
      </c>
    </row>
    <row r="1930" s="16" customFormat="1">
      <c r="A1930" s="16"/>
      <c r="B1930" s="298"/>
      <c r="C1930" s="299"/>
      <c r="D1930" s="213" t="s">
        <v>199</v>
      </c>
      <c r="E1930" s="300" t="s">
        <v>1</v>
      </c>
      <c r="F1930" s="301" t="s">
        <v>1498</v>
      </c>
      <c r="G1930" s="299"/>
      <c r="H1930" s="302">
        <v>3693.752</v>
      </c>
      <c r="I1930" s="303"/>
      <c r="J1930" s="299"/>
      <c r="K1930" s="299"/>
      <c r="L1930" s="304"/>
      <c r="M1930" s="305"/>
      <c r="N1930" s="306"/>
      <c r="O1930" s="306"/>
      <c r="P1930" s="306"/>
      <c r="Q1930" s="306"/>
      <c r="R1930" s="306"/>
      <c r="S1930" s="306"/>
      <c r="T1930" s="307"/>
      <c r="U1930" s="16"/>
      <c r="V1930" s="16"/>
      <c r="W1930" s="16"/>
      <c r="X1930" s="16"/>
      <c r="Y1930" s="16"/>
      <c r="Z1930" s="16"/>
      <c r="AA1930" s="16"/>
      <c r="AB1930" s="16"/>
      <c r="AC1930" s="16"/>
      <c r="AD1930" s="16"/>
      <c r="AE1930" s="16"/>
      <c r="AT1930" s="308" t="s">
        <v>199</v>
      </c>
      <c r="AU1930" s="308" t="s">
        <v>85</v>
      </c>
      <c r="AV1930" s="16" t="s">
        <v>229</v>
      </c>
      <c r="AW1930" s="16" t="s">
        <v>32</v>
      </c>
      <c r="AX1930" s="16" t="s">
        <v>76</v>
      </c>
      <c r="AY1930" s="308" t="s">
        <v>195</v>
      </c>
    </row>
    <row r="1931" s="11" customFormat="1">
      <c r="A1931" s="11"/>
      <c r="B1931" s="228"/>
      <c r="C1931" s="229"/>
      <c r="D1931" s="213" t="s">
        <v>199</v>
      </c>
      <c r="E1931" s="230" t="s">
        <v>1</v>
      </c>
      <c r="F1931" s="231" t="s">
        <v>2823</v>
      </c>
      <c r="G1931" s="229"/>
      <c r="H1931" s="232">
        <v>7387.5039999999999</v>
      </c>
      <c r="I1931" s="233"/>
      <c r="J1931" s="229"/>
      <c r="K1931" s="229"/>
      <c r="L1931" s="234"/>
      <c r="M1931" s="235"/>
      <c r="N1931" s="236"/>
      <c r="O1931" s="236"/>
      <c r="P1931" s="236"/>
      <c r="Q1931" s="236"/>
      <c r="R1931" s="236"/>
      <c r="S1931" s="236"/>
      <c r="T1931" s="237"/>
      <c r="U1931" s="11"/>
      <c r="V1931" s="11"/>
      <c r="W1931" s="11"/>
      <c r="X1931" s="11"/>
      <c r="Y1931" s="11"/>
      <c r="Z1931" s="11"/>
      <c r="AA1931" s="11"/>
      <c r="AB1931" s="11"/>
      <c r="AC1931" s="11"/>
      <c r="AD1931" s="11"/>
      <c r="AE1931" s="11"/>
      <c r="AT1931" s="238" t="s">
        <v>199</v>
      </c>
      <c r="AU1931" s="238" t="s">
        <v>85</v>
      </c>
      <c r="AV1931" s="11" t="s">
        <v>85</v>
      </c>
      <c r="AW1931" s="11" t="s">
        <v>32</v>
      </c>
      <c r="AX1931" s="11" t="s">
        <v>83</v>
      </c>
      <c r="AY1931" s="238" t="s">
        <v>195</v>
      </c>
    </row>
    <row r="1932" s="2" customFormat="1" ht="24.15" customHeight="1">
      <c r="A1932" s="39"/>
      <c r="B1932" s="40"/>
      <c r="C1932" s="200" t="s">
        <v>438</v>
      </c>
      <c r="D1932" s="200" t="s">
        <v>191</v>
      </c>
      <c r="E1932" s="201" t="s">
        <v>2824</v>
      </c>
      <c r="F1932" s="202" t="s">
        <v>2825</v>
      </c>
      <c r="G1932" s="203" t="s">
        <v>1411</v>
      </c>
      <c r="H1932" s="204">
        <v>5</v>
      </c>
      <c r="I1932" s="205"/>
      <c r="J1932" s="206">
        <f>ROUND(I1932*H1932,2)</f>
        <v>0</v>
      </c>
      <c r="K1932" s="202" t="s">
        <v>1412</v>
      </c>
      <c r="L1932" s="45"/>
      <c r="M1932" s="207" t="s">
        <v>1</v>
      </c>
      <c r="N1932" s="208" t="s">
        <v>41</v>
      </c>
      <c r="O1932" s="92"/>
      <c r="P1932" s="209">
        <f>O1932*H1932</f>
        <v>0</v>
      </c>
      <c r="Q1932" s="209">
        <v>0.083500000000000005</v>
      </c>
      <c r="R1932" s="209">
        <f>Q1932*H1932</f>
        <v>0.41750000000000004</v>
      </c>
      <c r="S1932" s="209">
        <v>0</v>
      </c>
      <c r="T1932" s="210">
        <f>S1932*H1932</f>
        <v>0</v>
      </c>
      <c r="U1932" s="39"/>
      <c r="V1932" s="39"/>
      <c r="W1932" s="39"/>
      <c r="X1932" s="39"/>
      <c r="Y1932" s="39"/>
      <c r="Z1932" s="39"/>
      <c r="AA1932" s="39"/>
      <c r="AB1932" s="39"/>
      <c r="AC1932" s="39"/>
      <c r="AD1932" s="39"/>
      <c r="AE1932" s="39"/>
      <c r="AR1932" s="211" t="s">
        <v>234</v>
      </c>
      <c r="AT1932" s="211" t="s">
        <v>191</v>
      </c>
      <c r="AU1932" s="211" t="s">
        <v>85</v>
      </c>
      <c r="AY1932" s="18" t="s">
        <v>195</v>
      </c>
      <c r="BE1932" s="212">
        <f>IF(N1932="základní",J1932,0)</f>
        <v>0</v>
      </c>
      <c r="BF1932" s="212">
        <f>IF(N1932="snížená",J1932,0)</f>
        <v>0</v>
      </c>
      <c r="BG1932" s="212">
        <f>IF(N1932="zákl. přenesená",J1932,0)</f>
        <v>0</v>
      </c>
      <c r="BH1932" s="212">
        <f>IF(N1932="sníž. přenesená",J1932,0)</f>
        <v>0</v>
      </c>
      <c r="BI1932" s="212">
        <f>IF(N1932="nulová",J1932,0)</f>
        <v>0</v>
      </c>
      <c r="BJ1932" s="18" t="s">
        <v>83</v>
      </c>
      <c r="BK1932" s="212">
        <f>ROUND(I1932*H1932,2)</f>
        <v>0</v>
      </c>
      <c r="BL1932" s="18" t="s">
        <v>234</v>
      </c>
      <c r="BM1932" s="211" t="s">
        <v>2826</v>
      </c>
    </row>
    <row r="1933" s="10" customFormat="1">
      <c r="A1933" s="10"/>
      <c r="B1933" s="218"/>
      <c r="C1933" s="219"/>
      <c r="D1933" s="213" t="s">
        <v>199</v>
      </c>
      <c r="E1933" s="220" t="s">
        <v>1</v>
      </c>
      <c r="F1933" s="221" t="s">
        <v>2015</v>
      </c>
      <c r="G1933" s="219"/>
      <c r="H1933" s="220" t="s">
        <v>1</v>
      </c>
      <c r="I1933" s="222"/>
      <c r="J1933" s="219"/>
      <c r="K1933" s="219"/>
      <c r="L1933" s="223"/>
      <c r="M1933" s="224"/>
      <c r="N1933" s="225"/>
      <c r="O1933" s="225"/>
      <c r="P1933" s="225"/>
      <c r="Q1933" s="225"/>
      <c r="R1933" s="225"/>
      <c r="S1933" s="225"/>
      <c r="T1933" s="226"/>
      <c r="U1933" s="10"/>
      <c r="V1933" s="10"/>
      <c r="W1933" s="10"/>
      <c r="X1933" s="10"/>
      <c r="Y1933" s="10"/>
      <c r="Z1933" s="10"/>
      <c r="AA1933" s="10"/>
      <c r="AB1933" s="10"/>
      <c r="AC1933" s="10"/>
      <c r="AD1933" s="10"/>
      <c r="AE1933" s="10"/>
      <c r="AT1933" s="227" t="s">
        <v>199</v>
      </c>
      <c r="AU1933" s="227" t="s">
        <v>85</v>
      </c>
      <c r="AV1933" s="10" t="s">
        <v>83</v>
      </c>
      <c r="AW1933" s="10" t="s">
        <v>32</v>
      </c>
      <c r="AX1933" s="10" t="s">
        <v>76</v>
      </c>
      <c r="AY1933" s="227" t="s">
        <v>195</v>
      </c>
    </row>
    <row r="1934" s="10" customFormat="1">
      <c r="A1934" s="10"/>
      <c r="B1934" s="218"/>
      <c r="C1934" s="219"/>
      <c r="D1934" s="213" t="s">
        <v>199</v>
      </c>
      <c r="E1934" s="220" t="s">
        <v>1</v>
      </c>
      <c r="F1934" s="221" t="s">
        <v>2016</v>
      </c>
      <c r="G1934" s="219"/>
      <c r="H1934" s="220" t="s">
        <v>1</v>
      </c>
      <c r="I1934" s="222"/>
      <c r="J1934" s="219"/>
      <c r="K1934" s="219"/>
      <c r="L1934" s="223"/>
      <c r="M1934" s="224"/>
      <c r="N1934" s="225"/>
      <c r="O1934" s="225"/>
      <c r="P1934" s="225"/>
      <c r="Q1934" s="225"/>
      <c r="R1934" s="225"/>
      <c r="S1934" s="225"/>
      <c r="T1934" s="226"/>
      <c r="U1934" s="10"/>
      <c r="V1934" s="10"/>
      <c r="W1934" s="10"/>
      <c r="X1934" s="10"/>
      <c r="Y1934" s="10"/>
      <c r="Z1934" s="10"/>
      <c r="AA1934" s="10"/>
      <c r="AB1934" s="10"/>
      <c r="AC1934" s="10"/>
      <c r="AD1934" s="10"/>
      <c r="AE1934" s="10"/>
      <c r="AT1934" s="227" t="s">
        <v>199</v>
      </c>
      <c r="AU1934" s="227" t="s">
        <v>85</v>
      </c>
      <c r="AV1934" s="10" t="s">
        <v>83</v>
      </c>
      <c r="AW1934" s="10" t="s">
        <v>32</v>
      </c>
      <c r="AX1934" s="10" t="s">
        <v>76</v>
      </c>
      <c r="AY1934" s="227" t="s">
        <v>195</v>
      </c>
    </row>
    <row r="1935" s="11" customFormat="1">
      <c r="A1935" s="11"/>
      <c r="B1935" s="228"/>
      <c r="C1935" s="229"/>
      <c r="D1935" s="213" t="s">
        <v>199</v>
      </c>
      <c r="E1935" s="230" t="s">
        <v>1</v>
      </c>
      <c r="F1935" s="231" t="s">
        <v>2017</v>
      </c>
      <c r="G1935" s="229"/>
      <c r="H1935" s="232">
        <v>3.3599999999999999</v>
      </c>
      <c r="I1935" s="233"/>
      <c r="J1935" s="229"/>
      <c r="K1935" s="229"/>
      <c r="L1935" s="234"/>
      <c r="M1935" s="235"/>
      <c r="N1935" s="236"/>
      <c r="O1935" s="236"/>
      <c r="P1935" s="236"/>
      <c r="Q1935" s="236"/>
      <c r="R1935" s="236"/>
      <c r="S1935" s="236"/>
      <c r="T1935" s="237"/>
      <c r="U1935" s="11"/>
      <c r="V1935" s="11"/>
      <c r="W1935" s="11"/>
      <c r="X1935" s="11"/>
      <c r="Y1935" s="11"/>
      <c r="Z1935" s="11"/>
      <c r="AA1935" s="11"/>
      <c r="AB1935" s="11"/>
      <c r="AC1935" s="11"/>
      <c r="AD1935" s="11"/>
      <c r="AE1935" s="11"/>
      <c r="AT1935" s="238" t="s">
        <v>199</v>
      </c>
      <c r="AU1935" s="238" t="s">
        <v>85</v>
      </c>
      <c r="AV1935" s="11" t="s">
        <v>85</v>
      </c>
      <c r="AW1935" s="11" t="s">
        <v>32</v>
      </c>
      <c r="AX1935" s="11" t="s">
        <v>76</v>
      </c>
      <c r="AY1935" s="238" t="s">
        <v>195</v>
      </c>
    </row>
    <row r="1936" s="11" customFormat="1">
      <c r="A1936" s="11"/>
      <c r="B1936" s="228"/>
      <c r="C1936" s="229"/>
      <c r="D1936" s="213" t="s">
        <v>199</v>
      </c>
      <c r="E1936" s="230" t="s">
        <v>1</v>
      </c>
      <c r="F1936" s="231" t="s">
        <v>2018</v>
      </c>
      <c r="G1936" s="229"/>
      <c r="H1936" s="232">
        <v>5</v>
      </c>
      <c r="I1936" s="233"/>
      <c r="J1936" s="229"/>
      <c r="K1936" s="229"/>
      <c r="L1936" s="234"/>
      <c r="M1936" s="235"/>
      <c r="N1936" s="236"/>
      <c r="O1936" s="236"/>
      <c r="P1936" s="236"/>
      <c r="Q1936" s="236"/>
      <c r="R1936" s="236"/>
      <c r="S1936" s="236"/>
      <c r="T1936" s="237"/>
      <c r="U1936" s="11"/>
      <c r="V1936" s="11"/>
      <c r="W1936" s="11"/>
      <c r="X1936" s="11"/>
      <c r="Y1936" s="11"/>
      <c r="Z1936" s="11"/>
      <c r="AA1936" s="11"/>
      <c r="AB1936" s="11"/>
      <c r="AC1936" s="11"/>
      <c r="AD1936" s="11"/>
      <c r="AE1936" s="11"/>
      <c r="AT1936" s="238" t="s">
        <v>199</v>
      </c>
      <c r="AU1936" s="238" t="s">
        <v>85</v>
      </c>
      <c r="AV1936" s="11" t="s">
        <v>85</v>
      </c>
      <c r="AW1936" s="11" t="s">
        <v>32</v>
      </c>
      <c r="AX1936" s="11" t="s">
        <v>83</v>
      </c>
      <c r="AY1936" s="238" t="s">
        <v>195</v>
      </c>
    </row>
    <row r="1937" s="2" customFormat="1" ht="24.15" customHeight="1">
      <c r="A1937" s="39"/>
      <c r="B1937" s="40"/>
      <c r="C1937" s="200" t="s">
        <v>441</v>
      </c>
      <c r="D1937" s="200" t="s">
        <v>191</v>
      </c>
      <c r="E1937" s="201" t="s">
        <v>2827</v>
      </c>
      <c r="F1937" s="202" t="s">
        <v>2828</v>
      </c>
      <c r="G1937" s="203" t="s">
        <v>1411</v>
      </c>
      <c r="H1937" s="204">
        <v>18.166</v>
      </c>
      <c r="I1937" s="205"/>
      <c r="J1937" s="206">
        <f>ROUND(I1937*H1937,2)</f>
        <v>0</v>
      </c>
      <c r="K1937" s="202" t="s">
        <v>1412</v>
      </c>
      <c r="L1937" s="45"/>
      <c r="M1937" s="207" t="s">
        <v>1</v>
      </c>
      <c r="N1937" s="208" t="s">
        <v>41</v>
      </c>
      <c r="O1937" s="92"/>
      <c r="P1937" s="209">
        <f>O1937*H1937</f>
        <v>0</v>
      </c>
      <c r="Q1937" s="209">
        <v>0.084250000000000005</v>
      </c>
      <c r="R1937" s="209">
        <f>Q1937*H1937</f>
        <v>1.5304855000000002</v>
      </c>
      <c r="S1937" s="209">
        <v>0</v>
      </c>
      <c r="T1937" s="210">
        <f>S1937*H1937</f>
        <v>0</v>
      </c>
      <c r="U1937" s="39"/>
      <c r="V1937" s="39"/>
      <c r="W1937" s="39"/>
      <c r="X1937" s="39"/>
      <c r="Y1937" s="39"/>
      <c r="Z1937" s="39"/>
      <c r="AA1937" s="39"/>
      <c r="AB1937" s="39"/>
      <c r="AC1937" s="39"/>
      <c r="AD1937" s="39"/>
      <c r="AE1937" s="39"/>
      <c r="AR1937" s="211" t="s">
        <v>234</v>
      </c>
      <c r="AT1937" s="211" t="s">
        <v>191</v>
      </c>
      <c r="AU1937" s="211" t="s">
        <v>85</v>
      </c>
      <c r="AY1937" s="18" t="s">
        <v>195</v>
      </c>
      <c r="BE1937" s="212">
        <f>IF(N1937="základní",J1937,0)</f>
        <v>0</v>
      </c>
      <c r="BF1937" s="212">
        <f>IF(N1937="snížená",J1937,0)</f>
        <v>0</v>
      </c>
      <c r="BG1937" s="212">
        <f>IF(N1937="zákl. přenesená",J1937,0)</f>
        <v>0</v>
      </c>
      <c r="BH1937" s="212">
        <f>IF(N1937="sníž. přenesená",J1937,0)</f>
        <v>0</v>
      </c>
      <c r="BI1937" s="212">
        <f>IF(N1937="nulová",J1937,0)</f>
        <v>0</v>
      </c>
      <c r="BJ1937" s="18" t="s">
        <v>83</v>
      </c>
      <c r="BK1937" s="212">
        <f>ROUND(I1937*H1937,2)</f>
        <v>0</v>
      </c>
      <c r="BL1937" s="18" t="s">
        <v>234</v>
      </c>
      <c r="BM1937" s="211" t="s">
        <v>2829</v>
      </c>
    </row>
    <row r="1938" s="10" customFormat="1">
      <c r="A1938" s="10"/>
      <c r="B1938" s="218"/>
      <c r="C1938" s="219"/>
      <c r="D1938" s="213" t="s">
        <v>199</v>
      </c>
      <c r="E1938" s="220" t="s">
        <v>1</v>
      </c>
      <c r="F1938" s="221" t="s">
        <v>2009</v>
      </c>
      <c r="G1938" s="219"/>
      <c r="H1938" s="220" t="s">
        <v>1</v>
      </c>
      <c r="I1938" s="222"/>
      <c r="J1938" s="219"/>
      <c r="K1938" s="219"/>
      <c r="L1938" s="223"/>
      <c r="M1938" s="224"/>
      <c r="N1938" s="225"/>
      <c r="O1938" s="225"/>
      <c r="P1938" s="225"/>
      <c r="Q1938" s="225"/>
      <c r="R1938" s="225"/>
      <c r="S1938" s="225"/>
      <c r="T1938" s="226"/>
      <c r="U1938" s="10"/>
      <c r="V1938" s="10"/>
      <c r="W1938" s="10"/>
      <c r="X1938" s="10"/>
      <c r="Y1938" s="10"/>
      <c r="Z1938" s="10"/>
      <c r="AA1938" s="10"/>
      <c r="AB1938" s="10"/>
      <c r="AC1938" s="10"/>
      <c r="AD1938" s="10"/>
      <c r="AE1938" s="10"/>
      <c r="AT1938" s="227" t="s">
        <v>199</v>
      </c>
      <c r="AU1938" s="227" t="s">
        <v>85</v>
      </c>
      <c r="AV1938" s="10" t="s">
        <v>83</v>
      </c>
      <c r="AW1938" s="10" t="s">
        <v>32</v>
      </c>
      <c r="AX1938" s="10" t="s">
        <v>76</v>
      </c>
      <c r="AY1938" s="227" t="s">
        <v>195</v>
      </c>
    </row>
    <row r="1939" s="11" customFormat="1">
      <c r="A1939" s="11"/>
      <c r="B1939" s="228"/>
      <c r="C1939" s="229"/>
      <c r="D1939" s="213" t="s">
        <v>199</v>
      </c>
      <c r="E1939" s="230" t="s">
        <v>1</v>
      </c>
      <c r="F1939" s="231" t="s">
        <v>2010</v>
      </c>
      <c r="G1939" s="229"/>
      <c r="H1939" s="232">
        <v>14.916</v>
      </c>
      <c r="I1939" s="233"/>
      <c r="J1939" s="229"/>
      <c r="K1939" s="229"/>
      <c r="L1939" s="234"/>
      <c r="M1939" s="235"/>
      <c r="N1939" s="236"/>
      <c r="O1939" s="236"/>
      <c r="P1939" s="236"/>
      <c r="Q1939" s="236"/>
      <c r="R1939" s="236"/>
      <c r="S1939" s="236"/>
      <c r="T1939" s="237"/>
      <c r="U1939" s="11"/>
      <c r="V1939" s="11"/>
      <c r="W1939" s="11"/>
      <c r="X1939" s="11"/>
      <c r="Y1939" s="11"/>
      <c r="Z1939" s="11"/>
      <c r="AA1939" s="11"/>
      <c r="AB1939" s="11"/>
      <c r="AC1939" s="11"/>
      <c r="AD1939" s="11"/>
      <c r="AE1939" s="11"/>
      <c r="AT1939" s="238" t="s">
        <v>199</v>
      </c>
      <c r="AU1939" s="238" t="s">
        <v>85</v>
      </c>
      <c r="AV1939" s="11" t="s">
        <v>85</v>
      </c>
      <c r="AW1939" s="11" t="s">
        <v>32</v>
      </c>
      <c r="AX1939" s="11" t="s">
        <v>76</v>
      </c>
      <c r="AY1939" s="238" t="s">
        <v>195</v>
      </c>
    </row>
    <row r="1940" s="11" customFormat="1">
      <c r="A1940" s="11"/>
      <c r="B1940" s="228"/>
      <c r="C1940" s="229"/>
      <c r="D1940" s="213" t="s">
        <v>199</v>
      </c>
      <c r="E1940" s="230" t="s">
        <v>1</v>
      </c>
      <c r="F1940" s="231" t="s">
        <v>2011</v>
      </c>
      <c r="G1940" s="229"/>
      <c r="H1940" s="232">
        <v>3.25</v>
      </c>
      <c r="I1940" s="233"/>
      <c r="J1940" s="229"/>
      <c r="K1940" s="229"/>
      <c r="L1940" s="234"/>
      <c r="M1940" s="235"/>
      <c r="N1940" s="236"/>
      <c r="O1940" s="236"/>
      <c r="P1940" s="236"/>
      <c r="Q1940" s="236"/>
      <c r="R1940" s="236"/>
      <c r="S1940" s="236"/>
      <c r="T1940" s="237"/>
      <c r="U1940" s="11"/>
      <c r="V1940" s="11"/>
      <c r="W1940" s="11"/>
      <c r="X1940" s="11"/>
      <c r="Y1940" s="11"/>
      <c r="Z1940" s="11"/>
      <c r="AA1940" s="11"/>
      <c r="AB1940" s="11"/>
      <c r="AC1940" s="11"/>
      <c r="AD1940" s="11"/>
      <c r="AE1940" s="11"/>
      <c r="AT1940" s="238" t="s">
        <v>199</v>
      </c>
      <c r="AU1940" s="238" t="s">
        <v>85</v>
      </c>
      <c r="AV1940" s="11" t="s">
        <v>85</v>
      </c>
      <c r="AW1940" s="11" t="s">
        <v>32</v>
      </c>
      <c r="AX1940" s="11" t="s">
        <v>76</v>
      </c>
      <c r="AY1940" s="238" t="s">
        <v>195</v>
      </c>
    </row>
    <row r="1941" s="15" customFormat="1">
      <c r="A1941" s="15"/>
      <c r="B1941" s="287"/>
      <c r="C1941" s="288"/>
      <c r="D1941" s="213" t="s">
        <v>199</v>
      </c>
      <c r="E1941" s="289" t="s">
        <v>1</v>
      </c>
      <c r="F1941" s="290" t="s">
        <v>1422</v>
      </c>
      <c r="G1941" s="288"/>
      <c r="H1941" s="291">
        <v>18.166</v>
      </c>
      <c r="I1941" s="292"/>
      <c r="J1941" s="288"/>
      <c r="K1941" s="288"/>
      <c r="L1941" s="293"/>
      <c r="M1941" s="294"/>
      <c r="N1941" s="295"/>
      <c r="O1941" s="295"/>
      <c r="P1941" s="295"/>
      <c r="Q1941" s="295"/>
      <c r="R1941" s="295"/>
      <c r="S1941" s="295"/>
      <c r="T1941" s="296"/>
      <c r="U1941" s="15"/>
      <c r="V1941" s="15"/>
      <c r="W1941" s="15"/>
      <c r="X1941" s="15"/>
      <c r="Y1941" s="15"/>
      <c r="Z1941" s="15"/>
      <c r="AA1941" s="15"/>
      <c r="AB1941" s="15"/>
      <c r="AC1941" s="15"/>
      <c r="AD1941" s="15"/>
      <c r="AE1941" s="15"/>
      <c r="AT1941" s="297" t="s">
        <v>199</v>
      </c>
      <c r="AU1941" s="297" t="s">
        <v>85</v>
      </c>
      <c r="AV1941" s="15" t="s">
        <v>234</v>
      </c>
      <c r="AW1941" s="15" t="s">
        <v>32</v>
      </c>
      <c r="AX1941" s="15" t="s">
        <v>83</v>
      </c>
      <c r="AY1941" s="297" t="s">
        <v>195</v>
      </c>
    </row>
    <row r="1942" s="2" customFormat="1" ht="16.5" customHeight="1">
      <c r="A1942" s="39"/>
      <c r="B1942" s="40"/>
      <c r="C1942" s="262" t="s">
        <v>444</v>
      </c>
      <c r="D1942" s="262" t="s">
        <v>224</v>
      </c>
      <c r="E1942" s="263" t="s">
        <v>2830</v>
      </c>
      <c r="F1942" s="264" t="s">
        <v>2831</v>
      </c>
      <c r="G1942" s="265" t="s">
        <v>1411</v>
      </c>
      <c r="H1942" s="266">
        <v>1.817</v>
      </c>
      <c r="I1942" s="267"/>
      <c r="J1942" s="268">
        <f>ROUND(I1942*H1942,2)</f>
        <v>0</v>
      </c>
      <c r="K1942" s="264" t="s">
        <v>1412</v>
      </c>
      <c r="L1942" s="269"/>
      <c r="M1942" s="270" t="s">
        <v>1</v>
      </c>
      <c r="N1942" s="271" t="s">
        <v>41</v>
      </c>
      <c r="O1942" s="92"/>
      <c r="P1942" s="209">
        <f>O1942*H1942</f>
        <v>0</v>
      </c>
      <c r="Q1942" s="209">
        <v>0.13</v>
      </c>
      <c r="R1942" s="209">
        <f>Q1942*H1942</f>
        <v>0.23621</v>
      </c>
      <c r="S1942" s="209">
        <v>0</v>
      </c>
      <c r="T1942" s="210">
        <f>S1942*H1942</f>
        <v>0</v>
      </c>
      <c r="U1942" s="39"/>
      <c r="V1942" s="39"/>
      <c r="W1942" s="39"/>
      <c r="X1942" s="39"/>
      <c r="Y1942" s="39"/>
      <c r="Z1942" s="39"/>
      <c r="AA1942" s="39"/>
      <c r="AB1942" s="39"/>
      <c r="AC1942" s="39"/>
      <c r="AD1942" s="39"/>
      <c r="AE1942" s="39"/>
      <c r="AR1942" s="211" t="s">
        <v>1003</v>
      </c>
      <c r="AT1942" s="211" t="s">
        <v>224</v>
      </c>
      <c r="AU1942" s="211" t="s">
        <v>85</v>
      </c>
      <c r="AY1942" s="18" t="s">
        <v>195</v>
      </c>
      <c r="BE1942" s="212">
        <f>IF(N1942="základní",J1942,0)</f>
        <v>0</v>
      </c>
      <c r="BF1942" s="212">
        <f>IF(N1942="snížená",J1942,0)</f>
        <v>0</v>
      </c>
      <c r="BG1942" s="212">
        <f>IF(N1942="zákl. přenesená",J1942,0)</f>
        <v>0</v>
      </c>
      <c r="BH1942" s="212">
        <f>IF(N1942="sníž. přenesená",J1942,0)</f>
        <v>0</v>
      </c>
      <c r="BI1942" s="212">
        <f>IF(N1942="nulová",J1942,0)</f>
        <v>0</v>
      </c>
      <c r="BJ1942" s="18" t="s">
        <v>83</v>
      </c>
      <c r="BK1942" s="212">
        <f>ROUND(I1942*H1942,2)</f>
        <v>0</v>
      </c>
      <c r="BL1942" s="18" t="s">
        <v>1003</v>
      </c>
      <c r="BM1942" s="211" t="s">
        <v>2832</v>
      </c>
    </row>
    <row r="1943" s="2" customFormat="1">
      <c r="A1943" s="39"/>
      <c r="B1943" s="40"/>
      <c r="C1943" s="41"/>
      <c r="D1943" s="213" t="s">
        <v>197</v>
      </c>
      <c r="E1943" s="41"/>
      <c r="F1943" s="214" t="s">
        <v>2833</v>
      </c>
      <c r="G1943" s="41"/>
      <c r="H1943" s="41"/>
      <c r="I1943" s="215"/>
      <c r="J1943" s="41"/>
      <c r="K1943" s="41"/>
      <c r="L1943" s="45"/>
      <c r="M1943" s="216"/>
      <c r="N1943" s="217"/>
      <c r="O1943" s="92"/>
      <c r="P1943" s="92"/>
      <c r="Q1943" s="92"/>
      <c r="R1943" s="92"/>
      <c r="S1943" s="92"/>
      <c r="T1943" s="93"/>
      <c r="U1943" s="39"/>
      <c r="V1943" s="39"/>
      <c r="W1943" s="39"/>
      <c r="X1943" s="39"/>
      <c r="Y1943" s="39"/>
      <c r="Z1943" s="39"/>
      <c r="AA1943" s="39"/>
      <c r="AB1943" s="39"/>
      <c r="AC1943" s="39"/>
      <c r="AD1943" s="39"/>
      <c r="AE1943" s="39"/>
      <c r="AT1943" s="18" t="s">
        <v>197</v>
      </c>
      <c r="AU1943" s="18" t="s">
        <v>85</v>
      </c>
    </row>
    <row r="1944" s="10" customFormat="1">
      <c r="A1944" s="10"/>
      <c r="B1944" s="218"/>
      <c r="C1944" s="219"/>
      <c r="D1944" s="213" t="s">
        <v>199</v>
      </c>
      <c r="E1944" s="220" t="s">
        <v>1</v>
      </c>
      <c r="F1944" s="221" t="s">
        <v>2834</v>
      </c>
      <c r="G1944" s="219"/>
      <c r="H1944" s="220" t="s">
        <v>1</v>
      </c>
      <c r="I1944" s="222"/>
      <c r="J1944" s="219"/>
      <c r="K1944" s="219"/>
      <c r="L1944" s="223"/>
      <c r="M1944" s="224"/>
      <c r="N1944" s="225"/>
      <c r="O1944" s="225"/>
      <c r="P1944" s="225"/>
      <c r="Q1944" s="225"/>
      <c r="R1944" s="225"/>
      <c r="S1944" s="225"/>
      <c r="T1944" s="226"/>
      <c r="U1944" s="10"/>
      <c r="V1944" s="10"/>
      <c r="W1944" s="10"/>
      <c r="X1944" s="10"/>
      <c r="Y1944" s="10"/>
      <c r="Z1944" s="10"/>
      <c r="AA1944" s="10"/>
      <c r="AB1944" s="10"/>
      <c r="AC1944" s="10"/>
      <c r="AD1944" s="10"/>
      <c r="AE1944" s="10"/>
      <c r="AT1944" s="227" t="s">
        <v>199</v>
      </c>
      <c r="AU1944" s="227" t="s">
        <v>85</v>
      </c>
      <c r="AV1944" s="10" t="s">
        <v>83</v>
      </c>
      <c r="AW1944" s="10" t="s">
        <v>32</v>
      </c>
      <c r="AX1944" s="10" t="s">
        <v>76</v>
      </c>
      <c r="AY1944" s="227" t="s">
        <v>195</v>
      </c>
    </row>
    <row r="1945" s="10" customFormat="1">
      <c r="A1945" s="10"/>
      <c r="B1945" s="218"/>
      <c r="C1945" s="219"/>
      <c r="D1945" s="213" t="s">
        <v>199</v>
      </c>
      <c r="E1945" s="220" t="s">
        <v>1</v>
      </c>
      <c r="F1945" s="221" t="s">
        <v>2009</v>
      </c>
      <c r="G1945" s="219"/>
      <c r="H1945" s="220" t="s">
        <v>1</v>
      </c>
      <c r="I1945" s="222"/>
      <c r="J1945" s="219"/>
      <c r="K1945" s="219"/>
      <c r="L1945" s="223"/>
      <c r="M1945" s="224"/>
      <c r="N1945" s="225"/>
      <c r="O1945" s="225"/>
      <c r="P1945" s="225"/>
      <c r="Q1945" s="225"/>
      <c r="R1945" s="225"/>
      <c r="S1945" s="225"/>
      <c r="T1945" s="226"/>
      <c r="U1945" s="10"/>
      <c r="V1945" s="10"/>
      <c r="W1945" s="10"/>
      <c r="X1945" s="10"/>
      <c r="Y1945" s="10"/>
      <c r="Z1945" s="10"/>
      <c r="AA1945" s="10"/>
      <c r="AB1945" s="10"/>
      <c r="AC1945" s="10"/>
      <c r="AD1945" s="10"/>
      <c r="AE1945" s="10"/>
      <c r="AT1945" s="227" t="s">
        <v>199</v>
      </c>
      <c r="AU1945" s="227" t="s">
        <v>85</v>
      </c>
      <c r="AV1945" s="10" t="s">
        <v>83</v>
      </c>
      <c r="AW1945" s="10" t="s">
        <v>32</v>
      </c>
      <c r="AX1945" s="10" t="s">
        <v>76</v>
      </c>
      <c r="AY1945" s="227" t="s">
        <v>195</v>
      </c>
    </row>
    <row r="1946" s="11" customFormat="1">
      <c r="A1946" s="11"/>
      <c r="B1946" s="228"/>
      <c r="C1946" s="229"/>
      <c r="D1946" s="213" t="s">
        <v>199</v>
      </c>
      <c r="E1946" s="230" t="s">
        <v>1</v>
      </c>
      <c r="F1946" s="231" t="s">
        <v>2010</v>
      </c>
      <c r="G1946" s="229"/>
      <c r="H1946" s="232">
        <v>14.916</v>
      </c>
      <c r="I1946" s="233"/>
      <c r="J1946" s="229"/>
      <c r="K1946" s="229"/>
      <c r="L1946" s="234"/>
      <c r="M1946" s="235"/>
      <c r="N1946" s="236"/>
      <c r="O1946" s="236"/>
      <c r="P1946" s="236"/>
      <c r="Q1946" s="236"/>
      <c r="R1946" s="236"/>
      <c r="S1946" s="236"/>
      <c r="T1946" s="237"/>
      <c r="U1946" s="11"/>
      <c r="V1946" s="11"/>
      <c r="W1946" s="11"/>
      <c r="X1946" s="11"/>
      <c r="Y1946" s="11"/>
      <c r="Z1946" s="11"/>
      <c r="AA1946" s="11"/>
      <c r="AB1946" s="11"/>
      <c r="AC1946" s="11"/>
      <c r="AD1946" s="11"/>
      <c r="AE1946" s="11"/>
      <c r="AT1946" s="238" t="s">
        <v>199</v>
      </c>
      <c r="AU1946" s="238" t="s">
        <v>85</v>
      </c>
      <c r="AV1946" s="11" t="s">
        <v>85</v>
      </c>
      <c r="AW1946" s="11" t="s">
        <v>32</v>
      </c>
      <c r="AX1946" s="11" t="s">
        <v>76</v>
      </c>
      <c r="AY1946" s="238" t="s">
        <v>195</v>
      </c>
    </row>
    <row r="1947" s="11" customFormat="1">
      <c r="A1947" s="11"/>
      <c r="B1947" s="228"/>
      <c r="C1947" s="229"/>
      <c r="D1947" s="213" t="s">
        <v>199</v>
      </c>
      <c r="E1947" s="230" t="s">
        <v>1</v>
      </c>
      <c r="F1947" s="231" t="s">
        <v>2011</v>
      </c>
      <c r="G1947" s="229"/>
      <c r="H1947" s="232">
        <v>3.25</v>
      </c>
      <c r="I1947" s="233"/>
      <c r="J1947" s="229"/>
      <c r="K1947" s="229"/>
      <c r="L1947" s="234"/>
      <c r="M1947" s="235"/>
      <c r="N1947" s="236"/>
      <c r="O1947" s="236"/>
      <c r="P1947" s="236"/>
      <c r="Q1947" s="236"/>
      <c r="R1947" s="236"/>
      <c r="S1947" s="236"/>
      <c r="T1947" s="237"/>
      <c r="U1947" s="11"/>
      <c r="V1947" s="11"/>
      <c r="W1947" s="11"/>
      <c r="X1947" s="11"/>
      <c r="Y1947" s="11"/>
      <c r="Z1947" s="11"/>
      <c r="AA1947" s="11"/>
      <c r="AB1947" s="11"/>
      <c r="AC1947" s="11"/>
      <c r="AD1947" s="11"/>
      <c r="AE1947" s="11"/>
      <c r="AT1947" s="238" t="s">
        <v>199</v>
      </c>
      <c r="AU1947" s="238" t="s">
        <v>85</v>
      </c>
      <c r="AV1947" s="11" t="s">
        <v>85</v>
      </c>
      <c r="AW1947" s="11" t="s">
        <v>32</v>
      </c>
      <c r="AX1947" s="11" t="s">
        <v>76</v>
      </c>
      <c r="AY1947" s="238" t="s">
        <v>195</v>
      </c>
    </row>
    <row r="1948" s="16" customFormat="1">
      <c r="A1948" s="16"/>
      <c r="B1948" s="298"/>
      <c r="C1948" s="299"/>
      <c r="D1948" s="213" t="s">
        <v>199</v>
      </c>
      <c r="E1948" s="300" t="s">
        <v>1</v>
      </c>
      <c r="F1948" s="301" t="s">
        <v>1498</v>
      </c>
      <c r="G1948" s="299"/>
      <c r="H1948" s="302">
        <v>18.166</v>
      </c>
      <c r="I1948" s="303"/>
      <c r="J1948" s="299"/>
      <c r="K1948" s="299"/>
      <c r="L1948" s="304"/>
      <c r="M1948" s="305"/>
      <c r="N1948" s="306"/>
      <c r="O1948" s="306"/>
      <c r="P1948" s="306"/>
      <c r="Q1948" s="306"/>
      <c r="R1948" s="306"/>
      <c r="S1948" s="306"/>
      <c r="T1948" s="307"/>
      <c r="U1948" s="16"/>
      <c r="V1948" s="16"/>
      <c r="W1948" s="16"/>
      <c r="X1948" s="16"/>
      <c r="Y1948" s="16"/>
      <c r="Z1948" s="16"/>
      <c r="AA1948" s="16"/>
      <c r="AB1948" s="16"/>
      <c r="AC1948" s="16"/>
      <c r="AD1948" s="16"/>
      <c r="AE1948" s="16"/>
      <c r="AT1948" s="308" t="s">
        <v>199</v>
      </c>
      <c r="AU1948" s="308" t="s">
        <v>85</v>
      </c>
      <c r="AV1948" s="16" t="s">
        <v>229</v>
      </c>
      <c r="AW1948" s="16" t="s">
        <v>32</v>
      </c>
      <c r="AX1948" s="16" t="s">
        <v>76</v>
      </c>
      <c r="AY1948" s="308" t="s">
        <v>195</v>
      </c>
    </row>
    <row r="1949" s="11" customFormat="1">
      <c r="A1949" s="11"/>
      <c r="B1949" s="228"/>
      <c r="C1949" s="229"/>
      <c r="D1949" s="213" t="s">
        <v>199</v>
      </c>
      <c r="E1949" s="230" t="s">
        <v>1</v>
      </c>
      <c r="F1949" s="231" t="s">
        <v>2835</v>
      </c>
      <c r="G1949" s="229"/>
      <c r="H1949" s="232">
        <v>1.817</v>
      </c>
      <c r="I1949" s="233"/>
      <c r="J1949" s="229"/>
      <c r="K1949" s="229"/>
      <c r="L1949" s="234"/>
      <c r="M1949" s="235"/>
      <c r="N1949" s="236"/>
      <c r="O1949" s="236"/>
      <c r="P1949" s="236"/>
      <c r="Q1949" s="236"/>
      <c r="R1949" s="236"/>
      <c r="S1949" s="236"/>
      <c r="T1949" s="237"/>
      <c r="U1949" s="11"/>
      <c r="V1949" s="11"/>
      <c r="W1949" s="11"/>
      <c r="X1949" s="11"/>
      <c r="Y1949" s="11"/>
      <c r="Z1949" s="11"/>
      <c r="AA1949" s="11"/>
      <c r="AB1949" s="11"/>
      <c r="AC1949" s="11"/>
      <c r="AD1949" s="11"/>
      <c r="AE1949" s="11"/>
      <c r="AT1949" s="238" t="s">
        <v>199</v>
      </c>
      <c r="AU1949" s="238" t="s">
        <v>85</v>
      </c>
      <c r="AV1949" s="11" t="s">
        <v>85</v>
      </c>
      <c r="AW1949" s="11" t="s">
        <v>32</v>
      </c>
      <c r="AX1949" s="11" t="s">
        <v>83</v>
      </c>
      <c r="AY1949" s="238" t="s">
        <v>195</v>
      </c>
    </row>
    <row r="1950" s="13" customFormat="1" ht="22.8" customHeight="1">
      <c r="A1950" s="13"/>
      <c r="B1950" s="248"/>
      <c r="C1950" s="249"/>
      <c r="D1950" s="250" t="s">
        <v>75</v>
      </c>
      <c r="E1950" s="285" t="s">
        <v>253</v>
      </c>
      <c r="F1950" s="285" t="s">
        <v>1801</v>
      </c>
      <c r="G1950" s="249"/>
      <c r="H1950" s="249"/>
      <c r="I1950" s="252"/>
      <c r="J1950" s="286">
        <f>BK1950</f>
        <v>0</v>
      </c>
      <c r="K1950" s="249"/>
      <c r="L1950" s="254"/>
      <c r="M1950" s="255"/>
      <c r="N1950" s="256"/>
      <c r="O1950" s="256"/>
      <c r="P1950" s="257">
        <f>SUM(P1951:P2224)</f>
        <v>0</v>
      </c>
      <c r="Q1950" s="256"/>
      <c r="R1950" s="257">
        <f>SUM(R1951:R2224)</f>
        <v>107.76257493000001</v>
      </c>
      <c r="S1950" s="256"/>
      <c r="T1950" s="258">
        <f>SUM(T1951:T2224)</f>
        <v>0</v>
      </c>
      <c r="U1950" s="13"/>
      <c r="V1950" s="13"/>
      <c r="W1950" s="13"/>
      <c r="X1950" s="13"/>
      <c r="Y1950" s="13"/>
      <c r="Z1950" s="13"/>
      <c r="AA1950" s="13"/>
      <c r="AB1950" s="13"/>
      <c r="AC1950" s="13"/>
      <c r="AD1950" s="13"/>
      <c r="AE1950" s="13"/>
      <c r="AR1950" s="259" t="s">
        <v>83</v>
      </c>
      <c r="AT1950" s="260" t="s">
        <v>75</v>
      </c>
      <c r="AU1950" s="260" t="s">
        <v>83</v>
      </c>
      <c r="AY1950" s="259" t="s">
        <v>195</v>
      </c>
      <c r="BK1950" s="261">
        <f>SUM(BK1951:BK2224)</f>
        <v>0</v>
      </c>
    </row>
    <row r="1951" s="2" customFormat="1" ht="24.15" customHeight="1">
      <c r="A1951" s="39"/>
      <c r="B1951" s="40"/>
      <c r="C1951" s="200" t="s">
        <v>447</v>
      </c>
      <c r="D1951" s="200" t="s">
        <v>191</v>
      </c>
      <c r="E1951" s="201" t="s">
        <v>1802</v>
      </c>
      <c r="F1951" s="202" t="s">
        <v>1803</v>
      </c>
      <c r="G1951" s="203" t="s">
        <v>1804</v>
      </c>
      <c r="H1951" s="204">
        <v>1</v>
      </c>
      <c r="I1951" s="205"/>
      <c r="J1951" s="206">
        <f>ROUND(I1951*H1951,2)</f>
        <v>0</v>
      </c>
      <c r="K1951" s="202" t="s">
        <v>1412</v>
      </c>
      <c r="L1951" s="45"/>
      <c r="M1951" s="207" t="s">
        <v>1</v>
      </c>
      <c r="N1951" s="208" t="s">
        <v>41</v>
      </c>
      <c r="O1951" s="92"/>
      <c r="P1951" s="209">
        <f>O1951*H1951</f>
        <v>0</v>
      </c>
      <c r="Q1951" s="209">
        <v>0</v>
      </c>
      <c r="R1951" s="209">
        <f>Q1951*H1951</f>
        <v>0</v>
      </c>
      <c r="S1951" s="209">
        <v>0</v>
      </c>
      <c r="T1951" s="210">
        <f>S1951*H1951</f>
        <v>0</v>
      </c>
      <c r="U1951" s="39"/>
      <c r="V1951" s="39"/>
      <c r="W1951" s="39"/>
      <c r="X1951" s="39"/>
      <c r="Y1951" s="39"/>
      <c r="Z1951" s="39"/>
      <c r="AA1951" s="39"/>
      <c r="AB1951" s="39"/>
      <c r="AC1951" s="39"/>
      <c r="AD1951" s="39"/>
      <c r="AE1951" s="39"/>
      <c r="AR1951" s="211" t="s">
        <v>234</v>
      </c>
      <c r="AT1951" s="211" t="s">
        <v>191</v>
      </c>
      <c r="AU1951" s="211" t="s">
        <v>85</v>
      </c>
      <c r="AY1951" s="18" t="s">
        <v>195</v>
      </c>
      <c r="BE1951" s="212">
        <f>IF(N1951="základní",J1951,0)</f>
        <v>0</v>
      </c>
      <c r="BF1951" s="212">
        <f>IF(N1951="snížená",J1951,0)</f>
        <v>0</v>
      </c>
      <c r="BG1951" s="212">
        <f>IF(N1951="zákl. přenesená",J1951,0)</f>
        <v>0</v>
      </c>
      <c r="BH1951" s="212">
        <f>IF(N1951="sníž. přenesená",J1951,0)</f>
        <v>0</v>
      </c>
      <c r="BI1951" s="212">
        <f>IF(N1951="nulová",J1951,0)</f>
        <v>0</v>
      </c>
      <c r="BJ1951" s="18" t="s">
        <v>83</v>
      </c>
      <c r="BK1951" s="212">
        <f>ROUND(I1951*H1951,2)</f>
        <v>0</v>
      </c>
      <c r="BL1951" s="18" t="s">
        <v>234</v>
      </c>
      <c r="BM1951" s="211" t="s">
        <v>2836</v>
      </c>
    </row>
    <row r="1952" s="10" customFormat="1">
      <c r="A1952" s="10"/>
      <c r="B1952" s="218"/>
      <c r="C1952" s="219"/>
      <c r="D1952" s="213" t="s">
        <v>199</v>
      </c>
      <c r="E1952" s="220" t="s">
        <v>1</v>
      </c>
      <c r="F1952" s="221" t="s">
        <v>2837</v>
      </c>
      <c r="G1952" s="219"/>
      <c r="H1952" s="220" t="s">
        <v>1</v>
      </c>
      <c r="I1952" s="222"/>
      <c r="J1952" s="219"/>
      <c r="K1952" s="219"/>
      <c r="L1952" s="223"/>
      <c r="M1952" s="224"/>
      <c r="N1952" s="225"/>
      <c r="O1952" s="225"/>
      <c r="P1952" s="225"/>
      <c r="Q1952" s="225"/>
      <c r="R1952" s="225"/>
      <c r="S1952" s="225"/>
      <c r="T1952" s="226"/>
      <c r="U1952" s="10"/>
      <c r="V1952" s="10"/>
      <c r="W1952" s="10"/>
      <c r="X1952" s="10"/>
      <c r="Y1952" s="10"/>
      <c r="Z1952" s="10"/>
      <c r="AA1952" s="10"/>
      <c r="AB1952" s="10"/>
      <c r="AC1952" s="10"/>
      <c r="AD1952" s="10"/>
      <c r="AE1952" s="10"/>
      <c r="AT1952" s="227" t="s">
        <v>199</v>
      </c>
      <c r="AU1952" s="227" t="s">
        <v>85</v>
      </c>
      <c r="AV1952" s="10" t="s">
        <v>83</v>
      </c>
      <c r="AW1952" s="10" t="s">
        <v>32</v>
      </c>
      <c r="AX1952" s="10" t="s">
        <v>76</v>
      </c>
      <c r="AY1952" s="227" t="s">
        <v>195</v>
      </c>
    </row>
    <row r="1953" s="11" customFormat="1">
      <c r="A1953" s="11"/>
      <c r="B1953" s="228"/>
      <c r="C1953" s="229"/>
      <c r="D1953" s="213" t="s">
        <v>199</v>
      </c>
      <c r="E1953" s="230" t="s">
        <v>1</v>
      </c>
      <c r="F1953" s="231" t="s">
        <v>2838</v>
      </c>
      <c r="G1953" s="229"/>
      <c r="H1953" s="232">
        <v>1</v>
      </c>
      <c r="I1953" s="233"/>
      <c r="J1953" s="229"/>
      <c r="K1953" s="229"/>
      <c r="L1953" s="234"/>
      <c r="M1953" s="235"/>
      <c r="N1953" s="236"/>
      <c r="O1953" s="236"/>
      <c r="P1953" s="236"/>
      <c r="Q1953" s="236"/>
      <c r="R1953" s="236"/>
      <c r="S1953" s="236"/>
      <c r="T1953" s="237"/>
      <c r="U1953" s="11"/>
      <c r="V1953" s="11"/>
      <c r="W1953" s="11"/>
      <c r="X1953" s="11"/>
      <c r="Y1953" s="11"/>
      <c r="Z1953" s="11"/>
      <c r="AA1953" s="11"/>
      <c r="AB1953" s="11"/>
      <c r="AC1953" s="11"/>
      <c r="AD1953" s="11"/>
      <c r="AE1953" s="11"/>
      <c r="AT1953" s="238" t="s">
        <v>199</v>
      </c>
      <c r="AU1953" s="238" t="s">
        <v>85</v>
      </c>
      <c r="AV1953" s="11" t="s">
        <v>85</v>
      </c>
      <c r="AW1953" s="11" t="s">
        <v>32</v>
      </c>
      <c r="AX1953" s="11" t="s">
        <v>83</v>
      </c>
      <c r="AY1953" s="238" t="s">
        <v>195</v>
      </c>
    </row>
    <row r="1954" s="2" customFormat="1" ht="21.75" customHeight="1">
      <c r="A1954" s="39"/>
      <c r="B1954" s="40"/>
      <c r="C1954" s="262" t="s">
        <v>450</v>
      </c>
      <c r="D1954" s="262" t="s">
        <v>224</v>
      </c>
      <c r="E1954" s="263" t="s">
        <v>1808</v>
      </c>
      <c r="F1954" s="264" t="s">
        <v>1809</v>
      </c>
      <c r="G1954" s="265" t="s">
        <v>1804</v>
      </c>
      <c r="H1954" s="266">
        <v>1.01</v>
      </c>
      <c r="I1954" s="267"/>
      <c r="J1954" s="268">
        <f>ROUND(I1954*H1954,2)</f>
        <v>0</v>
      </c>
      <c r="K1954" s="264" t="s">
        <v>1</v>
      </c>
      <c r="L1954" s="269"/>
      <c r="M1954" s="270" t="s">
        <v>1</v>
      </c>
      <c r="N1954" s="271" t="s">
        <v>41</v>
      </c>
      <c r="O1954" s="92"/>
      <c r="P1954" s="209">
        <f>O1954*H1954</f>
        <v>0</v>
      </c>
      <c r="Q1954" s="209">
        <v>0.0063</v>
      </c>
      <c r="R1954" s="209">
        <f>Q1954*H1954</f>
        <v>0.0063629999999999997</v>
      </c>
      <c r="S1954" s="209">
        <v>0</v>
      </c>
      <c r="T1954" s="210">
        <f>S1954*H1954</f>
        <v>0</v>
      </c>
      <c r="U1954" s="39"/>
      <c r="V1954" s="39"/>
      <c r="W1954" s="39"/>
      <c r="X1954" s="39"/>
      <c r="Y1954" s="39"/>
      <c r="Z1954" s="39"/>
      <c r="AA1954" s="39"/>
      <c r="AB1954" s="39"/>
      <c r="AC1954" s="39"/>
      <c r="AD1954" s="39"/>
      <c r="AE1954" s="39"/>
      <c r="AR1954" s="211" t="s">
        <v>253</v>
      </c>
      <c r="AT1954" s="211" t="s">
        <v>224</v>
      </c>
      <c r="AU1954" s="211" t="s">
        <v>85</v>
      </c>
      <c r="AY1954" s="18" t="s">
        <v>195</v>
      </c>
      <c r="BE1954" s="212">
        <f>IF(N1954="základní",J1954,0)</f>
        <v>0</v>
      </c>
      <c r="BF1954" s="212">
        <f>IF(N1954="snížená",J1954,0)</f>
        <v>0</v>
      </c>
      <c r="BG1954" s="212">
        <f>IF(N1954="zákl. přenesená",J1954,0)</f>
        <v>0</v>
      </c>
      <c r="BH1954" s="212">
        <f>IF(N1954="sníž. přenesená",J1954,0)</f>
        <v>0</v>
      </c>
      <c r="BI1954" s="212">
        <f>IF(N1954="nulová",J1954,0)</f>
        <v>0</v>
      </c>
      <c r="BJ1954" s="18" t="s">
        <v>83</v>
      </c>
      <c r="BK1954" s="212">
        <f>ROUND(I1954*H1954,2)</f>
        <v>0</v>
      </c>
      <c r="BL1954" s="18" t="s">
        <v>234</v>
      </c>
      <c r="BM1954" s="211" t="s">
        <v>2839</v>
      </c>
    </row>
    <row r="1955" s="10" customFormat="1">
      <c r="A1955" s="10"/>
      <c r="B1955" s="218"/>
      <c r="C1955" s="219"/>
      <c r="D1955" s="213" t="s">
        <v>199</v>
      </c>
      <c r="E1955" s="220" t="s">
        <v>1</v>
      </c>
      <c r="F1955" s="221" t="s">
        <v>2837</v>
      </c>
      <c r="G1955" s="219"/>
      <c r="H1955" s="220" t="s">
        <v>1</v>
      </c>
      <c r="I1955" s="222"/>
      <c r="J1955" s="219"/>
      <c r="K1955" s="219"/>
      <c r="L1955" s="223"/>
      <c r="M1955" s="224"/>
      <c r="N1955" s="225"/>
      <c r="O1955" s="225"/>
      <c r="P1955" s="225"/>
      <c r="Q1955" s="225"/>
      <c r="R1955" s="225"/>
      <c r="S1955" s="225"/>
      <c r="T1955" s="226"/>
      <c r="U1955" s="10"/>
      <c r="V1955" s="10"/>
      <c r="W1955" s="10"/>
      <c r="X1955" s="10"/>
      <c r="Y1955" s="10"/>
      <c r="Z1955" s="10"/>
      <c r="AA1955" s="10"/>
      <c r="AB1955" s="10"/>
      <c r="AC1955" s="10"/>
      <c r="AD1955" s="10"/>
      <c r="AE1955" s="10"/>
      <c r="AT1955" s="227" t="s">
        <v>199</v>
      </c>
      <c r="AU1955" s="227" t="s">
        <v>85</v>
      </c>
      <c r="AV1955" s="10" t="s">
        <v>83</v>
      </c>
      <c r="AW1955" s="10" t="s">
        <v>32</v>
      </c>
      <c r="AX1955" s="10" t="s">
        <v>76</v>
      </c>
      <c r="AY1955" s="227" t="s">
        <v>195</v>
      </c>
    </row>
    <row r="1956" s="11" customFormat="1">
      <c r="A1956" s="11"/>
      <c r="B1956" s="228"/>
      <c r="C1956" s="229"/>
      <c r="D1956" s="213" t="s">
        <v>199</v>
      </c>
      <c r="E1956" s="230" t="s">
        <v>1</v>
      </c>
      <c r="F1956" s="231" t="s">
        <v>2838</v>
      </c>
      <c r="G1956" s="229"/>
      <c r="H1956" s="232">
        <v>1</v>
      </c>
      <c r="I1956" s="233"/>
      <c r="J1956" s="229"/>
      <c r="K1956" s="229"/>
      <c r="L1956" s="234"/>
      <c r="M1956" s="235"/>
      <c r="N1956" s="236"/>
      <c r="O1956" s="236"/>
      <c r="P1956" s="236"/>
      <c r="Q1956" s="236"/>
      <c r="R1956" s="236"/>
      <c r="S1956" s="236"/>
      <c r="T1956" s="237"/>
      <c r="U1956" s="11"/>
      <c r="V1956" s="11"/>
      <c r="W1956" s="11"/>
      <c r="X1956" s="11"/>
      <c r="Y1956" s="11"/>
      <c r="Z1956" s="11"/>
      <c r="AA1956" s="11"/>
      <c r="AB1956" s="11"/>
      <c r="AC1956" s="11"/>
      <c r="AD1956" s="11"/>
      <c r="AE1956" s="11"/>
      <c r="AT1956" s="238" t="s">
        <v>199</v>
      </c>
      <c r="AU1956" s="238" t="s">
        <v>85</v>
      </c>
      <c r="AV1956" s="11" t="s">
        <v>85</v>
      </c>
      <c r="AW1956" s="11" t="s">
        <v>32</v>
      </c>
      <c r="AX1956" s="11" t="s">
        <v>76</v>
      </c>
      <c r="AY1956" s="238" t="s">
        <v>195</v>
      </c>
    </row>
    <row r="1957" s="11" customFormat="1">
      <c r="A1957" s="11"/>
      <c r="B1957" s="228"/>
      <c r="C1957" s="229"/>
      <c r="D1957" s="213" t="s">
        <v>199</v>
      </c>
      <c r="E1957" s="230" t="s">
        <v>1</v>
      </c>
      <c r="F1957" s="231" t="s">
        <v>1848</v>
      </c>
      <c r="G1957" s="229"/>
      <c r="H1957" s="232">
        <v>1.01</v>
      </c>
      <c r="I1957" s="233"/>
      <c r="J1957" s="229"/>
      <c r="K1957" s="229"/>
      <c r="L1957" s="234"/>
      <c r="M1957" s="235"/>
      <c r="N1957" s="236"/>
      <c r="O1957" s="236"/>
      <c r="P1957" s="236"/>
      <c r="Q1957" s="236"/>
      <c r="R1957" s="236"/>
      <c r="S1957" s="236"/>
      <c r="T1957" s="237"/>
      <c r="U1957" s="11"/>
      <c r="V1957" s="11"/>
      <c r="W1957" s="11"/>
      <c r="X1957" s="11"/>
      <c r="Y1957" s="11"/>
      <c r="Z1957" s="11"/>
      <c r="AA1957" s="11"/>
      <c r="AB1957" s="11"/>
      <c r="AC1957" s="11"/>
      <c r="AD1957" s="11"/>
      <c r="AE1957" s="11"/>
      <c r="AT1957" s="238" t="s">
        <v>199</v>
      </c>
      <c r="AU1957" s="238" t="s">
        <v>85</v>
      </c>
      <c r="AV1957" s="11" t="s">
        <v>85</v>
      </c>
      <c r="AW1957" s="11" t="s">
        <v>32</v>
      </c>
      <c r="AX1957" s="11" t="s">
        <v>83</v>
      </c>
      <c r="AY1957" s="238" t="s">
        <v>195</v>
      </c>
    </row>
    <row r="1958" s="2" customFormat="1" ht="24.15" customHeight="1">
      <c r="A1958" s="39"/>
      <c r="B1958" s="40"/>
      <c r="C1958" s="200" t="s">
        <v>453</v>
      </c>
      <c r="D1958" s="200" t="s">
        <v>191</v>
      </c>
      <c r="E1958" s="201" t="s">
        <v>1813</v>
      </c>
      <c r="F1958" s="202" t="s">
        <v>1814</v>
      </c>
      <c r="G1958" s="203" t="s">
        <v>513</v>
      </c>
      <c r="H1958" s="204">
        <v>1.8</v>
      </c>
      <c r="I1958" s="205"/>
      <c r="J1958" s="206">
        <f>ROUND(I1958*H1958,2)</f>
        <v>0</v>
      </c>
      <c r="K1958" s="202" t="s">
        <v>1412</v>
      </c>
      <c r="L1958" s="45"/>
      <c r="M1958" s="207" t="s">
        <v>1</v>
      </c>
      <c r="N1958" s="208" t="s">
        <v>41</v>
      </c>
      <c r="O1958" s="92"/>
      <c r="P1958" s="209">
        <f>O1958*H1958</f>
        <v>0</v>
      </c>
      <c r="Q1958" s="209">
        <v>0</v>
      </c>
      <c r="R1958" s="209">
        <f>Q1958*H1958</f>
        <v>0</v>
      </c>
      <c r="S1958" s="209">
        <v>0</v>
      </c>
      <c r="T1958" s="210">
        <f>S1958*H1958</f>
        <v>0</v>
      </c>
      <c r="U1958" s="39"/>
      <c r="V1958" s="39"/>
      <c r="W1958" s="39"/>
      <c r="X1958" s="39"/>
      <c r="Y1958" s="39"/>
      <c r="Z1958" s="39"/>
      <c r="AA1958" s="39"/>
      <c r="AB1958" s="39"/>
      <c r="AC1958" s="39"/>
      <c r="AD1958" s="39"/>
      <c r="AE1958" s="39"/>
      <c r="AR1958" s="211" t="s">
        <v>234</v>
      </c>
      <c r="AT1958" s="211" t="s">
        <v>191</v>
      </c>
      <c r="AU1958" s="211" t="s">
        <v>85</v>
      </c>
      <c r="AY1958" s="18" t="s">
        <v>195</v>
      </c>
      <c r="BE1958" s="212">
        <f>IF(N1958="základní",J1958,0)</f>
        <v>0</v>
      </c>
      <c r="BF1958" s="212">
        <f>IF(N1958="snížená",J1958,0)</f>
        <v>0</v>
      </c>
      <c r="BG1958" s="212">
        <f>IF(N1958="zákl. přenesená",J1958,0)</f>
        <v>0</v>
      </c>
      <c r="BH1958" s="212">
        <f>IF(N1958="sníž. přenesená",J1958,0)</f>
        <v>0</v>
      </c>
      <c r="BI1958" s="212">
        <f>IF(N1958="nulová",J1958,0)</f>
        <v>0</v>
      </c>
      <c r="BJ1958" s="18" t="s">
        <v>83</v>
      </c>
      <c r="BK1958" s="212">
        <f>ROUND(I1958*H1958,2)</f>
        <v>0</v>
      </c>
      <c r="BL1958" s="18" t="s">
        <v>234</v>
      </c>
      <c r="BM1958" s="211" t="s">
        <v>2840</v>
      </c>
    </row>
    <row r="1959" s="10" customFormat="1">
      <c r="A1959" s="10"/>
      <c r="B1959" s="218"/>
      <c r="C1959" s="219"/>
      <c r="D1959" s="213" t="s">
        <v>199</v>
      </c>
      <c r="E1959" s="220" t="s">
        <v>1</v>
      </c>
      <c r="F1959" s="221" t="s">
        <v>2837</v>
      </c>
      <c r="G1959" s="219"/>
      <c r="H1959" s="220" t="s">
        <v>1</v>
      </c>
      <c r="I1959" s="222"/>
      <c r="J1959" s="219"/>
      <c r="K1959" s="219"/>
      <c r="L1959" s="223"/>
      <c r="M1959" s="224"/>
      <c r="N1959" s="225"/>
      <c r="O1959" s="225"/>
      <c r="P1959" s="225"/>
      <c r="Q1959" s="225"/>
      <c r="R1959" s="225"/>
      <c r="S1959" s="225"/>
      <c r="T1959" s="226"/>
      <c r="U1959" s="10"/>
      <c r="V1959" s="10"/>
      <c r="W1959" s="10"/>
      <c r="X1959" s="10"/>
      <c r="Y1959" s="10"/>
      <c r="Z1959" s="10"/>
      <c r="AA1959" s="10"/>
      <c r="AB1959" s="10"/>
      <c r="AC1959" s="10"/>
      <c r="AD1959" s="10"/>
      <c r="AE1959" s="10"/>
      <c r="AT1959" s="227" t="s">
        <v>199</v>
      </c>
      <c r="AU1959" s="227" t="s">
        <v>85</v>
      </c>
      <c r="AV1959" s="10" t="s">
        <v>83</v>
      </c>
      <c r="AW1959" s="10" t="s">
        <v>32</v>
      </c>
      <c r="AX1959" s="10" t="s">
        <v>76</v>
      </c>
      <c r="AY1959" s="227" t="s">
        <v>195</v>
      </c>
    </row>
    <row r="1960" s="11" customFormat="1">
      <c r="A1960" s="11"/>
      <c r="B1960" s="228"/>
      <c r="C1960" s="229"/>
      <c r="D1960" s="213" t="s">
        <v>199</v>
      </c>
      <c r="E1960" s="230" t="s">
        <v>1</v>
      </c>
      <c r="F1960" s="231" t="s">
        <v>2841</v>
      </c>
      <c r="G1960" s="229"/>
      <c r="H1960" s="232">
        <v>1.8</v>
      </c>
      <c r="I1960" s="233"/>
      <c r="J1960" s="229"/>
      <c r="K1960" s="229"/>
      <c r="L1960" s="234"/>
      <c r="M1960" s="235"/>
      <c r="N1960" s="236"/>
      <c r="O1960" s="236"/>
      <c r="P1960" s="236"/>
      <c r="Q1960" s="236"/>
      <c r="R1960" s="236"/>
      <c r="S1960" s="236"/>
      <c r="T1960" s="237"/>
      <c r="U1960" s="11"/>
      <c r="V1960" s="11"/>
      <c r="W1960" s="11"/>
      <c r="X1960" s="11"/>
      <c r="Y1960" s="11"/>
      <c r="Z1960" s="11"/>
      <c r="AA1960" s="11"/>
      <c r="AB1960" s="11"/>
      <c r="AC1960" s="11"/>
      <c r="AD1960" s="11"/>
      <c r="AE1960" s="11"/>
      <c r="AT1960" s="238" t="s">
        <v>199</v>
      </c>
      <c r="AU1960" s="238" t="s">
        <v>85</v>
      </c>
      <c r="AV1960" s="11" t="s">
        <v>85</v>
      </c>
      <c r="AW1960" s="11" t="s">
        <v>32</v>
      </c>
      <c r="AX1960" s="11" t="s">
        <v>83</v>
      </c>
      <c r="AY1960" s="238" t="s">
        <v>195</v>
      </c>
    </row>
    <row r="1961" s="2" customFormat="1" ht="24.15" customHeight="1">
      <c r="A1961" s="39"/>
      <c r="B1961" s="40"/>
      <c r="C1961" s="262" t="s">
        <v>456</v>
      </c>
      <c r="D1961" s="262" t="s">
        <v>224</v>
      </c>
      <c r="E1961" s="263" t="s">
        <v>1819</v>
      </c>
      <c r="F1961" s="264" t="s">
        <v>1820</v>
      </c>
      <c r="G1961" s="265" t="s">
        <v>513</v>
      </c>
      <c r="H1961" s="266">
        <v>1.8180000000000001</v>
      </c>
      <c r="I1961" s="267"/>
      <c r="J1961" s="268">
        <f>ROUND(I1961*H1961,2)</f>
        <v>0</v>
      </c>
      <c r="K1961" s="264" t="s">
        <v>1412</v>
      </c>
      <c r="L1961" s="269"/>
      <c r="M1961" s="270" t="s">
        <v>1</v>
      </c>
      <c r="N1961" s="271" t="s">
        <v>41</v>
      </c>
      <c r="O1961" s="92"/>
      <c r="P1961" s="209">
        <f>O1961*H1961</f>
        <v>0</v>
      </c>
      <c r="Q1961" s="209">
        <v>0.035999999999999997</v>
      </c>
      <c r="R1961" s="209">
        <f>Q1961*H1961</f>
        <v>0.065447999999999992</v>
      </c>
      <c r="S1961" s="209">
        <v>0</v>
      </c>
      <c r="T1961" s="210">
        <f>S1961*H1961</f>
        <v>0</v>
      </c>
      <c r="U1961" s="39"/>
      <c r="V1961" s="39"/>
      <c r="W1961" s="39"/>
      <c r="X1961" s="39"/>
      <c r="Y1961" s="39"/>
      <c r="Z1961" s="39"/>
      <c r="AA1961" s="39"/>
      <c r="AB1961" s="39"/>
      <c r="AC1961" s="39"/>
      <c r="AD1961" s="39"/>
      <c r="AE1961" s="39"/>
      <c r="AR1961" s="211" t="s">
        <v>253</v>
      </c>
      <c r="AT1961" s="211" t="s">
        <v>224</v>
      </c>
      <c r="AU1961" s="211" t="s">
        <v>85</v>
      </c>
      <c r="AY1961" s="18" t="s">
        <v>195</v>
      </c>
      <c r="BE1961" s="212">
        <f>IF(N1961="základní",J1961,0)</f>
        <v>0</v>
      </c>
      <c r="BF1961" s="212">
        <f>IF(N1961="snížená",J1961,0)</f>
        <v>0</v>
      </c>
      <c r="BG1961" s="212">
        <f>IF(N1961="zákl. přenesená",J1961,0)</f>
        <v>0</v>
      </c>
      <c r="BH1961" s="212">
        <f>IF(N1961="sníž. přenesená",J1961,0)</f>
        <v>0</v>
      </c>
      <c r="BI1961" s="212">
        <f>IF(N1961="nulová",J1961,0)</f>
        <v>0</v>
      </c>
      <c r="BJ1961" s="18" t="s">
        <v>83</v>
      </c>
      <c r="BK1961" s="212">
        <f>ROUND(I1961*H1961,2)</f>
        <v>0</v>
      </c>
      <c r="BL1961" s="18" t="s">
        <v>234</v>
      </c>
      <c r="BM1961" s="211" t="s">
        <v>2842</v>
      </c>
    </row>
    <row r="1962" s="10" customFormat="1">
      <c r="A1962" s="10"/>
      <c r="B1962" s="218"/>
      <c r="C1962" s="219"/>
      <c r="D1962" s="213" t="s">
        <v>199</v>
      </c>
      <c r="E1962" s="220" t="s">
        <v>1</v>
      </c>
      <c r="F1962" s="221" t="s">
        <v>2837</v>
      </c>
      <c r="G1962" s="219"/>
      <c r="H1962" s="220" t="s">
        <v>1</v>
      </c>
      <c r="I1962" s="222"/>
      <c r="J1962" s="219"/>
      <c r="K1962" s="219"/>
      <c r="L1962" s="223"/>
      <c r="M1962" s="224"/>
      <c r="N1962" s="225"/>
      <c r="O1962" s="225"/>
      <c r="P1962" s="225"/>
      <c r="Q1962" s="225"/>
      <c r="R1962" s="225"/>
      <c r="S1962" s="225"/>
      <c r="T1962" s="226"/>
      <c r="U1962" s="10"/>
      <c r="V1962" s="10"/>
      <c r="W1962" s="10"/>
      <c r="X1962" s="10"/>
      <c r="Y1962" s="10"/>
      <c r="Z1962" s="10"/>
      <c r="AA1962" s="10"/>
      <c r="AB1962" s="10"/>
      <c r="AC1962" s="10"/>
      <c r="AD1962" s="10"/>
      <c r="AE1962" s="10"/>
      <c r="AT1962" s="227" t="s">
        <v>199</v>
      </c>
      <c r="AU1962" s="227" t="s">
        <v>85</v>
      </c>
      <c r="AV1962" s="10" t="s">
        <v>83</v>
      </c>
      <c r="AW1962" s="10" t="s">
        <v>32</v>
      </c>
      <c r="AX1962" s="10" t="s">
        <v>76</v>
      </c>
      <c r="AY1962" s="227" t="s">
        <v>195</v>
      </c>
    </row>
    <row r="1963" s="11" customFormat="1">
      <c r="A1963" s="11"/>
      <c r="B1963" s="228"/>
      <c r="C1963" s="229"/>
      <c r="D1963" s="213" t="s">
        <v>199</v>
      </c>
      <c r="E1963" s="230" t="s">
        <v>1</v>
      </c>
      <c r="F1963" s="231" t="s">
        <v>2841</v>
      </c>
      <c r="G1963" s="229"/>
      <c r="H1963" s="232">
        <v>1.8</v>
      </c>
      <c r="I1963" s="233"/>
      <c r="J1963" s="229"/>
      <c r="K1963" s="229"/>
      <c r="L1963" s="234"/>
      <c r="M1963" s="235"/>
      <c r="N1963" s="236"/>
      <c r="O1963" s="236"/>
      <c r="P1963" s="236"/>
      <c r="Q1963" s="236"/>
      <c r="R1963" s="236"/>
      <c r="S1963" s="236"/>
      <c r="T1963" s="237"/>
      <c r="U1963" s="11"/>
      <c r="V1963" s="11"/>
      <c r="W1963" s="11"/>
      <c r="X1963" s="11"/>
      <c r="Y1963" s="11"/>
      <c r="Z1963" s="11"/>
      <c r="AA1963" s="11"/>
      <c r="AB1963" s="11"/>
      <c r="AC1963" s="11"/>
      <c r="AD1963" s="11"/>
      <c r="AE1963" s="11"/>
      <c r="AT1963" s="238" t="s">
        <v>199</v>
      </c>
      <c r="AU1963" s="238" t="s">
        <v>85</v>
      </c>
      <c r="AV1963" s="11" t="s">
        <v>85</v>
      </c>
      <c r="AW1963" s="11" t="s">
        <v>32</v>
      </c>
      <c r="AX1963" s="11" t="s">
        <v>76</v>
      </c>
      <c r="AY1963" s="238" t="s">
        <v>195</v>
      </c>
    </row>
    <row r="1964" s="16" customFormat="1">
      <c r="A1964" s="16"/>
      <c r="B1964" s="298"/>
      <c r="C1964" s="299"/>
      <c r="D1964" s="213" t="s">
        <v>199</v>
      </c>
      <c r="E1964" s="300" t="s">
        <v>1</v>
      </c>
      <c r="F1964" s="301" t="s">
        <v>1498</v>
      </c>
      <c r="G1964" s="299"/>
      <c r="H1964" s="302">
        <v>1.8</v>
      </c>
      <c r="I1964" s="303"/>
      <c r="J1964" s="299"/>
      <c r="K1964" s="299"/>
      <c r="L1964" s="304"/>
      <c r="M1964" s="305"/>
      <c r="N1964" s="306"/>
      <c r="O1964" s="306"/>
      <c r="P1964" s="306"/>
      <c r="Q1964" s="306"/>
      <c r="R1964" s="306"/>
      <c r="S1964" s="306"/>
      <c r="T1964" s="307"/>
      <c r="U1964" s="16"/>
      <c r="V1964" s="16"/>
      <c r="W1964" s="16"/>
      <c r="X1964" s="16"/>
      <c r="Y1964" s="16"/>
      <c r="Z1964" s="16"/>
      <c r="AA1964" s="16"/>
      <c r="AB1964" s="16"/>
      <c r="AC1964" s="16"/>
      <c r="AD1964" s="16"/>
      <c r="AE1964" s="16"/>
      <c r="AT1964" s="308" t="s">
        <v>199</v>
      </c>
      <c r="AU1964" s="308" t="s">
        <v>85</v>
      </c>
      <c r="AV1964" s="16" t="s">
        <v>229</v>
      </c>
      <c r="AW1964" s="16" t="s">
        <v>32</v>
      </c>
      <c r="AX1964" s="16" t="s">
        <v>76</v>
      </c>
      <c r="AY1964" s="308" t="s">
        <v>195</v>
      </c>
    </row>
    <row r="1965" s="11" customFormat="1">
      <c r="A1965" s="11"/>
      <c r="B1965" s="228"/>
      <c r="C1965" s="229"/>
      <c r="D1965" s="213" t="s">
        <v>199</v>
      </c>
      <c r="E1965" s="230" t="s">
        <v>1</v>
      </c>
      <c r="F1965" s="231" t="s">
        <v>2843</v>
      </c>
      <c r="G1965" s="229"/>
      <c r="H1965" s="232">
        <v>1.8180000000000001</v>
      </c>
      <c r="I1965" s="233"/>
      <c r="J1965" s="229"/>
      <c r="K1965" s="229"/>
      <c r="L1965" s="234"/>
      <c r="M1965" s="235"/>
      <c r="N1965" s="236"/>
      <c r="O1965" s="236"/>
      <c r="P1965" s="236"/>
      <c r="Q1965" s="236"/>
      <c r="R1965" s="236"/>
      <c r="S1965" s="236"/>
      <c r="T1965" s="237"/>
      <c r="U1965" s="11"/>
      <c r="V1965" s="11"/>
      <c r="W1965" s="11"/>
      <c r="X1965" s="11"/>
      <c r="Y1965" s="11"/>
      <c r="Z1965" s="11"/>
      <c r="AA1965" s="11"/>
      <c r="AB1965" s="11"/>
      <c r="AC1965" s="11"/>
      <c r="AD1965" s="11"/>
      <c r="AE1965" s="11"/>
      <c r="AT1965" s="238" t="s">
        <v>199</v>
      </c>
      <c r="AU1965" s="238" t="s">
        <v>85</v>
      </c>
      <c r="AV1965" s="11" t="s">
        <v>85</v>
      </c>
      <c r="AW1965" s="11" t="s">
        <v>32</v>
      </c>
      <c r="AX1965" s="11" t="s">
        <v>83</v>
      </c>
      <c r="AY1965" s="238" t="s">
        <v>195</v>
      </c>
    </row>
    <row r="1966" s="2" customFormat="1" ht="24.15" customHeight="1">
      <c r="A1966" s="39"/>
      <c r="B1966" s="40"/>
      <c r="C1966" s="200" t="s">
        <v>460</v>
      </c>
      <c r="D1966" s="200" t="s">
        <v>191</v>
      </c>
      <c r="E1966" s="201" t="s">
        <v>1823</v>
      </c>
      <c r="F1966" s="202" t="s">
        <v>1824</v>
      </c>
      <c r="G1966" s="203" t="s">
        <v>513</v>
      </c>
      <c r="H1966" s="204">
        <v>4.4000000000000004</v>
      </c>
      <c r="I1966" s="205"/>
      <c r="J1966" s="206">
        <f>ROUND(I1966*H1966,2)</f>
        <v>0</v>
      </c>
      <c r="K1966" s="202" t="s">
        <v>1412</v>
      </c>
      <c r="L1966" s="45"/>
      <c r="M1966" s="207" t="s">
        <v>1</v>
      </c>
      <c r="N1966" s="208" t="s">
        <v>41</v>
      </c>
      <c r="O1966" s="92"/>
      <c r="P1966" s="209">
        <f>O1966*H1966</f>
        <v>0</v>
      </c>
      <c r="Q1966" s="209">
        <v>0.0044000000000000003</v>
      </c>
      <c r="R1966" s="209">
        <f>Q1966*H1966</f>
        <v>0.019360000000000002</v>
      </c>
      <c r="S1966" s="209">
        <v>0</v>
      </c>
      <c r="T1966" s="210">
        <f>S1966*H1966</f>
        <v>0</v>
      </c>
      <c r="U1966" s="39"/>
      <c r="V1966" s="39"/>
      <c r="W1966" s="39"/>
      <c r="X1966" s="39"/>
      <c r="Y1966" s="39"/>
      <c r="Z1966" s="39"/>
      <c r="AA1966" s="39"/>
      <c r="AB1966" s="39"/>
      <c r="AC1966" s="39"/>
      <c r="AD1966" s="39"/>
      <c r="AE1966" s="39"/>
      <c r="AR1966" s="211" t="s">
        <v>234</v>
      </c>
      <c r="AT1966" s="211" t="s">
        <v>191</v>
      </c>
      <c r="AU1966" s="211" t="s">
        <v>85</v>
      </c>
      <c r="AY1966" s="18" t="s">
        <v>195</v>
      </c>
      <c r="BE1966" s="212">
        <f>IF(N1966="základní",J1966,0)</f>
        <v>0</v>
      </c>
      <c r="BF1966" s="212">
        <f>IF(N1966="snížená",J1966,0)</f>
        <v>0</v>
      </c>
      <c r="BG1966" s="212">
        <f>IF(N1966="zákl. přenesená",J1966,0)</f>
        <v>0</v>
      </c>
      <c r="BH1966" s="212">
        <f>IF(N1966="sníž. přenesená",J1966,0)</f>
        <v>0</v>
      </c>
      <c r="BI1966" s="212">
        <f>IF(N1966="nulová",J1966,0)</f>
        <v>0</v>
      </c>
      <c r="BJ1966" s="18" t="s">
        <v>83</v>
      </c>
      <c r="BK1966" s="212">
        <f>ROUND(I1966*H1966,2)</f>
        <v>0</v>
      </c>
      <c r="BL1966" s="18" t="s">
        <v>234</v>
      </c>
      <c r="BM1966" s="211" t="s">
        <v>2844</v>
      </c>
    </row>
    <row r="1967" s="10" customFormat="1">
      <c r="A1967" s="10"/>
      <c r="B1967" s="218"/>
      <c r="C1967" s="219"/>
      <c r="D1967" s="213" t="s">
        <v>199</v>
      </c>
      <c r="E1967" s="220" t="s">
        <v>1</v>
      </c>
      <c r="F1967" s="221" t="s">
        <v>2845</v>
      </c>
      <c r="G1967" s="219"/>
      <c r="H1967" s="220" t="s">
        <v>1</v>
      </c>
      <c r="I1967" s="222"/>
      <c r="J1967" s="219"/>
      <c r="K1967" s="219"/>
      <c r="L1967" s="223"/>
      <c r="M1967" s="224"/>
      <c r="N1967" s="225"/>
      <c r="O1967" s="225"/>
      <c r="P1967" s="225"/>
      <c r="Q1967" s="225"/>
      <c r="R1967" s="225"/>
      <c r="S1967" s="225"/>
      <c r="T1967" s="226"/>
      <c r="U1967" s="10"/>
      <c r="V1967" s="10"/>
      <c r="W1967" s="10"/>
      <c r="X1967" s="10"/>
      <c r="Y1967" s="10"/>
      <c r="Z1967" s="10"/>
      <c r="AA1967" s="10"/>
      <c r="AB1967" s="10"/>
      <c r="AC1967" s="10"/>
      <c r="AD1967" s="10"/>
      <c r="AE1967" s="10"/>
      <c r="AT1967" s="227" t="s">
        <v>199</v>
      </c>
      <c r="AU1967" s="227" t="s">
        <v>85</v>
      </c>
      <c r="AV1967" s="10" t="s">
        <v>83</v>
      </c>
      <c r="AW1967" s="10" t="s">
        <v>32</v>
      </c>
      <c r="AX1967" s="10" t="s">
        <v>76</v>
      </c>
      <c r="AY1967" s="227" t="s">
        <v>195</v>
      </c>
    </row>
    <row r="1968" s="11" customFormat="1">
      <c r="A1968" s="11"/>
      <c r="B1968" s="228"/>
      <c r="C1968" s="229"/>
      <c r="D1968" s="213" t="s">
        <v>199</v>
      </c>
      <c r="E1968" s="230" t="s">
        <v>1</v>
      </c>
      <c r="F1968" s="231" t="s">
        <v>2846</v>
      </c>
      <c r="G1968" s="229"/>
      <c r="H1968" s="232">
        <v>0.80000000000000004</v>
      </c>
      <c r="I1968" s="233"/>
      <c r="J1968" s="229"/>
      <c r="K1968" s="229"/>
      <c r="L1968" s="234"/>
      <c r="M1968" s="235"/>
      <c r="N1968" s="236"/>
      <c r="O1968" s="236"/>
      <c r="P1968" s="236"/>
      <c r="Q1968" s="236"/>
      <c r="R1968" s="236"/>
      <c r="S1968" s="236"/>
      <c r="T1968" s="237"/>
      <c r="U1968" s="11"/>
      <c r="V1968" s="11"/>
      <c r="W1968" s="11"/>
      <c r="X1968" s="11"/>
      <c r="Y1968" s="11"/>
      <c r="Z1968" s="11"/>
      <c r="AA1968" s="11"/>
      <c r="AB1968" s="11"/>
      <c r="AC1968" s="11"/>
      <c r="AD1968" s="11"/>
      <c r="AE1968" s="11"/>
      <c r="AT1968" s="238" t="s">
        <v>199</v>
      </c>
      <c r="AU1968" s="238" t="s">
        <v>85</v>
      </c>
      <c r="AV1968" s="11" t="s">
        <v>85</v>
      </c>
      <c r="AW1968" s="11" t="s">
        <v>32</v>
      </c>
      <c r="AX1968" s="11" t="s">
        <v>76</v>
      </c>
      <c r="AY1968" s="238" t="s">
        <v>195</v>
      </c>
    </row>
    <row r="1969" s="11" customFormat="1">
      <c r="A1969" s="11"/>
      <c r="B1969" s="228"/>
      <c r="C1969" s="229"/>
      <c r="D1969" s="213" t="s">
        <v>199</v>
      </c>
      <c r="E1969" s="230" t="s">
        <v>1</v>
      </c>
      <c r="F1969" s="231" t="s">
        <v>2847</v>
      </c>
      <c r="G1969" s="229"/>
      <c r="H1969" s="232">
        <v>1</v>
      </c>
      <c r="I1969" s="233"/>
      <c r="J1969" s="229"/>
      <c r="K1969" s="229"/>
      <c r="L1969" s="234"/>
      <c r="M1969" s="235"/>
      <c r="N1969" s="236"/>
      <c r="O1969" s="236"/>
      <c r="P1969" s="236"/>
      <c r="Q1969" s="236"/>
      <c r="R1969" s="236"/>
      <c r="S1969" s="236"/>
      <c r="T1969" s="237"/>
      <c r="U1969" s="11"/>
      <c r="V1969" s="11"/>
      <c r="W1969" s="11"/>
      <c r="X1969" s="11"/>
      <c r="Y1969" s="11"/>
      <c r="Z1969" s="11"/>
      <c r="AA1969" s="11"/>
      <c r="AB1969" s="11"/>
      <c r="AC1969" s="11"/>
      <c r="AD1969" s="11"/>
      <c r="AE1969" s="11"/>
      <c r="AT1969" s="238" t="s">
        <v>199</v>
      </c>
      <c r="AU1969" s="238" t="s">
        <v>85</v>
      </c>
      <c r="AV1969" s="11" t="s">
        <v>85</v>
      </c>
      <c r="AW1969" s="11" t="s">
        <v>32</v>
      </c>
      <c r="AX1969" s="11" t="s">
        <v>76</v>
      </c>
      <c r="AY1969" s="238" t="s">
        <v>195</v>
      </c>
    </row>
    <row r="1970" s="11" customFormat="1">
      <c r="A1970" s="11"/>
      <c r="B1970" s="228"/>
      <c r="C1970" s="229"/>
      <c r="D1970" s="213" t="s">
        <v>199</v>
      </c>
      <c r="E1970" s="230" t="s">
        <v>1</v>
      </c>
      <c r="F1970" s="231" t="s">
        <v>2848</v>
      </c>
      <c r="G1970" s="229"/>
      <c r="H1970" s="232">
        <v>0.29999999999999999</v>
      </c>
      <c r="I1970" s="233"/>
      <c r="J1970" s="229"/>
      <c r="K1970" s="229"/>
      <c r="L1970" s="234"/>
      <c r="M1970" s="235"/>
      <c r="N1970" s="236"/>
      <c r="O1970" s="236"/>
      <c r="P1970" s="236"/>
      <c r="Q1970" s="236"/>
      <c r="R1970" s="236"/>
      <c r="S1970" s="236"/>
      <c r="T1970" s="237"/>
      <c r="U1970" s="11"/>
      <c r="V1970" s="11"/>
      <c r="W1970" s="11"/>
      <c r="X1970" s="11"/>
      <c r="Y1970" s="11"/>
      <c r="Z1970" s="11"/>
      <c r="AA1970" s="11"/>
      <c r="AB1970" s="11"/>
      <c r="AC1970" s="11"/>
      <c r="AD1970" s="11"/>
      <c r="AE1970" s="11"/>
      <c r="AT1970" s="238" t="s">
        <v>199</v>
      </c>
      <c r="AU1970" s="238" t="s">
        <v>85</v>
      </c>
      <c r="AV1970" s="11" t="s">
        <v>85</v>
      </c>
      <c r="AW1970" s="11" t="s">
        <v>32</v>
      </c>
      <c r="AX1970" s="11" t="s">
        <v>76</v>
      </c>
      <c r="AY1970" s="238" t="s">
        <v>195</v>
      </c>
    </row>
    <row r="1971" s="11" customFormat="1">
      <c r="A1971" s="11"/>
      <c r="B1971" s="228"/>
      <c r="C1971" s="229"/>
      <c r="D1971" s="213" t="s">
        <v>199</v>
      </c>
      <c r="E1971" s="230" t="s">
        <v>1</v>
      </c>
      <c r="F1971" s="231" t="s">
        <v>2849</v>
      </c>
      <c r="G1971" s="229"/>
      <c r="H1971" s="232">
        <v>0.5</v>
      </c>
      <c r="I1971" s="233"/>
      <c r="J1971" s="229"/>
      <c r="K1971" s="229"/>
      <c r="L1971" s="234"/>
      <c r="M1971" s="235"/>
      <c r="N1971" s="236"/>
      <c r="O1971" s="236"/>
      <c r="P1971" s="236"/>
      <c r="Q1971" s="236"/>
      <c r="R1971" s="236"/>
      <c r="S1971" s="236"/>
      <c r="T1971" s="237"/>
      <c r="U1971" s="11"/>
      <c r="V1971" s="11"/>
      <c r="W1971" s="11"/>
      <c r="X1971" s="11"/>
      <c r="Y1971" s="11"/>
      <c r="Z1971" s="11"/>
      <c r="AA1971" s="11"/>
      <c r="AB1971" s="11"/>
      <c r="AC1971" s="11"/>
      <c r="AD1971" s="11"/>
      <c r="AE1971" s="11"/>
      <c r="AT1971" s="238" t="s">
        <v>199</v>
      </c>
      <c r="AU1971" s="238" t="s">
        <v>85</v>
      </c>
      <c r="AV1971" s="11" t="s">
        <v>85</v>
      </c>
      <c r="AW1971" s="11" t="s">
        <v>32</v>
      </c>
      <c r="AX1971" s="11" t="s">
        <v>76</v>
      </c>
      <c r="AY1971" s="238" t="s">
        <v>195</v>
      </c>
    </row>
    <row r="1972" s="11" customFormat="1">
      <c r="A1972" s="11"/>
      <c r="B1972" s="228"/>
      <c r="C1972" s="229"/>
      <c r="D1972" s="213" t="s">
        <v>199</v>
      </c>
      <c r="E1972" s="230" t="s">
        <v>1</v>
      </c>
      <c r="F1972" s="231" t="s">
        <v>2850</v>
      </c>
      <c r="G1972" s="229"/>
      <c r="H1972" s="232">
        <v>0.29999999999999999</v>
      </c>
      <c r="I1972" s="233"/>
      <c r="J1972" s="229"/>
      <c r="K1972" s="229"/>
      <c r="L1972" s="234"/>
      <c r="M1972" s="235"/>
      <c r="N1972" s="236"/>
      <c r="O1972" s="236"/>
      <c r="P1972" s="236"/>
      <c r="Q1972" s="236"/>
      <c r="R1972" s="236"/>
      <c r="S1972" s="236"/>
      <c r="T1972" s="237"/>
      <c r="U1972" s="11"/>
      <c r="V1972" s="11"/>
      <c r="W1972" s="11"/>
      <c r="X1972" s="11"/>
      <c r="Y1972" s="11"/>
      <c r="Z1972" s="11"/>
      <c r="AA1972" s="11"/>
      <c r="AB1972" s="11"/>
      <c r="AC1972" s="11"/>
      <c r="AD1972" s="11"/>
      <c r="AE1972" s="11"/>
      <c r="AT1972" s="238" t="s">
        <v>199</v>
      </c>
      <c r="AU1972" s="238" t="s">
        <v>85</v>
      </c>
      <c r="AV1972" s="11" t="s">
        <v>85</v>
      </c>
      <c r="AW1972" s="11" t="s">
        <v>32</v>
      </c>
      <c r="AX1972" s="11" t="s">
        <v>76</v>
      </c>
      <c r="AY1972" s="238" t="s">
        <v>195</v>
      </c>
    </row>
    <row r="1973" s="11" customFormat="1">
      <c r="A1973" s="11"/>
      <c r="B1973" s="228"/>
      <c r="C1973" s="229"/>
      <c r="D1973" s="213" t="s">
        <v>199</v>
      </c>
      <c r="E1973" s="230" t="s">
        <v>1</v>
      </c>
      <c r="F1973" s="231" t="s">
        <v>2851</v>
      </c>
      <c r="G1973" s="229"/>
      <c r="H1973" s="232">
        <v>1</v>
      </c>
      <c r="I1973" s="233"/>
      <c r="J1973" s="229"/>
      <c r="K1973" s="229"/>
      <c r="L1973" s="234"/>
      <c r="M1973" s="235"/>
      <c r="N1973" s="236"/>
      <c r="O1973" s="236"/>
      <c r="P1973" s="236"/>
      <c r="Q1973" s="236"/>
      <c r="R1973" s="236"/>
      <c r="S1973" s="236"/>
      <c r="T1973" s="237"/>
      <c r="U1973" s="11"/>
      <c r="V1973" s="11"/>
      <c r="W1973" s="11"/>
      <c r="X1973" s="11"/>
      <c r="Y1973" s="11"/>
      <c r="Z1973" s="11"/>
      <c r="AA1973" s="11"/>
      <c r="AB1973" s="11"/>
      <c r="AC1973" s="11"/>
      <c r="AD1973" s="11"/>
      <c r="AE1973" s="11"/>
      <c r="AT1973" s="238" t="s">
        <v>199</v>
      </c>
      <c r="AU1973" s="238" t="s">
        <v>85</v>
      </c>
      <c r="AV1973" s="11" t="s">
        <v>85</v>
      </c>
      <c r="AW1973" s="11" t="s">
        <v>32</v>
      </c>
      <c r="AX1973" s="11" t="s">
        <v>76</v>
      </c>
      <c r="AY1973" s="238" t="s">
        <v>195</v>
      </c>
    </row>
    <row r="1974" s="11" customFormat="1">
      <c r="A1974" s="11"/>
      <c r="B1974" s="228"/>
      <c r="C1974" s="229"/>
      <c r="D1974" s="213" t="s">
        <v>199</v>
      </c>
      <c r="E1974" s="230" t="s">
        <v>1</v>
      </c>
      <c r="F1974" s="231" t="s">
        <v>2852</v>
      </c>
      <c r="G1974" s="229"/>
      <c r="H1974" s="232">
        <v>0.5</v>
      </c>
      <c r="I1974" s="233"/>
      <c r="J1974" s="229"/>
      <c r="K1974" s="229"/>
      <c r="L1974" s="234"/>
      <c r="M1974" s="235"/>
      <c r="N1974" s="236"/>
      <c r="O1974" s="236"/>
      <c r="P1974" s="236"/>
      <c r="Q1974" s="236"/>
      <c r="R1974" s="236"/>
      <c r="S1974" s="236"/>
      <c r="T1974" s="237"/>
      <c r="U1974" s="11"/>
      <c r="V1974" s="11"/>
      <c r="W1974" s="11"/>
      <c r="X1974" s="11"/>
      <c r="Y1974" s="11"/>
      <c r="Z1974" s="11"/>
      <c r="AA1974" s="11"/>
      <c r="AB1974" s="11"/>
      <c r="AC1974" s="11"/>
      <c r="AD1974" s="11"/>
      <c r="AE1974" s="11"/>
      <c r="AT1974" s="238" t="s">
        <v>199</v>
      </c>
      <c r="AU1974" s="238" t="s">
        <v>85</v>
      </c>
      <c r="AV1974" s="11" t="s">
        <v>85</v>
      </c>
      <c r="AW1974" s="11" t="s">
        <v>32</v>
      </c>
      <c r="AX1974" s="11" t="s">
        <v>76</v>
      </c>
      <c r="AY1974" s="238" t="s">
        <v>195</v>
      </c>
    </row>
    <row r="1975" s="15" customFormat="1">
      <c r="A1975" s="15"/>
      <c r="B1975" s="287"/>
      <c r="C1975" s="288"/>
      <c r="D1975" s="213" t="s">
        <v>199</v>
      </c>
      <c r="E1975" s="289" t="s">
        <v>1</v>
      </c>
      <c r="F1975" s="290" t="s">
        <v>1422</v>
      </c>
      <c r="G1975" s="288"/>
      <c r="H1975" s="291">
        <v>4.4000000000000004</v>
      </c>
      <c r="I1975" s="292"/>
      <c r="J1975" s="288"/>
      <c r="K1975" s="288"/>
      <c r="L1975" s="293"/>
      <c r="M1975" s="294"/>
      <c r="N1975" s="295"/>
      <c r="O1975" s="295"/>
      <c r="P1975" s="295"/>
      <c r="Q1975" s="295"/>
      <c r="R1975" s="295"/>
      <c r="S1975" s="295"/>
      <c r="T1975" s="296"/>
      <c r="U1975" s="15"/>
      <c r="V1975" s="15"/>
      <c r="W1975" s="15"/>
      <c r="X1975" s="15"/>
      <c r="Y1975" s="15"/>
      <c r="Z1975" s="15"/>
      <c r="AA1975" s="15"/>
      <c r="AB1975" s="15"/>
      <c r="AC1975" s="15"/>
      <c r="AD1975" s="15"/>
      <c r="AE1975" s="15"/>
      <c r="AT1975" s="297" t="s">
        <v>199</v>
      </c>
      <c r="AU1975" s="297" t="s">
        <v>85</v>
      </c>
      <c r="AV1975" s="15" t="s">
        <v>234</v>
      </c>
      <c r="AW1975" s="15" t="s">
        <v>32</v>
      </c>
      <c r="AX1975" s="15" t="s">
        <v>83</v>
      </c>
      <c r="AY1975" s="297" t="s">
        <v>195</v>
      </c>
    </row>
    <row r="1976" s="2" customFormat="1" ht="16.5" customHeight="1">
      <c r="A1976" s="39"/>
      <c r="B1976" s="40"/>
      <c r="C1976" s="262" t="s">
        <v>221</v>
      </c>
      <c r="D1976" s="262" t="s">
        <v>224</v>
      </c>
      <c r="E1976" s="263" t="s">
        <v>1828</v>
      </c>
      <c r="F1976" s="264" t="s">
        <v>1829</v>
      </c>
      <c r="G1976" s="265" t="s">
        <v>513</v>
      </c>
      <c r="H1976" s="266">
        <v>4.532</v>
      </c>
      <c r="I1976" s="267"/>
      <c r="J1976" s="268">
        <f>ROUND(I1976*H1976,2)</f>
        <v>0</v>
      </c>
      <c r="K1976" s="264" t="s">
        <v>1412</v>
      </c>
      <c r="L1976" s="269"/>
      <c r="M1976" s="270" t="s">
        <v>1</v>
      </c>
      <c r="N1976" s="271" t="s">
        <v>41</v>
      </c>
      <c r="O1976" s="92"/>
      <c r="P1976" s="209">
        <f>O1976*H1976</f>
        <v>0</v>
      </c>
      <c r="Q1976" s="209">
        <v>0.0042599999999999999</v>
      </c>
      <c r="R1976" s="209">
        <f>Q1976*H1976</f>
        <v>0.019306319999999998</v>
      </c>
      <c r="S1976" s="209">
        <v>0</v>
      </c>
      <c r="T1976" s="210">
        <f>S1976*H1976</f>
        <v>0</v>
      </c>
      <c r="U1976" s="39"/>
      <c r="V1976" s="39"/>
      <c r="W1976" s="39"/>
      <c r="X1976" s="39"/>
      <c r="Y1976" s="39"/>
      <c r="Z1976" s="39"/>
      <c r="AA1976" s="39"/>
      <c r="AB1976" s="39"/>
      <c r="AC1976" s="39"/>
      <c r="AD1976" s="39"/>
      <c r="AE1976" s="39"/>
      <c r="AR1976" s="211" t="s">
        <v>253</v>
      </c>
      <c r="AT1976" s="211" t="s">
        <v>224</v>
      </c>
      <c r="AU1976" s="211" t="s">
        <v>85</v>
      </c>
      <c r="AY1976" s="18" t="s">
        <v>195</v>
      </c>
      <c r="BE1976" s="212">
        <f>IF(N1976="základní",J1976,0)</f>
        <v>0</v>
      </c>
      <c r="BF1976" s="212">
        <f>IF(N1976="snížená",J1976,0)</f>
        <v>0</v>
      </c>
      <c r="BG1976" s="212">
        <f>IF(N1976="zákl. přenesená",J1976,0)</f>
        <v>0</v>
      </c>
      <c r="BH1976" s="212">
        <f>IF(N1976="sníž. přenesená",J1976,0)</f>
        <v>0</v>
      </c>
      <c r="BI1976" s="212">
        <f>IF(N1976="nulová",J1976,0)</f>
        <v>0</v>
      </c>
      <c r="BJ1976" s="18" t="s">
        <v>83</v>
      </c>
      <c r="BK1976" s="212">
        <f>ROUND(I1976*H1976,2)</f>
        <v>0</v>
      </c>
      <c r="BL1976" s="18" t="s">
        <v>234</v>
      </c>
      <c r="BM1976" s="211" t="s">
        <v>2853</v>
      </c>
    </row>
    <row r="1977" s="10" customFormat="1">
      <c r="A1977" s="10"/>
      <c r="B1977" s="218"/>
      <c r="C1977" s="219"/>
      <c r="D1977" s="213" t="s">
        <v>199</v>
      </c>
      <c r="E1977" s="220" t="s">
        <v>1</v>
      </c>
      <c r="F1977" s="221" t="s">
        <v>2845</v>
      </c>
      <c r="G1977" s="219"/>
      <c r="H1977" s="220" t="s">
        <v>1</v>
      </c>
      <c r="I1977" s="222"/>
      <c r="J1977" s="219"/>
      <c r="K1977" s="219"/>
      <c r="L1977" s="223"/>
      <c r="M1977" s="224"/>
      <c r="N1977" s="225"/>
      <c r="O1977" s="225"/>
      <c r="P1977" s="225"/>
      <c r="Q1977" s="225"/>
      <c r="R1977" s="225"/>
      <c r="S1977" s="225"/>
      <c r="T1977" s="226"/>
      <c r="U1977" s="10"/>
      <c r="V1977" s="10"/>
      <c r="W1977" s="10"/>
      <c r="X1977" s="10"/>
      <c r="Y1977" s="10"/>
      <c r="Z1977" s="10"/>
      <c r="AA1977" s="10"/>
      <c r="AB1977" s="10"/>
      <c r="AC1977" s="10"/>
      <c r="AD1977" s="10"/>
      <c r="AE1977" s="10"/>
      <c r="AT1977" s="227" t="s">
        <v>199</v>
      </c>
      <c r="AU1977" s="227" t="s">
        <v>85</v>
      </c>
      <c r="AV1977" s="10" t="s">
        <v>83</v>
      </c>
      <c r="AW1977" s="10" t="s">
        <v>32</v>
      </c>
      <c r="AX1977" s="10" t="s">
        <v>76</v>
      </c>
      <c r="AY1977" s="227" t="s">
        <v>195</v>
      </c>
    </row>
    <row r="1978" s="11" customFormat="1">
      <c r="A1978" s="11"/>
      <c r="B1978" s="228"/>
      <c r="C1978" s="229"/>
      <c r="D1978" s="213" t="s">
        <v>199</v>
      </c>
      <c r="E1978" s="230" t="s">
        <v>1</v>
      </c>
      <c r="F1978" s="231" t="s">
        <v>2846</v>
      </c>
      <c r="G1978" s="229"/>
      <c r="H1978" s="232">
        <v>0.80000000000000004</v>
      </c>
      <c r="I1978" s="233"/>
      <c r="J1978" s="229"/>
      <c r="K1978" s="229"/>
      <c r="L1978" s="234"/>
      <c r="M1978" s="235"/>
      <c r="N1978" s="236"/>
      <c r="O1978" s="236"/>
      <c r="P1978" s="236"/>
      <c r="Q1978" s="236"/>
      <c r="R1978" s="236"/>
      <c r="S1978" s="236"/>
      <c r="T1978" s="237"/>
      <c r="U1978" s="11"/>
      <c r="V1978" s="11"/>
      <c r="W1978" s="11"/>
      <c r="X1978" s="11"/>
      <c r="Y1978" s="11"/>
      <c r="Z1978" s="11"/>
      <c r="AA1978" s="11"/>
      <c r="AB1978" s="11"/>
      <c r="AC1978" s="11"/>
      <c r="AD1978" s="11"/>
      <c r="AE1978" s="11"/>
      <c r="AT1978" s="238" t="s">
        <v>199</v>
      </c>
      <c r="AU1978" s="238" t="s">
        <v>85</v>
      </c>
      <c r="AV1978" s="11" t="s">
        <v>85</v>
      </c>
      <c r="AW1978" s="11" t="s">
        <v>32</v>
      </c>
      <c r="AX1978" s="11" t="s">
        <v>76</v>
      </c>
      <c r="AY1978" s="238" t="s">
        <v>195</v>
      </c>
    </row>
    <row r="1979" s="11" customFormat="1">
      <c r="A1979" s="11"/>
      <c r="B1979" s="228"/>
      <c r="C1979" s="229"/>
      <c r="D1979" s="213" t="s">
        <v>199</v>
      </c>
      <c r="E1979" s="230" t="s">
        <v>1</v>
      </c>
      <c r="F1979" s="231" t="s">
        <v>2847</v>
      </c>
      <c r="G1979" s="229"/>
      <c r="H1979" s="232">
        <v>1</v>
      </c>
      <c r="I1979" s="233"/>
      <c r="J1979" s="229"/>
      <c r="K1979" s="229"/>
      <c r="L1979" s="234"/>
      <c r="M1979" s="235"/>
      <c r="N1979" s="236"/>
      <c r="O1979" s="236"/>
      <c r="P1979" s="236"/>
      <c r="Q1979" s="236"/>
      <c r="R1979" s="236"/>
      <c r="S1979" s="236"/>
      <c r="T1979" s="237"/>
      <c r="U1979" s="11"/>
      <c r="V1979" s="11"/>
      <c r="W1979" s="11"/>
      <c r="X1979" s="11"/>
      <c r="Y1979" s="11"/>
      <c r="Z1979" s="11"/>
      <c r="AA1979" s="11"/>
      <c r="AB1979" s="11"/>
      <c r="AC1979" s="11"/>
      <c r="AD1979" s="11"/>
      <c r="AE1979" s="11"/>
      <c r="AT1979" s="238" t="s">
        <v>199</v>
      </c>
      <c r="AU1979" s="238" t="s">
        <v>85</v>
      </c>
      <c r="AV1979" s="11" t="s">
        <v>85</v>
      </c>
      <c r="AW1979" s="11" t="s">
        <v>32</v>
      </c>
      <c r="AX1979" s="11" t="s">
        <v>76</v>
      </c>
      <c r="AY1979" s="238" t="s">
        <v>195</v>
      </c>
    </row>
    <row r="1980" s="11" customFormat="1">
      <c r="A1980" s="11"/>
      <c r="B1980" s="228"/>
      <c r="C1980" s="229"/>
      <c r="D1980" s="213" t="s">
        <v>199</v>
      </c>
      <c r="E1980" s="230" t="s">
        <v>1</v>
      </c>
      <c r="F1980" s="231" t="s">
        <v>2848</v>
      </c>
      <c r="G1980" s="229"/>
      <c r="H1980" s="232">
        <v>0.29999999999999999</v>
      </c>
      <c r="I1980" s="233"/>
      <c r="J1980" s="229"/>
      <c r="K1980" s="229"/>
      <c r="L1980" s="234"/>
      <c r="M1980" s="235"/>
      <c r="N1980" s="236"/>
      <c r="O1980" s="236"/>
      <c r="P1980" s="236"/>
      <c r="Q1980" s="236"/>
      <c r="R1980" s="236"/>
      <c r="S1980" s="236"/>
      <c r="T1980" s="237"/>
      <c r="U1980" s="11"/>
      <c r="V1980" s="11"/>
      <c r="W1980" s="11"/>
      <c r="X1980" s="11"/>
      <c r="Y1980" s="11"/>
      <c r="Z1980" s="11"/>
      <c r="AA1980" s="11"/>
      <c r="AB1980" s="11"/>
      <c r="AC1980" s="11"/>
      <c r="AD1980" s="11"/>
      <c r="AE1980" s="11"/>
      <c r="AT1980" s="238" t="s">
        <v>199</v>
      </c>
      <c r="AU1980" s="238" t="s">
        <v>85</v>
      </c>
      <c r="AV1980" s="11" t="s">
        <v>85</v>
      </c>
      <c r="AW1980" s="11" t="s">
        <v>32</v>
      </c>
      <c r="AX1980" s="11" t="s">
        <v>76</v>
      </c>
      <c r="AY1980" s="238" t="s">
        <v>195</v>
      </c>
    </row>
    <row r="1981" s="11" customFormat="1">
      <c r="A1981" s="11"/>
      <c r="B1981" s="228"/>
      <c r="C1981" s="229"/>
      <c r="D1981" s="213" t="s">
        <v>199</v>
      </c>
      <c r="E1981" s="230" t="s">
        <v>1</v>
      </c>
      <c r="F1981" s="231" t="s">
        <v>2849</v>
      </c>
      <c r="G1981" s="229"/>
      <c r="H1981" s="232">
        <v>0.5</v>
      </c>
      <c r="I1981" s="233"/>
      <c r="J1981" s="229"/>
      <c r="K1981" s="229"/>
      <c r="L1981" s="234"/>
      <c r="M1981" s="235"/>
      <c r="N1981" s="236"/>
      <c r="O1981" s="236"/>
      <c r="P1981" s="236"/>
      <c r="Q1981" s="236"/>
      <c r="R1981" s="236"/>
      <c r="S1981" s="236"/>
      <c r="T1981" s="237"/>
      <c r="U1981" s="11"/>
      <c r="V1981" s="11"/>
      <c r="W1981" s="11"/>
      <c r="X1981" s="11"/>
      <c r="Y1981" s="11"/>
      <c r="Z1981" s="11"/>
      <c r="AA1981" s="11"/>
      <c r="AB1981" s="11"/>
      <c r="AC1981" s="11"/>
      <c r="AD1981" s="11"/>
      <c r="AE1981" s="11"/>
      <c r="AT1981" s="238" t="s">
        <v>199</v>
      </c>
      <c r="AU1981" s="238" t="s">
        <v>85</v>
      </c>
      <c r="AV1981" s="11" t="s">
        <v>85</v>
      </c>
      <c r="AW1981" s="11" t="s">
        <v>32</v>
      </c>
      <c r="AX1981" s="11" t="s">
        <v>76</v>
      </c>
      <c r="AY1981" s="238" t="s">
        <v>195</v>
      </c>
    </row>
    <row r="1982" s="11" customFormat="1">
      <c r="A1982" s="11"/>
      <c r="B1982" s="228"/>
      <c r="C1982" s="229"/>
      <c r="D1982" s="213" t="s">
        <v>199</v>
      </c>
      <c r="E1982" s="230" t="s">
        <v>1</v>
      </c>
      <c r="F1982" s="231" t="s">
        <v>2850</v>
      </c>
      <c r="G1982" s="229"/>
      <c r="H1982" s="232">
        <v>0.29999999999999999</v>
      </c>
      <c r="I1982" s="233"/>
      <c r="J1982" s="229"/>
      <c r="K1982" s="229"/>
      <c r="L1982" s="234"/>
      <c r="M1982" s="235"/>
      <c r="N1982" s="236"/>
      <c r="O1982" s="236"/>
      <c r="P1982" s="236"/>
      <c r="Q1982" s="236"/>
      <c r="R1982" s="236"/>
      <c r="S1982" s="236"/>
      <c r="T1982" s="237"/>
      <c r="U1982" s="11"/>
      <c r="V1982" s="11"/>
      <c r="W1982" s="11"/>
      <c r="X1982" s="11"/>
      <c r="Y1982" s="11"/>
      <c r="Z1982" s="11"/>
      <c r="AA1982" s="11"/>
      <c r="AB1982" s="11"/>
      <c r="AC1982" s="11"/>
      <c r="AD1982" s="11"/>
      <c r="AE1982" s="11"/>
      <c r="AT1982" s="238" t="s">
        <v>199</v>
      </c>
      <c r="AU1982" s="238" t="s">
        <v>85</v>
      </c>
      <c r="AV1982" s="11" t="s">
        <v>85</v>
      </c>
      <c r="AW1982" s="11" t="s">
        <v>32</v>
      </c>
      <c r="AX1982" s="11" t="s">
        <v>76</v>
      </c>
      <c r="AY1982" s="238" t="s">
        <v>195</v>
      </c>
    </row>
    <row r="1983" s="11" customFormat="1">
      <c r="A1983" s="11"/>
      <c r="B1983" s="228"/>
      <c r="C1983" s="229"/>
      <c r="D1983" s="213" t="s">
        <v>199</v>
      </c>
      <c r="E1983" s="230" t="s">
        <v>1</v>
      </c>
      <c r="F1983" s="231" t="s">
        <v>2851</v>
      </c>
      <c r="G1983" s="229"/>
      <c r="H1983" s="232">
        <v>1</v>
      </c>
      <c r="I1983" s="233"/>
      <c r="J1983" s="229"/>
      <c r="K1983" s="229"/>
      <c r="L1983" s="234"/>
      <c r="M1983" s="235"/>
      <c r="N1983" s="236"/>
      <c r="O1983" s="236"/>
      <c r="P1983" s="236"/>
      <c r="Q1983" s="236"/>
      <c r="R1983" s="236"/>
      <c r="S1983" s="236"/>
      <c r="T1983" s="237"/>
      <c r="U1983" s="11"/>
      <c r="V1983" s="11"/>
      <c r="W1983" s="11"/>
      <c r="X1983" s="11"/>
      <c r="Y1983" s="11"/>
      <c r="Z1983" s="11"/>
      <c r="AA1983" s="11"/>
      <c r="AB1983" s="11"/>
      <c r="AC1983" s="11"/>
      <c r="AD1983" s="11"/>
      <c r="AE1983" s="11"/>
      <c r="AT1983" s="238" t="s">
        <v>199</v>
      </c>
      <c r="AU1983" s="238" t="s">
        <v>85</v>
      </c>
      <c r="AV1983" s="11" t="s">
        <v>85</v>
      </c>
      <c r="AW1983" s="11" t="s">
        <v>32</v>
      </c>
      <c r="AX1983" s="11" t="s">
        <v>76</v>
      </c>
      <c r="AY1983" s="238" t="s">
        <v>195</v>
      </c>
    </row>
    <row r="1984" s="11" customFormat="1">
      <c r="A1984" s="11"/>
      <c r="B1984" s="228"/>
      <c r="C1984" s="229"/>
      <c r="D1984" s="213" t="s">
        <v>199</v>
      </c>
      <c r="E1984" s="230" t="s">
        <v>1</v>
      </c>
      <c r="F1984" s="231" t="s">
        <v>2852</v>
      </c>
      <c r="G1984" s="229"/>
      <c r="H1984" s="232">
        <v>0.5</v>
      </c>
      <c r="I1984" s="233"/>
      <c r="J1984" s="229"/>
      <c r="K1984" s="229"/>
      <c r="L1984" s="234"/>
      <c r="M1984" s="235"/>
      <c r="N1984" s="236"/>
      <c r="O1984" s="236"/>
      <c r="P1984" s="236"/>
      <c r="Q1984" s="236"/>
      <c r="R1984" s="236"/>
      <c r="S1984" s="236"/>
      <c r="T1984" s="237"/>
      <c r="U1984" s="11"/>
      <c r="V1984" s="11"/>
      <c r="W1984" s="11"/>
      <c r="X1984" s="11"/>
      <c r="Y1984" s="11"/>
      <c r="Z1984" s="11"/>
      <c r="AA1984" s="11"/>
      <c r="AB1984" s="11"/>
      <c r="AC1984" s="11"/>
      <c r="AD1984" s="11"/>
      <c r="AE1984" s="11"/>
      <c r="AT1984" s="238" t="s">
        <v>199</v>
      </c>
      <c r="AU1984" s="238" t="s">
        <v>85</v>
      </c>
      <c r="AV1984" s="11" t="s">
        <v>85</v>
      </c>
      <c r="AW1984" s="11" t="s">
        <v>32</v>
      </c>
      <c r="AX1984" s="11" t="s">
        <v>76</v>
      </c>
      <c r="AY1984" s="238" t="s">
        <v>195</v>
      </c>
    </row>
    <row r="1985" s="16" customFormat="1">
      <c r="A1985" s="16"/>
      <c r="B1985" s="298"/>
      <c r="C1985" s="299"/>
      <c r="D1985" s="213" t="s">
        <v>199</v>
      </c>
      <c r="E1985" s="300" t="s">
        <v>1</v>
      </c>
      <c r="F1985" s="301" t="s">
        <v>1498</v>
      </c>
      <c r="G1985" s="299"/>
      <c r="H1985" s="302">
        <v>4.4000000000000004</v>
      </c>
      <c r="I1985" s="303"/>
      <c r="J1985" s="299"/>
      <c r="K1985" s="299"/>
      <c r="L1985" s="304"/>
      <c r="M1985" s="305"/>
      <c r="N1985" s="306"/>
      <c r="O1985" s="306"/>
      <c r="P1985" s="306"/>
      <c r="Q1985" s="306"/>
      <c r="R1985" s="306"/>
      <c r="S1985" s="306"/>
      <c r="T1985" s="307"/>
      <c r="U1985" s="16"/>
      <c r="V1985" s="16"/>
      <c r="W1985" s="16"/>
      <c r="X1985" s="16"/>
      <c r="Y1985" s="16"/>
      <c r="Z1985" s="16"/>
      <c r="AA1985" s="16"/>
      <c r="AB1985" s="16"/>
      <c r="AC1985" s="16"/>
      <c r="AD1985" s="16"/>
      <c r="AE1985" s="16"/>
      <c r="AT1985" s="308" t="s">
        <v>199</v>
      </c>
      <c r="AU1985" s="308" t="s">
        <v>85</v>
      </c>
      <c r="AV1985" s="16" t="s">
        <v>229</v>
      </c>
      <c r="AW1985" s="16" t="s">
        <v>32</v>
      </c>
      <c r="AX1985" s="16" t="s">
        <v>76</v>
      </c>
      <c r="AY1985" s="308" t="s">
        <v>195</v>
      </c>
    </row>
    <row r="1986" s="11" customFormat="1">
      <c r="A1986" s="11"/>
      <c r="B1986" s="228"/>
      <c r="C1986" s="229"/>
      <c r="D1986" s="213" t="s">
        <v>199</v>
      </c>
      <c r="E1986" s="230" t="s">
        <v>1</v>
      </c>
      <c r="F1986" s="231" t="s">
        <v>2854</v>
      </c>
      <c r="G1986" s="229"/>
      <c r="H1986" s="232">
        <v>4.532</v>
      </c>
      <c r="I1986" s="233"/>
      <c r="J1986" s="229"/>
      <c r="K1986" s="229"/>
      <c r="L1986" s="234"/>
      <c r="M1986" s="235"/>
      <c r="N1986" s="236"/>
      <c r="O1986" s="236"/>
      <c r="P1986" s="236"/>
      <c r="Q1986" s="236"/>
      <c r="R1986" s="236"/>
      <c r="S1986" s="236"/>
      <c r="T1986" s="237"/>
      <c r="U1986" s="11"/>
      <c r="V1986" s="11"/>
      <c r="W1986" s="11"/>
      <c r="X1986" s="11"/>
      <c r="Y1986" s="11"/>
      <c r="Z1986" s="11"/>
      <c r="AA1986" s="11"/>
      <c r="AB1986" s="11"/>
      <c r="AC1986" s="11"/>
      <c r="AD1986" s="11"/>
      <c r="AE1986" s="11"/>
      <c r="AT1986" s="238" t="s">
        <v>199</v>
      </c>
      <c r="AU1986" s="238" t="s">
        <v>85</v>
      </c>
      <c r="AV1986" s="11" t="s">
        <v>85</v>
      </c>
      <c r="AW1986" s="11" t="s">
        <v>32</v>
      </c>
      <c r="AX1986" s="11" t="s">
        <v>83</v>
      </c>
      <c r="AY1986" s="238" t="s">
        <v>195</v>
      </c>
    </row>
    <row r="1987" s="2" customFormat="1" ht="33" customHeight="1">
      <c r="A1987" s="39"/>
      <c r="B1987" s="40"/>
      <c r="C1987" s="200" t="s">
        <v>465</v>
      </c>
      <c r="D1987" s="200" t="s">
        <v>191</v>
      </c>
      <c r="E1987" s="201" t="s">
        <v>1832</v>
      </c>
      <c r="F1987" s="202" t="s">
        <v>1833</v>
      </c>
      <c r="G1987" s="203" t="s">
        <v>513</v>
      </c>
      <c r="H1987" s="204">
        <v>1990.03</v>
      </c>
      <c r="I1987" s="205"/>
      <c r="J1987" s="206">
        <f>ROUND(I1987*H1987,2)</f>
        <v>0</v>
      </c>
      <c r="K1987" s="202" t="s">
        <v>1412</v>
      </c>
      <c r="L1987" s="45"/>
      <c r="M1987" s="207" t="s">
        <v>1</v>
      </c>
      <c r="N1987" s="208" t="s">
        <v>41</v>
      </c>
      <c r="O1987" s="92"/>
      <c r="P1987" s="209">
        <f>O1987*H1987</f>
        <v>0</v>
      </c>
      <c r="Q1987" s="209">
        <v>2.0000000000000002E-05</v>
      </c>
      <c r="R1987" s="209">
        <f>Q1987*H1987</f>
        <v>0.039800600000000005</v>
      </c>
      <c r="S1987" s="209">
        <v>0</v>
      </c>
      <c r="T1987" s="210">
        <f>S1987*H1987</f>
        <v>0</v>
      </c>
      <c r="U1987" s="39"/>
      <c r="V1987" s="39"/>
      <c r="W1987" s="39"/>
      <c r="X1987" s="39"/>
      <c r="Y1987" s="39"/>
      <c r="Z1987" s="39"/>
      <c r="AA1987" s="39"/>
      <c r="AB1987" s="39"/>
      <c r="AC1987" s="39"/>
      <c r="AD1987" s="39"/>
      <c r="AE1987" s="39"/>
      <c r="AR1987" s="211" t="s">
        <v>234</v>
      </c>
      <c r="AT1987" s="211" t="s">
        <v>191</v>
      </c>
      <c r="AU1987" s="211" t="s">
        <v>85</v>
      </c>
      <c r="AY1987" s="18" t="s">
        <v>195</v>
      </c>
      <c r="BE1987" s="212">
        <f>IF(N1987="základní",J1987,0)</f>
        <v>0</v>
      </c>
      <c r="BF1987" s="212">
        <f>IF(N1987="snížená",J1987,0)</f>
        <v>0</v>
      </c>
      <c r="BG1987" s="212">
        <f>IF(N1987="zákl. přenesená",J1987,0)</f>
        <v>0</v>
      </c>
      <c r="BH1987" s="212">
        <f>IF(N1987="sníž. přenesená",J1987,0)</f>
        <v>0</v>
      </c>
      <c r="BI1987" s="212">
        <f>IF(N1987="nulová",J1987,0)</f>
        <v>0</v>
      </c>
      <c r="BJ1987" s="18" t="s">
        <v>83</v>
      </c>
      <c r="BK1987" s="212">
        <f>ROUND(I1987*H1987,2)</f>
        <v>0</v>
      </c>
      <c r="BL1987" s="18" t="s">
        <v>234</v>
      </c>
      <c r="BM1987" s="211" t="s">
        <v>2855</v>
      </c>
    </row>
    <row r="1988" s="2" customFormat="1" ht="21.75" customHeight="1">
      <c r="A1988" s="39"/>
      <c r="B1988" s="40"/>
      <c r="C1988" s="262" t="s">
        <v>468</v>
      </c>
      <c r="D1988" s="262" t="s">
        <v>224</v>
      </c>
      <c r="E1988" s="263" t="s">
        <v>1836</v>
      </c>
      <c r="F1988" s="264" t="s">
        <v>1837</v>
      </c>
      <c r="G1988" s="265" t="s">
        <v>513</v>
      </c>
      <c r="H1988" s="266">
        <v>2049.7310000000002</v>
      </c>
      <c r="I1988" s="267"/>
      <c r="J1988" s="268">
        <f>ROUND(I1988*H1988,2)</f>
        <v>0</v>
      </c>
      <c r="K1988" s="264" t="s">
        <v>1412</v>
      </c>
      <c r="L1988" s="269"/>
      <c r="M1988" s="270" t="s">
        <v>1</v>
      </c>
      <c r="N1988" s="271" t="s">
        <v>41</v>
      </c>
      <c r="O1988" s="92"/>
      <c r="P1988" s="209">
        <f>O1988*H1988</f>
        <v>0</v>
      </c>
      <c r="Q1988" s="209">
        <v>0.01052</v>
      </c>
      <c r="R1988" s="209">
        <f>Q1988*H1988</f>
        <v>21.563170120000002</v>
      </c>
      <c r="S1988" s="209">
        <v>0</v>
      </c>
      <c r="T1988" s="210">
        <f>S1988*H1988</f>
        <v>0</v>
      </c>
      <c r="U1988" s="39"/>
      <c r="V1988" s="39"/>
      <c r="W1988" s="39"/>
      <c r="X1988" s="39"/>
      <c r="Y1988" s="39"/>
      <c r="Z1988" s="39"/>
      <c r="AA1988" s="39"/>
      <c r="AB1988" s="39"/>
      <c r="AC1988" s="39"/>
      <c r="AD1988" s="39"/>
      <c r="AE1988" s="39"/>
      <c r="AR1988" s="211" t="s">
        <v>253</v>
      </c>
      <c r="AT1988" s="211" t="s">
        <v>224</v>
      </c>
      <c r="AU1988" s="211" t="s">
        <v>85</v>
      </c>
      <c r="AY1988" s="18" t="s">
        <v>195</v>
      </c>
      <c r="BE1988" s="212">
        <f>IF(N1988="základní",J1988,0)</f>
        <v>0</v>
      </c>
      <c r="BF1988" s="212">
        <f>IF(N1988="snížená",J1988,0)</f>
        <v>0</v>
      </c>
      <c r="BG1988" s="212">
        <f>IF(N1988="zákl. přenesená",J1988,0)</f>
        <v>0</v>
      </c>
      <c r="BH1988" s="212">
        <f>IF(N1988="sníž. přenesená",J1988,0)</f>
        <v>0</v>
      </c>
      <c r="BI1988" s="212">
        <f>IF(N1988="nulová",J1988,0)</f>
        <v>0</v>
      </c>
      <c r="BJ1988" s="18" t="s">
        <v>83</v>
      </c>
      <c r="BK1988" s="212">
        <f>ROUND(I1988*H1988,2)</f>
        <v>0</v>
      </c>
      <c r="BL1988" s="18" t="s">
        <v>234</v>
      </c>
      <c r="BM1988" s="211" t="s">
        <v>2856</v>
      </c>
    </row>
    <row r="1989" s="11" customFormat="1">
      <c r="A1989" s="11"/>
      <c r="B1989" s="228"/>
      <c r="C1989" s="229"/>
      <c r="D1989" s="213" t="s">
        <v>199</v>
      </c>
      <c r="E1989" s="230" t="s">
        <v>1</v>
      </c>
      <c r="F1989" s="231" t="s">
        <v>2705</v>
      </c>
      <c r="G1989" s="229"/>
      <c r="H1989" s="232">
        <v>162.88</v>
      </c>
      <c r="I1989" s="233"/>
      <c r="J1989" s="229"/>
      <c r="K1989" s="229"/>
      <c r="L1989" s="234"/>
      <c r="M1989" s="235"/>
      <c r="N1989" s="236"/>
      <c r="O1989" s="236"/>
      <c r="P1989" s="236"/>
      <c r="Q1989" s="236"/>
      <c r="R1989" s="236"/>
      <c r="S1989" s="236"/>
      <c r="T1989" s="237"/>
      <c r="U1989" s="11"/>
      <c r="V1989" s="11"/>
      <c r="W1989" s="11"/>
      <c r="X1989" s="11"/>
      <c r="Y1989" s="11"/>
      <c r="Z1989" s="11"/>
      <c r="AA1989" s="11"/>
      <c r="AB1989" s="11"/>
      <c r="AC1989" s="11"/>
      <c r="AD1989" s="11"/>
      <c r="AE1989" s="11"/>
      <c r="AT1989" s="238" t="s">
        <v>199</v>
      </c>
      <c r="AU1989" s="238" t="s">
        <v>85</v>
      </c>
      <c r="AV1989" s="11" t="s">
        <v>85</v>
      </c>
      <c r="AW1989" s="11" t="s">
        <v>32</v>
      </c>
      <c r="AX1989" s="11" t="s">
        <v>76</v>
      </c>
      <c r="AY1989" s="238" t="s">
        <v>195</v>
      </c>
    </row>
    <row r="1990" s="11" customFormat="1">
      <c r="A1990" s="11"/>
      <c r="B1990" s="228"/>
      <c r="C1990" s="229"/>
      <c r="D1990" s="213" t="s">
        <v>199</v>
      </c>
      <c r="E1990" s="230" t="s">
        <v>1</v>
      </c>
      <c r="F1990" s="231" t="s">
        <v>2706</v>
      </c>
      <c r="G1990" s="229"/>
      <c r="H1990" s="232">
        <v>64.769999999999996</v>
      </c>
      <c r="I1990" s="233"/>
      <c r="J1990" s="229"/>
      <c r="K1990" s="229"/>
      <c r="L1990" s="234"/>
      <c r="M1990" s="235"/>
      <c r="N1990" s="236"/>
      <c r="O1990" s="236"/>
      <c r="P1990" s="236"/>
      <c r="Q1990" s="236"/>
      <c r="R1990" s="236"/>
      <c r="S1990" s="236"/>
      <c r="T1990" s="237"/>
      <c r="U1990" s="11"/>
      <c r="V1990" s="11"/>
      <c r="W1990" s="11"/>
      <c r="X1990" s="11"/>
      <c r="Y1990" s="11"/>
      <c r="Z1990" s="11"/>
      <c r="AA1990" s="11"/>
      <c r="AB1990" s="11"/>
      <c r="AC1990" s="11"/>
      <c r="AD1990" s="11"/>
      <c r="AE1990" s="11"/>
      <c r="AT1990" s="238" t="s">
        <v>199</v>
      </c>
      <c r="AU1990" s="238" t="s">
        <v>85</v>
      </c>
      <c r="AV1990" s="11" t="s">
        <v>85</v>
      </c>
      <c r="AW1990" s="11" t="s">
        <v>32</v>
      </c>
      <c r="AX1990" s="11" t="s">
        <v>76</v>
      </c>
      <c r="AY1990" s="238" t="s">
        <v>195</v>
      </c>
    </row>
    <row r="1991" s="11" customFormat="1">
      <c r="A1991" s="11"/>
      <c r="B1991" s="228"/>
      <c r="C1991" s="229"/>
      <c r="D1991" s="213" t="s">
        <v>199</v>
      </c>
      <c r="E1991" s="230" t="s">
        <v>1</v>
      </c>
      <c r="F1991" s="231" t="s">
        <v>2707</v>
      </c>
      <c r="G1991" s="229"/>
      <c r="H1991" s="232">
        <v>249.50999999999999</v>
      </c>
      <c r="I1991" s="233"/>
      <c r="J1991" s="229"/>
      <c r="K1991" s="229"/>
      <c r="L1991" s="234"/>
      <c r="M1991" s="235"/>
      <c r="N1991" s="236"/>
      <c r="O1991" s="236"/>
      <c r="P1991" s="236"/>
      <c r="Q1991" s="236"/>
      <c r="R1991" s="236"/>
      <c r="S1991" s="236"/>
      <c r="T1991" s="237"/>
      <c r="U1991" s="11"/>
      <c r="V1991" s="11"/>
      <c r="W1991" s="11"/>
      <c r="X1991" s="11"/>
      <c r="Y1991" s="11"/>
      <c r="Z1991" s="11"/>
      <c r="AA1991" s="11"/>
      <c r="AB1991" s="11"/>
      <c r="AC1991" s="11"/>
      <c r="AD1991" s="11"/>
      <c r="AE1991" s="11"/>
      <c r="AT1991" s="238" t="s">
        <v>199</v>
      </c>
      <c r="AU1991" s="238" t="s">
        <v>85</v>
      </c>
      <c r="AV1991" s="11" t="s">
        <v>85</v>
      </c>
      <c r="AW1991" s="11" t="s">
        <v>32</v>
      </c>
      <c r="AX1991" s="11" t="s">
        <v>76</v>
      </c>
      <c r="AY1991" s="238" t="s">
        <v>195</v>
      </c>
    </row>
    <row r="1992" s="11" customFormat="1">
      <c r="A1992" s="11"/>
      <c r="B1992" s="228"/>
      <c r="C1992" s="229"/>
      <c r="D1992" s="213" t="s">
        <v>199</v>
      </c>
      <c r="E1992" s="230" t="s">
        <v>1</v>
      </c>
      <c r="F1992" s="231" t="s">
        <v>2708</v>
      </c>
      <c r="G1992" s="229"/>
      <c r="H1992" s="232">
        <v>45.829999999999998</v>
      </c>
      <c r="I1992" s="233"/>
      <c r="J1992" s="229"/>
      <c r="K1992" s="229"/>
      <c r="L1992" s="234"/>
      <c r="M1992" s="235"/>
      <c r="N1992" s="236"/>
      <c r="O1992" s="236"/>
      <c r="P1992" s="236"/>
      <c r="Q1992" s="236"/>
      <c r="R1992" s="236"/>
      <c r="S1992" s="236"/>
      <c r="T1992" s="237"/>
      <c r="U1992" s="11"/>
      <c r="V1992" s="11"/>
      <c r="W1992" s="11"/>
      <c r="X1992" s="11"/>
      <c r="Y1992" s="11"/>
      <c r="Z1992" s="11"/>
      <c r="AA1992" s="11"/>
      <c r="AB1992" s="11"/>
      <c r="AC1992" s="11"/>
      <c r="AD1992" s="11"/>
      <c r="AE1992" s="11"/>
      <c r="AT1992" s="238" t="s">
        <v>199</v>
      </c>
      <c r="AU1992" s="238" t="s">
        <v>85</v>
      </c>
      <c r="AV1992" s="11" t="s">
        <v>85</v>
      </c>
      <c r="AW1992" s="11" t="s">
        <v>32</v>
      </c>
      <c r="AX1992" s="11" t="s">
        <v>76</v>
      </c>
      <c r="AY1992" s="238" t="s">
        <v>195</v>
      </c>
    </row>
    <row r="1993" s="11" customFormat="1">
      <c r="A1993" s="11"/>
      <c r="B1993" s="228"/>
      <c r="C1993" s="229"/>
      <c r="D1993" s="213" t="s">
        <v>199</v>
      </c>
      <c r="E1993" s="230" t="s">
        <v>1</v>
      </c>
      <c r="F1993" s="231" t="s">
        <v>2709</v>
      </c>
      <c r="G1993" s="229"/>
      <c r="H1993" s="232">
        <v>209.5</v>
      </c>
      <c r="I1993" s="233"/>
      <c r="J1993" s="229"/>
      <c r="K1993" s="229"/>
      <c r="L1993" s="234"/>
      <c r="M1993" s="235"/>
      <c r="N1993" s="236"/>
      <c r="O1993" s="236"/>
      <c r="P1993" s="236"/>
      <c r="Q1993" s="236"/>
      <c r="R1993" s="236"/>
      <c r="S1993" s="236"/>
      <c r="T1993" s="237"/>
      <c r="U1993" s="11"/>
      <c r="V1993" s="11"/>
      <c r="W1993" s="11"/>
      <c r="X1993" s="11"/>
      <c r="Y1993" s="11"/>
      <c r="Z1993" s="11"/>
      <c r="AA1993" s="11"/>
      <c r="AB1993" s="11"/>
      <c r="AC1993" s="11"/>
      <c r="AD1993" s="11"/>
      <c r="AE1993" s="11"/>
      <c r="AT1993" s="238" t="s">
        <v>199</v>
      </c>
      <c r="AU1993" s="238" t="s">
        <v>85</v>
      </c>
      <c r="AV1993" s="11" t="s">
        <v>85</v>
      </c>
      <c r="AW1993" s="11" t="s">
        <v>32</v>
      </c>
      <c r="AX1993" s="11" t="s">
        <v>76</v>
      </c>
      <c r="AY1993" s="238" t="s">
        <v>195</v>
      </c>
    </row>
    <row r="1994" s="11" customFormat="1">
      <c r="A1994" s="11"/>
      <c r="B1994" s="228"/>
      <c r="C1994" s="229"/>
      <c r="D1994" s="213" t="s">
        <v>199</v>
      </c>
      <c r="E1994" s="230" t="s">
        <v>1</v>
      </c>
      <c r="F1994" s="231" t="s">
        <v>2710</v>
      </c>
      <c r="G1994" s="229"/>
      <c r="H1994" s="232">
        <v>269.51999999999998</v>
      </c>
      <c r="I1994" s="233"/>
      <c r="J1994" s="229"/>
      <c r="K1994" s="229"/>
      <c r="L1994" s="234"/>
      <c r="M1994" s="235"/>
      <c r="N1994" s="236"/>
      <c r="O1994" s="236"/>
      <c r="P1994" s="236"/>
      <c r="Q1994" s="236"/>
      <c r="R1994" s="236"/>
      <c r="S1994" s="236"/>
      <c r="T1994" s="237"/>
      <c r="U1994" s="11"/>
      <c r="V1994" s="11"/>
      <c r="W1994" s="11"/>
      <c r="X1994" s="11"/>
      <c r="Y1994" s="11"/>
      <c r="Z1994" s="11"/>
      <c r="AA1994" s="11"/>
      <c r="AB1994" s="11"/>
      <c r="AC1994" s="11"/>
      <c r="AD1994" s="11"/>
      <c r="AE1994" s="11"/>
      <c r="AT1994" s="238" t="s">
        <v>199</v>
      </c>
      <c r="AU1994" s="238" t="s">
        <v>85</v>
      </c>
      <c r="AV1994" s="11" t="s">
        <v>85</v>
      </c>
      <c r="AW1994" s="11" t="s">
        <v>32</v>
      </c>
      <c r="AX1994" s="11" t="s">
        <v>76</v>
      </c>
      <c r="AY1994" s="238" t="s">
        <v>195</v>
      </c>
    </row>
    <row r="1995" s="11" customFormat="1">
      <c r="A1995" s="11"/>
      <c r="B1995" s="228"/>
      <c r="C1995" s="229"/>
      <c r="D1995" s="213" t="s">
        <v>199</v>
      </c>
      <c r="E1995" s="230" t="s">
        <v>1</v>
      </c>
      <c r="F1995" s="231" t="s">
        <v>2711</v>
      </c>
      <c r="G1995" s="229"/>
      <c r="H1995" s="232">
        <v>67.480000000000004</v>
      </c>
      <c r="I1995" s="233"/>
      <c r="J1995" s="229"/>
      <c r="K1995" s="229"/>
      <c r="L1995" s="234"/>
      <c r="M1995" s="235"/>
      <c r="N1995" s="236"/>
      <c r="O1995" s="236"/>
      <c r="P1995" s="236"/>
      <c r="Q1995" s="236"/>
      <c r="R1995" s="236"/>
      <c r="S1995" s="236"/>
      <c r="T1995" s="237"/>
      <c r="U1995" s="11"/>
      <c r="V1995" s="11"/>
      <c r="W1995" s="11"/>
      <c r="X1995" s="11"/>
      <c r="Y1995" s="11"/>
      <c r="Z1995" s="11"/>
      <c r="AA1995" s="11"/>
      <c r="AB1995" s="11"/>
      <c r="AC1995" s="11"/>
      <c r="AD1995" s="11"/>
      <c r="AE1995" s="11"/>
      <c r="AT1995" s="238" t="s">
        <v>199</v>
      </c>
      <c r="AU1995" s="238" t="s">
        <v>85</v>
      </c>
      <c r="AV1995" s="11" t="s">
        <v>85</v>
      </c>
      <c r="AW1995" s="11" t="s">
        <v>32</v>
      </c>
      <c r="AX1995" s="11" t="s">
        <v>76</v>
      </c>
      <c r="AY1995" s="238" t="s">
        <v>195</v>
      </c>
    </row>
    <row r="1996" s="11" customFormat="1">
      <c r="A1996" s="11"/>
      <c r="B1996" s="228"/>
      <c r="C1996" s="229"/>
      <c r="D1996" s="213" t="s">
        <v>199</v>
      </c>
      <c r="E1996" s="230" t="s">
        <v>1</v>
      </c>
      <c r="F1996" s="231" t="s">
        <v>2712</v>
      </c>
      <c r="G1996" s="229"/>
      <c r="H1996" s="232">
        <v>39.590000000000003</v>
      </c>
      <c r="I1996" s="233"/>
      <c r="J1996" s="229"/>
      <c r="K1996" s="229"/>
      <c r="L1996" s="234"/>
      <c r="M1996" s="235"/>
      <c r="N1996" s="236"/>
      <c r="O1996" s="236"/>
      <c r="P1996" s="236"/>
      <c r="Q1996" s="236"/>
      <c r="R1996" s="236"/>
      <c r="S1996" s="236"/>
      <c r="T1996" s="237"/>
      <c r="U1996" s="11"/>
      <c r="V1996" s="11"/>
      <c r="W1996" s="11"/>
      <c r="X1996" s="11"/>
      <c r="Y1996" s="11"/>
      <c r="Z1996" s="11"/>
      <c r="AA1996" s="11"/>
      <c r="AB1996" s="11"/>
      <c r="AC1996" s="11"/>
      <c r="AD1996" s="11"/>
      <c r="AE1996" s="11"/>
      <c r="AT1996" s="238" t="s">
        <v>199</v>
      </c>
      <c r="AU1996" s="238" t="s">
        <v>85</v>
      </c>
      <c r="AV1996" s="11" t="s">
        <v>85</v>
      </c>
      <c r="AW1996" s="11" t="s">
        <v>32</v>
      </c>
      <c r="AX1996" s="11" t="s">
        <v>76</v>
      </c>
      <c r="AY1996" s="238" t="s">
        <v>195</v>
      </c>
    </row>
    <row r="1997" s="11" customFormat="1">
      <c r="A1997" s="11"/>
      <c r="B1997" s="228"/>
      <c r="C1997" s="229"/>
      <c r="D1997" s="213" t="s">
        <v>199</v>
      </c>
      <c r="E1997" s="230" t="s">
        <v>1</v>
      </c>
      <c r="F1997" s="231" t="s">
        <v>2713</v>
      </c>
      <c r="G1997" s="229"/>
      <c r="H1997" s="232">
        <v>167</v>
      </c>
      <c r="I1997" s="233"/>
      <c r="J1997" s="229"/>
      <c r="K1997" s="229"/>
      <c r="L1997" s="234"/>
      <c r="M1997" s="235"/>
      <c r="N1997" s="236"/>
      <c r="O1997" s="236"/>
      <c r="P1997" s="236"/>
      <c r="Q1997" s="236"/>
      <c r="R1997" s="236"/>
      <c r="S1997" s="236"/>
      <c r="T1997" s="237"/>
      <c r="U1997" s="11"/>
      <c r="V1997" s="11"/>
      <c r="W1997" s="11"/>
      <c r="X1997" s="11"/>
      <c r="Y1997" s="11"/>
      <c r="Z1997" s="11"/>
      <c r="AA1997" s="11"/>
      <c r="AB1997" s="11"/>
      <c r="AC1997" s="11"/>
      <c r="AD1997" s="11"/>
      <c r="AE1997" s="11"/>
      <c r="AT1997" s="238" t="s">
        <v>199</v>
      </c>
      <c r="AU1997" s="238" t="s">
        <v>85</v>
      </c>
      <c r="AV1997" s="11" t="s">
        <v>85</v>
      </c>
      <c r="AW1997" s="11" t="s">
        <v>32</v>
      </c>
      <c r="AX1997" s="11" t="s">
        <v>76</v>
      </c>
      <c r="AY1997" s="238" t="s">
        <v>195</v>
      </c>
    </row>
    <row r="1998" s="11" customFormat="1">
      <c r="A1998" s="11"/>
      <c r="B1998" s="228"/>
      <c r="C1998" s="229"/>
      <c r="D1998" s="213" t="s">
        <v>199</v>
      </c>
      <c r="E1998" s="230" t="s">
        <v>1</v>
      </c>
      <c r="F1998" s="231" t="s">
        <v>2714</v>
      </c>
      <c r="G1998" s="229"/>
      <c r="H1998" s="232">
        <v>90.230000000000004</v>
      </c>
      <c r="I1998" s="233"/>
      <c r="J1998" s="229"/>
      <c r="K1998" s="229"/>
      <c r="L1998" s="234"/>
      <c r="M1998" s="235"/>
      <c r="N1998" s="236"/>
      <c r="O1998" s="236"/>
      <c r="P1998" s="236"/>
      <c r="Q1998" s="236"/>
      <c r="R1998" s="236"/>
      <c r="S1998" s="236"/>
      <c r="T1998" s="237"/>
      <c r="U1998" s="11"/>
      <c r="V1998" s="11"/>
      <c r="W1998" s="11"/>
      <c r="X1998" s="11"/>
      <c r="Y1998" s="11"/>
      <c r="Z1998" s="11"/>
      <c r="AA1998" s="11"/>
      <c r="AB1998" s="11"/>
      <c r="AC1998" s="11"/>
      <c r="AD1998" s="11"/>
      <c r="AE1998" s="11"/>
      <c r="AT1998" s="238" t="s">
        <v>199</v>
      </c>
      <c r="AU1998" s="238" t="s">
        <v>85</v>
      </c>
      <c r="AV1998" s="11" t="s">
        <v>85</v>
      </c>
      <c r="AW1998" s="11" t="s">
        <v>32</v>
      </c>
      <c r="AX1998" s="11" t="s">
        <v>76</v>
      </c>
      <c r="AY1998" s="238" t="s">
        <v>195</v>
      </c>
    </row>
    <row r="1999" s="11" customFormat="1">
      <c r="A1999" s="11"/>
      <c r="B1999" s="228"/>
      <c r="C1999" s="229"/>
      <c r="D1999" s="213" t="s">
        <v>199</v>
      </c>
      <c r="E1999" s="230" t="s">
        <v>1</v>
      </c>
      <c r="F1999" s="231" t="s">
        <v>2715</v>
      </c>
      <c r="G1999" s="229"/>
      <c r="H1999" s="232">
        <v>71.219999999999999</v>
      </c>
      <c r="I1999" s="233"/>
      <c r="J1999" s="229"/>
      <c r="K1999" s="229"/>
      <c r="L1999" s="234"/>
      <c r="M1999" s="235"/>
      <c r="N1999" s="236"/>
      <c r="O1999" s="236"/>
      <c r="P1999" s="236"/>
      <c r="Q1999" s="236"/>
      <c r="R1999" s="236"/>
      <c r="S1999" s="236"/>
      <c r="T1999" s="237"/>
      <c r="U1999" s="11"/>
      <c r="V1999" s="11"/>
      <c r="W1999" s="11"/>
      <c r="X1999" s="11"/>
      <c r="Y1999" s="11"/>
      <c r="Z1999" s="11"/>
      <c r="AA1999" s="11"/>
      <c r="AB1999" s="11"/>
      <c r="AC1999" s="11"/>
      <c r="AD1999" s="11"/>
      <c r="AE1999" s="11"/>
      <c r="AT1999" s="238" t="s">
        <v>199</v>
      </c>
      <c r="AU1999" s="238" t="s">
        <v>85</v>
      </c>
      <c r="AV1999" s="11" t="s">
        <v>85</v>
      </c>
      <c r="AW1999" s="11" t="s">
        <v>32</v>
      </c>
      <c r="AX1999" s="11" t="s">
        <v>76</v>
      </c>
      <c r="AY1999" s="238" t="s">
        <v>195</v>
      </c>
    </row>
    <row r="2000" s="11" customFormat="1">
      <c r="A2000" s="11"/>
      <c r="B2000" s="228"/>
      <c r="C2000" s="229"/>
      <c r="D2000" s="213" t="s">
        <v>199</v>
      </c>
      <c r="E2000" s="230" t="s">
        <v>1</v>
      </c>
      <c r="F2000" s="231" t="s">
        <v>2716</v>
      </c>
      <c r="G2000" s="229"/>
      <c r="H2000" s="232">
        <v>270.55000000000001</v>
      </c>
      <c r="I2000" s="233"/>
      <c r="J2000" s="229"/>
      <c r="K2000" s="229"/>
      <c r="L2000" s="234"/>
      <c r="M2000" s="235"/>
      <c r="N2000" s="236"/>
      <c r="O2000" s="236"/>
      <c r="P2000" s="236"/>
      <c r="Q2000" s="236"/>
      <c r="R2000" s="236"/>
      <c r="S2000" s="236"/>
      <c r="T2000" s="237"/>
      <c r="U2000" s="11"/>
      <c r="V2000" s="11"/>
      <c r="W2000" s="11"/>
      <c r="X2000" s="11"/>
      <c r="Y2000" s="11"/>
      <c r="Z2000" s="11"/>
      <c r="AA2000" s="11"/>
      <c r="AB2000" s="11"/>
      <c r="AC2000" s="11"/>
      <c r="AD2000" s="11"/>
      <c r="AE2000" s="11"/>
      <c r="AT2000" s="238" t="s">
        <v>199</v>
      </c>
      <c r="AU2000" s="238" t="s">
        <v>85</v>
      </c>
      <c r="AV2000" s="11" t="s">
        <v>85</v>
      </c>
      <c r="AW2000" s="11" t="s">
        <v>32</v>
      </c>
      <c r="AX2000" s="11" t="s">
        <v>76</v>
      </c>
      <c r="AY2000" s="238" t="s">
        <v>195</v>
      </c>
    </row>
    <row r="2001" s="11" customFormat="1">
      <c r="A2001" s="11"/>
      <c r="B2001" s="228"/>
      <c r="C2001" s="229"/>
      <c r="D2001" s="213" t="s">
        <v>199</v>
      </c>
      <c r="E2001" s="230" t="s">
        <v>1</v>
      </c>
      <c r="F2001" s="231" t="s">
        <v>2717</v>
      </c>
      <c r="G2001" s="229"/>
      <c r="H2001" s="232">
        <v>56.539999999999999</v>
      </c>
      <c r="I2001" s="233"/>
      <c r="J2001" s="229"/>
      <c r="K2001" s="229"/>
      <c r="L2001" s="234"/>
      <c r="M2001" s="235"/>
      <c r="N2001" s="236"/>
      <c r="O2001" s="236"/>
      <c r="P2001" s="236"/>
      <c r="Q2001" s="236"/>
      <c r="R2001" s="236"/>
      <c r="S2001" s="236"/>
      <c r="T2001" s="237"/>
      <c r="U2001" s="11"/>
      <c r="V2001" s="11"/>
      <c r="W2001" s="11"/>
      <c r="X2001" s="11"/>
      <c r="Y2001" s="11"/>
      <c r="Z2001" s="11"/>
      <c r="AA2001" s="11"/>
      <c r="AB2001" s="11"/>
      <c r="AC2001" s="11"/>
      <c r="AD2001" s="11"/>
      <c r="AE2001" s="11"/>
      <c r="AT2001" s="238" t="s">
        <v>199</v>
      </c>
      <c r="AU2001" s="238" t="s">
        <v>85</v>
      </c>
      <c r="AV2001" s="11" t="s">
        <v>85</v>
      </c>
      <c r="AW2001" s="11" t="s">
        <v>32</v>
      </c>
      <c r="AX2001" s="11" t="s">
        <v>76</v>
      </c>
      <c r="AY2001" s="238" t="s">
        <v>195</v>
      </c>
    </row>
    <row r="2002" s="11" customFormat="1">
      <c r="A2002" s="11"/>
      <c r="B2002" s="228"/>
      <c r="C2002" s="229"/>
      <c r="D2002" s="213" t="s">
        <v>199</v>
      </c>
      <c r="E2002" s="230" t="s">
        <v>1</v>
      </c>
      <c r="F2002" s="231" t="s">
        <v>2718</v>
      </c>
      <c r="G2002" s="229"/>
      <c r="H2002" s="232">
        <v>22</v>
      </c>
      <c r="I2002" s="233"/>
      <c r="J2002" s="229"/>
      <c r="K2002" s="229"/>
      <c r="L2002" s="234"/>
      <c r="M2002" s="235"/>
      <c r="N2002" s="236"/>
      <c r="O2002" s="236"/>
      <c r="P2002" s="236"/>
      <c r="Q2002" s="236"/>
      <c r="R2002" s="236"/>
      <c r="S2002" s="236"/>
      <c r="T2002" s="237"/>
      <c r="U2002" s="11"/>
      <c r="V2002" s="11"/>
      <c r="W2002" s="11"/>
      <c r="X2002" s="11"/>
      <c r="Y2002" s="11"/>
      <c r="Z2002" s="11"/>
      <c r="AA2002" s="11"/>
      <c r="AB2002" s="11"/>
      <c r="AC2002" s="11"/>
      <c r="AD2002" s="11"/>
      <c r="AE2002" s="11"/>
      <c r="AT2002" s="238" t="s">
        <v>199</v>
      </c>
      <c r="AU2002" s="238" t="s">
        <v>85</v>
      </c>
      <c r="AV2002" s="11" t="s">
        <v>85</v>
      </c>
      <c r="AW2002" s="11" t="s">
        <v>32</v>
      </c>
      <c r="AX2002" s="11" t="s">
        <v>76</v>
      </c>
      <c r="AY2002" s="238" t="s">
        <v>195</v>
      </c>
    </row>
    <row r="2003" s="11" customFormat="1">
      <c r="A2003" s="11"/>
      <c r="B2003" s="228"/>
      <c r="C2003" s="229"/>
      <c r="D2003" s="213" t="s">
        <v>199</v>
      </c>
      <c r="E2003" s="230" t="s">
        <v>1</v>
      </c>
      <c r="F2003" s="231" t="s">
        <v>2719</v>
      </c>
      <c r="G2003" s="229"/>
      <c r="H2003" s="232">
        <v>56.5</v>
      </c>
      <c r="I2003" s="233"/>
      <c r="J2003" s="229"/>
      <c r="K2003" s="229"/>
      <c r="L2003" s="234"/>
      <c r="M2003" s="235"/>
      <c r="N2003" s="236"/>
      <c r="O2003" s="236"/>
      <c r="P2003" s="236"/>
      <c r="Q2003" s="236"/>
      <c r="R2003" s="236"/>
      <c r="S2003" s="236"/>
      <c r="T2003" s="237"/>
      <c r="U2003" s="11"/>
      <c r="V2003" s="11"/>
      <c r="W2003" s="11"/>
      <c r="X2003" s="11"/>
      <c r="Y2003" s="11"/>
      <c r="Z2003" s="11"/>
      <c r="AA2003" s="11"/>
      <c r="AB2003" s="11"/>
      <c r="AC2003" s="11"/>
      <c r="AD2003" s="11"/>
      <c r="AE2003" s="11"/>
      <c r="AT2003" s="238" t="s">
        <v>199</v>
      </c>
      <c r="AU2003" s="238" t="s">
        <v>85</v>
      </c>
      <c r="AV2003" s="11" t="s">
        <v>85</v>
      </c>
      <c r="AW2003" s="11" t="s">
        <v>32</v>
      </c>
      <c r="AX2003" s="11" t="s">
        <v>76</v>
      </c>
      <c r="AY2003" s="238" t="s">
        <v>195</v>
      </c>
    </row>
    <row r="2004" s="11" customFormat="1">
      <c r="A2004" s="11"/>
      <c r="B2004" s="228"/>
      <c r="C2004" s="229"/>
      <c r="D2004" s="213" t="s">
        <v>199</v>
      </c>
      <c r="E2004" s="230" t="s">
        <v>1</v>
      </c>
      <c r="F2004" s="231" t="s">
        <v>2720</v>
      </c>
      <c r="G2004" s="229"/>
      <c r="H2004" s="232">
        <v>37.350000000000001</v>
      </c>
      <c r="I2004" s="233"/>
      <c r="J2004" s="229"/>
      <c r="K2004" s="229"/>
      <c r="L2004" s="234"/>
      <c r="M2004" s="235"/>
      <c r="N2004" s="236"/>
      <c r="O2004" s="236"/>
      <c r="P2004" s="236"/>
      <c r="Q2004" s="236"/>
      <c r="R2004" s="236"/>
      <c r="S2004" s="236"/>
      <c r="T2004" s="237"/>
      <c r="U2004" s="11"/>
      <c r="V2004" s="11"/>
      <c r="W2004" s="11"/>
      <c r="X2004" s="11"/>
      <c r="Y2004" s="11"/>
      <c r="Z2004" s="11"/>
      <c r="AA2004" s="11"/>
      <c r="AB2004" s="11"/>
      <c r="AC2004" s="11"/>
      <c r="AD2004" s="11"/>
      <c r="AE2004" s="11"/>
      <c r="AT2004" s="238" t="s">
        <v>199</v>
      </c>
      <c r="AU2004" s="238" t="s">
        <v>85</v>
      </c>
      <c r="AV2004" s="11" t="s">
        <v>85</v>
      </c>
      <c r="AW2004" s="11" t="s">
        <v>32</v>
      </c>
      <c r="AX2004" s="11" t="s">
        <v>76</v>
      </c>
      <c r="AY2004" s="238" t="s">
        <v>195</v>
      </c>
    </row>
    <row r="2005" s="11" customFormat="1">
      <c r="A2005" s="11"/>
      <c r="B2005" s="228"/>
      <c r="C2005" s="229"/>
      <c r="D2005" s="213" t="s">
        <v>199</v>
      </c>
      <c r="E2005" s="230" t="s">
        <v>1</v>
      </c>
      <c r="F2005" s="231" t="s">
        <v>2721</v>
      </c>
      <c r="G2005" s="229"/>
      <c r="H2005" s="232">
        <v>68.349999999999994</v>
      </c>
      <c r="I2005" s="233"/>
      <c r="J2005" s="229"/>
      <c r="K2005" s="229"/>
      <c r="L2005" s="234"/>
      <c r="M2005" s="235"/>
      <c r="N2005" s="236"/>
      <c r="O2005" s="236"/>
      <c r="P2005" s="236"/>
      <c r="Q2005" s="236"/>
      <c r="R2005" s="236"/>
      <c r="S2005" s="236"/>
      <c r="T2005" s="237"/>
      <c r="U2005" s="11"/>
      <c r="V2005" s="11"/>
      <c r="W2005" s="11"/>
      <c r="X2005" s="11"/>
      <c r="Y2005" s="11"/>
      <c r="Z2005" s="11"/>
      <c r="AA2005" s="11"/>
      <c r="AB2005" s="11"/>
      <c r="AC2005" s="11"/>
      <c r="AD2005" s="11"/>
      <c r="AE2005" s="11"/>
      <c r="AT2005" s="238" t="s">
        <v>199</v>
      </c>
      <c r="AU2005" s="238" t="s">
        <v>85</v>
      </c>
      <c r="AV2005" s="11" t="s">
        <v>85</v>
      </c>
      <c r="AW2005" s="11" t="s">
        <v>32</v>
      </c>
      <c r="AX2005" s="11" t="s">
        <v>76</v>
      </c>
      <c r="AY2005" s="238" t="s">
        <v>195</v>
      </c>
    </row>
    <row r="2006" s="11" customFormat="1">
      <c r="A2006" s="11"/>
      <c r="B2006" s="228"/>
      <c r="C2006" s="229"/>
      <c r="D2006" s="213" t="s">
        <v>199</v>
      </c>
      <c r="E2006" s="230" t="s">
        <v>1</v>
      </c>
      <c r="F2006" s="231" t="s">
        <v>2722</v>
      </c>
      <c r="G2006" s="229"/>
      <c r="H2006" s="232">
        <v>32.509999999999998</v>
      </c>
      <c r="I2006" s="233"/>
      <c r="J2006" s="229"/>
      <c r="K2006" s="229"/>
      <c r="L2006" s="234"/>
      <c r="M2006" s="235"/>
      <c r="N2006" s="236"/>
      <c r="O2006" s="236"/>
      <c r="P2006" s="236"/>
      <c r="Q2006" s="236"/>
      <c r="R2006" s="236"/>
      <c r="S2006" s="236"/>
      <c r="T2006" s="237"/>
      <c r="U2006" s="11"/>
      <c r="V2006" s="11"/>
      <c r="W2006" s="11"/>
      <c r="X2006" s="11"/>
      <c r="Y2006" s="11"/>
      <c r="Z2006" s="11"/>
      <c r="AA2006" s="11"/>
      <c r="AB2006" s="11"/>
      <c r="AC2006" s="11"/>
      <c r="AD2006" s="11"/>
      <c r="AE2006" s="11"/>
      <c r="AT2006" s="238" t="s">
        <v>199</v>
      </c>
      <c r="AU2006" s="238" t="s">
        <v>85</v>
      </c>
      <c r="AV2006" s="11" t="s">
        <v>85</v>
      </c>
      <c r="AW2006" s="11" t="s">
        <v>32</v>
      </c>
      <c r="AX2006" s="11" t="s">
        <v>76</v>
      </c>
      <c r="AY2006" s="238" t="s">
        <v>195</v>
      </c>
    </row>
    <row r="2007" s="11" customFormat="1">
      <c r="A2007" s="11"/>
      <c r="B2007" s="228"/>
      <c r="C2007" s="229"/>
      <c r="D2007" s="213" t="s">
        <v>199</v>
      </c>
      <c r="E2007" s="230" t="s">
        <v>1</v>
      </c>
      <c r="F2007" s="231" t="s">
        <v>2723</v>
      </c>
      <c r="G2007" s="229"/>
      <c r="H2007" s="232">
        <v>3</v>
      </c>
      <c r="I2007" s="233"/>
      <c r="J2007" s="229"/>
      <c r="K2007" s="229"/>
      <c r="L2007" s="234"/>
      <c r="M2007" s="235"/>
      <c r="N2007" s="236"/>
      <c r="O2007" s="236"/>
      <c r="P2007" s="236"/>
      <c r="Q2007" s="236"/>
      <c r="R2007" s="236"/>
      <c r="S2007" s="236"/>
      <c r="T2007" s="237"/>
      <c r="U2007" s="11"/>
      <c r="V2007" s="11"/>
      <c r="W2007" s="11"/>
      <c r="X2007" s="11"/>
      <c r="Y2007" s="11"/>
      <c r="Z2007" s="11"/>
      <c r="AA2007" s="11"/>
      <c r="AB2007" s="11"/>
      <c r="AC2007" s="11"/>
      <c r="AD2007" s="11"/>
      <c r="AE2007" s="11"/>
      <c r="AT2007" s="238" t="s">
        <v>199</v>
      </c>
      <c r="AU2007" s="238" t="s">
        <v>85</v>
      </c>
      <c r="AV2007" s="11" t="s">
        <v>85</v>
      </c>
      <c r="AW2007" s="11" t="s">
        <v>32</v>
      </c>
      <c r="AX2007" s="11" t="s">
        <v>76</v>
      </c>
      <c r="AY2007" s="238" t="s">
        <v>195</v>
      </c>
    </row>
    <row r="2008" s="11" customFormat="1">
      <c r="A2008" s="11"/>
      <c r="B2008" s="228"/>
      <c r="C2008" s="229"/>
      <c r="D2008" s="213" t="s">
        <v>199</v>
      </c>
      <c r="E2008" s="230" t="s">
        <v>1</v>
      </c>
      <c r="F2008" s="231" t="s">
        <v>2724</v>
      </c>
      <c r="G2008" s="229"/>
      <c r="H2008" s="232">
        <v>1.5</v>
      </c>
      <c r="I2008" s="233"/>
      <c r="J2008" s="229"/>
      <c r="K2008" s="229"/>
      <c r="L2008" s="234"/>
      <c r="M2008" s="235"/>
      <c r="N2008" s="236"/>
      <c r="O2008" s="236"/>
      <c r="P2008" s="236"/>
      <c r="Q2008" s="236"/>
      <c r="R2008" s="236"/>
      <c r="S2008" s="236"/>
      <c r="T2008" s="237"/>
      <c r="U2008" s="11"/>
      <c r="V2008" s="11"/>
      <c r="W2008" s="11"/>
      <c r="X2008" s="11"/>
      <c r="Y2008" s="11"/>
      <c r="Z2008" s="11"/>
      <c r="AA2008" s="11"/>
      <c r="AB2008" s="11"/>
      <c r="AC2008" s="11"/>
      <c r="AD2008" s="11"/>
      <c r="AE2008" s="11"/>
      <c r="AT2008" s="238" t="s">
        <v>199</v>
      </c>
      <c r="AU2008" s="238" t="s">
        <v>85</v>
      </c>
      <c r="AV2008" s="11" t="s">
        <v>85</v>
      </c>
      <c r="AW2008" s="11" t="s">
        <v>32</v>
      </c>
      <c r="AX2008" s="11" t="s">
        <v>76</v>
      </c>
      <c r="AY2008" s="238" t="s">
        <v>195</v>
      </c>
    </row>
    <row r="2009" s="11" customFormat="1">
      <c r="A2009" s="11"/>
      <c r="B2009" s="228"/>
      <c r="C2009" s="229"/>
      <c r="D2009" s="213" t="s">
        <v>199</v>
      </c>
      <c r="E2009" s="230" t="s">
        <v>1</v>
      </c>
      <c r="F2009" s="231" t="s">
        <v>2725</v>
      </c>
      <c r="G2009" s="229"/>
      <c r="H2009" s="232">
        <v>2.5</v>
      </c>
      <c r="I2009" s="233"/>
      <c r="J2009" s="229"/>
      <c r="K2009" s="229"/>
      <c r="L2009" s="234"/>
      <c r="M2009" s="235"/>
      <c r="N2009" s="236"/>
      <c r="O2009" s="236"/>
      <c r="P2009" s="236"/>
      <c r="Q2009" s="236"/>
      <c r="R2009" s="236"/>
      <c r="S2009" s="236"/>
      <c r="T2009" s="237"/>
      <c r="U2009" s="11"/>
      <c r="V2009" s="11"/>
      <c r="W2009" s="11"/>
      <c r="X2009" s="11"/>
      <c r="Y2009" s="11"/>
      <c r="Z2009" s="11"/>
      <c r="AA2009" s="11"/>
      <c r="AB2009" s="11"/>
      <c r="AC2009" s="11"/>
      <c r="AD2009" s="11"/>
      <c r="AE2009" s="11"/>
      <c r="AT2009" s="238" t="s">
        <v>199</v>
      </c>
      <c r="AU2009" s="238" t="s">
        <v>85</v>
      </c>
      <c r="AV2009" s="11" t="s">
        <v>85</v>
      </c>
      <c r="AW2009" s="11" t="s">
        <v>32</v>
      </c>
      <c r="AX2009" s="11" t="s">
        <v>76</v>
      </c>
      <c r="AY2009" s="238" t="s">
        <v>195</v>
      </c>
    </row>
    <row r="2010" s="11" customFormat="1">
      <c r="A2010" s="11"/>
      <c r="B2010" s="228"/>
      <c r="C2010" s="229"/>
      <c r="D2010" s="213" t="s">
        <v>199</v>
      </c>
      <c r="E2010" s="230" t="s">
        <v>1</v>
      </c>
      <c r="F2010" s="231" t="s">
        <v>2726</v>
      </c>
      <c r="G2010" s="229"/>
      <c r="H2010" s="232">
        <v>1.7</v>
      </c>
      <c r="I2010" s="233"/>
      <c r="J2010" s="229"/>
      <c r="K2010" s="229"/>
      <c r="L2010" s="234"/>
      <c r="M2010" s="235"/>
      <c r="N2010" s="236"/>
      <c r="O2010" s="236"/>
      <c r="P2010" s="236"/>
      <c r="Q2010" s="236"/>
      <c r="R2010" s="236"/>
      <c r="S2010" s="236"/>
      <c r="T2010" s="237"/>
      <c r="U2010" s="11"/>
      <c r="V2010" s="11"/>
      <c r="W2010" s="11"/>
      <c r="X2010" s="11"/>
      <c r="Y2010" s="11"/>
      <c r="Z2010" s="11"/>
      <c r="AA2010" s="11"/>
      <c r="AB2010" s="11"/>
      <c r="AC2010" s="11"/>
      <c r="AD2010" s="11"/>
      <c r="AE2010" s="11"/>
      <c r="AT2010" s="238" t="s">
        <v>199</v>
      </c>
      <c r="AU2010" s="238" t="s">
        <v>85</v>
      </c>
      <c r="AV2010" s="11" t="s">
        <v>85</v>
      </c>
      <c r="AW2010" s="11" t="s">
        <v>32</v>
      </c>
      <c r="AX2010" s="11" t="s">
        <v>76</v>
      </c>
      <c r="AY2010" s="238" t="s">
        <v>195</v>
      </c>
    </row>
    <row r="2011" s="16" customFormat="1">
      <c r="A2011" s="16"/>
      <c r="B2011" s="298"/>
      <c r="C2011" s="299"/>
      <c r="D2011" s="213" t="s">
        <v>199</v>
      </c>
      <c r="E2011" s="300" t="s">
        <v>1</v>
      </c>
      <c r="F2011" s="301" t="s">
        <v>1498</v>
      </c>
      <c r="G2011" s="299"/>
      <c r="H2011" s="302">
        <v>1990.03</v>
      </c>
      <c r="I2011" s="303"/>
      <c r="J2011" s="299"/>
      <c r="K2011" s="299"/>
      <c r="L2011" s="304"/>
      <c r="M2011" s="305"/>
      <c r="N2011" s="306"/>
      <c r="O2011" s="306"/>
      <c r="P2011" s="306"/>
      <c r="Q2011" s="306"/>
      <c r="R2011" s="306"/>
      <c r="S2011" s="306"/>
      <c r="T2011" s="307"/>
      <c r="U2011" s="16"/>
      <c r="V2011" s="16"/>
      <c r="W2011" s="16"/>
      <c r="X2011" s="16"/>
      <c r="Y2011" s="16"/>
      <c r="Z2011" s="16"/>
      <c r="AA2011" s="16"/>
      <c r="AB2011" s="16"/>
      <c r="AC2011" s="16"/>
      <c r="AD2011" s="16"/>
      <c r="AE2011" s="16"/>
      <c r="AT2011" s="308" t="s">
        <v>199</v>
      </c>
      <c r="AU2011" s="308" t="s">
        <v>85</v>
      </c>
      <c r="AV2011" s="16" t="s">
        <v>229</v>
      </c>
      <c r="AW2011" s="16" t="s">
        <v>32</v>
      </c>
      <c r="AX2011" s="16" t="s">
        <v>76</v>
      </c>
      <c r="AY2011" s="308" t="s">
        <v>195</v>
      </c>
    </row>
    <row r="2012" s="11" customFormat="1">
      <c r="A2012" s="11"/>
      <c r="B2012" s="228"/>
      <c r="C2012" s="229"/>
      <c r="D2012" s="213" t="s">
        <v>199</v>
      </c>
      <c r="E2012" s="230" t="s">
        <v>1</v>
      </c>
      <c r="F2012" s="231" t="s">
        <v>2857</v>
      </c>
      <c r="G2012" s="229"/>
      <c r="H2012" s="232">
        <v>2049.7310000000002</v>
      </c>
      <c r="I2012" s="233"/>
      <c r="J2012" s="229"/>
      <c r="K2012" s="229"/>
      <c r="L2012" s="234"/>
      <c r="M2012" s="235"/>
      <c r="N2012" s="236"/>
      <c r="O2012" s="236"/>
      <c r="P2012" s="236"/>
      <c r="Q2012" s="236"/>
      <c r="R2012" s="236"/>
      <c r="S2012" s="236"/>
      <c r="T2012" s="237"/>
      <c r="U2012" s="11"/>
      <c r="V2012" s="11"/>
      <c r="W2012" s="11"/>
      <c r="X2012" s="11"/>
      <c r="Y2012" s="11"/>
      <c r="Z2012" s="11"/>
      <c r="AA2012" s="11"/>
      <c r="AB2012" s="11"/>
      <c r="AC2012" s="11"/>
      <c r="AD2012" s="11"/>
      <c r="AE2012" s="11"/>
      <c r="AT2012" s="238" t="s">
        <v>199</v>
      </c>
      <c r="AU2012" s="238" t="s">
        <v>85</v>
      </c>
      <c r="AV2012" s="11" t="s">
        <v>85</v>
      </c>
      <c r="AW2012" s="11" t="s">
        <v>32</v>
      </c>
      <c r="AX2012" s="11" t="s">
        <v>83</v>
      </c>
      <c r="AY2012" s="238" t="s">
        <v>195</v>
      </c>
    </row>
    <row r="2013" s="2" customFormat="1" ht="33" customHeight="1">
      <c r="A2013" s="39"/>
      <c r="B2013" s="40"/>
      <c r="C2013" s="200" t="s">
        <v>623</v>
      </c>
      <c r="D2013" s="200" t="s">
        <v>191</v>
      </c>
      <c r="E2013" s="201" t="s">
        <v>2858</v>
      </c>
      <c r="F2013" s="202" t="s">
        <v>2859</v>
      </c>
      <c r="G2013" s="203" t="s">
        <v>513</v>
      </c>
      <c r="H2013" s="204">
        <v>3.5</v>
      </c>
      <c r="I2013" s="205"/>
      <c r="J2013" s="206">
        <f>ROUND(I2013*H2013,2)</f>
        <v>0</v>
      </c>
      <c r="K2013" s="202" t="s">
        <v>2464</v>
      </c>
      <c r="L2013" s="45"/>
      <c r="M2013" s="207" t="s">
        <v>1</v>
      </c>
      <c r="N2013" s="208" t="s">
        <v>41</v>
      </c>
      <c r="O2013" s="92"/>
      <c r="P2013" s="209">
        <f>O2013*H2013</f>
        <v>0</v>
      </c>
      <c r="Q2013" s="209">
        <v>3.0000000000000001E-05</v>
      </c>
      <c r="R2013" s="209">
        <f>Q2013*H2013</f>
        <v>0.000105</v>
      </c>
      <c r="S2013" s="209">
        <v>0</v>
      </c>
      <c r="T2013" s="210">
        <f>S2013*H2013</f>
        <v>0</v>
      </c>
      <c r="U2013" s="39"/>
      <c r="V2013" s="39"/>
      <c r="W2013" s="39"/>
      <c r="X2013" s="39"/>
      <c r="Y2013" s="39"/>
      <c r="Z2013" s="39"/>
      <c r="AA2013" s="39"/>
      <c r="AB2013" s="39"/>
      <c r="AC2013" s="39"/>
      <c r="AD2013" s="39"/>
      <c r="AE2013" s="39"/>
      <c r="AR2013" s="211" t="s">
        <v>234</v>
      </c>
      <c r="AT2013" s="211" t="s">
        <v>191</v>
      </c>
      <c r="AU2013" s="211" t="s">
        <v>85</v>
      </c>
      <c r="AY2013" s="18" t="s">
        <v>195</v>
      </c>
      <c r="BE2013" s="212">
        <f>IF(N2013="základní",J2013,0)</f>
        <v>0</v>
      </c>
      <c r="BF2013" s="212">
        <f>IF(N2013="snížená",J2013,0)</f>
        <v>0</v>
      </c>
      <c r="BG2013" s="212">
        <f>IF(N2013="zákl. přenesená",J2013,0)</f>
        <v>0</v>
      </c>
      <c r="BH2013" s="212">
        <f>IF(N2013="sníž. přenesená",J2013,0)</f>
        <v>0</v>
      </c>
      <c r="BI2013" s="212">
        <f>IF(N2013="nulová",J2013,0)</f>
        <v>0</v>
      </c>
      <c r="BJ2013" s="18" t="s">
        <v>83</v>
      </c>
      <c r="BK2013" s="212">
        <f>ROUND(I2013*H2013,2)</f>
        <v>0</v>
      </c>
      <c r="BL2013" s="18" t="s">
        <v>234</v>
      </c>
      <c r="BM2013" s="211" t="s">
        <v>2860</v>
      </c>
    </row>
    <row r="2014" s="10" customFormat="1">
      <c r="A2014" s="10"/>
      <c r="B2014" s="218"/>
      <c r="C2014" s="219"/>
      <c r="D2014" s="213" t="s">
        <v>199</v>
      </c>
      <c r="E2014" s="220" t="s">
        <v>1</v>
      </c>
      <c r="F2014" s="221" t="s">
        <v>2861</v>
      </c>
      <c r="G2014" s="219"/>
      <c r="H2014" s="220" t="s">
        <v>1</v>
      </c>
      <c r="I2014" s="222"/>
      <c r="J2014" s="219"/>
      <c r="K2014" s="219"/>
      <c r="L2014" s="223"/>
      <c r="M2014" s="224"/>
      <c r="N2014" s="225"/>
      <c r="O2014" s="225"/>
      <c r="P2014" s="225"/>
      <c r="Q2014" s="225"/>
      <c r="R2014" s="225"/>
      <c r="S2014" s="225"/>
      <c r="T2014" s="226"/>
      <c r="U2014" s="10"/>
      <c r="V2014" s="10"/>
      <c r="W2014" s="10"/>
      <c r="X2014" s="10"/>
      <c r="Y2014" s="10"/>
      <c r="Z2014" s="10"/>
      <c r="AA2014" s="10"/>
      <c r="AB2014" s="10"/>
      <c r="AC2014" s="10"/>
      <c r="AD2014" s="10"/>
      <c r="AE2014" s="10"/>
      <c r="AT2014" s="227" t="s">
        <v>199</v>
      </c>
      <c r="AU2014" s="227" t="s">
        <v>85</v>
      </c>
      <c r="AV2014" s="10" t="s">
        <v>83</v>
      </c>
      <c r="AW2014" s="10" t="s">
        <v>32</v>
      </c>
      <c r="AX2014" s="10" t="s">
        <v>76</v>
      </c>
      <c r="AY2014" s="227" t="s">
        <v>195</v>
      </c>
    </row>
    <row r="2015" s="11" customFormat="1">
      <c r="A2015" s="11"/>
      <c r="B2015" s="228"/>
      <c r="C2015" s="229"/>
      <c r="D2015" s="213" t="s">
        <v>199</v>
      </c>
      <c r="E2015" s="230" t="s">
        <v>1</v>
      </c>
      <c r="F2015" s="231" t="s">
        <v>2862</v>
      </c>
      <c r="G2015" s="229"/>
      <c r="H2015" s="232">
        <v>3.5</v>
      </c>
      <c r="I2015" s="233"/>
      <c r="J2015" s="229"/>
      <c r="K2015" s="229"/>
      <c r="L2015" s="234"/>
      <c r="M2015" s="235"/>
      <c r="N2015" s="236"/>
      <c r="O2015" s="236"/>
      <c r="P2015" s="236"/>
      <c r="Q2015" s="236"/>
      <c r="R2015" s="236"/>
      <c r="S2015" s="236"/>
      <c r="T2015" s="237"/>
      <c r="U2015" s="11"/>
      <c r="V2015" s="11"/>
      <c r="W2015" s="11"/>
      <c r="X2015" s="11"/>
      <c r="Y2015" s="11"/>
      <c r="Z2015" s="11"/>
      <c r="AA2015" s="11"/>
      <c r="AB2015" s="11"/>
      <c r="AC2015" s="11"/>
      <c r="AD2015" s="11"/>
      <c r="AE2015" s="11"/>
      <c r="AT2015" s="238" t="s">
        <v>199</v>
      </c>
      <c r="AU2015" s="238" t="s">
        <v>85</v>
      </c>
      <c r="AV2015" s="11" t="s">
        <v>85</v>
      </c>
      <c r="AW2015" s="11" t="s">
        <v>32</v>
      </c>
      <c r="AX2015" s="11" t="s">
        <v>76</v>
      </c>
      <c r="AY2015" s="238" t="s">
        <v>195</v>
      </c>
    </row>
    <row r="2016" s="16" customFormat="1">
      <c r="A2016" s="16"/>
      <c r="B2016" s="298"/>
      <c r="C2016" s="299"/>
      <c r="D2016" s="213" t="s">
        <v>199</v>
      </c>
      <c r="E2016" s="300" t="s">
        <v>1</v>
      </c>
      <c r="F2016" s="301" t="s">
        <v>1498</v>
      </c>
      <c r="G2016" s="299"/>
      <c r="H2016" s="302">
        <v>3.5</v>
      </c>
      <c r="I2016" s="303"/>
      <c r="J2016" s="299"/>
      <c r="K2016" s="299"/>
      <c r="L2016" s="304"/>
      <c r="M2016" s="305"/>
      <c r="N2016" s="306"/>
      <c r="O2016" s="306"/>
      <c r="P2016" s="306"/>
      <c r="Q2016" s="306"/>
      <c r="R2016" s="306"/>
      <c r="S2016" s="306"/>
      <c r="T2016" s="307"/>
      <c r="U2016" s="16"/>
      <c r="V2016" s="16"/>
      <c r="W2016" s="16"/>
      <c r="X2016" s="16"/>
      <c r="Y2016" s="16"/>
      <c r="Z2016" s="16"/>
      <c r="AA2016" s="16"/>
      <c r="AB2016" s="16"/>
      <c r="AC2016" s="16"/>
      <c r="AD2016" s="16"/>
      <c r="AE2016" s="16"/>
      <c r="AT2016" s="308" t="s">
        <v>199</v>
      </c>
      <c r="AU2016" s="308" t="s">
        <v>85</v>
      </c>
      <c r="AV2016" s="16" t="s">
        <v>229</v>
      </c>
      <c r="AW2016" s="16" t="s">
        <v>32</v>
      </c>
      <c r="AX2016" s="16" t="s">
        <v>83</v>
      </c>
      <c r="AY2016" s="308" t="s">
        <v>195</v>
      </c>
    </row>
    <row r="2017" s="2" customFormat="1" ht="21.75" customHeight="1">
      <c r="A2017" s="39"/>
      <c r="B2017" s="40"/>
      <c r="C2017" s="262" t="s">
        <v>619</v>
      </c>
      <c r="D2017" s="262" t="s">
        <v>224</v>
      </c>
      <c r="E2017" s="263" t="s">
        <v>2863</v>
      </c>
      <c r="F2017" s="264" t="s">
        <v>2864</v>
      </c>
      <c r="G2017" s="265" t="s">
        <v>513</v>
      </c>
      <c r="H2017" s="266">
        <v>3.605</v>
      </c>
      <c r="I2017" s="267"/>
      <c r="J2017" s="268">
        <f>ROUND(I2017*H2017,2)</f>
        <v>0</v>
      </c>
      <c r="K2017" s="264" t="s">
        <v>2464</v>
      </c>
      <c r="L2017" s="269"/>
      <c r="M2017" s="270" t="s">
        <v>1</v>
      </c>
      <c r="N2017" s="271" t="s">
        <v>41</v>
      </c>
      <c r="O2017" s="92"/>
      <c r="P2017" s="209">
        <f>O2017*H2017</f>
        <v>0</v>
      </c>
      <c r="Q2017" s="209">
        <v>0.02683</v>
      </c>
      <c r="R2017" s="209">
        <f>Q2017*H2017</f>
        <v>0.096722149999999993</v>
      </c>
      <c r="S2017" s="209">
        <v>0</v>
      </c>
      <c r="T2017" s="210">
        <f>S2017*H2017</f>
        <v>0</v>
      </c>
      <c r="U2017" s="39"/>
      <c r="V2017" s="39"/>
      <c r="W2017" s="39"/>
      <c r="X2017" s="39"/>
      <c r="Y2017" s="39"/>
      <c r="Z2017" s="39"/>
      <c r="AA2017" s="39"/>
      <c r="AB2017" s="39"/>
      <c r="AC2017" s="39"/>
      <c r="AD2017" s="39"/>
      <c r="AE2017" s="39"/>
      <c r="AR2017" s="211" t="s">
        <v>253</v>
      </c>
      <c r="AT2017" s="211" t="s">
        <v>224</v>
      </c>
      <c r="AU2017" s="211" t="s">
        <v>85</v>
      </c>
      <c r="AY2017" s="18" t="s">
        <v>195</v>
      </c>
      <c r="BE2017" s="212">
        <f>IF(N2017="základní",J2017,0)</f>
        <v>0</v>
      </c>
      <c r="BF2017" s="212">
        <f>IF(N2017="snížená",J2017,0)</f>
        <v>0</v>
      </c>
      <c r="BG2017" s="212">
        <f>IF(N2017="zákl. přenesená",J2017,0)</f>
        <v>0</v>
      </c>
      <c r="BH2017" s="212">
        <f>IF(N2017="sníž. přenesená",J2017,0)</f>
        <v>0</v>
      </c>
      <c r="BI2017" s="212">
        <f>IF(N2017="nulová",J2017,0)</f>
        <v>0</v>
      </c>
      <c r="BJ2017" s="18" t="s">
        <v>83</v>
      </c>
      <c r="BK2017" s="212">
        <f>ROUND(I2017*H2017,2)</f>
        <v>0</v>
      </c>
      <c r="BL2017" s="18" t="s">
        <v>234</v>
      </c>
      <c r="BM2017" s="211" t="s">
        <v>2865</v>
      </c>
    </row>
    <row r="2018" s="10" customFormat="1">
      <c r="A2018" s="10"/>
      <c r="B2018" s="218"/>
      <c r="C2018" s="219"/>
      <c r="D2018" s="213" t="s">
        <v>199</v>
      </c>
      <c r="E2018" s="220" t="s">
        <v>1</v>
      </c>
      <c r="F2018" s="221" t="s">
        <v>2861</v>
      </c>
      <c r="G2018" s="219"/>
      <c r="H2018" s="220" t="s">
        <v>1</v>
      </c>
      <c r="I2018" s="222"/>
      <c r="J2018" s="219"/>
      <c r="K2018" s="219"/>
      <c r="L2018" s="223"/>
      <c r="M2018" s="224"/>
      <c r="N2018" s="225"/>
      <c r="O2018" s="225"/>
      <c r="P2018" s="225"/>
      <c r="Q2018" s="225"/>
      <c r="R2018" s="225"/>
      <c r="S2018" s="225"/>
      <c r="T2018" s="226"/>
      <c r="U2018" s="10"/>
      <c r="V2018" s="10"/>
      <c r="W2018" s="10"/>
      <c r="X2018" s="10"/>
      <c r="Y2018" s="10"/>
      <c r="Z2018" s="10"/>
      <c r="AA2018" s="10"/>
      <c r="AB2018" s="10"/>
      <c r="AC2018" s="10"/>
      <c r="AD2018" s="10"/>
      <c r="AE2018" s="10"/>
      <c r="AT2018" s="227" t="s">
        <v>199</v>
      </c>
      <c r="AU2018" s="227" t="s">
        <v>85</v>
      </c>
      <c r="AV2018" s="10" t="s">
        <v>83</v>
      </c>
      <c r="AW2018" s="10" t="s">
        <v>32</v>
      </c>
      <c r="AX2018" s="10" t="s">
        <v>76</v>
      </c>
      <c r="AY2018" s="227" t="s">
        <v>195</v>
      </c>
    </row>
    <row r="2019" s="11" customFormat="1">
      <c r="A2019" s="11"/>
      <c r="B2019" s="228"/>
      <c r="C2019" s="229"/>
      <c r="D2019" s="213" t="s">
        <v>199</v>
      </c>
      <c r="E2019" s="230" t="s">
        <v>1</v>
      </c>
      <c r="F2019" s="231" t="s">
        <v>2862</v>
      </c>
      <c r="G2019" s="229"/>
      <c r="H2019" s="232">
        <v>3.5</v>
      </c>
      <c r="I2019" s="233"/>
      <c r="J2019" s="229"/>
      <c r="K2019" s="229"/>
      <c r="L2019" s="234"/>
      <c r="M2019" s="235"/>
      <c r="N2019" s="236"/>
      <c r="O2019" s="236"/>
      <c r="P2019" s="236"/>
      <c r="Q2019" s="236"/>
      <c r="R2019" s="236"/>
      <c r="S2019" s="236"/>
      <c r="T2019" s="237"/>
      <c r="U2019" s="11"/>
      <c r="V2019" s="11"/>
      <c r="W2019" s="11"/>
      <c r="X2019" s="11"/>
      <c r="Y2019" s="11"/>
      <c r="Z2019" s="11"/>
      <c r="AA2019" s="11"/>
      <c r="AB2019" s="11"/>
      <c r="AC2019" s="11"/>
      <c r="AD2019" s="11"/>
      <c r="AE2019" s="11"/>
      <c r="AT2019" s="238" t="s">
        <v>199</v>
      </c>
      <c r="AU2019" s="238" t="s">
        <v>85</v>
      </c>
      <c r="AV2019" s="11" t="s">
        <v>85</v>
      </c>
      <c r="AW2019" s="11" t="s">
        <v>32</v>
      </c>
      <c r="AX2019" s="11" t="s">
        <v>76</v>
      </c>
      <c r="AY2019" s="238" t="s">
        <v>195</v>
      </c>
    </row>
    <row r="2020" s="16" customFormat="1">
      <c r="A2020" s="16"/>
      <c r="B2020" s="298"/>
      <c r="C2020" s="299"/>
      <c r="D2020" s="213" t="s">
        <v>199</v>
      </c>
      <c r="E2020" s="300" t="s">
        <v>1</v>
      </c>
      <c r="F2020" s="301" t="s">
        <v>1498</v>
      </c>
      <c r="G2020" s="299"/>
      <c r="H2020" s="302">
        <v>3.5</v>
      </c>
      <c r="I2020" s="303"/>
      <c r="J2020" s="299"/>
      <c r="K2020" s="299"/>
      <c r="L2020" s="304"/>
      <c r="M2020" s="305"/>
      <c r="N2020" s="306"/>
      <c r="O2020" s="306"/>
      <c r="P2020" s="306"/>
      <c r="Q2020" s="306"/>
      <c r="R2020" s="306"/>
      <c r="S2020" s="306"/>
      <c r="T2020" s="307"/>
      <c r="U2020" s="16"/>
      <c r="V2020" s="16"/>
      <c r="W2020" s="16"/>
      <c r="X2020" s="16"/>
      <c r="Y2020" s="16"/>
      <c r="Z2020" s="16"/>
      <c r="AA2020" s="16"/>
      <c r="AB2020" s="16"/>
      <c r="AC2020" s="16"/>
      <c r="AD2020" s="16"/>
      <c r="AE2020" s="16"/>
      <c r="AT2020" s="308" t="s">
        <v>199</v>
      </c>
      <c r="AU2020" s="308" t="s">
        <v>85</v>
      </c>
      <c r="AV2020" s="16" t="s">
        <v>229</v>
      </c>
      <c r="AW2020" s="16" t="s">
        <v>32</v>
      </c>
      <c r="AX2020" s="16" t="s">
        <v>76</v>
      </c>
      <c r="AY2020" s="308" t="s">
        <v>195</v>
      </c>
    </row>
    <row r="2021" s="11" customFormat="1">
      <c r="A2021" s="11"/>
      <c r="B2021" s="228"/>
      <c r="C2021" s="229"/>
      <c r="D2021" s="213" t="s">
        <v>199</v>
      </c>
      <c r="E2021" s="230" t="s">
        <v>1</v>
      </c>
      <c r="F2021" s="231" t="s">
        <v>2866</v>
      </c>
      <c r="G2021" s="229"/>
      <c r="H2021" s="232">
        <v>3.605</v>
      </c>
      <c r="I2021" s="233"/>
      <c r="J2021" s="229"/>
      <c r="K2021" s="229"/>
      <c r="L2021" s="234"/>
      <c r="M2021" s="235"/>
      <c r="N2021" s="236"/>
      <c r="O2021" s="236"/>
      <c r="P2021" s="236"/>
      <c r="Q2021" s="236"/>
      <c r="R2021" s="236"/>
      <c r="S2021" s="236"/>
      <c r="T2021" s="237"/>
      <c r="U2021" s="11"/>
      <c r="V2021" s="11"/>
      <c r="W2021" s="11"/>
      <c r="X2021" s="11"/>
      <c r="Y2021" s="11"/>
      <c r="Z2021" s="11"/>
      <c r="AA2021" s="11"/>
      <c r="AB2021" s="11"/>
      <c r="AC2021" s="11"/>
      <c r="AD2021" s="11"/>
      <c r="AE2021" s="11"/>
      <c r="AT2021" s="238" t="s">
        <v>199</v>
      </c>
      <c r="AU2021" s="238" t="s">
        <v>85</v>
      </c>
      <c r="AV2021" s="11" t="s">
        <v>85</v>
      </c>
      <c r="AW2021" s="11" t="s">
        <v>32</v>
      </c>
      <c r="AX2021" s="11" t="s">
        <v>83</v>
      </c>
      <c r="AY2021" s="238" t="s">
        <v>195</v>
      </c>
    </row>
    <row r="2022" s="2" customFormat="1" ht="33" customHeight="1">
      <c r="A2022" s="39"/>
      <c r="B2022" s="40"/>
      <c r="C2022" s="200" t="s">
        <v>471</v>
      </c>
      <c r="D2022" s="200" t="s">
        <v>191</v>
      </c>
      <c r="E2022" s="201" t="s">
        <v>1840</v>
      </c>
      <c r="F2022" s="202" t="s">
        <v>1841</v>
      </c>
      <c r="G2022" s="203" t="s">
        <v>1804</v>
      </c>
      <c r="H2022" s="204">
        <v>7</v>
      </c>
      <c r="I2022" s="205"/>
      <c r="J2022" s="206">
        <f>ROUND(I2022*H2022,2)</f>
        <v>0</v>
      </c>
      <c r="K2022" s="202" t="s">
        <v>1412</v>
      </c>
      <c r="L2022" s="45"/>
      <c r="M2022" s="207" t="s">
        <v>1</v>
      </c>
      <c r="N2022" s="208" t="s">
        <v>41</v>
      </c>
      <c r="O2022" s="92"/>
      <c r="P2022" s="209">
        <f>O2022*H2022</f>
        <v>0</v>
      </c>
      <c r="Q2022" s="209">
        <v>1.0000000000000001E-05</v>
      </c>
      <c r="R2022" s="209">
        <f>Q2022*H2022</f>
        <v>7.0000000000000007E-05</v>
      </c>
      <c r="S2022" s="209">
        <v>0</v>
      </c>
      <c r="T2022" s="210">
        <f>S2022*H2022</f>
        <v>0</v>
      </c>
      <c r="U2022" s="39"/>
      <c r="V2022" s="39"/>
      <c r="W2022" s="39"/>
      <c r="X2022" s="39"/>
      <c r="Y2022" s="39"/>
      <c r="Z2022" s="39"/>
      <c r="AA2022" s="39"/>
      <c r="AB2022" s="39"/>
      <c r="AC2022" s="39"/>
      <c r="AD2022" s="39"/>
      <c r="AE2022" s="39"/>
      <c r="AR2022" s="211" t="s">
        <v>234</v>
      </c>
      <c r="AT2022" s="211" t="s">
        <v>191</v>
      </c>
      <c r="AU2022" s="211" t="s">
        <v>85</v>
      </c>
      <c r="AY2022" s="18" t="s">
        <v>195</v>
      </c>
      <c r="BE2022" s="212">
        <f>IF(N2022="základní",J2022,0)</f>
        <v>0</v>
      </c>
      <c r="BF2022" s="212">
        <f>IF(N2022="snížená",J2022,0)</f>
        <v>0</v>
      </c>
      <c r="BG2022" s="212">
        <f>IF(N2022="zákl. přenesená",J2022,0)</f>
        <v>0</v>
      </c>
      <c r="BH2022" s="212">
        <f>IF(N2022="sníž. přenesená",J2022,0)</f>
        <v>0</v>
      </c>
      <c r="BI2022" s="212">
        <f>IF(N2022="nulová",J2022,0)</f>
        <v>0</v>
      </c>
      <c r="BJ2022" s="18" t="s">
        <v>83</v>
      </c>
      <c r="BK2022" s="212">
        <f>ROUND(I2022*H2022,2)</f>
        <v>0</v>
      </c>
      <c r="BL2022" s="18" t="s">
        <v>234</v>
      </c>
      <c r="BM2022" s="211" t="s">
        <v>2867</v>
      </c>
    </row>
    <row r="2023" s="10" customFormat="1">
      <c r="A2023" s="10"/>
      <c r="B2023" s="218"/>
      <c r="C2023" s="219"/>
      <c r="D2023" s="213" t="s">
        <v>199</v>
      </c>
      <c r="E2023" s="220" t="s">
        <v>1</v>
      </c>
      <c r="F2023" s="221" t="s">
        <v>2845</v>
      </c>
      <c r="G2023" s="219"/>
      <c r="H2023" s="220" t="s">
        <v>1</v>
      </c>
      <c r="I2023" s="222"/>
      <c r="J2023" s="219"/>
      <c r="K2023" s="219"/>
      <c r="L2023" s="223"/>
      <c r="M2023" s="224"/>
      <c r="N2023" s="225"/>
      <c r="O2023" s="225"/>
      <c r="P2023" s="225"/>
      <c r="Q2023" s="225"/>
      <c r="R2023" s="225"/>
      <c r="S2023" s="225"/>
      <c r="T2023" s="226"/>
      <c r="U2023" s="10"/>
      <c r="V2023" s="10"/>
      <c r="W2023" s="10"/>
      <c r="X2023" s="10"/>
      <c r="Y2023" s="10"/>
      <c r="Z2023" s="10"/>
      <c r="AA2023" s="10"/>
      <c r="AB2023" s="10"/>
      <c r="AC2023" s="10"/>
      <c r="AD2023" s="10"/>
      <c r="AE2023" s="10"/>
      <c r="AT2023" s="227" t="s">
        <v>199</v>
      </c>
      <c r="AU2023" s="227" t="s">
        <v>85</v>
      </c>
      <c r="AV2023" s="10" t="s">
        <v>83</v>
      </c>
      <c r="AW2023" s="10" t="s">
        <v>32</v>
      </c>
      <c r="AX2023" s="10" t="s">
        <v>76</v>
      </c>
      <c r="AY2023" s="227" t="s">
        <v>195</v>
      </c>
    </row>
    <row r="2024" s="11" customFormat="1">
      <c r="A2024" s="11"/>
      <c r="B2024" s="228"/>
      <c r="C2024" s="229"/>
      <c r="D2024" s="213" t="s">
        <v>199</v>
      </c>
      <c r="E2024" s="230" t="s">
        <v>1</v>
      </c>
      <c r="F2024" s="231" t="s">
        <v>2868</v>
      </c>
      <c r="G2024" s="229"/>
      <c r="H2024" s="232">
        <v>1</v>
      </c>
      <c r="I2024" s="233"/>
      <c r="J2024" s="229"/>
      <c r="K2024" s="229"/>
      <c r="L2024" s="234"/>
      <c r="M2024" s="235"/>
      <c r="N2024" s="236"/>
      <c r="O2024" s="236"/>
      <c r="P2024" s="236"/>
      <c r="Q2024" s="236"/>
      <c r="R2024" s="236"/>
      <c r="S2024" s="236"/>
      <c r="T2024" s="237"/>
      <c r="U2024" s="11"/>
      <c r="V2024" s="11"/>
      <c r="W2024" s="11"/>
      <c r="X2024" s="11"/>
      <c r="Y2024" s="11"/>
      <c r="Z2024" s="11"/>
      <c r="AA2024" s="11"/>
      <c r="AB2024" s="11"/>
      <c r="AC2024" s="11"/>
      <c r="AD2024" s="11"/>
      <c r="AE2024" s="11"/>
      <c r="AT2024" s="238" t="s">
        <v>199</v>
      </c>
      <c r="AU2024" s="238" t="s">
        <v>85</v>
      </c>
      <c r="AV2024" s="11" t="s">
        <v>85</v>
      </c>
      <c r="AW2024" s="11" t="s">
        <v>32</v>
      </c>
      <c r="AX2024" s="11" t="s">
        <v>76</v>
      </c>
      <c r="AY2024" s="238" t="s">
        <v>195</v>
      </c>
    </row>
    <row r="2025" s="11" customFormat="1">
      <c r="A2025" s="11"/>
      <c r="B2025" s="228"/>
      <c r="C2025" s="229"/>
      <c r="D2025" s="213" t="s">
        <v>199</v>
      </c>
      <c r="E2025" s="230" t="s">
        <v>1</v>
      </c>
      <c r="F2025" s="231" t="s">
        <v>2869</v>
      </c>
      <c r="G2025" s="229"/>
      <c r="H2025" s="232">
        <v>1</v>
      </c>
      <c r="I2025" s="233"/>
      <c r="J2025" s="229"/>
      <c r="K2025" s="229"/>
      <c r="L2025" s="234"/>
      <c r="M2025" s="235"/>
      <c r="N2025" s="236"/>
      <c r="O2025" s="236"/>
      <c r="P2025" s="236"/>
      <c r="Q2025" s="236"/>
      <c r="R2025" s="236"/>
      <c r="S2025" s="236"/>
      <c r="T2025" s="237"/>
      <c r="U2025" s="11"/>
      <c r="V2025" s="11"/>
      <c r="W2025" s="11"/>
      <c r="X2025" s="11"/>
      <c r="Y2025" s="11"/>
      <c r="Z2025" s="11"/>
      <c r="AA2025" s="11"/>
      <c r="AB2025" s="11"/>
      <c r="AC2025" s="11"/>
      <c r="AD2025" s="11"/>
      <c r="AE2025" s="11"/>
      <c r="AT2025" s="238" t="s">
        <v>199</v>
      </c>
      <c r="AU2025" s="238" t="s">
        <v>85</v>
      </c>
      <c r="AV2025" s="11" t="s">
        <v>85</v>
      </c>
      <c r="AW2025" s="11" t="s">
        <v>32</v>
      </c>
      <c r="AX2025" s="11" t="s">
        <v>76</v>
      </c>
      <c r="AY2025" s="238" t="s">
        <v>195</v>
      </c>
    </row>
    <row r="2026" s="11" customFormat="1">
      <c r="A2026" s="11"/>
      <c r="B2026" s="228"/>
      <c r="C2026" s="229"/>
      <c r="D2026" s="213" t="s">
        <v>199</v>
      </c>
      <c r="E2026" s="230" t="s">
        <v>1</v>
      </c>
      <c r="F2026" s="231" t="s">
        <v>2870</v>
      </c>
      <c r="G2026" s="229"/>
      <c r="H2026" s="232">
        <v>1</v>
      </c>
      <c r="I2026" s="233"/>
      <c r="J2026" s="229"/>
      <c r="K2026" s="229"/>
      <c r="L2026" s="234"/>
      <c r="M2026" s="235"/>
      <c r="N2026" s="236"/>
      <c r="O2026" s="236"/>
      <c r="P2026" s="236"/>
      <c r="Q2026" s="236"/>
      <c r="R2026" s="236"/>
      <c r="S2026" s="236"/>
      <c r="T2026" s="237"/>
      <c r="U2026" s="11"/>
      <c r="V2026" s="11"/>
      <c r="W2026" s="11"/>
      <c r="X2026" s="11"/>
      <c r="Y2026" s="11"/>
      <c r="Z2026" s="11"/>
      <c r="AA2026" s="11"/>
      <c r="AB2026" s="11"/>
      <c r="AC2026" s="11"/>
      <c r="AD2026" s="11"/>
      <c r="AE2026" s="11"/>
      <c r="AT2026" s="238" t="s">
        <v>199</v>
      </c>
      <c r="AU2026" s="238" t="s">
        <v>85</v>
      </c>
      <c r="AV2026" s="11" t="s">
        <v>85</v>
      </c>
      <c r="AW2026" s="11" t="s">
        <v>32</v>
      </c>
      <c r="AX2026" s="11" t="s">
        <v>76</v>
      </c>
      <c r="AY2026" s="238" t="s">
        <v>195</v>
      </c>
    </row>
    <row r="2027" s="11" customFormat="1">
      <c r="A2027" s="11"/>
      <c r="B2027" s="228"/>
      <c r="C2027" s="229"/>
      <c r="D2027" s="213" t="s">
        <v>199</v>
      </c>
      <c r="E2027" s="230" t="s">
        <v>1</v>
      </c>
      <c r="F2027" s="231" t="s">
        <v>2871</v>
      </c>
      <c r="G2027" s="229"/>
      <c r="H2027" s="232">
        <v>1</v>
      </c>
      <c r="I2027" s="233"/>
      <c r="J2027" s="229"/>
      <c r="K2027" s="229"/>
      <c r="L2027" s="234"/>
      <c r="M2027" s="235"/>
      <c r="N2027" s="236"/>
      <c r="O2027" s="236"/>
      <c r="P2027" s="236"/>
      <c r="Q2027" s="236"/>
      <c r="R2027" s="236"/>
      <c r="S2027" s="236"/>
      <c r="T2027" s="237"/>
      <c r="U2027" s="11"/>
      <c r="V2027" s="11"/>
      <c r="W2027" s="11"/>
      <c r="X2027" s="11"/>
      <c r="Y2027" s="11"/>
      <c r="Z2027" s="11"/>
      <c r="AA2027" s="11"/>
      <c r="AB2027" s="11"/>
      <c r="AC2027" s="11"/>
      <c r="AD2027" s="11"/>
      <c r="AE2027" s="11"/>
      <c r="AT2027" s="238" t="s">
        <v>199</v>
      </c>
      <c r="AU2027" s="238" t="s">
        <v>85</v>
      </c>
      <c r="AV2027" s="11" t="s">
        <v>85</v>
      </c>
      <c r="AW2027" s="11" t="s">
        <v>32</v>
      </c>
      <c r="AX2027" s="11" t="s">
        <v>76</v>
      </c>
      <c r="AY2027" s="238" t="s">
        <v>195</v>
      </c>
    </row>
    <row r="2028" s="11" customFormat="1">
      <c r="A2028" s="11"/>
      <c r="B2028" s="228"/>
      <c r="C2028" s="229"/>
      <c r="D2028" s="213" t="s">
        <v>199</v>
      </c>
      <c r="E2028" s="230" t="s">
        <v>1</v>
      </c>
      <c r="F2028" s="231" t="s">
        <v>2872</v>
      </c>
      <c r="G2028" s="229"/>
      <c r="H2028" s="232">
        <v>1</v>
      </c>
      <c r="I2028" s="233"/>
      <c r="J2028" s="229"/>
      <c r="K2028" s="229"/>
      <c r="L2028" s="234"/>
      <c r="M2028" s="235"/>
      <c r="N2028" s="236"/>
      <c r="O2028" s="236"/>
      <c r="P2028" s="236"/>
      <c r="Q2028" s="236"/>
      <c r="R2028" s="236"/>
      <c r="S2028" s="236"/>
      <c r="T2028" s="237"/>
      <c r="U2028" s="11"/>
      <c r="V2028" s="11"/>
      <c r="W2028" s="11"/>
      <c r="X2028" s="11"/>
      <c r="Y2028" s="11"/>
      <c r="Z2028" s="11"/>
      <c r="AA2028" s="11"/>
      <c r="AB2028" s="11"/>
      <c r="AC2028" s="11"/>
      <c r="AD2028" s="11"/>
      <c r="AE2028" s="11"/>
      <c r="AT2028" s="238" t="s">
        <v>199</v>
      </c>
      <c r="AU2028" s="238" t="s">
        <v>85</v>
      </c>
      <c r="AV2028" s="11" t="s">
        <v>85</v>
      </c>
      <c r="AW2028" s="11" t="s">
        <v>32</v>
      </c>
      <c r="AX2028" s="11" t="s">
        <v>76</v>
      </c>
      <c r="AY2028" s="238" t="s">
        <v>195</v>
      </c>
    </row>
    <row r="2029" s="11" customFormat="1">
      <c r="A2029" s="11"/>
      <c r="B2029" s="228"/>
      <c r="C2029" s="229"/>
      <c r="D2029" s="213" t="s">
        <v>199</v>
      </c>
      <c r="E2029" s="230" t="s">
        <v>1</v>
      </c>
      <c r="F2029" s="231" t="s">
        <v>2873</v>
      </c>
      <c r="G2029" s="229"/>
      <c r="H2029" s="232">
        <v>1</v>
      </c>
      <c r="I2029" s="233"/>
      <c r="J2029" s="229"/>
      <c r="K2029" s="229"/>
      <c r="L2029" s="234"/>
      <c r="M2029" s="235"/>
      <c r="N2029" s="236"/>
      <c r="O2029" s="236"/>
      <c r="P2029" s="236"/>
      <c r="Q2029" s="236"/>
      <c r="R2029" s="236"/>
      <c r="S2029" s="236"/>
      <c r="T2029" s="237"/>
      <c r="U2029" s="11"/>
      <c r="V2029" s="11"/>
      <c r="W2029" s="11"/>
      <c r="X2029" s="11"/>
      <c r="Y2029" s="11"/>
      <c r="Z2029" s="11"/>
      <c r="AA2029" s="11"/>
      <c r="AB2029" s="11"/>
      <c r="AC2029" s="11"/>
      <c r="AD2029" s="11"/>
      <c r="AE2029" s="11"/>
      <c r="AT2029" s="238" t="s">
        <v>199</v>
      </c>
      <c r="AU2029" s="238" t="s">
        <v>85</v>
      </c>
      <c r="AV2029" s="11" t="s">
        <v>85</v>
      </c>
      <c r="AW2029" s="11" t="s">
        <v>32</v>
      </c>
      <c r="AX2029" s="11" t="s">
        <v>76</v>
      </c>
      <c r="AY2029" s="238" t="s">
        <v>195</v>
      </c>
    </row>
    <row r="2030" s="11" customFormat="1">
      <c r="A2030" s="11"/>
      <c r="B2030" s="228"/>
      <c r="C2030" s="229"/>
      <c r="D2030" s="213" t="s">
        <v>199</v>
      </c>
      <c r="E2030" s="230" t="s">
        <v>1</v>
      </c>
      <c r="F2030" s="231" t="s">
        <v>2874</v>
      </c>
      <c r="G2030" s="229"/>
      <c r="H2030" s="232">
        <v>1</v>
      </c>
      <c r="I2030" s="233"/>
      <c r="J2030" s="229"/>
      <c r="K2030" s="229"/>
      <c r="L2030" s="234"/>
      <c r="M2030" s="235"/>
      <c r="N2030" s="236"/>
      <c r="O2030" s="236"/>
      <c r="P2030" s="236"/>
      <c r="Q2030" s="236"/>
      <c r="R2030" s="236"/>
      <c r="S2030" s="236"/>
      <c r="T2030" s="237"/>
      <c r="U2030" s="11"/>
      <c r="V2030" s="11"/>
      <c r="W2030" s="11"/>
      <c r="X2030" s="11"/>
      <c r="Y2030" s="11"/>
      <c r="Z2030" s="11"/>
      <c r="AA2030" s="11"/>
      <c r="AB2030" s="11"/>
      <c r="AC2030" s="11"/>
      <c r="AD2030" s="11"/>
      <c r="AE2030" s="11"/>
      <c r="AT2030" s="238" t="s">
        <v>199</v>
      </c>
      <c r="AU2030" s="238" t="s">
        <v>85</v>
      </c>
      <c r="AV2030" s="11" t="s">
        <v>85</v>
      </c>
      <c r="AW2030" s="11" t="s">
        <v>32</v>
      </c>
      <c r="AX2030" s="11" t="s">
        <v>76</v>
      </c>
      <c r="AY2030" s="238" t="s">
        <v>195</v>
      </c>
    </row>
    <row r="2031" s="15" customFormat="1">
      <c r="A2031" s="15"/>
      <c r="B2031" s="287"/>
      <c r="C2031" s="288"/>
      <c r="D2031" s="213" t="s">
        <v>199</v>
      </c>
      <c r="E2031" s="289" t="s">
        <v>1</v>
      </c>
      <c r="F2031" s="290" t="s">
        <v>1422</v>
      </c>
      <c r="G2031" s="288"/>
      <c r="H2031" s="291">
        <v>7</v>
      </c>
      <c r="I2031" s="292"/>
      <c r="J2031" s="288"/>
      <c r="K2031" s="288"/>
      <c r="L2031" s="293"/>
      <c r="M2031" s="294"/>
      <c r="N2031" s="295"/>
      <c r="O2031" s="295"/>
      <c r="P2031" s="295"/>
      <c r="Q2031" s="295"/>
      <c r="R2031" s="295"/>
      <c r="S2031" s="295"/>
      <c r="T2031" s="296"/>
      <c r="U2031" s="15"/>
      <c r="V2031" s="15"/>
      <c r="W2031" s="15"/>
      <c r="X2031" s="15"/>
      <c r="Y2031" s="15"/>
      <c r="Z2031" s="15"/>
      <c r="AA2031" s="15"/>
      <c r="AB2031" s="15"/>
      <c r="AC2031" s="15"/>
      <c r="AD2031" s="15"/>
      <c r="AE2031" s="15"/>
      <c r="AT2031" s="297" t="s">
        <v>199</v>
      </c>
      <c r="AU2031" s="297" t="s">
        <v>85</v>
      </c>
      <c r="AV2031" s="15" t="s">
        <v>234</v>
      </c>
      <c r="AW2031" s="15" t="s">
        <v>32</v>
      </c>
      <c r="AX2031" s="15" t="s">
        <v>83</v>
      </c>
      <c r="AY2031" s="297" t="s">
        <v>195</v>
      </c>
    </row>
    <row r="2032" s="2" customFormat="1" ht="16.5" customHeight="1">
      <c r="A2032" s="39"/>
      <c r="B2032" s="40"/>
      <c r="C2032" s="262" t="s">
        <v>474</v>
      </c>
      <c r="D2032" s="262" t="s">
        <v>224</v>
      </c>
      <c r="E2032" s="263" t="s">
        <v>1845</v>
      </c>
      <c r="F2032" s="264" t="s">
        <v>1846</v>
      </c>
      <c r="G2032" s="265" t="s">
        <v>1804</v>
      </c>
      <c r="H2032" s="266">
        <v>7.0700000000000003</v>
      </c>
      <c r="I2032" s="267"/>
      <c r="J2032" s="268">
        <f>ROUND(I2032*H2032,2)</f>
        <v>0</v>
      </c>
      <c r="K2032" s="264" t="s">
        <v>1412</v>
      </c>
      <c r="L2032" s="269"/>
      <c r="M2032" s="270" t="s">
        <v>1</v>
      </c>
      <c r="N2032" s="271" t="s">
        <v>41</v>
      </c>
      <c r="O2032" s="92"/>
      <c r="P2032" s="209">
        <f>O2032*H2032</f>
        <v>0</v>
      </c>
      <c r="Q2032" s="209">
        <v>0.00167</v>
      </c>
      <c r="R2032" s="209">
        <f>Q2032*H2032</f>
        <v>0.0118069</v>
      </c>
      <c r="S2032" s="209">
        <v>0</v>
      </c>
      <c r="T2032" s="210">
        <f>S2032*H2032</f>
        <v>0</v>
      </c>
      <c r="U2032" s="39"/>
      <c r="V2032" s="39"/>
      <c r="W2032" s="39"/>
      <c r="X2032" s="39"/>
      <c r="Y2032" s="39"/>
      <c r="Z2032" s="39"/>
      <c r="AA2032" s="39"/>
      <c r="AB2032" s="39"/>
      <c r="AC2032" s="39"/>
      <c r="AD2032" s="39"/>
      <c r="AE2032" s="39"/>
      <c r="AR2032" s="211" t="s">
        <v>253</v>
      </c>
      <c r="AT2032" s="211" t="s">
        <v>224</v>
      </c>
      <c r="AU2032" s="211" t="s">
        <v>85</v>
      </c>
      <c r="AY2032" s="18" t="s">
        <v>195</v>
      </c>
      <c r="BE2032" s="212">
        <f>IF(N2032="základní",J2032,0)</f>
        <v>0</v>
      </c>
      <c r="BF2032" s="212">
        <f>IF(N2032="snížená",J2032,0)</f>
        <v>0</v>
      </c>
      <c r="BG2032" s="212">
        <f>IF(N2032="zákl. přenesená",J2032,0)</f>
        <v>0</v>
      </c>
      <c r="BH2032" s="212">
        <f>IF(N2032="sníž. přenesená",J2032,0)</f>
        <v>0</v>
      </c>
      <c r="BI2032" s="212">
        <f>IF(N2032="nulová",J2032,0)</f>
        <v>0</v>
      </c>
      <c r="BJ2032" s="18" t="s">
        <v>83</v>
      </c>
      <c r="BK2032" s="212">
        <f>ROUND(I2032*H2032,2)</f>
        <v>0</v>
      </c>
      <c r="BL2032" s="18" t="s">
        <v>234</v>
      </c>
      <c r="BM2032" s="211" t="s">
        <v>2875</v>
      </c>
    </row>
    <row r="2033" s="10" customFormat="1">
      <c r="A2033" s="10"/>
      <c r="B2033" s="218"/>
      <c r="C2033" s="219"/>
      <c r="D2033" s="213" t="s">
        <v>199</v>
      </c>
      <c r="E2033" s="220" t="s">
        <v>1</v>
      </c>
      <c r="F2033" s="221" t="s">
        <v>2845</v>
      </c>
      <c r="G2033" s="219"/>
      <c r="H2033" s="220" t="s">
        <v>1</v>
      </c>
      <c r="I2033" s="222"/>
      <c r="J2033" s="219"/>
      <c r="K2033" s="219"/>
      <c r="L2033" s="223"/>
      <c r="M2033" s="224"/>
      <c r="N2033" s="225"/>
      <c r="O2033" s="225"/>
      <c r="P2033" s="225"/>
      <c r="Q2033" s="225"/>
      <c r="R2033" s="225"/>
      <c r="S2033" s="225"/>
      <c r="T2033" s="226"/>
      <c r="U2033" s="10"/>
      <c r="V2033" s="10"/>
      <c r="W2033" s="10"/>
      <c r="X2033" s="10"/>
      <c r="Y2033" s="10"/>
      <c r="Z2033" s="10"/>
      <c r="AA2033" s="10"/>
      <c r="AB2033" s="10"/>
      <c r="AC2033" s="10"/>
      <c r="AD2033" s="10"/>
      <c r="AE2033" s="10"/>
      <c r="AT2033" s="227" t="s">
        <v>199</v>
      </c>
      <c r="AU2033" s="227" t="s">
        <v>85</v>
      </c>
      <c r="AV2033" s="10" t="s">
        <v>83</v>
      </c>
      <c r="AW2033" s="10" t="s">
        <v>32</v>
      </c>
      <c r="AX2033" s="10" t="s">
        <v>76</v>
      </c>
      <c r="AY2033" s="227" t="s">
        <v>195</v>
      </c>
    </row>
    <row r="2034" s="11" customFormat="1">
      <c r="A2034" s="11"/>
      <c r="B2034" s="228"/>
      <c r="C2034" s="229"/>
      <c r="D2034" s="213" t="s">
        <v>199</v>
      </c>
      <c r="E2034" s="230" t="s">
        <v>1</v>
      </c>
      <c r="F2034" s="231" t="s">
        <v>2868</v>
      </c>
      <c r="G2034" s="229"/>
      <c r="H2034" s="232">
        <v>1</v>
      </c>
      <c r="I2034" s="233"/>
      <c r="J2034" s="229"/>
      <c r="K2034" s="229"/>
      <c r="L2034" s="234"/>
      <c r="M2034" s="235"/>
      <c r="N2034" s="236"/>
      <c r="O2034" s="236"/>
      <c r="P2034" s="236"/>
      <c r="Q2034" s="236"/>
      <c r="R2034" s="236"/>
      <c r="S2034" s="236"/>
      <c r="T2034" s="237"/>
      <c r="U2034" s="11"/>
      <c r="V2034" s="11"/>
      <c r="W2034" s="11"/>
      <c r="X2034" s="11"/>
      <c r="Y2034" s="11"/>
      <c r="Z2034" s="11"/>
      <c r="AA2034" s="11"/>
      <c r="AB2034" s="11"/>
      <c r="AC2034" s="11"/>
      <c r="AD2034" s="11"/>
      <c r="AE2034" s="11"/>
      <c r="AT2034" s="238" t="s">
        <v>199</v>
      </c>
      <c r="AU2034" s="238" t="s">
        <v>85</v>
      </c>
      <c r="AV2034" s="11" t="s">
        <v>85</v>
      </c>
      <c r="AW2034" s="11" t="s">
        <v>32</v>
      </c>
      <c r="AX2034" s="11" t="s">
        <v>76</v>
      </c>
      <c r="AY2034" s="238" t="s">
        <v>195</v>
      </c>
    </row>
    <row r="2035" s="11" customFormat="1">
      <c r="A2035" s="11"/>
      <c r="B2035" s="228"/>
      <c r="C2035" s="229"/>
      <c r="D2035" s="213" t="s">
        <v>199</v>
      </c>
      <c r="E2035" s="230" t="s">
        <v>1</v>
      </c>
      <c r="F2035" s="231" t="s">
        <v>2876</v>
      </c>
      <c r="G2035" s="229"/>
      <c r="H2035" s="232">
        <v>1</v>
      </c>
      <c r="I2035" s="233"/>
      <c r="J2035" s="229"/>
      <c r="K2035" s="229"/>
      <c r="L2035" s="234"/>
      <c r="M2035" s="235"/>
      <c r="N2035" s="236"/>
      <c r="O2035" s="236"/>
      <c r="P2035" s="236"/>
      <c r="Q2035" s="236"/>
      <c r="R2035" s="236"/>
      <c r="S2035" s="236"/>
      <c r="T2035" s="237"/>
      <c r="U2035" s="11"/>
      <c r="V2035" s="11"/>
      <c r="W2035" s="11"/>
      <c r="X2035" s="11"/>
      <c r="Y2035" s="11"/>
      <c r="Z2035" s="11"/>
      <c r="AA2035" s="11"/>
      <c r="AB2035" s="11"/>
      <c r="AC2035" s="11"/>
      <c r="AD2035" s="11"/>
      <c r="AE2035" s="11"/>
      <c r="AT2035" s="238" t="s">
        <v>199</v>
      </c>
      <c r="AU2035" s="238" t="s">
        <v>85</v>
      </c>
      <c r="AV2035" s="11" t="s">
        <v>85</v>
      </c>
      <c r="AW2035" s="11" t="s">
        <v>32</v>
      </c>
      <c r="AX2035" s="11" t="s">
        <v>76</v>
      </c>
      <c r="AY2035" s="238" t="s">
        <v>195</v>
      </c>
    </row>
    <row r="2036" s="11" customFormat="1">
      <c r="A2036" s="11"/>
      <c r="B2036" s="228"/>
      <c r="C2036" s="229"/>
      <c r="D2036" s="213" t="s">
        <v>199</v>
      </c>
      <c r="E2036" s="230" t="s">
        <v>1</v>
      </c>
      <c r="F2036" s="231" t="s">
        <v>2870</v>
      </c>
      <c r="G2036" s="229"/>
      <c r="H2036" s="232">
        <v>1</v>
      </c>
      <c r="I2036" s="233"/>
      <c r="J2036" s="229"/>
      <c r="K2036" s="229"/>
      <c r="L2036" s="234"/>
      <c r="M2036" s="235"/>
      <c r="N2036" s="236"/>
      <c r="O2036" s="236"/>
      <c r="P2036" s="236"/>
      <c r="Q2036" s="236"/>
      <c r="R2036" s="236"/>
      <c r="S2036" s="236"/>
      <c r="T2036" s="237"/>
      <c r="U2036" s="11"/>
      <c r="V2036" s="11"/>
      <c r="W2036" s="11"/>
      <c r="X2036" s="11"/>
      <c r="Y2036" s="11"/>
      <c r="Z2036" s="11"/>
      <c r="AA2036" s="11"/>
      <c r="AB2036" s="11"/>
      <c r="AC2036" s="11"/>
      <c r="AD2036" s="11"/>
      <c r="AE2036" s="11"/>
      <c r="AT2036" s="238" t="s">
        <v>199</v>
      </c>
      <c r="AU2036" s="238" t="s">
        <v>85</v>
      </c>
      <c r="AV2036" s="11" t="s">
        <v>85</v>
      </c>
      <c r="AW2036" s="11" t="s">
        <v>32</v>
      </c>
      <c r="AX2036" s="11" t="s">
        <v>76</v>
      </c>
      <c r="AY2036" s="238" t="s">
        <v>195</v>
      </c>
    </row>
    <row r="2037" s="11" customFormat="1">
      <c r="A2037" s="11"/>
      <c r="B2037" s="228"/>
      <c r="C2037" s="229"/>
      <c r="D2037" s="213" t="s">
        <v>199</v>
      </c>
      <c r="E2037" s="230" t="s">
        <v>1</v>
      </c>
      <c r="F2037" s="231" t="s">
        <v>2871</v>
      </c>
      <c r="G2037" s="229"/>
      <c r="H2037" s="232">
        <v>1</v>
      </c>
      <c r="I2037" s="233"/>
      <c r="J2037" s="229"/>
      <c r="K2037" s="229"/>
      <c r="L2037" s="234"/>
      <c r="M2037" s="235"/>
      <c r="N2037" s="236"/>
      <c r="O2037" s="236"/>
      <c r="P2037" s="236"/>
      <c r="Q2037" s="236"/>
      <c r="R2037" s="236"/>
      <c r="S2037" s="236"/>
      <c r="T2037" s="237"/>
      <c r="U2037" s="11"/>
      <c r="V2037" s="11"/>
      <c r="W2037" s="11"/>
      <c r="X2037" s="11"/>
      <c r="Y2037" s="11"/>
      <c r="Z2037" s="11"/>
      <c r="AA2037" s="11"/>
      <c r="AB2037" s="11"/>
      <c r="AC2037" s="11"/>
      <c r="AD2037" s="11"/>
      <c r="AE2037" s="11"/>
      <c r="AT2037" s="238" t="s">
        <v>199</v>
      </c>
      <c r="AU2037" s="238" t="s">
        <v>85</v>
      </c>
      <c r="AV2037" s="11" t="s">
        <v>85</v>
      </c>
      <c r="AW2037" s="11" t="s">
        <v>32</v>
      </c>
      <c r="AX2037" s="11" t="s">
        <v>76</v>
      </c>
      <c r="AY2037" s="238" t="s">
        <v>195</v>
      </c>
    </row>
    <row r="2038" s="11" customFormat="1">
      <c r="A2038" s="11"/>
      <c r="B2038" s="228"/>
      <c r="C2038" s="229"/>
      <c r="D2038" s="213" t="s">
        <v>199</v>
      </c>
      <c r="E2038" s="230" t="s">
        <v>1</v>
      </c>
      <c r="F2038" s="231" t="s">
        <v>2872</v>
      </c>
      <c r="G2038" s="229"/>
      <c r="H2038" s="232">
        <v>1</v>
      </c>
      <c r="I2038" s="233"/>
      <c r="J2038" s="229"/>
      <c r="K2038" s="229"/>
      <c r="L2038" s="234"/>
      <c r="M2038" s="235"/>
      <c r="N2038" s="236"/>
      <c r="O2038" s="236"/>
      <c r="P2038" s="236"/>
      <c r="Q2038" s="236"/>
      <c r="R2038" s="236"/>
      <c r="S2038" s="236"/>
      <c r="T2038" s="237"/>
      <c r="U2038" s="11"/>
      <c r="V2038" s="11"/>
      <c r="W2038" s="11"/>
      <c r="X2038" s="11"/>
      <c r="Y2038" s="11"/>
      <c r="Z2038" s="11"/>
      <c r="AA2038" s="11"/>
      <c r="AB2038" s="11"/>
      <c r="AC2038" s="11"/>
      <c r="AD2038" s="11"/>
      <c r="AE2038" s="11"/>
      <c r="AT2038" s="238" t="s">
        <v>199</v>
      </c>
      <c r="AU2038" s="238" t="s">
        <v>85</v>
      </c>
      <c r="AV2038" s="11" t="s">
        <v>85</v>
      </c>
      <c r="AW2038" s="11" t="s">
        <v>32</v>
      </c>
      <c r="AX2038" s="11" t="s">
        <v>76</v>
      </c>
      <c r="AY2038" s="238" t="s">
        <v>195</v>
      </c>
    </row>
    <row r="2039" s="11" customFormat="1">
      <c r="A2039" s="11"/>
      <c r="B2039" s="228"/>
      <c r="C2039" s="229"/>
      <c r="D2039" s="213" t="s">
        <v>199</v>
      </c>
      <c r="E2039" s="230" t="s">
        <v>1</v>
      </c>
      <c r="F2039" s="231" t="s">
        <v>2873</v>
      </c>
      <c r="G2039" s="229"/>
      <c r="H2039" s="232">
        <v>1</v>
      </c>
      <c r="I2039" s="233"/>
      <c r="J2039" s="229"/>
      <c r="K2039" s="229"/>
      <c r="L2039" s="234"/>
      <c r="M2039" s="235"/>
      <c r="N2039" s="236"/>
      <c r="O2039" s="236"/>
      <c r="P2039" s="236"/>
      <c r="Q2039" s="236"/>
      <c r="R2039" s="236"/>
      <c r="S2039" s="236"/>
      <c r="T2039" s="237"/>
      <c r="U2039" s="11"/>
      <c r="V2039" s="11"/>
      <c r="W2039" s="11"/>
      <c r="X2039" s="11"/>
      <c r="Y2039" s="11"/>
      <c r="Z2039" s="11"/>
      <c r="AA2039" s="11"/>
      <c r="AB2039" s="11"/>
      <c r="AC2039" s="11"/>
      <c r="AD2039" s="11"/>
      <c r="AE2039" s="11"/>
      <c r="AT2039" s="238" t="s">
        <v>199</v>
      </c>
      <c r="AU2039" s="238" t="s">
        <v>85</v>
      </c>
      <c r="AV2039" s="11" t="s">
        <v>85</v>
      </c>
      <c r="AW2039" s="11" t="s">
        <v>32</v>
      </c>
      <c r="AX2039" s="11" t="s">
        <v>76</v>
      </c>
      <c r="AY2039" s="238" t="s">
        <v>195</v>
      </c>
    </row>
    <row r="2040" s="11" customFormat="1">
      <c r="A2040" s="11"/>
      <c r="B2040" s="228"/>
      <c r="C2040" s="229"/>
      <c r="D2040" s="213" t="s">
        <v>199</v>
      </c>
      <c r="E2040" s="230" t="s">
        <v>1</v>
      </c>
      <c r="F2040" s="231" t="s">
        <v>2874</v>
      </c>
      <c r="G2040" s="229"/>
      <c r="H2040" s="232">
        <v>1</v>
      </c>
      <c r="I2040" s="233"/>
      <c r="J2040" s="229"/>
      <c r="K2040" s="229"/>
      <c r="L2040" s="234"/>
      <c r="M2040" s="235"/>
      <c r="N2040" s="236"/>
      <c r="O2040" s="236"/>
      <c r="P2040" s="236"/>
      <c r="Q2040" s="236"/>
      <c r="R2040" s="236"/>
      <c r="S2040" s="236"/>
      <c r="T2040" s="237"/>
      <c r="U2040" s="11"/>
      <c r="V2040" s="11"/>
      <c r="W2040" s="11"/>
      <c r="X2040" s="11"/>
      <c r="Y2040" s="11"/>
      <c r="Z2040" s="11"/>
      <c r="AA2040" s="11"/>
      <c r="AB2040" s="11"/>
      <c r="AC2040" s="11"/>
      <c r="AD2040" s="11"/>
      <c r="AE2040" s="11"/>
      <c r="AT2040" s="238" t="s">
        <v>199</v>
      </c>
      <c r="AU2040" s="238" t="s">
        <v>85</v>
      </c>
      <c r="AV2040" s="11" t="s">
        <v>85</v>
      </c>
      <c r="AW2040" s="11" t="s">
        <v>32</v>
      </c>
      <c r="AX2040" s="11" t="s">
        <v>76</v>
      </c>
      <c r="AY2040" s="238" t="s">
        <v>195</v>
      </c>
    </row>
    <row r="2041" s="16" customFormat="1">
      <c r="A2041" s="16"/>
      <c r="B2041" s="298"/>
      <c r="C2041" s="299"/>
      <c r="D2041" s="213" t="s">
        <v>199</v>
      </c>
      <c r="E2041" s="300" t="s">
        <v>1</v>
      </c>
      <c r="F2041" s="301" t="s">
        <v>1498</v>
      </c>
      <c r="G2041" s="299"/>
      <c r="H2041" s="302">
        <v>7</v>
      </c>
      <c r="I2041" s="303"/>
      <c r="J2041" s="299"/>
      <c r="K2041" s="299"/>
      <c r="L2041" s="304"/>
      <c r="M2041" s="305"/>
      <c r="N2041" s="306"/>
      <c r="O2041" s="306"/>
      <c r="P2041" s="306"/>
      <c r="Q2041" s="306"/>
      <c r="R2041" s="306"/>
      <c r="S2041" s="306"/>
      <c r="T2041" s="307"/>
      <c r="U2041" s="16"/>
      <c r="V2041" s="16"/>
      <c r="W2041" s="16"/>
      <c r="X2041" s="16"/>
      <c r="Y2041" s="16"/>
      <c r="Z2041" s="16"/>
      <c r="AA2041" s="16"/>
      <c r="AB2041" s="16"/>
      <c r="AC2041" s="16"/>
      <c r="AD2041" s="16"/>
      <c r="AE2041" s="16"/>
      <c r="AT2041" s="308" t="s">
        <v>199</v>
      </c>
      <c r="AU2041" s="308" t="s">
        <v>85</v>
      </c>
      <c r="AV2041" s="16" t="s">
        <v>229</v>
      </c>
      <c r="AW2041" s="16" t="s">
        <v>32</v>
      </c>
      <c r="AX2041" s="16" t="s">
        <v>76</v>
      </c>
      <c r="AY2041" s="308" t="s">
        <v>195</v>
      </c>
    </row>
    <row r="2042" s="11" customFormat="1">
      <c r="A2042" s="11"/>
      <c r="B2042" s="228"/>
      <c r="C2042" s="229"/>
      <c r="D2042" s="213" t="s">
        <v>199</v>
      </c>
      <c r="E2042" s="230" t="s">
        <v>1</v>
      </c>
      <c r="F2042" s="231" t="s">
        <v>2877</v>
      </c>
      <c r="G2042" s="229"/>
      <c r="H2042" s="232">
        <v>7.0700000000000003</v>
      </c>
      <c r="I2042" s="233"/>
      <c r="J2042" s="229"/>
      <c r="K2042" s="229"/>
      <c r="L2042" s="234"/>
      <c r="M2042" s="235"/>
      <c r="N2042" s="236"/>
      <c r="O2042" s="236"/>
      <c r="P2042" s="236"/>
      <c r="Q2042" s="236"/>
      <c r="R2042" s="236"/>
      <c r="S2042" s="236"/>
      <c r="T2042" s="237"/>
      <c r="U2042" s="11"/>
      <c r="V2042" s="11"/>
      <c r="W2042" s="11"/>
      <c r="X2042" s="11"/>
      <c r="Y2042" s="11"/>
      <c r="Z2042" s="11"/>
      <c r="AA2042" s="11"/>
      <c r="AB2042" s="11"/>
      <c r="AC2042" s="11"/>
      <c r="AD2042" s="11"/>
      <c r="AE2042" s="11"/>
      <c r="AT2042" s="238" t="s">
        <v>199</v>
      </c>
      <c r="AU2042" s="238" t="s">
        <v>85</v>
      </c>
      <c r="AV2042" s="11" t="s">
        <v>85</v>
      </c>
      <c r="AW2042" s="11" t="s">
        <v>32</v>
      </c>
      <c r="AX2042" s="11" t="s">
        <v>83</v>
      </c>
      <c r="AY2042" s="238" t="s">
        <v>195</v>
      </c>
    </row>
    <row r="2043" s="2" customFormat="1" ht="33" customHeight="1">
      <c r="A2043" s="39"/>
      <c r="B2043" s="40"/>
      <c r="C2043" s="200" t="s">
        <v>479</v>
      </c>
      <c r="D2043" s="200" t="s">
        <v>191</v>
      </c>
      <c r="E2043" s="201" t="s">
        <v>1849</v>
      </c>
      <c r="F2043" s="202" t="s">
        <v>1850</v>
      </c>
      <c r="G2043" s="203" t="s">
        <v>1804</v>
      </c>
      <c r="H2043" s="204">
        <v>8</v>
      </c>
      <c r="I2043" s="205"/>
      <c r="J2043" s="206">
        <f>ROUND(I2043*H2043,2)</f>
        <v>0</v>
      </c>
      <c r="K2043" s="202" t="s">
        <v>1412</v>
      </c>
      <c r="L2043" s="45"/>
      <c r="M2043" s="207" t="s">
        <v>1</v>
      </c>
      <c r="N2043" s="208" t="s">
        <v>41</v>
      </c>
      <c r="O2043" s="92"/>
      <c r="P2043" s="209">
        <f>O2043*H2043</f>
        <v>0</v>
      </c>
      <c r="Q2043" s="209">
        <v>2.0000000000000002E-05</v>
      </c>
      <c r="R2043" s="209">
        <f>Q2043*H2043</f>
        <v>0.00016000000000000001</v>
      </c>
      <c r="S2043" s="209">
        <v>0</v>
      </c>
      <c r="T2043" s="210">
        <f>S2043*H2043</f>
        <v>0</v>
      </c>
      <c r="U2043" s="39"/>
      <c r="V2043" s="39"/>
      <c r="W2043" s="39"/>
      <c r="X2043" s="39"/>
      <c r="Y2043" s="39"/>
      <c r="Z2043" s="39"/>
      <c r="AA2043" s="39"/>
      <c r="AB2043" s="39"/>
      <c r="AC2043" s="39"/>
      <c r="AD2043" s="39"/>
      <c r="AE2043" s="39"/>
      <c r="AR2043" s="211" t="s">
        <v>234</v>
      </c>
      <c r="AT2043" s="211" t="s">
        <v>191</v>
      </c>
      <c r="AU2043" s="211" t="s">
        <v>85</v>
      </c>
      <c r="AY2043" s="18" t="s">
        <v>195</v>
      </c>
      <c r="BE2043" s="212">
        <f>IF(N2043="základní",J2043,0)</f>
        <v>0</v>
      </c>
      <c r="BF2043" s="212">
        <f>IF(N2043="snížená",J2043,0)</f>
        <v>0</v>
      </c>
      <c r="BG2043" s="212">
        <f>IF(N2043="zákl. přenesená",J2043,0)</f>
        <v>0</v>
      </c>
      <c r="BH2043" s="212">
        <f>IF(N2043="sníž. přenesená",J2043,0)</f>
        <v>0</v>
      </c>
      <c r="BI2043" s="212">
        <f>IF(N2043="nulová",J2043,0)</f>
        <v>0</v>
      </c>
      <c r="BJ2043" s="18" t="s">
        <v>83</v>
      </c>
      <c r="BK2043" s="212">
        <f>ROUND(I2043*H2043,2)</f>
        <v>0</v>
      </c>
      <c r="BL2043" s="18" t="s">
        <v>234</v>
      </c>
      <c r="BM2043" s="211" t="s">
        <v>2878</v>
      </c>
    </row>
    <row r="2044" s="10" customFormat="1">
      <c r="A2044" s="10"/>
      <c r="B2044" s="218"/>
      <c r="C2044" s="219"/>
      <c r="D2044" s="213" t="s">
        <v>199</v>
      </c>
      <c r="E2044" s="220" t="s">
        <v>1</v>
      </c>
      <c r="F2044" s="221" t="s">
        <v>2879</v>
      </c>
      <c r="G2044" s="219"/>
      <c r="H2044" s="220" t="s">
        <v>1</v>
      </c>
      <c r="I2044" s="222"/>
      <c r="J2044" s="219"/>
      <c r="K2044" s="219"/>
      <c r="L2044" s="223"/>
      <c r="M2044" s="224"/>
      <c r="N2044" s="225"/>
      <c r="O2044" s="225"/>
      <c r="P2044" s="225"/>
      <c r="Q2044" s="225"/>
      <c r="R2044" s="225"/>
      <c r="S2044" s="225"/>
      <c r="T2044" s="226"/>
      <c r="U2044" s="10"/>
      <c r="V2044" s="10"/>
      <c r="W2044" s="10"/>
      <c r="X2044" s="10"/>
      <c r="Y2044" s="10"/>
      <c r="Z2044" s="10"/>
      <c r="AA2044" s="10"/>
      <c r="AB2044" s="10"/>
      <c r="AC2044" s="10"/>
      <c r="AD2044" s="10"/>
      <c r="AE2044" s="10"/>
      <c r="AT2044" s="227" t="s">
        <v>199</v>
      </c>
      <c r="AU2044" s="227" t="s">
        <v>85</v>
      </c>
      <c r="AV2044" s="10" t="s">
        <v>83</v>
      </c>
      <c r="AW2044" s="10" t="s">
        <v>32</v>
      </c>
      <c r="AX2044" s="10" t="s">
        <v>76</v>
      </c>
      <c r="AY2044" s="227" t="s">
        <v>195</v>
      </c>
    </row>
    <row r="2045" s="10" customFormat="1">
      <c r="A2045" s="10"/>
      <c r="B2045" s="218"/>
      <c r="C2045" s="219"/>
      <c r="D2045" s="213" t="s">
        <v>199</v>
      </c>
      <c r="E2045" s="220" t="s">
        <v>1</v>
      </c>
      <c r="F2045" s="221" t="s">
        <v>2845</v>
      </c>
      <c r="G2045" s="219"/>
      <c r="H2045" s="220" t="s">
        <v>1</v>
      </c>
      <c r="I2045" s="222"/>
      <c r="J2045" s="219"/>
      <c r="K2045" s="219"/>
      <c r="L2045" s="223"/>
      <c r="M2045" s="224"/>
      <c r="N2045" s="225"/>
      <c r="O2045" s="225"/>
      <c r="P2045" s="225"/>
      <c r="Q2045" s="225"/>
      <c r="R2045" s="225"/>
      <c r="S2045" s="225"/>
      <c r="T2045" s="226"/>
      <c r="U2045" s="10"/>
      <c r="V2045" s="10"/>
      <c r="W2045" s="10"/>
      <c r="X2045" s="10"/>
      <c r="Y2045" s="10"/>
      <c r="Z2045" s="10"/>
      <c r="AA2045" s="10"/>
      <c r="AB2045" s="10"/>
      <c r="AC2045" s="10"/>
      <c r="AD2045" s="10"/>
      <c r="AE2045" s="10"/>
      <c r="AT2045" s="227" t="s">
        <v>199</v>
      </c>
      <c r="AU2045" s="227" t="s">
        <v>85</v>
      </c>
      <c r="AV2045" s="10" t="s">
        <v>83</v>
      </c>
      <c r="AW2045" s="10" t="s">
        <v>32</v>
      </c>
      <c r="AX2045" s="10" t="s">
        <v>76</v>
      </c>
      <c r="AY2045" s="227" t="s">
        <v>195</v>
      </c>
    </row>
    <row r="2046" s="11" customFormat="1">
      <c r="A2046" s="11"/>
      <c r="B2046" s="228"/>
      <c r="C2046" s="229"/>
      <c r="D2046" s="213" t="s">
        <v>199</v>
      </c>
      <c r="E2046" s="230" t="s">
        <v>1</v>
      </c>
      <c r="F2046" s="231" t="s">
        <v>2868</v>
      </c>
      <c r="G2046" s="229"/>
      <c r="H2046" s="232">
        <v>1</v>
      </c>
      <c r="I2046" s="233"/>
      <c r="J2046" s="229"/>
      <c r="K2046" s="229"/>
      <c r="L2046" s="234"/>
      <c r="M2046" s="235"/>
      <c r="N2046" s="236"/>
      <c r="O2046" s="236"/>
      <c r="P2046" s="236"/>
      <c r="Q2046" s="236"/>
      <c r="R2046" s="236"/>
      <c r="S2046" s="236"/>
      <c r="T2046" s="237"/>
      <c r="U2046" s="11"/>
      <c r="V2046" s="11"/>
      <c r="W2046" s="11"/>
      <c r="X2046" s="11"/>
      <c r="Y2046" s="11"/>
      <c r="Z2046" s="11"/>
      <c r="AA2046" s="11"/>
      <c r="AB2046" s="11"/>
      <c r="AC2046" s="11"/>
      <c r="AD2046" s="11"/>
      <c r="AE2046" s="11"/>
      <c r="AT2046" s="238" t="s">
        <v>199</v>
      </c>
      <c r="AU2046" s="238" t="s">
        <v>85</v>
      </c>
      <c r="AV2046" s="11" t="s">
        <v>85</v>
      </c>
      <c r="AW2046" s="11" t="s">
        <v>32</v>
      </c>
      <c r="AX2046" s="11" t="s">
        <v>76</v>
      </c>
      <c r="AY2046" s="238" t="s">
        <v>195</v>
      </c>
    </row>
    <row r="2047" s="11" customFormat="1">
      <c r="A2047" s="11"/>
      <c r="B2047" s="228"/>
      <c r="C2047" s="229"/>
      <c r="D2047" s="213" t="s">
        <v>199</v>
      </c>
      <c r="E2047" s="230" t="s">
        <v>1</v>
      </c>
      <c r="F2047" s="231" t="s">
        <v>2869</v>
      </c>
      <c r="G2047" s="229"/>
      <c r="H2047" s="232">
        <v>1</v>
      </c>
      <c r="I2047" s="233"/>
      <c r="J2047" s="229"/>
      <c r="K2047" s="229"/>
      <c r="L2047" s="234"/>
      <c r="M2047" s="235"/>
      <c r="N2047" s="236"/>
      <c r="O2047" s="236"/>
      <c r="P2047" s="236"/>
      <c r="Q2047" s="236"/>
      <c r="R2047" s="236"/>
      <c r="S2047" s="236"/>
      <c r="T2047" s="237"/>
      <c r="U2047" s="11"/>
      <c r="V2047" s="11"/>
      <c r="W2047" s="11"/>
      <c r="X2047" s="11"/>
      <c r="Y2047" s="11"/>
      <c r="Z2047" s="11"/>
      <c r="AA2047" s="11"/>
      <c r="AB2047" s="11"/>
      <c r="AC2047" s="11"/>
      <c r="AD2047" s="11"/>
      <c r="AE2047" s="11"/>
      <c r="AT2047" s="238" t="s">
        <v>199</v>
      </c>
      <c r="AU2047" s="238" t="s">
        <v>85</v>
      </c>
      <c r="AV2047" s="11" t="s">
        <v>85</v>
      </c>
      <c r="AW2047" s="11" t="s">
        <v>32</v>
      </c>
      <c r="AX2047" s="11" t="s">
        <v>76</v>
      </c>
      <c r="AY2047" s="238" t="s">
        <v>195</v>
      </c>
    </row>
    <row r="2048" s="11" customFormat="1">
      <c r="A2048" s="11"/>
      <c r="B2048" s="228"/>
      <c r="C2048" s="229"/>
      <c r="D2048" s="213" t="s">
        <v>199</v>
      </c>
      <c r="E2048" s="230" t="s">
        <v>1</v>
      </c>
      <c r="F2048" s="231" t="s">
        <v>2870</v>
      </c>
      <c r="G2048" s="229"/>
      <c r="H2048" s="232">
        <v>1</v>
      </c>
      <c r="I2048" s="233"/>
      <c r="J2048" s="229"/>
      <c r="K2048" s="229"/>
      <c r="L2048" s="234"/>
      <c r="M2048" s="235"/>
      <c r="N2048" s="236"/>
      <c r="O2048" s="236"/>
      <c r="P2048" s="236"/>
      <c r="Q2048" s="236"/>
      <c r="R2048" s="236"/>
      <c r="S2048" s="236"/>
      <c r="T2048" s="237"/>
      <c r="U2048" s="11"/>
      <c r="V2048" s="11"/>
      <c r="W2048" s="11"/>
      <c r="X2048" s="11"/>
      <c r="Y2048" s="11"/>
      <c r="Z2048" s="11"/>
      <c r="AA2048" s="11"/>
      <c r="AB2048" s="11"/>
      <c r="AC2048" s="11"/>
      <c r="AD2048" s="11"/>
      <c r="AE2048" s="11"/>
      <c r="AT2048" s="238" t="s">
        <v>199</v>
      </c>
      <c r="AU2048" s="238" t="s">
        <v>85</v>
      </c>
      <c r="AV2048" s="11" t="s">
        <v>85</v>
      </c>
      <c r="AW2048" s="11" t="s">
        <v>32</v>
      </c>
      <c r="AX2048" s="11" t="s">
        <v>76</v>
      </c>
      <c r="AY2048" s="238" t="s">
        <v>195</v>
      </c>
    </row>
    <row r="2049" s="11" customFormat="1">
      <c r="A2049" s="11"/>
      <c r="B2049" s="228"/>
      <c r="C2049" s="229"/>
      <c r="D2049" s="213" t="s">
        <v>199</v>
      </c>
      <c r="E2049" s="230" t="s">
        <v>1</v>
      </c>
      <c r="F2049" s="231" t="s">
        <v>2871</v>
      </c>
      <c r="G2049" s="229"/>
      <c r="H2049" s="232">
        <v>1</v>
      </c>
      <c r="I2049" s="233"/>
      <c r="J2049" s="229"/>
      <c r="K2049" s="229"/>
      <c r="L2049" s="234"/>
      <c r="M2049" s="235"/>
      <c r="N2049" s="236"/>
      <c r="O2049" s="236"/>
      <c r="P2049" s="236"/>
      <c r="Q2049" s="236"/>
      <c r="R2049" s="236"/>
      <c r="S2049" s="236"/>
      <c r="T2049" s="237"/>
      <c r="U2049" s="11"/>
      <c r="V2049" s="11"/>
      <c r="W2049" s="11"/>
      <c r="X2049" s="11"/>
      <c r="Y2049" s="11"/>
      <c r="Z2049" s="11"/>
      <c r="AA2049" s="11"/>
      <c r="AB2049" s="11"/>
      <c r="AC2049" s="11"/>
      <c r="AD2049" s="11"/>
      <c r="AE2049" s="11"/>
      <c r="AT2049" s="238" t="s">
        <v>199</v>
      </c>
      <c r="AU2049" s="238" t="s">
        <v>85</v>
      </c>
      <c r="AV2049" s="11" t="s">
        <v>85</v>
      </c>
      <c r="AW2049" s="11" t="s">
        <v>32</v>
      </c>
      <c r="AX2049" s="11" t="s">
        <v>76</v>
      </c>
      <c r="AY2049" s="238" t="s">
        <v>195</v>
      </c>
    </row>
    <row r="2050" s="11" customFormat="1">
      <c r="A2050" s="11"/>
      <c r="B2050" s="228"/>
      <c r="C2050" s="229"/>
      <c r="D2050" s="213" t="s">
        <v>199</v>
      </c>
      <c r="E2050" s="230" t="s">
        <v>1</v>
      </c>
      <c r="F2050" s="231" t="s">
        <v>2872</v>
      </c>
      <c r="G2050" s="229"/>
      <c r="H2050" s="232">
        <v>1</v>
      </c>
      <c r="I2050" s="233"/>
      <c r="J2050" s="229"/>
      <c r="K2050" s="229"/>
      <c r="L2050" s="234"/>
      <c r="M2050" s="235"/>
      <c r="N2050" s="236"/>
      <c r="O2050" s="236"/>
      <c r="P2050" s="236"/>
      <c r="Q2050" s="236"/>
      <c r="R2050" s="236"/>
      <c r="S2050" s="236"/>
      <c r="T2050" s="237"/>
      <c r="U2050" s="11"/>
      <c r="V2050" s="11"/>
      <c r="W2050" s="11"/>
      <c r="X2050" s="11"/>
      <c r="Y2050" s="11"/>
      <c r="Z2050" s="11"/>
      <c r="AA2050" s="11"/>
      <c r="AB2050" s="11"/>
      <c r="AC2050" s="11"/>
      <c r="AD2050" s="11"/>
      <c r="AE2050" s="11"/>
      <c r="AT2050" s="238" t="s">
        <v>199</v>
      </c>
      <c r="AU2050" s="238" t="s">
        <v>85</v>
      </c>
      <c r="AV2050" s="11" t="s">
        <v>85</v>
      </c>
      <c r="AW2050" s="11" t="s">
        <v>32</v>
      </c>
      <c r="AX2050" s="11" t="s">
        <v>76</v>
      </c>
      <c r="AY2050" s="238" t="s">
        <v>195</v>
      </c>
    </row>
    <row r="2051" s="11" customFormat="1">
      <c r="A2051" s="11"/>
      <c r="B2051" s="228"/>
      <c r="C2051" s="229"/>
      <c r="D2051" s="213" t="s">
        <v>199</v>
      </c>
      <c r="E2051" s="230" t="s">
        <v>1</v>
      </c>
      <c r="F2051" s="231" t="s">
        <v>2873</v>
      </c>
      <c r="G2051" s="229"/>
      <c r="H2051" s="232">
        <v>1</v>
      </c>
      <c r="I2051" s="233"/>
      <c r="J2051" s="229"/>
      <c r="K2051" s="229"/>
      <c r="L2051" s="234"/>
      <c r="M2051" s="235"/>
      <c r="N2051" s="236"/>
      <c r="O2051" s="236"/>
      <c r="P2051" s="236"/>
      <c r="Q2051" s="236"/>
      <c r="R2051" s="236"/>
      <c r="S2051" s="236"/>
      <c r="T2051" s="237"/>
      <c r="U2051" s="11"/>
      <c r="V2051" s="11"/>
      <c r="W2051" s="11"/>
      <c r="X2051" s="11"/>
      <c r="Y2051" s="11"/>
      <c r="Z2051" s="11"/>
      <c r="AA2051" s="11"/>
      <c r="AB2051" s="11"/>
      <c r="AC2051" s="11"/>
      <c r="AD2051" s="11"/>
      <c r="AE2051" s="11"/>
      <c r="AT2051" s="238" t="s">
        <v>199</v>
      </c>
      <c r="AU2051" s="238" t="s">
        <v>85</v>
      </c>
      <c r="AV2051" s="11" t="s">
        <v>85</v>
      </c>
      <c r="AW2051" s="11" t="s">
        <v>32</v>
      </c>
      <c r="AX2051" s="11" t="s">
        <v>76</v>
      </c>
      <c r="AY2051" s="238" t="s">
        <v>195</v>
      </c>
    </row>
    <row r="2052" s="11" customFormat="1">
      <c r="A2052" s="11"/>
      <c r="B2052" s="228"/>
      <c r="C2052" s="229"/>
      <c r="D2052" s="213" t="s">
        <v>199</v>
      </c>
      <c r="E2052" s="230" t="s">
        <v>1</v>
      </c>
      <c r="F2052" s="231" t="s">
        <v>2874</v>
      </c>
      <c r="G2052" s="229"/>
      <c r="H2052" s="232">
        <v>1</v>
      </c>
      <c r="I2052" s="233"/>
      <c r="J2052" s="229"/>
      <c r="K2052" s="229"/>
      <c r="L2052" s="234"/>
      <c r="M2052" s="235"/>
      <c r="N2052" s="236"/>
      <c r="O2052" s="236"/>
      <c r="P2052" s="236"/>
      <c r="Q2052" s="236"/>
      <c r="R2052" s="236"/>
      <c r="S2052" s="236"/>
      <c r="T2052" s="237"/>
      <c r="U2052" s="11"/>
      <c r="V2052" s="11"/>
      <c r="W2052" s="11"/>
      <c r="X2052" s="11"/>
      <c r="Y2052" s="11"/>
      <c r="Z2052" s="11"/>
      <c r="AA2052" s="11"/>
      <c r="AB2052" s="11"/>
      <c r="AC2052" s="11"/>
      <c r="AD2052" s="11"/>
      <c r="AE2052" s="11"/>
      <c r="AT2052" s="238" t="s">
        <v>199</v>
      </c>
      <c r="AU2052" s="238" t="s">
        <v>85</v>
      </c>
      <c r="AV2052" s="11" t="s">
        <v>85</v>
      </c>
      <c r="AW2052" s="11" t="s">
        <v>32</v>
      </c>
      <c r="AX2052" s="11" t="s">
        <v>76</v>
      </c>
      <c r="AY2052" s="238" t="s">
        <v>195</v>
      </c>
    </row>
    <row r="2053" s="10" customFormat="1">
      <c r="A2053" s="10"/>
      <c r="B2053" s="218"/>
      <c r="C2053" s="219"/>
      <c r="D2053" s="213" t="s">
        <v>199</v>
      </c>
      <c r="E2053" s="220" t="s">
        <v>1</v>
      </c>
      <c r="F2053" s="221" t="s">
        <v>2837</v>
      </c>
      <c r="G2053" s="219"/>
      <c r="H2053" s="220" t="s">
        <v>1</v>
      </c>
      <c r="I2053" s="222"/>
      <c r="J2053" s="219"/>
      <c r="K2053" s="219"/>
      <c r="L2053" s="223"/>
      <c r="M2053" s="224"/>
      <c r="N2053" s="225"/>
      <c r="O2053" s="225"/>
      <c r="P2053" s="225"/>
      <c r="Q2053" s="225"/>
      <c r="R2053" s="225"/>
      <c r="S2053" s="225"/>
      <c r="T2053" s="226"/>
      <c r="U2053" s="10"/>
      <c r="V2053" s="10"/>
      <c r="W2053" s="10"/>
      <c r="X2053" s="10"/>
      <c r="Y2053" s="10"/>
      <c r="Z2053" s="10"/>
      <c r="AA2053" s="10"/>
      <c r="AB2053" s="10"/>
      <c r="AC2053" s="10"/>
      <c r="AD2053" s="10"/>
      <c r="AE2053" s="10"/>
      <c r="AT2053" s="227" t="s">
        <v>199</v>
      </c>
      <c r="AU2053" s="227" t="s">
        <v>85</v>
      </c>
      <c r="AV2053" s="10" t="s">
        <v>83</v>
      </c>
      <c r="AW2053" s="10" t="s">
        <v>32</v>
      </c>
      <c r="AX2053" s="10" t="s">
        <v>76</v>
      </c>
      <c r="AY2053" s="227" t="s">
        <v>195</v>
      </c>
    </row>
    <row r="2054" s="11" customFormat="1">
      <c r="A2054" s="11"/>
      <c r="B2054" s="228"/>
      <c r="C2054" s="229"/>
      <c r="D2054" s="213" t="s">
        <v>199</v>
      </c>
      <c r="E2054" s="230" t="s">
        <v>1</v>
      </c>
      <c r="F2054" s="231" t="s">
        <v>2880</v>
      </c>
      <c r="G2054" s="229"/>
      <c r="H2054" s="232">
        <v>1</v>
      </c>
      <c r="I2054" s="233"/>
      <c r="J2054" s="229"/>
      <c r="K2054" s="229"/>
      <c r="L2054" s="234"/>
      <c r="M2054" s="235"/>
      <c r="N2054" s="236"/>
      <c r="O2054" s="236"/>
      <c r="P2054" s="236"/>
      <c r="Q2054" s="236"/>
      <c r="R2054" s="236"/>
      <c r="S2054" s="236"/>
      <c r="T2054" s="237"/>
      <c r="U2054" s="11"/>
      <c r="V2054" s="11"/>
      <c r="W2054" s="11"/>
      <c r="X2054" s="11"/>
      <c r="Y2054" s="11"/>
      <c r="Z2054" s="11"/>
      <c r="AA2054" s="11"/>
      <c r="AB2054" s="11"/>
      <c r="AC2054" s="11"/>
      <c r="AD2054" s="11"/>
      <c r="AE2054" s="11"/>
      <c r="AT2054" s="238" t="s">
        <v>199</v>
      </c>
      <c r="AU2054" s="238" t="s">
        <v>85</v>
      </c>
      <c r="AV2054" s="11" t="s">
        <v>85</v>
      </c>
      <c r="AW2054" s="11" t="s">
        <v>32</v>
      </c>
      <c r="AX2054" s="11" t="s">
        <v>76</v>
      </c>
      <c r="AY2054" s="238" t="s">
        <v>195</v>
      </c>
    </row>
    <row r="2055" s="15" customFormat="1">
      <c r="A2055" s="15"/>
      <c r="B2055" s="287"/>
      <c r="C2055" s="288"/>
      <c r="D2055" s="213" t="s">
        <v>199</v>
      </c>
      <c r="E2055" s="289" t="s">
        <v>1</v>
      </c>
      <c r="F2055" s="290" t="s">
        <v>1422</v>
      </c>
      <c r="G2055" s="288"/>
      <c r="H2055" s="291">
        <v>8</v>
      </c>
      <c r="I2055" s="292"/>
      <c r="J2055" s="288"/>
      <c r="K2055" s="288"/>
      <c r="L2055" s="293"/>
      <c r="M2055" s="294"/>
      <c r="N2055" s="295"/>
      <c r="O2055" s="295"/>
      <c r="P2055" s="295"/>
      <c r="Q2055" s="295"/>
      <c r="R2055" s="295"/>
      <c r="S2055" s="295"/>
      <c r="T2055" s="296"/>
      <c r="U2055" s="15"/>
      <c r="V2055" s="15"/>
      <c r="W2055" s="15"/>
      <c r="X2055" s="15"/>
      <c r="Y2055" s="15"/>
      <c r="Z2055" s="15"/>
      <c r="AA2055" s="15"/>
      <c r="AB2055" s="15"/>
      <c r="AC2055" s="15"/>
      <c r="AD2055" s="15"/>
      <c r="AE2055" s="15"/>
      <c r="AT2055" s="297" t="s">
        <v>199</v>
      </c>
      <c r="AU2055" s="297" t="s">
        <v>85</v>
      </c>
      <c r="AV2055" s="15" t="s">
        <v>234</v>
      </c>
      <c r="AW2055" s="15" t="s">
        <v>32</v>
      </c>
      <c r="AX2055" s="15" t="s">
        <v>83</v>
      </c>
      <c r="AY2055" s="297" t="s">
        <v>195</v>
      </c>
    </row>
    <row r="2056" s="2" customFormat="1" ht="24.15" customHeight="1">
      <c r="A2056" s="39"/>
      <c r="B2056" s="40"/>
      <c r="C2056" s="262" t="s">
        <v>483</v>
      </c>
      <c r="D2056" s="262" t="s">
        <v>224</v>
      </c>
      <c r="E2056" s="263" t="s">
        <v>1853</v>
      </c>
      <c r="F2056" s="264" t="s">
        <v>1854</v>
      </c>
      <c r="G2056" s="265" t="s">
        <v>1804</v>
      </c>
      <c r="H2056" s="266">
        <v>8.0800000000000001</v>
      </c>
      <c r="I2056" s="267"/>
      <c r="J2056" s="268">
        <f>ROUND(I2056*H2056,2)</f>
        <v>0</v>
      </c>
      <c r="K2056" s="264" t="s">
        <v>1412</v>
      </c>
      <c r="L2056" s="269"/>
      <c r="M2056" s="270" t="s">
        <v>1</v>
      </c>
      <c r="N2056" s="271" t="s">
        <v>41</v>
      </c>
      <c r="O2056" s="92"/>
      <c r="P2056" s="209">
        <f>O2056*H2056</f>
        <v>0</v>
      </c>
      <c r="Q2056" s="209">
        <v>0.0047999999999999996</v>
      </c>
      <c r="R2056" s="209">
        <f>Q2056*H2056</f>
        <v>0.038783999999999999</v>
      </c>
      <c r="S2056" s="209">
        <v>0</v>
      </c>
      <c r="T2056" s="210">
        <f>S2056*H2056</f>
        <v>0</v>
      </c>
      <c r="U2056" s="39"/>
      <c r="V2056" s="39"/>
      <c r="W2056" s="39"/>
      <c r="X2056" s="39"/>
      <c r="Y2056" s="39"/>
      <c r="Z2056" s="39"/>
      <c r="AA2056" s="39"/>
      <c r="AB2056" s="39"/>
      <c r="AC2056" s="39"/>
      <c r="AD2056" s="39"/>
      <c r="AE2056" s="39"/>
      <c r="AR2056" s="211" t="s">
        <v>253</v>
      </c>
      <c r="AT2056" s="211" t="s">
        <v>224</v>
      </c>
      <c r="AU2056" s="211" t="s">
        <v>85</v>
      </c>
      <c r="AY2056" s="18" t="s">
        <v>195</v>
      </c>
      <c r="BE2056" s="212">
        <f>IF(N2056="základní",J2056,0)</f>
        <v>0</v>
      </c>
      <c r="BF2056" s="212">
        <f>IF(N2056="snížená",J2056,0)</f>
        <v>0</v>
      </c>
      <c r="BG2056" s="212">
        <f>IF(N2056="zákl. přenesená",J2056,0)</f>
        <v>0</v>
      </c>
      <c r="BH2056" s="212">
        <f>IF(N2056="sníž. přenesená",J2056,0)</f>
        <v>0</v>
      </c>
      <c r="BI2056" s="212">
        <f>IF(N2056="nulová",J2056,0)</f>
        <v>0</v>
      </c>
      <c r="BJ2056" s="18" t="s">
        <v>83</v>
      </c>
      <c r="BK2056" s="212">
        <f>ROUND(I2056*H2056,2)</f>
        <v>0</v>
      </c>
      <c r="BL2056" s="18" t="s">
        <v>234</v>
      </c>
      <c r="BM2056" s="211" t="s">
        <v>2881</v>
      </c>
    </row>
    <row r="2057" s="10" customFormat="1">
      <c r="A2057" s="10"/>
      <c r="B2057" s="218"/>
      <c r="C2057" s="219"/>
      <c r="D2057" s="213" t="s">
        <v>199</v>
      </c>
      <c r="E2057" s="220" t="s">
        <v>1</v>
      </c>
      <c r="F2057" s="221" t="s">
        <v>2879</v>
      </c>
      <c r="G2057" s="219"/>
      <c r="H2057" s="220" t="s">
        <v>1</v>
      </c>
      <c r="I2057" s="222"/>
      <c r="J2057" s="219"/>
      <c r="K2057" s="219"/>
      <c r="L2057" s="223"/>
      <c r="M2057" s="224"/>
      <c r="N2057" s="225"/>
      <c r="O2057" s="225"/>
      <c r="P2057" s="225"/>
      <c r="Q2057" s="225"/>
      <c r="R2057" s="225"/>
      <c r="S2057" s="225"/>
      <c r="T2057" s="226"/>
      <c r="U2057" s="10"/>
      <c r="V2057" s="10"/>
      <c r="W2057" s="10"/>
      <c r="X2057" s="10"/>
      <c r="Y2057" s="10"/>
      <c r="Z2057" s="10"/>
      <c r="AA2057" s="10"/>
      <c r="AB2057" s="10"/>
      <c r="AC2057" s="10"/>
      <c r="AD2057" s="10"/>
      <c r="AE2057" s="10"/>
      <c r="AT2057" s="227" t="s">
        <v>199</v>
      </c>
      <c r="AU2057" s="227" t="s">
        <v>85</v>
      </c>
      <c r="AV2057" s="10" t="s">
        <v>83</v>
      </c>
      <c r="AW2057" s="10" t="s">
        <v>32</v>
      </c>
      <c r="AX2057" s="10" t="s">
        <v>76</v>
      </c>
      <c r="AY2057" s="227" t="s">
        <v>195</v>
      </c>
    </row>
    <row r="2058" s="10" customFormat="1">
      <c r="A2058" s="10"/>
      <c r="B2058" s="218"/>
      <c r="C2058" s="219"/>
      <c r="D2058" s="213" t="s">
        <v>199</v>
      </c>
      <c r="E2058" s="220" t="s">
        <v>1</v>
      </c>
      <c r="F2058" s="221" t="s">
        <v>2845</v>
      </c>
      <c r="G2058" s="219"/>
      <c r="H2058" s="220" t="s">
        <v>1</v>
      </c>
      <c r="I2058" s="222"/>
      <c r="J2058" s="219"/>
      <c r="K2058" s="219"/>
      <c r="L2058" s="223"/>
      <c r="M2058" s="224"/>
      <c r="N2058" s="225"/>
      <c r="O2058" s="225"/>
      <c r="P2058" s="225"/>
      <c r="Q2058" s="225"/>
      <c r="R2058" s="225"/>
      <c r="S2058" s="225"/>
      <c r="T2058" s="226"/>
      <c r="U2058" s="10"/>
      <c r="V2058" s="10"/>
      <c r="W2058" s="10"/>
      <c r="X2058" s="10"/>
      <c r="Y2058" s="10"/>
      <c r="Z2058" s="10"/>
      <c r="AA2058" s="10"/>
      <c r="AB2058" s="10"/>
      <c r="AC2058" s="10"/>
      <c r="AD2058" s="10"/>
      <c r="AE2058" s="10"/>
      <c r="AT2058" s="227" t="s">
        <v>199</v>
      </c>
      <c r="AU2058" s="227" t="s">
        <v>85</v>
      </c>
      <c r="AV2058" s="10" t="s">
        <v>83</v>
      </c>
      <c r="AW2058" s="10" t="s">
        <v>32</v>
      </c>
      <c r="AX2058" s="10" t="s">
        <v>76</v>
      </c>
      <c r="AY2058" s="227" t="s">
        <v>195</v>
      </c>
    </row>
    <row r="2059" s="11" customFormat="1">
      <c r="A2059" s="11"/>
      <c r="B2059" s="228"/>
      <c r="C2059" s="229"/>
      <c r="D2059" s="213" t="s">
        <v>199</v>
      </c>
      <c r="E2059" s="230" t="s">
        <v>1</v>
      </c>
      <c r="F2059" s="231" t="s">
        <v>2868</v>
      </c>
      <c r="G2059" s="229"/>
      <c r="H2059" s="232">
        <v>1</v>
      </c>
      <c r="I2059" s="233"/>
      <c r="J2059" s="229"/>
      <c r="K2059" s="229"/>
      <c r="L2059" s="234"/>
      <c r="M2059" s="235"/>
      <c r="N2059" s="236"/>
      <c r="O2059" s="236"/>
      <c r="P2059" s="236"/>
      <c r="Q2059" s="236"/>
      <c r="R2059" s="236"/>
      <c r="S2059" s="236"/>
      <c r="T2059" s="237"/>
      <c r="U2059" s="11"/>
      <c r="V2059" s="11"/>
      <c r="W2059" s="11"/>
      <c r="X2059" s="11"/>
      <c r="Y2059" s="11"/>
      <c r="Z2059" s="11"/>
      <c r="AA2059" s="11"/>
      <c r="AB2059" s="11"/>
      <c r="AC2059" s="11"/>
      <c r="AD2059" s="11"/>
      <c r="AE2059" s="11"/>
      <c r="AT2059" s="238" t="s">
        <v>199</v>
      </c>
      <c r="AU2059" s="238" t="s">
        <v>85</v>
      </c>
      <c r="AV2059" s="11" t="s">
        <v>85</v>
      </c>
      <c r="AW2059" s="11" t="s">
        <v>32</v>
      </c>
      <c r="AX2059" s="11" t="s">
        <v>76</v>
      </c>
      <c r="AY2059" s="238" t="s">
        <v>195</v>
      </c>
    </row>
    <row r="2060" s="11" customFormat="1">
      <c r="A2060" s="11"/>
      <c r="B2060" s="228"/>
      <c r="C2060" s="229"/>
      <c r="D2060" s="213" t="s">
        <v>199</v>
      </c>
      <c r="E2060" s="230" t="s">
        <v>1</v>
      </c>
      <c r="F2060" s="231" t="s">
        <v>2869</v>
      </c>
      <c r="G2060" s="229"/>
      <c r="H2060" s="232">
        <v>1</v>
      </c>
      <c r="I2060" s="233"/>
      <c r="J2060" s="229"/>
      <c r="K2060" s="229"/>
      <c r="L2060" s="234"/>
      <c r="M2060" s="235"/>
      <c r="N2060" s="236"/>
      <c r="O2060" s="236"/>
      <c r="P2060" s="236"/>
      <c r="Q2060" s="236"/>
      <c r="R2060" s="236"/>
      <c r="S2060" s="236"/>
      <c r="T2060" s="237"/>
      <c r="U2060" s="11"/>
      <c r="V2060" s="11"/>
      <c r="W2060" s="11"/>
      <c r="X2060" s="11"/>
      <c r="Y2060" s="11"/>
      <c r="Z2060" s="11"/>
      <c r="AA2060" s="11"/>
      <c r="AB2060" s="11"/>
      <c r="AC2060" s="11"/>
      <c r="AD2060" s="11"/>
      <c r="AE2060" s="11"/>
      <c r="AT2060" s="238" t="s">
        <v>199</v>
      </c>
      <c r="AU2060" s="238" t="s">
        <v>85</v>
      </c>
      <c r="AV2060" s="11" t="s">
        <v>85</v>
      </c>
      <c r="AW2060" s="11" t="s">
        <v>32</v>
      </c>
      <c r="AX2060" s="11" t="s">
        <v>76</v>
      </c>
      <c r="AY2060" s="238" t="s">
        <v>195</v>
      </c>
    </row>
    <row r="2061" s="11" customFormat="1">
      <c r="A2061" s="11"/>
      <c r="B2061" s="228"/>
      <c r="C2061" s="229"/>
      <c r="D2061" s="213" t="s">
        <v>199</v>
      </c>
      <c r="E2061" s="230" t="s">
        <v>1</v>
      </c>
      <c r="F2061" s="231" t="s">
        <v>2870</v>
      </c>
      <c r="G2061" s="229"/>
      <c r="H2061" s="232">
        <v>1</v>
      </c>
      <c r="I2061" s="233"/>
      <c r="J2061" s="229"/>
      <c r="K2061" s="229"/>
      <c r="L2061" s="234"/>
      <c r="M2061" s="235"/>
      <c r="N2061" s="236"/>
      <c r="O2061" s="236"/>
      <c r="P2061" s="236"/>
      <c r="Q2061" s="236"/>
      <c r="R2061" s="236"/>
      <c r="S2061" s="236"/>
      <c r="T2061" s="237"/>
      <c r="U2061" s="11"/>
      <c r="V2061" s="11"/>
      <c r="W2061" s="11"/>
      <c r="X2061" s="11"/>
      <c r="Y2061" s="11"/>
      <c r="Z2061" s="11"/>
      <c r="AA2061" s="11"/>
      <c r="AB2061" s="11"/>
      <c r="AC2061" s="11"/>
      <c r="AD2061" s="11"/>
      <c r="AE2061" s="11"/>
      <c r="AT2061" s="238" t="s">
        <v>199</v>
      </c>
      <c r="AU2061" s="238" t="s">
        <v>85</v>
      </c>
      <c r="AV2061" s="11" t="s">
        <v>85</v>
      </c>
      <c r="AW2061" s="11" t="s">
        <v>32</v>
      </c>
      <c r="AX2061" s="11" t="s">
        <v>76</v>
      </c>
      <c r="AY2061" s="238" t="s">
        <v>195</v>
      </c>
    </row>
    <row r="2062" s="11" customFormat="1">
      <c r="A2062" s="11"/>
      <c r="B2062" s="228"/>
      <c r="C2062" s="229"/>
      <c r="D2062" s="213" t="s">
        <v>199</v>
      </c>
      <c r="E2062" s="230" t="s">
        <v>1</v>
      </c>
      <c r="F2062" s="231" t="s">
        <v>2871</v>
      </c>
      <c r="G2062" s="229"/>
      <c r="H2062" s="232">
        <v>1</v>
      </c>
      <c r="I2062" s="233"/>
      <c r="J2062" s="229"/>
      <c r="K2062" s="229"/>
      <c r="L2062" s="234"/>
      <c r="M2062" s="235"/>
      <c r="N2062" s="236"/>
      <c r="O2062" s="236"/>
      <c r="P2062" s="236"/>
      <c r="Q2062" s="236"/>
      <c r="R2062" s="236"/>
      <c r="S2062" s="236"/>
      <c r="T2062" s="237"/>
      <c r="U2062" s="11"/>
      <c r="V2062" s="11"/>
      <c r="W2062" s="11"/>
      <c r="X2062" s="11"/>
      <c r="Y2062" s="11"/>
      <c r="Z2062" s="11"/>
      <c r="AA2062" s="11"/>
      <c r="AB2062" s="11"/>
      <c r="AC2062" s="11"/>
      <c r="AD2062" s="11"/>
      <c r="AE2062" s="11"/>
      <c r="AT2062" s="238" t="s">
        <v>199</v>
      </c>
      <c r="AU2062" s="238" t="s">
        <v>85</v>
      </c>
      <c r="AV2062" s="11" t="s">
        <v>85</v>
      </c>
      <c r="AW2062" s="11" t="s">
        <v>32</v>
      </c>
      <c r="AX2062" s="11" t="s">
        <v>76</v>
      </c>
      <c r="AY2062" s="238" t="s">
        <v>195</v>
      </c>
    </row>
    <row r="2063" s="11" customFormat="1">
      <c r="A2063" s="11"/>
      <c r="B2063" s="228"/>
      <c r="C2063" s="229"/>
      <c r="D2063" s="213" t="s">
        <v>199</v>
      </c>
      <c r="E2063" s="230" t="s">
        <v>1</v>
      </c>
      <c r="F2063" s="231" t="s">
        <v>2872</v>
      </c>
      <c r="G2063" s="229"/>
      <c r="H2063" s="232">
        <v>1</v>
      </c>
      <c r="I2063" s="233"/>
      <c r="J2063" s="229"/>
      <c r="K2063" s="229"/>
      <c r="L2063" s="234"/>
      <c r="M2063" s="235"/>
      <c r="N2063" s="236"/>
      <c r="O2063" s="236"/>
      <c r="P2063" s="236"/>
      <c r="Q2063" s="236"/>
      <c r="R2063" s="236"/>
      <c r="S2063" s="236"/>
      <c r="T2063" s="237"/>
      <c r="U2063" s="11"/>
      <c r="V2063" s="11"/>
      <c r="W2063" s="11"/>
      <c r="X2063" s="11"/>
      <c r="Y2063" s="11"/>
      <c r="Z2063" s="11"/>
      <c r="AA2063" s="11"/>
      <c r="AB2063" s="11"/>
      <c r="AC2063" s="11"/>
      <c r="AD2063" s="11"/>
      <c r="AE2063" s="11"/>
      <c r="AT2063" s="238" t="s">
        <v>199</v>
      </c>
      <c r="AU2063" s="238" t="s">
        <v>85</v>
      </c>
      <c r="AV2063" s="11" t="s">
        <v>85</v>
      </c>
      <c r="AW2063" s="11" t="s">
        <v>32</v>
      </c>
      <c r="AX2063" s="11" t="s">
        <v>76</v>
      </c>
      <c r="AY2063" s="238" t="s">
        <v>195</v>
      </c>
    </row>
    <row r="2064" s="11" customFormat="1">
      <c r="A2064" s="11"/>
      <c r="B2064" s="228"/>
      <c r="C2064" s="229"/>
      <c r="D2064" s="213" t="s">
        <v>199</v>
      </c>
      <c r="E2064" s="230" t="s">
        <v>1</v>
      </c>
      <c r="F2064" s="231" t="s">
        <v>2873</v>
      </c>
      <c r="G2064" s="229"/>
      <c r="H2064" s="232">
        <v>1</v>
      </c>
      <c r="I2064" s="233"/>
      <c r="J2064" s="229"/>
      <c r="K2064" s="229"/>
      <c r="L2064" s="234"/>
      <c r="M2064" s="235"/>
      <c r="N2064" s="236"/>
      <c r="O2064" s="236"/>
      <c r="P2064" s="236"/>
      <c r="Q2064" s="236"/>
      <c r="R2064" s="236"/>
      <c r="S2064" s="236"/>
      <c r="T2064" s="237"/>
      <c r="U2064" s="11"/>
      <c r="V2064" s="11"/>
      <c r="W2064" s="11"/>
      <c r="X2064" s="11"/>
      <c r="Y2064" s="11"/>
      <c r="Z2064" s="11"/>
      <c r="AA2064" s="11"/>
      <c r="AB2064" s="11"/>
      <c r="AC2064" s="11"/>
      <c r="AD2064" s="11"/>
      <c r="AE2064" s="11"/>
      <c r="AT2064" s="238" t="s">
        <v>199</v>
      </c>
      <c r="AU2064" s="238" t="s">
        <v>85</v>
      </c>
      <c r="AV2064" s="11" t="s">
        <v>85</v>
      </c>
      <c r="AW2064" s="11" t="s">
        <v>32</v>
      </c>
      <c r="AX2064" s="11" t="s">
        <v>76</v>
      </c>
      <c r="AY2064" s="238" t="s">
        <v>195</v>
      </c>
    </row>
    <row r="2065" s="11" customFormat="1">
      <c r="A2065" s="11"/>
      <c r="B2065" s="228"/>
      <c r="C2065" s="229"/>
      <c r="D2065" s="213" t="s">
        <v>199</v>
      </c>
      <c r="E2065" s="230" t="s">
        <v>1</v>
      </c>
      <c r="F2065" s="231" t="s">
        <v>2874</v>
      </c>
      <c r="G2065" s="229"/>
      <c r="H2065" s="232">
        <v>1</v>
      </c>
      <c r="I2065" s="233"/>
      <c r="J2065" s="229"/>
      <c r="K2065" s="229"/>
      <c r="L2065" s="234"/>
      <c r="M2065" s="235"/>
      <c r="N2065" s="236"/>
      <c r="O2065" s="236"/>
      <c r="P2065" s="236"/>
      <c r="Q2065" s="236"/>
      <c r="R2065" s="236"/>
      <c r="S2065" s="236"/>
      <c r="T2065" s="237"/>
      <c r="U2065" s="11"/>
      <c r="V2065" s="11"/>
      <c r="W2065" s="11"/>
      <c r="X2065" s="11"/>
      <c r="Y2065" s="11"/>
      <c r="Z2065" s="11"/>
      <c r="AA2065" s="11"/>
      <c r="AB2065" s="11"/>
      <c r="AC2065" s="11"/>
      <c r="AD2065" s="11"/>
      <c r="AE2065" s="11"/>
      <c r="AT2065" s="238" t="s">
        <v>199</v>
      </c>
      <c r="AU2065" s="238" t="s">
        <v>85</v>
      </c>
      <c r="AV2065" s="11" t="s">
        <v>85</v>
      </c>
      <c r="AW2065" s="11" t="s">
        <v>32</v>
      </c>
      <c r="AX2065" s="11" t="s">
        <v>76</v>
      </c>
      <c r="AY2065" s="238" t="s">
        <v>195</v>
      </c>
    </row>
    <row r="2066" s="10" customFormat="1">
      <c r="A2066" s="10"/>
      <c r="B2066" s="218"/>
      <c r="C2066" s="219"/>
      <c r="D2066" s="213" t="s">
        <v>199</v>
      </c>
      <c r="E2066" s="220" t="s">
        <v>1</v>
      </c>
      <c r="F2066" s="221" t="s">
        <v>2837</v>
      </c>
      <c r="G2066" s="219"/>
      <c r="H2066" s="220" t="s">
        <v>1</v>
      </c>
      <c r="I2066" s="222"/>
      <c r="J2066" s="219"/>
      <c r="K2066" s="219"/>
      <c r="L2066" s="223"/>
      <c r="M2066" s="224"/>
      <c r="N2066" s="225"/>
      <c r="O2066" s="225"/>
      <c r="P2066" s="225"/>
      <c r="Q2066" s="225"/>
      <c r="R2066" s="225"/>
      <c r="S2066" s="225"/>
      <c r="T2066" s="226"/>
      <c r="U2066" s="10"/>
      <c r="V2066" s="10"/>
      <c r="W2066" s="10"/>
      <c r="X2066" s="10"/>
      <c r="Y2066" s="10"/>
      <c r="Z2066" s="10"/>
      <c r="AA2066" s="10"/>
      <c r="AB2066" s="10"/>
      <c r="AC2066" s="10"/>
      <c r="AD2066" s="10"/>
      <c r="AE2066" s="10"/>
      <c r="AT2066" s="227" t="s">
        <v>199</v>
      </c>
      <c r="AU2066" s="227" t="s">
        <v>85</v>
      </c>
      <c r="AV2066" s="10" t="s">
        <v>83</v>
      </c>
      <c r="AW2066" s="10" t="s">
        <v>32</v>
      </c>
      <c r="AX2066" s="10" t="s">
        <v>76</v>
      </c>
      <c r="AY2066" s="227" t="s">
        <v>195</v>
      </c>
    </row>
    <row r="2067" s="11" customFormat="1">
      <c r="A2067" s="11"/>
      <c r="B2067" s="228"/>
      <c r="C2067" s="229"/>
      <c r="D2067" s="213" t="s">
        <v>199</v>
      </c>
      <c r="E2067" s="230" t="s">
        <v>1</v>
      </c>
      <c r="F2067" s="231" t="s">
        <v>2880</v>
      </c>
      <c r="G2067" s="229"/>
      <c r="H2067" s="232">
        <v>1</v>
      </c>
      <c r="I2067" s="233"/>
      <c r="J2067" s="229"/>
      <c r="K2067" s="229"/>
      <c r="L2067" s="234"/>
      <c r="M2067" s="235"/>
      <c r="N2067" s="236"/>
      <c r="O2067" s="236"/>
      <c r="P2067" s="236"/>
      <c r="Q2067" s="236"/>
      <c r="R2067" s="236"/>
      <c r="S2067" s="236"/>
      <c r="T2067" s="237"/>
      <c r="U2067" s="11"/>
      <c r="V2067" s="11"/>
      <c r="W2067" s="11"/>
      <c r="X2067" s="11"/>
      <c r="Y2067" s="11"/>
      <c r="Z2067" s="11"/>
      <c r="AA2067" s="11"/>
      <c r="AB2067" s="11"/>
      <c r="AC2067" s="11"/>
      <c r="AD2067" s="11"/>
      <c r="AE2067" s="11"/>
      <c r="AT2067" s="238" t="s">
        <v>199</v>
      </c>
      <c r="AU2067" s="238" t="s">
        <v>85</v>
      </c>
      <c r="AV2067" s="11" t="s">
        <v>85</v>
      </c>
      <c r="AW2067" s="11" t="s">
        <v>32</v>
      </c>
      <c r="AX2067" s="11" t="s">
        <v>76</v>
      </c>
      <c r="AY2067" s="238" t="s">
        <v>195</v>
      </c>
    </row>
    <row r="2068" s="16" customFormat="1">
      <c r="A2068" s="16"/>
      <c r="B2068" s="298"/>
      <c r="C2068" s="299"/>
      <c r="D2068" s="213" t="s">
        <v>199</v>
      </c>
      <c r="E2068" s="300" t="s">
        <v>1</v>
      </c>
      <c r="F2068" s="301" t="s">
        <v>1498</v>
      </c>
      <c r="G2068" s="299"/>
      <c r="H2068" s="302">
        <v>8</v>
      </c>
      <c r="I2068" s="303"/>
      <c r="J2068" s="299"/>
      <c r="K2068" s="299"/>
      <c r="L2068" s="304"/>
      <c r="M2068" s="305"/>
      <c r="N2068" s="306"/>
      <c r="O2068" s="306"/>
      <c r="P2068" s="306"/>
      <c r="Q2068" s="306"/>
      <c r="R2068" s="306"/>
      <c r="S2068" s="306"/>
      <c r="T2068" s="307"/>
      <c r="U2068" s="16"/>
      <c r="V2068" s="16"/>
      <c r="W2068" s="16"/>
      <c r="X2068" s="16"/>
      <c r="Y2068" s="16"/>
      <c r="Z2068" s="16"/>
      <c r="AA2068" s="16"/>
      <c r="AB2068" s="16"/>
      <c r="AC2068" s="16"/>
      <c r="AD2068" s="16"/>
      <c r="AE2068" s="16"/>
      <c r="AT2068" s="308" t="s">
        <v>199</v>
      </c>
      <c r="AU2068" s="308" t="s">
        <v>85</v>
      </c>
      <c r="AV2068" s="16" t="s">
        <v>229</v>
      </c>
      <c r="AW2068" s="16" t="s">
        <v>32</v>
      </c>
      <c r="AX2068" s="16" t="s">
        <v>76</v>
      </c>
      <c r="AY2068" s="308" t="s">
        <v>195</v>
      </c>
    </row>
    <row r="2069" s="11" customFormat="1">
      <c r="A2069" s="11"/>
      <c r="B2069" s="228"/>
      <c r="C2069" s="229"/>
      <c r="D2069" s="213" t="s">
        <v>199</v>
      </c>
      <c r="E2069" s="230" t="s">
        <v>1</v>
      </c>
      <c r="F2069" s="231" t="s">
        <v>2882</v>
      </c>
      <c r="G2069" s="229"/>
      <c r="H2069" s="232">
        <v>8.0800000000000001</v>
      </c>
      <c r="I2069" s="233"/>
      <c r="J2069" s="229"/>
      <c r="K2069" s="229"/>
      <c r="L2069" s="234"/>
      <c r="M2069" s="235"/>
      <c r="N2069" s="236"/>
      <c r="O2069" s="236"/>
      <c r="P2069" s="236"/>
      <c r="Q2069" s="236"/>
      <c r="R2069" s="236"/>
      <c r="S2069" s="236"/>
      <c r="T2069" s="237"/>
      <c r="U2069" s="11"/>
      <c r="V2069" s="11"/>
      <c r="W2069" s="11"/>
      <c r="X2069" s="11"/>
      <c r="Y2069" s="11"/>
      <c r="Z2069" s="11"/>
      <c r="AA2069" s="11"/>
      <c r="AB2069" s="11"/>
      <c r="AC2069" s="11"/>
      <c r="AD2069" s="11"/>
      <c r="AE2069" s="11"/>
      <c r="AT2069" s="238" t="s">
        <v>199</v>
      </c>
      <c r="AU2069" s="238" t="s">
        <v>85</v>
      </c>
      <c r="AV2069" s="11" t="s">
        <v>85</v>
      </c>
      <c r="AW2069" s="11" t="s">
        <v>32</v>
      </c>
      <c r="AX2069" s="11" t="s">
        <v>83</v>
      </c>
      <c r="AY2069" s="238" t="s">
        <v>195</v>
      </c>
    </row>
    <row r="2070" s="2" customFormat="1" ht="24.15" customHeight="1">
      <c r="A2070" s="39"/>
      <c r="B2070" s="40"/>
      <c r="C2070" s="200" t="s">
        <v>486</v>
      </c>
      <c r="D2070" s="200" t="s">
        <v>191</v>
      </c>
      <c r="E2070" s="201" t="s">
        <v>1862</v>
      </c>
      <c r="F2070" s="202" t="s">
        <v>1863</v>
      </c>
      <c r="G2070" s="203" t="s">
        <v>1804</v>
      </c>
      <c r="H2070" s="204">
        <v>100</v>
      </c>
      <c r="I2070" s="205"/>
      <c r="J2070" s="206">
        <f>ROUND(I2070*H2070,2)</f>
        <v>0</v>
      </c>
      <c r="K2070" s="202" t="s">
        <v>1689</v>
      </c>
      <c r="L2070" s="45"/>
      <c r="M2070" s="207" t="s">
        <v>1</v>
      </c>
      <c r="N2070" s="208" t="s">
        <v>41</v>
      </c>
      <c r="O2070" s="92"/>
      <c r="P2070" s="209">
        <f>O2070*H2070</f>
        <v>0</v>
      </c>
      <c r="Q2070" s="209">
        <v>0.45937</v>
      </c>
      <c r="R2070" s="209">
        <f>Q2070*H2070</f>
        <v>45.936999999999998</v>
      </c>
      <c r="S2070" s="209">
        <v>0</v>
      </c>
      <c r="T2070" s="210">
        <f>S2070*H2070</f>
        <v>0</v>
      </c>
      <c r="U2070" s="39"/>
      <c r="V2070" s="39"/>
      <c r="W2070" s="39"/>
      <c r="X2070" s="39"/>
      <c r="Y2070" s="39"/>
      <c r="Z2070" s="39"/>
      <c r="AA2070" s="39"/>
      <c r="AB2070" s="39"/>
      <c r="AC2070" s="39"/>
      <c r="AD2070" s="39"/>
      <c r="AE2070" s="39"/>
      <c r="AR2070" s="211" t="s">
        <v>234</v>
      </c>
      <c r="AT2070" s="211" t="s">
        <v>191</v>
      </c>
      <c r="AU2070" s="211" t="s">
        <v>85</v>
      </c>
      <c r="AY2070" s="18" t="s">
        <v>195</v>
      </c>
      <c r="BE2070" s="212">
        <f>IF(N2070="základní",J2070,0)</f>
        <v>0</v>
      </c>
      <c r="BF2070" s="212">
        <f>IF(N2070="snížená",J2070,0)</f>
        <v>0</v>
      </c>
      <c r="BG2070" s="212">
        <f>IF(N2070="zákl. přenesená",J2070,0)</f>
        <v>0</v>
      </c>
      <c r="BH2070" s="212">
        <f>IF(N2070="sníž. přenesená",J2070,0)</f>
        <v>0</v>
      </c>
      <c r="BI2070" s="212">
        <f>IF(N2070="nulová",J2070,0)</f>
        <v>0</v>
      </c>
      <c r="BJ2070" s="18" t="s">
        <v>83</v>
      </c>
      <c r="BK2070" s="212">
        <f>ROUND(I2070*H2070,2)</f>
        <v>0</v>
      </c>
      <c r="BL2070" s="18" t="s">
        <v>234</v>
      </c>
      <c r="BM2070" s="211" t="s">
        <v>2883</v>
      </c>
    </row>
    <row r="2071" s="10" customFormat="1">
      <c r="A2071" s="10"/>
      <c r="B2071" s="218"/>
      <c r="C2071" s="219"/>
      <c r="D2071" s="213" t="s">
        <v>199</v>
      </c>
      <c r="E2071" s="220" t="s">
        <v>1</v>
      </c>
      <c r="F2071" s="221" t="s">
        <v>2884</v>
      </c>
      <c r="G2071" s="219"/>
      <c r="H2071" s="220" t="s">
        <v>1</v>
      </c>
      <c r="I2071" s="222"/>
      <c r="J2071" s="219"/>
      <c r="K2071" s="219"/>
      <c r="L2071" s="223"/>
      <c r="M2071" s="224"/>
      <c r="N2071" s="225"/>
      <c r="O2071" s="225"/>
      <c r="P2071" s="225"/>
      <c r="Q2071" s="225"/>
      <c r="R2071" s="225"/>
      <c r="S2071" s="225"/>
      <c r="T2071" s="226"/>
      <c r="U2071" s="10"/>
      <c r="V2071" s="10"/>
      <c r="W2071" s="10"/>
      <c r="X2071" s="10"/>
      <c r="Y2071" s="10"/>
      <c r="Z2071" s="10"/>
      <c r="AA2071" s="10"/>
      <c r="AB2071" s="10"/>
      <c r="AC2071" s="10"/>
      <c r="AD2071" s="10"/>
      <c r="AE2071" s="10"/>
      <c r="AT2071" s="227" t="s">
        <v>199</v>
      </c>
      <c r="AU2071" s="227" t="s">
        <v>85</v>
      </c>
      <c r="AV2071" s="10" t="s">
        <v>83</v>
      </c>
      <c r="AW2071" s="10" t="s">
        <v>32</v>
      </c>
      <c r="AX2071" s="10" t="s">
        <v>76</v>
      </c>
      <c r="AY2071" s="227" t="s">
        <v>195</v>
      </c>
    </row>
    <row r="2072" s="11" customFormat="1">
      <c r="A2072" s="11"/>
      <c r="B2072" s="228"/>
      <c r="C2072" s="229"/>
      <c r="D2072" s="213" t="s">
        <v>199</v>
      </c>
      <c r="E2072" s="230" t="s">
        <v>1</v>
      </c>
      <c r="F2072" s="231" t="s">
        <v>2885</v>
      </c>
      <c r="G2072" s="229"/>
      <c r="H2072" s="232">
        <v>10</v>
      </c>
      <c r="I2072" s="233"/>
      <c r="J2072" s="229"/>
      <c r="K2072" s="229"/>
      <c r="L2072" s="234"/>
      <c r="M2072" s="235"/>
      <c r="N2072" s="236"/>
      <c r="O2072" s="236"/>
      <c r="P2072" s="236"/>
      <c r="Q2072" s="236"/>
      <c r="R2072" s="236"/>
      <c r="S2072" s="236"/>
      <c r="T2072" s="237"/>
      <c r="U2072" s="11"/>
      <c r="V2072" s="11"/>
      <c r="W2072" s="11"/>
      <c r="X2072" s="11"/>
      <c r="Y2072" s="11"/>
      <c r="Z2072" s="11"/>
      <c r="AA2072" s="11"/>
      <c r="AB2072" s="11"/>
      <c r="AC2072" s="11"/>
      <c r="AD2072" s="11"/>
      <c r="AE2072" s="11"/>
      <c r="AT2072" s="238" t="s">
        <v>199</v>
      </c>
      <c r="AU2072" s="238" t="s">
        <v>85</v>
      </c>
      <c r="AV2072" s="11" t="s">
        <v>85</v>
      </c>
      <c r="AW2072" s="11" t="s">
        <v>32</v>
      </c>
      <c r="AX2072" s="11" t="s">
        <v>76</v>
      </c>
      <c r="AY2072" s="238" t="s">
        <v>195</v>
      </c>
    </row>
    <row r="2073" s="11" customFormat="1">
      <c r="A2073" s="11"/>
      <c r="B2073" s="228"/>
      <c r="C2073" s="229"/>
      <c r="D2073" s="213" t="s">
        <v>199</v>
      </c>
      <c r="E2073" s="230" t="s">
        <v>1</v>
      </c>
      <c r="F2073" s="231" t="s">
        <v>2886</v>
      </c>
      <c r="G2073" s="229"/>
      <c r="H2073" s="232">
        <v>4</v>
      </c>
      <c r="I2073" s="233"/>
      <c r="J2073" s="229"/>
      <c r="K2073" s="229"/>
      <c r="L2073" s="234"/>
      <c r="M2073" s="235"/>
      <c r="N2073" s="236"/>
      <c r="O2073" s="236"/>
      <c r="P2073" s="236"/>
      <c r="Q2073" s="236"/>
      <c r="R2073" s="236"/>
      <c r="S2073" s="236"/>
      <c r="T2073" s="237"/>
      <c r="U2073" s="11"/>
      <c r="V2073" s="11"/>
      <c r="W2073" s="11"/>
      <c r="X2073" s="11"/>
      <c r="Y2073" s="11"/>
      <c r="Z2073" s="11"/>
      <c r="AA2073" s="11"/>
      <c r="AB2073" s="11"/>
      <c r="AC2073" s="11"/>
      <c r="AD2073" s="11"/>
      <c r="AE2073" s="11"/>
      <c r="AT2073" s="238" t="s">
        <v>199</v>
      </c>
      <c r="AU2073" s="238" t="s">
        <v>85</v>
      </c>
      <c r="AV2073" s="11" t="s">
        <v>85</v>
      </c>
      <c r="AW2073" s="11" t="s">
        <v>32</v>
      </c>
      <c r="AX2073" s="11" t="s">
        <v>76</v>
      </c>
      <c r="AY2073" s="238" t="s">
        <v>195</v>
      </c>
    </row>
    <row r="2074" s="11" customFormat="1">
      <c r="A2074" s="11"/>
      <c r="B2074" s="228"/>
      <c r="C2074" s="229"/>
      <c r="D2074" s="213" t="s">
        <v>199</v>
      </c>
      <c r="E2074" s="230" t="s">
        <v>1</v>
      </c>
      <c r="F2074" s="231" t="s">
        <v>2887</v>
      </c>
      <c r="G2074" s="229"/>
      <c r="H2074" s="232">
        <v>14</v>
      </c>
      <c r="I2074" s="233"/>
      <c r="J2074" s="229"/>
      <c r="K2074" s="229"/>
      <c r="L2074" s="234"/>
      <c r="M2074" s="235"/>
      <c r="N2074" s="236"/>
      <c r="O2074" s="236"/>
      <c r="P2074" s="236"/>
      <c r="Q2074" s="236"/>
      <c r="R2074" s="236"/>
      <c r="S2074" s="236"/>
      <c r="T2074" s="237"/>
      <c r="U2074" s="11"/>
      <c r="V2074" s="11"/>
      <c r="W2074" s="11"/>
      <c r="X2074" s="11"/>
      <c r="Y2074" s="11"/>
      <c r="Z2074" s="11"/>
      <c r="AA2074" s="11"/>
      <c r="AB2074" s="11"/>
      <c r="AC2074" s="11"/>
      <c r="AD2074" s="11"/>
      <c r="AE2074" s="11"/>
      <c r="AT2074" s="238" t="s">
        <v>199</v>
      </c>
      <c r="AU2074" s="238" t="s">
        <v>85</v>
      </c>
      <c r="AV2074" s="11" t="s">
        <v>85</v>
      </c>
      <c r="AW2074" s="11" t="s">
        <v>32</v>
      </c>
      <c r="AX2074" s="11" t="s">
        <v>76</v>
      </c>
      <c r="AY2074" s="238" t="s">
        <v>195</v>
      </c>
    </row>
    <row r="2075" s="11" customFormat="1">
      <c r="A2075" s="11"/>
      <c r="B2075" s="228"/>
      <c r="C2075" s="229"/>
      <c r="D2075" s="213" t="s">
        <v>199</v>
      </c>
      <c r="E2075" s="230" t="s">
        <v>1</v>
      </c>
      <c r="F2075" s="231" t="s">
        <v>2888</v>
      </c>
      <c r="G2075" s="229"/>
      <c r="H2075" s="232">
        <v>2</v>
      </c>
      <c r="I2075" s="233"/>
      <c r="J2075" s="229"/>
      <c r="K2075" s="229"/>
      <c r="L2075" s="234"/>
      <c r="M2075" s="235"/>
      <c r="N2075" s="236"/>
      <c r="O2075" s="236"/>
      <c r="P2075" s="236"/>
      <c r="Q2075" s="236"/>
      <c r="R2075" s="236"/>
      <c r="S2075" s="236"/>
      <c r="T2075" s="237"/>
      <c r="U2075" s="11"/>
      <c r="V2075" s="11"/>
      <c r="W2075" s="11"/>
      <c r="X2075" s="11"/>
      <c r="Y2075" s="11"/>
      <c r="Z2075" s="11"/>
      <c r="AA2075" s="11"/>
      <c r="AB2075" s="11"/>
      <c r="AC2075" s="11"/>
      <c r="AD2075" s="11"/>
      <c r="AE2075" s="11"/>
      <c r="AT2075" s="238" t="s">
        <v>199</v>
      </c>
      <c r="AU2075" s="238" t="s">
        <v>85</v>
      </c>
      <c r="AV2075" s="11" t="s">
        <v>85</v>
      </c>
      <c r="AW2075" s="11" t="s">
        <v>32</v>
      </c>
      <c r="AX2075" s="11" t="s">
        <v>76</v>
      </c>
      <c r="AY2075" s="238" t="s">
        <v>195</v>
      </c>
    </row>
    <row r="2076" s="11" customFormat="1">
      <c r="A2076" s="11"/>
      <c r="B2076" s="228"/>
      <c r="C2076" s="229"/>
      <c r="D2076" s="213" t="s">
        <v>199</v>
      </c>
      <c r="E2076" s="230" t="s">
        <v>1</v>
      </c>
      <c r="F2076" s="231" t="s">
        <v>2889</v>
      </c>
      <c r="G2076" s="229"/>
      <c r="H2076" s="232">
        <v>11</v>
      </c>
      <c r="I2076" s="233"/>
      <c r="J2076" s="229"/>
      <c r="K2076" s="229"/>
      <c r="L2076" s="234"/>
      <c r="M2076" s="235"/>
      <c r="N2076" s="236"/>
      <c r="O2076" s="236"/>
      <c r="P2076" s="236"/>
      <c r="Q2076" s="236"/>
      <c r="R2076" s="236"/>
      <c r="S2076" s="236"/>
      <c r="T2076" s="237"/>
      <c r="U2076" s="11"/>
      <c r="V2076" s="11"/>
      <c r="W2076" s="11"/>
      <c r="X2076" s="11"/>
      <c r="Y2076" s="11"/>
      <c r="Z2076" s="11"/>
      <c r="AA2076" s="11"/>
      <c r="AB2076" s="11"/>
      <c r="AC2076" s="11"/>
      <c r="AD2076" s="11"/>
      <c r="AE2076" s="11"/>
      <c r="AT2076" s="238" t="s">
        <v>199</v>
      </c>
      <c r="AU2076" s="238" t="s">
        <v>85</v>
      </c>
      <c r="AV2076" s="11" t="s">
        <v>85</v>
      </c>
      <c r="AW2076" s="11" t="s">
        <v>32</v>
      </c>
      <c r="AX2076" s="11" t="s">
        <v>76</v>
      </c>
      <c r="AY2076" s="238" t="s">
        <v>195</v>
      </c>
    </row>
    <row r="2077" s="11" customFormat="1">
      <c r="A2077" s="11"/>
      <c r="B2077" s="228"/>
      <c r="C2077" s="229"/>
      <c r="D2077" s="213" t="s">
        <v>199</v>
      </c>
      <c r="E2077" s="230" t="s">
        <v>1</v>
      </c>
      <c r="F2077" s="231" t="s">
        <v>2890</v>
      </c>
      <c r="G2077" s="229"/>
      <c r="H2077" s="232">
        <v>3</v>
      </c>
      <c r="I2077" s="233"/>
      <c r="J2077" s="229"/>
      <c r="K2077" s="229"/>
      <c r="L2077" s="234"/>
      <c r="M2077" s="235"/>
      <c r="N2077" s="236"/>
      <c r="O2077" s="236"/>
      <c r="P2077" s="236"/>
      <c r="Q2077" s="236"/>
      <c r="R2077" s="236"/>
      <c r="S2077" s="236"/>
      <c r="T2077" s="237"/>
      <c r="U2077" s="11"/>
      <c r="V2077" s="11"/>
      <c r="W2077" s="11"/>
      <c r="X2077" s="11"/>
      <c r="Y2077" s="11"/>
      <c r="Z2077" s="11"/>
      <c r="AA2077" s="11"/>
      <c r="AB2077" s="11"/>
      <c r="AC2077" s="11"/>
      <c r="AD2077" s="11"/>
      <c r="AE2077" s="11"/>
      <c r="AT2077" s="238" t="s">
        <v>199</v>
      </c>
      <c r="AU2077" s="238" t="s">
        <v>85</v>
      </c>
      <c r="AV2077" s="11" t="s">
        <v>85</v>
      </c>
      <c r="AW2077" s="11" t="s">
        <v>32</v>
      </c>
      <c r="AX2077" s="11" t="s">
        <v>76</v>
      </c>
      <c r="AY2077" s="238" t="s">
        <v>195</v>
      </c>
    </row>
    <row r="2078" s="11" customFormat="1">
      <c r="A2078" s="11"/>
      <c r="B2078" s="228"/>
      <c r="C2078" s="229"/>
      <c r="D2078" s="213" t="s">
        <v>199</v>
      </c>
      <c r="E2078" s="230" t="s">
        <v>1</v>
      </c>
      <c r="F2078" s="231" t="s">
        <v>2891</v>
      </c>
      <c r="G2078" s="229"/>
      <c r="H2078" s="232">
        <v>3</v>
      </c>
      <c r="I2078" s="233"/>
      <c r="J2078" s="229"/>
      <c r="K2078" s="229"/>
      <c r="L2078" s="234"/>
      <c r="M2078" s="235"/>
      <c r="N2078" s="236"/>
      <c r="O2078" s="236"/>
      <c r="P2078" s="236"/>
      <c r="Q2078" s="236"/>
      <c r="R2078" s="236"/>
      <c r="S2078" s="236"/>
      <c r="T2078" s="237"/>
      <c r="U2078" s="11"/>
      <c r="V2078" s="11"/>
      <c r="W2078" s="11"/>
      <c r="X2078" s="11"/>
      <c r="Y2078" s="11"/>
      <c r="Z2078" s="11"/>
      <c r="AA2078" s="11"/>
      <c r="AB2078" s="11"/>
      <c r="AC2078" s="11"/>
      <c r="AD2078" s="11"/>
      <c r="AE2078" s="11"/>
      <c r="AT2078" s="238" t="s">
        <v>199</v>
      </c>
      <c r="AU2078" s="238" t="s">
        <v>85</v>
      </c>
      <c r="AV2078" s="11" t="s">
        <v>85</v>
      </c>
      <c r="AW2078" s="11" t="s">
        <v>32</v>
      </c>
      <c r="AX2078" s="11" t="s">
        <v>76</v>
      </c>
      <c r="AY2078" s="238" t="s">
        <v>195</v>
      </c>
    </row>
    <row r="2079" s="11" customFormat="1">
      <c r="A2079" s="11"/>
      <c r="B2079" s="228"/>
      <c r="C2079" s="229"/>
      <c r="D2079" s="213" t="s">
        <v>199</v>
      </c>
      <c r="E2079" s="230" t="s">
        <v>1</v>
      </c>
      <c r="F2079" s="231" t="s">
        <v>2892</v>
      </c>
      <c r="G2079" s="229"/>
      <c r="H2079" s="232">
        <v>7</v>
      </c>
      <c r="I2079" s="233"/>
      <c r="J2079" s="229"/>
      <c r="K2079" s="229"/>
      <c r="L2079" s="234"/>
      <c r="M2079" s="235"/>
      <c r="N2079" s="236"/>
      <c r="O2079" s="236"/>
      <c r="P2079" s="236"/>
      <c r="Q2079" s="236"/>
      <c r="R2079" s="236"/>
      <c r="S2079" s="236"/>
      <c r="T2079" s="237"/>
      <c r="U2079" s="11"/>
      <c r="V2079" s="11"/>
      <c r="W2079" s="11"/>
      <c r="X2079" s="11"/>
      <c r="Y2079" s="11"/>
      <c r="Z2079" s="11"/>
      <c r="AA2079" s="11"/>
      <c r="AB2079" s="11"/>
      <c r="AC2079" s="11"/>
      <c r="AD2079" s="11"/>
      <c r="AE2079" s="11"/>
      <c r="AT2079" s="238" t="s">
        <v>199</v>
      </c>
      <c r="AU2079" s="238" t="s">
        <v>85</v>
      </c>
      <c r="AV2079" s="11" t="s">
        <v>85</v>
      </c>
      <c r="AW2079" s="11" t="s">
        <v>32</v>
      </c>
      <c r="AX2079" s="11" t="s">
        <v>76</v>
      </c>
      <c r="AY2079" s="238" t="s">
        <v>195</v>
      </c>
    </row>
    <row r="2080" s="11" customFormat="1">
      <c r="A2080" s="11"/>
      <c r="B2080" s="228"/>
      <c r="C2080" s="229"/>
      <c r="D2080" s="213" t="s">
        <v>199</v>
      </c>
      <c r="E2080" s="230" t="s">
        <v>1</v>
      </c>
      <c r="F2080" s="231" t="s">
        <v>2893</v>
      </c>
      <c r="G2080" s="229"/>
      <c r="H2080" s="232">
        <v>8</v>
      </c>
      <c r="I2080" s="233"/>
      <c r="J2080" s="229"/>
      <c r="K2080" s="229"/>
      <c r="L2080" s="234"/>
      <c r="M2080" s="235"/>
      <c r="N2080" s="236"/>
      <c r="O2080" s="236"/>
      <c r="P2080" s="236"/>
      <c r="Q2080" s="236"/>
      <c r="R2080" s="236"/>
      <c r="S2080" s="236"/>
      <c r="T2080" s="237"/>
      <c r="U2080" s="11"/>
      <c r="V2080" s="11"/>
      <c r="W2080" s="11"/>
      <c r="X2080" s="11"/>
      <c r="Y2080" s="11"/>
      <c r="Z2080" s="11"/>
      <c r="AA2080" s="11"/>
      <c r="AB2080" s="11"/>
      <c r="AC2080" s="11"/>
      <c r="AD2080" s="11"/>
      <c r="AE2080" s="11"/>
      <c r="AT2080" s="238" t="s">
        <v>199</v>
      </c>
      <c r="AU2080" s="238" t="s">
        <v>85</v>
      </c>
      <c r="AV2080" s="11" t="s">
        <v>85</v>
      </c>
      <c r="AW2080" s="11" t="s">
        <v>32</v>
      </c>
      <c r="AX2080" s="11" t="s">
        <v>76</v>
      </c>
      <c r="AY2080" s="238" t="s">
        <v>195</v>
      </c>
    </row>
    <row r="2081" s="11" customFormat="1">
      <c r="A2081" s="11"/>
      <c r="B2081" s="228"/>
      <c r="C2081" s="229"/>
      <c r="D2081" s="213" t="s">
        <v>199</v>
      </c>
      <c r="E2081" s="230" t="s">
        <v>1</v>
      </c>
      <c r="F2081" s="231" t="s">
        <v>2894</v>
      </c>
      <c r="G2081" s="229"/>
      <c r="H2081" s="232">
        <v>6</v>
      </c>
      <c r="I2081" s="233"/>
      <c r="J2081" s="229"/>
      <c r="K2081" s="229"/>
      <c r="L2081" s="234"/>
      <c r="M2081" s="235"/>
      <c r="N2081" s="236"/>
      <c r="O2081" s="236"/>
      <c r="P2081" s="236"/>
      <c r="Q2081" s="236"/>
      <c r="R2081" s="236"/>
      <c r="S2081" s="236"/>
      <c r="T2081" s="237"/>
      <c r="U2081" s="11"/>
      <c r="V2081" s="11"/>
      <c r="W2081" s="11"/>
      <c r="X2081" s="11"/>
      <c r="Y2081" s="11"/>
      <c r="Z2081" s="11"/>
      <c r="AA2081" s="11"/>
      <c r="AB2081" s="11"/>
      <c r="AC2081" s="11"/>
      <c r="AD2081" s="11"/>
      <c r="AE2081" s="11"/>
      <c r="AT2081" s="238" t="s">
        <v>199</v>
      </c>
      <c r="AU2081" s="238" t="s">
        <v>85</v>
      </c>
      <c r="AV2081" s="11" t="s">
        <v>85</v>
      </c>
      <c r="AW2081" s="11" t="s">
        <v>32</v>
      </c>
      <c r="AX2081" s="11" t="s">
        <v>76</v>
      </c>
      <c r="AY2081" s="238" t="s">
        <v>195</v>
      </c>
    </row>
    <row r="2082" s="11" customFormat="1">
      <c r="A2082" s="11"/>
      <c r="B2082" s="228"/>
      <c r="C2082" s="229"/>
      <c r="D2082" s="213" t="s">
        <v>199</v>
      </c>
      <c r="E2082" s="230" t="s">
        <v>1</v>
      </c>
      <c r="F2082" s="231" t="s">
        <v>2895</v>
      </c>
      <c r="G2082" s="229"/>
      <c r="H2082" s="232">
        <v>12</v>
      </c>
      <c r="I2082" s="233"/>
      <c r="J2082" s="229"/>
      <c r="K2082" s="229"/>
      <c r="L2082" s="234"/>
      <c r="M2082" s="235"/>
      <c r="N2082" s="236"/>
      <c r="O2082" s="236"/>
      <c r="P2082" s="236"/>
      <c r="Q2082" s="236"/>
      <c r="R2082" s="236"/>
      <c r="S2082" s="236"/>
      <c r="T2082" s="237"/>
      <c r="U2082" s="11"/>
      <c r="V2082" s="11"/>
      <c r="W2082" s="11"/>
      <c r="X2082" s="11"/>
      <c r="Y2082" s="11"/>
      <c r="Z2082" s="11"/>
      <c r="AA2082" s="11"/>
      <c r="AB2082" s="11"/>
      <c r="AC2082" s="11"/>
      <c r="AD2082" s="11"/>
      <c r="AE2082" s="11"/>
      <c r="AT2082" s="238" t="s">
        <v>199</v>
      </c>
      <c r="AU2082" s="238" t="s">
        <v>85</v>
      </c>
      <c r="AV2082" s="11" t="s">
        <v>85</v>
      </c>
      <c r="AW2082" s="11" t="s">
        <v>32</v>
      </c>
      <c r="AX2082" s="11" t="s">
        <v>76</v>
      </c>
      <c r="AY2082" s="238" t="s">
        <v>195</v>
      </c>
    </row>
    <row r="2083" s="11" customFormat="1">
      <c r="A2083" s="11"/>
      <c r="B2083" s="228"/>
      <c r="C2083" s="229"/>
      <c r="D2083" s="213" t="s">
        <v>199</v>
      </c>
      <c r="E2083" s="230" t="s">
        <v>1</v>
      </c>
      <c r="F2083" s="231" t="s">
        <v>2896</v>
      </c>
      <c r="G2083" s="229"/>
      <c r="H2083" s="232">
        <v>2</v>
      </c>
      <c r="I2083" s="233"/>
      <c r="J2083" s="229"/>
      <c r="K2083" s="229"/>
      <c r="L2083" s="234"/>
      <c r="M2083" s="235"/>
      <c r="N2083" s="236"/>
      <c r="O2083" s="236"/>
      <c r="P2083" s="236"/>
      <c r="Q2083" s="236"/>
      <c r="R2083" s="236"/>
      <c r="S2083" s="236"/>
      <c r="T2083" s="237"/>
      <c r="U2083" s="11"/>
      <c r="V2083" s="11"/>
      <c r="W2083" s="11"/>
      <c r="X2083" s="11"/>
      <c r="Y2083" s="11"/>
      <c r="Z2083" s="11"/>
      <c r="AA2083" s="11"/>
      <c r="AB2083" s="11"/>
      <c r="AC2083" s="11"/>
      <c r="AD2083" s="11"/>
      <c r="AE2083" s="11"/>
      <c r="AT2083" s="238" t="s">
        <v>199</v>
      </c>
      <c r="AU2083" s="238" t="s">
        <v>85</v>
      </c>
      <c r="AV2083" s="11" t="s">
        <v>85</v>
      </c>
      <c r="AW2083" s="11" t="s">
        <v>32</v>
      </c>
      <c r="AX2083" s="11" t="s">
        <v>76</v>
      </c>
      <c r="AY2083" s="238" t="s">
        <v>195</v>
      </c>
    </row>
    <row r="2084" s="11" customFormat="1">
      <c r="A2084" s="11"/>
      <c r="B2084" s="228"/>
      <c r="C2084" s="229"/>
      <c r="D2084" s="213" t="s">
        <v>199</v>
      </c>
      <c r="E2084" s="230" t="s">
        <v>1</v>
      </c>
      <c r="F2084" s="231" t="s">
        <v>2897</v>
      </c>
      <c r="G2084" s="229"/>
      <c r="H2084" s="232">
        <v>4</v>
      </c>
      <c r="I2084" s="233"/>
      <c r="J2084" s="229"/>
      <c r="K2084" s="229"/>
      <c r="L2084" s="234"/>
      <c r="M2084" s="235"/>
      <c r="N2084" s="236"/>
      <c r="O2084" s="236"/>
      <c r="P2084" s="236"/>
      <c r="Q2084" s="236"/>
      <c r="R2084" s="236"/>
      <c r="S2084" s="236"/>
      <c r="T2084" s="237"/>
      <c r="U2084" s="11"/>
      <c r="V2084" s="11"/>
      <c r="W2084" s="11"/>
      <c r="X2084" s="11"/>
      <c r="Y2084" s="11"/>
      <c r="Z2084" s="11"/>
      <c r="AA2084" s="11"/>
      <c r="AB2084" s="11"/>
      <c r="AC2084" s="11"/>
      <c r="AD2084" s="11"/>
      <c r="AE2084" s="11"/>
      <c r="AT2084" s="238" t="s">
        <v>199</v>
      </c>
      <c r="AU2084" s="238" t="s">
        <v>85</v>
      </c>
      <c r="AV2084" s="11" t="s">
        <v>85</v>
      </c>
      <c r="AW2084" s="11" t="s">
        <v>32</v>
      </c>
      <c r="AX2084" s="11" t="s">
        <v>76</v>
      </c>
      <c r="AY2084" s="238" t="s">
        <v>195</v>
      </c>
    </row>
    <row r="2085" s="11" customFormat="1">
      <c r="A2085" s="11"/>
      <c r="B2085" s="228"/>
      <c r="C2085" s="229"/>
      <c r="D2085" s="213" t="s">
        <v>199</v>
      </c>
      <c r="E2085" s="230" t="s">
        <v>1</v>
      </c>
      <c r="F2085" s="231" t="s">
        <v>2898</v>
      </c>
      <c r="G2085" s="229"/>
      <c r="H2085" s="232">
        <v>3</v>
      </c>
      <c r="I2085" s="233"/>
      <c r="J2085" s="229"/>
      <c r="K2085" s="229"/>
      <c r="L2085" s="234"/>
      <c r="M2085" s="235"/>
      <c r="N2085" s="236"/>
      <c r="O2085" s="236"/>
      <c r="P2085" s="236"/>
      <c r="Q2085" s="236"/>
      <c r="R2085" s="236"/>
      <c r="S2085" s="236"/>
      <c r="T2085" s="237"/>
      <c r="U2085" s="11"/>
      <c r="V2085" s="11"/>
      <c r="W2085" s="11"/>
      <c r="X2085" s="11"/>
      <c r="Y2085" s="11"/>
      <c r="Z2085" s="11"/>
      <c r="AA2085" s="11"/>
      <c r="AB2085" s="11"/>
      <c r="AC2085" s="11"/>
      <c r="AD2085" s="11"/>
      <c r="AE2085" s="11"/>
      <c r="AT2085" s="238" t="s">
        <v>199</v>
      </c>
      <c r="AU2085" s="238" t="s">
        <v>85</v>
      </c>
      <c r="AV2085" s="11" t="s">
        <v>85</v>
      </c>
      <c r="AW2085" s="11" t="s">
        <v>32</v>
      </c>
      <c r="AX2085" s="11" t="s">
        <v>76</v>
      </c>
      <c r="AY2085" s="238" t="s">
        <v>195</v>
      </c>
    </row>
    <row r="2086" s="11" customFormat="1">
      <c r="A2086" s="11"/>
      <c r="B2086" s="228"/>
      <c r="C2086" s="229"/>
      <c r="D2086" s="213" t="s">
        <v>199</v>
      </c>
      <c r="E2086" s="230" t="s">
        <v>1</v>
      </c>
      <c r="F2086" s="231" t="s">
        <v>2899</v>
      </c>
      <c r="G2086" s="229"/>
      <c r="H2086" s="232">
        <v>5</v>
      </c>
      <c r="I2086" s="233"/>
      <c r="J2086" s="229"/>
      <c r="K2086" s="229"/>
      <c r="L2086" s="234"/>
      <c r="M2086" s="235"/>
      <c r="N2086" s="236"/>
      <c r="O2086" s="236"/>
      <c r="P2086" s="236"/>
      <c r="Q2086" s="236"/>
      <c r="R2086" s="236"/>
      <c r="S2086" s="236"/>
      <c r="T2086" s="237"/>
      <c r="U2086" s="11"/>
      <c r="V2086" s="11"/>
      <c r="W2086" s="11"/>
      <c r="X2086" s="11"/>
      <c r="Y2086" s="11"/>
      <c r="Z2086" s="11"/>
      <c r="AA2086" s="11"/>
      <c r="AB2086" s="11"/>
      <c r="AC2086" s="11"/>
      <c r="AD2086" s="11"/>
      <c r="AE2086" s="11"/>
      <c r="AT2086" s="238" t="s">
        <v>199</v>
      </c>
      <c r="AU2086" s="238" t="s">
        <v>85</v>
      </c>
      <c r="AV2086" s="11" t="s">
        <v>85</v>
      </c>
      <c r="AW2086" s="11" t="s">
        <v>32</v>
      </c>
      <c r="AX2086" s="11" t="s">
        <v>76</v>
      </c>
      <c r="AY2086" s="238" t="s">
        <v>195</v>
      </c>
    </row>
    <row r="2087" s="11" customFormat="1">
      <c r="A2087" s="11"/>
      <c r="B2087" s="228"/>
      <c r="C2087" s="229"/>
      <c r="D2087" s="213" t="s">
        <v>199</v>
      </c>
      <c r="E2087" s="230" t="s">
        <v>1</v>
      </c>
      <c r="F2087" s="231" t="s">
        <v>2900</v>
      </c>
      <c r="G2087" s="229"/>
      <c r="H2087" s="232">
        <v>1</v>
      </c>
      <c r="I2087" s="233"/>
      <c r="J2087" s="229"/>
      <c r="K2087" s="229"/>
      <c r="L2087" s="234"/>
      <c r="M2087" s="235"/>
      <c r="N2087" s="236"/>
      <c r="O2087" s="236"/>
      <c r="P2087" s="236"/>
      <c r="Q2087" s="236"/>
      <c r="R2087" s="236"/>
      <c r="S2087" s="236"/>
      <c r="T2087" s="237"/>
      <c r="U2087" s="11"/>
      <c r="V2087" s="11"/>
      <c r="W2087" s="11"/>
      <c r="X2087" s="11"/>
      <c r="Y2087" s="11"/>
      <c r="Z2087" s="11"/>
      <c r="AA2087" s="11"/>
      <c r="AB2087" s="11"/>
      <c r="AC2087" s="11"/>
      <c r="AD2087" s="11"/>
      <c r="AE2087" s="11"/>
      <c r="AT2087" s="238" t="s">
        <v>199</v>
      </c>
      <c r="AU2087" s="238" t="s">
        <v>85</v>
      </c>
      <c r="AV2087" s="11" t="s">
        <v>85</v>
      </c>
      <c r="AW2087" s="11" t="s">
        <v>32</v>
      </c>
      <c r="AX2087" s="11" t="s">
        <v>76</v>
      </c>
      <c r="AY2087" s="238" t="s">
        <v>195</v>
      </c>
    </row>
    <row r="2088" s="11" customFormat="1">
      <c r="A2088" s="11"/>
      <c r="B2088" s="228"/>
      <c r="C2088" s="229"/>
      <c r="D2088" s="213" t="s">
        <v>199</v>
      </c>
      <c r="E2088" s="230" t="s">
        <v>1</v>
      </c>
      <c r="F2088" s="231" t="s">
        <v>2901</v>
      </c>
      <c r="G2088" s="229"/>
      <c r="H2088" s="232">
        <v>1</v>
      </c>
      <c r="I2088" s="233"/>
      <c r="J2088" s="229"/>
      <c r="K2088" s="229"/>
      <c r="L2088" s="234"/>
      <c r="M2088" s="235"/>
      <c r="N2088" s="236"/>
      <c r="O2088" s="236"/>
      <c r="P2088" s="236"/>
      <c r="Q2088" s="236"/>
      <c r="R2088" s="236"/>
      <c r="S2088" s="236"/>
      <c r="T2088" s="237"/>
      <c r="U2088" s="11"/>
      <c r="V2088" s="11"/>
      <c r="W2088" s="11"/>
      <c r="X2088" s="11"/>
      <c r="Y2088" s="11"/>
      <c r="Z2088" s="11"/>
      <c r="AA2088" s="11"/>
      <c r="AB2088" s="11"/>
      <c r="AC2088" s="11"/>
      <c r="AD2088" s="11"/>
      <c r="AE2088" s="11"/>
      <c r="AT2088" s="238" t="s">
        <v>199</v>
      </c>
      <c r="AU2088" s="238" t="s">
        <v>85</v>
      </c>
      <c r="AV2088" s="11" t="s">
        <v>85</v>
      </c>
      <c r="AW2088" s="11" t="s">
        <v>32</v>
      </c>
      <c r="AX2088" s="11" t="s">
        <v>76</v>
      </c>
      <c r="AY2088" s="238" t="s">
        <v>195</v>
      </c>
    </row>
    <row r="2089" s="11" customFormat="1">
      <c r="A2089" s="11"/>
      <c r="B2089" s="228"/>
      <c r="C2089" s="229"/>
      <c r="D2089" s="213" t="s">
        <v>199</v>
      </c>
      <c r="E2089" s="230" t="s">
        <v>1</v>
      </c>
      <c r="F2089" s="231" t="s">
        <v>2902</v>
      </c>
      <c r="G2089" s="229"/>
      <c r="H2089" s="232">
        <v>1</v>
      </c>
      <c r="I2089" s="233"/>
      <c r="J2089" s="229"/>
      <c r="K2089" s="229"/>
      <c r="L2089" s="234"/>
      <c r="M2089" s="235"/>
      <c r="N2089" s="236"/>
      <c r="O2089" s="236"/>
      <c r="P2089" s="236"/>
      <c r="Q2089" s="236"/>
      <c r="R2089" s="236"/>
      <c r="S2089" s="236"/>
      <c r="T2089" s="237"/>
      <c r="U2089" s="11"/>
      <c r="V2089" s="11"/>
      <c r="W2089" s="11"/>
      <c r="X2089" s="11"/>
      <c r="Y2089" s="11"/>
      <c r="Z2089" s="11"/>
      <c r="AA2089" s="11"/>
      <c r="AB2089" s="11"/>
      <c r="AC2089" s="11"/>
      <c r="AD2089" s="11"/>
      <c r="AE2089" s="11"/>
      <c r="AT2089" s="238" t="s">
        <v>199</v>
      </c>
      <c r="AU2089" s="238" t="s">
        <v>85</v>
      </c>
      <c r="AV2089" s="11" t="s">
        <v>85</v>
      </c>
      <c r="AW2089" s="11" t="s">
        <v>32</v>
      </c>
      <c r="AX2089" s="11" t="s">
        <v>76</v>
      </c>
      <c r="AY2089" s="238" t="s">
        <v>195</v>
      </c>
    </row>
    <row r="2090" s="11" customFormat="1">
      <c r="A2090" s="11"/>
      <c r="B2090" s="228"/>
      <c r="C2090" s="229"/>
      <c r="D2090" s="213" t="s">
        <v>199</v>
      </c>
      <c r="E2090" s="230" t="s">
        <v>1</v>
      </c>
      <c r="F2090" s="231" t="s">
        <v>2903</v>
      </c>
      <c r="G2090" s="229"/>
      <c r="H2090" s="232">
        <v>1</v>
      </c>
      <c r="I2090" s="233"/>
      <c r="J2090" s="229"/>
      <c r="K2090" s="229"/>
      <c r="L2090" s="234"/>
      <c r="M2090" s="235"/>
      <c r="N2090" s="236"/>
      <c r="O2090" s="236"/>
      <c r="P2090" s="236"/>
      <c r="Q2090" s="236"/>
      <c r="R2090" s="236"/>
      <c r="S2090" s="236"/>
      <c r="T2090" s="237"/>
      <c r="U2090" s="11"/>
      <c r="V2090" s="11"/>
      <c r="W2090" s="11"/>
      <c r="X2090" s="11"/>
      <c r="Y2090" s="11"/>
      <c r="Z2090" s="11"/>
      <c r="AA2090" s="11"/>
      <c r="AB2090" s="11"/>
      <c r="AC2090" s="11"/>
      <c r="AD2090" s="11"/>
      <c r="AE2090" s="11"/>
      <c r="AT2090" s="238" t="s">
        <v>199</v>
      </c>
      <c r="AU2090" s="238" t="s">
        <v>85</v>
      </c>
      <c r="AV2090" s="11" t="s">
        <v>85</v>
      </c>
      <c r="AW2090" s="11" t="s">
        <v>32</v>
      </c>
      <c r="AX2090" s="11" t="s">
        <v>76</v>
      </c>
      <c r="AY2090" s="238" t="s">
        <v>195</v>
      </c>
    </row>
    <row r="2091" s="11" customFormat="1">
      <c r="A2091" s="11"/>
      <c r="B2091" s="228"/>
      <c r="C2091" s="229"/>
      <c r="D2091" s="213" t="s">
        <v>199</v>
      </c>
      <c r="E2091" s="230" t="s">
        <v>1</v>
      </c>
      <c r="F2091" s="231" t="s">
        <v>2904</v>
      </c>
      <c r="G2091" s="229"/>
      <c r="H2091" s="232">
        <v>1</v>
      </c>
      <c r="I2091" s="233"/>
      <c r="J2091" s="229"/>
      <c r="K2091" s="229"/>
      <c r="L2091" s="234"/>
      <c r="M2091" s="235"/>
      <c r="N2091" s="236"/>
      <c r="O2091" s="236"/>
      <c r="P2091" s="236"/>
      <c r="Q2091" s="236"/>
      <c r="R2091" s="236"/>
      <c r="S2091" s="236"/>
      <c r="T2091" s="237"/>
      <c r="U2091" s="11"/>
      <c r="V2091" s="11"/>
      <c r="W2091" s="11"/>
      <c r="X2091" s="11"/>
      <c r="Y2091" s="11"/>
      <c r="Z2091" s="11"/>
      <c r="AA2091" s="11"/>
      <c r="AB2091" s="11"/>
      <c r="AC2091" s="11"/>
      <c r="AD2091" s="11"/>
      <c r="AE2091" s="11"/>
      <c r="AT2091" s="238" t="s">
        <v>199</v>
      </c>
      <c r="AU2091" s="238" t="s">
        <v>85</v>
      </c>
      <c r="AV2091" s="11" t="s">
        <v>85</v>
      </c>
      <c r="AW2091" s="11" t="s">
        <v>32</v>
      </c>
      <c r="AX2091" s="11" t="s">
        <v>76</v>
      </c>
      <c r="AY2091" s="238" t="s">
        <v>195</v>
      </c>
    </row>
    <row r="2092" s="11" customFormat="1">
      <c r="A2092" s="11"/>
      <c r="B2092" s="228"/>
      <c r="C2092" s="229"/>
      <c r="D2092" s="213" t="s">
        <v>199</v>
      </c>
      <c r="E2092" s="230" t="s">
        <v>1</v>
      </c>
      <c r="F2092" s="231" t="s">
        <v>2905</v>
      </c>
      <c r="G2092" s="229"/>
      <c r="H2092" s="232">
        <v>1</v>
      </c>
      <c r="I2092" s="233"/>
      <c r="J2092" s="229"/>
      <c r="K2092" s="229"/>
      <c r="L2092" s="234"/>
      <c r="M2092" s="235"/>
      <c r="N2092" s="236"/>
      <c r="O2092" s="236"/>
      <c r="P2092" s="236"/>
      <c r="Q2092" s="236"/>
      <c r="R2092" s="236"/>
      <c r="S2092" s="236"/>
      <c r="T2092" s="237"/>
      <c r="U2092" s="11"/>
      <c r="V2092" s="11"/>
      <c r="W2092" s="11"/>
      <c r="X2092" s="11"/>
      <c r="Y2092" s="11"/>
      <c r="Z2092" s="11"/>
      <c r="AA2092" s="11"/>
      <c r="AB2092" s="11"/>
      <c r="AC2092" s="11"/>
      <c r="AD2092" s="11"/>
      <c r="AE2092" s="11"/>
      <c r="AT2092" s="238" t="s">
        <v>199</v>
      </c>
      <c r="AU2092" s="238" t="s">
        <v>85</v>
      </c>
      <c r="AV2092" s="11" t="s">
        <v>85</v>
      </c>
      <c r="AW2092" s="11" t="s">
        <v>32</v>
      </c>
      <c r="AX2092" s="11" t="s">
        <v>76</v>
      </c>
      <c r="AY2092" s="238" t="s">
        <v>195</v>
      </c>
    </row>
    <row r="2093" s="15" customFormat="1">
      <c r="A2093" s="15"/>
      <c r="B2093" s="287"/>
      <c r="C2093" s="288"/>
      <c r="D2093" s="213" t="s">
        <v>199</v>
      </c>
      <c r="E2093" s="289" t="s">
        <v>1</v>
      </c>
      <c r="F2093" s="290" t="s">
        <v>1422</v>
      </c>
      <c r="G2093" s="288"/>
      <c r="H2093" s="291">
        <v>100</v>
      </c>
      <c r="I2093" s="292"/>
      <c r="J2093" s="288"/>
      <c r="K2093" s="288"/>
      <c r="L2093" s="293"/>
      <c r="M2093" s="294"/>
      <c r="N2093" s="295"/>
      <c r="O2093" s="295"/>
      <c r="P2093" s="295"/>
      <c r="Q2093" s="295"/>
      <c r="R2093" s="295"/>
      <c r="S2093" s="295"/>
      <c r="T2093" s="296"/>
      <c r="U2093" s="15"/>
      <c r="V2093" s="15"/>
      <c r="W2093" s="15"/>
      <c r="X2093" s="15"/>
      <c r="Y2093" s="15"/>
      <c r="Z2093" s="15"/>
      <c r="AA2093" s="15"/>
      <c r="AB2093" s="15"/>
      <c r="AC2093" s="15"/>
      <c r="AD2093" s="15"/>
      <c r="AE2093" s="15"/>
      <c r="AT2093" s="297" t="s">
        <v>199</v>
      </c>
      <c r="AU2093" s="297" t="s">
        <v>85</v>
      </c>
      <c r="AV2093" s="15" t="s">
        <v>234</v>
      </c>
      <c r="AW2093" s="15" t="s">
        <v>32</v>
      </c>
      <c r="AX2093" s="15" t="s">
        <v>83</v>
      </c>
      <c r="AY2093" s="297" t="s">
        <v>195</v>
      </c>
    </row>
    <row r="2094" s="2" customFormat="1" ht="24.15" customHeight="1">
      <c r="A2094" s="39"/>
      <c r="B2094" s="40"/>
      <c r="C2094" s="200" t="s">
        <v>489</v>
      </c>
      <c r="D2094" s="200" t="s">
        <v>191</v>
      </c>
      <c r="E2094" s="201" t="s">
        <v>1869</v>
      </c>
      <c r="F2094" s="202" t="s">
        <v>1870</v>
      </c>
      <c r="G2094" s="203" t="s">
        <v>513</v>
      </c>
      <c r="H2094" s="204">
        <v>1990.03</v>
      </c>
      <c r="I2094" s="205"/>
      <c r="J2094" s="206">
        <f>ROUND(I2094*H2094,2)</f>
        <v>0</v>
      </c>
      <c r="K2094" s="202" t="s">
        <v>1689</v>
      </c>
      <c r="L2094" s="45"/>
      <c r="M2094" s="207" t="s">
        <v>1</v>
      </c>
      <c r="N2094" s="208" t="s">
        <v>41</v>
      </c>
      <c r="O2094" s="92"/>
      <c r="P2094" s="209">
        <f>O2094*H2094</f>
        <v>0</v>
      </c>
      <c r="Q2094" s="209">
        <v>0</v>
      </c>
      <c r="R2094" s="209">
        <f>Q2094*H2094</f>
        <v>0</v>
      </c>
      <c r="S2094" s="209">
        <v>0</v>
      </c>
      <c r="T2094" s="210">
        <f>S2094*H2094</f>
        <v>0</v>
      </c>
      <c r="U2094" s="39"/>
      <c r="V2094" s="39"/>
      <c r="W2094" s="39"/>
      <c r="X2094" s="39"/>
      <c r="Y2094" s="39"/>
      <c r="Z2094" s="39"/>
      <c r="AA2094" s="39"/>
      <c r="AB2094" s="39"/>
      <c r="AC2094" s="39"/>
      <c r="AD2094" s="39"/>
      <c r="AE2094" s="39"/>
      <c r="AR2094" s="211" t="s">
        <v>234</v>
      </c>
      <c r="AT2094" s="211" t="s">
        <v>191</v>
      </c>
      <c r="AU2094" s="211" t="s">
        <v>85</v>
      </c>
      <c r="AY2094" s="18" t="s">
        <v>195</v>
      </c>
      <c r="BE2094" s="212">
        <f>IF(N2094="základní",J2094,0)</f>
        <v>0</v>
      </c>
      <c r="BF2094" s="212">
        <f>IF(N2094="snížená",J2094,0)</f>
        <v>0</v>
      </c>
      <c r="BG2094" s="212">
        <f>IF(N2094="zákl. přenesená",J2094,0)</f>
        <v>0</v>
      </c>
      <c r="BH2094" s="212">
        <f>IF(N2094="sníž. přenesená",J2094,0)</f>
        <v>0</v>
      </c>
      <c r="BI2094" s="212">
        <f>IF(N2094="nulová",J2094,0)</f>
        <v>0</v>
      </c>
      <c r="BJ2094" s="18" t="s">
        <v>83</v>
      </c>
      <c r="BK2094" s="212">
        <f>ROUND(I2094*H2094,2)</f>
        <v>0</v>
      </c>
      <c r="BL2094" s="18" t="s">
        <v>234</v>
      </c>
      <c r="BM2094" s="211" t="s">
        <v>2906</v>
      </c>
    </row>
    <row r="2095" s="10" customFormat="1">
      <c r="A2095" s="10"/>
      <c r="B2095" s="218"/>
      <c r="C2095" s="219"/>
      <c r="D2095" s="213" t="s">
        <v>199</v>
      </c>
      <c r="E2095" s="220" t="s">
        <v>1</v>
      </c>
      <c r="F2095" s="221" t="s">
        <v>2907</v>
      </c>
      <c r="G2095" s="219"/>
      <c r="H2095" s="220" t="s">
        <v>1</v>
      </c>
      <c r="I2095" s="222"/>
      <c r="J2095" s="219"/>
      <c r="K2095" s="219"/>
      <c r="L2095" s="223"/>
      <c r="M2095" s="224"/>
      <c r="N2095" s="225"/>
      <c r="O2095" s="225"/>
      <c r="P2095" s="225"/>
      <c r="Q2095" s="225"/>
      <c r="R2095" s="225"/>
      <c r="S2095" s="225"/>
      <c r="T2095" s="226"/>
      <c r="U2095" s="10"/>
      <c r="V2095" s="10"/>
      <c r="W2095" s="10"/>
      <c r="X2095" s="10"/>
      <c r="Y2095" s="10"/>
      <c r="Z2095" s="10"/>
      <c r="AA2095" s="10"/>
      <c r="AB2095" s="10"/>
      <c r="AC2095" s="10"/>
      <c r="AD2095" s="10"/>
      <c r="AE2095" s="10"/>
      <c r="AT2095" s="227" t="s">
        <v>199</v>
      </c>
      <c r="AU2095" s="227" t="s">
        <v>85</v>
      </c>
      <c r="AV2095" s="10" t="s">
        <v>83</v>
      </c>
      <c r="AW2095" s="10" t="s">
        <v>32</v>
      </c>
      <c r="AX2095" s="10" t="s">
        <v>76</v>
      </c>
      <c r="AY2095" s="227" t="s">
        <v>195</v>
      </c>
    </row>
    <row r="2096" s="11" customFormat="1">
      <c r="A2096" s="11"/>
      <c r="B2096" s="228"/>
      <c r="C2096" s="229"/>
      <c r="D2096" s="213" t="s">
        <v>199</v>
      </c>
      <c r="E2096" s="230" t="s">
        <v>1</v>
      </c>
      <c r="F2096" s="231" t="s">
        <v>2705</v>
      </c>
      <c r="G2096" s="229"/>
      <c r="H2096" s="232">
        <v>162.88</v>
      </c>
      <c r="I2096" s="233"/>
      <c r="J2096" s="229"/>
      <c r="K2096" s="229"/>
      <c r="L2096" s="234"/>
      <c r="M2096" s="235"/>
      <c r="N2096" s="236"/>
      <c r="O2096" s="236"/>
      <c r="P2096" s="236"/>
      <c r="Q2096" s="236"/>
      <c r="R2096" s="236"/>
      <c r="S2096" s="236"/>
      <c r="T2096" s="237"/>
      <c r="U2096" s="11"/>
      <c r="V2096" s="11"/>
      <c r="W2096" s="11"/>
      <c r="X2096" s="11"/>
      <c r="Y2096" s="11"/>
      <c r="Z2096" s="11"/>
      <c r="AA2096" s="11"/>
      <c r="AB2096" s="11"/>
      <c r="AC2096" s="11"/>
      <c r="AD2096" s="11"/>
      <c r="AE2096" s="11"/>
      <c r="AT2096" s="238" t="s">
        <v>199</v>
      </c>
      <c r="AU2096" s="238" t="s">
        <v>85</v>
      </c>
      <c r="AV2096" s="11" t="s">
        <v>85</v>
      </c>
      <c r="AW2096" s="11" t="s">
        <v>32</v>
      </c>
      <c r="AX2096" s="11" t="s">
        <v>76</v>
      </c>
      <c r="AY2096" s="238" t="s">
        <v>195</v>
      </c>
    </row>
    <row r="2097" s="11" customFormat="1">
      <c r="A2097" s="11"/>
      <c r="B2097" s="228"/>
      <c r="C2097" s="229"/>
      <c r="D2097" s="213" t="s">
        <v>199</v>
      </c>
      <c r="E2097" s="230" t="s">
        <v>1</v>
      </c>
      <c r="F2097" s="231" t="s">
        <v>2706</v>
      </c>
      <c r="G2097" s="229"/>
      <c r="H2097" s="232">
        <v>64.769999999999996</v>
      </c>
      <c r="I2097" s="233"/>
      <c r="J2097" s="229"/>
      <c r="K2097" s="229"/>
      <c r="L2097" s="234"/>
      <c r="M2097" s="235"/>
      <c r="N2097" s="236"/>
      <c r="O2097" s="236"/>
      <c r="P2097" s="236"/>
      <c r="Q2097" s="236"/>
      <c r="R2097" s="236"/>
      <c r="S2097" s="236"/>
      <c r="T2097" s="237"/>
      <c r="U2097" s="11"/>
      <c r="V2097" s="11"/>
      <c r="W2097" s="11"/>
      <c r="X2097" s="11"/>
      <c r="Y2097" s="11"/>
      <c r="Z2097" s="11"/>
      <c r="AA2097" s="11"/>
      <c r="AB2097" s="11"/>
      <c r="AC2097" s="11"/>
      <c r="AD2097" s="11"/>
      <c r="AE2097" s="11"/>
      <c r="AT2097" s="238" t="s">
        <v>199</v>
      </c>
      <c r="AU2097" s="238" t="s">
        <v>85</v>
      </c>
      <c r="AV2097" s="11" t="s">
        <v>85</v>
      </c>
      <c r="AW2097" s="11" t="s">
        <v>32</v>
      </c>
      <c r="AX2097" s="11" t="s">
        <v>76</v>
      </c>
      <c r="AY2097" s="238" t="s">
        <v>195</v>
      </c>
    </row>
    <row r="2098" s="11" customFormat="1">
      <c r="A2098" s="11"/>
      <c r="B2098" s="228"/>
      <c r="C2098" s="229"/>
      <c r="D2098" s="213" t="s">
        <v>199</v>
      </c>
      <c r="E2098" s="230" t="s">
        <v>1</v>
      </c>
      <c r="F2098" s="231" t="s">
        <v>2707</v>
      </c>
      <c r="G2098" s="229"/>
      <c r="H2098" s="232">
        <v>249.50999999999999</v>
      </c>
      <c r="I2098" s="233"/>
      <c r="J2098" s="229"/>
      <c r="K2098" s="229"/>
      <c r="L2098" s="234"/>
      <c r="M2098" s="235"/>
      <c r="N2098" s="236"/>
      <c r="O2098" s="236"/>
      <c r="P2098" s="236"/>
      <c r="Q2098" s="236"/>
      <c r="R2098" s="236"/>
      <c r="S2098" s="236"/>
      <c r="T2098" s="237"/>
      <c r="U2098" s="11"/>
      <c r="V2098" s="11"/>
      <c r="W2098" s="11"/>
      <c r="X2098" s="11"/>
      <c r="Y2098" s="11"/>
      <c r="Z2098" s="11"/>
      <c r="AA2098" s="11"/>
      <c r="AB2098" s="11"/>
      <c r="AC2098" s="11"/>
      <c r="AD2098" s="11"/>
      <c r="AE2098" s="11"/>
      <c r="AT2098" s="238" t="s">
        <v>199</v>
      </c>
      <c r="AU2098" s="238" t="s">
        <v>85</v>
      </c>
      <c r="AV2098" s="11" t="s">
        <v>85</v>
      </c>
      <c r="AW2098" s="11" t="s">
        <v>32</v>
      </c>
      <c r="AX2098" s="11" t="s">
        <v>76</v>
      </c>
      <c r="AY2098" s="238" t="s">
        <v>195</v>
      </c>
    </row>
    <row r="2099" s="11" customFormat="1">
      <c r="A2099" s="11"/>
      <c r="B2099" s="228"/>
      <c r="C2099" s="229"/>
      <c r="D2099" s="213" t="s">
        <v>199</v>
      </c>
      <c r="E2099" s="230" t="s">
        <v>1</v>
      </c>
      <c r="F2099" s="231" t="s">
        <v>2708</v>
      </c>
      <c r="G2099" s="229"/>
      <c r="H2099" s="232">
        <v>45.829999999999998</v>
      </c>
      <c r="I2099" s="233"/>
      <c r="J2099" s="229"/>
      <c r="K2099" s="229"/>
      <c r="L2099" s="234"/>
      <c r="M2099" s="235"/>
      <c r="N2099" s="236"/>
      <c r="O2099" s="236"/>
      <c r="P2099" s="236"/>
      <c r="Q2099" s="236"/>
      <c r="R2099" s="236"/>
      <c r="S2099" s="236"/>
      <c r="T2099" s="237"/>
      <c r="U2099" s="11"/>
      <c r="V2099" s="11"/>
      <c r="W2099" s="11"/>
      <c r="X2099" s="11"/>
      <c r="Y2099" s="11"/>
      <c r="Z2099" s="11"/>
      <c r="AA2099" s="11"/>
      <c r="AB2099" s="11"/>
      <c r="AC2099" s="11"/>
      <c r="AD2099" s="11"/>
      <c r="AE2099" s="11"/>
      <c r="AT2099" s="238" t="s">
        <v>199</v>
      </c>
      <c r="AU2099" s="238" t="s">
        <v>85</v>
      </c>
      <c r="AV2099" s="11" t="s">
        <v>85</v>
      </c>
      <c r="AW2099" s="11" t="s">
        <v>32</v>
      </c>
      <c r="AX2099" s="11" t="s">
        <v>76</v>
      </c>
      <c r="AY2099" s="238" t="s">
        <v>195</v>
      </c>
    </row>
    <row r="2100" s="11" customFormat="1">
      <c r="A2100" s="11"/>
      <c r="B2100" s="228"/>
      <c r="C2100" s="229"/>
      <c r="D2100" s="213" t="s">
        <v>199</v>
      </c>
      <c r="E2100" s="230" t="s">
        <v>1</v>
      </c>
      <c r="F2100" s="231" t="s">
        <v>2709</v>
      </c>
      <c r="G2100" s="229"/>
      <c r="H2100" s="232">
        <v>209.5</v>
      </c>
      <c r="I2100" s="233"/>
      <c r="J2100" s="229"/>
      <c r="K2100" s="229"/>
      <c r="L2100" s="234"/>
      <c r="M2100" s="235"/>
      <c r="N2100" s="236"/>
      <c r="O2100" s="236"/>
      <c r="P2100" s="236"/>
      <c r="Q2100" s="236"/>
      <c r="R2100" s="236"/>
      <c r="S2100" s="236"/>
      <c r="T2100" s="237"/>
      <c r="U2100" s="11"/>
      <c r="V2100" s="11"/>
      <c r="W2100" s="11"/>
      <c r="X2100" s="11"/>
      <c r="Y2100" s="11"/>
      <c r="Z2100" s="11"/>
      <c r="AA2100" s="11"/>
      <c r="AB2100" s="11"/>
      <c r="AC2100" s="11"/>
      <c r="AD2100" s="11"/>
      <c r="AE2100" s="11"/>
      <c r="AT2100" s="238" t="s">
        <v>199</v>
      </c>
      <c r="AU2100" s="238" t="s">
        <v>85</v>
      </c>
      <c r="AV2100" s="11" t="s">
        <v>85</v>
      </c>
      <c r="AW2100" s="11" t="s">
        <v>32</v>
      </c>
      <c r="AX2100" s="11" t="s">
        <v>76</v>
      </c>
      <c r="AY2100" s="238" t="s">
        <v>195</v>
      </c>
    </row>
    <row r="2101" s="11" customFormat="1">
      <c r="A2101" s="11"/>
      <c r="B2101" s="228"/>
      <c r="C2101" s="229"/>
      <c r="D2101" s="213" t="s">
        <v>199</v>
      </c>
      <c r="E2101" s="230" t="s">
        <v>1</v>
      </c>
      <c r="F2101" s="231" t="s">
        <v>2710</v>
      </c>
      <c r="G2101" s="229"/>
      <c r="H2101" s="232">
        <v>269.51999999999998</v>
      </c>
      <c r="I2101" s="233"/>
      <c r="J2101" s="229"/>
      <c r="K2101" s="229"/>
      <c r="L2101" s="234"/>
      <c r="M2101" s="235"/>
      <c r="N2101" s="236"/>
      <c r="O2101" s="236"/>
      <c r="P2101" s="236"/>
      <c r="Q2101" s="236"/>
      <c r="R2101" s="236"/>
      <c r="S2101" s="236"/>
      <c r="T2101" s="237"/>
      <c r="U2101" s="11"/>
      <c r="V2101" s="11"/>
      <c r="W2101" s="11"/>
      <c r="X2101" s="11"/>
      <c r="Y2101" s="11"/>
      <c r="Z2101" s="11"/>
      <c r="AA2101" s="11"/>
      <c r="AB2101" s="11"/>
      <c r="AC2101" s="11"/>
      <c r="AD2101" s="11"/>
      <c r="AE2101" s="11"/>
      <c r="AT2101" s="238" t="s">
        <v>199</v>
      </c>
      <c r="AU2101" s="238" t="s">
        <v>85</v>
      </c>
      <c r="AV2101" s="11" t="s">
        <v>85</v>
      </c>
      <c r="AW2101" s="11" t="s">
        <v>32</v>
      </c>
      <c r="AX2101" s="11" t="s">
        <v>76</v>
      </c>
      <c r="AY2101" s="238" t="s">
        <v>195</v>
      </c>
    </row>
    <row r="2102" s="11" customFormat="1">
      <c r="A2102" s="11"/>
      <c r="B2102" s="228"/>
      <c r="C2102" s="229"/>
      <c r="D2102" s="213" t="s">
        <v>199</v>
      </c>
      <c r="E2102" s="230" t="s">
        <v>1</v>
      </c>
      <c r="F2102" s="231" t="s">
        <v>2711</v>
      </c>
      <c r="G2102" s="229"/>
      <c r="H2102" s="232">
        <v>67.480000000000004</v>
      </c>
      <c r="I2102" s="233"/>
      <c r="J2102" s="229"/>
      <c r="K2102" s="229"/>
      <c r="L2102" s="234"/>
      <c r="M2102" s="235"/>
      <c r="N2102" s="236"/>
      <c r="O2102" s="236"/>
      <c r="P2102" s="236"/>
      <c r="Q2102" s="236"/>
      <c r="R2102" s="236"/>
      <c r="S2102" s="236"/>
      <c r="T2102" s="237"/>
      <c r="U2102" s="11"/>
      <c r="V2102" s="11"/>
      <c r="W2102" s="11"/>
      <c r="X2102" s="11"/>
      <c r="Y2102" s="11"/>
      <c r="Z2102" s="11"/>
      <c r="AA2102" s="11"/>
      <c r="AB2102" s="11"/>
      <c r="AC2102" s="11"/>
      <c r="AD2102" s="11"/>
      <c r="AE2102" s="11"/>
      <c r="AT2102" s="238" t="s">
        <v>199</v>
      </c>
      <c r="AU2102" s="238" t="s">
        <v>85</v>
      </c>
      <c r="AV2102" s="11" t="s">
        <v>85</v>
      </c>
      <c r="AW2102" s="11" t="s">
        <v>32</v>
      </c>
      <c r="AX2102" s="11" t="s">
        <v>76</v>
      </c>
      <c r="AY2102" s="238" t="s">
        <v>195</v>
      </c>
    </row>
    <row r="2103" s="11" customFormat="1">
      <c r="A2103" s="11"/>
      <c r="B2103" s="228"/>
      <c r="C2103" s="229"/>
      <c r="D2103" s="213" t="s">
        <v>199</v>
      </c>
      <c r="E2103" s="230" t="s">
        <v>1</v>
      </c>
      <c r="F2103" s="231" t="s">
        <v>2712</v>
      </c>
      <c r="G2103" s="229"/>
      <c r="H2103" s="232">
        <v>39.590000000000003</v>
      </c>
      <c r="I2103" s="233"/>
      <c r="J2103" s="229"/>
      <c r="K2103" s="229"/>
      <c r="L2103" s="234"/>
      <c r="M2103" s="235"/>
      <c r="N2103" s="236"/>
      <c r="O2103" s="236"/>
      <c r="P2103" s="236"/>
      <c r="Q2103" s="236"/>
      <c r="R2103" s="236"/>
      <c r="S2103" s="236"/>
      <c r="T2103" s="237"/>
      <c r="U2103" s="11"/>
      <c r="V2103" s="11"/>
      <c r="W2103" s="11"/>
      <c r="X2103" s="11"/>
      <c r="Y2103" s="11"/>
      <c r="Z2103" s="11"/>
      <c r="AA2103" s="11"/>
      <c r="AB2103" s="11"/>
      <c r="AC2103" s="11"/>
      <c r="AD2103" s="11"/>
      <c r="AE2103" s="11"/>
      <c r="AT2103" s="238" t="s">
        <v>199</v>
      </c>
      <c r="AU2103" s="238" t="s">
        <v>85</v>
      </c>
      <c r="AV2103" s="11" t="s">
        <v>85</v>
      </c>
      <c r="AW2103" s="11" t="s">
        <v>32</v>
      </c>
      <c r="AX2103" s="11" t="s">
        <v>76</v>
      </c>
      <c r="AY2103" s="238" t="s">
        <v>195</v>
      </c>
    </row>
    <row r="2104" s="11" customFormat="1">
      <c r="A2104" s="11"/>
      <c r="B2104" s="228"/>
      <c r="C2104" s="229"/>
      <c r="D2104" s="213" t="s">
        <v>199</v>
      </c>
      <c r="E2104" s="230" t="s">
        <v>1</v>
      </c>
      <c r="F2104" s="231" t="s">
        <v>2713</v>
      </c>
      <c r="G2104" s="229"/>
      <c r="H2104" s="232">
        <v>167</v>
      </c>
      <c r="I2104" s="233"/>
      <c r="J2104" s="229"/>
      <c r="K2104" s="229"/>
      <c r="L2104" s="234"/>
      <c r="M2104" s="235"/>
      <c r="N2104" s="236"/>
      <c r="O2104" s="236"/>
      <c r="P2104" s="236"/>
      <c r="Q2104" s="236"/>
      <c r="R2104" s="236"/>
      <c r="S2104" s="236"/>
      <c r="T2104" s="237"/>
      <c r="U2104" s="11"/>
      <c r="V2104" s="11"/>
      <c r="W2104" s="11"/>
      <c r="X2104" s="11"/>
      <c r="Y2104" s="11"/>
      <c r="Z2104" s="11"/>
      <c r="AA2104" s="11"/>
      <c r="AB2104" s="11"/>
      <c r="AC2104" s="11"/>
      <c r="AD2104" s="11"/>
      <c r="AE2104" s="11"/>
      <c r="AT2104" s="238" t="s">
        <v>199</v>
      </c>
      <c r="AU2104" s="238" t="s">
        <v>85</v>
      </c>
      <c r="AV2104" s="11" t="s">
        <v>85</v>
      </c>
      <c r="AW2104" s="11" t="s">
        <v>32</v>
      </c>
      <c r="AX2104" s="11" t="s">
        <v>76</v>
      </c>
      <c r="AY2104" s="238" t="s">
        <v>195</v>
      </c>
    </row>
    <row r="2105" s="11" customFormat="1">
      <c r="A2105" s="11"/>
      <c r="B2105" s="228"/>
      <c r="C2105" s="229"/>
      <c r="D2105" s="213" t="s">
        <v>199</v>
      </c>
      <c r="E2105" s="230" t="s">
        <v>1</v>
      </c>
      <c r="F2105" s="231" t="s">
        <v>2714</v>
      </c>
      <c r="G2105" s="229"/>
      <c r="H2105" s="232">
        <v>90.230000000000004</v>
      </c>
      <c r="I2105" s="233"/>
      <c r="J2105" s="229"/>
      <c r="K2105" s="229"/>
      <c r="L2105" s="234"/>
      <c r="M2105" s="235"/>
      <c r="N2105" s="236"/>
      <c r="O2105" s="236"/>
      <c r="P2105" s="236"/>
      <c r="Q2105" s="236"/>
      <c r="R2105" s="236"/>
      <c r="S2105" s="236"/>
      <c r="T2105" s="237"/>
      <c r="U2105" s="11"/>
      <c r="V2105" s="11"/>
      <c r="W2105" s="11"/>
      <c r="X2105" s="11"/>
      <c r="Y2105" s="11"/>
      <c r="Z2105" s="11"/>
      <c r="AA2105" s="11"/>
      <c r="AB2105" s="11"/>
      <c r="AC2105" s="11"/>
      <c r="AD2105" s="11"/>
      <c r="AE2105" s="11"/>
      <c r="AT2105" s="238" t="s">
        <v>199</v>
      </c>
      <c r="AU2105" s="238" t="s">
        <v>85</v>
      </c>
      <c r="AV2105" s="11" t="s">
        <v>85</v>
      </c>
      <c r="AW2105" s="11" t="s">
        <v>32</v>
      </c>
      <c r="AX2105" s="11" t="s">
        <v>76</v>
      </c>
      <c r="AY2105" s="238" t="s">
        <v>195</v>
      </c>
    </row>
    <row r="2106" s="11" customFormat="1">
      <c r="A2106" s="11"/>
      <c r="B2106" s="228"/>
      <c r="C2106" s="229"/>
      <c r="D2106" s="213" t="s">
        <v>199</v>
      </c>
      <c r="E2106" s="230" t="s">
        <v>1</v>
      </c>
      <c r="F2106" s="231" t="s">
        <v>2715</v>
      </c>
      <c r="G2106" s="229"/>
      <c r="H2106" s="232">
        <v>71.219999999999999</v>
      </c>
      <c r="I2106" s="233"/>
      <c r="J2106" s="229"/>
      <c r="K2106" s="229"/>
      <c r="L2106" s="234"/>
      <c r="M2106" s="235"/>
      <c r="N2106" s="236"/>
      <c r="O2106" s="236"/>
      <c r="P2106" s="236"/>
      <c r="Q2106" s="236"/>
      <c r="R2106" s="236"/>
      <c r="S2106" s="236"/>
      <c r="T2106" s="237"/>
      <c r="U2106" s="11"/>
      <c r="V2106" s="11"/>
      <c r="W2106" s="11"/>
      <c r="X2106" s="11"/>
      <c r="Y2106" s="11"/>
      <c r="Z2106" s="11"/>
      <c r="AA2106" s="11"/>
      <c r="AB2106" s="11"/>
      <c r="AC2106" s="11"/>
      <c r="AD2106" s="11"/>
      <c r="AE2106" s="11"/>
      <c r="AT2106" s="238" t="s">
        <v>199</v>
      </c>
      <c r="AU2106" s="238" t="s">
        <v>85</v>
      </c>
      <c r="AV2106" s="11" t="s">
        <v>85</v>
      </c>
      <c r="AW2106" s="11" t="s">
        <v>32</v>
      </c>
      <c r="AX2106" s="11" t="s">
        <v>76</v>
      </c>
      <c r="AY2106" s="238" t="s">
        <v>195</v>
      </c>
    </row>
    <row r="2107" s="11" customFormat="1">
      <c r="A2107" s="11"/>
      <c r="B2107" s="228"/>
      <c r="C2107" s="229"/>
      <c r="D2107" s="213" t="s">
        <v>199</v>
      </c>
      <c r="E2107" s="230" t="s">
        <v>1</v>
      </c>
      <c r="F2107" s="231" t="s">
        <v>2716</v>
      </c>
      <c r="G2107" s="229"/>
      <c r="H2107" s="232">
        <v>270.55000000000001</v>
      </c>
      <c r="I2107" s="233"/>
      <c r="J2107" s="229"/>
      <c r="K2107" s="229"/>
      <c r="L2107" s="234"/>
      <c r="M2107" s="235"/>
      <c r="N2107" s="236"/>
      <c r="O2107" s="236"/>
      <c r="P2107" s="236"/>
      <c r="Q2107" s="236"/>
      <c r="R2107" s="236"/>
      <c r="S2107" s="236"/>
      <c r="T2107" s="237"/>
      <c r="U2107" s="11"/>
      <c r="V2107" s="11"/>
      <c r="W2107" s="11"/>
      <c r="X2107" s="11"/>
      <c r="Y2107" s="11"/>
      <c r="Z2107" s="11"/>
      <c r="AA2107" s="11"/>
      <c r="AB2107" s="11"/>
      <c r="AC2107" s="11"/>
      <c r="AD2107" s="11"/>
      <c r="AE2107" s="11"/>
      <c r="AT2107" s="238" t="s">
        <v>199</v>
      </c>
      <c r="AU2107" s="238" t="s">
        <v>85</v>
      </c>
      <c r="AV2107" s="11" t="s">
        <v>85</v>
      </c>
      <c r="AW2107" s="11" t="s">
        <v>32</v>
      </c>
      <c r="AX2107" s="11" t="s">
        <v>76</v>
      </c>
      <c r="AY2107" s="238" t="s">
        <v>195</v>
      </c>
    </row>
    <row r="2108" s="11" customFormat="1">
      <c r="A2108" s="11"/>
      <c r="B2108" s="228"/>
      <c r="C2108" s="229"/>
      <c r="D2108" s="213" t="s">
        <v>199</v>
      </c>
      <c r="E2108" s="230" t="s">
        <v>1</v>
      </c>
      <c r="F2108" s="231" t="s">
        <v>2717</v>
      </c>
      <c r="G2108" s="229"/>
      <c r="H2108" s="232">
        <v>56.539999999999999</v>
      </c>
      <c r="I2108" s="233"/>
      <c r="J2108" s="229"/>
      <c r="K2108" s="229"/>
      <c r="L2108" s="234"/>
      <c r="M2108" s="235"/>
      <c r="N2108" s="236"/>
      <c r="O2108" s="236"/>
      <c r="P2108" s="236"/>
      <c r="Q2108" s="236"/>
      <c r="R2108" s="236"/>
      <c r="S2108" s="236"/>
      <c r="T2108" s="237"/>
      <c r="U2108" s="11"/>
      <c r="V2108" s="11"/>
      <c r="W2108" s="11"/>
      <c r="X2108" s="11"/>
      <c r="Y2108" s="11"/>
      <c r="Z2108" s="11"/>
      <c r="AA2108" s="11"/>
      <c r="AB2108" s="11"/>
      <c r="AC2108" s="11"/>
      <c r="AD2108" s="11"/>
      <c r="AE2108" s="11"/>
      <c r="AT2108" s="238" t="s">
        <v>199</v>
      </c>
      <c r="AU2108" s="238" t="s">
        <v>85</v>
      </c>
      <c r="AV2108" s="11" t="s">
        <v>85</v>
      </c>
      <c r="AW2108" s="11" t="s">
        <v>32</v>
      </c>
      <c r="AX2108" s="11" t="s">
        <v>76</v>
      </c>
      <c r="AY2108" s="238" t="s">
        <v>195</v>
      </c>
    </row>
    <row r="2109" s="11" customFormat="1">
      <c r="A2109" s="11"/>
      <c r="B2109" s="228"/>
      <c r="C2109" s="229"/>
      <c r="D2109" s="213" t="s">
        <v>199</v>
      </c>
      <c r="E2109" s="230" t="s">
        <v>1</v>
      </c>
      <c r="F2109" s="231" t="s">
        <v>2718</v>
      </c>
      <c r="G2109" s="229"/>
      <c r="H2109" s="232">
        <v>22</v>
      </c>
      <c r="I2109" s="233"/>
      <c r="J2109" s="229"/>
      <c r="K2109" s="229"/>
      <c r="L2109" s="234"/>
      <c r="M2109" s="235"/>
      <c r="N2109" s="236"/>
      <c r="O2109" s="236"/>
      <c r="P2109" s="236"/>
      <c r="Q2109" s="236"/>
      <c r="R2109" s="236"/>
      <c r="S2109" s="236"/>
      <c r="T2109" s="237"/>
      <c r="U2109" s="11"/>
      <c r="V2109" s="11"/>
      <c r="W2109" s="11"/>
      <c r="X2109" s="11"/>
      <c r="Y2109" s="11"/>
      <c r="Z2109" s="11"/>
      <c r="AA2109" s="11"/>
      <c r="AB2109" s="11"/>
      <c r="AC2109" s="11"/>
      <c r="AD2109" s="11"/>
      <c r="AE2109" s="11"/>
      <c r="AT2109" s="238" t="s">
        <v>199</v>
      </c>
      <c r="AU2109" s="238" t="s">
        <v>85</v>
      </c>
      <c r="AV2109" s="11" t="s">
        <v>85</v>
      </c>
      <c r="AW2109" s="11" t="s">
        <v>32</v>
      </c>
      <c r="AX2109" s="11" t="s">
        <v>76</v>
      </c>
      <c r="AY2109" s="238" t="s">
        <v>195</v>
      </c>
    </row>
    <row r="2110" s="11" customFormat="1">
      <c r="A2110" s="11"/>
      <c r="B2110" s="228"/>
      <c r="C2110" s="229"/>
      <c r="D2110" s="213" t="s">
        <v>199</v>
      </c>
      <c r="E2110" s="230" t="s">
        <v>1</v>
      </c>
      <c r="F2110" s="231" t="s">
        <v>2719</v>
      </c>
      <c r="G2110" s="229"/>
      <c r="H2110" s="232">
        <v>56.5</v>
      </c>
      <c r="I2110" s="233"/>
      <c r="J2110" s="229"/>
      <c r="K2110" s="229"/>
      <c r="L2110" s="234"/>
      <c r="M2110" s="235"/>
      <c r="N2110" s="236"/>
      <c r="O2110" s="236"/>
      <c r="P2110" s="236"/>
      <c r="Q2110" s="236"/>
      <c r="R2110" s="236"/>
      <c r="S2110" s="236"/>
      <c r="T2110" s="237"/>
      <c r="U2110" s="11"/>
      <c r="V2110" s="11"/>
      <c r="W2110" s="11"/>
      <c r="X2110" s="11"/>
      <c r="Y2110" s="11"/>
      <c r="Z2110" s="11"/>
      <c r="AA2110" s="11"/>
      <c r="AB2110" s="11"/>
      <c r="AC2110" s="11"/>
      <c r="AD2110" s="11"/>
      <c r="AE2110" s="11"/>
      <c r="AT2110" s="238" t="s">
        <v>199</v>
      </c>
      <c r="AU2110" s="238" t="s">
        <v>85</v>
      </c>
      <c r="AV2110" s="11" t="s">
        <v>85</v>
      </c>
      <c r="AW2110" s="11" t="s">
        <v>32</v>
      </c>
      <c r="AX2110" s="11" t="s">
        <v>76</v>
      </c>
      <c r="AY2110" s="238" t="s">
        <v>195</v>
      </c>
    </row>
    <row r="2111" s="11" customFormat="1">
      <c r="A2111" s="11"/>
      <c r="B2111" s="228"/>
      <c r="C2111" s="229"/>
      <c r="D2111" s="213" t="s">
        <v>199</v>
      </c>
      <c r="E2111" s="230" t="s">
        <v>1</v>
      </c>
      <c r="F2111" s="231" t="s">
        <v>2720</v>
      </c>
      <c r="G2111" s="229"/>
      <c r="H2111" s="232">
        <v>37.350000000000001</v>
      </c>
      <c r="I2111" s="233"/>
      <c r="J2111" s="229"/>
      <c r="K2111" s="229"/>
      <c r="L2111" s="234"/>
      <c r="M2111" s="235"/>
      <c r="N2111" s="236"/>
      <c r="O2111" s="236"/>
      <c r="P2111" s="236"/>
      <c r="Q2111" s="236"/>
      <c r="R2111" s="236"/>
      <c r="S2111" s="236"/>
      <c r="T2111" s="237"/>
      <c r="U2111" s="11"/>
      <c r="V2111" s="11"/>
      <c r="W2111" s="11"/>
      <c r="X2111" s="11"/>
      <c r="Y2111" s="11"/>
      <c r="Z2111" s="11"/>
      <c r="AA2111" s="11"/>
      <c r="AB2111" s="11"/>
      <c r="AC2111" s="11"/>
      <c r="AD2111" s="11"/>
      <c r="AE2111" s="11"/>
      <c r="AT2111" s="238" t="s">
        <v>199</v>
      </c>
      <c r="AU2111" s="238" t="s">
        <v>85</v>
      </c>
      <c r="AV2111" s="11" t="s">
        <v>85</v>
      </c>
      <c r="AW2111" s="11" t="s">
        <v>32</v>
      </c>
      <c r="AX2111" s="11" t="s">
        <v>76</v>
      </c>
      <c r="AY2111" s="238" t="s">
        <v>195</v>
      </c>
    </row>
    <row r="2112" s="11" customFormat="1">
      <c r="A2112" s="11"/>
      <c r="B2112" s="228"/>
      <c r="C2112" s="229"/>
      <c r="D2112" s="213" t="s">
        <v>199</v>
      </c>
      <c r="E2112" s="230" t="s">
        <v>1</v>
      </c>
      <c r="F2112" s="231" t="s">
        <v>2721</v>
      </c>
      <c r="G2112" s="229"/>
      <c r="H2112" s="232">
        <v>68.349999999999994</v>
      </c>
      <c r="I2112" s="233"/>
      <c r="J2112" s="229"/>
      <c r="K2112" s="229"/>
      <c r="L2112" s="234"/>
      <c r="M2112" s="235"/>
      <c r="N2112" s="236"/>
      <c r="O2112" s="236"/>
      <c r="P2112" s="236"/>
      <c r="Q2112" s="236"/>
      <c r="R2112" s="236"/>
      <c r="S2112" s="236"/>
      <c r="T2112" s="237"/>
      <c r="U2112" s="11"/>
      <c r="V2112" s="11"/>
      <c r="W2112" s="11"/>
      <c r="X2112" s="11"/>
      <c r="Y2112" s="11"/>
      <c r="Z2112" s="11"/>
      <c r="AA2112" s="11"/>
      <c r="AB2112" s="11"/>
      <c r="AC2112" s="11"/>
      <c r="AD2112" s="11"/>
      <c r="AE2112" s="11"/>
      <c r="AT2112" s="238" t="s">
        <v>199</v>
      </c>
      <c r="AU2112" s="238" t="s">
        <v>85</v>
      </c>
      <c r="AV2112" s="11" t="s">
        <v>85</v>
      </c>
      <c r="AW2112" s="11" t="s">
        <v>32</v>
      </c>
      <c r="AX2112" s="11" t="s">
        <v>76</v>
      </c>
      <c r="AY2112" s="238" t="s">
        <v>195</v>
      </c>
    </row>
    <row r="2113" s="11" customFormat="1">
      <c r="A2113" s="11"/>
      <c r="B2113" s="228"/>
      <c r="C2113" s="229"/>
      <c r="D2113" s="213" t="s">
        <v>199</v>
      </c>
      <c r="E2113" s="230" t="s">
        <v>1</v>
      </c>
      <c r="F2113" s="231" t="s">
        <v>2908</v>
      </c>
      <c r="G2113" s="229"/>
      <c r="H2113" s="232">
        <v>32.509999999999998</v>
      </c>
      <c r="I2113" s="233"/>
      <c r="J2113" s="229"/>
      <c r="K2113" s="229"/>
      <c r="L2113" s="234"/>
      <c r="M2113" s="235"/>
      <c r="N2113" s="236"/>
      <c r="O2113" s="236"/>
      <c r="P2113" s="236"/>
      <c r="Q2113" s="236"/>
      <c r="R2113" s="236"/>
      <c r="S2113" s="236"/>
      <c r="T2113" s="237"/>
      <c r="U2113" s="11"/>
      <c r="V2113" s="11"/>
      <c r="W2113" s="11"/>
      <c r="X2113" s="11"/>
      <c r="Y2113" s="11"/>
      <c r="Z2113" s="11"/>
      <c r="AA2113" s="11"/>
      <c r="AB2113" s="11"/>
      <c r="AC2113" s="11"/>
      <c r="AD2113" s="11"/>
      <c r="AE2113" s="11"/>
      <c r="AT2113" s="238" t="s">
        <v>199</v>
      </c>
      <c r="AU2113" s="238" t="s">
        <v>85</v>
      </c>
      <c r="AV2113" s="11" t="s">
        <v>85</v>
      </c>
      <c r="AW2113" s="11" t="s">
        <v>32</v>
      </c>
      <c r="AX2113" s="11" t="s">
        <v>76</v>
      </c>
      <c r="AY2113" s="238" t="s">
        <v>195</v>
      </c>
    </row>
    <row r="2114" s="11" customFormat="1">
      <c r="A2114" s="11"/>
      <c r="B2114" s="228"/>
      <c r="C2114" s="229"/>
      <c r="D2114" s="213" t="s">
        <v>199</v>
      </c>
      <c r="E2114" s="230" t="s">
        <v>1</v>
      </c>
      <c r="F2114" s="231" t="s">
        <v>2723</v>
      </c>
      <c r="G2114" s="229"/>
      <c r="H2114" s="232">
        <v>3</v>
      </c>
      <c r="I2114" s="233"/>
      <c r="J2114" s="229"/>
      <c r="K2114" s="229"/>
      <c r="L2114" s="234"/>
      <c r="M2114" s="235"/>
      <c r="N2114" s="236"/>
      <c r="O2114" s="236"/>
      <c r="P2114" s="236"/>
      <c r="Q2114" s="236"/>
      <c r="R2114" s="236"/>
      <c r="S2114" s="236"/>
      <c r="T2114" s="237"/>
      <c r="U2114" s="11"/>
      <c r="V2114" s="11"/>
      <c r="W2114" s="11"/>
      <c r="X2114" s="11"/>
      <c r="Y2114" s="11"/>
      <c r="Z2114" s="11"/>
      <c r="AA2114" s="11"/>
      <c r="AB2114" s="11"/>
      <c r="AC2114" s="11"/>
      <c r="AD2114" s="11"/>
      <c r="AE2114" s="11"/>
      <c r="AT2114" s="238" t="s">
        <v>199</v>
      </c>
      <c r="AU2114" s="238" t="s">
        <v>85</v>
      </c>
      <c r="AV2114" s="11" t="s">
        <v>85</v>
      </c>
      <c r="AW2114" s="11" t="s">
        <v>32</v>
      </c>
      <c r="AX2114" s="11" t="s">
        <v>76</v>
      </c>
      <c r="AY2114" s="238" t="s">
        <v>195</v>
      </c>
    </row>
    <row r="2115" s="11" customFormat="1">
      <c r="A2115" s="11"/>
      <c r="B2115" s="228"/>
      <c r="C2115" s="229"/>
      <c r="D2115" s="213" t="s">
        <v>199</v>
      </c>
      <c r="E2115" s="230" t="s">
        <v>1</v>
      </c>
      <c r="F2115" s="231" t="s">
        <v>2724</v>
      </c>
      <c r="G2115" s="229"/>
      <c r="H2115" s="232">
        <v>1.5</v>
      </c>
      <c r="I2115" s="233"/>
      <c r="J2115" s="229"/>
      <c r="K2115" s="229"/>
      <c r="L2115" s="234"/>
      <c r="M2115" s="235"/>
      <c r="N2115" s="236"/>
      <c r="O2115" s="236"/>
      <c r="P2115" s="236"/>
      <c r="Q2115" s="236"/>
      <c r="R2115" s="236"/>
      <c r="S2115" s="236"/>
      <c r="T2115" s="237"/>
      <c r="U2115" s="11"/>
      <c r="V2115" s="11"/>
      <c r="W2115" s="11"/>
      <c r="X2115" s="11"/>
      <c r="Y2115" s="11"/>
      <c r="Z2115" s="11"/>
      <c r="AA2115" s="11"/>
      <c r="AB2115" s="11"/>
      <c r="AC2115" s="11"/>
      <c r="AD2115" s="11"/>
      <c r="AE2115" s="11"/>
      <c r="AT2115" s="238" t="s">
        <v>199</v>
      </c>
      <c r="AU2115" s="238" t="s">
        <v>85</v>
      </c>
      <c r="AV2115" s="11" t="s">
        <v>85</v>
      </c>
      <c r="AW2115" s="11" t="s">
        <v>32</v>
      </c>
      <c r="AX2115" s="11" t="s">
        <v>76</v>
      </c>
      <c r="AY2115" s="238" t="s">
        <v>195</v>
      </c>
    </row>
    <row r="2116" s="11" customFormat="1">
      <c r="A2116" s="11"/>
      <c r="B2116" s="228"/>
      <c r="C2116" s="229"/>
      <c r="D2116" s="213" t="s">
        <v>199</v>
      </c>
      <c r="E2116" s="230" t="s">
        <v>1</v>
      </c>
      <c r="F2116" s="231" t="s">
        <v>2725</v>
      </c>
      <c r="G2116" s="229"/>
      <c r="H2116" s="232">
        <v>2.5</v>
      </c>
      <c r="I2116" s="233"/>
      <c r="J2116" s="229"/>
      <c r="K2116" s="229"/>
      <c r="L2116" s="234"/>
      <c r="M2116" s="235"/>
      <c r="N2116" s="236"/>
      <c r="O2116" s="236"/>
      <c r="P2116" s="236"/>
      <c r="Q2116" s="236"/>
      <c r="R2116" s="236"/>
      <c r="S2116" s="236"/>
      <c r="T2116" s="237"/>
      <c r="U2116" s="11"/>
      <c r="V2116" s="11"/>
      <c r="W2116" s="11"/>
      <c r="X2116" s="11"/>
      <c r="Y2116" s="11"/>
      <c r="Z2116" s="11"/>
      <c r="AA2116" s="11"/>
      <c r="AB2116" s="11"/>
      <c r="AC2116" s="11"/>
      <c r="AD2116" s="11"/>
      <c r="AE2116" s="11"/>
      <c r="AT2116" s="238" t="s">
        <v>199</v>
      </c>
      <c r="AU2116" s="238" t="s">
        <v>85</v>
      </c>
      <c r="AV2116" s="11" t="s">
        <v>85</v>
      </c>
      <c r="AW2116" s="11" t="s">
        <v>32</v>
      </c>
      <c r="AX2116" s="11" t="s">
        <v>76</v>
      </c>
      <c r="AY2116" s="238" t="s">
        <v>195</v>
      </c>
    </row>
    <row r="2117" s="11" customFormat="1">
      <c r="A2117" s="11"/>
      <c r="B2117" s="228"/>
      <c r="C2117" s="229"/>
      <c r="D2117" s="213" t="s">
        <v>199</v>
      </c>
      <c r="E2117" s="230" t="s">
        <v>1</v>
      </c>
      <c r="F2117" s="231" t="s">
        <v>2726</v>
      </c>
      <c r="G2117" s="229"/>
      <c r="H2117" s="232">
        <v>1.7</v>
      </c>
      <c r="I2117" s="233"/>
      <c r="J2117" s="229"/>
      <c r="K2117" s="229"/>
      <c r="L2117" s="234"/>
      <c r="M2117" s="235"/>
      <c r="N2117" s="236"/>
      <c r="O2117" s="236"/>
      <c r="P2117" s="236"/>
      <c r="Q2117" s="236"/>
      <c r="R2117" s="236"/>
      <c r="S2117" s="236"/>
      <c r="T2117" s="237"/>
      <c r="U2117" s="11"/>
      <c r="V2117" s="11"/>
      <c r="W2117" s="11"/>
      <c r="X2117" s="11"/>
      <c r="Y2117" s="11"/>
      <c r="Z2117" s="11"/>
      <c r="AA2117" s="11"/>
      <c r="AB2117" s="11"/>
      <c r="AC2117" s="11"/>
      <c r="AD2117" s="11"/>
      <c r="AE2117" s="11"/>
      <c r="AT2117" s="238" t="s">
        <v>199</v>
      </c>
      <c r="AU2117" s="238" t="s">
        <v>85</v>
      </c>
      <c r="AV2117" s="11" t="s">
        <v>85</v>
      </c>
      <c r="AW2117" s="11" t="s">
        <v>32</v>
      </c>
      <c r="AX2117" s="11" t="s">
        <v>76</v>
      </c>
      <c r="AY2117" s="238" t="s">
        <v>195</v>
      </c>
    </row>
    <row r="2118" s="15" customFormat="1">
      <c r="A2118" s="15"/>
      <c r="B2118" s="287"/>
      <c r="C2118" s="288"/>
      <c r="D2118" s="213" t="s">
        <v>199</v>
      </c>
      <c r="E2118" s="289" t="s">
        <v>1</v>
      </c>
      <c r="F2118" s="290" t="s">
        <v>1422</v>
      </c>
      <c r="G2118" s="288"/>
      <c r="H2118" s="291">
        <v>1990.03</v>
      </c>
      <c r="I2118" s="292"/>
      <c r="J2118" s="288"/>
      <c r="K2118" s="288"/>
      <c r="L2118" s="293"/>
      <c r="M2118" s="294"/>
      <c r="N2118" s="295"/>
      <c r="O2118" s="295"/>
      <c r="P2118" s="295"/>
      <c r="Q2118" s="295"/>
      <c r="R2118" s="295"/>
      <c r="S2118" s="295"/>
      <c r="T2118" s="296"/>
      <c r="U2118" s="15"/>
      <c r="V2118" s="15"/>
      <c r="W2118" s="15"/>
      <c r="X2118" s="15"/>
      <c r="Y2118" s="15"/>
      <c r="Z2118" s="15"/>
      <c r="AA2118" s="15"/>
      <c r="AB2118" s="15"/>
      <c r="AC2118" s="15"/>
      <c r="AD2118" s="15"/>
      <c r="AE2118" s="15"/>
      <c r="AT2118" s="297" t="s">
        <v>199</v>
      </c>
      <c r="AU2118" s="297" t="s">
        <v>85</v>
      </c>
      <c r="AV2118" s="15" t="s">
        <v>234</v>
      </c>
      <c r="AW2118" s="15" t="s">
        <v>32</v>
      </c>
      <c r="AX2118" s="15" t="s">
        <v>83</v>
      </c>
      <c r="AY2118" s="297" t="s">
        <v>195</v>
      </c>
    </row>
    <row r="2119" s="2" customFormat="1" ht="24.15" customHeight="1">
      <c r="A2119" s="39"/>
      <c r="B2119" s="40"/>
      <c r="C2119" s="200" t="s">
        <v>492</v>
      </c>
      <c r="D2119" s="200" t="s">
        <v>191</v>
      </c>
      <c r="E2119" s="201" t="s">
        <v>2909</v>
      </c>
      <c r="F2119" s="202" t="s">
        <v>2910</v>
      </c>
      <c r="G2119" s="203" t="s">
        <v>1804</v>
      </c>
      <c r="H2119" s="204">
        <v>4</v>
      </c>
      <c r="I2119" s="205"/>
      <c r="J2119" s="206">
        <f>ROUND(I2119*H2119,2)</f>
        <v>0</v>
      </c>
      <c r="K2119" s="202" t="s">
        <v>1</v>
      </c>
      <c r="L2119" s="45"/>
      <c r="M2119" s="207" t="s">
        <v>1</v>
      </c>
      <c r="N2119" s="208" t="s">
        <v>41</v>
      </c>
      <c r="O2119" s="92"/>
      <c r="P2119" s="209">
        <f>O2119*H2119</f>
        <v>0</v>
      </c>
      <c r="Q2119" s="209">
        <v>0</v>
      </c>
      <c r="R2119" s="209">
        <f>Q2119*H2119</f>
        <v>0</v>
      </c>
      <c r="S2119" s="209">
        <v>0</v>
      </c>
      <c r="T2119" s="210">
        <f>S2119*H2119</f>
        <v>0</v>
      </c>
      <c r="U2119" s="39"/>
      <c r="V2119" s="39"/>
      <c r="W2119" s="39"/>
      <c r="X2119" s="39"/>
      <c r="Y2119" s="39"/>
      <c r="Z2119" s="39"/>
      <c r="AA2119" s="39"/>
      <c r="AB2119" s="39"/>
      <c r="AC2119" s="39"/>
      <c r="AD2119" s="39"/>
      <c r="AE2119" s="39"/>
      <c r="AR2119" s="211" t="s">
        <v>234</v>
      </c>
      <c r="AT2119" s="211" t="s">
        <v>191</v>
      </c>
      <c r="AU2119" s="211" t="s">
        <v>85</v>
      </c>
      <c r="AY2119" s="18" t="s">
        <v>195</v>
      </c>
      <c r="BE2119" s="212">
        <f>IF(N2119="základní",J2119,0)</f>
        <v>0</v>
      </c>
      <c r="BF2119" s="212">
        <f>IF(N2119="snížená",J2119,0)</f>
        <v>0</v>
      </c>
      <c r="BG2119" s="212">
        <f>IF(N2119="zákl. přenesená",J2119,0)</f>
        <v>0</v>
      </c>
      <c r="BH2119" s="212">
        <f>IF(N2119="sníž. přenesená",J2119,0)</f>
        <v>0</v>
      </c>
      <c r="BI2119" s="212">
        <f>IF(N2119="nulová",J2119,0)</f>
        <v>0</v>
      </c>
      <c r="BJ2119" s="18" t="s">
        <v>83</v>
      </c>
      <c r="BK2119" s="212">
        <f>ROUND(I2119*H2119,2)</f>
        <v>0</v>
      </c>
      <c r="BL2119" s="18" t="s">
        <v>234</v>
      </c>
      <c r="BM2119" s="211" t="s">
        <v>2911</v>
      </c>
    </row>
    <row r="2120" s="2" customFormat="1">
      <c r="A2120" s="39"/>
      <c r="B2120" s="40"/>
      <c r="C2120" s="41"/>
      <c r="D2120" s="213" t="s">
        <v>197</v>
      </c>
      <c r="E2120" s="41"/>
      <c r="F2120" s="214" t="s">
        <v>2912</v>
      </c>
      <c r="G2120" s="41"/>
      <c r="H2120" s="41"/>
      <c r="I2120" s="215"/>
      <c r="J2120" s="41"/>
      <c r="K2120" s="41"/>
      <c r="L2120" s="45"/>
      <c r="M2120" s="216"/>
      <c r="N2120" s="217"/>
      <c r="O2120" s="92"/>
      <c r="P2120" s="92"/>
      <c r="Q2120" s="92"/>
      <c r="R2120" s="92"/>
      <c r="S2120" s="92"/>
      <c r="T2120" s="93"/>
      <c r="U2120" s="39"/>
      <c r="V2120" s="39"/>
      <c r="W2120" s="39"/>
      <c r="X2120" s="39"/>
      <c r="Y2120" s="39"/>
      <c r="Z2120" s="39"/>
      <c r="AA2120" s="39"/>
      <c r="AB2120" s="39"/>
      <c r="AC2120" s="39"/>
      <c r="AD2120" s="39"/>
      <c r="AE2120" s="39"/>
      <c r="AT2120" s="18" t="s">
        <v>197</v>
      </c>
      <c r="AU2120" s="18" t="s">
        <v>85</v>
      </c>
    </row>
    <row r="2121" s="11" customFormat="1">
      <c r="A2121" s="11"/>
      <c r="B2121" s="228"/>
      <c r="C2121" s="229"/>
      <c r="D2121" s="213" t="s">
        <v>199</v>
      </c>
      <c r="E2121" s="230" t="s">
        <v>1</v>
      </c>
      <c r="F2121" s="231" t="s">
        <v>2913</v>
      </c>
      <c r="G2121" s="229"/>
      <c r="H2121" s="232">
        <v>3</v>
      </c>
      <c r="I2121" s="233"/>
      <c r="J2121" s="229"/>
      <c r="K2121" s="229"/>
      <c r="L2121" s="234"/>
      <c r="M2121" s="235"/>
      <c r="N2121" s="236"/>
      <c r="O2121" s="236"/>
      <c r="P2121" s="236"/>
      <c r="Q2121" s="236"/>
      <c r="R2121" s="236"/>
      <c r="S2121" s="236"/>
      <c r="T2121" s="237"/>
      <c r="U2121" s="11"/>
      <c r="V2121" s="11"/>
      <c r="W2121" s="11"/>
      <c r="X2121" s="11"/>
      <c r="Y2121" s="11"/>
      <c r="Z2121" s="11"/>
      <c r="AA2121" s="11"/>
      <c r="AB2121" s="11"/>
      <c r="AC2121" s="11"/>
      <c r="AD2121" s="11"/>
      <c r="AE2121" s="11"/>
      <c r="AT2121" s="238" t="s">
        <v>199</v>
      </c>
      <c r="AU2121" s="238" t="s">
        <v>85</v>
      </c>
      <c r="AV2121" s="11" t="s">
        <v>85</v>
      </c>
      <c r="AW2121" s="11" t="s">
        <v>32</v>
      </c>
      <c r="AX2121" s="11" t="s">
        <v>76</v>
      </c>
      <c r="AY2121" s="238" t="s">
        <v>195</v>
      </c>
    </row>
    <row r="2122" s="11" customFormat="1">
      <c r="A2122" s="11"/>
      <c r="B2122" s="228"/>
      <c r="C2122" s="229"/>
      <c r="D2122" s="213" t="s">
        <v>199</v>
      </c>
      <c r="E2122" s="230" t="s">
        <v>1</v>
      </c>
      <c r="F2122" s="231" t="s">
        <v>2914</v>
      </c>
      <c r="G2122" s="229"/>
      <c r="H2122" s="232">
        <v>1</v>
      </c>
      <c r="I2122" s="233"/>
      <c r="J2122" s="229"/>
      <c r="K2122" s="229"/>
      <c r="L2122" s="234"/>
      <c r="M2122" s="235"/>
      <c r="N2122" s="236"/>
      <c r="O2122" s="236"/>
      <c r="P2122" s="236"/>
      <c r="Q2122" s="236"/>
      <c r="R2122" s="236"/>
      <c r="S2122" s="236"/>
      <c r="T2122" s="237"/>
      <c r="U2122" s="11"/>
      <c r="V2122" s="11"/>
      <c r="W2122" s="11"/>
      <c r="X2122" s="11"/>
      <c r="Y2122" s="11"/>
      <c r="Z2122" s="11"/>
      <c r="AA2122" s="11"/>
      <c r="AB2122" s="11"/>
      <c r="AC2122" s="11"/>
      <c r="AD2122" s="11"/>
      <c r="AE2122" s="11"/>
      <c r="AT2122" s="238" t="s">
        <v>199</v>
      </c>
      <c r="AU2122" s="238" t="s">
        <v>85</v>
      </c>
      <c r="AV2122" s="11" t="s">
        <v>85</v>
      </c>
      <c r="AW2122" s="11" t="s">
        <v>32</v>
      </c>
      <c r="AX2122" s="11" t="s">
        <v>76</v>
      </c>
      <c r="AY2122" s="238" t="s">
        <v>195</v>
      </c>
    </row>
    <row r="2123" s="15" customFormat="1">
      <c r="A2123" s="15"/>
      <c r="B2123" s="287"/>
      <c r="C2123" s="288"/>
      <c r="D2123" s="213" t="s">
        <v>199</v>
      </c>
      <c r="E2123" s="289" t="s">
        <v>1</v>
      </c>
      <c r="F2123" s="290" t="s">
        <v>1422</v>
      </c>
      <c r="G2123" s="288"/>
      <c r="H2123" s="291">
        <v>4</v>
      </c>
      <c r="I2123" s="292"/>
      <c r="J2123" s="288"/>
      <c r="K2123" s="288"/>
      <c r="L2123" s="293"/>
      <c r="M2123" s="294"/>
      <c r="N2123" s="295"/>
      <c r="O2123" s="295"/>
      <c r="P2123" s="295"/>
      <c r="Q2123" s="295"/>
      <c r="R2123" s="295"/>
      <c r="S2123" s="295"/>
      <c r="T2123" s="296"/>
      <c r="U2123" s="15"/>
      <c r="V2123" s="15"/>
      <c r="W2123" s="15"/>
      <c r="X2123" s="15"/>
      <c r="Y2123" s="15"/>
      <c r="Z2123" s="15"/>
      <c r="AA2123" s="15"/>
      <c r="AB2123" s="15"/>
      <c r="AC2123" s="15"/>
      <c r="AD2123" s="15"/>
      <c r="AE2123" s="15"/>
      <c r="AT2123" s="297" t="s">
        <v>199</v>
      </c>
      <c r="AU2123" s="297" t="s">
        <v>85</v>
      </c>
      <c r="AV2123" s="15" t="s">
        <v>234</v>
      </c>
      <c r="AW2123" s="15" t="s">
        <v>32</v>
      </c>
      <c r="AX2123" s="15" t="s">
        <v>83</v>
      </c>
      <c r="AY2123" s="297" t="s">
        <v>195</v>
      </c>
    </row>
    <row r="2124" s="2" customFormat="1" ht="24.15" customHeight="1">
      <c r="A2124" s="39"/>
      <c r="B2124" s="40"/>
      <c r="C2124" s="200" t="s">
        <v>495</v>
      </c>
      <c r="D2124" s="200" t="s">
        <v>191</v>
      </c>
      <c r="E2124" s="201" t="s">
        <v>1876</v>
      </c>
      <c r="F2124" s="202" t="s">
        <v>1877</v>
      </c>
      <c r="G2124" s="203" t="s">
        <v>1804</v>
      </c>
      <c r="H2124" s="204">
        <v>81</v>
      </c>
      <c r="I2124" s="205"/>
      <c r="J2124" s="206">
        <f>ROUND(I2124*H2124,2)</f>
        <v>0</v>
      </c>
      <c r="K2124" s="202" t="s">
        <v>1</v>
      </c>
      <c r="L2124" s="45"/>
      <c r="M2124" s="207" t="s">
        <v>1</v>
      </c>
      <c r="N2124" s="208" t="s">
        <v>41</v>
      </c>
      <c r="O2124" s="92"/>
      <c r="P2124" s="209">
        <f>O2124*H2124</f>
        <v>0</v>
      </c>
      <c r="Q2124" s="209">
        <v>0</v>
      </c>
      <c r="R2124" s="209">
        <f>Q2124*H2124</f>
        <v>0</v>
      </c>
      <c r="S2124" s="209">
        <v>0</v>
      </c>
      <c r="T2124" s="210">
        <f>S2124*H2124</f>
        <v>0</v>
      </c>
      <c r="U2124" s="39"/>
      <c r="V2124" s="39"/>
      <c r="W2124" s="39"/>
      <c r="X2124" s="39"/>
      <c r="Y2124" s="39"/>
      <c r="Z2124" s="39"/>
      <c r="AA2124" s="39"/>
      <c r="AB2124" s="39"/>
      <c r="AC2124" s="39"/>
      <c r="AD2124" s="39"/>
      <c r="AE2124" s="39"/>
      <c r="AR2124" s="211" t="s">
        <v>234</v>
      </c>
      <c r="AT2124" s="211" t="s">
        <v>191</v>
      </c>
      <c r="AU2124" s="211" t="s">
        <v>85</v>
      </c>
      <c r="AY2124" s="18" t="s">
        <v>195</v>
      </c>
      <c r="BE2124" s="212">
        <f>IF(N2124="základní",J2124,0)</f>
        <v>0</v>
      </c>
      <c r="BF2124" s="212">
        <f>IF(N2124="snížená",J2124,0)</f>
        <v>0</v>
      </c>
      <c r="BG2124" s="212">
        <f>IF(N2124="zákl. přenesená",J2124,0)</f>
        <v>0</v>
      </c>
      <c r="BH2124" s="212">
        <f>IF(N2124="sníž. přenesená",J2124,0)</f>
        <v>0</v>
      </c>
      <c r="BI2124" s="212">
        <f>IF(N2124="nulová",J2124,0)</f>
        <v>0</v>
      </c>
      <c r="BJ2124" s="18" t="s">
        <v>83</v>
      </c>
      <c r="BK2124" s="212">
        <f>ROUND(I2124*H2124,2)</f>
        <v>0</v>
      </c>
      <c r="BL2124" s="18" t="s">
        <v>234</v>
      </c>
      <c r="BM2124" s="211" t="s">
        <v>2915</v>
      </c>
    </row>
    <row r="2125" s="2" customFormat="1">
      <c r="A2125" s="39"/>
      <c r="B2125" s="40"/>
      <c r="C2125" s="41"/>
      <c r="D2125" s="213" t="s">
        <v>197</v>
      </c>
      <c r="E2125" s="41"/>
      <c r="F2125" s="214" t="s">
        <v>2912</v>
      </c>
      <c r="G2125" s="41"/>
      <c r="H2125" s="41"/>
      <c r="I2125" s="215"/>
      <c r="J2125" s="41"/>
      <c r="K2125" s="41"/>
      <c r="L2125" s="45"/>
      <c r="M2125" s="216"/>
      <c r="N2125" s="217"/>
      <c r="O2125" s="92"/>
      <c r="P2125" s="92"/>
      <c r="Q2125" s="92"/>
      <c r="R2125" s="92"/>
      <c r="S2125" s="92"/>
      <c r="T2125" s="93"/>
      <c r="U2125" s="39"/>
      <c r="V2125" s="39"/>
      <c r="W2125" s="39"/>
      <c r="X2125" s="39"/>
      <c r="Y2125" s="39"/>
      <c r="Z2125" s="39"/>
      <c r="AA2125" s="39"/>
      <c r="AB2125" s="39"/>
      <c r="AC2125" s="39"/>
      <c r="AD2125" s="39"/>
      <c r="AE2125" s="39"/>
      <c r="AT2125" s="18" t="s">
        <v>197</v>
      </c>
      <c r="AU2125" s="18" t="s">
        <v>85</v>
      </c>
    </row>
    <row r="2126" s="11" customFormat="1">
      <c r="A2126" s="11"/>
      <c r="B2126" s="228"/>
      <c r="C2126" s="229"/>
      <c r="D2126" s="213" t="s">
        <v>199</v>
      </c>
      <c r="E2126" s="230" t="s">
        <v>1</v>
      </c>
      <c r="F2126" s="231" t="s">
        <v>2916</v>
      </c>
      <c r="G2126" s="229"/>
      <c r="H2126" s="232">
        <v>3</v>
      </c>
      <c r="I2126" s="233"/>
      <c r="J2126" s="229"/>
      <c r="K2126" s="229"/>
      <c r="L2126" s="234"/>
      <c r="M2126" s="235"/>
      <c r="N2126" s="236"/>
      <c r="O2126" s="236"/>
      <c r="P2126" s="236"/>
      <c r="Q2126" s="236"/>
      <c r="R2126" s="236"/>
      <c r="S2126" s="236"/>
      <c r="T2126" s="237"/>
      <c r="U2126" s="11"/>
      <c r="V2126" s="11"/>
      <c r="W2126" s="11"/>
      <c r="X2126" s="11"/>
      <c r="Y2126" s="11"/>
      <c r="Z2126" s="11"/>
      <c r="AA2126" s="11"/>
      <c r="AB2126" s="11"/>
      <c r="AC2126" s="11"/>
      <c r="AD2126" s="11"/>
      <c r="AE2126" s="11"/>
      <c r="AT2126" s="238" t="s">
        <v>199</v>
      </c>
      <c r="AU2126" s="238" t="s">
        <v>85</v>
      </c>
      <c r="AV2126" s="11" t="s">
        <v>85</v>
      </c>
      <c r="AW2126" s="11" t="s">
        <v>32</v>
      </c>
      <c r="AX2126" s="11" t="s">
        <v>76</v>
      </c>
      <c r="AY2126" s="238" t="s">
        <v>195</v>
      </c>
    </row>
    <row r="2127" s="11" customFormat="1">
      <c r="A2127" s="11"/>
      <c r="B2127" s="228"/>
      <c r="C2127" s="229"/>
      <c r="D2127" s="213" t="s">
        <v>199</v>
      </c>
      <c r="E2127" s="230" t="s">
        <v>1</v>
      </c>
      <c r="F2127" s="231" t="s">
        <v>2917</v>
      </c>
      <c r="G2127" s="229"/>
      <c r="H2127" s="232">
        <v>4</v>
      </c>
      <c r="I2127" s="233"/>
      <c r="J2127" s="229"/>
      <c r="K2127" s="229"/>
      <c r="L2127" s="234"/>
      <c r="M2127" s="235"/>
      <c r="N2127" s="236"/>
      <c r="O2127" s="236"/>
      <c r="P2127" s="236"/>
      <c r="Q2127" s="236"/>
      <c r="R2127" s="236"/>
      <c r="S2127" s="236"/>
      <c r="T2127" s="237"/>
      <c r="U2127" s="11"/>
      <c r="V2127" s="11"/>
      <c r="W2127" s="11"/>
      <c r="X2127" s="11"/>
      <c r="Y2127" s="11"/>
      <c r="Z2127" s="11"/>
      <c r="AA2127" s="11"/>
      <c r="AB2127" s="11"/>
      <c r="AC2127" s="11"/>
      <c r="AD2127" s="11"/>
      <c r="AE2127" s="11"/>
      <c r="AT2127" s="238" t="s">
        <v>199</v>
      </c>
      <c r="AU2127" s="238" t="s">
        <v>85</v>
      </c>
      <c r="AV2127" s="11" t="s">
        <v>85</v>
      </c>
      <c r="AW2127" s="11" t="s">
        <v>32</v>
      </c>
      <c r="AX2127" s="11" t="s">
        <v>76</v>
      </c>
      <c r="AY2127" s="238" t="s">
        <v>195</v>
      </c>
    </row>
    <row r="2128" s="11" customFormat="1">
      <c r="A2128" s="11"/>
      <c r="B2128" s="228"/>
      <c r="C2128" s="229"/>
      <c r="D2128" s="213" t="s">
        <v>199</v>
      </c>
      <c r="E2128" s="230" t="s">
        <v>1</v>
      </c>
      <c r="F2128" s="231" t="s">
        <v>2918</v>
      </c>
      <c r="G2128" s="229"/>
      <c r="H2128" s="232">
        <v>14</v>
      </c>
      <c r="I2128" s="233"/>
      <c r="J2128" s="229"/>
      <c r="K2128" s="229"/>
      <c r="L2128" s="234"/>
      <c r="M2128" s="235"/>
      <c r="N2128" s="236"/>
      <c r="O2128" s="236"/>
      <c r="P2128" s="236"/>
      <c r="Q2128" s="236"/>
      <c r="R2128" s="236"/>
      <c r="S2128" s="236"/>
      <c r="T2128" s="237"/>
      <c r="U2128" s="11"/>
      <c r="V2128" s="11"/>
      <c r="W2128" s="11"/>
      <c r="X2128" s="11"/>
      <c r="Y2128" s="11"/>
      <c r="Z2128" s="11"/>
      <c r="AA2128" s="11"/>
      <c r="AB2128" s="11"/>
      <c r="AC2128" s="11"/>
      <c r="AD2128" s="11"/>
      <c r="AE2128" s="11"/>
      <c r="AT2128" s="238" t="s">
        <v>199</v>
      </c>
      <c r="AU2128" s="238" t="s">
        <v>85</v>
      </c>
      <c r="AV2128" s="11" t="s">
        <v>85</v>
      </c>
      <c r="AW2128" s="11" t="s">
        <v>32</v>
      </c>
      <c r="AX2128" s="11" t="s">
        <v>76</v>
      </c>
      <c r="AY2128" s="238" t="s">
        <v>195</v>
      </c>
    </row>
    <row r="2129" s="11" customFormat="1">
      <c r="A2129" s="11"/>
      <c r="B2129" s="228"/>
      <c r="C2129" s="229"/>
      <c r="D2129" s="213" t="s">
        <v>199</v>
      </c>
      <c r="E2129" s="230" t="s">
        <v>1</v>
      </c>
      <c r="F2129" s="231" t="s">
        <v>2919</v>
      </c>
      <c r="G2129" s="229"/>
      <c r="H2129" s="232">
        <v>2</v>
      </c>
      <c r="I2129" s="233"/>
      <c r="J2129" s="229"/>
      <c r="K2129" s="229"/>
      <c r="L2129" s="234"/>
      <c r="M2129" s="235"/>
      <c r="N2129" s="236"/>
      <c r="O2129" s="236"/>
      <c r="P2129" s="236"/>
      <c r="Q2129" s="236"/>
      <c r="R2129" s="236"/>
      <c r="S2129" s="236"/>
      <c r="T2129" s="237"/>
      <c r="U2129" s="11"/>
      <c r="V2129" s="11"/>
      <c r="W2129" s="11"/>
      <c r="X2129" s="11"/>
      <c r="Y2129" s="11"/>
      <c r="Z2129" s="11"/>
      <c r="AA2129" s="11"/>
      <c r="AB2129" s="11"/>
      <c r="AC2129" s="11"/>
      <c r="AD2129" s="11"/>
      <c r="AE2129" s="11"/>
      <c r="AT2129" s="238" t="s">
        <v>199</v>
      </c>
      <c r="AU2129" s="238" t="s">
        <v>85</v>
      </c>
      <c r="AV2129" s="11" t="s">
        <v>85</v>
      </c>
      <c r="AW2129" s="11" t="s">
        <v>32</v>
      </c>
      <c r="AX2129" s="11" t="s">
        <v>76</v>
      </c>
      <c r="AY2129" s="238" t="s">
        <v>195</v>
      </c>
    </row>
    <row r="2130" s="11" customFormat="1">
      <c r="A2130" s="11"/>
      <c r="B2130" s="228"/>
      <c r="C2130" s="229"/>
      <c r="D2130" s="213" t="s">
        <v>199</v>
      </c>
      <c r="E2130" s="230" t="s">
        <v>1</v>
      </c>
      <c r="F2130" s="231" t="s">
        <v>2920</v>
      </c>
      <c r="G2130" s="229"/>
      <c r="H2130" s="232">
        <v>2</v>
      </c>
      <c r="I2130" s="233"/>
      <c r="J2130" s="229"/>
      <c r="K2130" s="229"/>
      <c r="L2130" s="234"/>
      <c r="M2130" s="235"/>
      <c r="N2130" s="236"/>
      <c r="O2130" s="236"/>
      <c r="P2130" s="236"/>
      <c r="Q2130" s="236"/>
      <c r="R2130" s="236"/>
      <c r="S2130" s="236"/>
      <c r="T2130" s="237"/>
      <c r="U2130" s="11"/>
      <c r="V2130" s="11"/>
      <c r="W2130" s="11"/>
      <c r="X2130" s="11"/>
      <c r="Y2130" s="11"/>
      <c r="Z2130" s="11"/>
      <c r="AA2130" s="11"/>
      <c r="AB2130" s="11"/>
      <c r="AC2130" s="11"/>
      <c r="AD2130" s="11"/>
      <c r="AE2130" s="11"/>
      <c r="AT2130" s="238" t="s">
        <v>199</v>
      </c>
      <c r="AU2130" s="238" t="s">
        <v>85</v>
      </c>
      <c r="AV2130" s="11" t="s">
        <v>85</v>
      </c>
      <c r="AW2130" s="11" t="s">
        <v>32</v>
      </c>
      <c r="AX2130" s="11" t="s">
        <v>76</v>
      </c>
      <c r="AY2130" s="238" t="s">
        <v>195</v>
      </c>
    </row>
    <row r="2131" s="11" customFormat="1">
      <c r="A2131" s="11"/>
      <c r="B2131" s="228"/>
      <c r="C2131" s="229"/>
      <c r="D2131" s="213" t="s">
        <v>199</v>
      </c>
      <c r="E2131" s="230" t="s">
        <v>1</v>
      </c>
      <c r="F2131" s="231" t="s">
        <v>2921</v>
      </c>
      <c r="G2131" s="229"/>
      <c r="H2131" s="232">
        <v>11</v>
      </c>
      <c r="I2131" s="233"/>
      <c r="J2131" s="229"/>
      <c r="K2131" s="229"/>
      <c r="L2131" s="234"/>
      <c r="M2131" s="235"/>
      <c r="N2131" s="236"/>
      <c r="O2131" s="236"/>
      <c r="P2131" s="236"/>
      <c r="Q2131" s="236"/>
      <c r="R2131" s="236"/>
      <c r="S2131" s="236"/>
      <c r="T2131" s="237"/>
      <c r="U2131" s="11"/>
      <c r="V2131" s="11"/>
      <c r="W2131" s="11"/>
      <c r="X2131" s="11"/>
      <c r="Y2131" s="11"/>
      <c r="Z2131" s="11"/>
      <c r="AA2131" s="11"/>
      <c r="AB2131" s="11"/>
      <c r="AC2131" s="11"/>
      <c r="AD2131" s="11"/>
      <c r="AE2131" s="11"/>
      <c r="AT2131" s="238" t="s">
        <v>199</v>
      </c>
      <c r="AU2131" s="238" t="s">
        <v>85</v>
      </c>
      <c r="AV2131" s="11" t="s">
        <v>85</v>
      </c>
      <c r="AW2131" s="11" t="s">
        <v>32</v>
      </c>
      <c r="AX2131" s="11" t="s">
        <v>76</v>
      </c>
      <c r="AY2131" s="238" t="s">
        <v>195</v>
      </c>
    </row>
    <row r="2132" s="11" customFormat="1">
      <c r="A2132" s="11"/>
      <c r="B2132" s="228"/>
      <c r="C2132" s="229"/>
      <c r="D2132" s="213" t="s">
        <v>199</v>
      </c>
      <c r="E2132" s="230" t="s">
        <v>1</v>
      </c>
      <c r="F2132" s="231" t="s">
        <v>2922</v>
      </c>
      <c r="G2132" s="229"/>
      <c r="H2132" s="232">
        <v>3</v>
      </c>
      <c r="I2132" s="233"/>
      <c r="J2132" s="229"/>
      <c r="K2132" s="229"/>
      <c r="L2132" s="234"/>
      <c r="M2132" s="235"/>
      <c r="N2132" s="236"/>
      <c r="O2132" s="236"/>
      <c r="P2132" s="236"/>
      <c r="Q2132" s="236"/>
      <c r="R2132" s="236"/>
      <c r="S2132" s="236"/>
      <c r="T2132" s="237"/>
      <c r="U2132" s="11"/>
      <c r="V2132" s="11"/>
      <c r="W2132" s="11"/>
      <c r="X2132" s="11"/>
      <c r="Y2132" s="11"/>
      <c r="Z2132" s="11"/>
      <c r="AA2132" s="11"/>
      <c r="AB2132" s="11"/>
      <c r="AC2132" s="11"/>
      <c r="AD2132" s="11"/>
      <c r="AE2132" s="11"/>
      <c r="AT2132" s="238" t="s">
        <v>199</v>
      </c>
      <c r="AU2132" s="238" t="s">
        <v>85</v>
      </c>
      <c r="AV2132" s="11" t="s">
        <v>85</v>
      </c>
      <c r="AW2132" s="11" t="s">
        <v>32</v>
      </c>
      <c r="AX2132" s="11" t="s">
        <v>76</v>
      </c>
      <c r="AY2132" s="238" t="s">
        <v>195</v>
      </c>
    </row>
    <row r="2133" s="11" customFormat="1">
      <c r="A2133" s="11"/>
      <c r="B2133" s="228"/>
      <c r="C2133" s="229"/>
      <c r="D2133" s="213" t="s">
        <v>199</v>
      </c>
      <c r="E2133" s="230" t="s">
        <v>1</v>
      </c>
      <c r="F2133" s="231" t="s">
        <v>2923</v>
      </c>
      <c r="G2133" s="229"/>
      <c r="H2133" s="232">
        <v>3</v>
      </c>
      <c r="I2133" s="233"/>
      <c r="J2133" s="229"/>
      <c r="K2133" s="229"/>
      <c r="L2133" s="234"/>
      <c r="M2133" s="235"/>
      <c r="N2133" s="236"/>
      <c r="O2133" s="236"/>
      <c r="P2133" s="236"/>
      <c r="Q2133" s="236"/>
      <c r="R2133" s="236"/>
      <c r="S2133" s="236"/>
      <c r="T2133" s="237"/>
      <c r="U2133" s="11"/>
      <c r="V2133" s="11"/>
      <c r="W2133" s="11"/>
      <c r="X2133" s="11"/>
      <c r="Y2133" s="11"/>
      <c r="Z2133" s="11"/>
      <c r="AA2133" s="11"/>
      <c r="AB2133" s="11"/>
      <c r="AC2133" s="11"/>
      <c r="AD2133" s="11"/>
      <c r="AE2133" s="11"/>
      <c r="AT2133" s="238" t="s">
        <v>199</v>
      </c>
      <c r="AU2133" s="238" t="s">
        <v>85</v>
      </c>
      <c r="AV2133" s="11" t="s">
        <v>85</v>
      </c>
      <c r="AW2133" s="11" t="s">
        <v>32</v>
      </c>
      <c r="AX2133" s="11" t="s">
        <v>76</v>
      </c>
      <c r="AY2133" s="238" t="s">
        <v>195</v>
      </c>
    </row>
    <row r="2134" s="11" customFormat="1">
      <c r="A2134" s="11"/>
      <c r="B2134" s="228"/>
      <c r="C2134" s="229"/>
      <c r="D2134" s="213" t="s">
        <v>199</v>
      </c>
      <c r="E2134" s="230" t="s">
        <v>1</v>
      </c>
      <c r="F2134" s="231" t="s">
        <v>2924</v>
      </c>
      <c r="G2134" s="229"/>
      <c r="H2134" s="232">
        <v>6</v>
      </c>
      <c r="I2134" s="233"/>
      <c r="J2134" s="229"/>
      <c r="K2134" s="229"/>
      <c r="L2134" s="234"/>
      <c r="M2134" s="235"/>
      <c r="N2134" s="236"/>
      <c r="O2134" s="236"/>
      <c r="P2134" s="236"/>
      <c r="Q2134" s="236"/>
      <c r="R2134" s="236"/>
      <c r="S2134" s="236"/>
      <c r="T2134" s="237"/>
      <c r="U2134" s="11"/>
      <c r="V2134" s="11"/>
      <c r="W2134" s="11"/>
      <c r="X2134" s="11"/>
      <c r="Y2134" s="11"/>
      <c r="Z2134" s="11"/>
      <c r="AA2134" s="11"/>
      <c r="AB2134" s="11"/>
      <c r="AC2134" s="11"/>
      <c r="AD2134" s="11"/>
      <c r="AE2134" s="11"/>
      <c r="AT2134" s="238" t="s">
        <v>199</v>
      </c>
      <c r="AU2134" s="238" t="s">
        <v>85</v>
      </c>
      <c r="AV2134" s="11" t="s">
        <v>85</v>
      </c>
      <c r="AW2134" s="11" t="s">
        <v>32</v>
      </c>
      <c r="AX2134" s="11" t="s">
        <v>76</v>
      </c>
      <c r="AY2134" s="238" t="s">
        <v>195</v>
      </c>
    </row>
    <row r="2135" s="11" customFormat="1">
      <c r="A2135" s="11"/>
      <c r="B2135" s="228"/>
      <c r="C2135" s="229"/>
      <c r="D2135" s="213" t="s">
        <v>199</v>
      </c>
      <c r="E2135" s="230" t="s">
        <v>1</v>
      </c>
      <c r="F2135" s="231" t="s">
        <v>2925</v>
      </c>
      <c r="G2135" s="229"/>
      <c r="H2135" s="232">
        <v>7</v>
      </c>
      <c r="I2135" s="233"/>
      <c r="J2135" s="229"/>
      <c r="K2135" s="229"/>
      <c r="L2135" s="234"/>
      <c r="M2135" s="235"/>
      <c r="N2135" s="236"/>
      <c r="O2135" s="236"/>
      <c r="P2135" s="236"/>
      <c r="Q2135" s="236"/>
      <c r="R2135" s="236"/>
      <c r="S2135" s="236"/>
      <c r="T2135" s="237"/>
      <c r="U2135" s="11"/>
      <c r="V2135" s="11"/>
      <c r="W2135" s="11"/>
      <c r="X2135" s="11"/>
      <c r="Y2135" s="11"/>
      <c r="Z2135" s="11"/>
      <c r="AA2135" s="11"/>
      <c r="AB2135" s="11"/>
      <c r="AC2135" s="11"/>
      <c r="AD2135" s="11"/>
      <c r="AE2135" s="11"/>
      <c r="AT2135" s="238" t="s">
        <v>199</v>
      </c>
      <c r="AU2135" s="238" t="s">
        <v>85</v>
      </c>
      <c r="AV2135" s="11" t="s">
        <v>85</v>
      </c>
      <c r="AW2135" s="11" t="s">
        <v>32</v>
      </c>
      <c r="AX2135" s="11" t="s">
        <v>76</v>
      </c>
      <c r="AY2135" s="238" t="s">
        <v>195</v>
      </c>
    </row>
    <row r="2136" s="11" customFormat="1">
      <c r="A2136" s="11"/>
      <c r="B2136" s="228"/>
      <c r="C2136" s="229"/>
      <c r="D2136" s="213" t="s">
        <v>199</v>
      </c>
      <c r="E2136" s="230" t="s">
        <v>1</v>
      </c>
      <c r="F2136" s="231" t="s">
        <v>2926</v>
      </c>
      <c r="G2136" s="229"/>
      <c r="H2136" s="232">
        <v>5</v>
      </c>
      <c r="I2136" s="233"/>
      <c r="J2136" s="229"/>
      <c r="K2136" s="229"/>
      <c r="L2136" s="234"/>
      <c r="M2136" s="235"/>
      <c r="N2136" s="236"/>
      <c r="O2136" s="236"/>
      <c r="P2136" s="236"/>
      <c r="Q2136" s="236"/>
      <c r="R2136" s="236"/>
      <c r="S2136" s="236"/>
      <c r="T2136" s="237"/>
      <c r="U2136" s="11"/>
      <c r="V2136" s="11"/>
      <c r="W2136" s="11"/>
      <c r="X2136" s="11"/>
      <c r="Y2136" s="11"/>
      <c r="Z2136" s="11"/>
      <c r="AA2136" s="11"/>
      <c r="AB2136" s="11"/>
      <c r="AC2136" s="11"/>
      <c r="AD2136" s="11"/>
      <c r="AE2136" s="11"/>
      <c r="AT2136" s="238" t="s">
        <v>199</v>
      </c>
      <c r="AU2136" s="238" t="s">
        <v>85</v>
      </c>
      <c r="AV2136" s="11" t="s">
        <v>85</v>
      </c>
      <c r="AW2136" s="11" t="s">
        <v>32</v>
      </c>
      <c r="AX2136" s="11" t="s">
        <v>76</v>
      </c>
      <c r="AY2136" s="238" t="s">
        <v>195</v>
      </c>
    </row>
    <row r="2137" s="11" customFormat="1">
      <c r="A2137" s="11"/>
      <c r="B2137" s="228"/>
      <c r="C2137" s="229"/>
      <c r="D2137" s="213" t="s">
        <v>199</v>
      </c>
      <c r="E2137" s="230" t="s">
        <v>1</v>
      </c>
      <c r="F2137" s="231" t="s">
        <v>2927</v>
      </c>
      <c r="G2137" s="229"/>
      <c r="H2137" s="232">
        <v>11</v>
      </c>
      <c r="I2137" s="233"/>
      <c r="J2137" s="229"/>
      <c r="K2137" s="229"/>
      <c r="L2137" s="234"/>
      <c r="M2137" s="235"/>
      <c r="N2137" s="236"/>
      <c r="O2137" s="236"/>
      <c r="P2137" s="236"/>
      <c r="Q2137" s="236"/>
      <c r="R2137" s="236"/>
      <c r="S2137" s="236"/>
      <c r="T2137" s="237"/>
      <c r="U2137" s="11"/>
      <c r="V2137" s="11"/>
      <c r="W2137" s="11"/>
      <c r="X2137" s="11"/>
      <c r="Y2137" s="11"/>
      <c r="Z2137" s="11"/>
      <c r="AA2137" s="11"/>
      <c r="AB2137" s="11"/>
      <c r="AC2137" s="11"/>
      <c r="AD2137" s="11"/>
      <c r="AE2137" s="11"/>
      <c r="AT2137" s="238" t="s">
        <v>199</v>
      </c>
      <c r="AU2137" s="238" t="s">
        <v>85</v>
      </c>
      <c r="AV2137" s="11" t="s">
        <v>85</v>
      </c>
      <c r="AW2137" s="11" t="s">
        <v>32</v>
      </c>
      <c r="AX2137" s="11" t="s">
        <v>76</v>
      </c>
      <c r="AY2137" s="238" t="s">
        <v>195</v>
      </c>
    </row>
    <row r="2138" s="11" customFormat="1">
      <c r="A2138" s="11"/>
      <c r="B2138" s="228"/>
      <c r="C2138" s="229"/>
      <c r="D2138" s="213" t="s">
        <v>199</v>
      </c>
      <c r="E2138" s="230" t="s">
        <v>1</v>
      </c>
      <c r="F2138" s="231" t="s">
        <v>2928</v>
      </c>
      <c r="G2138" s="229"/>
      <c r="H2138" s="232">
        <v>1</v>
      </c>
      <c r="I2138" s="233"/>
      <c r="J2138" s="229"/>
      <c r="K2138" s="229"/>
      <c r="L2138" s="234"/>
      <c r="M2138" s="235"/>
      <c r="N2138" s="236"/>
      <c r="O2138" s="236"/>
      <c r="P2138" s="236"/>
      <c r="Q2138" s="236"/>
      <c r="R2138" s="236"/>
      <c r="S2138" s="236"/>
      <c r="T2138" s="237"/>
      <c r="U2138" s="11"/>
      <c r="V2138" s="11"/>
      <c r="W2138" s="11"/>
      <c r="X2138" s="11"/>
      <c r="Y2138" s="11"/>
      <c r="Z2138" s="11"/>
      <c r="AA2138" s="11"/>
      <c r="AB2138" s="11"/>
      <c r="AC2138" s="11"/>
      <c r="AD2138" s="11"/>
      <c r="AE2138" s="11"/>
      <c r="AT2138" s="238" t="s">
        <v>199</v>
      </c>
      <c r="AU2138" s="238" t="s">
        <v>85</v>
      </c>
      <c r="AV2138" s="11" t="s">
        <v>85</v>
      </c>
      <c r="AW2138" s="11" t="s">
        <v>32</v>
      </c>
      <c r="AX2138" s="11" t="s">
        <v>76</v>
      </c>
      <c r="AY2138" s="238" t="s">
        <v>195</v>
      </c>
    </row>
    <row r="2139" s="11" customFormat="1">
      <c r="A2139" s="11"/>
      <c r="B2139" s="228"/>
      <c r="C2139" s="229"/>
      <c r="D2139" s="213" t="s">
        <v>199</v>
      </c>
      <c r="E2139" s="230" t="s">
        <v>1</v>
      </c>
      <c r="F2139" s="231" t="s">
        <v>2929</v>
      </c>
      <c r="G2139" s="229"/>
      <c r="H2139" s="232">
        <v>1</v>
      </c>
      <c r="I2139" s="233"/>
      <c r="J2139" s="229"/>
      <c r="K2139" s="229"/>
      <c r="L2139" s="234"/>
      <c r="M2139" s="235"/>
      <c r="N2139" s="236"/>
      <c r="O2139" s="236"/>
      <c r="P2139" s="236"/>
      <c r="Q2139" s="236"/>
      <c r="R2139" s="236"/>
      <c r="S2139" s="236"/>
      <c r="T2139" s="237"/>
      <c r="U2139" s="11"/>
      <c r="V2139" s="11"/>
      <c r="W2139" s="11"/>
      <c r="X2139" s="11"/>
      <c r="Y2139" s="11"/>
      <c r="Z2139" s="11"/>
      <c r="AA2139" s="11"/>
      <c r="AB2139" s="11"/>
      <c r="AC2139" s="11"/>
      <c r="AD2139" s="11"/>
      <c r="AE2139" s="11"/>
      <c r="AT2139" s="238" t="s">
        <v>199</v>
      </c>
      <c r="AU2139" s="238" t="s">
        <v>85</v>
      </c>
      <c r="AV2139" s="11" t="s">
        <v>85</v>
      </c>
      <c r="AW2139" s="11" t="s">
        <v>32</v>
      </c>
      <c r="AX2139" s="11" t="s">
        <v>76</v>
      </c>
      <c r="AY2139" s="238" t="s">
        <v>195</v>
      </c>
    </row>
    <row r="2140" s="11" customFormat="1">
      <c r="A2140" s="11"/>
      <c r="B2140" s="228"/>
      <c r="C2140" s="229"/>
      <c r="D2140" s="213" t="s">
        <v>199</v>
      </c>
      <c r="E2140" s="230" t="s">
        <v>1</v>
      </c>
      <c r="F2140" s="231" t="s">
        <v>2930</v>
      </c>
      <c r="G2140" s="229"/>
      <c r="H2140" s="232">
        <v>2</v>
      </c>
      <c r="I2140" s="233"/>
      <c r="J2140" s="229"/>
      <c r="K2140" s="229"/>
      <c r="L2140" s="234"/>
      <c r="M2140" s="235"/>
      <c r="N2140" s="236"/>
      <c r="O2140" s="236"/>
      <c r="P2140" s="236"/>
      <c r="Q2140" s="236"/>
      <c r="R2140" s="236"/>
      <c r="S2140" s="236"/>
      <c r="T2140" s="237"/>
      <c r="U2140" s="11"/>
      <c r="V2140" s="11"/>
      <c r="W2140" s="11"/>
      <c r="X2140" s="11"/>
      <c r="Y2140" s="11"/>
      <c r="Z2140" s="11"/>
      <c r="AA2140" s="11"/>
      <c r="AB2140" s="11"/>
      <c r="AC2140" s="11"/>
      <c r="AD2140" s="11"/>
      <c r="AE2140" s="11"/>
      <c r="AT2140" s="238" t="s">
        <v>199</v>
      </c>
      <c r="AU2140" s="238" t="s">
        <v>85</v>
      </c>
      <c r="AV2140" s="11" t="s">
        <v>85</v>
      </c>
      <c r="AW2140" s="11" t="s">
        <v>32</v>
      </c>
      <c r="AX2140" s="11" t="s">
        <v>76</v>
      </c>
      <c r="AY2140" s="238" t="s">
        <v>195</v>
      </c>
    </row>
    <row r="2141" s="11" customFormat="1">
      <c r="A2141" s="11"/>
      <c r="B2141" s="228"/>
      <c r="C2141" s="229"/>
      <c r="D2141" s="213" t="s">
        <v>199</v>
      </c>
      <c r="E2141" s="230" t="s">
        <v>1</v>
      </c>
      <c r="F2141" s="231" t="s">
        <v>2931</v>
      </c>
      <c r="G2141" s="229"/>
      <c r="H2141" s="232">
        <v>3</v>
      </c>
      <c r="I2141" s="233"/>
      <c r="J2141" s="229"/>
      <c r="K2141" s="229"/>
      <c r="L2141" s="234"/>
      <c r="M2141" s="235"/>
      <c r="N2141" s="236"/>
      <c r="O2141" s="236"/>
      <c r="P2141" s="236"/>
      <c r="Q2141" s="236"/>
      <c r="R2141" s="236"/>
      <c r="S2141" s="236"/>
      <c r="T2141" s="237"/>
      <c r="U2141" s="11"/>
      <c r="V2141" s="11"/>
      <c r="W2141" s="11"/>
      <c r="X2141" s="11"/>
      <c r="Y2141" s="11"/>
      <c r="Z2141" s="11"/>
      <c r="AA2141" s="11"/>
      <c r="AB2141" s="11"/>
      <c r="AC2141" s="11"/>
      <c r="AD2141" s="11"/>
      <c r="AE2141" s="11"/>
      <c r="AT2141" s="238" t="s">
        <v>199</v>
      </c>
      <c r="AU2141" s="238" t="s">
        <v>85</v>
      </c>
      <c r="AV2141" s="11" t="s">
        <v>85</v>
      </c>
      <c r="AW2141" s="11" t="s">
        <v>32</v>
      </c>
      <c r="AX2141" s="11" t="s">
        <v>76</v>
      </c>
      <c r="AY2141" s="238" t="s">
        <v>195</v>
      </c>
    </row>
    <row r="2142" s="11" customFormat="1">
      <c r="A2142" s="11"/>
      <c r="B2142" s="228"/>
      <c r="C2142" s="229"/>
      <c r="D2142" s="213" t="s">
        <v>199</v>
      </c>
      <c r="E2142" s="230" t="s">
        <v>1</v>
      </c>
      <c r="F2142" s="231" t="s">
        <v>2932</v>
      </c>
      <c r="G2142" s="229"/>
      <c r="H2142" s="232">
        <v>2</v>
      </c>
      <c r="I2142" s="233"/>
      <c r="J2142" s="229"/>
      <c r="K2142" s="229"/>
      <c r="L2142" s="234"/>
      <c r="M2142" s="235"/>
      <c r="N2142" s="236"/>
      <c r="O2142" s="236"/>
      <c r="P2142" s="236"/>
      <c r="Q2142" s="236"/>
      <c r="R2142" s="236"/>
      <c r="S2142" s="236"/>
      <c r="T2142" s="237"/>
      <c r="U2142" s="11"/>
      <c r="V2142" s="11"/>
      <c r="W2142" s="11"/>
      <c r="X2142" s="11"/>
      <c r="Y2142" s="11"/>
      <c r="Z2142" s="11"/>
      <c r="AA2142" s="11"/>
      <c r="AB2142" s="11"/>
      <c r="AC2142" s="11"/>
      <c r="AD2142" s="11"/>
      <c r="AE2142" s="11"/>
      <c r="AT2142" s="238" t="s">
        <v>199</v>
      </c>
      <c r="AU2142" s="238" t="s">
        <v>85</v>
      </c>
      <c r="AV2142" s="11" t="s">
        <v>85</v>
      </c>
      <c r="AW2142" s="11" t="s">
        <v>32</v>
      </c>
      <c r="AX2142" s="11" t="s">
        <v>76</v>
      </c>
      <c r="AY2142" s="238" t="s">
        <v>195</v>
      </c>
    </row>
    <row r="2143" s="11" customFormat="1">
      <c r="A2143" s="11"/>
      <c r="B2143" s="228"/>
      <c r="C2143" s="229"/>
      <c r="D2143" s="213" t="s">
        <v>199</v>
      </c>
      <c r="E2143" s="230" t="s">
        <v>1</v>
      </c>
      <c r="F2143" s="231" t="s">
        <v>2933</v>
      </c>
      <c r="G2143" s="229"/>
      <c r="H2143" s="232">
        <v>1</v>
      </c>
      <c r="I2143" s="233"/>
      <c r="J2143" s="229"/>
      <c r="K2143" s="229"/>
      <c r="L2143" s="234"/>
      <c r="M2143" s="235"/>
      <c r="N2143" s="236"/>
      <c r="O2143" s="236"/>
      <c r="P2143" s="236"/>
      <c r="Q2143" s="236"/>
      <c r="R2143" s="236"/>
      <c r="S2143" s="236"/>
      <c r="T2143" s="237"/>
      <c r="U2143" s="11"/>
      <c r="V2143" s="11"/>
      <c r="W2143" s="11"/>
      <c r="X2143" s="11"/>
      <c r="Y2143" s="11"/>
      <c r="Z2143" s="11"/>
      <c r="AA2143" s="11"/>
      <c r="AB2143" s="11"/>
      <c r="AC2143" s="11"/>
      <c r="AD2143" s="11"/>
      <c r="AE2143" s="11"/>
      <c r="AT2143" s="238" t="s">
        <v>199</v>
      </c>
      <c r="AU2143" s="238" t="s">
        <v>85</v>
      </c>
      <c r="AV2143" s="11" t="s">
        <v>85</v>
      </c>
      <c r="AW2143" s="11" t="s">
        <v>32</v>
      </c>
      <c r="AX2143" s="11" t="s">
        <v>76</v>
      </c>
      <c r="AY2143" s="238" t="s">
        <v>195</v>
      </c>
    </row>
    <row r="2144" s="15" customFormat="1">
      <c r="A2144" s="15"/>
      <c r="B2144" s="287"/>
      <c r="C2144" s="288"/>
      <c r="D2144" s="213" t="s">
        <v>199</v>
      </c>
      <c r="E2144" s="289" t="s">
        <v>1</v>
      </c>
      <c r="F2144" s="290" t="s">
        <v>1422</v>
      </c>
      <c r="G2144" s="288"/>
      <c r="H2144" s="291">
        <v>81</v>
      </c>
      <c r="I2144" s="292"/>
      <c r="J2144" s="288"/>
      <c r="K2144" s="288"/>
      <c r="L2144" s="293"/>
      <c r="M2144" s="294"/>
      <c r="N2144" s="295"/>
      <c r="O2144" s="295"/>
      <c r="P2144" s="295"/>
      <c r="Q2144" s="295"/>
      <c r="R2144" s="295"/>
      <c r="S2144" s="295"/>
      <c r="T2144" s="296"/>
      <c r="U2144" s="15"/>
      <c r="V2144" s="15"/>
      <c r="W2144" s="15"/>
      <c r="X2144" s="15"/>
      <c r="Y2144" s="15"/>
      <c r="Z2144" s="15"/>
      <c r="AA2144" s="15"/>
      <c r="AB2144" s="15"/>
      <c r="AC2144" s="15"/>
      <c r="AD2144" s="15"/>
      <c r="AE2144" s="15"/>
      <c r="AT2144" s="297" t="s">
        <v>199</v>
      </c>
      <c r="AU2144" s="297" t="s">
        <v>85</v>
      </c>
      <c r="AV2144" s="15" t="s">
        <v>234</v>
      </c>
      <c r="AW2144" s="15" t="s">
        <v>32</v>
      </c>
      <c r="AX2144" s="15" t="s">
        <v>83</v>
      </c>
      <c r="AY2144" s="297" t="s">
        <v>195</v>
      </c>
    </row>
    <row r="2145" s="2" customFormat="1" ht="24.15" customHeight="1">
      <c r="A2145" s="39"/>
      <c r="B2145" s="40"/>
      <c r="C2145" s="200" t="s">
        <v>498</v>
      </c>
      <c r="D2145" s="200" t="s">
        <v>191</v>
      </c>
      <c r="E2145" s="201" t="s">
        <v>1882</v>
      </c>
      <c r="F2145" s="202" t="s">
        <v>1883</v>
      </c>
      <c r="G2145" s="203" t="s">
        <v>1</v>
      </c>
      <c r="H2145" s="204">
        <v>9</v>
      </c>
      <c r="I2145" s="205"/>
      <c r="J2145" s="206">
        <f>ROUND(I2145*H2145,2)</f>
        <v>0</v>
      </c>
      <c r="K2145" s="202" t="s">
        <v>1</v>
      </c>
      <c r="L2145" s="45"/>
      <c r="M2145" s="207" t="s">
        <v>1</v>
      </c>
      <c r="N2145" s="208" t="s">
        <v>41</v>
      </c>
      <c r="O2145" s="92"/>
      <c r="P2145" s="209">
        <f>O2145*H2145</f>
        <v>0</v>
      </c>
      <c r="Q2145" s="209">
        <v>0</v>
      </c>
      <c r="R2145" s="209">
        <f>Q2145*H2145</f>
        <v>0</v>
      </c>
      <c r="S2145" s="209">
        <v>0</v>
      </c>
      <c r="T2145" s="210">
        <f>S2145*H2145</f>
        <v>0</v>
      </c>
      <c r="U2145" s="39"/>
      <c r="V2145" s="39"/>
      <c r="W2145" s="39"/>
      <c r="X2145" s="39"/>
      <c r="Y2145" s="39"/>
      <c r="Z2145" s="39"/>
      <c r="AA2145" s="39"/>
      <c r="AB2145" s="39"/>
      <c r="AC2145" s="39"/>
      <c r="AD2145" s="39"/>
      <c r="AE2145" s="39"/>
      <c r="AR2145" s="211" t="s">
        <v>234</v>
      </c>
      <c r="AT2145" s="211" t="s">
        <v>191</v>
      </c>
      <c r="AU2145" s="211" t="s">
        <v>85</v>
      </c>
      <c r="AY2145" s="18" t="s">
        <v>195</v>
      </c>
      <c r="BE2145" s="212">
        <f>IF(N2145="základní",J2145,0)</f>
        <v>0</v>
      </c>
      <c r="BF2145" s="212">
        <f>IF(N2145="snížená",J2145,0)</f>
        <v>0</v>
      </c>
      <c r="BG2145" s="212">
        <f>IF(N2145="zákl. přenesená",J2145,0)</f>
        <v>0</v>
      </c>
      <c r="BH2145" s="212">
        <f>IF(N2145="sníž. přenesená",J2145,0)</f>
        <v>0</v>
      </c>
      <c r="BI2145" s="212">
        <f>IF(N2145="nulová",J2145,0)</f>
        <v>0</v>
      </c>
      <c r="BJ2145" s="18" t="s">
        <v>83</v>
      </c>
      <c r="BK2145" s="212">
        <f>ROUND(I2145*H2145,2)</f>
        <v>0</v>
      </c>
      <c r="BL2145" s="18" t="s">
        <v>234</v>
      </c>
      <c r="BM2145" s="211" t="s">
        <v>2934</v>
      </c>
    </row>
    <row r="2146" s="2" customFormat="1">
      <c r="A2146" s="39"/>
      <c r="B2146" s="40"/>
      <c r="C2146" s="41"/>
      <c r="D2146" s="213" t="s">
        <v>197</v>
      </c>
      <c r="E2146" s="41"/>
      <c r="F2146" s="214" t="s">
        <v>2912</v>
      </c>
      <c r="G2146" s="41"/>
      <c r="H2146" s="41"/>
      <c r="I2146" s="215"/>
      <c r="J2146" s="41"/>
      <c r="K2146" s="41"/>
      <c r="L2146" s="45"/>
      <c r="M2146" s="216"/>
      <c r="N2146" s="217"/>
      <c r="O2146" s="92"/>
      <c r="P2146" s="92"/>
      <c r="Q2146" s="92"/>
      <c r="R2146" s="92"/>
      <c r="S2146" s="92"/>
      <c r="T2146" s="93"/>
      <c r="U2146" s="39"/>
      <c r="V2146" s="39"/>
      <c r="W2146" s="39"/>
      <c r="X2146" s="39"/>
      <c r="Y2146" s="39"/>
      <c r="Z2146" s="39"/>
      <c r="AA2146" s="39"/>
      <c r="AB2146" s="39"/>
      <c r="AC2146" s="39"/>
      <c r="AD2146" s="39"/>
      <c r="AE2146" s="39"/>
      <c r="AT2146" s="18" t="s">
        <v>197</v>
      </c>
      <c r="AU2146" s="18" t="s">
        <v>85</v>
      </c>
    </row>
    <row r="2147" s="11" customFormat="1">
      <c r="A2147" s="11"/>
      <c r="B2147" s="228"/>
      <c r="C2147" s="229"/>
      <c r="D2147" s="213" t="s">
        <v>199</v>
      </c>
      <c r="E2147" s="230" t="s">
        <v>1</v>
      </c>
      <c r="F2147" s="231" t="s">
        <v>2935</v>
      </c>
      <c r="G2147" s="229"/>
      <c r="H2147" s="232">
        <v>6</v>
      </c>
      <c r="I2147" s="233"/>
      <c r="J2147" s="229"/>
      <c r="K2147" s="229"/>
      <c r="L2147" s="234"/>
      <c r="M2147" s="235"/>
      <c r="N2147" s="236"/>
      <c r="O2147" s="236"/>
      <c r="P2147" s="236"/>
      <c r="Q2147" s="236"/>
      <c r="R2147" s="236"/>
      <c r="S2147" s="236"/>
      <c r="T2147" s="237"/>
      <c r="U2147" s="11"/>
      <c r="V2147" s="11"/>
      <c r="W2147" s="11"/>
      <c r="X2147" s="11"/>
      <c r="Y2147" s="11"/>
      <c r="Z2147" s="11"/>
      <c r="AA2147" s="11"/>
      <c r="AB2147" s="11"/>
      <c r="AC2147" s="11"/>
      <c r="AD2147" s="11"/>
      <c r="AE2147" s="11"/>
      <c r="AT2147" s="238" t="s">
        <v>199</v>
      </c>
      <c r="AU2147" s="238" t="s">
        <v>85</v>
      </c>
      <c r="AV2147" s="11" t="s">
        <v>85</v>
      </c>
      <c r="AW2147" s="11" t="s">
        <v>32</v>
      </c>
      <c r="AX2147" s="11" t="s">
        <v>76</v>
      </c>
      <c r="AY2147" s="238" t="s">
        <v>195</v>
      </c>
    </row>
    <row r="2148" s="11" customFormat="1">
      <c r="A2148" s="11"/>
      <c r="B2148" s="228"/>
      <c r="C2148" s="229"/>
      <c r="D2148" s="213" t="s">
        <v>199</v>
      </c>
      <c r="E2148" s="230" t="s">
        <v>1</v>
      </c>
      <c r="F2148" s="231" t="s">
        <v>2936</v>
      </c>
      <c r="G2148" s="229"/>
      <c r="H2148" s="232">
        <v>1</v>
      </c>
      <c r="I2148" s="233"/>
      <c r="J2148" s="229"/>
      <c r="K2148" s="229"/>
      <c r="L2148" s="234"/>
      <c r="M2148" s="235"/>
      <c r="N2148" s="236"/>
      <c r="O2148" s="236"/>
      <c r="P2148" s="236"/>
      <c r="Q2148" s="236"/>
      <c r="R2148" s="236"/>
      <c r="S2148" s="236"/>
      <c r="T2148" s="237"/>
      <c r="U2148" s="11"/>
      <c r="V2148" s="11"/>
      <c r="W2148" s="11"/>
      <c r="X2148" s="11"/>
      <c r="Y2148" s="11"/>
      <c r="Z2148" s="11"/>
      <c r="AA2148" s="11"/>
      <c r="AB2148" s="11"/>
      <c r="AC2148" s="11"/>
      <c r="AD2148" s="11"/>
      <c r="AE2148" s="11"/>
      <c r="AT2148" s="238" t="s">
        <v>199</v>
      </c>
      <c r="AU2148" s="238" t="s">
        <v>85</v>
      </c>
      <c r="AV2148" s="11" t="s">
        <v>85</v>
      </c>
      <c r="AW2148" s="11" t="s">
        <v>32</v>
      </c>
      <c r="AX2148" s="11" t="s">
        <v>76</v>
      </c>
      <c r="AY2148" s="238" t="s">
        <v>195</v>
      </c>
    </row>
    <row r="2149" s="11" customFormat="1">
      <c r="A2149" s="11"/>
      <c r="B2149" s="228"/>
      <c r="C2149" s="229"/>
      <c r="D2149" s="213" t="s">
        <v>199</v>
      </c>
      <c r="E2149" s="230" t="s">
        <v>1</v>
      </c>
      <c r="F2149" s="231" t="s">
        <v>2937</v>
      </c>
      <c r="G2149" s="229"/>
      <c r="H2149" s="232">
        <v>1</v>
      </c>
      <c r="I2149" s="233"/>
      <c r="J2149" s="229"/>
      <c r="K2149" s="229"/>
      <c r="L2149" s="234"/>
      <c r="M2149" s="235"/>
      <c r="N2149" s="236"/>
      <c r="O2149" s="236"/>
      <c r="P2149" s="236"/>
      <c r="Q2149" s="236"/>
      <c r="R2149" s="236"/>
      <c r="S2149" s="236"/>
      <c r="T2149" s="237"/>
      <c r="U2149" s="11"/>
      <c r="V2149" s="11"/>
      <c r="W2149" s="11"/>
      <c r="X2149" s="11"/>
      <c r="Y2149" s="11"/>
      <c r="Z2149" s="11"/>
      <c r="AA2149" s="11"/>
      <c r="AB2149" s="11"/>
      <c r="AC2149" s="11"/>
      <c r="AD2149" s="11"/>
      <c r="AE2149" s="11"/>
      <c r="AT2149" s="238" t="s">
        <v>199</v>
      </c>
      <c r="AU2149" s="238" t="s">
        <v>85</v>
      </c>
      <c r="AV2149" s="11" t="s">
        <v>85</v>
      </c>
      <c r="AW2149" s="11" t="s">
        <v>32</v>
      </c>
      <c r="AX2149" s="11" t="s">
        <v>76</v>
      </c>
      <c r="AY2149" s="238" t="s">
        <v>195</v>
      </c>
    </row>
    <row r="2150" s="11" customFormat="1">
      <c r="A2150" s="11"/>
      <c r="B2150" s="228"/>
      <c r="C2150" s="229"/>
      <c r="D2150" s="213" t="s">
        <v>199</v>
      </c>
      <c r="E2150" s="230" t="s">
        <v>1</v>
      </c>
      <c r="F2150" s="231" t="s">
        <v>2938</v>
      </c>
      <c r="G2150" s="229"/>
      <c r="H2150" s="232">
        <v>1</v>
      </c>
      <c r="I2150" s="233"/>
      <c r="J2150" s="229"/>
      <c r="K2150" s="229"/>
      <c r="L2150" s="234"/>
      <c r="M2150" s="235"/>
      <c r="N2150" s="236"/>
      <c r="O2150" s="236"/>
      <c r="P2150" s="236"/>
      <c r="Q2150" s="236"/>
      <c r="R2150" s="236"/>
      <c r="S2150" s="236"/>
      <c r="T2150" s="237"/>
      <c r="U2150" s="11"/>
      <c r="V2150" s="11"/>
      <c r="W2150" s="11"/>
      <c r="X2150" s="11"/>
      <c r="Y2150" s="11"/>
      <c r="Z2150" s="11"/>
      <c r="AA2150" s="11"/>
      <c r="AB2150" s="11"/>
      <c r="AC2150" s="11"/>
      <c r="AD2150" s="11"/>
      <c r="AE2150" s="11"/>
      <c r="AT2150" s="238" t="s">
        <v>199</v>
      </c>
      <c r="AU2150" s="238" t="s">
        <v>85</v>
      </c>
      <c r="AV2150" s="11" t="s">
        <v>85</v>
      </c>
      <c r="AW2150" s="11" t="s">
        <v>32</v>
      </c>
      <c r="AX2150" s="11" t="s">
        <v>76</v>
      </c>
      <c r="AY2150" s="238" t="s">
        <v>195</v>
      </c>
    </row>
    <row r="2151" s="15" customFormat="1">
      <c r="A2151" s="15"/>
      <c r="B2151" s="287"/>
      <c r="C2151" s="288"/>
      <c r="D2151" s="213" t="s">
        <v>199</v>
      </c>
      <c r="E2151" s="289" t="s">
        <v>1</v>
      </c>
      <c r="F2151" s="290" t="s">
        <v>1422</v>
      </c>
      <c r="G2151" s="288"/>
      <c r="H2151" s="291">
        <v>9</v>
      </c>
      <c r="I2151" s="292"/>
      <c r="J2151" s="288"/>
      <c r="K2151" s="288"/>
      <c r="L2151" s="293"/>
      <c r="M2151" s="294"/>
      <c r="N2151" s="295"/>
      <c r="O2151" s="295"/>
      <c r="P2151" s="295"/>
      <c r="Q2151" s="295"/>
      <c r="R2151" s="295"/>
      <c r="S2151" s="295"/>
      <c r="T2151" s="296"/>
      <c r="U2151" s="15"/>
      <c r="V2151" s="15"/>
      <c r="W2151" s="15"/>
      <c r="X2151" s="15"/>
      <c r="Y2151" s="15"/>
      <c r="Z2151" s="15"/>
      <c r="AA2151" s="15"/>
      <c r="AB2151" s="15"/>
      <c r="AC2151" s="15"/>
      <c r="AD2151" s="15"/>
      <c r="AE2151" s="15"/>
      <c r="AT2151" s="297" t="s">
        <v>199</v>
      </c>
      <c r="AU2151" s="297" t="s">
        <v>85</v>
      </c>
      <c r="AV2151" s="15" t="s">
        <v>234</v>
      </c>
      <c r="AW2151" s="15" t="s">
        <v>32</v>
      </c>
      <c r="AX2151" s="15" t="s">
        <v>83</v>
      </c>
      <c r="AY2151" s="297" t="s">
        <v>195</v>
      </c>
    </row>
    <row r="2152" s="2" customFormat="1" ht="24.15" customHeight="1">
      <c r="A2152" s="39"/>
      <c r="B2152" s="40"/>
      <c r="C2152" s="200" t="s">
        <v>598</v>
      </c>
      <c r="D2152" s="200" t="s">
        <v>191</v>
      </c>
      <c r="E2152" s="201" t="s">
        <v>2939</v>
      </c>
      <c r="F2152" s="202" t="s">
        <v>2940</v>
      </c>
      <c r="G2152" s="203" t="s">
        <v>1804</v>
      </c>
      <c r="H2152" s="204">
        <v>1</v>
      </c>
      <c r="I2152" s="205"/>
      <c r="J2152" s="206">
        <f>ROUND(I2152*H2152,2)</f>
        <v>0</v>
      </c>
      <c r="K2152" s="202" t="s">
        <v>1</v>
      </c>
      <c r="L2152" s="45"/>
      <c r="M2152" s="207" t="s">
        <v>1</v>
      </c>
      <c r="N2152" s="208" t="s">
        <v>41</v>
      </c>
      <c r="O2152" s="92"/>
      <c r="P2152" s="209">
        <f>O2152*H2152</f>
        <v>0</v>
      </c>
      <c r="Q2152" s="209">
        <v>0</v>
      </c>
      <c r="R2152" s="209">
        <f>Q2152*H2152</f>
        <v>0</v>
      </c>
      <c r="S2152" s="209">
        <v>0</v>
      </c>
      <c r="T2152" s="210">
        <f>S2152*H2152</f>
        <v>0</v>
      </c>
      <c r="U2152" s="39"/>
      <c r="V2152" s="39"/>
      <c r="W2152" s="39"/>
      <c r="X2152" s="39"/>
      <c r="Y2152" s="39"/>
      <c r="Z2152" s="39"/>
      <c r="AA2152" s="39"/>
      <c r="AB2152" s="39"/>
      <c r="AC2152" s="39"/>
      <c r="AD2152" s="39"/>
      <c r="AE2152" s="39"/>
      <c r="AR2152" s="211" t="s">
        <v>234</v>
      </c>
      <c r="AT2152" s="211" t="s">
        <v>191</v>
      </c>
      <c r="AU2152" s="211" t="s">
        <v>85</v>
      </c>
      <c r="AY2152" s="18" t="s">
        <v>195</v>
      </c>
      <c r="BE2152" s="212">
        <f>IF(N2152="základní",J2152,0)</f>
        <v>0</v>
      </c>
      <c r="BF2152" s="212">
        <f>IF(N2152="snížená",J2152,0)</f>
        <v>0</v>
      </c>
      <c r="BG2152" s="212">
        <f>IF(N2152="zákl. přenesená",J2152,0)</f>
        <v>0</v>
      </c>
      <c r="BH2152" s="212">
        <f>IF(N2152="sníž. přenesená",J2152,0)</f>
        <v>0</v>
      </c>
      <c r="BI2152" s="212">
        <f>IF(N2152="nulová",J2152,0)</f>
        <v>0</v>
      </c>
      <c r="BJ2152" s="18" t="s">
        <v>83</v>
      </c>
      <c r="BK2152" s="212">
        <f>ROUND(I2152*H2152,2)</f>
        <v>0</v>
      </c>
      <c r="BL2152" s="18" t="s">
        <v>234</v>
      </c>
      <c r="BM2152" s="211" t="s">
        <v>2941</v>
      </c>
    </row>
    <row r="2153" s="2" customFormat="1">
      <c r="A2153" s="39"/>
      <c r="B2153" s="40"/>
      <c r="C2153" s="41"/>
      <c r="D2153" s="213" t="s">
        <v>197</v>
      </c>
      <c r="E2153" s="41"/>
      <c r="F2153" s="214" t="s">
        <v>2942</v>
      </c>
      <c r="G2153" s="41"/>
      <c r="H2153" s="41"/>
      <c r="I2153" s="215"/>
      <c r="J2153" s="41"/>
      <c r="K2153" s="41"/>
      <c r="L2153" s="45"/>
      <c r="M2153" s="216"/>
      <c r="N2153" s="217"/>
      <c r="O2153" s="92"/>
      <c r="P2153" s="92"/>
      <c r="Q2153" s="92"/>
      <c r="R2153" s="92"/>
      <c r="S2153" s="92"/>
      <c r="T2153" s="93"/>
      <c r="U2153" s="39"/>
      <c r="V2153" s="39"/>
      <c r="W2153" s="39"/>
      <c r="X2153" s="39"/>
      <c r="Y2153" s="39"/>
      <c r="Z2153" s="39"/>
      <c r="AA2153" s="39"/>
      <c r="AB2153" s="39"/>
      <c r="AC2153" s="39"/>
      <c r="AD2153" s="39"/>
      <c r="AE2153" s="39"/>
      <c r="AT2153" s="18" t="s">
        <v>197</v>
      </c>
      <c r="AU2153" s="18" t="s">
        <v>85</v>
      </c>
    </row>
    <row r="2154" s="11" customFormat="1">
      <c r="A2154" s="11"/>
      <c r="B2154" s="228"/>
      <c r="C2154" s="229"/>
      <c r="D2154" s="213" t="s">
        <v>199</v>
      </c>
      <c r="E2154" s="230" t="s">
        <v>1</v>
      </c>
      <c r="F2154" s="231" t="s">
        <v>2943</v>
      </c>
      <c r="G2154" s="229"/>
      <c r="H2154" s="232">
        <v>1</v>
      </c>
      <c r="I2154" s="233"/>
      <c r="J2154" s="229"/>
      <c r="K2154" s="229"/>
      <c r="L2154" s="234"/>
      <c r="M2154" s="235"/>
      <c r="N2154" s="236"/>
      <c r="O2154" s="236"/>
      <c r="P2154" s="236"/>
      <c r="Q2154" s="236"/>
      <c r="R2154" s="236"/>
      <c r="S2154" s="236"/>
      <c r="T2154" s="237"/>
      <c r="U2154" s="11"/>
      <c r="V2154" s="11"/>
      <c r="W2154" s="11"/>
      <c r="X2154" s="11"/>
      <c r="Y2154" s="11"/>
      <c r="Z2154" s="11"/>
      <c r="AA2154" s="11"/>
      <c r="AB2154" s="11"/>
      <c r="AC2154" s="11"/>
      <c r="AD2154" s="11"/>
      <c r="AE2154" s="11"/>
      <c r="AT2154" s="238" t="s">
        <v>199</v>
      </c>
      <c r="AU2154" s="238" t="s">
        <v>85</v>
      </c>
      <c r="AV2154" s="11" t="s">
        <v>85</v>
      </c>
      <c r="AW2154" s="11" t="s">
        <v>32</v>
      </c>
      <c r="AX2154" s="11" t="s">
        <v>83</v>
      </c>
      <c r="AY2154" s="238" t="s">
        <v>195</v>
      </c>
    </row>
    <row r="2155" s="2" customFormat="1" ht="33" customHeight="1">
      <c r="A2155" s="39"/>
      <c r="B2155" s="40"/>
      <c r="C2155" s="200" t="s">
        <v>501</v>
      </c>
      <c r="D2155" s="200" t="s">
        <v>191</v>
      </c>
      <c r="E2155" s="201" t="s">
        <v>2944</v>
      </c>
      <c r="F2155" s="202" t="s">
        <v>2945</v>
      </c>
      <c r="G2155" s="203" t="s">
        <v>1804</v>
      </c>
      <c r="H2155" s="204">
        <v>4</v>
      </c>
      <c r="I2155" s="205"/>
      <c r="J2155" s="206">
        <f>ROUND(I2155*H2155,2)</f>
        <v>0</v>
      </c>
      <c r="K2155" s="202" t="s">
        <v>1</v>
      </c>
      <c r="L2155" s="45"/>
      <c r="M2155" s="207" t="s">
        <v>1</v>
      </c>
      <c r="N2155" s="208" t="s">
        <v>41</v>
      </c>
      <c r="O2155" s="92"/>
      <c r="P2155" s="209">
        <f>O2155*H2155</f>
        <v>0</v>
      </c>
      <c r="Q2155" s="209">
        <v>0</v>
      </c>
      <c r="R2155" s="209">
        <f>Q2155*H2155</f>
        <v>0</v>
      </c>
      <c r="S2155" s="209">
        <v>0</v>
      </c>
      <c r="T2155" s="210">
        <f>S2155*H2155</f>
        <v>0</v>
      </c>
      <c r="U2155" s="39"/>
      <c r="V2155" s="39"/>
      <c r="W2155" s="39"/>
      <c r="X2155" s="39"/>
      <c r="Y2155" s="39"/>
      <c r="Z2155" s="39"/>
      <c r="AA2155" s="39"/>
      <c r="AB2155" s="39"/>
      <c r="AC2155" s="39"/>
      <c r="AD2155" s="39"/>
      <c r="AE2155" s="39"/>
      <c r="AR2155" s="211" t="s">
        <v>234</v>
      </c>
      <c r="AT2155" s="211" t="s">
        <v>191</v>
      </c>
      <c r="AU2155" s="211" t="s">
        <v>85</v>
      </c>
      <c r="AY2155" s="18" t="s">
        <v>195</v>
      </c>
      <c r="BE2155" s="212">
        <f>IF(N2155="základní",J2155,0)</f>
        <v>0</v>
      </c>
      <c r="BF2155" s="212">
        <f>IF(N2155="snížená",J2155,0)</f>
        <v>0</v>
      </c>
      <c r="BG2155" s="212">
        <f>IF(N2155="zákl. přenesená",J2155,0)</f>
        <v>0</v>
      </c>
      <c r="BH2155" s="212">
        <f>IF(N2155="sníž. přenesená",J2155,0)</f>
        <v>0</v>
      </c>
      <c r="BI2155" s="212">
        <f>IF(N2155="nulová",J2155,0)</f>
        <v>0</v>
      </c>
      <c r="BJ2155" s="18" t="s">
        <v>83</v>
      </c>
      <c r="BK2155" s="212">
        <f>ROUND(I2155*H2155,2)</f>
        <v>0</v>
      </c>
      <c r="BL2155" s="18" t="s">
        <v>234</v>
      </c>
      <c r="BM2155" s="211" t="s">
        <v>2946</v>
      </c>
    </row>
    <row r="2156" s="2" customFormat="1">
      <c r="A2156" s="39"/>
      <c r="B2156" s="40"/>
      <c r="C2156" s="41"/>
      <c r="D2156" s="213" t="s">
        <v>197</v>
      </c>
      <c r="E2156" s="41"/>
      <c r="F2156" s="214" t="s">
        <v>1894</v>
      </c>
      <c r="G2156" s="41"/>
      <c r="H2156" s="41"/>
      <c r="I2156" s="215"/>
      <c r="J2156" s="41"/>
      <c r="K2156" s="41"/>
      <c r="L2156" s="45"/>
      <c r="M2156" s="216"/>
      <c r="N2156" s="217"/>
      <c r="O2156" s="92"/>
      <c r="P2156" s="92"/>
      <c r="Q2156" s="92"/>
      <c r="R2156" s="92"/>
      <c r="S2156" s="92"/>
      <c r="T2156" s="93"/>
      <c r="U2156" s="39"/>
      <c r="V2156" s="39"/>
      <c r="W2156" s="39"/>
      <c r="X2156" s="39"/>
      <c r="Y2156" s="39"/>
      <c r="Z2156" s="39"/>
      <c r="AA2156" s="39"/>
      <c r="AB2156" s="39"/>
      <c r="AC2156" s="39"/>
      <c r="AD2156" s="39"/>
      <c r="AE2156" s="39"/>
      <c r="AT2156" s="18" t="s">
        <v>197</v>
      </c>
      <c r="AU2156" s="18" t="s">
        <v>85</v>
      </c>
    </row>
    <row r="2157" s="11" customFormat="1">
      <c r="A2157" s="11"/>
      <c r="B2157" s="228"/>
      <c r="C2157" s="229"/>
      <c r="D2157" s="213" t="s">
        <v>199</v>
      </c>
      <c r="E2157" s="230" t="s">
        <v>1</v>
      </c>
      <c r="F2157" s="231" t="s">
        <v>2947</v>
      </c>
      <c r="G2157" s="229"/>
      <c r="H2157" s="232">
        <v>1</v>
      </c>
      <c r="I2157" s="233"/>
      <c r="J2157" s="229"/>
      <c r="K2157" s="229"/>
      <c r="L2157" s="234"/>
      <c r="M2157" s="235"/>
      <c r="N2157" s="236"/>
      <c r="O2157" s="236"/>
      <c r="P2157" s="236"/>
      <c r="Q2157" s="236"/>
      <c r="R2157" s="236"/>
      <c r="S2157" s="236"/>
      <c r="T2157" s="237"/>
      <c r="U2157" s="11"/>
      <c r="V2157" s="11"/>
      <c r="W2157" s="11"/>
      <c r="X2157" s="11"/>
      <c r="Y2157" s="11"/>
      <c r="Z2157" s="11"/>
      <c r="AA2157" s="11"/>
      <c r="AB2157" s="11"/>
      <c r="AC2157" s="11"/>
      <c r="AD2157" s="11"/>
      <c r="AE2157" s="11"/>
      <c r="AT2157" s="238" t="s">
        <v>199</v>
      </c>
      <c r="AU2157" s="238" t="s">
        <v>85</v>
      </c>
      <c r="AV2157" s="11" t="s">
        <v>85</v>
      </c>
      <c r="AW2157" s="11" t="s">
        <v>32</v>
      </c>
      <c r="AX2157" s="11" t="s">
        <v>76</v>
      </c>
      <c r="AY2157" s="238" t="s">
        <v>195</v>
      </c>
    </row>
    <row r="2158" s="11" customFormat="1">
      <c r="A2158" s="11"/>
      <c r="B2158" s="228"/>
      <c r="C2158" s="229"/>
      <c r="D2158" s="213" t="s">
        <v>199</v>
      </c>
      <c r="E2158" s="230" t="s">
        <v>1</v>
      </c>
      <c r="F2158" s="231" t="s">
        <v>2948</v>
      </c>
      <c r="G2158" s="229"/>
      <c r="H2158" s="232">
        <v>1</v>
      </c>
      <c r="I2158" s="233"/>
      <c r="J2158" s="229"/>
      <c r="K2158" s="229"/>
      <c r="L2158" s="234"/>
      <c r="M2158" s="235"/>
      <c r="N2158" s="236"/>
      <c r="O2158" s="236"/>
      <c r="P2158" s="236"/>
      <c r="Q2158" s="236"/>
      <c r="R2158" s="236"/>
      <c r="S2158" s="236"/>
      <c r="T2158" s="237"/>
      <c r="U2158" s="11"/>
      <c r="V2158" s="11"/>
      <c r="W2158" s="11"/>
      <c r="X2158" s="11"/>
      <c r="Y2158" s="11"/>
      <c r="Z2158" s="11"/>
      <c r="AA2158" s="11"/>
      <c r="AB2158" s="11"/>
      <c r="AC2158" s="11"/>
      <c r="AD2158" s="11"/>
      <c r="AE2158" s="11"/>
      <c r="AT2158" s="238" t="s">
        <v>199</v>
      </c>
      <c r="AU2158" s="238" t="s">
        <v>85</v>
      </c>
      <c r="AV2158" s="11" t="s">
        <v>85</v>
      </c>
      <c r="AW2158" s="11" t="s">
        <v>32</v>
      </c>
      <c r="AX2158" s="11" t="s">
        <v>76</v>
      </c>
      <c r="AY2158" s="238" t="s">
        <v>195</v>
      </c>
    </row>
    <row r="2159" s="11" customFormat="1">
      <c r="A2159" s="11"/>
      <c r="B2159" s="228"/>
      <c r="C2159" s="229"/>
      <c r="D2159" s="213" t="s">
        <v>199</v>
      </c>
      <c r="E2159" s="230" t="s">
        <v>1</v>
      </c>
      <c r="F2159" s="231" t="s">
        <v>2949</v>
      </c>
      <c r="G2159" s="229"/>
      <c r="H2159" s="232">
        <v>1</v>
      </c>
      <c r="I2159" s="233"/>
      <c r="J2159" s="229"/>
      <c r="K2159" s="229"/>
      <c r="L2159" s="234"/>
      <c r="M2159" s="235"/>
      <c r="N2159" s="236"/>
      <c r="O2159" s="236"/>
      <c r="P2159" s="236"/>
      <c r="Q2159" s="236"/>
      <c r="R2159" s="236"/>
      <c r="S2159" s="236"/>
      <c r="T2159" s="237"/>
      <c r="U2159" s="11"/>
      <c r="V2159" s="11"/>
      <c r="W2159" s="11"/>
      <c r="X2159" s="11"/>
      <c r="Y2159" s="11"/>
      <c r="Z2159" s="11"/>
      <c r="AA2159" s="11"/>
      <c r="AB2159" s="11"/>
      <c r="AC2159" s="11"/>
      <c r="AD2159" s="11"/>
      <c r="AE2159" s="11"/>
      <c r="AT2159" s="238" t="s">
        <v>199</v>
      </c>
      <c r="AU2159" s="238" t="s">
        <v>85</v>
      </c>
      <c r="AV2159" s="11" t="s">
        <v>85</v>
      </c>
      <c r="AW2159" s="11" t="s">
        <v>32</v>
      </c>
      <c r="AX2159" s="11" t="s">
        <v>76</v>
      </c>
      <c r="AY2159" s="238" t="s">
        <v>195</v>
      </c>
    </row>
    <row r="2160" s="11" customFormat="1">
      <c r="A2160" s="11"/>
      <c r="B2160" s="228"/>
      <c r="C2160" s="229"/>
      <c r="D2160" s="213" t="s">
        <v>199</v>
      </c>
      <c r="E2160" s="230" t="s">
        <v>1</v>
      </c>
      <c r="F2160" s="231" t="s">
        <v>2950</v>
      </c>
      <c r="G2160" s="229"/>
      <c r="H2160" s="232">
        <v>1</v>
      </c>
      <c r="I2160" s="233"/>
      <c r="J2160" s="229"/>
      <c r="K2160" s="229"/>
      <c r="L2160" s="234"/>
      <c r="M2160" s="235"/>
      <c r="N2160" s="236"/>
      <c r="O2160" s="236"/>
      <c r="P2160" s="236"/>
      <c r="Q2160" s="236"/>
      <c r="R2160" s="236"/>
      <c r="S2160" s="236"/>
      <c r="T2160" s="237"/>
      <c r="U2160" s="11"/>
      <c r="V2160" s="11"/>
      <c r="W2160" s="11"/>
      <c r="X2160" s="11"/>
      <c r="Y2160" s="11"/>
      <c r="Z2160" s="11"/>
      <c r="AA2160" s="11"/>
      <c r="AB2160" s="11"/>
      <c r="AC2160" s="11"/>
      <c r="AD2160" s="11"/>
      <c r="AE2160" s="11"/>
      <c r="AT2160" s="238" t="s">
        <v>199</v>
      </c>
      <c r="AU2160" s="238" t="s">
        <v>85</v>
      </c>
      <c r="AV2160" s="11" t="s">
        <v>85</v>
      </c>
      <c r="AW2160" s="11" t="s">
        <v>32</v>
      </c>
      <c r="AX2160" s="11" t="s">
        <v>76</v>
      </c>
      <c r="AY2160" s="238" t="s">
        <v>195</v>
      </c>
    </row>
    <row r="2161" s="15" customFormat="1">
      <c r="A2161" s="15"/>
      <c r="B2161" s="287"/>
      <c r="C2161" s="288"/>
      <c r="D2161" s="213" t="s">
        <v>199</v>
      </c>
      <c r="E2161" s="289" t="s">
        <v>1</v>
      </c>
      <c r="F2161" s="290" t="s">
        <v>1422</v>
      </c>
      <c r="G2161" s="288"/>
      <c r="H2161" s="291">
        <v>4</v>
      </c>
      <c r="I2161" s="292"/>
      <c r="J2161" s="288"/>
      <c r="K2161" s="288"/>
      <c r="L2161" s="293"/>
      <c r="M2161" s="294"/>
      <c r="N2161" s="295"/>
      <c r="O2161" s="295"/>
      <c r="P2161" s="295"/>
      <c r="Q2161" s="295"/>
      <c r="R2161" s="295"/>
      <c r="S2161" s="295"/>
      <c r="T2161" s="296"/>
      <c r="U2161" s="15"/>
      <c r="V2161" s="15"/>
      <c r="W2161" s="15"/>
      <c r="X2161" s="15"/>
      <c r="Y2161" s="15"/>
      <c r="Z2161" s="15"/>
      <c r="AA2161" s="15"/>
      <c r="AB2161" s="15"/>
      <c r="AC2161" s="15"/>
      <c r="AD2161" s="15"/>
      <c r="AE2161" s="15"/>
      <c r="AT2161" s="297" t="s">
        <v>199</v>
      </c>
      <c r="AU2161" s="297" t="s">
        <v>85</v>
      </c>
      <c r="AV2161" s="15" t="s">
        <v>234</v>
      </c>
      <c r="AW2161" s="15" t="s">
        <v>32</v>
      </c>
      <c r="AX2161" s="15" t="s">
        <v>83</v>
      </c>
      <c r="AY2161" s="297" t="s">
        <v>195</v>
      </c>
    </row>
    <row r="2162" s="2" customFormat="1" ht="33" customHeight="1">
      <c r="A2162" s="39"/>
      <c r="B2162" s="40"/>
      <c r="C2162" s="200" t="s">
        <v>504</v>
      </c>
      <c r="D2162" s="200" t="s">
        <v>191</v>
      </c>
      <c r="E2162" s="201" t="s">
        <v>1891</v>
      </c>
      <c r="F2162" s="202" t="s">
        <v>1892</v>
      </c>
      <c r="G2162" s="203" t="s">
        <v>1804</v>
      </c>
      <c r="H2162" s="204">
        <v>3</v>
      </c>
      <c r="I2162" s="205"/>
      <c r="J2162" s="206">
        <f>ROUND(I2162*H2162,2)</f>
        <v>0</v>
      </c>
      <c r="K2162" s="202" t="s">
        <v>1</v>
      </c>
      <c r="L2162" s="45"/>
      <c r="M2162" s="207" t="s">
        <v>1</v>
      </c>
      <c r="N2162" s="208" t="s">
        <v>41</v>
      </c>
      <c r="O2162" s="92"/>
      <c r="P2162" s="209">
        <f>O2162*H2162</f>
        <v>0</v>
      </c>
      <c r="Q2162" s="209">
        <v>0</v>
      </c>
      <c r="R2162" s="209">
        <f>Q2162*H2162</f>
        <v>0</v>
      </c>
      <c r="S2162" s="209">
        <v>0</v>
      </c>
      <c r="T2162" s="210">
        <f>S2162*H2162</f>
        <v>0</v>
      </c>
      <c r="U2162" s="39"/>
      <c r="V2162" s="39"/>
      <c r="W2162" s="39"/>
      <c r="X2162" s="39"/>
      <c r="Y2162" s="39"/>
      <c r="Z2162" s="39"/>
      <c r="AA2162" s="39"/>
      <c r="AB2162" s="39"/>
      <c r="AC2162" s="39"/>
      <c r="AD2162" s="39"/>
      <c r="AE2162" s="39"/>
      <c r="AR2162" s="211" t="s">
        <v>234</v>
      </c>
      <c r="AT2162" s="211" t="s">
        <v>191</v>
      </c>
      <c r="AU2162" s="211" t="s">
        <v>85</v>
      </c>
      <c r="AY2162" s="18" t="s">
        <v>195</v>
      </c>
      <c r="BE2162" s="212">
        <f>IF(N2162="základní",J2162,0)</f>
        <v>0</v>
      </c>
      <c r="BF2162" s="212">
        <f>IF(N2162="snížená",J2162,0)</f>
        <v>0</v>
      </c>
      <c r="BG2162" s="212">
        <f>IF(N2162="zákl. přenesená",J2162,0)</f>
        <v>0</v>
      </c>
      <c r="BH2162" s="212">
        <f>IF(N2162="sníž. přenesená",J2162,0)</f>
        <v>0</v>
      </c>
      <c r="BI2162" s="212">
        <f>IF(N2162="nulová",J2162,0)</f>
        <v>0</v>
      </c>
      <c r="BJ2162" s="18" t="s">
        <v>83</v>
      </c>
      <c r="BK2162" s="212">
        <f>ROUND(I2162*H2162,2)</f>
        <v>0</v>
      </c>
      <c r="BL2162" s="18" t="s">
        <v>234</v>
      </c>
      <c r="BM2162" s="211" t="s">
        <v>2951</v>
      </c>
    </row>
    <row r="2163" s="2" customFormat="1">
      <c r="A2163" s="39"/>
      <c r="B2163" s="40"/>
      <c r="C2163" s="41"/>
      <c r="D2163" s="213" t="s">
        <v>197</v>
      </c>
      <c r="E2163" s="41"/>
      <c r="F2163" s="214" t="s">
        <v>1894</v>
      </c>
      <c r="G2163" s="41"/>
      <c r="H2163" s="41"/>
      <c r="I2163" s="215"/>
      <c r="J2163" s="41"/>
      <c r="K2163" s="41"/>
      <c r="L2163" s="45"/>
      <c r="M2163" s="216"/>
      <c r="N2163" s="217"/>
      <c r="O2163" s="92"/>
      <c r="P2163" s="92"/>
      <c r="Q2163" s="92"/>
      <c r="R2163" s="92"/>
      <c r="S2163" s="92"/>
      <c r="T2163" s="93"/>
      <c r="U2163" s="39"/>
      <c r="V2163" s="39"/>
      <c r="W2163" s="39"/>
      <c r="X2163" s="39"/>
      <c r="Y2163" s="39"/>
      <c r="Z2163" s="39"/>
      <c r="AA2163" s="39"/>
      <c r="AB2163" s="39"/>
      <c r="AC2163" s="39"/>
      <c r="AD2163" s="39"/>
      <c r="AE2163" s="39"/>
      <c r="AT2163" s="18" t="s">
        <v>197</v>
      </c>
      <c r="AU2163" s="18" t="s">
        <v>85</v>
      </c>
    </row>
    <row r="2164" s="11" customFormat="1">
      <c r="A2164" s="11"/>
      <c r="B2164" s="228"/>
      <c r="C2164" s="229"/>
      <c r="D2164" s="213" t="s">
        <v>199</v>
      </c>
      <c r="E2164" s="230" t="s">
        <v>1</v>
      </c>
      <c r="F2164" s="231" t="s">
        <v>2952</v>
      </c>
      <c r="G2164" s="229"/>
      <c r="H2164" s="232">
        <v>1</v>
      </c>
      <c r="I2164" s="233"/>
      <c r="J2164" s="229"/>
      <c r="K2164" s="229"/>
      <c r="L2164" s="234"/>
      <c r="M2164" s="235"/>
      <c r="N2164" s="236"/>
      <c r="O2164" s="236"/>
      <c r="P2164" s="236"/>
      <c r="Q2164" s="236"/>
      <c r="R2164" s="236"/>
      <c r="S2164" s="236"/>
      <c r="T2164" s="237"/>
      <c r="U2164" s="11"/>
      <c r="V2164" s="11"/>
      <c r="W2164" s="11"/>
      <c r="X2164" s="11"/>
      <c r="Y2164" s="11"/>
      <c r="Z2164" s="11"/>
      <c r="AA2164" s="11"/>
      <c r="AB2164" s="11"/>
      <c r="AC2164" s="11"/>
      <c r="AD2164" s="11"/>
      <c r="AE2164" s="11"/>
      <c r="AT2164" s="238" t="s">
        <v>199</v>
      </c>
      <c r="AU2164" s="238" t="s">
        <v>85</v>
      </c>
      <c r="AV2164" s="11" t="s">
        <v>85</v>
      </c>
      <c r="AW2164" s="11" t="s">
        <v>32</v>
      </c>
      <c r="AX2164" s="11" t="s">
        <v>76</v>
      </c>
      <c r="AY2164" s="238" t="s">
        <v>195</v>
      </c>
    </row>
    <row r="2165" s="11" customFormat="1">
      <c r="A2165" s="11"/>
      <c r="B2165" s="228"/>
      <c r="C2165" s="229"/>
      <c r="D2165" s="213" t="s">
        <v>199</v>
      </c>
      <c r="E2165" s="230" t="s">
        <v>1</v>
      </c>
      <c r="F2165" s="231" t="s">
        <v>2953</v>
      </c>
      <c r="G2165" s="229"/>
      <c r="H2165" s="232">
        <v>1</v>
      </c>
      <c r="I2165" s="233"/>
      <c r="J2165" s="229"/>
      <c r="K2165" s="229"/>
      <c r="L2165" s="234"/>
      <c r="M2165" s="235"/>
      <c r="N2165" s="236"/>
      <c r="O2165" s="236"/>
      <c r="P2165" s="236"/>
      <c r="Q2165" s="236"/>
      <c r="R2165" s="236"/>
      <c r="S2165" s="236"/>
      <c r="T2165" s="237"/>
      <c r="U2165" s="11"/>
      <c r="V2165" s="11"/>
      <c r="W2165" s="11"/>
      <c r="X2165" s="11"/>
      <c r="Y2165" s="11"/>
      <c r="Z2165" s="11"/>
      <c r="AA2165" s="11"/>
      <c r="AB2165" s="11"/>
      <c r="AC2165" s="11"/>
      <c r="AD2165" s="11"/>
      <c r="AE2165" s="11"/>
      <c r="AT2165" s="238" t="s">
        <v>199</v>
      </c>
      <c r="AU2165" s="238" t="s">
        <v>85</v>
      </c>
      <c r="AV2165" s="11" t="s">
        <v>85</v>
      </c>
      <c r="AW2165" s="11" t="s">
        <v>32</v>
      </c>
      <c r="AX2165" s="11" t="s">
        <v>76</v>
      </c>
      <c r="AY2165" s="238" t="s">
        <v>195</v>
      </c>
    </row>
    <row r="2166" s="11" customFormat="1">
      <c r="A2166" s="11"/>
      <c r="B2166" s="228"/>
      <c r="C2166" s="229"/>
      <c r="D2166" s="213" t="s">
        <v>199</v>
      </c>
      <c r="E2166" s="230" t="s">
        <v>1</v>
      </c>
      <c r="F2166" s="231" t="s">
        <v>2954</v>
      </c>
      <c r="G2166" s="229"/>
      <c r="H2166" s="232">
        <v>1</v>
      </c>
      <c r="I2166" s="233"/>
      <c r="J2166" s="229"/>
      <c r="K2166" s="229"/>
      <c r="L2166" s="234"/>
      <c r="M2166" s="235"/>
      <c r="N2166" s="236"/>
      <c r="O2166" s="236"/>
      <c r="P2166" s="236"/>
      <c r="Q2166" s="236"/>
      <c r="R2166" s="236"/>
      <c r="S2166" s="236"/>
      <c r="T2166" s="237"/>
      <c r="U2166" s="11"/>
      <c r="V2166" s="11"/>
      <c r="W2166" s="11"/>
      <c r="X2166" s="11"/>
      <c r="Y2166" s="11"/>
      <c r="Z2166" s="11"/>
      <c r="AA2166" s="11"/>
      <c r="AB2166" s="11"/>
      <c r="AC2166" s="11"/>
      <c r="AD2166" s="11"/>
      <c r="AE2166" s="11"/>
      <c r="AT2166" s="238" t="s">
        <v>199</v>
      </c>
      <c r="AU2166" s="238" t="s">
        <v>85</v>
      </c>
      <c r="AV2166" s="11" t="s">
        <v>85</v>
      </c>
      <c r="AW2166" s="11" t="s">
        <v>32</v>
      </c>
      <c r="AX2166" s="11" t="s">
        <v>76</v>
      </c>
      <c r="AY2166" s="238" t="s">
        <v>195</v>
      </c>
    </row>
    <row r="2167" s="15" customFormat="1">
      <c r="A2167" s="15"/>
      <c r="B2167" s="287"/>
      <c r="C2167" s="288"/>
      <c r="D2167" s="213" t="s">
        <v>199</v>
      </c>
      <c r="E2167" s="289" t="s">
        <v>1</v>
      </c>
      <c r="F2167" s="290" t="s">
        <v>1422</v>
      </c>
      <c r="G2167" s="288"/>
      <c r="H2167" s="291">
        <v>3</v>
      </c>
      <c r="I2167" s="292"/>
      <c r="J2167" s="288"/>
      <c r="K2167" s="288"/>
      <c r="L2167" s="293"/>
      <c r="M2167" s="294"/>
      <c r="N2167" s="295"/>
      <c r="O2167" s="295"/>
      <c r="P2167" s="295"/>
      <c r="Q2167" s="295"/>
      <c r="R2167" s="295"/>
      <c r="S2167" s="295"/>
      <c r="T2167" s="296"/>
      <c r="U2167" s="15"/>
      <c r="V2167" s="15"/>
      <c r="W2167" s="15"/>
      <c r="X2167" s="15"/>
      <c r="Y2167" s="15"/>
      <c r="Z2167" s="15"/>
      <c r="AA2167" s="15"/>
      <c r="AB2167" s="15"/>
      <c r="AC2167" s="15"/>
      <c r="AD2167" s="15"/>
      <c r="AE2167" s="15"/>
      <c r="AT2167" s="297" t="s">
        <v>199</v>
      </c>
      <c r="AU2167" s="297" t="s">
        <v>85</v>
      </c>
      <c r="AV2167" s="15" t="s">
        <v>234</v>
      </c>
      <c r="AW2167" s="15" t="s">
        <v>32</v>
      </c>
      <c r="AX2167" s="15" t="s">
        <v>83</v>
      </c>
      <c r="AY2167" s="297" t="s">
        <v>195</v>
      </c>
    </row>
    <row r="2168" s="2" customFormat="1" ht="33" customHeight="1">
      <c r="A2168" s="39"/>
      <c r="B2168" s="40"/>
      <c r="C2168" s="200" t="s">
        <v>510</v>
      </c>
      <c r="D2168" s="200" t="s">
        <v>191</v>
      </c>
      <c r="E2168" s="201" t="s">
        <v>2955</v>
      </c>
      <c r="F2168" s="202" t="s">
        <v>2956</v>
      </c>
      <c r="G2168" s="203" t="s">
        <v>1804</v>
      </c>
      <c r="H2168" s="204">
        <v>1</v>
      </c>
      <c r="I2168" s="205"/>
      <c r="J2168" s="206">
        <f>ROUND(I2168*H2168,2)</f>
        <v>0</v>
      </c>
      <c r="K2168" s="202" t="s">
        <v>1</v>
      </c>
      <c r="L2168" s="45"/>
      <c r="M2168" s="207" t="s">
        <v>1</v>
      </c>
      <c r="N2168" s="208" t="s">
        <v>41</v>
      </c>
      <c r="O2168" s="92"/>
      <c r="P2168" s="209">
        <f>O2168*H2168</f>
        <v>0</v>
      </c>
      <c r="Q2168" s="209">
        <v>0</v>
      </c>
      <c r="R2168" s="209">
        <f>Q2168*H2168</f>
        <v>0</v>
      </c>
      <c r="S2168" s="209">
        <v>0</v>
      </c>
      <c r="T2168" s="210">
        <f>S2168*H2168</f>
        <v>0</v>
      </c>
      <c r="U2168" s="39"/>
      <c r="V2168" s="39"/>
      <c r="W2168" s="39"/>
      <c r="X2168" s="39"/>
      <c r="Y2168" s="39"/>
      <c r="Z2168" s="39"/>
      <c r="AA2168" s="39"/>
      <c r="AB2168" s="39"/>
      <c r="AC2168" s="39"/>
      <c r="AD2168" s="39"/>
      <c r="AE2168" s="39"/>
      <c r="AR2168" s="211" t="s">
        <v>234</v>
      </c>
      <c r="AT2168" s="211" t="s">
        <v>191</v>
      </c>
      <c r="AU2168" s="211" t="s">
        <v>85</v>
      </c>
      <c r="AY2168" s="18" t="s">
        <v>195</v>
      </c>
      <c r="BE2168" s="212">
        <f>IF(N2168="základní",J2168,0)</f>
        <v>0</v>
      </c>
      <c r="BF2168" s="212">
        <f>IF(N2168="snížená",J2168,0)</f>
        <v>0</v>
      </c>
      <c r="BG2168" s="212">
        <f>IF(N2168="zákl. přenesená",J2168,0)</f>
        <v>0</v>
      </c>
      <c r="BH2168" s="212">
        <f>IF(N2168="sníž. přenesená",J2168,0)</f>
        <v>0</v>
      </c>
      <c r="BI2168" s="212">
        <f>IF(N2168="nulová",J2168,0)</f>
        <v>0</v>
      </c>
      <c r="BJ2168" s="18" t="s">
        <v>83</v>
      </c>
      <c r="BK2168" s="212">
        <f>ROUND(I2168*H2168,2)</f>
        <v>0</v>
      </c>
      <c r="BL2168" s="18" t="s">
        <v>234</v>
      </c>
      <c r="BM2168" s="211" t="s">
        <v>2957</v>
      </c>
    </row>
    <row r="2169" s="2" customFormat="1">
      <c r="A2169" s="39"/>
      <c r="B2169" s="40"/>
      <c r="C2169" s="41"/>
      <c r="D2169" s="213" t="s">
        <v>197</v>
      </c>
      <c r="E2169" s="41"/>
      <c r="F2169" s="214" t="s">
        <v>1894</v>
      </c>
      <c r="G2169" s="41"/>
      <c r="H2169" s="41"/>
      <c r="I2169" s="215"/>
      <c r="J2169" s="41"/>
      <c r="K2169" s="41"/>
      <c r="L2169" s="45"/>
      <c r="M2169" s="216"/>
      <c r="N2169" s="217"/>
      <c r="O2169" s="92"/>
      <c r="P2169" s="92"/>
      <c r="Q2169" s="92"/>
      <c r="R2169" s="92"/>
      <c r="S2169" s="92"/>
      <c r="T2169" s="93"/>
      <c r="U2169" s="39"/>
      <c r="V2169" s="39"/>
      <c r="W2169" s="39"/>
      <c r="X2169" s="39"/>
      <c r="Y2169" s="39"/>
      <c r="Z2169" s="39"/>
      <c r="AA2169" s="39"/>
      <c r="AB2169" s="39"/>
      <c r="AC2169" s="39"/>
      <c r="AD2169" s="39"/>
      <c r="AE2169" s="39"/>
      <c r="AT2169" s="18" t="s">
        <v>197</v>
      </c>
      <c r="AU2169" s="18" t="s">
        <v>85</v>
      </c>
    </row>
    <row r="2170" s="11" customFormat="1">
      <c r="A2170" s="11"/>
      <c r="B2170" s="228"/>
      <c r="C2170" s="229"/>
      <c r="D2170" s="213" t="s">
        <v>199</v>
      </c>
      <c r="E2170" s="230" t="s">
        <v>1</v>
      </c>
      <c r="F2170" s="231" t="s">
        <v>2954</v>
      </c>
      <c r="G2170" s="229"/>
      <c r="H2170" s="232">
        <v>1</v>
      </c>
      <c r="I2170" s="233"/>
      <c r="J2170" s="229"/>
      <c r="K2170" s="229"/>
      <c r="L2170" s="234"/>
      <c r="M2170" s="235"/>
      <c r="N2170" s="236"/>
      <c r="O2170" s="236"/>
      <c r="P2170" s="236"/>
      <c r="Q2170" s="236"/>
      <c r="R2170" s="236"/>
      <c r="S2170" s="236"/>
      <c r="T2170" s="237"/>
      <c r="U2170" s="11"/>
      <c r="V2170" s="11"/>
      <c r="W2170" s="11"/>
      <c r="X2170" s="11"/>
      <c r="Y2170" s="11"/>
      <c r="Z2170" s="11"/>
      <c r="AA2170" s="11"/>
      <c r="AB2170" s="11"/>
      <c r="AC2170" s="11"/>
      <c r="AD2170" s="11"/>
      <c r="AE2170" s="11"/>
      <c r="AT2170" s="238" t="s">
        <v>199</v>
      </c>
      <c r="AU2170" s="238" t="s">
        <v>85</v>
      </c>
      <c r="AV2170" s="11" t="s">
        <v>85</v>
      </c>
      <c r="AW2170" s="11" t="s">
        <v>32</v>
      </c>
      <c r="AX2170" s="11" t="s">
        <v>83</v>
      </c>
      <c r="AY2170" s="238" t="s">
        <v>195</v>
      </c>
    </row>
    <row r="2171" s="2" customFormat="1" ht="24.15" customHeight="1">
      <c r="A2171" s="39"/>
      <c r="B2171" s="40"/>
      <c r="C2171" s="200" t="s">
        <v>515</v>
      </c>
      <c r="D2171" s="200" t="s">
        <v>191</v>
      </c>
      <c r="E2171" s="201" t="s">
        <v>1896</v>
      </c>
      <c r="F2171" s="202" t="s">
        <v>1897</v>
      </c>
      <c r="G2171" s="203" t="s">
        <v>1804</v>
      </c>
      <c r="H2171" s="204">
        <v>23</v>
      </c>
      <c r="I2171" s="205"/>
      <c r="J2171" s="206">
        <f>ROUND(I2171*H2171,2)</f>
        <v>0</v>
      </c>
      <c r="K2171" s="202" t="s">
        <v>1412</v>
      </c>
      <c r="L2171" s="45"/>
      <c r="M2171" s="207" t="s">
        <v>1</v>
      </c>
      <c r="N2171" s="208" t="s">
        <v>41</v>
      </c>
      <c r="O2171" s="92"/>
      <c r="P2171" s="209">
        <f>O2171*H2171</f>
        <v>0</v>
      </c>
      <c r="Q2171" s="209">
        <v>0.21734000000000001</v>
      </c>
      <c r="R2171" s="209">
        <f>Q2171*H2171</f>
        <v>4.9988200000000003</v>
      </c>
      <c r="S2171" s="209">
        <v>0</v>
      </c>
      <c r="T2171" s="210">
        <f>S2171*H2171</f>
        <v>0</v>
      </c>
      <c r="U2171" s="39"/>
      <c r="V2171" s="39"/>
      <c r="W2171" s="39"/>
      <c r="X2171" s="39"/>
      <c r="Y2171" s="39"/>
      <c r="Z2171" s="39"/>
      <c r="AA2171" s="39"/>
      <c r="AB2171" s="39"/>
      <c r="AC2171" s="39"/>
      <c r="AD2171" s="39"/>
      <c r="AE2171" s="39"/>
      <c r="AR2171" s="211" t="s">
        <v>234</v>
      </c>
      <c r="AT2171" s="211" t="s">
        <v>191</v>
      </c>
      <c r="AU2171" s="211" t="s">
        <v>85</v>
      </c>
      <c r="AY2171" s="18" t="s">
        <v>195</v>
      </c>
      <c r="BE2171" s="212">
        <f>IF(N2171="základní",J2171,0)</f>
        <v>0</v>
      </c>
      <c r="BF2171" s="212">
        <f>IF(N2171="snížená",J2171,0)</f>
        <v>0</v>
      </c>
      <c r="BG2171" s="212">
        <f>IF(N2171="zákl. přenesená",J2171,0)</f>
        <v>0</v>
      </c>
      <c r="BH2171" s="212">
        <f>IF(N2171="sníž. přenesená",J2171,0)</f>
        <v>0</v>
      </c>
      <c r="BI2171" s="212">
        <f>IF(N2171="nulová",J2171,0)</f>
        <v>0</v>
      </c>
      <c r="BJ2171" s="18" t="s">
        <v>83</v>
      </c>
      <c r="BK2171" s="212">
        <f>ROUND(I2171*H2171,2)</f>
        <v>0</v>
      </c>
      <c r="BL2171" s="18" t="s">
        <v>234</v>
      </c>
      <c r="BM2171" s="211" t="s">
        <v>2958</v>
      </c>
    </row>
    <row r="2172" s="2" customFormat="1">
      <c r="A2172" s="39"/>
      <c r="B2172" s="40"/>
      <c r="C2172" s="41"/>
      <c r="D2172" s="213" t="s">
        <v>197</v>
      </c>
      <c r="E2172" s="41"/>
      <c r="F2172" s="214" t="s">
        <v>2959</v>
      </c>
      <c r="G2172" s="41"/>
      <c r="H2172" s="41"/>
      <c r="I2172" s="215"/>
      <c r="J2172" s="41"/>
      <c r="K2172" s="41"/>
      <c r="L2172" s="45"/>
      <c r="M2172" s="216"/>
      <c r="N2172" s="217"/>
      <c r="O2172" s="92"/>
      <c r="P2172" s="92"/>
      <c r="Q2172" s="92"/>
      <c r="R2172" s="92"/>
      <c r="S2172" s="92"/>
      <c r="T2172" s="93"/>
      <c r="U2172" s="39"/>
      <c r="V2172" s="39"/>
      <c r="W2172" s="39"/>
      <c r="X2172" s="39"/>
      <c r="Y2172" s="39"/>
      <c r="Z2172" s="39"/>
      <c r="AA2172" s="39"/>
      <c r="AB2172" s="39"/>
      <c r="AC2172" s="39"/>
      <c r="AD2172" s="39"/>
      <c r="AE2172" s="39"/>
      <c r="AT2172" s="18" t="s">
        <v>197</v>
      </c>
      <c r="AU2172" s="18" t="s">
        <v>85</v>
      </c>
    </row>
    <row r="2173" s="10" customFormat="1">
      <c r="A2173" s="10"/>
      <c r="B2173" s="218"/>
      <c r="C2173" s="219"/>
      <c r="D2173" s="213" t="s">
        <v>199</v>
      </c>
      <c r="E2173" s="220" t="s">
        <v>1</v>
      </c>
      <c r="F2173" s="221" t="s">
        <v>2960</v>
      </c>
      <c r="G2173" s="219"/>
      <c r="H2173" s="220" t="s">
        <v>1</v>
      </c>
      <c r="I2173" s="222"/>
      <c r="J2173" s="219"/>
      <c r="K2173" s="219"/>
      <c r="L2173" s="223"/>
      <c r="M2173" s="224"/>
      <c r="N2173" s="225"/>
      <c r="O2173" s="225"/>
      <c r="P2173" s="225"/>
      <c r="Q2173" s="225"/>
      <c r="R2173" s="225"/>
      <c r="S2173" s="225"/>
      <c r="T2173" s="226"/>
      <c r="U2173" s="10"/>
      <c r="V2173" s="10"/>
      <c r="W2173" s="10"/>
      <c r="X2173" s="10"/>
      <c r="Y2173" s="10"/>
      <c r="Z2173" s="10"/>
      <c r="AA2173" s="10"/>
      <c r="AB2173" s="10"/>
      <c r="AC2173" s="10"/>
      <c r="AD2173" s="10"/>
      <c r="AE2173" s="10"/>
      <c r="AT2173" s="227" t="s">
        <v>199</v>
      </c>
      <c r="AU2173" s="227" t="s">
        <v>85</v>
      </c>
      <c r="AV2173" s="10" t="s">
        <v>83</v>
      </c>
      <c r="AW2173" s="10" t="s">
        <v>32</v>
      </c>
      <c r="AX2173" s="10" t="s">
        <v>76</v>
      </c>
      <c r="AY2173" s="227" t="s">
        <v>195</v>
      </c>
    </row>
    <row r="2174" s="11" customFormat="1">
      <c r="A2174" s="11"/>
      <c r="B2174" s="228"/>
      <c r="C2174" s="229"/>
      <c r="D2174" s="213" t="s">
        <v>199</v>
      </c>
      <c r="E2174" s="230" t="s">
        <v>1</v>
      </c>
      <c r="F2174" s="231" t="s">
        <v>2961</v>
      </c>
      <c r="G2174" s="229"/>
      <c r="H2174" s="232">
        <v>6</v>
      </c>
      <c r="I2174" s="233"/>
      <c r="J2174" s="229"/>
      <c r="K2174" s="229"/>
      <c r="L2174" s="234"/>
      <c r="M2174" s="235"/>
      <c r="N2174" s="236"/>
      <c r="O2174" s="236"/>
      <c r="P2174" s="236"/>
      <c r="Q2174" s="236"/>
      <c r="R2174" s="236"/>
      <c r="S2174" s="236"/>
      <c r="T2174" s="237"/>
      <c r="U2174" s="11"/>
      <c r="V2174" s="11"/>
      <c r="W2174" s="11"/>
      <c r="X2174" s="11"/>
      <c r="Y2174" s="11"/>
      <c r="Z2174" s="11"/>
      <c r="AA2174" s="11"/>
      <c r="AB2174" s="11"/>
      <c r="AC2174" s="11"/>
      <c r="AD2174" s="11"/>
      <c r="AE2174" s="11"/>
      <c r="AT2174" s="238" t="s">
        <v>199</v>
      </c>
      <c r="AU2174" s="238" t="s">
        <v>85</v>
      </c>
      <c r="AV2174" s="11" t="s">
        <v>85</v>
      </c>
      <c r="AW2174" s="11" t="s">
        <v>32</v>
      </c>
      <c r="AX2174" s="11" t="s">
        <v>76</v>
      </c>
      <c r="AY2174" s="238" t="s">
        <v>195</v>
      </c>
    </row>
    <row r="2175" s="11" customFormat="1">
      <c r="A2175" s="11"/>
      <c r="B2175" s="228"/>
      <c r="C2175" s="229"/>
      <c r="D2175" s="213" t="s">
        <v>199</v>
      </c>
      <c r="E2175" s="230" t="s">
        <v>1</v>
      </c>
      <c r="F2175" s="231" t="s">
        <v>2962</v>
      </c>
      <c r="G2175" s="229"/>
      <c r="H2175" s="232">
        <v>1</v>
      </c>
      <c r="I2175" s="233"/>
      <c r="J2175" s="229"/>
      <c r="K2175" s="229"/>
      <c r="L2175" s="234"/>
      <c r="M2175" s="235"/>
      <c r="N2175" s="236"/>
      <c r="O2175" s="236"/>
      <c r="P2175" s="236"/>
      <c r="Q2175" s="236"/>
      <c r="R2175" s="236"/>
      <c r="S2175" s="236"/>
      <c r="T2175" s="237"/>
      <c r="U2175" s="11"/>
      <c r="V2175" s="11"/>
      <c r="W2175" s="11"/>
      <c r="X2175" s="11"/>
      <c r="Y2175" s="11"/>
      <c r="Z2175" s="11"/>
      <c r="AA2175" s="11"/>
      <c r="AB2175" s="11"/>
      <c r="AC2175" s="11"/>
      <c r="AD2175" s="11"/>
      <c r="AE2175" s="11"/>
      <c r="AT2175" s="238" t="s">
        <v>199</v>
      </c>
      <c r="AU2175" s="238" t="s">
        <v>85</v>
      </c>
      <c r="AV2175" s="11" t="s">
        <v>85</v>
      </c>
      <c r="AW2175" s="11" t="s">
        <v>32</v>
      </c>
      <c r="AX2175" s="11" t="s">
        <v>76</v>
      </c>
      <c r="AY2175" s="238" t="s">
        <v>195</v>
      </c>
    </row>
    <row r="2176" s="11" customFormat="1">
      <c r="A2176" s="11"/>
      <c r="B2176" s="228"/>
      <c r="C2176" s="229"/>
      <c r="D2176" s="213" t="s">
        <v>199</v>
      </c>
      <c r="E2176" s="230" t="s">
        <v>1</v>
      </c>
      <c r="F2176" s="231" t="s">
        <v>2963</v>
      </c>
      <c r="G2176" s="229"/>
      <c r="H2176" s="232">
        <v>1</v>
      </c>
      <c r="I2176" s="233"/>
      <c r="J2176" s="229"/>
      <c r="K2176" s="229"/>
      <c r="L2176" s="234"/>
      <c r="M2176" s="235"/>
      <c r="N2176" s="236"/>
      <c r="O2176" s="236"/>
      <c r="P2176" s="236"/>
      <c r="Q2176" s="236"/>
      <c r="R2176" s="236"/>
      <c r="S2176" s="236"/>
      <c r="T2176" s="237"/>
      <c r="U2176" s="11"/>
      <c r="V2176" s="11"/>
      <c r="W2176" s="11"/>
      <c r="X2176" s="11"/>
      <c r="Y2176" s="11"/>
      <c r="Z2176" s="11"/>
      <c r="AA2176" s="11"/>
      <c r="AB2176" s="11"/>
      <c r="AC2176" s="11"/>
      <c r="AD2176" s="11"/>
      <c r="AE2176" s="11"/>
      <c r="AT2176" s="238" t="s">
        <v>199</v>
      </c>
      <c r="AU2176" s="238" t="s">
        <v>85</v>
      </c>
      <c r="AV2176" s="11" t="s">
        <v>85</v>
      </c>
      <c r="AW2176" s="11" t="s">
        <v>32</v>
      </c>
      <c r="AX2176" s="11" t="s">
        <v>76</v>
      </c>
      <c r="AY2176" s="238" t="s">
        <v>195</v>
      </c>
    </row>
    <row r="2177" s="11" customFormat="1">
      <c r="A2177" s="11"/>
      <c r="B2177" s="228"/>
      <c r="C2177" s="229"/>
      <c r="D2177" s="213" t="s">
        <v>199</v>
      </c>
      <c r="E2177" s="230" t="s">
        <v>1</v>
      </c>
      <c r="F2177" s="231" t="s">
        <v>2964</v>
      </c>
      <c r="G2177" s="229"/>
      <c r="H2177" s="232">
        <v>2</v>
      </c>
      <c r="I2177" s="233"/>
      <c r="J2177" s="229"/>
      <c r="K2177" s="229"/>
      <c r="L2177" s="234"/>
      <c r="M2177" s="235"/>
      <c r="N2177" s="236"/>
      <c r="O2177" s="236"/>
      <c r="P2177" s="236"/>
      <c r="Q2177" s="236"/>
      <c r="R2177" s="236"/>
      <c r="S2177" s="236"/>
      <c r="T2177" s="237"/>
      <c r="U2177" s="11"/>
      <c r="V2177" s="11"/>
      <c r="W2177" s="11"/>
      <c r="X2177" s="11"/>
      <c r="Y2177" s="11"/>
      <c r="Z2177" s="11"/>
      <c r="AA2177" s="11"/>
      <c r="AB2177" s="11"/>
      <c r="AC2177" s="11"/>
      <c r="AD2177" s="11"/>
      <c r="AE2177" s="11"/>
      <c r="AT2177" s="238" t="s">
        <v>199</v>
      </c>
      <c r="AU2177" s="238" t="s">
        <v>85</v>
      </c>
      <c r="AV2177" s="11" t="s">
        <v>85</v>
      </c>
      <c r="AW2177" s="11" t="s">
        <v>32</v>
      </c>
      <c r="AX2177" s="11" t="s">
        <v>76</v>
      </c>
      <c r="AY2177" s="238" t="s">
        <v>195</v>
      </c>
    </row>
    <row r="2178" s="11" customFormat="1">
      <c r="A2178" s="11"/>
      <c r="B2178" s="228"/>
      <c r="C2178" s="229"/>
      <c r="D2178" s="213" t="s">
        <v>199</v>
      </c>
      <c r="E2178" s="230" t="s">
        <v>1</v>
      </c>
      <c r="F2178" s="231" t="s">
        <v>2965</v>
      </c>
      <c r="G2178" s="229"/>
      <c r="H2178" s="232">
        <v>2</v>
      </c>
      <c r="I2178" s="233"/>
      <c r="J2178" s="229"/>
      <c r="K2178" s="229"/>
      <c r="L2178" s="234"/>
      <c r="M2178" s="235"/>
      <c r="N2178" s="236"/>
      <c r="O2178" s="236"/>
      <c r="P2178" s="236"/>
      <c r="Q2178" s="236"/>
      <c r="R2178" s="236"/>
      <c r="S2178" s="236"/>
      <c r="T2178" s="237"/>
      <c r="U2178" s="11"/>
      <c r="V2178" s="11"/>
      <c r="W2178" s="11"/>
      <c r="X2178" s="11"/>
      <c r="Y2178" s="11"/>
      <c r="Z2178" s="11"/>
      <c r="AA2178" s="11"/>
      <c r="AB2178" s="11"/>
      <c r="AC2178" s="11"/>
      <c r="AD2178" s="11"/>
      <c r="AE2178" s="11"/>
      <c r="AT2178" s="238" t="s">
        <v>199</v>
      </c>
      <c r="AU2178" s="238" t="s">
        <v>85</v>
      </c>
      <c r="AV2178" s="11" t="s">
        <v>85</v>
      </c>
      <c r="AW2178" s="11" t="s">
        <v>32</v>
      </c>
      <c r="AX2178" s="11" t="s">
        <v>76</v>
      </c>
      <c r="AY2178" s="238" t="s">
        <v>195</v>
      </c>
    </row>
    <row r="2179" s="11" customFormat="1">
      <c r="A2179" s="11"/>
      <c r="B2179" s="228"/>
      <c r="C2179" s="229"/>
      <c r="D2179" s="213" t="s">
        <v>199</v>
      </c>
      <c r="E2179" s="230" t="s">
        <v>1</v>
      </c>
      <c r="F2179" s="231" t="s">
        <v>2966</v>
      </c>
      <c r="G2179" s="229"/>
      <c r="H2179" s="232">
        <v>4</v>
      </c>
      <c r="I2179" s="233"/>
      <c r="J2179" s="229"/>
      <c r="K2179" s="229"/>
      <c r="L2179" s="234"/>
      <c r="M2179" s="235"/>
      <c r="N2179" s="236"/>
      <c r="O2179" s="236"/>
      <c r="P2179" s="236"/>
      <c r="Q2179" s="236"/>
      <c r="R2179" s="236"/>
      <c r="S2179" s="236"/>
      <c r="T2179" s="237"/>
      <c r="U2179" s="11"/>
      <c r="V2179" s="11"/>
      <c r="W2179" s="11"/>
      <c r="X2179" s="11"/>
      <c r="Y2179" s="11"/>
      <c r="Z2179" s="11"/>
      <c r="AA2179" s="11"/>
      <c r="AB2179" s="11"/>
      <c r="AC2179" s="11"/>
      <c r="AD2179" s="11"/>
      <c r="AE2179" s="11"/>
      <c r="AT2179" s="238" t="s">
        <v>199</v>
      </c>
      <c r="AU2179" s="238" t="s">
        <v>85</v>
      </c>
      <c r="AV2179" s="11" t="s">
        <v>85</v>
      </c>
      <c r="AW2179" s="11" t="s">
        <v>32</v>
      </c>
      <c r="AX2179" s="11" t="s">
        <v>76</v>
      </c>
      <c r="AY2179" s="238" t="s">
        <v>195</v>
      </c>
    </row>
    <row r="2180" s="11" customFormat="1">
      <c r="A2180" s="11"/>
      <c r="B2180" s="228"/>
      <c r="C2180" s="229"/>
      <c r="D2180" s="213" t="s">
        <v>199</v>
      </c>
      <c r="E2180" s="230" t="s">
        <v>1</v>
      </c>
      <c r="F2180" s="231" t="s">
        <v>2967</v>
      </c>
      <c r="G2180" s="229"/>
      <c r="H2180" s="232">
        <v>2</v>
      </c>
      <c r="I2180" s="233"/>
      <c r="J2180" s="229"/>
      <c r="K2180" s="229"/>
      <c r="L2180" s="234"/>
      <c r="M2180" s="235"/>
      <c r="N2180" s="236"/>
      <c r="O2180" s="236"/>
      <c r="P2180" s="236"/>
      <c r="Q2180" s="236"/>
      <c r="R2180" s="236"/>
      <c r="S2180" s="236"/>
      <c r="T2180" s="237"/>
      <c r="U2180" s="11"/>
      <c r="V2180" s="11"/>
      <c r="W2180" s="11"/>
      <c r="X2180" s="11"/>
      <c r="Y2180" s="11"/>
      <c r="Z2180" s="11"/>
      <c r="AA2180" s="11"/>
      <c r="AB2180" s="11"/>
      <c r="AC2180" s="11"/>
      <c r="AD2180" s="11"/>
      <c r="AE2180" s="11"/>
      <c r="AT2180" s="238" t="s">
        <v>199</v>
      </c>
      <c r="AU2180" s="238" t="s">
        <v>85</v>
      </c>
      <c r="AV2180" s="11" t="s">
        <v>85</v>
      </c>
      <c r="AW2180" s="11" t="s">
        <v>32</v>
      </c>
      <c r="AX2180" s="11" t="s">
        <v>76</v>
      </c>
      <c r="AY2180" s="238" t="s">
        <v>195</v>
      </c>
    </row>
    <row r="2181" s="11" customFormat="1">
      <c r="A2181" s="11"/>
      <c r="B2181" s="228"/>
      <c r="C2181" s="229"/>
      <c r="D2181" s="213" t="s">
        <v>199</v>
      </c>
      <c r="E2181" s="230" t="s">
        <v>1</v>
      </c>
      <c r="F2181" s="231" t="s">
        <v>2968</v>
      </c>
      <c r="G2181" s="229"/>
      <c r="H2181" s="232">
        <v>5</v>
      </c>
      <c r="I2181" s="233"/>
      <c r="J2181" s="229"/>
      <c r="K2181" s="229"/>
      <c r="L2181" s="234"/>
      <c r="M2181" s="235"/>
      <c r="N2181" s="236"/>
      <c r="O2181" s="236"/>
      <c r="P2181" s="236"/>
      <c r="Q2181" s="236"/>
      <c r="R2181" s="236"/>
      <c r="S2181" s="236"/>
      <c r="T2181" s="237"/>
      <c r="U2181" s="11"/>
      <c r="V2181" s="11"/>
      <c r="W2181" s="11"/>
      <c r="X2181" s="11"/>
      <c r="Y2181" s="11"/>
      <c r="Z2181" s="11"/>
      <c r="AA2181" s="11"/>
      <c r="AB2181" s="11"/>
      <c r="AC2181" s="11"/>
      <c r="AD2181" s="11"/>
      <c r="AE2181" s="11"/>
      <c r="AT2181" s="238" t="s">
        <v>199</v>
      </c>
      <c r="AU2181" s="238" t="s">
        <v>85</v>
      </c>
      <c r="AV2181" s="11" t="s">
        <v>85</v>
      </c>
      <c r="AW2181" s="11" t="s">
        <v>32</v>
      </c>
      <c r="AX2181" s="11" t="s">
        <v>76</v>
      </c>
      <c r="AY2181" s="238" t="s">
        <v>195</v>
      </c>
    </row>
    <row r="2182" s="15" customFormat="1">
      <c r="A2182" s="15"/>
      <c r="B2182" s="287"/>
      <c r="C2182" s="288"/>
      <c r="D2182" s="213" t="s">
        <v>199</v>
      </c>
      <c r="E2182" s="289" t="s">
        <v>1</v>
      </c>
      <c r="F2182" s="290" t="s">
        <v>1422</v>
      </c>
      <c r="G2182" s="288"/>
      <c r="H2182" s="291">
        <v>23</v>
      </c>
      <c r="I2182" s="292"/>
      <c r="J2182" s="288"/>
      <c r="K2182" s="288"/>
      <c r="L2182" s="293"/>
      <c r="M2182" s="294"/>
      <c r="N2182" s="295"/>
      <c r="O2182" s="295"/>
      <c r="P2182" s="295"/>
      <c r="Q2182" s="295"/>
      <c r="R2182" s="295"/>
      <c r="S2182" s="295"/>
      <c r="T2182" s="296"/>
      <c r="U2182" s="15"/>
      <c r="V2182" s="15"/>
      <c r="W2182" s="15"/>
      <c r="X2182" s="15"/>
      <c r="Y2182" s="15"/>
      <c r="Z2182" s="15"/>
      <c r="AA2182" s="15"/>
      <c r="AB2182" s="15"/>
      <c r="AC2182" s="15"/>
      <c r="AD2182" s="15"/>
      <c r="AE2182" s="15"/>
      <c r="AT2182" s="297" t="s">
        <v>199</v>
      </c>
      <c r="AU2182" s="297" t="s">
        <v>85</v>
      </c>
      <c r="AV2182" s="15" t="s">
        <v>234</v>
      </c>
      <c r="AW2182" s="15" t="s">
        <v>32</v>
      </c>
      <c r="AX2182" s="15" t="s">
        <v>83</v>
      </c>
      <c r="AY2182" s="297" t="s">
        <v>195</v>
      </c>
    </row>
    <row r="2183" s="2" customFormat="1" ht="21.75" customHeight="1">
      <c r="A2183" s="39"/>
      <c r="B2183" s="40"/>
      <c r="C2183" s="262" t="s">
        <v>519</v>
      </c>
      <c r="D2183" s="262" t="s">
        <v>224</v>
      </c>
      <c r="E2183" s="263" t="s">
        <v>1903</v>
      </c>
      <c r="F2183" s="264" t="s">
        <v>1904</v>
      </c>
      <c r="G2183" s="265" t="s">
        <v>1804</v>
      </c>
      <c r="H2183" s="266">
        <v>23</v>
      </c>
      <c r="I2183" s="267"/>
      <c r="J2183" s="268">
        <f>ROUND(I2183*H2183,2)</f>
        <v>0</v>
      </c>
      <c r="K2183" s="264" t="s">
        <v>1412</v>
      </c>
      <c r="L2183" s="269"/>
      <c r="M2183" s="270" t="s">
        <v>1</v>
      </c>
      <c r="N2183" s="271" t="s">
        <v>41</v>
      </c>
      <c r="O2183" s="92"/>
      <c r="P2183" s="209">
        <f>O2183*H2183</f>
        <v>0</v>
      </c>
      <c r="Q2183" s="209">
        <v>0.080000000000000002</v>
      </c>
      <c r="R2183" s="209">
        <f>Q2183*H2183</f>
        <v>1.8400000000000001</v>
      </c>
      <c r="S2183" s="209">
        <v>0</v>
      </c>
      <c r="T2183" s="210">
        <f>S2183*H2183</f>
        <v>0</v>
      </c>
      <c r="U2183" s="39"/>
      <c r="V2183" s="39"/>
      <c r="W2183" s="39"/>
      <c r="X2183" s="39"/>
      <c r="Y2183" s="39"/>
      <c r="Z2183" s="39"/>
      <c r="AA2183" s="39"/>
      <c r="AB2183" s="39"/>
      <c r="AC2183" s="39"/>
      <c r="AD2183" s="39"/>
      <c r="AE2183" s="39"/>
      <c r="AR2183" s="211" t="s">
        <v>253</v>
      </c>
      <c r="AT2183" s="211" t="s">
        <v>224</v>
      </c>
      <c r="AU2183" s="211" t="s">
        <v>85</v>
      </c>
      <c r="AY2183" s="18" t="s">
        <v>195</v>
      </c>
      <c r="BE2183" s="212">
        <f>IF(N2183="základní",J2183,0)</f>
        <v>0</v>
      </c>
      <c r="BF2183" s="212">
        <f>IF(N2183="snížená",J2183,0)</f>
        <v>0</v>
      </c>
      <c r="BG2183" s="212">
        <f>IF(N2183="zákl. přenesená",J2183,0)</f>
        <v>0</v>
      </c>
      <c r="BH2183" s="212">
        <f>IF(N2183="sníž. přenesená",J2183,0)</f>
        <v>0</v>
      </c>
      <c r="BI2183" s="212">
        <f>IF(N2183="nulová",J2183,0)</f>
        <v>0</v>
      </c>
      <c r="BJ2183" s="18" t="s">
        <v>83</v>
      </c>
      <c r="BK2183" s="212">
        <f>ROUND(I2183*H2183,2)</f>
        <v>0</v>
      </c>
      <c r="BL2183" s="18" t="s">
        <v>234</v>
      </c>
      <c r="BM2183" s="211" t="s">
        <v>2969</v>
      </c>
    </row>
    <row r="2184" s="2" customFormat="1">
      <c r="A2184" s="39"/>
      <c r="B2184" s="40"/>
      <c r="C2184" s="41"/>
      <c r="D2184" s="213" t="s">
        <v>197</v>
      </c>
      <c r="E2184" s="41"/>
      <c r="F2184" s="214" t="s">
        <v>1906</v>
      </c>
      <c r="G2184" s="41"/>
      <c r="H2184" s="41"/>
      <c r="I2184" s="215"/>
      <c r="J2184" s="41"/>
      <c r="K2184" s="41"/>
      <c r="L2184" s="45"/>
      <c r="M2184" s="216"/>
      <c r="N2184" s="217"/>
      <c r="O2184" s="92"/>
      <c r="P2184" s="92"/>
      <c r="Q2184" s="92"/>
      <c r="R2184" s="92"/>
      <c r="S2184" s="92"/>
      <c r="T2184" s="93"/>
      <c r="U2184" s="39"/>
      <c r="V2184" s="39"/>
      <c r="W2184" s="39"/>
      <c r="X2184" s="39"/>
      <c r="Y2184" s="39"/>
      <c r="Z2184" s="39"/>
      <c r="AA2184" s="39"/>
      <c r="AB2184" s="39"/>
      <c r="AC2184" s="39"/>
      <c r="AD2184" s="39"/>
      <c r="AE2184" s="39"/>
      <c r="AT2184" s="18" t="s">
        <v>197</v>
      </c>
      <c r="AU2184" s="18" t="s">
        <v>85</v>
      </c>
    </row>
    <row r="2185" s="2" customFormat="1" ht="24.15" customHeight="1">
      <c r="A2185" s="39"/>
      <c r="B2185" s="40"/>
      <c r="C2185" s="200" t="s">
        <v>523</v>
      </c>
      <c r="D2185" s="200" t="s">
        <v>191</v>
      </c>
      <c r="E2185" s="201" t="s">
        <v>1907</v>
      </c>
      <c r="F2185" s="202" t="s">
        <v>1908</v>
      </c>
      <c r="G2185" s="203" t="s">
        <v>1804</v>
      </c>
      <c r="H2185" s="204">
        <v>80</v>
      </c>
      <c r="I2185" s="205"/>
      <c r="J2185" s="206">
        <f>ROUND(I2185*H2185,2)</f>
        <v>0</v>
      </c>
      <c r="K2185" s="202" t="s">
        <v>1689</v>
      </c>
      <c r="L2185" s="45"/>
      <c r="M2185" s="207" t="s">
        <v>1</v>
      </c>
      <c r="N2185" s="208" t="s">
        <v>41</v>
      </c>
      <c r="O2185" s="92"/>
      <c r="P2185" s="209">
        <f>O2185*H2185</f>
        <v>0</v>
      </c>
      <c r="Q2185" s="209">
        <v>0.21734000000000001</v>
      </c>
      <c r="R2185" s="209">
        <f>Q2185*H2185</f>
        <v>17.3872</v>
      </c>
      <c r="S2185" s="209">
        <v>0</v>
      </c>
      <c r="T2185" s="210">
        <f>S2185*H2185</f>
        <v>0</v>
      </c>
      <c r="U2185" s="39"/>
      <c r="V2185" s="39"/>
      <c r="W2185" s="39"/>
      <c r="X2185" s="39"/>
      <c r="Y2185" s="39"/>
      <c r="Z2185" s="39"/>
      <c r="AA2185" s="39"/>
      <c r="AB2185" s="39"/>
      <c r="AC2185" s="39"/>
      <c r="AD2185" s="39"/>
      <c r="AE2185" s="39"/>
      <c r="AR2185" s="211" t="s">
        <v>234</v>
      </c>
      <c r="AT2185" s="211" t="s">
        <v>191</v>
      </c>
      <c r="AU2185" s="211" t="s">
        <v>85</v>
      </c>
      <c r="AY2185" s="18" t="s">
        <v>195</v>
      </c>
      <c r="BE2185" s="212">
        <f>IF(N2185="základní",J2185,0)</f>
        <v>0</v>
      </c>
      <c r="BF2185" s="212">
        <f>IF(N2185="snížená",J2185,0)</f>
        <v>0</v>
      </c>
      <c r="BG2185" s="212">
        <f>IF(N2185="zákl. přenesená",J2185,0)</f>
        <v>0</v>
      </c>
      <c r="BH2185" s="212">
        <f>IF(N2185="sníž. přenesená",J2185,0)</f>
        <v>0</v>
      </c>
      <c r="BI2185" s="212">
        <f>IF(N2185="nulová",J2185,0)</f>
        <v>0</v>
      </c>
      <c r="BJ2185" s="18" t="s">
        <v>83</v>
      </c>
      <c r="BK2185" s="212">
        <f>ROUND(I2185*H2185,2)</f>
        <v>0</v>
      </c>
      <c r="BL2185" s="18" t="s">
        <v>234</v>
      </c>
      <c r="BM2185" s="211" t="s">
        <v>2970</v>
      </c>
    </row>
    <row r="2186" s="2" customFormat="1">
      <c r="A2186" s="39"/>
      <c r="B2186" s="40"/>
      <c r="C2186" s="41"/>
      <c r="D2186" s="213" t="s">
        <v>197</v>
      </c>
      <c r="E2186" s="41"/>
      <c r="F2186" s="214" t="s">
        <v>1910</v>
      </c>
      <c r="G2186" s="41"/>
      <c r="H2186" s="41"/>
      <c r="I2186" s="215"/>
      <c r="J2186" s="41"/>
      <c r="K2186" s="41"/>
      <c r="L2186" s="45"/>
      <c r="M2186" s="216"/>
      <c r="N2186" s="217"/>
      <c r="O2186" s="92"/>
      <c r="P2186" s="92"/>
      <c r="Q2186" s="92"/>
      <c r="R2186" s="92"/>
      <c r="S2186" s="92"/>
      <c r="T2186" s="93"/>
      <c r="U2186" s="39"/>
      <c r="V2186" s="39"/>
      <c r="W2186" s="39"/>
      <c r="X2186" s="39"/>
      <c r="Y2186" s="39"/>
      <c r="Z2186" s="39"/>
      <c r="AA2186" s="39"/>
      <c r="AB2186" s="39"/>
      <c r="AC2186" s="39"/>
      <c r="AD2186" s="39"/>
      <c r="AE2186" s="39"/>
      <c r="AT2186" s="18" t="s">
        <v>197</v>
      </c>
      <c r="AU2186" s="18" t="s">
        <v>85</v>
      </c>
    </row>
    <row r="2187" s="10" customFormat="1">
      <c r="A2187" s="10"/>
      <c r="B2187" s="218"/>
      <c r="C2187" s="219"/>
      <c r="D2187" s="213" t="s">
        <v>199</v>
      </c>
      <c r="E2187" s="220" t="s">
        <v>1</v>
      </c>
      <c r="F2187" s="221" t="s">
        <v>2971</v>
      </c>
      <c r="G2187" s="219"/>
      <c r="H2187" s="220" t="s">
        <v>1</v>
      </c>
      <c r="I2187" s="222"/>
      <c r="J2187" s="219"/>
      <c r="K2187" s="219"/>
      <c r="L2187" s="223"/>
      <c r="M2187" s="224"/>
      <c r="N2187" s="225"/>
      <c r="O2187" s="225"/>
      <c r="P2187" s="225"/>
      <c r="Q2187" s="225"/>
      <c r="R2187" s="225"/>
      <c r="S2187" s="225"/>
      <c r="T2187" s="226"/>
      <c r="U2187" s="10"/>
      <c r="V2187" s="10"/>
      <c r="W2187" s="10"/>
      <c r="X2187" s="10"/>
      <c r="Y2187" s="10"/>
      <c r="Z2187" s="10"/>
      <c r="AA2187" s="10"/>
      <c r="AB2187" s="10"/>
      <c r="AC2187" s="10"/>
      <c r="AD2187" s="10"/>
      <c r="AE2187" s="10"/>
      <c r="AT2187" s="227" t="s">
        <v>199</v>
      </c>
      <c r="AU2187" s="227" t="s">
        <v>85</v>
      </c>
      <c r="AV2187" s="10" t="s">
        <v>83</v>
      </c>
      <c r="AW2187" s="10" t="s">
        <v>32</v>
      </c>
      <c r="AX2187" s="10" t="s">
        <v>76</v>
      </c>
      <c r="AY2187" s="227" t="s">
        <v>195</v>
      </c>
    </row>
    <row r="2188" s="11" customFormat="1">
      <c r="A2188" s="11"/>
      <c r="B2188" s="228"/>
      <c r="C2188" s="229"/>
      <c r="D2188" s="213" t="s">
        <v>199</v>
      </c>
      <c r="E2188" s="230" t="s">
        <v>1</v>
      </c>
      <c r="F2188" s="231" t="s">
        <v>2885</v>
      </c>
      <c r="G2188" s="229"/>
      <c r="H2188" s="232">
        <v>10</v>
      </c>
      <c r="I2188" s="233"/>
      <c r="J2188" s="229"/>
      <c r="K2188" s="229"/>
      <c r="L2188" s="234"/>
      <c r="M2188" s="235"/>
      <c r="N2188" s="236"/>
      <c r="O2188" s="236"/>
      <c r="P2188" s="236"/>
      <c r="Q2188" s="236"/>
      <c r="R2188" s="236"/>
      <c r="S2188" s="236"/>
      <c r="T2188" s="237"/>
      <c r="U2188" s="11"/>
      <c r="V2188" s="11"/>
      <c r="W2188" s="11"/>
      <c r="X2188" s="11"/>
      <c r="Y2188" s="11"/>
      <c r="Z2188" s="11"/>
      <c r="AA2188" s="11"/>
      <c r="AB2188" s="11"/>
      <c r="AC2188" s="11"/>
      <c r="AD2188" s="11"/>
      <c r="AE2188" s="11"/>
      <c r="AT2188" s="238" t="s">
        <v>199</v>
      </c>
      <c r="AU2188" s="238" t="s">
        <v>85</v>
      </c>
      <c r="AV2188" s="11" t="s">
        <v>85</v>
      </c>
      <c r="AW2188" s="11" t="s">
        <v>32</v>
      </c>
      <c r="AX2188" s="11" t="s">
        <v>76</v>
      </c>
      <c r="AY2188" s="238" t="s">
        <v>195</v>
      </c>
    </row>
    <row r="2189" s="11" customFormat="1">
      <c r="A2189" s="11"/>
      <c r="B2189" s="228"/>
      <c r="C2189" s="229"/>
      <c r="D2189" s="213" t="s">
        <v>199</v>
      </c>
      <c r="E2189" s="230" t="s">
        <v>1</v>
      </c>
      <c r="F2189" s="231" t="s">
        <v>2886</v>
      </c>
      <c r="G2189" s="229"/>
      <c r="H2189" s="232">
        <v>4</v>
      </c>
      <c r="I2189" s="233"/>
      <c r="J2189" s="229"/>
      <c r="K2189" s="229"/>
      <c r="L2189" s="234"/>
      <c r="M2189" s="235"/>
      <c r="N2189" s="236"/>
      <c r="O2189" s="236"/>
      <c r="P2189" s="236"/>
      <c r="Q2189" s="236"/>
      <c r="R2189" s="236"/>
      <c r="S2189" s="236"/>
      <c r="T2189" s="237"/>
      <c r="U2189" s="11"/>
      <c r="V2189" s="11"/>
      <c r="W2189" s="11"/>
      <c r="X2189" s="11"/>
      <c r="Y2189" s="11"/>
      <c r="Z2189" s="11"/>
      <c r="AA2189" s="11"/>
      <c r="AB2189" s="11"/>
      <c r="AC2189" s="11"/>
      <c r="AD2189" s="11"/>
      <c r="AE2189" s="11"/>
      <c r="AT2189" s="238" t="s">
        <v>199</v>
      </c>
      <c r="AU2189" s="238" t="s">
        <v>85</v>
      </c>
      <c r="AV2189" s="11" t="s">
        <v>85</v>
      </c>
      <c r="AW2189" s="11" t="s">
        <v>32</v>
      </c>
      <c r="AX2189" s="11" t="s">
        <v>76</v>
      </c>
      <c r="AY2189" s="238" t="s">
        <v>195</v>
      </c>
    </row>
    <row r="2190" s="11" customFormat="1">
      <c r="A2190" s="11"/>
      <c r="B2190" s="228"/>
      <c r="C2190" s="229"/>
      <c r="D2190" s="213" t="s">
        <v>199</v>
      </c>
      <c r="E2190" s="230" t="s">
        <v>1</v>
      </c>
      <c r="F2190" s="231" t="s">
        <v>2887</v>
      </c>
      <c r="G2190" s="229"/>
      <c r="H2190" s="232">
        <v>14</v>
      </c>
      <c r="I2190" s="233"/>
      <c r="J2190" s="229"/>
      <c r="K2190" s="229"/>
      <c r="L2190" s="234"/>
      <c r="M2190" s="235"/>
      <c r="N2190" s="236"/>
      <c r="O2190" s="236"/>
      <c r="P2190" s="236"/>
      <c r="Q2190" s="236"/>
      <c r="R2190" s="236"/>
      <c r="S2190" s="236"/>
      <c r="T2190" s="237"/>
      <c r="U2190" s="11"/>
      <c r="V2190" s="11"/>
      <c r="W2190" s="11"/>
      <c r="X2190" s="11"/>
      <c r="Y2190" s="11"/>
      <c r="Z2190" s="11"/>
      <c r="AA2190" s="11"/>
      <c r="AB2190" s="11"/>
      <c r="AC2190" s="11"/>
      <c r="AD2190" s="11"/>
      <c r="AE2190" s="11"/>
      <c r="AT2190" s="238" t="s">
        <v>199</v>
      </c>
      <c r="AU2190" s="238" t="s">
        <v>85</v>
      </c>
      <c r="AV2190" s="11" t="s">
        <v>85</v>
      </c>
      <c r="AW2190" s="11" t="s">
        <v>32</v>
      </c>
      <c r="AX2190" s="11" t="s">
        <v>76</v>
      </c>
      <c r="AY2190" s="238" t="s">
        <v>195</v>
      </c>
    </row>
    <row r="2191" s="11" customFormat="1">
      <c r="A2191" s="11"/>
      <c r="B2191" s="228"/>
      <c r="C2191" s="229"/>
      <c r="D2191" s="213" t="s">
        <v>199</v>
      </c>
      <c r="E2191" s="230" t="s">
        <v>1</v>
      </c>
      <c r="F2191" s="231" t="s">
        <v>2888</v>
      </c>
      <c r="G2191" s="229"/>
      <c r="H2191" s="232">
        <v>2</v>
      </c>
      <c r="I2191" s="233"/>
      <c r="J2191" s="229"/>
      <c r="K2191" s="229"/>
      <c r="L2191" s="234"/>
      <c r="M2191" s="235"/>
      <c r="N2191" s="236"/>
      <c r="O2191" s="236"/>
      <c r="P2191" s="236"/>
      <c r="Q2191" s="236"/>
      <c r="R2191" s="236"/>
      <c r="S2191" s="236"/>
      <c r="T2191" s="237"/>
      <c r="U2191" s="11"/>
      <c r="V2191" s="11"/>
      <c r="W2191" s="11"/>
      <c r="X2191" s="11"/>
      <c r="Y2191" s="11"/>
      <c r="Z2191" s="11"/>
      <c r="AA2191" s="11"/>
      <c r="AB2191" s="11"/>
      <c r="AC2191" s="11"/>
      <c r="AD2191" s="11"/>
      <c r="AE2191" s="11"/>
      <c r="AT2191" s="238" t="s">
        <v>199</v>
      </c>
      <c r="AU2191" s="238" t="s">
        <v>85</v>
      </c>
      <c r="AV2191" s="11" t="s">
        <v>85</v>
      </c>
      <c r="AW2191" s="11" t="s">
        <v>32</v>
      </c>
      <c r="AX2191" s="11" t="s">
        <v>76</v>
      </c>
      <c r="AY2191" s="238" t="s">
        <v>195</v>
      </c>
    </row>
    <row r="2192" s="11" customFormat="1">
      <c r="A2192" s="11"/>
      <c r="B2192" s="228"/>
      <c r="C2192" s="229"/>
      <c r="D2192" s="213" t="s">
        <v>199</v>
      </c>
      <c r="E2192" s="230" t="s">
        <v>1</v>
      </c>
      <c r="F2192" s="231" t="s">
        <v>2972</v>
      </c>
      <c r="G2192" s="229"/>
      <c r="H2192" s="232">
        <v>10</v>
      </c>
      <c r="I2192" s="233"/>
      <c r="J2192" s="229"/>
      <c r="K2192" s="229"/>
      <c r="L2192" s="234"/>
      <c r="M2192" s="235"/>
      <c r="N2192" s="236"/>
      <c r="O2192" s="236"/>
      <c r="P2192" s="236"/>
      <c r="Q2192" s="236"/>
      <c r="R2192" s="236"/>
      <c r="S2192" s="236"/>
      <c r="T2192" s="237"/>
      <c r="U2192" s="11"/>
      <c r="V2192" s="11"/>
      <c r="W2192" s="11"/>
      <c r="X2192" s="11"/>
      <c r="Y2192" s="11"/>
      <c r="Z2192" s="11"/>
      <c r="AA2192" s="11"/>
      <c r="AB2192" s="11"/>
      <c r="AC2192" s="11"/>
      <c r="AD2192" s="11"/>
      <c r="AE2192" s="11"/>
      <c r="AT2192" s="238" t="s">
        <v>199</v>
      </c>
      <c r="AU2192" s="238" t="s">
        <v>85</v>
      </c>
      <c r="AV2192" s="11" t="s">
        <v>85</v>
      </c>
      <c r="AW2192" s="11" t="s">
        <v>32</v>
      </c>
      <c r="AX2192" s="11" t="s">
        <v>76</v>
      </c>
      <c r="AY2192" s="238" t="s">
        <v>195</v>
      </c>
    </row>
    <row r="2193" s="11" customFormat="1">
      <c r="A2193" s="11"/>
      <c r="B2193" s="228"/>
      <c r="C2193" s="229"/>
      <c r="D2193" s="213" t="s">
        <v>199</v>
      </c>
      <c r="E2193" s="230" t="s">
        <v>1</v>
      </c>
      <c r="F2193" s="231" t="s">
        <v>2973</v>
      </c>
      <c r="G2193" s="229"/>
      <c r="H2193" s="232">
        <v>2</v>
      </c>
      <c r="I2193" s="233"/>
      <c r="J2193" s="229"/>
      <c r="K2193" s="229"/>
      <c r="L2193" s="234"/>
      <c r="M2193" s="235"/>
      <c r="N2193" s="236"/>
      <c r="O2193" s="236"/>
      <c r="P2193" s="236"/>
      <c r="Q2193" s="236"/>
      <c r="R2193" s="236"/>
      <c r="S2193" s="236"/>
      <c r="T2193" s="237"/>
      <c r="U2193" s="11"/>
      <c r="V2193" s="11"/>
      <c r="W2193" s="11"/>
      <c r="X2193" s="11"/>
      <c r="Y2193" s="11"/>
      <c r="Z2193" s="11"/>
      <c r="AA2193" s="11"/>
      <c r="AB2193" s="11"/>
      <c r="AC2193" s="11"/>
      <c r="AD2193" s="11"/>
      <c r="AE2193" s="11"/>
      <c r="AT2193" s="238" t="s">
        <v>199</v>
      </c>
      <c r="AU2193" s="238" t="s">
        <v>85</v>
      </c>
      <c r="AV2193" s="11" t="s">
        <v>85</v>
      </c>
      <c r="AW2193" s="11" t="s">
        <v>32</v>
      </c>
      <c r="AX2193" s="11" t="s">
        <v>76</v>
      </c>
      <c r="AY2193" s="238" t="s">
        <v>195</v>
      </c>
    </row>
    <row r="2194" s="11" customFormat="1">
      <c r="A2194" s="11"/>
      <c r="B2194" s="228"/>
      <c r="C2194" s="229"/>
      <c r="D2194" s="213" t="s">
        <v>199</v>
      </c>
      <c r="E2194" s="230" t="s">
        <v>1</v>
      </c>
      <c r="F2194" s="231" t="s">
        <v>2974</v>
      </c>
      <c r="G2194" s="229"/>
      <c r="H2194" s="232">
        <v>1</v>
      </c>
      <c r="I2194" s="233"/>
      <c r="J2194" s="229"/>
      <c r="K2194" s="229"/>
      <c r="L2194" s="234"/>
      <c r="M2194" s="235"/>
      <c r="N2194" s="236"/>
      <c r="O2194" s="236"/>
      <c r="P2194" s="236"/>
      <c r="Q2194" s="236"/>
      <c r="R2194" s="236"/>
      <c r="S2194" s="236"/>
      <c r="T2194" s="237"/>
      <c r="U2194" s="11"/>
      <c r="V2194" s="11"/>
      <c r="W2194" s="11"/>
      <c r="X2194" s="11"/>
      <c r="Y2194" s="11"/>
      <c r="Z2194" s="11"/>
      <c r="AA2194" s="11"/>
      <c r="AB2194" s="11"/>
      <c r="AC2194" s="11"/>
      <c r="AD2194" s="11"/>
      <c r="AE2194" s="11"/>
      <c r="AT2194" s="238" t="s">
        <v>199</v>
      </c>
      <c r="AU2194" s="238" t="s">
        <v>85</v>
      </c>
      <c r="AV2194" s="11" t="s">
        <v>85</v>
      </c>
      <c r="AW2194" s="11" t="s">
        <v>32</v>
      </c>
      <c r="AX2194" s="11" t="s">
        <v>76</v>
      </c>
      <c r="AY2194" s="238" t="s">
        <v>195</v>
      </c>
    </row>
    <row r="2195" s="11" customFormat="1">
      <c r="A2195" s="11"/>
      <c r="B2195" s="228"/>
      <c r="C2195" s="229"/>
      <c r="D2195" s="213" t="s">
        <v>199</v>
      </c>
      <c r="E2195" s="230" t="s">
        <v>1</v>
      </c>
      <c r="F2195" s="231" t="s">
        <v>2892</v>
      </c>
      <c r="G2195" s="229"/>
      <c r="H2195" s="232">
        <v>7</v>
      </c>
      <c r="I2195" s="233"/>
      <c r="J2195" s="229"/>
      <c r="K2195" s="229"/>
      <c r="L2195" s="234"/>
      <c r="M2195" s="235"/>
      <c r="N2195" s="236"/>
      <c r="O2195" s="236"/>
      <c r="P2195" s="236"/>
      <c r="Q2195" s="236"/>
      <c r="R2195" s="236"/>
      <c r="S2195" s="236"/>
      <c r="T2195" s="237"/>
      <c r="U2195" s="11"/>
      <c r="V2195" s="11"/>
      <c r="W2195" s="11"/>
      <c r="X2195" s="11"/>
      <c r="Y2195" s="11"/>
      <c r="Z2195" s="11"/>
      <c r="AA2195" s="11"/>
      <c r="AB2195" s="11"/>
      <c r="AC2195" s="11"/>
      <c r="AD2195" s="11"/>
      <c r="AE2195" s="11"/>
      <c r="AT2195" s="238" t="s">
        <v>199</v>
      </c>
      <c r="AU2195" s="238" t="s">
        <v>85</v>
      </c>
      <c r="AV2195" s="11" t="s">
        <v>85</v>
      </c>
      <c r="AW2195" s="11" t="s">
        <v>32</v>
      </c>
      <c r="AX2195" s="11" t="s">
        <v>76</v>
      </c>
      <c r="AY2195" s="238" t="s">
        <v>195</v>
      </c>
    </row>
    <row r="2196" s="11" customFormat="1">
      <c r="A2196" s="11"/>
      <c r="B2196" s="228"/>
      <c r="C2196" s="229"/>
      <c r="D2196" s="213" t="s">
        <v>199</v>
      </c>
      <c r="E2196" s="230" t="s">
        <v>1</v>
      </c>
      <c r="F2196" s="231" t="s">
        <v>2893</v>
      </c>
      <c r="G2196" s="229"/>
      <c r="H2196" s="232">
        <v>8</v>
      </c>
      <c r="I2196" s="233"/>
      <c r="J2196" s="229"/>
      <c r="K2196" s="229"/>
      <c r="L2196" s="234"/>
      <c r="M2196" s="235"/>
      <c r="N2196" s="236"/>
      <c r="O2196" s="236"/>
      <c r="P2196" s="236"/>
      <c r="Q2196" s="236"/>
      <c r="R2196" s="236"/>
      <c r="S2196" s="236"/>
      <c r="T2196" s="237"/>
      <c r="U2196" s="11"/>
      <c r="V2196" s="11"/>
      <c r="W2196" s="11"/>
      <c r="X2196" s="11"/>
      <c r="Y2196" s="11"/>
      <c r="Z2196" s="11"/>
      <c r="AA2196" s="11"/>
      <c r="AB2196" s="11"/>
      <c r="AC2196" s="11"/>
      <c r="AD2196" s="11"/>
      <c r="AE2196" s="11"/>
      <c r="AT2196" s="238" t="s">
        <v>199</v>
      </c>
      <c r="AU2196" s="238" t="s">
        <v>85</v>
      </c>
      <c r="AV2196" s="11" t="s">
        <v>85</v>
      </c>
      <c r="AW2196" s="11" t="s">
        <v>32</v>
      </c>
      <c r="AX2196" s="11" t="s">
        <v>76</v>
      </c>
      <c r="AY2196" s="238" t="s">
        <v>195</v>
      </c>
    </row>
    <row r="2197" s="11" customFormat="1">
      <c r="A2197" s="11"/>
      <c r="B2197" s="228"/>
      <c r="C2197" s="229"/>
      <c r="D2197" s="213" t="s">
        <v>199</v>
      </c>
      <c r="E2197" s="230" t="s">
        <v>1</v>
      </c>
      <c r="F2197" s="231" t="s">
        <v>2894</v>
      </c>
      <c r="G2197" s="229"/>
      <c r="H2197" s="232">
        <v>6</v>
      </c>
      <c r="I2197" s="233"/>
      <c r="J2197" s="229"/>
      <c r="K2197" s="229"/>
      <c r="L2197" s="234"/>
      <c r="M2197" s="235"/>
      <c r="N2197" s="236"/>
      <c r="O2197" s="236"/>
      <c r="P2197" s="236"/>
      <c r="Q2197" s="236"/>
      <c r="R2197" s="236"/>
      <c r="S2197" s="236"/>
      <c r="T2197" s="237"/>
      <c r="U2197" s="11"/>
      <c r="V2197" s="11"/>
      <c r="W2197" s="11"/>
      <c r="X2197" s="11"/>
      <c r="Y2197" s="11"/>
      <c r="Z2197" s="11"/>
      <c r="AA2197" s="11"/>
      <c r="AB2197" s="11"/>
      <c r="AC2197" s="11"/>
      <c r="AD2197" s="11"/>
      <c r="AE2197" s="11"/>
      <c r="AT2197" s="238" t="s">
        <v>199</v>
      </c>
      <c r="AU2197" s="238" t="s">
        <v>85</v>
      </c>
      <c r="AV2197" s="11" t="s">
        <v>85</v>
      </c>
      <c r="AW2197" s="11" t="s">
        <v>32</v>
      </c>
      <c r="AX2197" s="11" t="s">
        <v>76</v>
      </c>
      <c r="AY2197" s="238" t="s">
        <v>195</v>
      </c>
    </row>
    <row r="2198" s="11" customFormat="1">
      <c r="A2198" s="11"/>
      <c r="B2198" s="228"/>
      <c r="C2198" s="229"/>
      <c r="D2198" s="213" t="s">
        <v>199</v>
      </c>
      <c r="E2198" s="230" t="s">
        <v>1</v>
      </c>
      <c r="F2198" s="231" t="s">
        <v>2895</v>
      </c>
      <c r="G2198" s="229"/>
      <c r="H2198" s="232">
        <v>12</v>
      </c>
      <c r="I2198" s="233"/>
      <c r="J2198" s="229"/>
      <c r="K2198" s="229"/>
      <c r="L2198" s="234"/>
      <c r="M2198" s="235"/>
      <c r="N2198" s="236"/>
      <c r="O2198" s="236"/>
      <c r="P2198" s="236"/>
      <c r="Q2198" s="236"/>
      <c r="R2198" s="236"/>
      <c r="S2198" s="236"/>
      <c r="T2198" s="237"/>
      <c r="U2198" s="11"/>
      <c r="V2198" s="11"/>
      <c r="W2198" s="11"/>
      <c r="X2198" s="11"/>
      <c r="Y2198" s="11"/>
      <c r="Z2198" s="11"/>
      <c r="AA2198" s="11"/>
      <c r="AB2198" s="11"/>
      <c r="AC2198" s="11"/>
      <c r="AD2198" s="11"/>
      <c r="AE2198" s="11"/>
      <c r="AT2198" s="238" t="s">
        <v>199</v>
      </c>
      <c r="AU2198" s="238" t="s">
        <v>85</v>
      </c>
      <c r="AV2198" s="11" t="s">
        <v>85</v>
      </c>
      <c r="AW2198" s="11" t="s">
        <v>32</v>
      </c>
      <c r="AX2198" s="11" t="s">
        <v>76</v>
      </c>
      <c r="AY2198" s="238" t="s">
        <v>195</v>
      </c>
    </row>
    <row r="2199" s="11" customFormat="1">
      <c r="A2199" s="11"/>
      <c r="B2199" s="228"/>
      <c r="C2199" s="229"/>
      <c r="D2199" s="213" t="s">
        <v>199</v>
      </c>
      <c r="E2199" s="230" t="s">
        <v>1</v>
      </c>
      <c r="F2199" s="231" t="s">
        <v>2975</v>
      </c>
      <c r="G2199" s="229"/>
      <c r="H2199" s="232">
        <v>2</v>
      </c>
      <c r="I2199" s="233"/>
      <c r="J2199" s="229"/>
      <c r="K2199" s="229"/>
      <c r="L2199" s="234"/>
      <c r="M2199" s="235"/>
      <c r="N2199" s="236"/>
      <c r="O2199" s="236"/>
      <c r="P2199" s="236"/>
      <c r="Q2199" s="236"/>
      <c r="R2199" s="236"/>
      <c r="S2199" s="236"/>
      <c r="T2199" s="237"/>
      <c r="U2199" s="11"/>
      <c r="V2199" s="11"/>
      <c r="W2199" s="11"/>
      <c r="X2199" s="11"/>
      <c r="Y2199" s="11"/>
      <c r="Z2199" s="11"/>
      <c r="AA2199" s="11"/>
      <c r="AB2199" s="11"/>
      <c r="AC2199" s="11"/>
      <c r="AD2199" s="11"/>
      <c r="AE2199" s="11"/>
      <c r="AT2199" s="238" t="s">
        <v>199</v>
      </c>
      <c r="AU2199" s="238" t="s">
        <v>85</v>
      </c>
      <c r="AV2199" s="11" t="s">
        <v>85</v>
      </c>
      <c r="AW2199" s="11" t="s">
        <v>32</v>
      </c>
      <c r="AX2199" s="11" t="s">
        <v>76</v>
      </c>
      <c r="AY2199" s="238" t="s">
        <v>195</v>
      </c>
    </row>
    <row r="2200" s="11" customFormat="1">
      <c r="A2200" s="11"/>
      <c r="B2200" s="228"/>
      <c r="C2200" s="229"/>
      <c r="D2200" s="213" t="s">
        <v>199</v>
      </c>
      <c r="E2200" s="230" t="s">
        <v>1</v>
      </c>
      <c r="F2200" s="231" t="s">
        <v>2976</v>
      </c>
      <c r="G2200" s="229"/>
      <c r="H2200" s="232">
        <v>1</v>
      </c>
      <c r="I2200" s="233"/>
      <c r="J2200" s="229"/>
      <c r="K2200" s="229"/>
      <c r="L2200" s="234"/>
      <c r="M2200" s="235"/>
      <c r="N2200" s="236"/>
      <c r="O2200" s="236"/>
      <c r="P2200" s="236"/>
      <c r="Q2200" s="236"/>
      <c r="R2200" s="236"/>
      <c r="S2200" s="236"/>
      <c r="T2200" s="237"/>
      <c r="U2200" s="11"/>
      <c r="V2200" s="11"/>
      <c r="W2200" s="11"/>
      <c r="X2200" s="11"/>
      <c r="Y2200" s="11"/>
      <c r="Z2200" s="11"/>
      <c r="AA2200" s="11"/>
      <c r="AB2200" s="11"/>
      <c r="AC2200" s="11"/>
      <c r="AD2200" s="11"/>
      <c r="AE2200" s="11"/>
      <c r="AT2200" s="238" t="s">
        <v>199</v>
      </c>
      <c r="AU2200" s="238" t="s">
        <v>85</v>
      </c>
      <c r="AV2200" s="11" t="s">
        <v>85</v>
      </c>
      <c r="AW2200" s="11" t="s">
        <v>32</v>
      </c>
      <c r="AX2200" s="11" t="s">
        <v>76</v>
      </c>
      <c r="AY2200" s="238" t="s">
        <v>195</v>
      </c>
    </row>
    <row r="2201" s="11" customFormat="1">
      <c r="A2201" s="11"/>
      <c r="B2201" s="228"/>
      <c r="C2201" s="229"/>
      <c r="D2201" s="213" t="s">
        <v>199</v>
      </c>
      <c r="E2201" s="230" t="s">
        <v>1</v>
      </c>
      <c r="F2201" s="231" t="s">
        <v>2900</v>
      </c>
      <c r="G2201" s="229"/>
      <c r="H2201" s="232">
        <v>1</v>
      </c>
      <c r="I2201" s="233"/>
      <c r="J2201" s="229"/>
      <c r="K2201" s="229"/>
      <c r="L2201" s="234"/>
      <c r="M2201" s="235"/>
      <c r="N2201" s="236"/>
      <c r="O2201" s="236"/>
      <c r="P2201" s="236"/>
      <c r="Q2201" s="236"/>
      <c r="R2201" s="236"/>
      <c r="S2201" s="236"/>
      <c r="T2201" s="237"/>
      <c r="U2201" s="11"/>
      <c r="V2201" s="11"/>
      <c r="W2201" s="11"/>
      <c r="X2201" s="11"/>
      <c r="Y2201" s="11"/>
      <c r="Z2201" s="11"/>
      <c r="AA2201" s="11"/>
      <c r="AB2201" s="11"/>
      <c r="AC2201" s="11"/>
      <c r="AD2201" s="11"/>
      <c r="AE2201" s="11"/>
      <c r="AT2201" s="238" t="s">
        <v>199</v>
      </c>
      <c r="AU2201" s="238" t="s">
        <v>85</v>
      </c>
      <c r="AV2201" s="11" t="s">
        <v>85</v>
      </c>
      <c r="AW2201" s="11" t="s">
        <v>32</v>
      </c>
      <c r="AX2201" s="11" t="s">
        <v>76</v>
      </c>
      <c r="AY2201" s="238" t="s">
        <v>195</v>
      </c>
    </row>
    <row r="2202" s="15" customFormat="1">
      <c r="A2202" s="15"/>
      <c r="B2202" s="287"/>
      <c r="C2202" s="288"/>
      <c r="D2202" s="213" t="s">
        <v>199</v>
      </c>
      <c r="E2202" s="289" t="s">
        <v>1</v>
      </c>
      <c r="F2202" s="290" t="s">
        <v>1422</v>
      </c>
      <c r="G2202" s="288"/>
      <c r="H2202" s="291">
        <v>80</v>
      </c>
      <c r="I2202" s="292"/>
      <c r="J2202" s="288"/>
      <c r="K2202" s="288"/>
      <c r="L2202" s="293"/>
      <c r="M2202" s="294"/>
      <c r="N2202" s="295"/>
      <c r="O2202" s="295"/>
      <c r="P2202" s="295"/>
      <c r="Q2202" s="295"/>
      <c r="R2202" s="295"/>
      <c r="S2202" s="295"/>
      <c r="T2202" s="296"/>
      <c r="U2202" s="15"/>
      <c r="V2202" s="15"/>
      <c r="W2202" s="15"/>
      <c r="X2202" s="15"/>
      <c r="Y2202" s="15"/>
      <c r="Z2202" s="15"/>
      <c r="AA2202" s="15"/>
      <c r="AB2202" s="15"/>
      <c r="AC2202" s="15"/>
      <c r="AD2202" s="15"/>
      <c r="AE2202" s="15"/>
      <c r="AT2202" s="297" t="s">
        <v>199</v>
      </c>
      <c r="AU2202" s="297" t="s">
        <v>85</v>
      </c>
      <c r="AV2202" s="15" t="s">
        <v>234</v>
      </c>
      <c r="AW2202" s="15" t="s">
        <v>32</v>
      </c>
      <c r="AX2202" s="15" t="s">
        <v>83</v>
      </c>
      <c r="AY2202" s="297" t="s">
        <v>195</v>
      </c>
    </row>
    <row r="2203" s="2" customFormat="1" ht="21.75" customHeight="1">
      <c r="A2203" s="39"/>
      <c r="B2203" s="40"/>
      <c r="C2203" s="262" t="s">
        <v>527</v>
      </c>
      <c r="D2203" s="262" t="s">
        <v>224</v>
      </c>
      <c r="E2203" s="263" t="s">
        <v>1916</v>
      </c>
      <c r="F2203" s="264" t="s">
        <v>1917</v>
      </c>
      <c r="G2203" s="265" t="s">
        <v>1804</v>
      </c>
      <c r="H2203" s="266">
        <v>80</v>
      </c>
      <c r="I2203" s="267"/>
      <c r="J2203" s="268">
        <f>ROUND(I2203*H2203,2)</f>
        <v>0</v>
      </c>
      <c r="K2203" s="264" t="s">
        <v>1689</v>
      </c>
      <c r="L2203" s="269"/>
      <c r="M2203" s="270" t="s">
        <v>1</v>
      </c>
      <c r="N2203" s="271" t="s">
        <v>41</v>
      </c>
      <c r="O2203" s="92"/>
      <c r="P2203" s="209">
        <f>O2203*H2203</f>
        <v>0</v>
      </c>
      <c r="Q2203" s="209">
        <v>0.19600000000000001</v>
      </c>
      <c r="R2203" s="209">
        <f>Q2203*H2203</f>
        <v>15.68</v>
      </c>
      <c r="S2203" s="209">
        <v>0</v>
      </c>
      <c r="T2203" s="210">
        <f>S2203*H2203</f>
        <v>0</v>
      </c>
      <c r="U2203" s="39"/>
      <c r="V2203" s="39"/>
      <c r="W2203" s="39"/>
      <c r="X2203" s="39"/>
      <c r="Y2203" s="39"/>
      <c r="Z2203" s="39"/>
      <c r="AA2203" s="39"/>
      <c r="AB2203" s="39"/>
      <c r="AC2203" s="39"/>
      <c r="AD2203" s="39"/>
      <c r="AE2203" s="39"/>
      <c r="AR2203" s="211" t="s">
        <v>253</v>
      </c>
      <c r="AT2203" s="211" t="s">
        <v>224</v>
      </c>
      <c r="AU2203" s="211" t="s">
        <v>85</v>
      </c>
      <c r="AY2203" s="18" t="s">
        <v>195</v>
      </c>
      <c r="BE2203" s="212">
        <f>IF(N2203="základní",J2203,0)</f>
        <v>0</v>
      </c>
      <c r="BF2203" s="212">
        <f>IF(N2203="snížená",J2203,0)</f>
        <v>0</v>
      </c>
      <c r="BG2203" s="212">
        <f>IF(N2203="zákl. přenesená",J2203,0)</f>
        <v>0</v>
      </c>
      <c r="BH2203" s="212">
        <f>IF(N2203="sníž. přenesená",J2203,0)</f>
        <v>0</v>
      </c>
      <c r="BI2203" s="212">
        <f>IF(N2203="nulová",J2203,0)</f>
        <v>0</v>
      </c>
      <c r="BJ2203" s="18" t="s">
        <v>83</v>
      </c>
      <c r="BK2203" s="212">
        <f>ROUND(I2203*H2203,2)</f>
        <v>0</v>
      </c>
      <c r="BL2203" s="18" t="s">
        <v>234</v>
      </c>
      <c r="BM2203" s="211" t="s">
        <v>2977</v>
      </c>
    </row>
    <row r="2204" s="2" customFormat="1">
      <c r="A2204" s="39"/>
      <c r="B2204" s="40"/>
      <c r="C2204" s="41"/>
      <c r="D2204" s="213" t="s">
        <v>197</v>
      </c>
      <c r="E2204" s="41"/>
      <c r="F2204" s="214" t="s">
        <v>1906</v>
      </c>
      <c r="G2204" s="41"/>
      <c r="H2204" s="41"/>
      <c r="I2204" s="215"/>
      <c r="J2204" s="41"/>
      <c r="K2204" s="41"/>
      <c r="L2204" s="45"/>
      <c r="M2204" s="216"/>
      <c r="N2204" s="217"/>
      <c r="O2204" s="92"/>
      <c r="P2204" s="92"/>
      <c r="Q2204" s="92"/>
      <c r="R2204" s="92"/>
      <c r="S2204" s="92"/>
      <c r="T2204" s="93"/>
      <c r="U2204" s="39"/>
      <c r="V2204" s="39"/>
      <c r="W2204" s="39"/>
      <c r="X2204" s="39"/>
      <c r="Y2204" s="39"/>
      <c r="Z2204" s="39"/>
      <c r="AA2204" s="39"/>
      <c r="AB2204" s="39"/>
      <c r="AC2204" s="39"/>
      <c r="AD2204" s="39"/>
      <c r="AE2204" s="39"/>
      <c r="AT2204" s="18" t="s">
        <v>197</v>
      </c>
      <c r="AU2204" s="18" t="s">
        <v>85</v>
      </c>
    </row>
    <row r="2205" s="2" customFormat="1" ht="24.15" customHeight="1">
      <c r="A2205" s="39"/>
      <c r="B2205" s="40"/>
      <c r="C2205" s="200" t="s">
        <v>531</v>
      </c>
      <c r="D2205" s="200" t="s">
        <v>191</v>
      </c>
      <c r="E2205" s="201" t="s">
        <v>1921</v>
      </c>
      <c r="F2205" s="202" t="s">
        <v>1922</v>
      </c>
      <c r="G2205" s="203" t="s">
        <v>1237</v>
      </c>
      <c r="H2205" s="204">
        <v>3.5510000000000002</v>
      </c>
      <c r="I2205" s="205"/>
      <c r="J2205" s="206">
        <f>ROUND(I2205*H2205,2)</f>
        <v>0</v>
      </c>
      <c r="K2205" s="202" t="s">
        <v>1412</v>
      </c>
      <c r="L2205" s="45"/>
      <c r="M2205" s="207" t="s">
        <v>1</v>
      </c>
      <c r="N2205" s="208" t="s">
        <v>41</v>
      </c>
      <c r="O2205" s="92"/>
      <c r="P2205" s="209">
        <f>O2205*H2205</f>
        <v>0</v>
      </c>
      <c r="Q2205" s="209">
        <v>0</v>
      </c>
      <c r="R2205" s="209">
        <f>Q2205*H2205</f>
        <v>0</v>
      </c>
      <c r="S2205" s="209">
        <v>0</v>
      </c>
      <c r="T2205" s="210">
        <f>S2205*H2205</f>
        <v>0</v>
      </c>
      <c r="U2205" s="39"/>
      <c r="V2205" s="39"/>
      <c r="W2205" s="39"/>
      <c r="X2205" s="39"/>
      <c r="Y2205" s="39"/>
      <c r="Z2205" s="39"/>
      <c r="AA2205" s="39"/>
      <c r="AB2205" s="39"/>
      <c r="AC2205" s="39"/>
      <c r="AD2205" s="39"/>
      <c r="AE2205" s="39"/>
      <c r="AR2205" s="211" t="s">
        <v>234</v>
      </c>
      <c r="AT2205" s="211" t="s">
        <v>191</v>
      </c>
      <c r="AU2205" s="211" t="s">
        <v>85</v>
      </c>
      <c r="AY2205" s="18" t="s">
        <v>195</v>
      </c>
      <c r="BE2205" s="212">
        <f>IF(N2205="základní",J2205,0)</f>
        <v>0</v>
      </c>
      <c r="BF2205" s="212">
        <f>IF(N2205="snížená",J2205,0)</f>
        <v>0</v>
      </c>
      <c r="BG2205" s="212">
        <f>IF(N2205="zákl. přenesená",J2205,0)</f>
        <v>0</v>
      </c>
      <c r="BH2205" s="212">
        <f>IF(N2205="sníž. přenesená",J2205,0)</f>
        <v>0</v>
      </c>
      <c r="BI2205" s="212">
        <f>IF(N2205="nulová",J2205,0)</f>
        <v>0</v>
      </c>
      <c r="BJ2205" s="18" t="s">
        <v>83</v>
      </c>
      <c r="BK2205" s="212">
        <f>ROUND(I2205*H2205,2)</f>
        <v>0</v>
      </c>
      <c r="BL2205" s="18" t="s">
        <v>234</v>
      </c>
      <c r="BM2205" s="211" t="s">
        <v>2978</v>
      </c>
    </row>
    <row r="2206" s="10" customFormat="1">
      <c r="A2206" s="10"/>
      <c r="B2206" s="218"/>
      <c r="C2206" s="219"/>
      <c r="D2206" s="213" t="s">
        <v>199</v>
      </c>
      <c r="E2206" s="220" t="s">
        <v>1</v>
      </c>
      <c r="F2206" s="221" t="s">
        <v>2979</v>
      </c>
      <c r="G2206" s="219"/>
      <c r="H2206" s="220" t="s">
        <v>1</v>
      </c>
      <c r="I2206" s="222"/>
      <c r="J2206" s="219"/>
      <c r="K2206" s="219"/>
      <c r="L2206" s="223"/>
      <c r="M2206" s="224"/>
      <c r="N2206" s="225"/>
      <c r="O2206" s="225"/>
      <c r="P2206" s="225"/>
      <c r="Q2206" s="225"/>
      <c r="R2206" s="225"/>
      <c r="S2206" s="225"/>
      <c r="T2206" s="226"/>
      <c r="U2206" s="10"/>
      <c r="V2206" s="10"/>
      <c r="W2206" s="10"/>
      <c r="X2206" s="10"/>
      <c r="Y2206" s="10"/>
      <c r="Z2206" s="10"/>
      <c r="AA2206" s="10"/>
      <c r="AB2206" s="10"/>
      <c r="AC2206" s="10"/>
      <c r="AD2206" s="10"/>
      <c r="AE2206" s="10"/>
      <c r="AT2206" s="227" t="s">
        <v>199</v>
      </c>
      <c r="AU2206" s="227" t="s">
        <v>85</v>
      </c>
      <c r="AV2206" s="10" t="s">
        <v>83</v>
      </c>
      <c r="AW2206" s="10" t="s">
        <v>32</v>
      </c>
      <c r="AX2206" s="10" t="s">
        <v>76</v>
      </c>
      <c r="AY2206" s="227" t="s">
        <v>195</v>
      </c>
    </row>
    <row r="2207" s="11" customFormat="1">
      <c r="A2207" s="11"/>
      <c r="B2207" s="228"/>
      <c r="C2207" s="229"/>
      <c r="D2207" s="213" t="s">
        <v>199</v>
      </c>
      <c r="E2207" s="230" t="s">
        <v>1</v>
      </c>
      <c r="F2207" s="231" t="s">
        <v>2980</v>
      </c>
      <c r="G2207" s="229"/>
      <c r="H2207" s="232">
        <v>0.49199999999999999</v>
      </c>
      <c r="I2207" s="233"/>
      <c r="J2207" s="229"/>
      <c r="K2207" s="229"/>
      <c r="L2207" s="234"/>
      <c r="M2207" s="235"/>
      <c r="N2207" s="236"/>
      <c r="O2207" s="236"/>
      <c r="P2207" s="236"/>
      <c r="Q2207" s="236"/>
      <c r="R2207" s="236"/>
      <c r="S2207" s="236"/>
      <c r="T2207" s="237"/>
      <c r="U2207" s="11"/>
      <c r="V2207" s="11"/>
      <c r="W2207" s="11"/>
      <c r="X2207" s="11"/>
      <c r="Y2207" s="11"/>
      <c r="Z2207" s="11"/>
      <c r="AA2207" s="11"/>
      <c r="AB2207" s="11"/>
      <c r="AC2207" s="11"/>
      <c r="AD2207" s="11"/>
      <c r="AE2207" s="11"/>
      <c r="AT2207" s="238" t="s">
        <v>199</v>
      </c>
      <c r="AU2207" s="238" t="s">
        <v>85</v>
      </c>
      <c r="AV2207" s="11" t="s">
        <v>85</v>
      </c>
      <c r="AW2207" s="11" t="s">
        <v>32</v>
      </c>
      <c r="AX2207" s="11" t="s">
        <v>76</v>
      </c>
      <c r="AY2207" s="238" t="s">
        <v>195</v>
      </c>
    </row>
    <row r="2208" s="11" customFormat="1">
      <c r="A2208" s="11"/>
      <c r="B2208" s="228"/>
      <c r="C2208" s="229"/>
      <c r="D2208" s="213" t="s">
        <v>199</v>
      </c>
      <c r="E2208" s="230" t="s">
        <v>1</v>
      </c>
      <c r="F2208" s="231" t="s">
        <v>2981</v>
      </c>
      <c r="G2208" s="229"/>
      <c r="H2208" s="232">
        <v>0.55300000000000005</v>
      </c>
      <c r="I2208" s="233"/>
      <c r="J2208" s="229"/>
      <c r="K2208" s="229"/>
      <c r="L2208" s="234"/>
      <c r="M2208" s="235"/>
      <c r="N2208" s="236"/>
      <c r="O2208" s="236"/>
      <c r="P2208" s="236"/>
      <c r="Q2208" s="236"/>
      <c r="R2208" s="236"/>
      <c r="S2208" s="236"/>
      <c r="T2208" s="237"/>
      <c r="U2208" s="11"/>
      <c r="V2208" s="11"/>
      <c r="W2208" s="11"/>
      <c r="X2208" s="11"/>
      <c r="Y2208" s="11"/>
      <c r="Z2208" s="11"/>
      <c r="AA2208" s="11"/>
      <c r="AB2208" s="11"/>
      <c r="AC2208" s="11"/>
      <c r="AD2208" s="11"/>
      <c r="AE2208" s="11"/>
      <c r="AT2208" s="238" t="s">
        <v>199</v>
      </c>
      <c r="AU2208" s="238" t="s">
        <v>85</v>
      </c>
      <c r="AV2208" s="11" t="s">
        <v>85</v>
      </c>
      <c r="AW2208" s="11" t="s">
        <v>32</v>
      </c>
      <c r="AX2208" s="11" t="s">
        <v>76</v>
      </c>
      <c r="AY2208" s="238" t="s">
        <v>195</v>
      </c>
    </row>
    <row r="2209" s="11" customFormat="1">
      <c r="A2209" s="11"/>
      <c r="B2209" s="228"/>
      <c r="C2209" s="229"/>
      <c r="D2209" s="213" t="s">
        <v>199</v>
      </c>
      <c r="E2209" s="230" t="s">
        <v>1</v>
      </c>
      <c r="F2209" s="231" t="s">
        <v>2982</v>
      </c>
      <c r="G2209" s="229"/>
      <c r="H2209" s="232">
        <v>0.33800000000000002</v>
      </c>
      <c r="I2209" s="233"/>
      <c r="J2209" s="229"/>
      <c r="K2209" s="229"/>
      <c r="L2209" s="234"/>
      <c r="M2209" s="235"/>
      <c r="N2209" s="236"/>
      <c r="O2209" s="236"/>
      <c r="P2209" s="236"/>
      <c r="Q2209" s="236"/>
      <c r="R2209" s="236"/>
      <c r="S2209" s="236"/>
      <c r="T2209" s="237"/>
      <c r="U2209" s="11"/>
      <c r="V2209" s="11"/>
      <c r="W2209" s="11"/>
      <c r="X2209" s="11"/>
      <c r="Y2209" s="11"/>
      <c r="Z2209" s="11"/>
      <c r="AA2209" s="11"/>
      <c r="AB2209" s="11"/>
      <c r="AC2209" s="11"/>
      <c r="AD2209" s="11"/>
      <c r="AE2209" s="11"/>
      <c r="AT2209" s="238" t="s">
        <v>199</v>
      </c>
      <c r="AU2209" s="238" t="s">
        <v>85</v>
      </c>
      <c r="AV2209" s="11" t="s">
        <v>85</v>
      </c>
      <c r="AW2209" s="11" t="s">
        <v>32</v>
      </c>
      <c r="AX2209" s="11" t="s">
        <v>76</v>
      </c>
      <c r="AY2209" s="238" t="s">
        <v>195</v>
      </c>
    </row>
    <row r="2210" s="11" customFormat="1">
      <c r="A2210" s="11"/>
      <c r="B2210" s="228"/>
      <c r="C2210" s="229"/>
      <c r="D2210" s="213" t="s">
        <v>199</v>
      </c>
      <c r="E2210" s="230" t="s">
        <v>1</v>
      </c>
      <c r="F2210" s="231" t="s">
        <v>2983</v>
      </c>
      <c r="G2210" s="229"/>
      <c r="H2210" s="232">
        <v>0.39900000000000002</v>
      </c>
      <c r="I2210" s="233"/>
      <c r="J2210" s="229"/>
      <c r="K2210" s="229"/>
      <c r="L2210" s="234"/>
      <c r="M2210" s="235"/>
      <c r="N2210" s="236"/>
      <c r="O2210" s="236"/>
      <c r="P2210" s="236"/>
      <c r="Q2210" s="236"/>
      <c r="R2210" s="236"/>
      <c r="S2210" s="236"/>
      <c r="T2210" s="237"/>
      <c r="U2210" s="11"/>
      <c r="V2210" s="11"/>
      <c r="W2210" s="11"/>
      <c r="X2210" s="11"/>
      <c r="Y2210" s="11"/>
      <c r="Z2210" s="11"/>
      <c r="AA2210" s="11"/>
      <c r="AB2210" s="11"/>
      <c r="AC2210" s="11"/>
      <c r="AD2210" s="11"/>
      <c r="AE2210" s="11"/>
      <c r="AT2210" s="238" t="s">
        <v>199</v>
      </c>
      <c r="AU2210" s="238" t="s">
        <v>85</v>
      </c>
      <c r="AV2210" s="11" t="s">
        <v>85</v>
      </c>
      <c r="AW2210" s="11" t="s">
        <v>32</v>
      </c>
      <c r="AX2210" s="11" t="s">
        <v>76</v>
      </c>
      <c r="AY2210" s="238" t="s">
        <v>195</v>
      </c>
    </row>
    <row r="2211" s="11" customFormat="1">
      <c r="A2211" s="11"/>
      <c r="B2211" s="228"/>
      <c r="C2211" s="229"/>
      <c r="D2211" s="213" t="s">
        <v>199</v>
      </c>
      <c r="E2211" s="230" t="s">
        <v>1</v>
      </c>
      <c r="F2211" s="231" t="s">
        <v>2984</v>
      </c>
      <c r="G2211" s="229"/>
      <c r="H2211" s="232">
        <v>0.33800000000000002</v>
      </c>
      <c r="I2211" s="233"/>
      <c r="J2211" s="229"/>
      <c r="K2211" s="229"/>
      <c r="L2211" s="234"/>
      <c r="M2211" s="235"/>
      <c r="N2211" s="236"/>
      <c r="O2211" s="236"/>
      <c r="P2211" s="236"/>
      <c r="Q2211" s="236"/>
      <c r="R2211" s="236"/>
      <c r="S2211" s="236"/>
      <c r="T2211" s="237"/>
      <c r="U2211" s="11"/>
      <c r="V2211" s="11"/>
      <c r="W2211" s="11"/>
      <c r="X2211" s="11"/>
      <c r="Y2211" s="11"/>
      <c r="Z2211" s="11"/>
      <c r="AA2211" s="11"/>
      <c r="AB2211" s="11"/>
      <c r="AC2211" s="11"/>
      <c r="AD2211" s="11"/>
      <c r="AE2211" s="11"/>
      <c r="AT2211" s="238" t="s">
        <v>199</v>
      </c>
      <c r="AU2211" s="238" t="s">
        <v>85</v>
      </c>
      <c r="AV2211" s="11" t="s">
        <v>85</v>
      </c>
      <c r="AW2211" s="11" t="s">
        <v>32</v>
      </c>
      <c r="AX2211" s="11" t="s">
        <v>76</v>
      </c>
      <c r="AY2211" s="238" t="s">
        <v>195</v>
      </c>
    </row>
    <row r="2212" s="11" customFormat="1">
      <c r="A2212" s="11"/>
      <c r="B2212" s="228"/>
      <c r="C2212" s="229"/>
      <c r="D2212" s="213" t="s">
        <v>199</v>
      </c>
      <c r="E2212" s="230" t="s">
        <v>1</v>
      </c>
      <c r="F2212" s="231" t="s">
        <v>2985</v>
      </c>
      <c r="G2212" s="229"/>
      <c r="H2212" s="232">
        <v>1.7509999999999999</v>
      </c>
      <c r="I2212" s="233"/>
      <c r="J2212" s="229"/>
      <c r="K2212" s="229"/>
      <c r="L2212" s="234"/>
      <c r="M2212" s="235"/>
      <c r="N2212" s="236"/>
      <c r="O2212" s="236"/>
      <c r="P2212" s="236"/>
      <c r="Q2212" s="236"/>
      <c r="R2212" s="236"/>
      <c r="S2212" s="236"/>
      <c r="T2212" s="237"/>
      <c r="U2212" s="11"/>
      <c r="V2212" s="11"/>
      <c r="W2212" s="11"/>
      <c r="X2212" s="11"/>
      <c r="Y2212" s="11"/>
      <c r="Z2212" s="11"/>
      <c r="AA2212" s="11"/>
      <c r="AB2212" s="11"/>
      <c r="AC2212" s="11"/>
      <c r="AD2212" s="11"/>
      <c r="AE2212" s="11"/>
      <c r="AT2212" s="238" t="s">
        <v>199</v>
      </c>
      <c r="AU2212" s="238" t="s">
        <v>85</v>
      </c>
      <c r="AV2212" s="11" t="s">
        <v>85</v>
      </c>
      <c r="AW2212" s="11" t="s">
        <v>32</v>
      </c>
      <c r="AX2212" s="11" t="s">
        <v>76</v>
      </c>
      <c r="AY2212" s="238" t="s">
        <v>195</v>
      </c>
    </row>
    <row r="2213" s="10" customFormat="1">
      <c r="A2213" s="10"/>
      <c r="B2213" s="218"/>
      <c r="C2213" s="219"/>
      <c r="D2213" s="213" t="s">
        <v>199</v>
      </c>
      <c r="E2213" s="220" t="s">
        <v>1</v>
      </c>
      <c r="F2213" s="221" t="s">
        <v>1928</v>
      </c>
      <c r="G2213" s="219"/>
      <c r="H2213" s="220" t="s">
        <v>1</v>
      </c>
      <c r="I2213" s="222"/>
      <c r="J2213" s="219"/>
      <c r="K2213" s="219"/>
      <c r="L2213" s="223"/>
      <c r="M2213" s="224"/>
      <c r="N2213" s="225"/>
      <c r="O2213" s="225"/>
      <c r="P2213" s="225"/>
      <c r="Q2213" s="225"/>
      <c r="R2213" s="225"/>
      <c r="S2213" s="225"/>
      <c r="T2213" s="226"/>
      <c r="U2213" s="10"/>
      <c r="V2213" s="10"/>
      <c r="W2213" s="10"/>
      <c r="X2213" s="10"/>
      <c r="Y2213" s="10"/>
      <c r="Z2213" s="10"/>
      <c r="AA2213" s="10"/>
      <c r="AB2213" s="10"/>
      <c r="AC2213" s="10"/>
      <c r="AD2213" s="10"/>
      <c r="AE2213" s="10"/>
      <c r="AT2213" s="227" t="s">
        <v>199</v>
      </c>
      <c r="AU2213" s="227" t="s">
        <v>85</v>
      </c>
      <c r="AV2213" s="10" t="s">
        <v>83</v>
      </c>
      <c r="AW2213" s="10" t="s">
        <v>32</v>
      </c>
      <c r="AX2213" s="10" t="s">
        <v>76</v>
      </c>
      <c r="AY2213" s="227" t="s">
        <v>195</v>
      </c>
    </row>
    <row r="2214" s="11" customFormat="1">
      <c r="A2214" s="11"/>
      <c r="B2214" s="228"/>
      <c r="C2214" s="229"/>
      <c r="D2214" s="213" t="s">
        <v>199</v>
      </c>
      <c r="E2214" s="230" t="s">
        <v>1</v>
      </c>
      <c r="F2214" s="231" t="s">
        <v>2986</v>
      </c>
      <c r="G2214" s="229"/>
      <c r="H2214" s="232">
        <v>-0.32000000000000001</v>
      </c>
      <c r="I2214" s="233"/>
      <c r="J2214" s="229"/>
      <c r="K2214" s="229"/>
      <c r="L2214" s="234"/>
      <c r="M2214" s="235"/>
      <c r="N2214" s="236"/>
      <c r="O2214" s="236"/>
      <c r="P2214" s="236"/>
      <c r="Q2214" s="236"/>
      <c r="R2214" s="236"/>
      <c r="S2214" s="236"/>
      <c r="T2214" s="237"/>
      <c r="U2214" s="11"/>
      <c r="V2214" s="11"/>
      <c r="W2214" s="11"/>
      <c r="X2214" s="11"/>
      <c r="Y2214" s="11"/>
      <c r="Z2214" s="11"/>
      <c r="AA2214" s="11"/>
      <c r="AB2214" s="11"/>
      <c r="AC2214" s="11"/>
      <c r="AD2214" s="11"/>
      <c r="AE2214" s="11"/>
      <c r="AT2214" s="238" t="s">
        <v>199</v>
      </c>
      <c r="AU2214" s="238" t="s">
        <v>85</v>
      </c>
      <c r="AV2214" s="11" t="s">
        <v>85</v>
      </c>
      <c r="AW2214" s="11" t="s">
        <v>32</v>
      </c>
      <c r="AX2214" s="11" t="s">
        <v>76</v>
      </c>
      <c r="AY2214" s="238" t="s">
        <v>195</v>
      </c>
    </row>
    <row r="2215" s="15" customFormat="1">
      <c r="A2215" s="15"/>
      <c r="B2215" s="287"/>
      <c r="C2215" s="288"/>
      <c r="D2215" s="213" t="s">
        <v>199</v>
      </c>
      <c r="E2215" s="289" t="s">
        <v>1</v>
      </c>
      <c r="F2215" s="290" t="s">
        <v>1422</v>
      </c>
      <c r="G2215" s="288"/>
      <c r="H2215" s="291">
        <v>3.5510000000000002</v>
      </c>
      <c r="I2215" s="292"/>
      <c r="J2215" s="288"/>
      <c r="K2215" s="288"/>
      <c r="L2215" s="293"/>
      <c r="M2215" s="294"/>
      <c r="N2215" s="295"/>
      <c r="O2215" s="295"/>
      <c r="P2215" s="295"/>
      <c r="Q2215" s="295"/>
      <c r="R2215" s="295"/>
      <c r="S2215" s="295"/>
      <c r="T2215" s="296"/>
      <c r="U2215" s="15"/>
      <c r="V2215" s="15"/>
      <c r="W2215" s="15"/>
      <c r="X2215" s="15"/>
      <c r="Y2215" s="15"/>
      <c r="Z2215" s="15"/>
      <c r="AA2215" s="15"/>
      <c r="AB2215" s="15"/>
      <c r="AC2215" s="15"/>
      <c r="AD2215" s="15"/>
      <c r="AE2215" s="15"/>
      <c r="AT2215" s="297" t="s">
        <v>199</v>
      </c>
      <c r="AU2215" s="297" t="s">
        <v>85</v>
      </c>
      <c r="AV2215" s="15" t="s">
        <v>234</v>
      </c>
      <c r="AW2215" s="15" t="s">
        <v>32</v>
      </c>
      <c r="AX2215" s="15" t="s">
        <v>83</v>
      </c>
      <c r="AY2215" s="297" t="s">
        <v>195</v>
      </c>
    </row>
    <row r="2216" s="2" customFormat="1" ht="24.15" customHeight="1">
      <c r="A2216" s="39"/>
      <c r="B2216" s="40"/>
      <c r="C2216" s="200" t="s">
        <v>535</v>
      </c>
      <c r="D2216" s="200" t="s">
        <v>191</v>
      </c>
      <c r="E2216" s="201" t="s">
        <v>1930</v>
      </c>
      <c r="F2216" s="202" t="s">
        <v>1931</v>
      </c>
      <c r="G2216" s="203" t="s">
        <v>1411</v>
      </c>
      <c r="H2216" s="204">
        <v>14.542</v>
      </c>
      <c r="I2216" s="205"/>
      <c r="J2216" s="206">
        <f>ROUND(I2216*H2216,2)</f>
        <v>0</v>
      </c>
      <c r="K2216" s="202" t="s">
        <v>1412</v>
      </c>
      <c r="L2216" s="45"/>
      <c r="M2216" s="207" t="s">
        <v>1</v>
      </c>
      <c r="N2216" s="208" t="s">
        <v>41</v>
      </c>
      <c r="O2216" s="92"/>
      <c r="P2216" s="209">
        <f>O2216*H2216</f>
        <v>0</v>
      </c>
      <c r="Q2216" s="209">
        <v>0.0040200000000000001</v>
      </c>
      <c r="R2216" s="209">
        <f>Q2216*H2216</f>
        <v>0.058458839999999998</v>
      </c>
      <c r="S2216" s="209">
        <v>0</v>
      </c>
      <c r="T2216" s="210">
        <f>S2216*H2216</f>
        <v>0</v>
      </c>
      <c r="U2216" s="39"/>
      <c r="V2216" s="39"/>
      <c r="W2216" s="39"/>
      <c r="X2216" s="39"/>
      <c r="Y2216" s="39"/>
      <c r="Z2216" s="39"/>
      <c r="AA2216" s="39"/>
      <c r="AB2216" s="39"/>
      <c r="AC2216" s="39"/>
      <c r="AD2216" s="39"/>
      <c r="AE2216" s="39"/>
      <c r="AR2216" s="211" t="s">
        <v>234</v>
      </c>
      <c r="AT2216" s="211" t="s">
        <v>191</v>
      </c>
      <c r="AU2216" s="211" t="s">
        <v>85</v>
      </c>
      <c r="AY2216" s="18" t="s">
        <v>195</v>
      </c>
      <c r="BE2216" s="212">
        <f>IF(N2216="základní",J2216,0)</f>
        <v>0</v>
      </c>
      <c r="BF2216" s="212">
        <f>IF(N2216="snížená",J2216,0)</f>
        <v>0</v>
      </c>
      <c r="BG2216" s="212">
        <f>IF(N2216="zákl. přenesená",J2216,0)</f>
        <v>0</v>
      </c>
      <c r="BH2216" s="212">
        <f>IF(N2216="sníž. přenesená",J2216,0)</f>
        <v>0</v>
      </c>
      <c r="BI2216" s="212">
        <f>IF(N2216="nulová",J2216,0)</f>
        <v>0</v>
      </c>
      <c r="BJ2216" s="18" t="s">
        <v>83</v>
      </c>
      <c r="BK2216" s="212">
        <f>ROUND(I2216*H2216,2)</f>
        <v>0</v>
      </c>
      <c r="BL2216" s="18" t="s">
        <v>234</v>
      </c>
      <c r="BM2216" s="211" t="s">
        <v>2987</v>
      </c>
    </row>
    <row r="2217" s="10" customFormat="1">
      <c r="A2217" s="10"/>
      <c r="B2217" s="218"/>
      <c r="C2217" s="219"/>
      <c r="D2217" s="213" t="s">
        <v>199</v>
      </c>
      <c r="E2217" s="220" t="s">
        <v>1</v>
      </c>
      <c r="F2217" s="221" t="s">
        <v>2979</v>
      </c>
      <c r="G2217" s="219"/>
      <c r="H2217" s="220" t="s">
        <v>1</v>
      </c>
      <c r="I2217" s="222"/>
      <c r="J2217" s="219"/>
      <c r="K2217" s="219"/>
      <c r="L2217" s="223"/>
      <c r="M2217" s="224"/>
      <c r="N2217" s="225"/>
      <c r="O2217" s="225"/>
      <c r="P2217" s="225"/>
      <c r="Q2217" s="225"/>
      <c r="R2217" s="225"/>
      <c r="S2217" s="225"/>
      <c r="T2217" s="226"/>
      <c r="U2217" s="10"/>
      <c r="V2217" s="10"/>
      <c r="W2217" s="10"/>
      <c r="X2217" s="10"/>
      <c r="Y2217" s="10"/>
      <c r="Z2217" s="10"/>
      <c r="AA2217" s="10"/>
      <c r="AB2217" s="10"/>
      <c r="AC2217" s="10"/>
      <c r="AD2217" s="10"/>
      <c r="AE2217" s="10"/>
      <c r="AT2217" s="227" t="s">
        <v>199</v>
      </c>
      <c r="AU2217" s="227" t="s">
        <v>85</v>
      </c>
      <c r="AV2217" s="10" t="s">
        <v>83</v>
      </c>
      <c r="AW2217" s="10" t="s">
        <v>32</v>
      </c>
      <c r="AX2217" s="10" t="s">
        <v>76</v>
      </c>
      <c r="AY2217" s="227" t="s">
        <v>195</v>
      </c>
    </row>
    <row r="2218" s="11" customFormat="1">
      <c r="A2218" s="11"/>
      <c r="B2218" s="228"/>
      <c r="C2218" s="229"/>
      <c r="D2218" s="213" t="s">
        <v>199</v>
      </c>
      <c r="E2218" s="230" t="s">
        <v>1</v>
      </c>
      <c r="F2218" s="231" t="s">
        <v>2988</v>
      </c>
      <c r="G2218" s="229"/>
      <c r="H2218" s="232">
        <v>2.5600000000000001</v>
      </c>
      <c r="I2218" s="233"/>
      <c r="J2218" s="229"/>
      <c r="K2218" s="229"/>
      <c r="L2218" s="234"/>
      <c r="M2218" s="235"/>
      <c r="N2218" s="236"/>
      <c r="O2218" s="236"/>
      <c r="P2218" s="236"/>
      <c r="Q2218" s="236"/>
      <c r="R2218" s="236"/>
      <c r="S2218" s="236"/>
      <c r="T2218" s="237"/>
      <c r="U2218" s="11"/>
      <c r="V2218" s="11"/>
      <c r="W2218" s="11"/>
      <c r="X2218" s="11"/>
      <c r="Y2218" s="11"/>
      <c r="Z2218" s="11"/>
      <c r="AA2218" s="11"/>
      <c r="AB2218" s="11"/>
      <c r="AC2218" s="11"/>
      <c r="AD2218" s="11"/>
      <c r="AE2218" s="11"/>
      <c r="AT2218" s="238" t="s">
        <v>199</v>
      </c>
      <c r="AU2218" s="238" t="s">
        <v>85</v>
      </c>
      <c r="AV2218" s="11" t="s">
        <v>85</v>
      </c>
      <c r="AW2218" s="11" t="s">
        <v>32</v>
      </c>
      <c r="AX2218" s="11" t="s">
        <v>76</v>
      </c>
      <c r="AY2218" s="238" t="s">
        <v>195</v>
      </c>
    </row>
    <row r="2219" s="11" customFormat="1">
      <c r="A2219" s="11"/>
      <c r="B2219" s="228"/>
      <c r="C2219" s="229"/>
      <c r="D2219" s="213" t="s">
        <v>199</v>
      </c>
      <c r="E2219" s="230" t="s">
        <v>1</v>
      </c>
      <c r="F2219" s="231" t="s">
        <v>2989</v>
      </c>
      <c r="G2219" s="229"/>
      <c r="H2219" s="232">
        <v>2.8799999999999999</v>
      </c>
      <c r="I2219" s="233"/>
      <c r="J2219" s="229"/>
      <c r="K2219" s="229"/>
      <c r="L2219" s="234"/>
      <c r="M2219" s="235"/>
      <c r="N2219" s="236"/>
      <c r="O2219" s="236"/>
      <c r="P2219" s="236"/>
      <c r="Q2219" s="236"/>
      <c r="R2219" s="236"/>
      <c r="S2219" s="236"/>
      <c r="T2219" s="237"/>
      <c r="U2219" s="11"/>
      <c r="V2219" s="11"/>
      <c r="W2219" s="11"/>
      <c r="X2219" s="11"/>
      <c r="Y2219" s="11"/>
      <c r="Z2219" s="11"/>
      <c r="AA2219" s="11"/>
      <c r="AB2219" s="11"/>
      <c r="AC2219" s="11"/>
      <c r="AD2219" s="11"/>
      <c r="AE2219" s="11"/>
      <c r="AT2219" s="238" t="s">
        <v>199</v>
      </c>
      <c r="AU2219" s="238" t="s">
        <v>85</v>
      </c>
      <c r="AV2219" s="11" t="s">
        <v>85</v>
      </c>
      <c r="AW2219" s="11" t="s">
        <v>32</v>
      </c>
      <c r="AX2219" s="11" t="s">
        <v>76</v>
      </c>
      <c r="AY2219" s="238" t="s">
        <v>195</v>
      </c>
    </row>
    <row r="2220" s="11" customFormat="1">
      <c r="A2220" s="11"/>
      <c r="B2220" s="228"/>
      <c r="C2220" s="229"/>
      <c r="D2220" s="213" t="s">
        <v>199</v>
      </c>
      <c r="E2220" s="230" t="s">
        <v>1</v>
      </c>
      <c r="F2220" s="231" t="s">
        <v>2990</v>
      </c>
      <c r="G2220" s="229"/>
      <c r="H2220" s="232">
        <v>1.76</v>
      </c>
      <c r="I2220" s="233"/>
      <c r="J2220" s="229"/>
      <c r="K2220" s="229"/>
      <c r="L2220" s="234"/>
      <c r="M2220" s="235"/>
      <c r="N2220" s="236"/>
      <c r="O2220" s="236"/>
      <c r="P2220" s="236"/>
      <c r="Q2220" s="236"/>
      <c r="R2220" s="236"/>
      <c r="S2220" s="236"/>
      <c r="T2220" s="237"/>
      <c r="U2220" s="11"/>
      <c r="V2220" s="11"/>
      <c r="W2220" s="11"/>
      <c r="X2220" s="11"/>
      <c r="Y2220" s="11"/>
      <c r="Z2220" s="11"/>
      <c r="AA2220" s="11"/>
      <c r="AB2220" s="11"/>
      <c r="AC2220" s="11"/>
      <c r="AD2220" s="11"/>
      <c r="AE2220" s="11"/>
      <c r="AT2220" s="238" t="s">
        <v>199</v>
      </c>
      <c r="AU2220" s="238" t="s">
        <v>85</v>
      </c>
      <c r="AV2220" s="11" t="s">
        <v>85</v>
      </c>
      <c r="AW2220" s="11" t="s">
        <v>32</v>
      </c>
      <c r="AX2220" s="11" t="s">
        <v>76</v>
      </c>
      <c r="AY2220" s="238" t="s">
        <v>195</v>
      </c>
    </row>
    <row r="2221" s="11" customFormat="1">
      <c r="A2221" s="11"/>
      <c r="B2221" s="228"/>
      <c r="C2221" s="229"/>
      <c r="D2221" s="213" t="s">
        <v>199</v>
      </c>
      <c r="E2221" s="230" t="s">
        <v>1</v>
      </c>
      <c r="F2221" s="231" t="s">
        <v>2991</v>
      </c>
      <c r="G2221" s="229"/>
      <c r="H2221" s="232">
        <v>2.0800000000000001</v>
      </c>
      <c r="I2221" s="233"/>
      <c r="J2221" s="229"/>
      <c r="K2221" s="229"/>
      <c r="L2221" s="234"/>
      <c r="M2221" s="235"/>
      <c r="N2221" s="236"/>
      <c r="O2221" s="236"/>
      <c r="P2221" s="236"/>
      <c r="Q2221" s="236"/>
      <c r="R2221" s="236"/>
      <c r="S2221" s="236"/>
      <c r="T2221" s="237"/>
      <c r="U2221" s="11"/>
      <c r="V2221" s="11"/>
      <c r="W2221" s="11"/>
      <c r="X2221" s="11"/>
      <c r="Y2221" s="11"/>
      <c r="Z2221" s="11"/>
      <c r="AA2221" s="11"/>
      <c r="AB2221" s="11"/>
      <c r="AC2221" s="11"/>
      <c r="AD2221" s="11"/>
      <c r="AE2221" s="11"/>
      <c r="AT2221" s="238" t="s">
        <v>199</v>
      </c>
      <c r="AU2221" s="238" t="s">
        <v>85</v>
      </c>
      <c r="AV2221" s="11" t="s">
        <v>85</v>
      </c>
      <c r="AW2221" s="11" t="s">
        <v>32</v>
      </c>
      <c r="AX2221" s="11" t="s">
        <v>76</v>
      </c>
      <c r="AY2221" s="238" t="s">
        <v>195</v>
      </c>
    </row>
    <row r="2222" s="11" customFormat="1">
      <c r="A2222" s="11"/>
      <c r="B2222" s="228"/>
      <c r="C2222" s="229"/>
      <c r="D2222" s="213" t="s">
        <v>199</v>
      </c>
      <c r="E2222" s="230" t="s">
        <v>1</v>
      </c>
      <c r="F2222" s="231" t="s">
        <v>2992</v>
      </c>
      <c r="G2222" s="229"/>
      <c r="H2222" s="232">
        <v>1.76</v>
      </c>
      <c r="I2222" s="233"/>
      <c r="J2222" s="229"/>
      <c r="K2222" s="229"/>
      <c r="L2222" s="234"/>
      <c r="M2222" s="235"/>
      <c r="N2222" s="236"/>
      <c r="O2222" s="236"/>
      <c r="P2222" s="236"/>
      <c r="Q2222" s="236"/>
      <c r="R2222" s="236"/>
      <c r="S2222" s="236"/>
      <c r="T2222" s="237"/>
      <c r="U2222" s="11"/>
      <c r="V2222" s="11"/>
      <c r="W2222" s="11"/>
      <c r="X2222" s="11"/>
      <c r="Y2222" s="11"/>
      <c r="Z2222" s="11"/>
      <c r="AA2222" s="11"/>
      <c r="AB2222" s="11"/>
      <c r="AC2222" s="11"/>
      <c r="AD2222" s="11"/>
      <c r="AE2222" s="11"/>
      <c r="AT2222" s="238" t="s">
        <v>199</v>
      </c>
      <c r="AU2222" s="238" t="s">
        <v>85</v>
      </c>
      <c r="AV2222" s="11" t="s">
        <v>85</v>
      </c>
      <c r="AW2222" s="11" t="s">
        <v>32</v>
      </c>
      <c r="AX2222" s="11" t="s">
        <v>76</v>
      </c>
      <c r="AY2222" s="238" t="s">
        <v>195</v>
      </c>
    </row>
    <row r="2223" s="11" customFormat="1">
      <c r="A2223" s="11"/>
      <c r="B2223" s="228"/>
      <c r="C2223" s="229"/>
      <c r="D2223" s="213" t="s">
        <v>199</v>
      </c>
      <c r="E2223" s="230" t="s">
        <v>1</v>
      </c>
      <c r="F2223" s="231" t="s">
        <v>2993</v>
      </c>
      <c r="G2223" s="229"/>
      <c r="H2223" s="232">
        <v>3.5019999999999998</v>
      </c>
      <c r="I2223" s="233"/>
      <c r="J2223" s="229"/>
      <c r="K2223" s="229"/>
      <c r="L2223" s="234"/>
      <c r="M2223" s="235"/>
      <c r="N2223" s="236"/>
      <c r="O2223" s="236"/>
      <c r="P2223" s="236"/>
      <c r="Q2223" s="236"/>
      <c r="R2223" s="236"/>
      <c r="S2223" s="236"/>
      <c r="T2223" s="237"/>
      <c r="U2223" s="11"/>
      <c r="V2223" s="11"/>
      <c r="W2223" s="11"/>
      <c r="X2223" s="11"/>
      <c r="Y2223" s="11"/>
      <c r="Z2223" s="11"/>
      <c r="AA2223" s="11"/>
      <c r="AB2223" s="11"/>
      <c r="AC2223" s="11"/>
      <c r="AD2223" s="11"/>
      <c r="AE2223" s="11"/>
      <c r="AT2223" s="238" t="s">
        <v>199</v>
      </c>
      <c r="AU2223" s="238" t="s">
        <v>85</v>
      </c>
      <c r="AV2223" s="11" t="s">
        <v>85</v>
      </c>
      <c r="AW2223" s="11" t="s">
        <v>32</v>
      </c>
      <c r="AX2223" s="11" t="s">
        <v>76</v>
      </c>
      <c r="AY2223" s="238" t="s">
        <v>195</v>
      </c>
    </row>
    <row r="2224" s="15" customFormat="1">
      <c r="A2224" s="15"/>
      <c r="B2224" s="287"/>
      <c r="C2224" s="288"/>
      <c r="D2224" s="213" t="s">
        <v>199</v>
      </c>
      <c r="E2224" s="289" t="s">
        <v>1</v>
      </c>
      <c r="F2224" s="290" t="s">
        <v>1422</v>
      </c>
      <c r="G2224" s="288"/>
      <c r="H2224" s="291">
        <v>14.542</v>
      </c>
      <c r="I2224" s="292"/>
      <c r="J2224" s="288"/>
      <c r="K2224" s="288"/>
      <c r="L2224" s="293"/>
      <c r="M2224" s="294"/>
      <c r="N2224" s="295"/>
      <c r="O2224" s="295"/>
      <c r="P2224" s="295"/>
      <c r="Q2224" s="295"/>
      <c r="R2224" s="295"/>
      <c r="S2224" s="295"/>
      <c r="T2224" s="296"/>
      <c r="U2224" s="15"/>
      <c r="V2224" s="15"/>
      <c r="W2224" s="15"/>
      <c r="X2224" s="15"/>
      <c r="Y2224" s="15"/>
      <c r="Z2224" s="15"/>
      <c r="AA2224" s="15"/>
      <c r="AB2224" s="15"/>
      <c r="AC2224" s="15"/>
      <c r="AD2224" s="15"/>
      <c r="AE2224" s="15"/>
      <c r="AT2224" s="297" t="s">
        <v>199</v>
      </c>
      <c r="AU2224" s="297" t="s">
        <v>85</v>
      </c>
      <c r="AV2224" s="15" t="s">
        <v>234</v>
      </c>
      <c r="AW2224" s="15" t="s">
        <v>32</v>
      </c>
      <c r="AX2224" s="15" t="s">
        <v>83</v>
      </c>
      <c r="AY2224" s="297" t="s">
        <v>195</v>
      </c>
    </row>
    <row r="2225" s="13" customFormat="1" ht="22.8" customHeight="1">
      <c r="A2225" s="13"/>
      <c r="B2225" s="248"/>
      <c r="C2225" s="249"/>
      <c r="D2225" s="250" t="s">
        <v>75</v>
      </c>
      <c r="E2225" s="285" t="s">
        <v>257</v>
      </c>
      <c r="F2225" s="285" t="s">
        <v>1936</v>
      </c>
      <c r="G2225" s="249"/>
      <c r="H2225" s="249"/>
      <c r="I2225" s="252"/>
      <c r="J2225" s="286">
        <f>BK2225</f>
        <v>0</v>
      </c>
      <c r="K2225" s="249"/>
      <c r="L2225" s="254"/>
      <c r="M2225" s="255"/>
      <c r="N2225" s="256"/>
      <c r="O2225" s="256"/>
      <c r="P2225" s="257">
        <f>SUM(P2226:P2252)</f>
        <v>0</v>
      </c>
      <c r="Q2225" s="256"/>
      <c r="R2225" s="257">
        <f>SUM(R2226:R2252)</f>
        <v>8.7712599999999998</v>
      </c>
      <c r="S2225" s="256"/>
      <c r="T2225" s="258">
        <f>SUM(T2226:T2252)</f>
        <v>10</v>
      </c>
      <c r="U2225" s="13"/>
      <c r="V2225" s="13"/>
      <c r="W2225" s="13"/>
      <c r="X2225" s="13"/>
      <c r="Y2225" s="13"/>
      <c r="Z2225" s="13"/>
      <c r="AA2225" s="13"/>
      <c r="AB2225" s="13"/>
      <c r="AC2225" s="13"/>
      <c r="AD2225" s="13"/>
      <c r="AE2225" s="13"/>
      <c r="AR2225" s="259" t="s">
        <v>83</v>
      </c>
      <c r="AT2225" s="260" t="s">
        <v>75</v>
      </c>
      <c r="AU2225" s="260" t="s">
        <v>83</v>
      </c>
      <c r="AY2225" s="259" t="s">
        <v>195</v>
      </c>
      <c r="BK2225" s="261">
        <f>SUM(BK2226:BK2252)</f>
        <v>0</v>
      </c>
    </row>
    <row r="2226" s="2" customFormat="1" ht="16.5" customHeight="1">
      <c r="A2226" s="39"/>
      <c r="B2226" s="40"/>
      <c r="C2226" s="200" t="s">
        <v>539</v>
      </c>
      <c r="D2226" s="200" t="s">
        <v>191</v>
      </c>
      <c r="E2226" s="201" t="s">
        <v>2994</v>
      </c>
      <c r="F2226" s="202" t="s">
        <v>2995</v>
      </c>
      <c r="G2226" s="203" t="s">
        <v>1804</v>
      </c>
      <c r="H2226" s="204">
        <v>1</v>
      </c>
      <c r="I2226" s="205"/>
      <c r="J2226" s="206">
        <f>ROUND(I2226*H2226,2)</f>
        <v>0</v>
      </c>
      <c r="K2226" s="202" t="s">
        <v>1</v>
      </c>
      <c r="L2226" s="45"/>
      <c r="M2226" s="207" t="s">
        <v>1</v>
      </c>
      <c r="N2226" s="208" t="s">
        <v>41</v>
      </c>
      <c r="O2226" s="92"/>
      <c r="P2226" s="209">
        <f>O2226*H2226</f>
        <v>0</v>
      </c>
      <c r="Q2226" s="209">
        <v>2.2564199999999999</v>
      </c>
      <c r="R2226" s="209">
        <f>Q2226*H2226</f>
        <v>2.2564199999999999</v>
      </c>
      <c r="S2226" s="209">
        <v>0</v>
      </c>
      <c r="T2226" s="210">
        <f>S2226*H2226</f>
        <v>0</v>
      </c>
      <c r="U2226" s="39"/>
      <c r="V2226" s="39"/>
      <c r="W2226" s="39"/>
      <c r="X2226" s="39"/>
      <c r="Y2226" s="39"/>
      <c r="Z2226" s="39"/>
      <c r="AA2226" s="39"/>
      <c r="AB2226" s="39"/>
      <c r="AC2226" s="39"/>
      <c r="AD2226" s="39"/>
      <c r="AE2226" s="39"/>
      <c r="AR2226" s="211" t="s">
        <v>234</v>
      </c>
      <c r="AT2226" s="211" t="s">
        <v>191</v>
      </c>
      <c r="AU2226" s="211" t="s">
        <v>85</v>
      </c>
      <c r="AY2226" s="18" t="s">
        <v>195</v>
      </c>
      <c r="BE2226" s="212">
        <f>IF(N2226="základní",J2226,0)</f>
        <v>0</v>
      </c>
      <c r="BF2226" s="212">
        <f>IF(N2226="snížená",J2226,0)</f>
        <v>0</v>
      </c>
      <c r="BG2226" s="212">
        <f>IF(N2226="zákl. přenesená",J2226,0)</f>
        <v>0</v>
      </c>
      <c r="BH2226" s="212">
        <f>IF(N2226="sníž. přenesená",J2226,0)</f>
        <v>0</v>
      </c>
      <c r="BI2226" s="212">
        <f>IF(N2226="nulová",J2226,0)</f>
        <v>0</v>
      </c>
      <c r="BJ2226" s="18" t="s">
        <v>83</v>
      </c>
      <c r="BK2226" s="212">
        <f>ROUND(I2226*H2226,2)</f>
        <v>0</v>
      </c>
      <c r="BL2226" s="18" t="s">
        <v>234</v>
      </c>
      <c r="BM2226" s="211" t="s">
        <v>2996</v>
      </c>
    </row>
    <row r="2227" s="10" customFormat="1">
      <c r="A2227" s="10"/>
      <c r="B2227" s="218"/>
      <c r="C2227" s="219"/>
      <c r="D2227" s="213" t="s">
        <v>199</v>
      </c>
      <c r="E2227" s="220" t="s">
        <v>1</v>
      </c>
      <c r="F2227" s="221" t="s">
        <v>2997</v>
      </c>
      <c r="G2227" s="219"/>
      <c r="H2227" s="220" t="s">
        <v>1</v>
      </c>
      <c r="I2227" s="222"/>
      <c r="J2227" s="219"/>
      <c r="K2227" s="219"/>
      <c r="L2227" s="223"/>
      <c r="M2227" s="224"/>
      <c r="N2227" s="225"/>
      <c r="O2227" s="225"/>
      <c r="P2227" s="225"/>
      <c r="Q2227" s="225"/>
      <c r="R2227" s="225"/>
      <c r="S2227" s="225"/>
      <c r="T2227" s="226"/>
      <c r="U2227" s="10"/>
      <c r="V2227" s="10"/>
      <c r="W2227" s="10"/>
      <c r="X2227" s="10"/>
      <c r="Y2227" s="10"/>
      <c r="Z2227" s="10"/>
      <c r="AA2227" s="10"/>
      <c r="AB2227" s="10"/>
      <c r="AC2227" s="10"/>
      <c r="AD2227" s="10"/>
      <c r="AE2227" s="10"/>
      <c r="AT2227" s="227" t="s">
        <v>199</v>
      </c>
      <c r="AU2227" s="227" t="s">
        <v>85</v>
      </c>
      <c r="AV2227" s="10" t="s">
        <v>83</v>
      </c>
      <c r="AW2227" s="10" t="s">
        <v>32</v>
      </c>
      <c r="AX2227" s="10" t="s">
        <v>76</v>
      </c>
      <c r="AY2227" s="227" t="s">
        <v>195</v>
      </c>
    </row>
    <row r="2228" s="11" customFormat="1">
      <c r="A2228" s="11"/>
      <c r="B2228" s="228"/>
      <c r="C2228" s="229"/>
      <c r="D2228" s="213" t="s">
        <v>199</v>
      </c>
      <c r="E2228" s="230" t="s">
        <v>1</v>
      </c>
      <c r="F2228" s="231" t="s">
        <v>83</v>
      </c>
      <c r="G2228" s="229"/>
      <c r="H2228" s="232">
        <v>1</v>
      </c>
      <c r="I2228" s="233"/>
      <c r="J2228" s="229"/>
      <c r="K2228" s="229"/>
      <c r="L2228" s="234"/>
      <c r="M2228" s="235"/>
      <c r="N2228" s="236"/>
      <c r="O2228" s="236"/>
      <c r="P2228" s="236"/>
      <c r="Q2228" s="236"/>
      <c r="R2228" s="236"/>
      <c r="S2228" s="236"/>
      <c r="T2228" s="237"/>
      <c r="U2228" s="11"/>
      <c r="V2228" s="11"/>
      <c r="W2228" s="11"/>
      <c r="X2228" s="11"/>
      <c r="Y2228" s="11"/>
      <c r="Z2228" s="11"/>
      <c r="AA2228" s="11"/>
      <c r="AB2228" s="11"/>
      <c r="AC2228" s="11"/>
      <c r="AD2228" s="11"/>
      <c r="AE2228" s="11"/>
      <c r="AT2228" s="238" t="s">
        <v>199</v>
      </c>
      <c r="AU2228" s="238" t="s">
        <v>85</v>
      </c>
      <c r="AV2228" s="11" t="s">
        <v>85</v>
      </c>
      <c r="AW2228" s="11" t="s">
        <v>32</v>
      </c>
      <c r="AX2228" s="11" t="s">
        <v>83</v>
      </c>
      <c r="AY2228" s="238" t="s">
        <v>195</v>
      </c>
    </row>
    <row r="2229" s="2" customFormat="1" ht="24.15" customHeight="1">
      <c r="A2229" s="39"/>
      <c r="B2229" s="40"/>
      <c r="C2229" s="200" t="s">
        <v>543</v>
      </c>
      <c r="D2229" s="200" t="s">
        <v>191</v>
      </c>
      <c r="E2229" s="201" t="s">
        <v>2998</v>
      </c>
      <c r="F2229" s="202" t="s">
        <v>2999</v>
      </c>
      <c r="G2229" s="203" t="s">
        <v>513</v>
      </c>
      <c r="H2229" s="204">
        <v>2</v>
      </c>
      <c r="I2229" s="205"/>
      <c r="J2229" s="206">
        <f>ROUND(I2229*H2229,2)</f>
        <v>0</v>
      </c>
      <c r="K2229" s="202" t="s">
        <v>1412</v>
      </c>
      <c r="L2229" s="45"/>
      <c r="M2229" s="207" t="s">
        <v>1</v>
      </c>
      <c r="N2229" s="208" t="s">
        <v>41</v>
      </c>
      <c r="O2229" s="92"/>
      <c r="P2229" s="209">
        <f>O2229*H2229</f>
        <v>0</v>
      </c>
      <c r="Q2229" s="209">
        <v>0.29221000000000003</v>
      </c>
      <c r="R2229" s="209">
        <f>Q2229*H2229</f>
        <v>0.58442000000000005</v>
      </c>
      <c r="S2229" s="209">
        <v>0</v>
      </c>
      <c r="T2229" s="210">
        <f>S2229*H2229</f>
        <v>0</v>
      </c>
      <c r="U2229" s="39"/>
      <c r="V2229" s="39"/>
      <c r="W2229" s="39"/>
      <c r="X2229" s="39"/>
      <c r="Y2229" s="39"/>
      <c r="Z2229" s="39"/>
      <c r="AA2229" s="39"/>
      <c r="AB2229" s="39"/>
      <c r="AC2229" s="39"/>
      <c r="AD2229" s="39"/>
      <c r="AE2229" s="39"/>
      <c r="AR2229" s="211" t="s">
        <v>234</v>
      </c>
      <c r="AT2229" s="211" t="s">
        <v>191</v>
      </c>
      <c r="AU2229" s="211" t="s">
        <v>85</v>
      </c>
      <c r="AY2229" s="18" t="s">
        <v>195</v>
      </c>
      <c r="BE2229" s="212">
        <f>IF(N2229="základní",J2229,0)</f>
        <v>0</v>
      </c>
      <c r="BF2229" s="212">
        <f>IF(N2229="snížená",J2229,0)</f>
        <v>0</v>
      </c>
      <c r="BG2229" s="212">
        <f>IF(N2229="zákl. přenesená",J2229,0)</f>
        <v>0</v>
      </c>
      <c r="BH2229" s="212">
        <f>IF(N2229="sníž. přenesená",J2229,0)</f>
        <v>0</v>
      </c>
      <c r="BI2229" s="212">
        <f>IF(N2229="nulová",J2229,0)</f>
        <v>0</v>
      </c>
      <c r="BJ2229" s="18" t="s">
        <v>83</v>
      </c>
      <c r="BK2229" s="212">
        <f>ROUND(I2229*H2229,2)</f>
        <v>0</v>
      </c>
      <c r="BL2229" s="18" t="s">
        <v>234</v>
      </c>
      <c r="BM2229" s="211" t="s">
        <v>3000</v>
      </c>
    </row>
    <row r="2230" s="2" customFormat="1" ht="21.75" customHeight="1">
      <c r="A2230" s="39"/>
      <c r="B2230" s="40"/>
      <c r="C2230" s="262" t="s">
        <v>547</v>
      </c>
      <c r="D2230" s="262" t="s">
        <v>224</v>
      </c>
      <c r="E2230" s="263" t="s">
        <v>3001</v>
      </c>
      <c r="F2230" s="264" t="s">
        <v>3002</v>
      </c>
      <c r="G2230" s="265" t="s">
        <v>513</v>
      </c>
      <c r="H2230" s="266">
        <v>2</v>
      </c>
      <c r="I2230" s="267"/>
      <c r="J2230" s="268">
        <f>ROUND(I2230*H2230,2)</f>
        <v>0</v>
      </c>
      <c r="K2230" s="264" t="s">
        <v>1412</v>
      </c>
      <c r="L2230" s="269"/>
      <c r="M2230" s="270" t="s">
        <v>1</v>
      </c>
      <c r="N2230" s="271" t="s">
        <v>41</v>
      </c>
      <c r="O2230" s="92"/>
      <c r="P2230" s="209">
        <f>O2230*H2230</f>
        <v>0</v>
      </c>
      <c r="Q2230" s="209">
        <v>0.34000000000000002</v>
      </c>
      <c r="R2230" s="209">
        <f>Q2230*H2230</f>
        <v>0.68000000000000005</v>
      </c>
      <c r="S2230" s="209">
        <v>0</v>
      </c>
      <c r="T2230" s="210">
        <f>S2230*H2230</f>
        <v>0</v>
      </c>
      <c r="U2230" s="39"/>
      <c r="V2230" s="39"/>
      <c r="W2230" s="39"/>
      <c r="X2230" s="39"/>
      <c r="Y2230" s="39"/>
      <c r="Z2230" s="39"/>
      <c r="AA2230" s="39"/>
      <c r="AB2230" s="39"/>
      <c r="AC2230" s="39"/>
      <c r="AD2230" s="39"/>
      <c r="AE2230" s="39"/>
      <c r="AR2230" s="211" t="s">
        <v>253</v>
      </c>
      <c r="AT2230" s="211" t="s">
        <v>224</v>
      </c>
      <c r="AU2230" s="211" t="s">
        <v>85</v>
      </c>
      <c r="AY2230" s="18" t="s">
        <v>195</v>
      </c>
      <c r="BE2230" s="212">
        <f>IF(N2230="základní",J2230,0)</f>
        <v>0</v>
      </c>
      <c r="BF2230" s="212">
        <f>IF(N2230="snížená",J2230,0)</f>
        <v>0</v>
      </c>
      <c r="BG2230" s="212">
        <f>IF(N2230="zákl. přenesená",J2230,0)</f>
        <v>0</v>
      </c>
      <c r="BH2230" s="212">
        <f>IF(N2230="sníž. přenesená",J2230,0)</f>
        <v>0</v>
      </c>
      <c r="BI2230" s="212">
        <f>IF(N2230="nulová",J2230,0)</f>
        <v>0</v>
      </c>
      <c r="BJ2230" s="18" t="s">
        <v>83</v>
      </c>
      <c r="BK2230" s="212">
        <f>ROUND(I2230*H2230,2)</f>
        <v>0</v>
      </c>
      <c r="BL2230" s="18" t="s">
        <v>234</v>
      </c>
      <c r="BM2230" s="211" t="s">
        <v>3003</v>
      </c>
    </row>
    <row r="2231" s="10" customFormat="1">
      <c r="A2231" s="10"/>
      <c r="B2231" s="218"/>
      <c r="C2231" s="219"/>
      <c r="D2231" s="213" t="s">
        <v>199</v>
      </c>
      <c r="E2231" s="220" t="s">
        <v>1</v>
      </c>
      <c r="F2231" s="221" t="s">
        <v>3004</v>
      </c>
      <c r="G2231" s="219"/>
      <c r="H2231" s="220" t="s">
        <v>1</v>
      </c>
      <c r="I2231" s="222"/>
      <c r="J2231" s="219"/>
      <c r="K2231" s="219"/>
      <c r="L2231" s="223"/>
      <c r="M2231" s="224"/>
      <c r="N2231" s="225"/>
      <c r="O2231" s="225"/>
      <c r="P2231" s="225"/>
      <c r="Q2231" s="225"/>
      <c r="R2231" s="225"/>
      <c r="S2231" s="225"/>
      <c r="T2231" s="226"/>
      <c r="U2231" s="10"/>
      <c r="V2231" s="10"/>
      <c r="W2231" s="10"/>
      <c r="X2231" s="10"/>
      <c r="Y2231" s="10"/>
      <c r="Z2231" s="10"/>
      <c r="AA2231" s="10"/>
      <c r="AB2231" s="10"/>
      <c r="AC2231" s="10"/>
      <c r="AD2231" s="10"/>
      <c r="AE2231" s="10"/>
      <c r="AT2231" s="227" t="s">
        <v>199</v>
      </c>
      <c r="AU2231" s="227" t="s">
        <v>85</v>
      </c>
      <c r="AV2231" s="10" t="s">
        <v>83</v>
      </c>
      <c r="AW2231" s="10" t="s">
        <v>32</v>
      </c>
      <c r="AX2231" s="10" t="s">
        <v>76</v>
      </c>
      <c r="AY2231" s="227" t="s">
        <v>195</v>
      </c>
    </row>
    <row r="2232" s="11" customFormat="1">
      <c r="A2232" s="11"/>
      <c r="B2232" s="228"/>
      <c r="C2232" s="229"/>
      <c r="D2232" s="213" t="s">
        <v>199</v>
      </c>
      <c r="E2232" s="230" t="s">
        <v>1</v>
      </c>
      <c r="F2232" s="231" t="s">
        <v>3005</v>
      </c>
      <c r="G2232" s="229"/>
      <c r="H2232" s="232">
        <v>2</v>
      </c>
      <c r="I2232" s="233"/>
      <c r="J2232" s="229"/>
      <c r="K2232" s="229"/>
      <c r="L2232" s="234"/>
      <c r="M2232" s="235"/>
      <c r="N2232" s="236"/>
      <c r="O2232" s="236"/>
      <c r="P2232" s="236"/>
      <c r="Q2232" s="236"/>
      <c r="R2232" s="236"/>
      <c r="S2232" s="236"/>
      <c r="T2232" s="237"/>
      <c r="U2232" s="11"/>
      <c r="V2232" s="11"/>
      <c r="W2232" s="11"/>
      <c r="X2232" s="11"/>
      <c r="Y2232" s="11"/>
      <c r="Z2232" s="11"/>
      <c r="AA2232" s="11"/>
      <c r="AB2232" s="11"/>
      <c r="AC2232" s="11"/>
      <c r="AD2232" s="11"/>
      <c r="AE2232" s="11"/>
      <c r="AT2232" s="238" t="s">
        <v>199</v>
      </c>
      <c r="AU2232" s="238" t="s">
        <v>85</v>
      </c>
      <c r="AV2232" s="11" t="s">
        <v>85</v>
      </c>
      <c r="AW2232" s="11" t="s">
        <v>32</v>
      </c>
      <c r="AX2232" s="11" t="s">
        <v>83</v>
      </c>
      <c r="AY2232" s="238" t="s">
        <v>195</v>
      </c>
    </row>
    <row r="2233" s="2" customFormat="1" ht="33" customHeight="1">
      <c r="A2233" s="39"/>
      <c r="B2233" s="40"/>
      <c r="C2233" s="200" t="s">
        <v>551</v>
      </c>
      <c r="D2233" s="200" t="s">
        <v>191</v>
      </c>
      <c r="E2233" s="201" t="s">
        <v>1937</v>
      </c>
      <c r="F2233" s="202" t="s">
        <v>1938</v>
      </c>
      <c r="G2233" s="203" t="s">
        <v>513</v>
      </c>
      <c r="H2233" s="204">
        <v>14</v>
      </c>
      <c r="I2233" s="205"/>
      <c r="J2233" s="206">
        <f>ROUND(I2233*H2233,2)</f>
        <v>0</v>
      </c>
      <c r="K2233" s="202" t="s">
        <v>1412</v>
      </c>
      <c r="L2233" s="45"/>
      <c r="M2233" s="207" t="s">
        <v>1</v>
      </c>
      <c r="N2233" s="208" t="s">
        <v>41</v>
      </c>
      <c r="O2233" s="92"/>
      <c r="P2233" s="209">
        <f>O2233*H2233</f>
        <v>0</v>
      </c>
      <c r="Q2233" s="209">
        <v>0.37502999999999997</v>
      </c>
      <c r="R2233" s="209">
        <f>Q2233*H2233</f>
        <v>5.2504200000000001</v>
      </c>
      <c r="S2233" s="209">
        <v>0</v>
      </c>
      <c r="T2233" s="210">
        <f>S2233*H2233</f>
        <v>0</v>
      </c>
      <c r="U2233" s="39"/>
      <c r="V2233" s="39"/>
      <c r="W2233" s="39"/>
      <c r="X2233" s="39"/>
      <c r="Y2233" s="39"/>
      <c r="Z2233" s="39"/>
      <c r="AA2233" s="39"/>
      <c r="AB2233" s="39"/>
      <c r="AC2233" s="39"/>
      <c r="AD2233" s="39"/>
      <c r="AE2233" s="39"/>
      <c r="AR2233" s="211" t="s">
        <v>234</v>
      </c>
      <c r="AT2233" s="211" t="s">
        <v>191</v>
      </c>
      <c r="AU2233" s="211" t="s">
        <v>85</v>
      </c>
      <c r="AY2233" s="18" t="s">
        <v>195</v>
      </c>
      <c r="BE2233" s="212">
        <f>IF(N2233="základní",J2233,0)</f>
        <v>0</v>
      </c>
      <c r="BF2233" s="212">
        <f>IF(N2233="snížená",J2233,0)</f>
        <v>0</v>
      </c>
      <c r="BG2233" s="212">
        <f>IF(N2233="zákl. přenesená",J2233,0)</f>
        <v>0</v>
      </c>
      <c r="BH2233" s="212">
        <f>IF(N2233="sníž. přenesená",J2233,0)</f>
        <v>0</v>
      </c>
      <c r="BI2233" s="212">
        <f>IF(N2233="nulová",J2233,0)</f>
        <v>0</v>
      </c>
      <c r="BJ2233" s="18" t="s">
        <v>83</v>
      </c>
      <c r="BK2233" s="212">
        <f>ROUND(I2233*H2233,2)</f>
        <v>0</v>
      </c>
      <c r="BL2233" s="18" t="s">
        <v>234</v>
      </c>
      <c r="BM2233" s="211" t="s">
        <v>3006</v>
      </c>
    </row>
    <row r="2234" s="11" customFormat="1">
      <c r="A2234" s="11"/>
      <c r="B2234" s="228"/>
      <c r="C2234" s="229"/>
      <c r="D2234" s="213" t="s">
        <v>199</v>
      </c>
      <c r="E2234" s="230" t="s">
        <v>1</v>
      </c>
      <c r="F2234" s="231" t="s">
        <v>3007</v>
      </c>
      <c r="G2234" s="229"/>
      <c r="H2234" s="232">
        <v>2</v>
      </c>
      <c r="I2234" s="233"/>
      <c r="J2234" s="229"/>
      <c r="K2234" s="229"/>
      <c r="L2234" s="234"/>
      <c r="M2234" s="235"/>
      <c r="N2234" s="236"/>
      <c r="O2234" s="236"/>
      <c r="P2234" s="236"/>
      <c r="Q2234" s="236"/>
      <c r="R2234" s="236"/>
      <c r="S2234" s="236"/>
      <c r="T2234" s="237"/>
      <c r="U2234" s="11"/>
      <c r="V2234" s="11"/>
      <c r="W2234" s="11"/>
      <c r="X2234" s="11"/>
      <c r="Y2234" s="11"/>
      <c r="Z2234" s="11"/>
      <c r="AA2234" s="11"/>
      <c r="AB2234" s="11"/>
      <c r="AC2234" s="11"/>
      <c r="AD2234" s="11"/>
      <c r="AE2234" s="11"/>
      <c r="AT2234" s="238" t="s">
        <v>199</v>
      </c>
      <c r="AU2234" s="238" t="s">
        <v>85</v>
      </c>
      <c r="AV2234" s="11" t="s">
        <v>85</v>
      </c>
      <c r="AW2234" s="11" t="s">
        <v>32</v>
      </c>
      <c r="AX2234" s="11" t="s">
        <v>76</v>
      </c>
      <c r="AY2234" s="238" t="s">
        <v>195</v>
      </c>
    </row>
    <row r="2235" s="11" customFormat="1">
      <c r="A2235" s="11"/>
      <c r="B2235" s="228"/>
      <c r="C2235" s="229"/>
      <c r="D2235" s="213" t="s">
        <v>199</v>
      </c>
      <c r="E2235" s="230" t="s">
        <v>1</v>
      </c>
      <c r="F2235" s="231" t="s">
        <v>3008</v>
      </c>
      <c r="G2235" s="229"/>
      <c r="H2235" s="232">
        <v>4</v>
      </c>
      <c r="I2235" s="233"/>
      <c r="J2235" s="229"/>
      <c r="K2235" s="229"/>
      <c r="L2235" s="234"/>
      <c r="M2235" s="235"/>
      <c r="N2235" s="236"/>
      <c r="O2235" s="236"/>
      <c r="P2235" s="236"/>
      <c r="Q2235" s="236"/>
      <c r="R2235" s="236"/>
      <c r="S2235" s="236"/>
      <c r="T2235" s="237"/>
      <c r="U2235" s="11"/>
      <c r="V2235" s="11"/>
      <c r="W2235" s="11"/>
      <c r="X2235" s="11"/>
      <c r="Y2235" s="11"/>
      <c r="Z2235" s="11"/>
      <c r="AA2235" s="11"/>
      <c r="AB2235" s="11"/>
      <c r="AC2235" s="11"/>
      <c r="AD2235" s="11"/>
      <c r="AE2235" s="11"/>
      <c r="AT2235" s="238" t="s">
        <v>199</v>
      </c>
      <c r="AU2235" s="238" t="s">
        <v>85</v>
      </c>
      <c r="AV2235" s="11" t="s">
        <v>85</v>
      </c>
      <c r="AW2235" s="11" t="s">
        <v>32</v>
      </c>
      <c r="AX2235" s="11" t="s">
        <v>76</v>
      </c>
      <c r="AY2235" s="238" t="s">
        <v>195</v>
      </c>
    </row>
    <row r="2236" s="11" customFormat="1">
      <c r="A2236" s="11"/>
      <c r="B2236" s="228"/>
      <c r="C2236" s="229"/>
      <c r="D2236" s="213" t="s">
        <v>199</v>
      </c>
      <c r="E2236" s="230" t="s">
        <v>1</v>
      </c>
      <c r="F2236" s="231" t="s">
        <v>3009</v>
      </c>
      <c r="G2236" s="229"/>
      <c r="H2236" s="232">
        <v>2</v>
      </c>
      <c r="I2236" s="233"/>
      <c r="J2236" s="229"/>
      <c r="K2236" s="229"/>
      <c r="L2236" s="234"/>
      <c r="M2236" s="235"/>
      <c r="N2236" s="236"/>
      <c r="O2236" s="236"/>
      <c r="P2236" s="236"/>
      <c r="Q2236" s="236"/>
      <c r="R2236" s="236"/>
      <c r="S2236" s="236"/>
      <c r="T2236" s="237"/>
      <c r="U2236" s="11"/>
      <c r="V2236" s="11"/>
      <c r="W2236" s="11"/>
      <c r="X2236" s="11"/>
      <c r="Y2236" s="11"/>
      <c r="Z2236" s="11"/>
      <c r="AA2236" s="11"/>
      <c r="AB2236" s="11"/>
      <c r="AC2236" s="11"/>
      <c r="AD2236" s="11"/>
      <c r="AE2236" s="11"/>
      <c r="AT2236" s="238" t="s">
        <v>199</v>
      </c>
      <c r="AU2236" s="238" t="s">
        <v>85</v>
      </c>
      <c r="AV2236" s="11" t="s">
        <v>85</v>
      </c>
      <c r="AW2236" s="11" t="s">
        <v>32</v>
      </c>
      <c r="AX2236" s="11" t="s">
        <v>76</v>
      </c>
      <c r="AY2236" s="238" t="s">
        <v>195</v>
      </c>
    </row>
    <row r="2237" s="10" customFormat="1">
      <c r="A2237" s="10"/>
      <c r="B2237" s="218"/>
      <c r="C2237" s="219"/>
      <c r="D2237" s="213" t="s">
        <v>199</v>
      </c>
      <c r="E2237" s="220" t="s">
        <v>1</v>
      </c>
      <c r="F2237" s="221" t="s">
        <v>3010</v>
      </c>
      <c r="G2237" s="219"/>
      <c r="H2237" s="220" t="s">
        <v>1</v>
      </c>
      <c r="I2237" s="222"/>
      <c r="J2237" s="219"/>
      <c r="K2237" s="219"/>
      <c r="L2237" s="223"/>
      <c r="M2237" s="224"/>
      <c r="N2237" s="225"/>
      <c r="O2237" s="225"/>
      <c r="P2237" s="225"/>
      <c r="Q2237" s="225"/>
      <c r="R2237" s="225"/>
      <c r="S2237" s="225"/>
      <c r="T2237" s="226"/>
      <c r="U2237" s="10"/>
      <c r="V2237" s="10"/>
      <c r="W2237" s="10"/>
      <c r="X2237" s="10"/>
      <c r="Y2237" s="10"/>
      <c r="Z2237" s="10"/>
      <c r="AA2237" s="10"/>
      <c r="AB2237" s="10"/>
      <c r="AC2237" s="10"/>
      <c r="AD2237" s="10"/>
      <c r="AE2237" s="10"/>
      <c r="AT2237" s="227" t="s">
        <v>199</v>
      </c>
      <c r="AU2237" s="227" t="s">
        <v>85</v>
      </c>
      <c r="AV2237" s="10" t="s">
        <v>83</v>
      </c>
      <c r="AW2237" s="10" t="s">
        <v>32</v>
      </c>
      <c r="AX2237" s="10" t="s">
        <v>76</v>
      </c>
      <c r="AY2237" s="227" t="s">
        <v>195</v>
      </c>
    </row>
    <row r="2238" s="11" customFormat="1">
      <c r="A2238" s="11"/>
      <c r="B2238" s="228"/>
      <c r="C2238" s="229"/>
      <c r="D2238" s="213" t="s">
        <v>199</v>
      </c>
      <c r="E2238" s="230" t="s">
        <v>1</v>
      </c>
      <c r="F2238" s="231" t="s">
        <v>3011</v>
      </c>
      <c r="G2238" s="229"/>
      <c r="H2238" s="232">
        <v>2</v>
      </c>
      <c r="I2238" s="233"/>
      <c r="J2238" s="229"/>
      <c r="K2238" s="229"/>
      <c r="L2238" s="234"/>
      <c r="M2238" s="235"/>
      <c r="N2238" s="236"/>
      <c r="O2238" s="236"/>
      <c r="P2238" s="236"/>
      <c r="Q2238" s="236"/>
      <c r="R2238" s="236"/>
      <c r="S2238" s="236"/>
      <c r="T2238" s="237"/>
      <c r="U2238" s="11"/>
      <c r="V2238" s="11"/>
      <c r="W2238" s="11"/>
      <c r="X2238" s="11"/>
      <c r="Y2238" s="11"/>
      <c r="Z2238" s="11"/>
      <c r="AA2238" s="11"/>
      <c r="AB2238" s="11"/>
      <c r="AC2238" s="11"/>
      <c r="AD2238" s="11"/>
      <c r="AE2238" s="11"/>
      <c r="AT2238" s="238" t="s">
        <v>199</v>
      </c>
      <c r="AU2238" s="238" t="s">
        <v>85</v>
      </c>
      <c r="AV2238" s="11" t="s">
        <v>85</v>
      </c>
      <c r="AW2238" s="11" t="s">
        <v>32</v>
      </c>
      <c r="AX2238" s="11" t="s">
        <v>76</v>
      </c>
      <c r="AY2238" s="238" t="s">
        <v>195</v>
      </c>
    </row>
    <row r="2239" s="11" customFormat="1">
      <c r="A2239" s="11"/>
      <c r="B2239" s="228"/>
      <c r="C2239" s="229"/>
      <c r="D2239" s="213" t="s">
        <v>199</v>
      </c>
      <c r="E2239" s="230" t="s">
        <v>1</v>
      </c>
      <c r="F2239" s="231" t="s">
        <v>3012</v>
      </c>
      <c r="G2239" s="229"/>
      <c r="H2239" s="232">
        <v>4</v>
      </c>
      <c r="I2239" s="233"/>
      <c r="J2239" s="229"/>
      <c r="K2239" s="229"/>
      <c r="L2239" s="234"/>
      <c r="M2239" s="235"/>
      <c r="N2239" s="236"/>
      <c r="O2239" s="236"/>
      <c r="P2239" s="236"/>
      <c r="Q2239" s="236"/>
      <c r="R2239" s="236"/>
      <c r="S2239" s="236"/>
      <c r="T2239" s="237"/>
      <c r="U2239" s="11"/>
      <c r="V2239" s="11"/>
      <c r="W2239" s="11"/>
      <c r="X2239" s="11"/>
      <c r="Y2239" s="11"/>
      <c r="Z2239" s="11"/>
      <c r="AA2239" s="11"/>
      <c r="AB2239" s="11"/>
      <c r="AC2239" s="11"/>
      <c r="AD2239" s="11"/>
      <c r="AE2239" s="11"/>
      <c r="AT2239" s="238" t="s">
        <v>199</v>
      </c>
      <c r="AU2239" s="238" t="s">
        <v>85</v>
      </c>
      <c r="AV2239" s="11" t="s">
        <v>85</v>
      </c>
      <c r="AW2239" s="11" t="s">
        <v>32</v>
      </c>
      <c r="AX2239" s="11" t="s">
        <v>76</v>
      </c>
      <c r="AY2239" s="238" t="s">
        <v>195</v>
      </c>
    </row>
    <row r="2240" s="15" customFormat="1">
      <c r="A2240" s="15"/>
      <c r="B2240" s="287"/>
      <c r="C2240" s="288"/>
      <c r="D2240" s="213" t="s">
        <v>199</v>
      </c>
      <c r="E2240" s="289" t="s">
        <v>1</v>
      </c>
      <c r="F2240" s="290" t="s">
        <v>1422</v>
      </c>
      <c r="G2240" s="288"/>
      <c r="H2240" s="291">
        <v>14</v>
      </c>
      <c r="I2240" s="292"/>
      <c r="J2240" s="288"/>
      <c r="K2240" s="288"/>
      <c r="L2240" s="293"/>
      <c r="M2240" s="294"/>
      <c r="N2240" s="295"/>
      <c r="O2240" s="295"/>
      <c r="P2240" s="295"/>
      <c r="Q2240" s="295"/>
      <c r="R2240" s="295"/>
      <c r="S2240" s="295"/>
      <c r="T2240" s="296"/>
      <c r="U2240" s="15"/>
      <c r="V2240" s="15"/>
      <c r="W2240" s="15"/>
      <c r="X2240" s="15"/>
      <c r="Y2240" s="15"/>
      <c r="Z2240" s="15"/>
      <c r="AA2240" s="15"/>
      <c r="AB2240" s="15"/>
      <c r="AC2240" s="15"/>
      <c r="AD2240" s="15"/>
      <c r="AE2240" s="15"/>
      <c r="AT2240" s="297" t="s">
        <v>199</v>
      </c>
      <c r="AU2240" s="297" t="s">
        <v>85</v>
      </c>
      <c r="AV2240" s="15" t="s">
        <v>234</v>
      </c>
      <c r="AW2240" s="15" t="s">
        <v>32</v>
      </c>
      <c r="AX2240" s="15" t="s">
        <v>83</v>
      </c>
      <c r="AY2240" s="297" t="s">
        <v>195</v>
      </c>
    </row>
    <row r="2241" s="2" customFormat="1" ht="24.15" customHeight="1">
      <c r="A2241" s="39"/>
      <c r="B2241" s="40"/>
      <c r="C2241" s="200" t="s">
        <v>555</v>
      </c>
      <c r="D2241" s="200" t="s">
        <v>191</v>
      </c>
      <c r="E2241" s="201" t="s">
        <v>3013</v>
      </c>
      <c r="F2241" s="202" t="s">
        <v>3014</v>
      </c>
      <c r="G2241" s="203" t="s">
        <v>513</v>
      </c>
      <c r="H2241" s="204">
        <v>8</v>
      </c>
      <c r="I2241" s="205"/>
      <c r="J2241" s="206">
        <f>ROUND(I2241*H2241,2)</f>
        <v>0</v>
      </c>
      <c r="K2241" s="202" t="s">
        <v>1412</v>
      </c>
      <c r="L2241" s="45"/>
      <c r="M2241" s="207" t="s">
        <v>1</v>
      </c>
      <c r="N2241" s="208" t="s">
        <v>41</v>
      </c>
      <c r="O2241" s="92"/>
      <c r="P2241" s="209">
        <f>O2241*H2241</f>
        <v>0</v>
      </c>
      <c r="Q2241" s="209">
        <v>0</v>
      </c>
      <c r="R2241" s="209">
        <f>Q2241*H2241</f>
        <v>0</v>
      </c>
      <c r="S2241" s="209">
        <v>0.90000000000000002</v>
      </c>
      <c r="T2241" s="210">
        <f>S2241*H2241</f>
        <v>7.2000000000000002</v>
      </c>
      <c r="U2241" s="39"/>
      <c r="V2241" s="39"/>
      <c r="W2241" s="39"/>
      <c r="X2241" s="39"/>
      <c r="Y2241" s="39"/>
      <c r="Z2241" s="39"/>
      <c r="AA2241" s="39"/>
      <c r="AB2241" s="39"/>
      <c r="AC2241" s="39"/>
      <c r="AD2241" s="39"/>
      <c r="AE2241" s="39"/>
      <c r="AR2241" s="211" t="s">
        <v>234</v>
      </c>
      <c r="AT2241" s="211" t="s">
        <v>191</v>
      </c>
      <c r="AU2241" s="211" t="s">
        <v>85</v>
      </c>
      <c r="AY2241" s="18" t="s">
        <v>195</v>
      </c>
      <c r="BE2241" s="212">
        <f>IF(N2241="základní",J2241,0)</f>
        <v>0</v>
      </c>
      <c r="BF2241" s="212">
        <f>IF(N2241="snížená",J2241,0)</f>
        <v>0</v>
      </c>
      <c r="BG2241" s="212">
        <f>IF(N2241="zákl. přenesená",J2241,0)</f>
        <v>0</v>
      </c>
      <c r="BH2241" s="212">
        <f>IF(N2241="sníž. přenesená",J2241,0)</f>
        <v>0</v>
      </c>
      <c r="BI2241" s="212">
        <f>IF(N2241="nulová",J2241,0)</f>
        <v>0</v>
      </c>
      <c r="BJ2241" s="18" t="s">
        <v>83</v>
      </c>
      <c r="BK2241" s="212">
        <f>ROUND(I2241*H2241,2)</f>
        <v>0</v>
      </c>
      <c r="BL2241" s="18" t="s">
        <v>234</v>
      </c>
      <c r="BM2241" s="211" t="s">
        <v>3015</v>
      </c>
    </row>
    <row r="2242" s="10" customFormat="1">
      <c r="A2242" s="10"/>
      <c r="B2242" s="218"/>
      <c r="C2242" s="219"/>
      <c r="D2242" s="213" t="s">
        <v>199</v>
      </c>
      <c r="E2242" s="220" t="s">
        <v>1</v>
      </c>
      <c r="F2242" s="221" t="s">
        <v>3004</v>
      </c>
      <c r="G2242" s="219"/>
      <c r="H2242" s="220" t="s">
        <v>1</v>
      </c>
      <c r="I2242" s="222"/>
      <c r="J2242" s="219"/>
      <c r="K2242" s="219"/>
      <c r="L2242" s="223"/>
      <c r="M2242" s="224"/>
      <c r="N2242" s="225"/>
      <c r="O2242" s="225"/>
      <c r="P2242" s="225"/>
      <c r="Q2242" s="225"/>
      <c r="R2242" s="225"/>
      <c r="S2242" s="225"/>
      <c r="T2242" s="226"/>
      <c r="U2242" s="10"/>
      <c r="V2242" s="10"/>
      <c r="W2242" s="10"/>
      <c r="X2242" s="10"/>
      <c r="Y2242" s="10"/>
      <c r="Z2242" s="10"/>
      <c r="AA2242" s="10"/>
      <c r="AB2242" s="10"/>
      <c r="AC2242" s="10"/>
      <c r="AD2242" s="10"/>
      <c r="AE2242" s="10"/>
      <c r="AT2242" s="227" t="s">
        <v>199</v>
      </c>
      <c r="AU2242" s="227" t="s">
        <v>85</v>
      </c>
      <c r="AV2242" s="10" t="s">
        <v>83</v>
      </c>
      <c r="AW2242" s="10" t="s">
        <v>32</v>
      </c>
      <c r="AX2242" s="10" t="s">
        <v>76</v>
      </c>
      <c r="AY2242" s="227" t="s">
        <v>195</v>
      </c>
    </row>
    <row r="2243" s="11" customFormat="1">
      <c r="A2243" s="11"/>
      <c r="B2243" s="228"/>
      <c r="C2243" s="229"/>
      <c r="D2243" s="213" t="s">
        <v>199</v>
      </c>
      <c r="E2243" s="230" t="s">
        <v>1</v>
      </c>
      <c r="F2243" s="231" t="s">
        <v>3005</v>
      </c>
      <c r="G2243" s="229"/>
      <c r="H2243" s="232">
        <v>2</v>
      </c>
      <c r="I2243" s="233"/>
      <c r="J2243" s="229"/>
      <c r="K2243" s="229"/>
      <c r="L2243" s="234"/>
      <c r="M2243" s="235"/>
      <c r="N2243" s="236"/>
      <c r="O2243" s="236"/>
      <c r="P2243" s="236"/>
      <c r="Q2243" s="236"/>
      <c r="R2243" s="236"/>
      <c r="S2243" s="236"/>
      <c r="T2243" s="237"/>
      <c r="U2243" s="11"/>
      <c r="V2243" s="11"/>
      <c r="W2243" s="11"/>
      <c r="X2243" s="11"/>
      <c r="Y2243" s="11"/>
      <c r="Z2243" s="11"/>
      <c r="AA2243" s="11"/>
      <c r="AB2243" s="11"/>
      <c r="AC2243" s="11"/>
      <c r="AD2243" s="11"/>
      <c r="AE2243" s="11"/>
      <c r="AT2243" s="238" t="s">
        <v>199</v>
      </c>
      <c r="AU2243" s="238" t="s">
        <v>85</v>
      </c>
      <c r="AV2243" s="11" t="s">
        <v>85</v>
      </c>
      <c r="AW2243" s="11" t="s">
        <v>32</v>
      </c>
      <c r="AX2243" s="11" t="s">
        <v>76</v>
      </c>
      <c r="AY2243" s="238" t="s">
        <v>195</v>
      </c>
    </row>
    <row r="2244" s="10" customFormat="1">
      <c r="A2244" s="10"/>
      <c r="B2244" s="218"/>
      <c r="C2244" s="219"/>
      <c r="D2244" s="213" t="s">
        <v>199</v>
      </c>
      <c r="E2244" s="220" t="s">
        <v>1</v>
      </c>
      <c r="F2244" s="221" t="s">
        <v>3016</v>
      </c>
      <c r="G2244" s="219"/>
      <c r="H2244" s="220" t="s">
        <v>1</v>
      </c>
      <c r="I2244" s="222"/>
      <c r="J2244" s="219"/>
      <c r="K2244" s="219"/>
      <c r="L2244" s="223"/>
      <c r="M2244" s="224"/>
      <c r="N2244" s="225"/>
      <c r="O2244" s="225"/>
      <c r="P2244" s="225"/>
      <c r="Q2244" s="225"/>
      <c r="R2244" s="225"/>
      <c r="S2244" s="225"/>
      <c r="T2244" s="226"/>
      <c r="U2244" s="10"/>
      <c r="V2244" s="10"/>
      <c r="W2244" s="10"/>
      <c r="X2244" s="10"/>
      <c r="Y2244" s="10"/>
      <c r="Z2244" s="10"/>
      <c r="AA2244" s="10"/>
      <c r="AB2244" s="10"/>
      <c r="AC2244" s="10"/>
      <c r="AD2244" s="10"/>
      <c r="AE2244" s="10"/>
      <c r="AT2244" s="227" t="s">
        <v>199</v>
      </c>
      <c r="AU2244" s="227" t="s">
        <v>85</v>
      </c>
      <c r="AV2244" s="10" t="s">
        <v>83</v>
      </c>
      <c r="AW2244" s="10" t="s">
        <v>32</v>
      </c>
      <c r="AX2244" s="10" t="s">
        <v>76</v>
      </c>
      <c r="AY2244" s="227" t="s">
        <v>195</v>
      </c>
    </row>
    <row r="2245" s="11" customFormat="1">
      <c r="A2245" s="11"/>
      <c r="B2245" s="228"/>
      <c r="C2245" s="229"/>
      <c r="D2245" s="213" t="s">
        <v>199</v>
      </c>
      <c r="E2245" s="230" t="s">
        <v>1</v>
      </c>
      <c r="F2245" s="231" t="s">
        <v>3017</v>
      </c>
      <c r="G2245" s="229"/>
      <c r="H2245" s="232">
        <v>2</v>
      </c>
      <c r="I2245" s="233"/>
      <c r="J2245" s="229"/>
      <c r="K2245" s="229"/>
      <c r="L2245" s="234"/>
      <c r="M2245" s="235"/>
      <c r="N2245" s="236"/>
      <c r="O2245" s="236"/>
      <c r="P2245" s="236"/>
      <c r="Q2245" s="236"/>
      <c r="R2245" s="236"/>
      <c r="S2245" s="236"/>
      <c r="T2245" s="237"/>
      <c r="U2245" s="11"/>
      <c r="V2245" s="11"/>
      <c r="W2245" s="11"/>
      <c r="X2245" s="11"/>
      <c r="Y2245" s="11"/>
      <c r="Z2245" s="11"/>
      <c r="AA2245" s="11"/>
      <c r="AB2245" s="11"/>
      <c r="AC2245" s="11"/>
      <c r="AD2245" s="11"/>
      <c r="AE2245" s="11"/>
      <c r="AT2245" s="238" t="s">
        <v>199</v>
      </c>
      <c r="AU2245" s="238" t="s">
        <v>85</v>
      </c>
      <c r="AV2245" s="11" t="s">
        <v>85</v>
      </c>
      <c r="AW2245" s="11" t="s">
        <v>32</v>
      </c>
      <c r="AX2245" s="11" t="s">
        <v>76</v>
      </c>
      <c r="AY2245" s="238" t="s">
        <v>195</v>
      </c>
    </row>
    <row r="2246" s="11" customFormat="1">
      <c r="A2246" s="11"/>
      <c r="B2246" s="228"/>
      <c r="C2246" s="229"/>
      <c r="D2246" s="213" t="s">
        <v>199</v>
      </c>
      <c r="E2246" s="230" t="s">
        <v>1</v>
      </c>
      <c r="F2246" s="231" t="s">
        <v>3018</v>
      </c>
      <c r="G2246" s="229"/>
      <c r="H2246" s="232">
        <v>4</v>
      </c>
      <c r="I2246" s="233"/>
      <c r="J2246" s="229"/>
      <c r="K2246" s="229"/>
      <c r="L2246" s="234"/>
      <c r="M2246" s="235"/>
      <c r="N2246" s="236"/>
      <c r="O2246" s="236"/>
      <c r="P2246" s="236"/>
      <c r="Q2246" s="236"/>
      <c r="R2246" s="236"/>
      <c r="S2246" s="236"/>
      <c r="T2246" s="237"/>
      <c r="U2246" s="11"/>
      <c r="V2246" s="11"/>
      <c r="W2246" s="11"/>
      <c r="X2246" s="11"/>
      <c r="Y2246" s="11"/>
      <c r="Z2246" s="11"/>
      <c r="AA2246" s="11"/>
      <c r="AB2246" s="11"/>
      <c r="AC2246" s="11"/>
      <c r="AD2246" s="11"/>
      <c r="AE2246" s="11"/>
      <c r="AT2246" s="238" t="s">
        <v>199</v>
      </c>
      <c r="AU2246" s="238" t="s">
        <v>85</v>
      </c>
      <c r="AV2246" s="11" t="s">
        <v>85</v>
      </c>
      <c r="AW2246" s="11" t="s">
        <v>32</v>
      </c>
      <c r="AX2246" s="11" t="s">
        <v>76</v>
      </c>
      <c r="AY2246" s="238" t="s">
        <v>195</v>
      </c>
    </row>
    <row r="2247" s="15" customFormat="1">
      <c r="A2247" s="15"/>
      <c r="B2247" s="287"/>
      <c r="C2247" s="288"/>
      <c r="D2247" s="213" t="s">
        <v>199</v>
      </c>
      <c r="E2247" s="289" t="s">
        <v>1</v>
      </c>
      <c r="F2247" s="290" t="s">
        <v>1422</v>
      </c>
      <c r="G2247" s="288"/>
      <c r="H2247" s="291">
        <v>8</v>
      </c>
      <c r="I2247" s="292"/>
      <c r="J2247" s="288"/>
      <c r="K2247" s="288"/>
      <c r="L2247" s="293"/>
      <c r="M2247" s="294"/>
      <c r="N2247" s="295"/>
      <c r="O2247" s="295"/>
      <c r="P2247" s="295"/>
      <c r="Q2247" s="295"/>
      <c r="R2247" s="295"/>
      <c r="S2247" s="295"/>
      <c r="T2247" s="296"/>
      <c r="U2247" s="15"/>
      <c r="V2247" s="15"/>
      <c r="W2247" s="15"/>
      <c r="X2247" s="15"/>
      <c r="Y2247" s="15"/>
      <c r="Z2247" s="15"/>
      <c r="AA2247" s="15"/>
      <c r="AB2247" s="15"/>
      <c r="AC2247" s="15"/>
      <c r="AD2247" s="15"/>
      <c r="AE2247" s="15"/>
      <c r="AT2247" s="297" t="s">
        <v>199</v>
      </c>
      <c r="AU2247" s="297" t="s">
        <v>85</v>
      </c>
      <c r="AV2247" s="15" t="s">
        <v>234</v>
      </c>
      <c r="AW2247" s="15" t="s">
        <v>32</v>
      </c>
      <c r="AX2247" s="15" t="s">
        <v>83</v>
      </c>
      <c r="AY2247" s="297" t="s">
        <v>195</v>
      </c>
    </row>
    <row r="2248" s="2" customFormat="1" ht="21.75" customHeight="1">
      <c r="A2248" s="39"/>
      <c r="B2248" s="40"/>
      <c r="C2248" s="200" t="s">
        <v>559</v>
      </c>
      <c r="D2248" s="200" t="s">
        <v>191</v>
      </c>
      <c r="E2248" s="201" t="s">
        <v>1941</v>
      </c>
      <c r="F2248" s="202" t="s">
        <v>1942</v>
      </c>
      <c r="G2248" s="203" t="s">
        <v>513</v>
      </c>
      <c r="H2248" s="204">
        <v>8</v>
      </c>
      <c r="I2248" s="205"/>
      <c r="J2248" s="206">
        <f>ROUND(I2248*H2248,2)</f>
        <v>0</v>
      </c>
      <c r="K2248" s="202" t="s">
        <v>1412</v>
      </c>
      <c r="L2248" s="45"/>
      <c r="M2248" s="207" t="s">
        <v>1</v>
      </c>
      <c r="N2248" s="208" t="s">
        <v>41</v>
      </c>
      <c r="O2248" s="92"/>
      <c r="P2248" s="209">
        <f>O2248*H2248</f>
        <v>0</v>
      </c>
      <c r="Q2248" s="209">
        <v>0</v>
      </c>
      <c r="R2248" s="209">
        <f>Q2248*H2248</f>
        <v>0</v>
      </c>
      <c r="S2248" s="209">
        <v>0.34999999999999998</v>
      </c>
      <c r="T2248" s="210">
        <f>S2248*H2248</f>
        <v>2.7999999999999998</v>
      </c>
      <c r="U2248" s="39"/>
      <c r="V2248" s="39"/>
      <c r="W2248" s="39"/>
      <c r="X2248" s="39"/>
      <c r="Y2248" s="39"/>
      <c r="Z2248" s="39"/>
      <c r="AA2248" s="39"/>
      <c r="AB2248" s="39"/>
      <c r="AC2248" s="39"/>
      <c r="AD2248" s="39"/>
      <c r="AE2248" s="39"/>
      <c r="AR2248" s="211" t="s">
        <v>234</v>
      </c>
      <c r="AT2248" s="211" t="s">
        <v>191</v>
      </c>
      <c r="AU2248" s="211" t="s">
        <v>85</v>
      </c>
      <c r="AY2248" s="18" t="s">
        <v>195</v>
      </c>
      <c r="BE2248" s="212">
        <f>IF(N2248="základní",J2248,0)</f>
        <v>0</v>
      </c>
      <c r="BF2248" s="212">
        <f>IF(N2248="snížená",J2248,0)</f>
        <v>0</v>
      </c>
      <c r="BG2248" s="212">
        <f>IF(N2248="zákl. přenesená",J2248,0)</f>
        <v>0</v>
      </c>
      <c r="BH2248" s="212">
        <f>IF(N2248="sníž. přenesená",J2248,0)</f>
        <v>0</v>
      </c>
      <c r="BI2248" s="212">
        <f>IF(N2248="nulová",J2248,0)</f>
        <v>0</v>
      </c>
      <c r="BJ2248" s="18" t="s">
        <v>83</v>
      </c>
      <c r="BK2248" s="212">
        <f>ROUND(I2248*H2248,2)</f>
        <v>0</v>
      </c>
      <c r="BL2248" s="18" t="s">
        <v>234</v>
      </c>
      <c r="BM2248" s="211" t="s">
        <v>3019</v>
      </c>
    </row>
    <row r="2249" s="11" customFormat="1">
      <c r="A2249" s="11"/>
      <c r="B2249" s="228"/>
      <c r="C2249" s="229"/>
      <c r="D2249" s="213" t="s">
        <v>199</v>
      </c>
      <c r="E2249" s="230" t="s">
        <v>1</v>
      </c>
      <c r="F2249" s="231" t="s">
        <v>3007</v>
      </c>
      <c r="G2249" s="229"/>
      <c r="H2249" s="232">
        <v>2</v>
      </c>
      <c r="I2249" s="233"/>
      <c r="J2249" s="229"/>
      <c r="K2249" s="229"/>
      <c r="L2249" s="234"/>
      <c r="M2249" s="235"/>
      <c r="N2249" s="236"/>
      <c r="O2249" s="236"/>
      <c r="P2249" s="236"/>
      <c r="Q2249" s="236"/>
      <c r="R2249" s="236"/>
      <c r="S2249" s="236"/>
      <c r="T2249" s="237"/>
      <c r="U2249" s="11"/>
      <c r="V2249" s="11"/>
      <c r="W2249" s="11"/>
      <c r="X2249" s="11"/>
      <c r="Y2249" s="11"/>
      <c r="Z2249" s="11"/>
      <c r="AA2249" s="11"/>
      <c r="AB2249" s="11"/>
      <c r="AC2249" s="11"/>
      <c r="AD2249" s="11"/>
      <c r="AE2249" s="11"/>
      <c r="AT2249" s="238" t="s">
        <v>199</v>
      </c>
      <c r="AU2249" s="238" t="s">
        <v>85</v>
      </c>
      <c r="AV2249" s="11" t="s">
        <v>85</v>
      </c>
      <c r="AW2249" s="11" t="s">
        <v>32</v>
      </c>
      <c r="AX2249" s="11" t="s">
        <v>76</v>
      </c>
      <c r="AY2249" s="238" t="s">
        <v>195</v>
      </c>
    </row>
    <row r="2250" s="11" customFormat="1">
      <c r="A2250" s="11"/>
      <c r="B2250" s="228"/>
      <c r="C2250" s="229"/>
      <c r="D2250" s="213" t="s">
        <v>199</v>
      </c>
      <c r="E2250" s="230" t="s">
        <v>1</v>
      </c>
      <c r="F2250" s="231" t="s">
        <v>3008</v>
      </c>
      <c r="G2250" s="229"/>
      <c r="H2250" s="232">
        <v>4</v>
      </c>
      <c r="I2250" s="233"/>
      <c r="J2250" s="229"/>
      <c r="K2250" s="229"/>
      <c r="L2250" s="234"/>
      <c r="M2250" s="235"/>
      <c r="N2250" s="236"/>
      <c r="O2250" s="236"/>
      <c r="P2250" s="236"/>
      <c r="Q2250" s="236"/>
      <c r="R2250" s="236"/>
      <c r="S2250" s="236"/>
      <c r="T2250" s="237"/>
      <c r="U2250" s="11"/>
      <c r="V2250" s="11"/>
      <c r="W2250" s="11"/>
      <c r="X2250" s="11"/>
      <c r="Y2250" s="11"/>
      <c r="Z2250" s="11"/>
      <c r="AA2250" s="11"/>
      <c r="AB2250" s="11"/>
      <c r="AC2250" s="11"/>
      <c r="AD2250" s="11"/>
      <c r="AE2250" s="11"/>
      <c r="AT2250" s="238" t="s">
        <v>199</v>
      </c>
      <c r="AU2250" s="238" t="s">
        <v>85</v>
      </c>
      <c r="AV2250" s="11" t="s">
        <v>85</v>
      </c>
      <c r="AW2250" s="11" t="s">
        <v>32</v>
      </c>
      <c r="AX2250" s="11" t="s">
        <v>76</v>
      </c>
      <c r="AY2250" s="238" t="s">
        <v>195</v>
      </c>
    </row>
    <row r="2251" s="11" customFormat="1">
      <c r="A2251" s="11"/>
      <c r="B2251" s="228"/>
      <c r="C2251" s="229"/>
      <c r="D2251" s="213" t="s">
        <v>199</v>
      </c>
      <c r="E2251" s="230" t="s">
        <v>1</v>
      </c>
      <c r="F2251" s="231" t="s">
        <v>3009</v>
      </c>
      <c r="G2251" s="229"/>
      <c r="H2251" s="232">
        <v>2</v>
      </c>
      <c r="I2251" s="233"/>
      <c r="J2251" s="229"/>
      <c r="K2251" s="229"/>
      <c r="L2251" s="234"/>
      <c r="M2251" s="235"/>
      <c r="N2251" s="236"/>
      <c r="O2251" s="236"/>
      <c r="P2251" s="236"/>
      <c r="Q2251" s="236"/>
      <c r="R2251" s="236"/>
      <c r="S2251" s="236"/>
      <c r="T2251" s="237"/>
      <c r="U2251" s="11"/>
      <c r="V2251" s="11"/>
      <c r="W2251" s="11"/>
      <c r="X2251" s="11"/>
      <c r="Y2251" s="11"/>
      <c r="Z2251" s="11"/>
      <c r="AA2251" s="11"/>
      <c r="AB2251" s="11"/>
      <c r="AC2251" s="11"/>
      <c r="AD2251" s="11"/>
      <c r="AE2251" s="11"/>
      <c r="AT2251" s="238" t="s">
        <v>199</v>
      </c>
      <c r="AU2251" s="238" t="s">
        <v>85</v>
      </c>
      <c r="AV2251" s="11" t="s">
        <v>85</v>
      </c>
      <c r="AW2251" s="11" t="s">
        <v>32</v>
      </c>
      <c r="AX2251" s="11" t="s">
        <v>76</v>
      </c>
      <c r="AY2251" s="238" t="s">
        <v>195</v>
      </c>
    </row>
    <row r="2252" s="15" customFormat="1">
      <c r="A2252" s="15"/>
      <c r="B2252" s="287"/>
      <c r="C2252" s="288"/>
      <c r="D2252" s="213" t="s">
        <v>199</v>
      </c>
      <c r="E2252" s="289" t="s">
        <v>1</v>
      </c>
      <c r="F2252" s="290" t="s">
        <v>1422</v>
      </c>
      <c r="G2252" s="288"/>
      <c r="H2252" s="291">
        <v>8</v>
      </c>
      <c r="I2252" s="292"/>
      <c r="J2252" s="288"/>
      <c r="K2252" s="288"/>
      <c r="L2252" s="293"/>
      <c r="M2252" s="294"/>
      <c r="N2252" s="295"/>
      <c r="O2252" s="295"/>
      <c r="P2252" s="295"/>
      <c r="Q2252" s="295"/>
      <c r="R2252" s="295"/>
      <c r="S2252" s="295"/>
      <c r="T2252" s="296"/>
      <c r="U2252" s="15"/>
      <c r="V2252" s="15"/>
      <c r="W2252" s="15"/>
      <c r="X2252" s="15"/>
      <c r="Y2252" s="15"/>
      <c r="Z2252" s="15"/>
      <c r="AA2252" s="15"/>
      <c r="AB2252" s="15"/>
      <c r="AC2252" s="15"/>
      <c r="AD2252" s="15"/>
      <c r="AE2252" s="15"/>
      <c r="AT2252" s="297" t="s">
        <v>199</v>
      </c>
      <c r="AU2252" s="297" t="s">
        <v>85</v>
      </c>
      <c r="AV2252" s="15" t="s">
        <v>234</v>
      </c>
      <c r="AW2252" s="15" t="s">
        <v>32</v>
      </c>
      <c r="AX2252" s="15" t="s">
        <v>83</v>
      </c>
      <c r="AY2252" s="297" t="s">
        <v>195</v>
      </c>
    </row>
    <row r="2253" s="13" customFormat="1" ht="22.8" customHeight="1">
      <c r="A2253" s="13"/>
      <c r="B2253" s="248"/>
      <c r="C2253" s="249"/>
      <c r="D2253" s="250" t="s">
        <v>75</v>
      </c>
      <c r="E2253" s="285" t="s">
        <v>563</v>
      </c>
      <c r="F2253" s="285" t="s">
        <v>1949</v>
      </c>
      <c r="G2253" s="249"/>
      <c r="H2253" s="249"/>
      <c r="I2253" s="252"/>
      <c r="J2253" s="286">
        <f>BK2253</f>
        <v>0</v>
      </c>
      <c r="K2253" s="249"/>
      <c r="L2253" s="254"/>
      <c r="M2253" s="255"/>
      <c r="N2253" s="256"/>
      <c r="O2253" s="256"/>
      <c r="P2253" s="257">
        <f>SUM(P2254:P2408)</f>
        <v>0</v>
      </c>
      <c r="Q2253" s="256"/>
      <c r="R2253" s="257">
        <f>SUM(R2254:R2408)</f>
        <v>0.1107176</v>
      </c>
      <c r="S2253" s="256"/>
      <c r="T2253" s="258">
        <f>SUM(T2254:T2408)</f>
        <v>0</v>
      </c>
      <c r="U2253" s="13"/>
      <c r="V2253" s="13"/>
      <c r="W2253" s="13"/>
      <c r="X2253" s="13"/>
      <c r="Y2253" s="13"/>
      <c r="Z2253" s="13"/>
      <c r="AA2253" s="13"/>
      <c r="AB2253" s="13"/>
      <c r="AC2253" s="13"/>
      <c r="AD2253" s="13"/>
      <c r="AE2253" s="13"/>
      <c r="AR2253" s="259" t="s">
        <v>83</v>
      </c>
      <c r="AT2253" s="260" t="s">
        <v>75</v>
      </c>
      <c r="AU2253" s="260" t="s">
        <v>83</v>
      </c>
      <c r="AY2253" s="259" t="s">
        <v>195</v>
      </c>
      <c r="BK2253" s="261">
        <f>SUM(BK2254:BK2408)</f>
        <v>0</v>
      </c>
    </row>
    <row r="2254" s="2" customFormat="1" ht="24.15" customHeight="1">
      <c r="A2254" s="39"/>
      <c r="B2254" s="40"/>
      <c r="C2254" s="200" t="s">
        <v>563</v>
      </c>
      <c r="D2254" s="200" t="s">
        <v>191</v>
      </c>
      <c r="E2254" s="201" t="s">
        <v>1950</v>
      </c>
      <c r="F2254" s="202" t="s">
        <v>1951</v>
      </c>
      <c r="G2254" s="203" t="s">
        <v>513</v>
      </c>
      <c r="H2254" s="204">
        <v>651.27999999999997</v>
      </c>
      <c r="I2254" s="205"/>
      <c r="J2254" s="206">
        <f>ROUND(I2254*H2254,2)</f>
        <v>0</v>
      </c>
      <c r="K2254" s="202" t="s">
        <v>1412</v>
      </c>
      <c r="L2254" s="45"/>
      <c r="M2254" s="207" t="s">
        <v>1</v>
      </c>
      <c r="N2254" s="208" t="s">
        <v>41</v>
      </c>
      <c r="O2254" s="92"/>
      <c r="P2254" s="209">
        <f>O2254*H2254</f>
        <v>0</v>
      </c>
      <c r="Q2254" s="209">
        <v>0.00017000000000000001</v>
      </c>
      <c r="R2254" s="209">
        <f>Q2254*H2254</f>
        <v>0.1107176</v>
      </c>
      <c r="S2254" s="209">
        <v>0</v>
      </c>
      <c r="T2254" s="210">
        <f>S2254*H2254</f>
        <v>0</v>
      </c>
      <c r="U2254" s="39"/>
      <c r="V2254" s="39"/>
      <c r="W2254" s="39"/>
      <c r="X2254" s="39"/>
      <c r="Y2254" s="39"/>
      <c r="Z2254" s="39"/>
      <c r="AA2254" s="39"/>
      <c r="AB2254" s="39"/>
      <c r="AC2254" s="39"/>
      <c r="AD2254" s="39"/>
      <c r="AE2254" s="39"/>
      <c r="AR2254" s="211" t="s">
        <v>234</v>
      </c>
      <c r="AT2254" s="211" t="s">
        <v>191</v>
      </c>
      <c r="AU2254" s="211" t="s">
        <v>85</v>
      </c>
      <c r="AY2254" s="18" t="s">
        <v>195</v>
      </c>
      <c r="BE2254" s="212">
        <f>IF(N2254="základní",J2254,0)</f>
        <v>0</v>
      </c>
      <c r="BF2254" s="212">
        <f>IF(N2254="snížená",J2254,0)</f>
        <v>0</v>
      </c>
      <c r="BG2254" s="212">
        <f>IF(N2254="zákl. přenesená",J2254,0)</f>
        <v>0</v>
      </c>
      <c r="BH2254" s="212">
        <f>IF(N2254="sníž. přenesená",J2254,0)</f>
        <v>0</v>
      </c>
      <c r="BI2254" s="212">
        <f>IF(N2254="nulová",J2254,0)</f>
        <v>0</v>
      </c>
      <c r="BJ2254" s="18" t="s">
        <v>83</v>
      </c>
      <c r="BK2254" s="212">
        <f>ROUND(I2254*H2254,2)</f>
        <v>0</v>
      </c>
      <c r="BL2254" s="18" t="s">
        <v>234</v>
      </c>
      <c r="BM2254" s="211" t="s">
        <v>3020</v>
      </c>
    </row>
    <row r="2255" s="10" customFormat="1">
      <c r="A2255" s="10"/>
      <c r="B2255" s="218"/>
      <c r="C2255" s="219"/>
      <c r="D2255" s="213" t="s">
        <v>199</v>
      </c>
      <c r="E2255" s="220" t="s">
        <v>1</v>
      </c>
      <c r="F2255" s="221" t="s">
        <v>2104</v>
      </c>
      <c r="G2255" s="219"/>
      <c r="H2255" s="220" t="s">
        <v>1</v>
      </c>
      <c r="I2255" s="222"/>
      <c r="J2255" s="219"/>
      <c r="K2255" s="219"/>
      <c r="L2255" s="223"/>
      <c r="M2255" s="224"/>
      <c r="N2255" s="225"/>
      <c r="O2255" s="225"/>
      <c r="P2255" s="225"/>
      <c r="Q2255" s="225"/>
      <c r="R2255" s="225"/>
      <c r="S2255" s="225"/>
      <c r="T2255" s="226"/>
      <c r="U2255" s="10"/>
      <c r="V2255" s="10"/>
      <c r="W2255" s="10"/>
      <c r="X2255" s="10"/>
      <c r="Y2255" s="10"/>
      <c r="Z2255" s="10"/>
      <c r="AA2255" s="10"/>
      <c r="AB2255" s="10"/>
      <c r="AC2255" s="10"/>
      <c r="AD2255" s="10"/>
      <c r="AE2255" s="10"/>
      <c r="AT2255" s="227" t="s">
        <v>199</v>
      </c>
      <c r="AU2255" s="227" t="s">
        <v>85</v>
      </c>
      <c r="AV2255" s="10" t="s">
        <v>83</v>
      </c>
      <c r="AW2255" s="10" t="s">
        <v>32</v>
      </c>
      <c r="AX2255" s="10" t="s">
        <v>76</v>
      </c>
      <c r="AY2255" s="227" t="s">
        <v>195</v>
      </c>
    </row>
    <row r="2256" s="10" customFormat="1">
      <c r="A2256" s="10"/>
      <c r="B2256" s="218"/>
      <c r="C2256" s="219"/>
      <c r="D2256" s="213" t="s">
        <v>199</v>
      </c>
      <c r="E2256" s="220" t="s">
        <v>1</v>
      </c>
      <c r="F2256" s="221" t="s">
        <v>2039</v>
      </c>
      <c r="G2256" s="219"/>
      <c r="H2256" s="220" t="s">
        <v>1</v>
      </c>
      <c r="I2256" s="222"/>
      <c r="J2256" s="219"/>
      <c r="K2256" s="219"/>
      <c r="L2256" s="223"/>
      <c r="M2256" s="224"/>
      <c r="N2256" s="225"/>
      <c r="O2256" s="225"/>
      <c r="P2256" s="225"/>
      <c r="Q2256" s="225"/>
      <c r="R2256" s="225"/>
      <c r="S2256" s="225"/>
      <c r="T2256" s="226"/>
      <c r="U2256" s="10"/>
      <c r="V2256" s="10"/>
      <c r="W2256" s="10"/>
      <c r="X2256" s="10"/>
      <c r="Y2256" s="10"/>
      <c r="Z2256" s="10"/>
      <c r="AA2256" s="10"/>
      <c r="AB2256" s="10"/>
      <c r="AC2256" s="10"/>
      <c r="AD2256" s="10"/>
      <c r="AE2256" s="10"/>
      <c r="AT2256" s="227" t="s">
        <v>199</v>
      </c>
      <c r="AU2256" s="227" t="s">
        <v>85</v>
      </c>
      <c r="AV2256" s="10" t="s">
        <v>83</v>
      </c>
      <c r="AW2256" s="10" t="s">
        <v>32</v>
      </c>
      <c r="AX2256" s="10" t="s">
        <v>76</v>
      </c>
      <c r="AY2256" s="227" t="s">
        <v>195</v>
      </c>
    </row>
    <row r="2257" s="11" customFormat="1">
      <c r="A2257" s="11"/>
      <c r="B2257" s="228"/>
      <c r="C2257" s="229"/>
      <c r="D2257" s="213" t="s">
        <v>199</v>
      </c>
      <c r="E2257" s="230" t="s">
        <v>1</v>
      </c>
      <c r="F2257" s="231" t="s">
        <v>3021</v>
      </c>
      <c r="G2257" s="229"/>
      <c r="H2257" s="232">
        <v>49.960000000000001</v>
      </c>
      <c r="I2257" s="233"/>
      <c r="J2257" s="229"/>
      <c r="K2257" s="229"/>
      <c r="L2257" s="234"/>
      <c r="M2257" s="235"/>
      <c r="N2257" s="236"/>
      <c r="O2257" s="236"/>
      <c r="P2257" s="236"/>
      <c r="Q2257" s="236"/>
      <c r="R2257" s="236"/>
      <c r="S2257" s="236"/>
      <c r="T2257" s="237"/>
      <c r="U2257" s="11"/>
      <c r="V2257" s="11"/>
      <c r="W2257" s="11"/>
      <c r="X2257" s="11"/>
      <c r="Y2257" s="11"/>
      <c r="Z2257" s="11"/>
      <c r="AA2257" s="11"/>
      <c r="AB2257" s="11"/>
      <c r="AC2257" s="11"/>
      <c r="AD2257" s="11"/>
      <c r="AE2257" s="11"/>
      <c r="AT2257" s="238" t="s">
        <v>199</v>
      </c>
      <c r="AU2257" s="238" t="s">
        <v>85</v>
      </c>
      <c r="AV2257" s="11" t="s">
        <v>85</v>
      </c>
      <c r="AW2257" s="11" t="s">
        <v>32</v>
      </c>
      <c r="AX2257" s="11" t="s">
        <v>76</v>
      </c>
      <c r="AY2257" s="238" t="s">
        <v>195</v>
      </c>
    </row>
    <row r="2258" s="11" customFormat="1">
      <c r="A2258" s="11"/>
      <c r="B2258" s="228"/>
      <c r="C2258" s="229"/>
      <c r="D2258" s="213" t="s">
        <v>199</v>
      </c>
      <c r="E2258" s="230" t="s">
        <v>1</v>
      </c>
      <c r="F2258" s="231" t="s">
        <v>3022</v>
      </c>
      <c r="G2258" s="229"/>
      <c r="H2258" s="232">
        <v>2.6000000000000001</v>
      </c>
      <c r="I2258" s="233"/>
      <c r="J2258" s="229"/>
      <c r="K2258" s="229"/>
      <c r="L2258" s="234"/>
      <c r="M2258" s="235"/>
      <c r="N2258" s="236"/>
      <c r="O2258" s="236"/>
      <c r="P2258" s="236"/>
      <c r="Q2258" s="236"/>
      <c r="R2258" s="236"/>
      <c r="S2258" s="236"/>
      <c r="T2258" s="237"/>
      <c r="U2258" s="11"/>
      <c r="V2258" s="11"/>
      <c r="W2258" s="11"/>
      <c r="X2258" s="11"/>
      <c r="Y2258" s="11"/>
      <c r="Z2258" s="11"/>
      <c r="AA2258" s="11"/>
      <c r="AB2258" s="11"/>
      <c r="AC2258" s="11"/>
      <c r="AD2258" s="11"/>
      <c r="AE2258" s="11"/>
      <c r="AT2258" s="238" t="s">
        <v>199</v>
      </c>
      <c r="AU2258" s="238" t="s">
        <v>85</v>
      </c>
      <c r="AV2258" s="11" t="s">
        <v>85</v>
      </c>
      <c r="AW2258" s="11" t="s">
        <v>32</v>
      </c>
      <c r="AX2258" s="11" t="s">
        <v>76</v>
      </c>
      <c r="AY2258" s="238" t="s">
        <v>195</v>
      </c>
    </row>
    <row r="2259" s="10" customFormat="1">
      <c r="A2259" s="10"/>
      <c r="B2259" s="218"/>
      <c r="C2259" s="219"/>
      <c r="D2259" s="213" t="s">
        <v>199</v>
      </c>
      <c r="E2259" s="220" t="s">
        <v>1</v>
      </c>
      <c r="F2259" s="221" t="s">
        <v>2025</v>
      </c>
      <c r="G2259" s="219"/>
      <c r="H2259" s="220" t="s">
        <v>1</v>
      </c>
      <c r="I2259" s="222"/>
      <c r="J2259" s="219"/>
      <c r="K2259" s="219"/>
      <c r="L2259" s="223"/>
      <c r="M2259" s="224"/>
      <c r="N2259" s="225"/>
      <c r="O2259" s="225"/>
      <c r="P2259" s="225"/>
      <c r="Q2259" s="225"/>
      <c r="R2259" s="225"/>
      <c r="S2259" s="225"/>
      <c r="T2259" s="226"/>
      <c r="U2259" s="10"/>
      <c r="V2259" s="10"/>
      <c r="W2259" s="10"/>
      <c r="X2259" s="10"/>
      <c r="Y2259" s="10"/>
      <c r="Z2259" s="10"/>
      <c r="AA2259" s="10"/>
      <c r="AB2259" s="10"/>
      <c r="AC2259" s="10"/>
      <c r="AD2259" s="10"/>
      <c r="AE2259" s="10"/>
      <c r="AT2259" s="227" t="s">
        <v>199</v>
      </c>
      <c r="AU2259" s="227" t="s">
        <v>85</v>
      </c>
      <c r="AV2259" s="10" t="s">
        <v>83</v>
      </c>
      <c r="AW2259" s="10" t="s">
        <v>32</v>
      </c>
      <c r="AX2259" s="10" t="s">
        <v>76</v>
      </c>
      <c r="AY2259" s="227" t="s">
        <v>195</v>
      </c>
    </row>
    <row r="2260" s="11" customFormat="1">
      <c r="A2260" s="11"/>
      <c r="B2260" s="228"/>
      <c r="C2260" s="229"/>
      <c r="D2260" s="213" t="s">
        <v>199</v>
      </c>
      <c r="E2260" s="230" t="s">
        <v>1</v>
      </c>
      <c r="F2260" s="231" t="s">
        <v>3023</v>
      </c>
      <c r="G2260" s="229"/>
      <c r="H2260" s="232">
        <v>14.84</v>
      </c>
      <c r="I2260" s="233"/>
      <c r="J2260" s="229"/>
      <c r="K2260" s="229"/>
      <c r="L2260" s="234"/>
      <c r="M2260" s="235"/>
      <c r="N2260" s="236"/>
      <c r="O2260" s="236"/>
      <c r="P2260" s="236"/>
      <c r="Q2260" s="236"/>
      <c r="R2260" s="236"/>
      <c r="S2260" s="236"/>
      <c r="T2260" s="237"/>
      <c r="U2260" s="11"/>
      <c r="V2260" s="11"/>
      <c r="W2260" s="11"/>
      <c r="X2260" s="11"/>
      <c r="Y2260" s="11"/>
      <c r="Z2260" s="11"/>
      <c r="AA2260" s="11"/>
      <c r="AB2260" s="11"/>
      <c r="AC2260" s="11"/>
      <c r="AD2260" s="11"/>
      <c r="AE2260" s="11"/>
      <c r="AT2260" s="238" t="s">
        <v>199</v>
      </c>
      <c r="AU2260" s="238" t="s">
        <v>85</v>
      </c>
      <c r="AV2260" s="11" t="s">
        <v>85</v>
      </c>
      <c r="AW2260" s="11" t="s">
        <v>32</v>
      </c>
      <c r="AX2260" s="11" t="s">
        <v>76</v>
      </c>
      <c r="AY2260" s="238" t="s">
        <v>195</v>
      </c>
    </row>
    <row r="2261" s="10" customFormat="1">
      <c r="A2261" s="10"/>
      <c r="B2261" s="218"/>
      <c r="C2261" s="219"/>
      <c r="D2261" s="213" t="s">
        <v>199</v>
      </c>
      <c r="E2261" s="220" t="s">
        <v>1</v>
      </c>
      <c r="F2261" s="221" t="s">
        <v>2048</v>
      </c>
      <c r="G2261" s="219"/>
      <c r="H2261" s="220" t="s">
        <v>1</v>
      </c>
      <c r="I2261" s="222"/>
      <c r="J2261" s="219"/>
      <c r="K2261" s="219"/>
      <c r="L2261" s="223"/>
      <c r="M2261" s="224"/>
      <c r="N2261" s="225"/>
      <c r="O2261" s="225"/>
      <c r="P2261" s="225"/>
      <c r="Q2261" s="225"/>
      <c r="R2261" s="225"/>
      <c r="S2261" s="225"/>
      <c r="T2261" s="226"/>
      <c r="U2261" s="10"/>
      <c r="V2261" s="10"/>
      <c r="W2261" s="10"/>
      <c r="X2261" s="10"/>
      <c r="Y2261" s="10"/>
      <c r="Z2261" s="10"/>
      <c r="AA2261" s="10"/>
      <c r="AB2261" s="10"/>
      <c r="AC2261" s="10"/>
      <c r="AD2261" s="10"/>
      <c r="AE2261" s="10"/>
      <c r="AT2261" s="227" t="s">
        <v>199</v>
      </c>
      <c r="AU2261" s="227" t="s">
        <v>85</v>
      </c>
      <c r="AV2261" s="10" t="s">
        <v>83</v>
      </c>
      <c r="AW2261" s="10" t="s">
        <v>32</v>
      </c>
      <c r="AX2261" s="10" t="s">
        <v>76</v>
      </c>
      <c r="AY2261" s="227" t="s">
        <v>195</v>
      </c>
    </row>
    <row r="2262" s="11" customFormat="1">
      <c r="A2262" s="11"/>
      <c r="B2262" s="228"/>
      <c r="C2262" s="229"/>
      <c r="D2262" s="213" t="s">
        <v>199</v>
      </c>
      <c r="E2262" s="230" t="s">
        <v>1</v>
      </c>
      <c r="F2262" s="231" t="s">
        <v>3024</v>
      </c>
      <c r="G2262" s="229"/>
      <c r="H2262" s="232">
        <v>2</v>
      </c>
      <c r="I2262" s="233"/>
      <c r="J2262" s="229"/>
      <c r="K2262" s="229"/>
      <c r="L2262" s="234"/>
      <c r="M2262" s="235"/>
      <c r="N2262" s="236"/>
      <c r="O2262" s="236"/>
      <c r="P2262" s="236"/>
      <c r="Q2262" s="236"/>
      <c r="R2262" s="236"/>
      <c r="S2262" s="236"/>
      <c r="T2262" s="237"/>
      <c r="U2262" s="11"/>
      <c r="V2262" s="11"/>
      <c r="W2262" s="11"/>
      <c r="X2262" s="11"/>
      <c r="Y2262" s="11"/>
      <c r="Z2262" s="11"/>
      <c r="AA2262" s="11"/>
      <c r="AB2262" s="11"/>
      <c r="AC2262" s="11"/>
      <c r="AD2262" s="11"/>
      <c r="AE2262" s="11"/>
      <c r="AT2262" s="238" t="s">
        <v>199</v>
      </c>
      <c r="AU2262" s="238" t="s">
        <v>85</v>
      </c>
      <c r="AV2262" s="11" t="s">
        <v>85</v>
      </c>
      <c r="AW2262" s="11" t="s">
        <v>32</v>
      </c>
      <c r="AX2262" s="11" t="s">
        <v>76</v>
      </c>
      <c r="AY2262" s="238" t="s">
        <v>195</v>
      </c>
    </row>
    <row r="2263" s="10" customFormat="1">
      <c r="A2263" s="10"/>
      <c r="B2263" s="218"/>
      <c r="C2263" s="219"/>
      <c r="D2263" s="213" t="s">
        <v>199</v>
      </c>
      <c r="E2263" s="220" t="s">
        <v>1</v>
      </c>
      <c r="F2263" s="221" t="s">
        <v>2030</v>
      </c>
      <c r="G2263" s="219"/>
      <c r="H2263" s="220" t="s">
        <v>1</v>
      </c>
      <c r="I2263" s="222"/>
      <c r="J2263" s="219"/>
      <c r="K2263" s="219"/>
      <c r="L2263" s="223"/>
      <c r="M2263" s="224"/>
      <c r="N2263" s="225"/>
      <c r="O2263" s="225"/>
      <c r="P2263" s="225"/>
      <c r="Q2263" s="225"/>
      <c r="R2263" s="225"/>
      <c r="S2263" s="225"/>
      <c r="T2263" s="226"/>
      <c r="U2263" s="10"/>
      <c r="V2263" s="10"/>
      <c r="W2263" s="10"/>
      <c r="X2263" s="10"/>
      <c r="Y2263" s="10"/>
      <c r="Z2263" s="10"/>
      <c r="AA2263" s="10"/>
      <c r="AB2263" s="10"/>
      <c r="AC2263" s="10"/>
      <c r="AD2263" s="10"/>
      <c r="AE2263" s="10"/>
      <c r="AT2263" s="227" t="s">
        <v>199</v>
      </c>
      <c r="AU2263" s="227" t="s">
        <v>85</v>
      </c>
      <c r="AV2263" s="10" t="s">
        <v>83</v>
      </c>
      <c r="AW2263" s="10" t="s">
        <v>32</v>
      </c>
      <c r="AX2263" s="10" t="s">
        <v>76</v>
      </c>
      <c r="AY2263" s="227" t="s">
        <v>195</v>
      </c>
    </row>
    <row r="2264" s="11" customFormat="1">
      <c r="A2264" s="11"/>
      <c r="B2264" s="228"/>
      <c r="C2264" s="229"/>
      <c r="D2264" s="213" t="s">
        <v>199</v>
      </c>
      <c r="E2264" s="230" t="s">
        <v>1</v>
      </c>
      <c r="F2264" s="231" t="s">
        <v>3025</v>
      </c>
      <c r="G2264" s="229"/>
      <c r="H2264" s="232">
        <v>84.980000000000004</v>
      </c>
      <c r="I2264" s="233"/>
      <c r="J2264" s="229"/>
      <c r="K2264" s="229"/>
      <c r="L2264" s="234"/>
      <c r="M2264" s="235"/>
      <c r="N2264" s="236"/>
      <c r="O2264" s="236"/>
      <c r="P2264" s="236"/>
      <c r="Q2264" s="236"/>
      <c r="R2264" s="236"/>
      <c r="S2264" s="236"/>
      <c r="T2264" s="237"/>
      <c r="U2264" s="11"/>
      <c r="V2264" s="11"/>
      <c r="W2264" s="11"/>
      <c r="X2264" s="11"/>
      <c r="Y2264" s="11"/>
      <c r="Z2264" s="11"/>
      <c r="AA2264" s="11"/>
      <c r="AB2264" s="11"/>
      <c r="AC2264" s="11"/>
      <c r="AD2264" s="11"/>
      <c r="AE2264" s="11"/>
      <c r="AT2264" s="238" t="s">
        <v>199</v>
      </c>
      <c r="AU2264" s="238" t="s">
        <v>85</v>
      </c>
      <c r="AV2264" s="11" t="s">
        <v>85</v>
      </c>
      <c r="AW2264" s="11" t="s">
        <v>32</v>
      </c>
      <c r="AX2264" s="11" t="s">
        <v>76</v>
      </c>
      <c r="AY2264" s="238" t="s">
        <v>195</v>
      </c>
    </row>
    <row r="2265" s="11" customFormat="1">
      <c r="A2265" s="11"/>
      <c r="B2265" s="228"/>
      <c r="C2265" s="229"/>
      <c r="D2265" s="213" t="s">
        <v>199</v>
      </c>
      <c r="E2265" s="230" t="s">
        <v>1</v>
      </c>
      <c r="F2265" s="231" t="s">
        <v>3026</v>
      </c>
      <c r="G2265" s="229"/>
      <c r="H2265" s="232">
        <v>10.4</v>
      </c>
      <c r="I2265" s="233"/>
      <c r="J2265" s="229"/>
      <c r="K2265" s="229"/>
      <c r="L2265" s="234"/>
      <c r="M2265" s="235"/>
      <c r="N2265" s="236"/>
      <c r="O2265" s="236"/>
      <c r="P2265" s="236"/>
      <c r="Q2265" s="236"/>
      <c r="R2265" s="236"/>
      <c r="S2265" s="236"/>
      <c r="T2265" s="237"/>
      <c r="U2265" s="11"/>
      <c r="V2265" s="11"/>
      <c r="W2265" s="11"/>
      <c r="X2265" s="11"/>
      <c r="Y2265" s="11"/>
      <c r="Z2265" s="11"/>
      <c r="AA2265" s="11"/>
      <c r="AB2265" s="11"/>
      <c r="AC2265" s="11"/>
      <c r="AD2265" s="11"/>
      <c r="AE2265" s="11"/>
      <c r="AT2265" s="238" t="s">
        <v>199</v>
      </c>
      <c r="AU2265" s="238" t="s">
        <v>85</v>
      </c>
      <c r="AV2265" s="11" t="s">
        <v>85</v>
      </c>
      <c r="AW2265" s="11" t="s">
        <v>32</v>
      </c>
      <c r="AX2265" s="11" t="s">
        <v>76</v>
      </c>
      <c r="AY2265" s="238" t="s">
        <v>195</v>
      </c>
    </row>
    <row r="2266" s="10" customFormat="1">
      <c r="A2266" s="10"/>
      <c r="B2266" s="218"/>
      <c r="C2266" s="219"/>
      <c r="D2266" s="213" t="s">
        <v>199</v>
      </c>
      <c r="E2266" s="220" t="s">
        <v>1</v>
      </c>
      <c r="F2266" s="221" t="s">
        <v>2034</v>
      </c>
      <c r="G2266" s="219"/>
      <c r="H2266" s="220" t="s">
        <v>1</v>
      </c>
      <c r="I2266" s="222"/>
      <c r="J2266" s="219"/>
      <c r="K2266" s="219"/>
      <c r="L2266" s="223"/>
      <c r="M2266" s="224"/>
      <c r="N2266" s="225"/>
      <c r="O2266" s="225"/>
      <c r="P2266" s="225"/>
      <c r="Q2266" s="225"/>
      <c r="R2266" s="225"/>
      <c r="S2266" s="225"/>
      <c r="T2266" s="226"/>
      <c r="U2266" s="10"/>
      <c r="V2266" s="10"/>
      <c r="W2266" s="10"/>
      <c r="X2266" s="10"/>
      <c r="Y2266" s="10"/>
      <c r="Z2266" s="10"/>
      <c r="AA2266" s="10"/>
      <c r="AB2266" s="10"/>
      <c r="AC2266" s="10"/>
      <c r="AD2266" s="10"/>
      <c r="AE2266" s="10"/>
      <c r="AT2266" s="227" t="s">
        <v>199</v>
      </c>
      <c r="AU2266" s="227" t="s">
        <v>85</v>
      </c>
      <c r="AV2266" s="10" t="s">
        <v>83</v>
      </c>
      <c r="AW2266" s="10" t="s">
        <v>32</v>
      </c>
      <c r="AX2266" s="10" t="s">
        <v>76</v>
      </c>
      <c r="AY2266" s="227" t="s">
        <v>195</v>
      </c>
    </row>
    <row r="2267" s="11" customFormat="1">
      <c r="A2267" s="11"/>
      <c r="B2267" s="228"/>
      <c r="C2267" s="229"/>
      <c r="D2267" s="213" t="s">
        <v>199</v>
      </c>
      <c r="E2267" s="230" t="s">
        <v>1</v>
      </c>
      <c r="F2267" s="231" t="s">
        <v>3027</v>
      </c>
      <c r="G2267" s="229"/>
      <c r="H2267" s="232">
        <v>27.719999999999999</v>
      </c>
      <c r="I2267" s="233"/>
      <c r="J2267" s="229"/>
      <c r="K2267" s="229"/>
      <c r="L2267" s="234"/>
      <c r="M2267" s="235"/>
      <c r="N2267" s="236"/>
      <c r="O2267" s="236"/>
      <c r="P2267" s="236"/>
      <c r="Q2267" s="236"/>
      <c r="R2267" s="236"/>
      <c r="S2267" s="236"/>
      <c r="T2267" s="237"/>
      <c r="U2267" s="11"/>
      <c r="V2267" s="11"/>
      <c r="W2267" s="11"/>
      <c r="X2267" s="11"/>
      <c r="Y2267" s="11"/>
      <c r="Z2267" s="11"/>
      <c r="AA2267" s="11"/>
      <c r="AB2267" s="11"/>
      <c r="AC2267" s="11"/>
      <c r="AD2267" s="11"/>
      <c r="AE2267" s="11"/>
      <c r="AT2267" s="238" t="s">
        <v>199</v>
      </c>
      <c r="AU2267" s="238" t="s">
        <v>85</v>
      </c>
      <c r="AV2267" s="11" t="s">
        <v>85</v>
      </c>
      <c r="AW2267" s="11" t="s">
        <v>32</v>
      </c>
      <c r="AX2267" s="11" t="s">
        <v>76</v>
      </c>
      <c r="AY2267" s="238" t="s">
        <v>195</v>
      </c>
    </row>
    <row r="2268" s="10" customFormat="1">
      <c r="A2268" s="10"/>
      <c r="B2268" s="218"/>
      <c r="C2268" s="219"/>
      <c r="D2268" s="213" t="s">
        <v>199</v>
      </c>
      <c r="E2268" s="220" t="s">
        <v>1</v>
      </c>
      <c r="F2268" s="221" t="s">
        <v>2055</v>
      </c>
      <c r="G2268" s="219"/>
      <c r="H2268" s="220" t="s">
        <v>1</v>
      </c>
      <c r="I2268" s="222"/>
      <c r="J2268" s="219"/>
      <c r="K2268" s="219"/>
      <c r="L2268" s="223"/>
      <c r="M2268" s="224"/>
      <c r="N2268" s="225"/>
      <c r="O2268" s="225"/>
      <c r="P2268" s="225"/>
      <c r="Q2268" s="225"/>
      <c r="R2268" s="225"/>
      <c r="S2268" s="225"/>
      <c r="T2268" s="226"/>
      <c r="U2268" s="10"/>
      <c r="V2268" s="10"/>
      <c r="W2268" s="10"/>
      <c r="X2268" s="10"/>
      <c r="Y2268" s="10"/>
      <c r="Z2268" s="10"/>
      <c r="AA2268" s="10"/>
      <c r="AB2268" s="10"/>
      <c r="AC2268" s="10"/>
      <c r="AD2268" s="10"/>
      <c r="AE2268" s="10"/>
      <c r="AT2268" s="227" t="s">
        <v>199</v>
      </c>
      <c r="AU2268" s="227" t="s">
        <v>85</v>
      </c>
      <c r="AV2268" s="10" t="s">
        <v>83</v>
      </c>
      <c r="AW2268" s="10" t="s">
        <v>32</v>
      </c>
      <c r="AX2268" s="10" t="s">
        <v>76</v>
      </c>
      <c r="AY2268" s="227" t="s">
        <v>195</v>
      </c>
    </row>
    <row r="2269" s="11" customFormat="1">
      <c r="A2269" s="11"/>
      <c r="B2269" s="228"/>
      <c r="C2269" s="229"/>
      <c r="D2269" s="213" t="s">
        <v>199</v>
      </c>
      <c r="E2269" s="230" t="s">
        <v>1</v>
      </c>
      <c r="F2269" s="231" t="s">
        <v>3028</v>
      </c>
      <c r="G2269" s="229"/>
      <c r="H2269" s="232">
        <v>286.25999999999999</v>
      </c>
      <c r="I2269" s="233"/>
      <c r="J2269" s="229"/>
      <c r="K2269" s="229"/>
      <c r="L2269" s="234"/>
      <c r="M2269" s="235"/>
      <c r="N2269" s="236"/>
      <c r="O2269" s="236"/>
      <c r="P2269" s="236"/>
      <c r="Q2269" s="236"/>
      <c r="R2269" s="236"/>
      <c r="S2269" s="236"/>
      <c r="T2269" s="237"/>
      <c r="U2269" s="11"/>
      <c r="V2269" s="11"/>
      <c r="W2269" s="11"/>
      <c r="X2269" s="11"/>
      <c r="Y2269" s="11"/>
      <c r="Z2269" s="11"/>
      <c r="AA2269" s="11"/>
      <c r="AB2269" s="11"/>
      <c r="AC2269" s="11"/>
      <c r="AD2269" s="11"/>
      <c r="AE2269" s="11"/>
      <c r="AT2269" s="238" t="s">
        <v>199</v>
      </c>
      <c r="AU2269" s="238" t="s">
        <v>85</v>
      </c>
      <c r="AV2269" s="11" t="s">
        <v>85</v>
      </c>
      <c r="AW2269" s="11" t="s">
        <v>32</v>
      </c>
      <c r="AX2269" s="11" t="s">
        <v>76</v>
      </c>
      <c r="AY2269" s="238" t="s">
        <v>195</v>
      </c>
    </row>
    <row r="2270" s="11" customFormat="1">
      <c r="A2270" s="11"/>
      <c r="B2270" s="228"/>
      <c r="C2270" s="229"/>
      <c r="D2270" s="213" t="s">
        <v>199</v>
      </c>
      <c r="E2270" s="230" t="s">
        <v>1</v>
      </c>
      <c r="F2270" s="231" t="s">
        <v>3029</v>
      </c>
      <c r="G2270" s="229"/>
      <c r="H2270" s="232">
        <v>10.4</v>
      </c>
      <c r="I2270" s="233"/>
      <c r="J2270" s="229"/>
      <c r="K2270" s="229"/>
      <c r="L2270" s="234"/>
      <c r="M2270" s="235"/>
      <c r="N2270" s="236"/>
      <c r="O2270" s="236"/>
      <c r="P2270" s="236"/>
      <c r="Q2270" s="236"/>
      <c r="R2270" s="236"/>
      <c r="S2270" s="236"/>
      <c r="T2270" s="237"/>
      <c r="U2270" s="11"/>
      <c r="V2270" s="11"/>
      <c r="W2270" s="11"/>
      <c r="X2270" s="11"/>
      <c r="Y2270" s="11"/>
      <c r="Z2270" s="11"/>
      <c r="AA2270" s="11"/>
      <c r="AB2270" s="11"/>
      <c r="AC2270" s="11"/>
      <c r="AD2270" s="11"/>
      <c r="AE2270" s="11"/>
      <c r="AT2270" s="238" t="s">
        <v>199</v>
      </c>
      <c r="AU2270" s="238" t="s">
        <v>85</v>
      </c>
      <c r="AV2270" s="11" t="s">
        <v>85</v>
      </c>
      <c r="AW2270" s="11" t="s">
        <v>32</v>
      </c>
      <c r="AX2270" s="11" t="s">
        <v>76</v>
      </c>
      <c r="AY2270" s="238" t="s">
        <v>195</v>
      </c>
    </row>
    <row r="2271" s="10" customFormat="1">
      <c r="A2271" s="10"/>
      <c r="B2271" s="218"/>
      <c r="C2271" s="219"/>
      <c r="D2271" s="213" t="s">
        <v>199</v>
      </c>
      <c r="E2271" s="220" t="s">
        <v>1</v>
      </c>
      <c r="F2271" s="221" t="s">
        <v>2058</v>
      </c>
      <c r="G2271" s="219"/>
      <c r="H2271" s="220" t="s">
        <v>1</v>
      </c>
      <c r="I2271" s="222"/>
      <c r="J2271" s="219"/>
      <c r="K2271" s="219"/>
      <c r="L2271" s="223"/>
      <c r="M2271" s="224"/>
      <c r="N2271" s="225"/>
      <c r="O2271" s="225"/>
      <c r="P2271" s="225"/>
      <c r="Q2271" s="225"/>
      <c r="R2271" s="225"/>
      <c r="S2271" s="225"/>
      <c r="T2271" s="226"/>
      <c r="U2271" s="10"/>
      <c r="V2271" s="10"/>
      <c r="W2271" s="10"/>
      <c r="X2271" s="10"/>
      <c r="Y2271" s="10"/>
      <c r="Z2271" s="10"/>
      <c r="AA2271" s="10"/>
      <c r="AB2271" s="10"/>
      <c r="AC2271" s="10"/>
      <c r="AD2271" s="10"/>
      <c r="AE2271" s="10"/>
      <c r="AT2271" s="227" t="s">
        <v>199</v>
      </c>
      <c r="AU2271" s="227" t="s">
        <v>85</v>
      </c>
      <c r="AV2271" s="10" t="s">
        <v>83</v>
      </c>
      <c r="AW2271" s="10" t="s">
        <v>32</v>
      </c>
      <c r="AX2271" s="10" t="s">
        <v>76</v>
      </c>
      <c r="AY2271" s="227" t="s">
        <v>195</v>
      </c>
    </row>
    <row r="2272" s="11" customFormat="1">
      <c r="A2272" s="11"/>
      <c r="B2272" s="228"/>
      <c r="C2272" s="229"/>
      <c r="D2272" s="213" t="s">
        <v>199</v>
      </c>
      <c r="E2272" s="230" t="s">
        <v>1</v>
      </c>
      <c r="F2272" s="231" t="s">
        <v>3030</v>
      </c>
      <c r="G2272" s="229"/>
      <c r="H2272" s="232">
        <v>6.5800000000000001</v>
      </c>
      <c r="I2272" s="233"/>
      <c r="J2272" s="229"/>
      <c r="K2272" s="229"/>
      <c r="L2272" s="234"/>
      <c r="M2272" s="235"/>
      <c r="N2272" s="236"/>
      <c r="O2272" s="236"/>
      <c r="P2272" s="236"/>
      <c r="Q2272" s="236"/>
      <c r="R2272" s="236"/>
      <c r="S2272" s="236"/>
      <c r="T2272" s="237"/>
      <c r="U2272" s="11"/>
      <c r="V2272" s="11"/>
      <c r="W2272" s="11"/>
      <c r="X2272" s="11"/>
      <c r="Y2272" s="11"/>
      <c r="Z2272" s="11"/>
      <c r="AA2272" s="11"/>
      <c r="AB2272" s="11"/>
      <c r="AC2272" s="11"/>
      <c r="AD2272" s="11"/>
      <c r="AE2272" s="11"/>
      <c r="AT2272" s="238" t="s">
        <v>199</v>
      </c>
      <c r="AU2272" s="238" t="s">
        <v>85</v>
      </c>
      <c r="AV2272" s="11" t="s">
        <v>85</v>
      </c>
      <c r="AW2272" s="11" t="s">
        <v>32</v>
      </c>
      <c r="AX2272" s="11" t="s">
        <v>76</v>
      </c>
      <c r="AY2272" s="238" t="s">
        <v>195</v>
      </c>
    </row>
    <row r="2273" s="10" customFormat="1">
      <c r="A2273" s="10"/>
      <c r="B2273" s="218"/>
      <c r="C2273" s="219"/>
      <c r="D2273" s="213" t="s">
        <v>199</v>
      </c>
      <c r="E2273" s="220" t="s">
        <v>1</v>
      </c>
      <c r="F2273" s="221" t="s">
        <v>2078</v>
      </c>
      <c r="G2273" s="219"/>
      <c r="H2273" s="220" t="s">
        <v>1</v>
      </c>
      <c r="I2273" s="222"/>
      <c r="J2273" s="219"/>
      <c r="K2273" s="219"/>
      <c r="L2273" s="223"/>
      <c r="M2273" s="224"/>
      <c r="N2273" s="225"/>
      <c r="O2273" s="225"/>
      <c r="P2273" s="225"/>
      <c r="Q2273" s="225"/>
      <c r="R2273" s="225"/>
      <c r="S2273" s="225"/>
      <c r="T2273" s="226"/>
      <c r="U2273" s="10"/>
      <c r="V2273" s="10"/>
      <c r="W2273" s="10"/>
      <c r="X2273" s="10"/>
      <c r="Y2273" s="10"/>
      <c r="Z2273" s="10"/>
      <c r="AA2273" s="10"/>
      <c r="AB2273" s="10"/>
      <c r="AC2273" s="10"/>
      <c r="AD2273" s="10"/>
      <c r="AE2273" s="10"/>
      <c r="AT2273" s="227" t="s">
        <v>199</v>
      </c>
      <c r="AU2273" s="227" t="s">
        <v>85</v>
      </c>
      <c r="AV2273" s="10" t="s">
        <v>83</v>
      </c>
      <c r="AW2273" s="10" t="s">
        <v>32</v>
      </c>
      <c r="AX2273" s="10" t="s">
        <v>76</v>
      </c>
      <c r="AY2273" s="227" t="s">
        <v>195</v>
      </c>
    </row>
    <row r="2274" s="11" customFormat="1">
      <c r="A2274" s="11"/>
      <c r="B2274" s="228"/>
      <c r="C2274" s="229"/>
      <c r="D2274" s="213" t="s">
        <v>199</v>
      </c>
      <c r="E2274" s="230" t="s">
        <v>1</v>
      </c>
      <c r="F2274" s="231" t="s">
        <v>3031</v>
      </c>
      <c r="G2274" s="229"/>
      <c r="H2274" s="232">
        <v>29.719999999999999</v>
      </c>
      <c r="I2274" s="233"/>
      <c r="J2274" s="229"/>
      <c r="K2274" s="229"/>
      <c r="L2274" s="234"/>
      <c r="M2274" s="235"/>
      <c r="N2274" s="236"/>
      <c r="O2274" s="236"/>
      <c r="P2274" s="236"/>
      <c r="Q2274" s="236"/>
      <c r="R2274" s="236"/>
      <c r="S2274" s="236"/>
      <c r="T2274" s="237"/>
      <c r="U2274" s="11"/>
      <c r="V2274" s="11"/>
      <c r="W2274" s="11"/>
      <c r="X2274" s="11"/>
      <c r="Y2274" s="11"/>
      <c r="Z2274" s="11"/>
      <c r="AA2274" s="11"/>
      <c r="AB2274" s="11"/>
      <c r="AC2274" s="11"/>
      <c r="AD2274" s="11"/>
      <c r="AE2274" s="11"/>
      <c r="AT2274" s="238" t="s">
        <v>199</v>
      </c>
      <c r="AU2274" s="238" t="s">
        <v>85</v>
      </c>
      <c r="AV2274" s="11" t="s">
        <v>85</v>
      </c>
      <c r="AW2274" s="11" t="s">
        <v>32</v>
      </c>
      <c r="AX2274" s="11" t="s">
        <v>76</v>
      </c>
      <c r="AY2274" s="238" t="s">
        <v>195</v>
      </c>
    </row>
    <row r="2275" s="11" customFormat="1">
      <c r="A2275" s="11"/>
      <c r="B2275" s="228"/>
      <c r="C2275" s="229"/>
      <c r="D2275" s="213" t="s">
        <v>199</v>
      </c>
      <c r="E2275" s="230" t="s">
        <v>1</v>
      </c>
      <c r="F2275" s="231" t="s">
        <v>3032</v>
      </c>
      <c r="G2275" s="229"/>
      <c r="H2275" s="232">
        <v>7.2000000000000002</v>
      </c>
      <c r="I2275" s="233"/>
      <c r="J2275" s="229"/>
      <c r="K2275" s="229"/>
      <c r="L2275" s="234"/>
      <c r="M2275" s="235"/>
      <c r="N2275" s="236"/>
      <c r="O2275" s="236"/>
      <c r="P2275" s="236"/>
      <c r="Q2275" s="236"/>
      <c r="R2275" s="236"/>
      <c r="S2275" s="236"/>
      <c r="T2275" s="237"/>
      <c r="U2275" s="11"/>
      <c r="V2275" s="11"/>
      <c r="W2275" s="11"/>
      <c r="X2275" s="11"/>
      <c r="Y2275" s="11"/>
      <c r="Z2275" s="11"/>
      <c r="AA2275" s="11"/>
      <c r="AB2275" s="11"/>
      <c r="AC2275" s="11"/>
      <c r="AD2275" s="11"/>
      <c r="AE2275" s="11"/>
      <c r="AT2275" s="238" t="s">
        <v>199</v>
      </c>
      <c r="AU2275" s="238" t="s">
        <v>85</v>
      </c>
      <c r="AV2275" s="11" t="s">
        <v>85</v>
      </c>
      <c r="AW2275" s="11" t="s">
        <v>32</v>
      </c>
      <c r="AX2275" s="11" t="s">
        <v>76</v>
      </c>
      <c r="AY2275" s="238" t="s">
        <v>195</v>
      </c>
    </row>
    <row r="2276" s="10" customFormat="1">
      <c r="A2276" s="10"/>
      <c r="B2276" s="218"/>
      <c r="C2276" s="219"/>
      <c r="D2276" s="213" t="s">
        <v>199</v>
      </c>
      <c r="E2276" s="220" t="s">
        <v>1</v>
      </c>
      <c r="F2276" s="221" t="s">
        <v>2062</v>
      </c>
      <c r="G2276" s="219"/>
      <c r="H2276" s="220" t="s">
        <v>1</v>
      </c>
      <c r="I2276" s="222"/>
      <c r="J2276" s="219"/>
      <c r="K2276" s="219"/>
      <c r="L2276" s="223"/>
      <c r="M2276" s="224"/>
      <c r="N2276" s="225"/>
      <c r="O2276" s="225"/>
      <c r="P2276" s="225"/>
      <c r="Q2276" s="225"/>
      <c r="R2276" s="225"/>
      <c r="S2276" s="225"/>
      <c r="T2276" s="226"/>
      <c r="U2276" s="10"/>
      <c r="V2276" s="10"/>
      <c r="W2276" s="10"/>
      <c r="X2276" s="10"/>
      <c r="Y2276" s="10"/>
      <c r="Z2276" s="10"/>
      <c r="AA2276" s="10"/>
      <c r="AB2276" s="10"/>
      <c r="AC2276" s="10"/>
      <c r="AD2276" s="10"/>
      <c r="AE2276" s="10"/>
      <c r="AT2276" s="227" t="s">
        <v>199</v>
      </c>
      <c r="AU2276" s="227" t="s">
        <v>85</v>
      </c>
      <c r="AV2276" s="10" t="s">
        <v>83</v>
      </c>
      <c r="AW2276" s="10" t="s">
        <v>32</v>
      </c>
      <c r="AX2276" s="10" t="s">
        <v>76</v>
      </c>
      <c r="AY2276" s="227" t="s">
        <v>195</v>
      </c>
    </row>
    <row r="2277" s="11" customFormat="1">
      <c r="A2277" s="11"/>
      <c r="B2277" s="228"/>
      <c r="C2277" s="229"/>
      <c r="D2277" s="213" t="s">
        <v>199</v>
      </c>
      <c r="E2277" s="230" t="s">
        <v>1</v>
      </c>
      <c r="F2277" s="231" t="s">
        <v>3033</v>
      </c>
      <c r="G2277" s="229"/>
      <c r="H2277" s="232">
        <v>38.100000000000001</v>
      </c>
      <c r="I2277" s="233"/>
      <c r="J2277" s="229"/>
      <c r="K2277" s="229"/>
      <c r="L2277" s="234"/>
      <c r="M2277" s="235"/>
      <c r="N2277" s="236"/>
      <c r="O2277" s="236"/>
      <c r="P2277" s="236"/>
      <c r="Q2277" s="236"/>
      <c r="R2277" s="236"/>
      <c r="S2277" s="236"/>
      <c r="T2277" s="237"/>
      <c r="U2277" s="11"/>
      <c r="V2277" s="11"/>
      <c r="W2277" s="11"/>
      <c r="X2277" s="11"/>
      <c r="Y2277" s="11"/>
      <c r="Z2277" s="11"/>
      <c r="AA2277" s="11"/>
      <c r="AB2277" s="11"/>
      <c r="AC2277" s="11"/>
      <c r="AD2277" s="11"/>
      <c r="AE2277" s="11"/>
      <c r="AT2277" s="238" t="s">
        <v>199</v>
      </c>
      <c r="AU2277" s="238" t="s">
        <v>85</v>
      </c>
      <c r="AV2277" s="11" t="s">
        <v>85</v>
      </c>
      <c r="AW2277" s="11" t="s">
        <v>32</v>
      </c>
      <c r="AX2277" s="11" t="s">
        <v>76</v>
      </c>
      <c r="AY2277" s="238" t="s">
        <v>195</v>
      </c>
    </row>
    <row r="2278" s="11" customFormat="1">
      <c r="A2278" s="11"/>
      <c r="B2278" s="228"/>
      <c r="C2278" s="229"/>
      <c r="D2278" s="213" t="s">
        <v>199</v>
      </c>
      <c r="E2278" s="230" t="s">
        <v>1</v>
      </c>
      <c r="F2278" s="231" t="s">
        <v>3034</v>
      </c>
      <c r="G2278" s="229"/>
      <c r="H2278" s="232">
        <v>5.2000000000000002</v>
      </c>
      <c r="I2278" s="233"/>
      <c r="J2278" s="229"/>
      <c r="K2278" s="229"/>
      <c r="L2278" s="234"/>
      <c r="M2278" s="235"/>
      <c r="N2278" s="236"/>
      <c r="O2278" s="236"/>
      <c r="P2278" s="236"/>
      <c r="Q2278" s="236"/>
      <c r="R2278" s="236"/>
      <c r="S2278" s="236"/>
      <c r="T2278" s="237"/>
      <c r="U2278" s="11"/>
      <c r="V2278" s="11"/>
      <c r="W2278" s="11"/>
      <c r="X2278" s="11"/>
      <c r="Y2278" s="11"/>
      <c r="Z2278" s="11"/>
      <c r="AA2278" s="11"/>
      <c r="AB2278" s="11"/>
      <c r="AC2278" s="11"/>
      <c r="AD2278" s="11"/>
      <c r="AE2278" s="11"/>
      <c r="AT2278" s="238" t="s">
        <v>199</v>
      </c>
      <c r="AU2278" s="238" t="s">
        <v>85</v>
      </c>
      <c r="AV2278" s="11" t="s">
        <v>85</v>
      </c>
      <c r="AW2278" s="11" t="s">
        <v>32</v>
      </c>
      <c r="AX2278" s="11" t="s">
        <v>76</v>
      </c>
      <c r="AY2278" s="238" t="s">
        <v>195</v>
      </c>
    </row>
    <row r="2279" s="10" customFormat="1">
      <c r="A2279" s="10"/>
      <c r="B2279" s="218"/>
      <c r="C2279" s="219"/>
      <c r="D2279" s="213" t="s">
        <v>199</v>
      </c>
      <c r="E2279" s="220" t="s">
        <v>1</v>
      </c>
      <c r="F2279" s="221" t="s">
        <v>2016</v>
      </c>
      <c r="G2279" s="219"/>
      <c r="H2279" s="220" t="s">
        <v>1</v>
      </c>
      <c r="I2279" s="222"/>
      <c r="J2279" s="219"/>
      <c r="K2279" s="219"/>
      <c r="L2279" s="223"/>
      <c r="M2279" s="224"/>
      <c r="N2279" s="225"/>
      <c r="O2279" s="225"/>
      <c r="P2279" s="225"/>
      <c r="Q2279" s="225"/>
      <c r="R2279" s="225"/>
      <c r="S2279" s="225"/>
      <c r="T2279" s="226"/>
      <c r="U2279" s="10"/>
      <c r="V2279" s="10"/>
      <c r="W2279" s="10"/>
      <c r="X2279" s="10"/>
      <c r="Y2279" s="10"/>
      <c r="Z2279" s="10"/>
      <c r="AA2279" s="10"/>
      <c r="AB2279" s="10"/>
      <c r="AC2279" s="10"/>
      <c r="AD2279" s="10"/>
      <c r="AE2279" s="10"/>
      <c r="AT2279" s="227" t="s">
        <v>199</v>
      </c>
      <c r="AU2279" s="227" t="s">
        <v>85</v>
      </c>
      <c r="AV2279" s="10" t="s">
        <v>83</v>
      </c>
      <c r="AW2279" s="10" t="s">
        <v>32</v>
      </c>
      <c r="AX2279" s="10" t="s">
        <v>76</v>
      </c>
      <c r="AY2279" s="227" t="s">
        <v>195</v>
      </c>
    </row>
    <row r="2280" s="11" customFormat="1">
      <c r="A2280" s="11"/>
      <c r="B2280" s="228"/>
      <c r="C2280" s="229"/>
      <c r="D2280" s="213" t="s">
        <v>199</v>
      </c>
      <c r="E2280" s="230" t="s">
        <v>1</v>
      </c>
      <c r="F2280" s="231" t="s">
        <v>3035</v>
      </c>
      <c r="G2280" s="229"/>
      <c r="H2280" s="232">
        <v>3.3399999999999999</v>
      </c>
      <c r="I2280" s="233"/>
      <c r="J2280" s="229"/>
      <c r="K2280" s="229"/>
      <c r="L2280" s="234"/>
      <c r="M2280" s="235"/>
      <c r="N2280" s="236"/>
      <c r="O2280" s="236"/>
      <c r="P2280" s="236"/>
      <c r="Q2280" s="236"/>
      <c r="R2280" s="236"/>
      <c r="S2280" s="236"/>
      <c r="T2280" s="237"/>
      <c r="U2280" s="11"/>
      <c r="V2280" s="11"/>
      <c r="W2280" s="11"/>
      <c r="X2280" s="11"/>
      <c r="Y2280" s="11"/>
      <c r="Z2280" s="11"/>
      <c r="AA2280" s="11"/>
      <c r="AB2280" s="11"/>
      <c r="AC2280" s="11"/>
      <c r="AD2280" s="11"/>
      <c r="AE2280" s="11"/>
      <c r="AT2280" s="238" t="s">
        <v>199</v>
      </c>
      <c r="AU2280" s="238" t="s">
        <v>85</v>
      </c>
      <c r="AV2280" s="11" t="s">
        <v>85</v>
      </c>
      <c r="AW2280" s="11" t="s">
        <v>32</v>
      </c>
      <c r="AX2280" s="11" t="s">
        <v>76</v>
      </c>
      <c r="AY2280" s="238" t="s">
        <v>195</v>
      </c>
    </row>
    <row r="2281" s="10" customFormat="1">
      <c r="A2281" s="10"/>
      <c r="B2281" s="218"/>
      <c r="C2281" s="219"/>
      <c r="D2281" s="213" t="s">
        <v>199</v>
      </c>
      <c r="E2281" s="220" t="s">
        <v>1</v>
      </c>
      <c r="F2281" s="221" t="s">
        <v>2065</v>
      </c>
      <c r="G2281" s="219"/>
      <c r="H2281" s="220" t="s">
        <v>1</v>
      </c>
      <c r="I2281" s="222"/>
      <c r="J2281" s="219"/>
      <c r="K2281" s="219"/>
      <c r="L2281" s="223"/>
      <c r="M2281" s="224"/>
      <c r="N2281" s="225"/>
      <c r="O2281" s="225"/>
      <c r="P2281" s="225"/>
      <c r="Q2281" s="225"/>
      <c r="R2281" s="225"/>
      <c r="S2281" s="225"/>
      <c r="T2281" s="226"/>
      <c r="U2281" s="10"/>
      <c r="V2281" s="10"/>
      <c r="W2281" s="10"/>
      <c r="X2281" s="10"/>
      <c r="Y2281" s="10"/>
      <c r="Z2281" s="10"/>
      <c r="AA2281" s="10"/>
      <c r="AB2281" s="10"/>
      <c r="AC2281" s="10"/>
      <c r="AD2281" s="10"/>
      <c r="AE2281" s="10"/>
      <c r="AT2281" s="227" t="s">
        <v>199</v>
      </c>
      <c r="AU2281" s="227" t="s">
        <v>85</v>
      </c>
      <c r="AV2281" s="10" t="s">
        <v>83</v>
      </c>
      <c r="AW2281" s="10" t="s">
        <v>32</v>
      </c>
      <c r="AX2281" s="10" t="s">
        <v>76</v>
      </c>
      <c r="AY2281" s="227" t="s">
        <v>195</v>
      </c>
    </row>
    <row r="2282" s="11" customFormat="1">
      <c r="A2282" s="11"/>
      <c r="B2282" s="228"/>
      <c r="C2282" s="229"/>
      <c r="D2282" s="213" t="s">
        <v>199</v>
      </c>
      <c r="E2282" s="230" t="s">
        <v>1</v>
      </c>
      <c r="F2282" s="231" t="s">
        <v>3036</v>
      </c>
      <c r="G2282" s="229"/>
      <c r="H2282" s="232">
        <v>2.2000000000000002</v>
      </c>
      <c r="I2282" s="233"/>
      <c r="J2282" s="229"/>
      <c r="K2282" s="229"/>
      <c r="L2282" s="234"/>
      <c r="M2282" s="235"/>
      <c r="N2282" s="236"/>
      <c r="O2282" s="236"/>
      <c r="P2282" s="236"/>
      <c r="Q2282" s="236"/>
      <c r="R2282" s="236"/>
      <c r="S2282" s="236"/>
      <c r="T2282" s="237"/>
      <c r="U2282" s="11"/>
      <c r="V2282" s="11"/>
      <c r="W2282" s="11"/>
      <c r="X2282" s="11"/>
      <c r="Y2282" s="11"/>
      <c r="Z2282" s="11"/>
      <c r="AA2282" s="11"/>
      <c r="AB2282" s="11"/>
      <c r="AC2282" s="11"/>
      <c r="AD2282" s="11"/>
      <c r="AE2282" s="11"/>
      <c r="AT2282" s="238" t="s">
        <v>199</v>
      </c>
      <c r="AU2282" s="238" t="s">
        <v>85</v>
      </c>
      <c r="AV2282" s="11" t="s">
        <v>85</v>
      </c>
      <c r="AW2282" s="11" t="s">
        <v>32</v>
      </c>
      <c r="AX2282" s="11" t="s">
        <v>76</v>
      </c>
      <c r="AY2282" s="238" t="s">
        <v>195</v>
      </c>
    </row>
    <row r="2283" s="10" customFormat="1">
      <c r="A2283" s="10"/>
      <c r="B2283" s="218"/>
      <c r="C2283" s="219"/>
      <c r="D2283" s="213" t="s">
        <v>199</v>
      </c>
      <c r="E2283" s="220" t="s">
        <v>1</v>
      </c>
      <c r="F2283" s="221" t="s">
        <v>2067</v>
      </c>
      <c r="G2283" s="219"/>
      <c r="H2283" s="220" t="s">
        <v>1</v>
      </c>
      <c r="I2283" s="222"/>
      <c r="J2283" s="219"/>
      <c r="K2283" s="219"/>
      <c r="L2283" s="223"/>
      <c r="M2283" s="224"/>
      <c r="N2283" s="225"/>
      <c r="O2283" s="225"/>
      <c r="P2283" s="225"/>
      <c r="Q2283" s="225"/>
      <c r="R2283" s="225"/>
      <c r="S2283" s="225"/>
      <c r="T2283" s="226"/>
      <c r="U2283" s="10"/>
      <c r="V2283" s="10"/>
      <c r="W2283" s="10"/>
      <c r="X2283" s="10"/>
      <c r="Y2283" s="10"/>
      <c r="Z2283" s="10"/>
      <c r="AA2283" s="10"/>
      <c r="AB2283" s="10"/>
      <c r="AC2283" s="10"/>
      <c r="AD2283" s="10"/>
      <c r="AE2283" s="10"/>
      <c r="AT2283" s="227" t="s">
        <v>199</v>
      </c>
      <c r="AU2283" s="227" t="s">
        <v>85</v>
      </c>
      <c r="AV2283" s="10" t="s">
        <v>83</v>
      </c>
      <c r="AW2283" s="10" t="s">
        <v>32</v>
      </c>
      <c r="AX2283" s="10" t="s">
        <v>76</v>
      </c>
      <c r="AY2283" s="227" t="s">
        <v>195</v>
      </c>
    </row>
    <row r="2284" s="11" customFormat="1">
      <c r="A2284" s="11"/>
      <c r="B2284" s="228"/>
      <c r="C2284" s="229"/>
      <c r="D2284" s="213" t="s">
        <v>199</v>
      </c>
      <c r="E2284" s="230" t="s">
        <v>1</v>
      </c>
      <c r="F2284" s="231" t="s">
        <v>3037</v>
      </c>
      <c r="G2284" s="229"/>
      <c r="H2284" s="232">
        <v>2.5800000000000001</v>
      </c>
      <c r="I2284" s="233"/>
      <c r="J2284" s="229"/>
      <c r="K2284" s="229"/>
      <c r="L2284" s="234"/>
      <c r="M2284" s="235"/>
      <c r="N2284" s="236"/>
      <c r="O2284" s="236"/>
      <c r="P2284" s="236"/>
      <c r="Q2284" s="236"/>
      <c r="R2284" s="236"/>
      <c r="S2284" s="236"/>
      <c r="T2284" s="237"/>
      <c r="U2284" s="11"/>
      <c r="V2284" s="11"/>
      <c r="W2284" s="11"/>
      <c r="X2284" s="11"/>
      <c r="Y2284" s="11"/>
      <c r="Z2284" s="11"/>
      <c r="AA2284" s="11"/>
      <c r="AB2284" s="11"/>
      <c r="AC2284" s="11"/>
      <c r="AD2284" s="11"/>
      <c r="AE2284" s="11"/>
      <c r="AT2284" s="238" t="s">
        <v>199</v>
      </c>
      <c r="AU2284" s="238" t="s">
        <v>85</v>
      </c>
      <c r="AV2284" s="11" t="s">
        <v>85</v>
      </c>
      <c r="AW2284" s="11" t="s">
        <v>32</v>
      </c>
      <c r="AX2284" s="11" t="s">
        <v>76</v>
      </c>
      <c r="AY2284" s="238" t="s">
        <v>195</v>
      </c>
    </row>
    <row r="2285" s="10" customFormat="1">
      <c r="A2285" s="10"/>
      <c r="B2285" s="218"/>
      <c r="C2285" s="219"/>
      <c r="D2285" s="213" t="s">
        <v>199</v>
      </c>
      <c r="E2285" s="220" t="s">
        <v>1</v>
      </c>
      <c r="F2285" s="221" t="s">
        <v>2009</v>
      </c>
      <c r="G2285" s="219"/>
      <c r="H2285" s="220" t="s">
        <v>1</v>
      </c>
      <c r="I2285" s="222"/>
      <c r="J2285" s="219"/>
      <c r="K2285" s="219"/>
      <c r="L2285" s="223"/>
      <c r="M2285" s="224"/>
      <c r="N2285" s="225"/>
      <c r="O2285" s="225"/>
      <c r="P2285" s="225"/>
      <c r="Q2285" s="225"/>
      <c r="R2285" s="225"/>
      <c r="S2285" s="225"/>
      <c r="T2285" s="226"/>
      <c r="U2285" s="10"/>
      <c r="V2285" s="10"/>
      <c r="W2285" s="10"/>
      <c r="X2285" s="10"/>
      <c r="Y2285" s="10"/>
      <c r="Z2285" s="10"/>
      <c r="AA2285" s="10"/>
      <c r="AB2285" s="10"/>
      <c r="AC2285" s="10"/>
      <c r="AD2285" s="10"/>
      <c r="AE2285" s="10"/>
      <c r="AT2285" s="227" t="s">
        <v>199</v>
      </c>
      <c r="AU2285" s="227" t="s">
        <v>85</v>
      </c>
      <c r="AV2285" s="10" t="s">
        <v>83</v>
      </c>
      <c r="AW2285" s="10" t="s">
        <v>32</v>
      </c>
      <c r="AX2285" s="10" t="s">
        <v>76</v>
      </c>
      <c r="AY2285" s="227" t="s">
        <v>195</v>
      </c>
    </row>
    <row r="2286" s="11" customFormat="1">
      <c r="A2286" s="11"/>
      <c r="B2286" s="228"/>
      <c r="C2286" s="229"/>
      <c r="D2286" s="213" t="s">
        <v>199</v>
      </c>
      <c r="E2286" s="230" t="s">
        <v>1</v>
      </c>
      <c r="F2286" s="231" t="s">
        <v>3038</v>
      </c>
      <c r="G2286" s="229"/>
      <c r="H2286" s="232">
        <v>5.5599999999999996</v>
      </c>
      <c r="I2286" s="233"/>
      <c r="J2286" s="229"/>
      <c r="K2286" s="229"/>
      <c r="L2286" s="234"/>
      <c r="M2286" s="235"/>
      <c r="N2286" s="236"/>
      <c r="O2286" s="236"/>
      <c r="P2286" s="236"/>
      <c r="Q2286" s="236"/>
      <c r="R2286" s="236"/>
      <c r="S2286" s="236"/>
      <c r="T2286" s="237"/>
      <c r="U2286" s="11"/>
      <c r="V2286" s="11"/>
      <c r="W2286" s="11"/>
      <c r="X2286" s="11"/>
      <c r="Y2286" s="11"/>
      <c r="Z2286" s="11"/>
      <c r="AA2286" s="11"/>
      <c r="AB2286" s="11"/>
      <c r="AC2286" s="11"/>
      <c r="AD2286" s="11"/>
      <c r="AE2286" s="11"/>
      <c r="AT2286" s="238" t="s">
        <v>199</v>
      </c>
      <c r="AU2286" s="238" t="s">
        <v>85</v>
      </c>
      <c r="AV2286" s="11" t="s">
        <v>85</v>
      </c>
      <c r="AW2286" s="11" t="s">
        <v>32</v>
      </c>
      <c r="AX2286" s="11" t="s">
        <v>76</v>
      </c>
      <c r="AY2286" s="238" t="s">
        <v>195</v>
      </c>
    </row>
    <row r="2287" s="10" customFormat="1">
      <c r="A2287" s="10"/>
      <c r="B2287" s="218"/>
      <c r="C2287" s="219"/>
      <c r="D2287" s="213" t="s">
        <v>199</v>
      </c>
      <c r="E2287" s="220" t="s">
        <v>1</v>
      </c>
      <c r="F2287" s="221" t="s">
        <v>2036</v>
      </c>
      <c r="G2287" s="219"/>
      <c r="H2287" s="220" t="s">
        <v>1</v>
      </c>
      <c r="I2287" s="222"/>
      <c r="J2287" s="219"/>
      <c r="K2287" s="219"/>
      <c r="L2287" s="223"/>
      <c r="M2287" s="224"/>
      <c r="N2287" s="225"/>
      <c r="O2287" s="225"/>
      <c r="P2287" s="225"/>
      <c r="Q2287" s="225"/>
      <c r="R2287" s="225"/>
      <c r="S2287" s="225"/>
      <c r="T2287" s="226"/>
      <c r="U2287" s="10"/>
      <c r="V2287" s="10"/>
      <c r="W2287" s="10"/>
      <c r="X2287" s="10"/>
      <c r="Y2287" s="10"/>
      <c r="Z2287" s="10"/>
      <c r="AA2287" s="10"/>
      <c r="AB2287" s="10"/>
      <c r="AC2287" s="10"/>
      <c r="AD2287" s="10"/>
      <c r="AE2287" s="10"/>
      <c r="AT2287" s="227" t="s">
        <v>199</v>
      </c>
      <c r="AU2287" s="227" t="s">
        <v>85</v>
      </c>
      <c r="AV2287" s="10" t="s">
        <v>83</v>
      </c>
      <c r="AW2287" s="10" t="s">
        <v>32</v>
      </c>
      <c r="AX2287" s="10" t="s">
        <v>76</v>
      </c>
      <c r="AY2287" s="227" t="s">
        <v>195</v>
      </c>
    </row>
    <row r="2288" s="11" customFormat="1">
      <c r="A2288" s="11"/>
      <c r="B2288" s="228"/>
      <c r="C2288" s="229"/>
      <c r="D2288" s="213" t="s">
        <v>199</v>
      </c>
      <c r="E2288" s="230" t="s">
        <v>1</v>
      </c>
      <c r="F2288" s="231" t="s">
        <v>3039</v>
      </c>
      <c r="G2288" s="229"/>
      <c r="H2288" s="232">
        <v>14.76</v>
      </c>
      <c r="I2288" s="233"/>
      <c r="J2288" s="229"/>
      <c r="K2288" s="229"/>
      <c r="L2288" s="234"/>
      <c r="M2288" s="235"/>
      <c r="N2288" s="236"/>
      <c r="O2288" s="236"/>
      <c r="P2288" s="236"/>
      <c r="Q2288" s="236"/>
      <c r="R2288" s="236"/>
      <c r="S2288" s="236"/>
      <c r="T2288" s="237"/>
      <c r="U2288" s="11"/>
      <c r="V2288" s="11"/>
      <c r="W2288" s="11"/>
      <c r="X2288" s="11"/>
      <c r="Y2288" s="11"/>
      <c r="Z2288" s="11"/>
      <c r="AA2288" s="11"/>
      <c r="AB2288" s="11"/>
      <c r="AC2288" s="11"/>
      <c r="AD2288" s="11"/>
      <c r="AE2288" s="11"/>
      <c r="AT2288" s="238" t="s">
        <v>199</v>
      </c>
      <c r="AU2288" s="238" t="s">
        <v>85</v>
      </c>
      <c r="AV2288" s="11" t="s">
        <v>85</v>
      </c>
      <c r="AW2288" s="11" t="s">
        <v>32</v>
      </c>
      <c r="AX2288" s="11" t="s">
        <v>76</v>
      </c>
      <c r="AY2288" s="238" t="s">
        <v>195</v>
      </c>
    </row>
    <row r="2289" s="10" customFormat="1">
      <c r="A2289" s="10"/>
      <c r="B2289" s="218"/>
      <c r="C2289" s="219"/>
      <c r="D2289" s="213" t="s">
        <v>199</v>
      </c>
      <c r="E2289" s="220" t="s">
        <v>1</v>
      </c>
      <c r="F2289" s="221" t="s">
        <v>2071</v>
      </c>
      <c r="G2289" s="219"/>
      <c r="H2289" s="220" t="s">
        <v>1</v>
      </c>
      <c r="I2289" s="222"/>
      <c r="J2289" s="219"/>
      <c r="K2289" s="219"/>
      <c r="L2289" s="223"/>
      <c r="M2289" s="224"/>
      <c r="N2289" s="225"/>
      <c r="O2289" s="225"/>
      <c r="P2289" s="225"/>
      <c r="Q2289" s="225"/>
      <c r="R2289" s="225"/>
      <c r="S2289" s="225"/>
      <c r="T2289" s="226"/>
      <c r="U2289" s="10"/>
      <c r="V2289" s="10"/>
      <c r="W2289" s="10"/>
      <c r="X2289" s="10"/>
      <c r="Y2289" s="10"/>
      <c r="Z2289" s="10"/>
      <c r="AA2289" s="10"/>
      <c r="AB2289" s="10"/>
      <c r="AC2289" s="10"/>
      <c r="AD2289" s="10"/>
      <c r="AE2289" s="10"/>
      <c r="AT2289" s="227" t="s">
        <v>199</v>
      </c>
      <c r="AU2289" s="227" t="s">
        <v>85</v>
      </c>
      <c r="AV2289" s="10" t="s">
        <v>83</v>
      </c>
      <c r="AW2289" s="10" t="s">
        <v>32</v>
      </c>
      <c r="AX2289" s="10" t="s">
        <v>76</v>
      </c>
      <c r="AY2289" s="227" t="s">
        <v>195</v>
      </c>
    </row>
    <row r="2290" s="11" customFormat="1">
      <c r="A2290" s="11"/>
      <c r="B2290" s="228"/>
      <c r="C2290" s="229"/>
      <c r="D2290" s="213" t="s">
        <v>199</v>
      </c>
      <c r="E2290" s="230" t="s">
        <v>1</v>
      </c>
      <c r="F2290" s="231" t="s">
        <v>3040</v>
      </c>
      <c r="G2290" s="229"/>
      <c r="H2290" s="232">
        <v>3.8799999999999999</v>
      </c>
      <c r="I2290" s="233"/>
      <c r="J2290" s="229"/>
      <c r="K2290" s="229"/>
      <c r="L2290" s="234"/>
      <c r="M2290" s="235"/>
      <c r="N2290" s="236"/>
      <c r="O2290" s="236"/>
      <c r="P2290" s="236"/>
      <c r="Q2290" s="236"/>
      <c r="R2290" s="236"/>
      <c r="S2290" s="236"/>
      <c r="T2290" s="237"/>
      <c r="U2290" s="11"/>
      <c r="V2290" s="11"/>
      <c r="W2290" s="11"/>
      <c r="X2290" s="11"/>
      <c r="Y2290" s="11"/>
      <c r="Z2290" s="11"/>
      <c r="AA2290" s="11"/>
      <c r="AB2290" s="11"/>
      <c r="AC2290" s="11"/>
      <c r="AD2290" s="11"/>
      <c r="AE2290" s="11"/>
      <c r="AT2290" s="238" t="s">
        <v>199</v>
      </c>
      <c r="AU2290" s="238" t="s">
        <v>85</v>
      </c>
      <c r="AV2290" s="11" t="s">
        <v>85</v>
      </c>
      <c r="AW2290" s="11" t="s">
        <v>32</v>
      </c>
      <c r="AX2290" s="11" t="s">
        <v>76</v>
      </c>
      <c r="AY2290" s="238" t="s">
        <v>195</v>
      </c>
    </row>
    <row r="2291" s="10" customFormat="1">
      <c r="A2291" s="10"/>
      <c r="B2291" s="218"/>
      <c r="C2291" s="219"/>
      <c r="D2291" s="213" t="s">
        <v>199</v>
      </c>
      <c r="E2291" s="220" t="s">
        <v>1</v>
      </c>
      <c r="F2291" s="221" t="s">
        <v>2073</v>
      </c>
      <c r="G2291" s="219"/>
      <c r="H2291" s="220" t="s">
        <v>1</v>
      </c>
      <c r="I2291" s="222"/>
      <c r="J2291" s="219"/>
      <c r="K2291" s="219"/>
      <c r="L2291" s="223"/>
      <c r="M2291" s="224"/>
      <c r="N2291" s="225"/>
      <c r="O2291" s="225"/>
      <c r="P2291" s="225"/>
      <c r="Q2291" s="225"/>
      <c r="R2291" s="225"/>
      <c r="S2291" s="225"/>
      <c r="T2291" s="226"/>
      <c r="U2291" s="10"/>
      <c r="V2291" s="10"/>
      <c r="W2291" s="10"/>
      <c r="X2291" s="10"/>
      <c r="Y2291" s="10"/>
      <c r="Z2291" s="10"/>
      <c r="AA2291" s="10"/>
      <c r="AB2291" s="10"/>
      <c r="AC2291" s="10"/>
      <c r="AD2291" s="10"/>
      <c r="AE2291" s="10"/>
      <c r="AT2291" s="227" t="s">
        <v>199</v>
      </c>
      <c r="AU2291" s="227" t="s">
        <v>85</v>
      </c>
      <c r="AV2291" s="10" t="s">
        <v>83</v>
      </c>
      <c r="AW2291" s="10" t="s">
        <v>32</v>
      </c>
      <c r="AX2291" s="10" t="s">
        <v>76</v>
      </c>
      <c r="AY2291" s="227" t="s">
        <v>195</v>
      </c>
    </row>
    <row r="2292" s="11" customFormat="1">
      <c r="A2292" s="11"/>
      <c r="B2292" s="228"/>
      <c r="C2292" s="229"/>
      <c r="D2292" s="213" t="s">
        <v>199</v>
      </c>
      <c r="E2292" s="230" t="s">
        <v>1</v>
      </c>
      <c r="F2292" s="231" t="s">
        <v>3041</v>
      </c>
      <c r="G2292" s="229"/>
      <c r="H2292" s="232">
        <v>3</v>
      </c>
      <c r="I2292" s="233"/>
      <c r="J2292" s="229"/>
      <c r="K2292" s="229"/>
      <c r="L2292" s="234"/>
      <c r="M2292" s="235"/>
      <c r="N2292" s="236"/>
      <c r="O2292" s="236"/>
      <c r="P2292" s="236"/>
      <c r="Q2292" s="236"/>
      <c r="R2292" s="236"/>
      <c r="S2292" s="236"/>
      <c r="T2292" s="237"/>
      <c r="U2292" s="11"/>
      <c r="V2292" s="11"/>
      <c r="W2292" s="11"/>
      <c r="X2292" s="11"/>
      <c r="Y2292" s="11"/>
      <c r="Z2292" s="11"/>
      <c r="AA2292" s="11"/>
      <c r="AB2292" s="11"/>
      <c r="AC2292" s="11"/>
      <c r="AD2292" s="11"/>
      <c r="AE2292" s="11"/>
      <c r="AT2292" s="238" t="s">
        <v>199</v>
      </c>
      <c r="AU2292" s="238" t="s">
        <v>85</v>
      </c>
      <c r="AV2292" s="11" t="s">
        <v>85</v>
      </c>
      <c r="AW2292" s="11" t="s">
        <v>32</v>
      </c>
      <c r="AX2292" s="11" t="s">
        <v>76</v>
      </c>
      <c r="AY2292" s="238" t="s">
        <v>195</v>
      </c>
    </row>
    <row r="2293" s="10" customFormat="1">
      <c r="A2293" s="10"/>
      <c r="B2293" s="218"/>
      <c r="C2293" s="219"/>
      <c r="D2293" s="213" t="s">
        <v>199</v>
      </c>
      <c r="E2293" s="220" t="s">
        <v>1</v>
      </c>
      <c r="F2293" s="221" t="s">
        <v>2075</v>
      </c>
      <c r="G2293" s="219"/>
      <c r="H2293" s="220" t="s">
        <v>1</v>
      </c>
      <c r="I2293" s="222"/>
      <c r="J2293" s="219"/>
      <c r="K2293" s="219"/>
      <c r="L2293" s="223"/>
      <c r="M2293" s="224"/>
      <c r="N2293" s="225"/>
      <c r="O2293" s="225"/>
      <c r="P2293" s="225"/>
      <c r="Q2293" s="225"/>
      <c r="R2293" s="225"/>
      <c r="S2293" s="225"/>
      <c r="T2293" s="226"/>
      <c r="U2293" s="10"/>
      <c r="V2293" s="10"/>
      <c r="W2293" s="10"/>
      <c r="X2293" s="10"/>
      <c r="Y2293" s="10"/>
      <c r="Z2293" s="10"/>
      <c r="AA2293" s="10"/>
      <c r="AB2293" s="10"/>
      <c r="AC2293" s="10"/>
      <c r="AD2293" s="10"/>
      <c r="AE2293" s="10"/>
      <c r="AT2293" s="227" t="s">
        <v>199</v>
      </c>
      <c r="AU2293" s="227" t="s">
        <v>85</v>
      </c>
      <c r="AV2293" s="10" t="s">
        <v>83</v>
      </c>
      <c r="AW2293" s="10" t="s">
        <v>32</v>
      </c>
      <c r="AX2293" s="10" t="s">
        <v>76</v>
      </c>
      <c r="AY2293" s="227" t="s">
        <v>195</v>
      </c>
    </row>
    <row r="2294" s="11" customFormat="1">
      <c r="A2294" s="11"/>
      <c r="B2294" s="228"/>
      <c r="C2294" s="229"/>
      <c r="D2294" s="213" t="s">
        <v>199</v>
      </c>
      <c r="E2294" s="230" t="s">
        <v>1</v>
      </c>
      <c r="F2294" s="231" t="s">
        <v>3042</v>
      </c>
      <c r="G2294" s="229"/>
      <c r="H2294" s="232">
        <v>5</v>
      </c>
      <c r="I2294" s="233"/>
      <c r="J2294" s="229"/>
      <c r="K2294" s="229"/>
      <c r="L2294" s="234"/>
      <c r="M2294" s="235"/>
      <c r="N2294" s="236"/>
      <c r="O2294" s="236"/>
      <c r="P2294" s="236"/>
      <c r="Q2294" s="236"/>
      <c r="R2294" s="236"/>
      <c r="S2294" s="236"/>
      <c r="T2294" s="237"/>
      <c r="U2294" s="11"/>
      <c r="V2294" s="11"/>
      <c r="W2294" s="11"/>
      <c r="X2294" s="11"/>
      <c r="Y2294" s="11"/>
      <c r="Z2294" s="11"/>
      <c r="AA2294" s="11"/>
      <c r="AB2294" s="11"/>
      <c r="AC2294" s="11"/>
      <c r="AD2294" s="11"/>
      <c r="AE2294" s="11"/>
      <c r="AT2294" s="238" t="s">
        <v>199</v>
      </c>
      <c r="AU2294" s="238" t="s">
        <v>85</v>
      </c>
      <c r="AV2294" s="11" t="s">
        <v>85</v>
      </c>
      <c r="AW2294" s="11" t="s">
        <v>32</v>
      </c>
      <c r="AX2294" s="11" t="s">
        <v>76</v>
      </c>
      <c r="AY2294" s="238" t="s">
        <v>195</v>
      </c>
    </row>
    <row r="2295" s="10" customFormat="1">
      <c r="A2295" s="10"/>
      <c r="B2295" s="218"/>
      <c r="C2295" s="219"/>
      <c r="D2295" s="213" t="s">
        <v>199</v>
      </c>
      <c r="E2295" s="220" t="s">
        <v>1</v>
      </c>
      <c r="F2295" s="221" t="s">
        <v>1960</v>
      </c>
      <c r="G2295" s="219"/>
      <c r="H2295" s="220" t="s">
        <v>1</v>
      </c>
      <c r="I2295" s="222"/>
      <c r="J2295" s="219"/>
      <c r="K2295" s="219"/>
      <c r="L2295" s="223"/>
      <c r="M2295" s="224"/>
      <c r="N2295" s="225"/>
      <c r="O2295" s="225"/>
      <c r="P2295" s="225"/>
      <c r="Q2295" s="225"/>
      <c r="R2295" s="225"/>
      <c r="S2295" s="225"/>
      <c r="T2295" s="226"/>
      <c r="U2295" s="10"/>
      <c r="V2295" s="10"/>
      <c r="W2295" s="10"/>
      <c r="X2295" s="10"/>
      <c r="Y2295" s="10"/>
      <c r="Z2295" s="10"/>
      <c r="AA2295" s="10"/>
      <c r="AB2295" s="10"/>
      <c r="AC2295" s="10"/>
      <c r="AD2295" s="10"/>
      <c r="AE2295" s="10"/>
      <c r="AT2295" s="227" t="s">
        <v>199</v>
      </c>
      <c r="AU2295" s="227" t="s">
        <v>85</v>
      </c>
      <c r="AV2295" s="10" t="s">
        <v>83</v>
      </c>
      <c r="AW2295" s="10" t="s">
        <v>32</v>
      </c>
      <c r="AX2295" s="10" t="s">
        <v>76</v>
      </c>
      <c r="AY2295" s="227" t="s">
        <v>195</v>
      </c>
    </row>
    <row r="2296" s="11" customFormat="1">
      <c r="A2296" s="11"/>
      <c r="B2296" s="228"/>
      <c r="C2296" s="229"/>
      <c r="D2296" s="213" t="s">
        <v>199</v>
      </c>
      <c r="E2296" s="230" t="s">
        <v>1</v>
      </c>
      <c r="F2296" s="231" t="s">
        <v>3043</v>
      </c>
      <c r="G2296" s="229"/>
      <c r="H2296" s="232">
        <v>6</v>
      </c>
      <c r="I2296" s="233"/>
      <c r="J2296" s="229"/>
      <c r="K2296" s="229"/>
      <c r="L2296" s="234"/>
      <c r="M2296" s="235"/>
      <c r="N2296" s="236"/>
      <c r="O2296" s="236"/>
      <c r="P2296" s="236"/>
      <c r="Q2296" s="236"/>
      <c r="R2296" s="236"/>
      <c r="S2296" s="236"/>
      <c r="T2296" s="237"/>
      <c r="U2296" s="11"/>
      <c r="V2296" s="11"/>
      <c r="W2296" s="11"/>
      <c r="X2296" s="11"/>
      <c r="Y2296" s="11"/>
      <c r="Z2296" s="11"/>
      <c r="AA2296" s="11"/>
      <c r="AB2296" s="11"/>
      <c r="AC2296" s="11"/>
      <c r="AD2296" s="11"/>
      <c r="AE2296" s="11"/>
      <c r="AT2296" s="238" t="s">
        <v>199</v>
      </c>
      <c r="AU2296" s="238" t="s">
        <v>85</v>
      </c>
      <c r="AV2296" s="11" t="s">
        <v>85</v>
      </c>
      <c r="AW2296" s="11" t="s">
        <v>32</v>
      </c>
      <c r="AX2296" s="11" t="s">
        <v>76</v>
      </c>
      <c r="AY2296" s="238" t="s">
        <v>195</v>
      </c>
    </row>
    <row r="2297" s="11" customFormat="1">
      <c r="A2297" s="11"/>
      <c r="B2297" s="228"/>
      <c r="C2297" s="229"/>
      <c r="D2297" s="213" t="s">
        <v>199</v>
      </c>
      <c r="E2297" s="230" t="s">
        <v>1</v>
      </c>
      <c r="F2297" s="231" t="s">
        <v>3044</v>
      </c>
      <c r="G2297" s="229"/>
      <c r="H2297" s="232">
        <v>3</v>
      </c>
      <c r="I2297" s="233"/>
      <c r="J2297" s="229"/>
      <c r="K2297" s="229"/>
      <c r="L2297" s="234"/>
      <c r="M2297" s="235"/>
      <c r="N2297" s="236"/>
      <c r="O2297" s="236"/>
      <c r="P2297" s="236"/>
      <c r="Q2297" s="236"/>
      <c r="R2297" s="236"/>
      <c r="S2297" s="236"/>
      <c r="T2297" s="237"/>
      <c r="U2297" s="11"/>
      <c r="V2297" s="11"/>
      <c r="W2297" s="11"/>
      <c r="X2297" s="11"/>
      <c r="Y2297" s="11"/>
      <c r="Z2297" s="11"/>
      <c r="AA2297" s="11"/>
      <c r="AB2297" s="11"/>
      <c r="AC2297" s="11"/>
      <c r="AD2297" s="11"/>
      <c r="AE2297" s="11"/>
      <c r="AT2297" s="238" t="s">
        <v>199</v>
      </c>
      <c r="AU2297" s="238" t="s">
        <v>85</v>
      </c>
      <c r="AV2297" s="11" t="s">
        <v>85</v>
      </c>
      <c r="AW2297" s="11" t="s">
        <v>32</v>
      </c>
      <c r="AX2297" s="11" t="s">
        <v>76</v>
      </c>
      <c r="AY2297" s="238" t="s">
        <v>195</v>
      </c>
    </row>
    <row r="2298" s="11" customFormat="1">
      <c r="A2298" s="11"/>
      <c r="B2298" s="228"/>
      <c r="C2298" s="229"/>
      <c r="D2298" s="213" t="s">
        <v>199</v>
      </c>
      <c r="E2298" s="230" t="s">
        <v>1</v>
      </c>
      <c r="F2298" s="231" t="s">
        <v>3045</v>
      </c>
      <c r="G2298" s="229"/>
      <c r="H2298" s="232">
        <v>3</v>
      </c>
      <c r="I2298" s="233"/>
      <c r="J2298" s="229"/>
      <c r="K2298" s="229"/>
      <c r="L2298" s="234"/>
      <c r="M2298" s="235"/>
      <c r="N2298" s="236"/>
      <c r="O2298" s="236"/>
      <c r="P2298" s="236"/>
      <c r="Q2298" s="236"/>
      <c r="R2298" s="236"/>
      <c r="S2298" s="236"/>
      <c r="T2298" s="237"/>
      <c r="U2298" s="11"/>
      <c r="V2298" s="11"/>
      <c r="W2298" s="11"/>
      <c r="X2298" s="11"/>
      <c r="Y2298" s="11"/>
      <c r="Z2298" s="11"/>
      <c r="AA2298" s="11"/>
      <c r="AB2298" s="11"/>
      <c r="AC2298" s="11"/>
      <c r="AD2298" s="11"/>
      <c r="AE2298" s="11"/>
      <c r="AT2298" s="238" t="s">
        <v>199</v>
      </c>
      <c r="AU2298" s="238" t="s">
        <v>85</v>
      </c>
      <c r="AV2298" s="11" t="s">
        <v>85</v>
      </c>
      <c r="AW2298" s="11" t="s">
        <v>32</v>
      </c>
      <c r="AX2298" s="11" t="s">
        <v>76</v>
      </c>
      <c r="AY2298" s="238" t="s">
        <v>195</v>
      </c>
    </row>
    <row r="2299" s="11" customFormat="1">
      <c r="A2299" s="11"/>
      <c r="B2299" s="228"/>
      <c r="C2299" s="229"/>
      <c r="D2299" s="213" t="s">
        <v>199</v>
      </c>
      <c r="E2299" s="230" t="s">
        <v>1</v>
      </c>
      <c r="F2299" s="231" t="s">
        <v>3046</v>
      </c>
      <c r="G2299" s="229"/>
      <c r="H2299" s="232">
        <v>3</v>
      </c>
      <c r="I2299" s="233"/>
      <c r="J2299" s="229"/>
      <c r="K2299" s="229"/>
      <c r="L2299" s="234"/>
      <c r="M2299" s="235"/>
      <c r="N2299" s="236"/>
      <c r="O2299" s="236"/>
      <c r="P2299" s="236"/>
      <c r="Q2299" s="236"/>
      <c r="R2299" s="236"/>
      <c r="S2299" s="236"/>
      <c r="T2299" s="237"/>
      <c r="U2299" s="11"/>
      <c r="V2299" s="11"/>
      <c r="W2299" s="11"/>
      <c r="X2299" s="11"/>
      <c r="Y2299" s="11"/>
      <c r="Z2299" s="11"/>
      <c r="AA2299" s="11"/>
      <c r="AB2299" s="11"/>
      <c r="AC2299" s="11"/>
      <c r="AD2299" s="11"/>
      <c r="AE2299" s="11"/>
      <c r="AT2299" s="238" t="s">
        <v>199</v>
      </c>
      <c r="AU2299" s="238" t="s">
        <v>85</v>
      </c>
      <c r="AV2299" s="11" t="s">
        <v>85</v>
      </c>
      <c r="AW2299" s="11" t="s">
        <v>32</v>
      </c>
      <c r="AX2299" s="11" t="s">
        <v>76</v>
      </c>
      <c r="AY2299" s="238" t="s">
        <v>195</v>
      </c>
    </row>
    <row r="2300" s="11" customFormat="1">
      <c r="A2300" s="11"/>
      <c r="B2300" s="228"/>
      <c r="C2300" s="229"/>
      <c r="D2300" s="213" t="s">
        <v>199</v>
      </c>
      <c r="E2300" s="230" t="s">
        <v>1</v>
      </c>
      <c r="F2300" s="231" t="s">
        <v>3047</v>
      </c>
      <c r="G2300" s="229"/>
      <c r="H2300" s="232">
        <v>3</v>
      </c>
      <c r="I2300" s="233"/>
      <c r="J2300" s="229"/>
      <c r="K2300" s="229"/>
      <c r="L2300" s="234"/>
      <c r="M2300" s="235"/>
      <c r="N2300" s="236"/>
      <c r="O2300" s="236"/>
      <c r="P2300" s="236"/>
      <c r="Q2300" s="236"/>
      <c r="R2300" s="236"/>
      <c r="S2300" s="236"/>
      <c r="T2300" s="237"/>
      <c r="U2300" s="11"/>
      <c r="V2300" s="11"/>
      <c r="W2300" s="11"/>
      <c r="X2300" s="11"/>
      <c r="Y2300" s="11"/>
      <c r="Z2300" s="11"/>
      <c r="AA2300" s="11"/>
      <c r="AB2300" s="11"/>
      <c r="AC2300" s="11"/>
      <c r="AD2300" s="11"/>
      <c r="AE2300" s="11"/>
      <c r="AT2300" s="238" t="s">
        <v>199</v>
      </c>
      <c r="AU2300" s="238" t="s">
        <v>85</v>
      </c>
      <c r="AV2300" s="11" t="s">
        <v>85</v>
      </c>
      <c r="AW2300" s="11" t="s">
        <v>32</v>
      </c>
      <c r="AX2300" s="11" t="s">
        <v>76</v>
      </c>
      <c r="AY2300" s="238" t="s">
        <v>195</v>
      </c>
    </row>
    <row r="2301" s="11" customFormat="1">
      <c r="A2301" s="11"/>
      <c r="B2301" s="228"/>
      <c r="C2301" s="229"/>
      <c r="D2301" s="213" t="s">
        <v>199</v>
      </c>
      <c r="E2301" s="230" t="s">
        <v>1</v>
      </c>
      <c r="F2301" s="231" t="s">
        <v>3048</v>
      </c>
      <c r="G2301" s="229"/>
      <c r="H2301" s="232">
        <v>3</v>
      </c>
      <c r="I2301" s="233"/>
      <c r="J2301" s="229"/>
      <c r="K2301" s="229"/>
      <c r="L2301" s="234"/>
      <c r="M2301" s="235"/>
      <c r="N2301" s="236"/>
      <c r="O2301" s="236"/>
      <c r="P2301" s="236"/>
      <c r="Q2301" s="236"/>
      <c r="R2301" s="236"/>
      <c r="S2301" s="236"/>
      <c r="T2301" s="237"/>
      <c r="U2301" s="11"/>
      <c r="V2301" s="11"/>
      <c r="W2301" s="11"/>
      <c r="X2301" s="11"/>
      <c r="Y2301" s="11"/>
      <c r="Z2301" s="11"/>
      <c r="AA2301" s="11"/>
      <c r="AB2301" s="11"/>
      <c r="AC2301" s="11"/>
      <c r="AD2301" s="11"/>
      <c r="AE2301" s="11"/>
      <c r="AT2301" s="238" t="s">
        <v>199</v>
      </c>
      <c r="AU2301" s="238" t="s">
        <v>85</v>
      </c>
      <c r="AV2301" s="11" t="s">
        <v>85</v>
      </c>
      <c r="AW2301" s="11" t="s">
        <v>32</v>
      </c>
      <c r="AX2301" s="11" t="s">
        <v>76</v>
      </c>
      <c r="AY2301" s="238" t="s">
        <v>195</v>
      </c>
    </row>
    <row r="2302" s="11" customFormat="1">
      <c r="A2302" s="11"/>
      <c r="B2302" s="228"/>
      <c r="C2302" s="229"/>
      <c r="D2302" s="213" t="s">
        <v>199</v>
      </c>
      <c r="E2302" s="230" t="s">
        <v>1</v>
      </c>
      <c r="F2302" s="231" t="s">
        <v>3049</v>
      </c>
      <c r="G2302" s="229"/>
      <c r="H2302" s="232">
        <v>3</v>
      </c>
      <c r="I2302" s="233"/>
      <c r="J2302" s="229"/>
      <c r="K2302" s="229"/>
      <c r="L2302" s="234"/>
      <c r="M2302" s="235"/>
      <c r="N2302" s="236"/>
      <c r="O2302" s="236"/>
      <c r="P2302" s="236"/>
      <c r="Q2302" s="236"/>
      <c r="R2302" s="236"/>
      <c r="S2302" s="236"/>
      <c r="T2302" s="237"/>
      <c r="U2302" s="11"/>
      <c r="V2302" s="11"/>
      <c r="W2302" s="11"/>
      <c r="X2302" s="11"/>
      <c r="Y2302" s="11"/>
      <c r="Z2302" s="11"/>
      <c r="AA2302" s="11"/>
      <c r="AB2302" s="11"/>
      <c r="AC2302" s="11"/>
      <c r="AD2302" s="11"/>
      <c r="AE2302" s="11"/>
      <c r="AT2302" s="238" t="s">
        <v>199</v>
      </c>
      <c r="AU2302" s="238" t="s">
        <v>85</v>
      </c>
      <c r="AV2302" s="11" t="s">
        <v>85</v>
      </c>
      <c r="AW2302" s="11" t="s">
        <v>32</v>
      </c>
      <c r="AX2302" s="11" t="s">
        <v>76</v>
      </c>
      <c r="AY2302" s="238" t="s">
        <v>195</v>
      </c>
    </row>
    <row r="2303" s="11" customFormat="1">
      <c r="A2303" s="11"/>
      <c r="B2303" s="228"/>
      <c r="C2303" s="229"/>
      <c r="D2303" s="213" t="s">
        <v>199</v>
      </c>
      <c r="E2303" s="230" t="s">
        <v>1</v>
      </c>
      <c r="F2303" s="231" t="s">
        <v>3050</v>
      </c>
      <c r="G2303" s="229"/>
      <c r="H2303" s="232">
        <v>3</v>
      </c>
      <c r="I2303" s="233"/>
      <c r="J2303" s="229"/>
      <c r="K2303" s="229"/>
      <c r="L2303" s="234"/>
      <c r="M2303" s="235"/>
      <c r="N2303" s="236"/>
      <c r="O2303" s="236"/>
      <c r="P2303" s="236"/>
      <c r="Q2303" s="236"/>
      <c r="R2303" s="236"/>
      <c r="S2303" s="236"/>
      <c r="T2303" s="237"/>
      <c r="U2303" s="11"/>
      <c r="V2303" s="11"/>
      <c r="W2303" s="11"/>
      <c r="X2303" s="11"/>
      <c r="Y2303" s="11"/>
      <c r="Z2303" s="11"/>
      <c r="AA2303" s="11"/>
      <c r="AB2303" s="11"/>
      <c r="AC2303" s="11"/>
      <c r="AD2303" s="11"/>
      <c r="AE2303" s="11"/>
      <c r="AT2303" s="238" t="s">
        <v>199</v>
      </c>
      <c r="AU2303" s="238" t="s">
        <v>85</v>
      </c>
      <c r="AV2303" s="11" t="s">
        <v>85</v>
      </c>
      <c r="AW2303" s="11" t="s">
        <v>32</v>
      </c>
      <c r="AX2303" s="11" t="s">
        <v>76</v>
      </c>
      <c r="AY2303" s="238" t="s">
        <v>195</v>
      </c>
    </row>
    <row r="2304" s="11" customFormat="1">
      <c r="A2304" s="11"/>
      <c r="B2304" s="228"/>
      <c r="C2304" s="229"/>
      <c r="D2304" s="213" t="s">
        <v>199</v>
      </c>
      <c r="E2304" s="230" t="s">
        <v>1</v>
      </c>
      <c r="F2304" s="231" t="s">
        <v>3051</v>
      </c>
      <c r="G2304" s="229"/>
      <c r="H2304" s="232">
        <v>3</v>
      </c>
      <c r="I2304" s="233"/>
      <c r="J2304" s="229"/>
      <c r="K2304" s="229"/>
      <c r="L2304" s="234"/>
      <c r="M2304" s="235"/>
      <c r="N2304" s="236"/>
      <c r="O2304" s="236"/>
      <c r="P2304" s="236"/>
      <c r="Q2304" s="236"/>
      <c r="R2304" s="236"/>
      <c r="S2304" s="236"/>
      <c r="T2304" s="237"/>
      <c r="U2304" s="11"/>
      <c r="V2304" s="11"/>
      <c r="W2304" s="11"/>
      <c r="X2304" s="11"/>
      <c r="Y2304" s="11"/>
      <c r="Z2304" s="11"/>
      <c r="AA2304" s="11"/>
      <c r="AB2304" s="11"/>
      <c r="AC2304" s="11"/>
      <c r="AD2304" s="11"/>
      <c r="AE2304" s="11"/>
      <c r="AT2304" s="238" t="s">
        <v>199</v>
      </c>
      <c r="AU2304" s="238" t="s">
        <v>85</v>
      </c>
      <c r="AV2304" s="11" t="s">
        <v>85</v>
      </c>
      <c r="AW2304" s="11" t="s">
        <v>32</v>
      </c>
      <c r="AX2304" s="11" t="s">
        <v>76</v>
      </c>
      <c r="AY2304" s="238" t="s">
        <v>195</v>
      </c>
    </row>
    <row r="2305" s="11" customFormat="1">
      <c r="A2305" s="11"/>
      <c r="B2305" s="228"/>
      <c r="C2305" s="229"/>
      <c r="D2305" s="213" t="s">
        <v>199</v>
      </c>
      <c r="E2305" s="230" t="s">
        <v>1</v>
      </c>
      <c r="F2305" s="231" t="s">
        <v>3052</v>
      </c>
      <c r="G2305" s="229"/>
      <c r="H2305" s="232">
        <v>5</v>
      </c>
      <c r="I2305" s="233"/>
      <c r="J2305" s="229"/>
      <c r="K2305" s="229"/>
      <c r="L2305" s="234"/>
      <c r="M2305" s="235"/>
      <c r="N2305" s="236"/>
      <c r="O2305" s="236"/>
      <c r="P2305" s="236"/>
      <c r="Q2305" s="236"/>
      <c r="R2305" s="236"/>
      <c r="S2305" s="236"/>
      <c r="T2305" s="237"/>
      <c r="U2305" s="11"/>
      <c r="V2305" s="11"/>
      <c r="W2305" s="11"/>
      <c r="X2305" s="11"/>
      <c r="Y2305" s="11"/>
      <c r="Z2305" s="11"/>
      <c r="AA2305" s="11"/>
      <c r="AB2305" s="11"/>
      <c r="AC2305" s="11"/>
      <c r="AD2305" s="11"/>
      <c r="AE2305" s="11"/>
      <c r="AT2305" s="238" t="s">
        <v>199</v>
      </c>
      <c r="AU2305" s="238" t="s">
        <v>85</v>
      </c>
      <c r="AV2305" s="11" t="s">
        <v>85</v>
      </c>
      <c r="AW2305" s="11" t="s">
        <v>32</v>
      </c>
      <c r="AX2305" s="11" t="s">
        <v>76</v>
      </c>
      <c r="AY2305" s="238" t="s">
        <v>195</v>
      </c>
    </row>
    <row r="2306" s="15" customFormat="1">
      <c r="A2306" s="15"/>
      <c r="B2306" s="287"/>
      <c r="C2306" s="288"/>
      <c r="D2306" s="213" t="s">
        <v>199</v>
      </c>
      <c r="E2306" s="289" t="s">
        <v>1</v>
      </c>
      <c r="F2306" s="290" t="s">
        <v>1422</v>
      </c>
      <c r="G2306" s="288"/>
      <c r="H2306" s="291">
        <v>651.27999999999997</v>
      </c>
      <c r="I2306" s="292"/>
      <c r="J2306" s="288"/>
      <c r="K2306" s="288"/>
      <c r="L2306" s="293"/>
      <c r="M2306" s="294"/>
      <c r="N2306" s="295"/>
      <c r="O2306" s="295"/>
      <c r="P2306" s="295"/>
      <c r="Q2306" s="295"/>
      <c r="R2306" s="295"/>
      <c r="S2306" s="295"/>
      <c r="T2306" s="296"/>
      <c r="U2306" s="15"/>
      <c r="V2306" s="15"/>
      <c r="W2306" s="15"/>
      <c r="X2306" s="15"/>
      <c r="Y2306" s="15"/>
      <c r="Z2306" s="15"/>
      <c r="AA2306" s="15"/>
      <c r="AB2306" s="15"/>
      <c r="AC2306" s="15"/>
      <c r="AD2306" s="15"/>
      <c r="AE2306" s="15"/>
      <c r="AT2306" s="297" t="s">
        <v>199</v>
      </c>
      <c r="AU2306" s="297" t="s">
        <v>85</v>
      </c>
      <c r="AV2306" s="15" t="s">
        <v>234</v>
      </c>
      <c r="AW2306" s="15" t="s">
        <v>32</v>
      </c>
      <c r="AX2306" s="15" t="s">
        <v>83</v>
      </c>
      <c r="AY2306" s="297" t="s">
        <v>195</v>
      </c>
    </row>
    <row r="2307" s="2" customFormat="1" ht="24.15" customHeight="1">
      <c r="A2307" s="39"/>
      <c r="B2307" s="40"/>
      <c r="C2307" s="200" t="s">
        <v>567</v>
      </c>
      <c r="D2307" s="200" t="s">
        <v>191</v>
      </c>
      <c r="E2307" s="201" t="s">
        <v>1962</v>
      </c>
      <c r="F2307" s="202" t="s">
        <v>1963</v>
      </c>
      <c r="G2307" s="203" t="s">
        <v>513</v>
      </c>
      <c r="H2307" s="204">
        <v>3371.5799999999999</v>
      </c>
      <c r="I2307" s="205"/>
      <c r="J2307" s="206">
        <f>ROUND(I2307*H2307,2)</f>
        <v>0</v>
      </c>
      <c r="K2307" s="202" t="s">
        <v>1412</v>
      </c>
      <c r="L2307" s="45"/>
      <c r="M2307" s="207" t="s">
        <v>1</v>
      </c>
      <c r="N2307" s="208" t="s">
        <v>41</v>
      </c>
      <c r="O2307" s="92"/>
      <c r="P2307" s="209">
        <f>O2307*H2307</f>
        <v>0</v>
      </c>
      <c r="Q2307" s="209">
        <v>0</v>
      </c>
      <c r="R2307" s="209">
        <f>Q2307*H2307</f>
        <v>0</v>
      </c>
      <c r="S2307" s="209">
        <v>0</v>
      </c>
      <c r="T2307" s="210">
        <f>S2307*H2307</f>
        <v>0</v>
      </c>
      <c r="U2307" s="39"/>
      <c r="V2307" s="39"/>
      <c r="W2307" s="39"/>
      <c r="X2307" s="39"/>
      <c r="Y2307" s="39"/>
      <c r="Z2307" s="39"/>
      <c r="AA2307" s="39"/>
      <c r="AB2307" s="39"/>
      <c r="AC2307" s="39"/>
      <c r="AD2307" s="39"/>
      <c r="AE2307" s="39"/>
      <c r="AR2307" s="211" t="s">
        <v>234</v>
      </c>
      <c r="AT2307" s="211" t="s">
        <v>191</v>
      </c>
      <c r="AU2307" s="211" t="s">
        <v>85</v>
      </c>
      <c r="AY2307" s="18" t="s">
        <v>195</v>
      </c>
      <c r="BE2307" s="212">
        <f>IF(N2307="základní",J2307,0)</f>
        <v>0</v>
      </c>
      <c r="BF2307" s="212">
        <f>IF(N2307="snížená",J2307,0)</f>
        <v>0</v>
      </c>
      <c r="BG2307" s="212">
        <f>IF(N2307="zákl. přenesená",J2307,0)</f>
        <v>0</v>
      </c>
      <c r="BH2307" s="212">
        <f>IF(N2307="sníž. přenesená",J2307,0)</f>
        <v>0</v>
      </c>
      <c r="BI2307" s="212">
        <f>IF(N2307="nulová",J2307,0)</f>
        <v>0</v>
      </c>
      <c r="BJ2307" s="18" t="s">
        <v>83</v>
      </c>
      <c r="BK2307" s="212">
        <f>ROUND(I2307*H2307,2)</f>
        <v>0</v>
      </c>
      <c r="BL2307" s="18" t="s">
        <v>234</v>
      </c>
      <c r="BM2307" s="211" t="s">
        <v>3053</v>
      </c>
    </row>
    <row r="2308" s="10" customFormat="1">
      <c r="A2308" s="10"/>
      <c r="B2308" s="218"/>
      <c r="C2308" s="219"/>
      <c r="D2308" s="213" t="s">
        <v>199</v>
      </c>
      <c r="E2308" s="220" t="s">
        <v>1</v>
      </c>
      <c r="F2308" s="221" t="s">
        <v>1953</v>
      </c>
      <c r="G2308" s="219"/>
      <c r="H2308" s="220" t="s">
        <v>1</v>
      </c>
      <c r="I2308" s="222"/>
      <c r="J2308" s="219"/>
      <c r="K2308" s="219"/>
      <c r="L2308" s="223"/>
      <c r="M2308" s="224"/>
      <c r="N2308" s="225"/>
      <c r="O2308" s="225"/>
      <c r="P2308" s="225"/>
      <c r="Q2308" s="225"/>
      <c r="R2308" s="225"/>
      <c r="S2308" s="225"/>
      <c r="T2308" s="226"/>
      <c r="U2308" s="10"/>
      <c r="V2308" s="10"/>
      <c r="W2308" s="10"/>
      <c r="X2308" s="10"/>
      <c r="Y2308" s="10"/>
      <c r="Z2308" s="10"/>
      <c r="AA2308" s="10"/>
      <c r="AB2308" s="10"/>
      <c r="AC2308" s="10"/>
      <c r="AD2308" s="10"/>
      <c r="AE2308" s="10"/>
      <c r="AT2308" s="227" t="s">
        <v>199</v>
      </c>
      <c r="AU2308" s="227" t="s">
        <v>85</v>
      </c>
      <c r="AV2308" s="10" t="s">
        <v>83</v>
      </c>
      <c r="AW2308" s="10" t="s">
        <v>32</v>
      </c>
      <c r="AX2308" s="10" t="s">
        <v>76</v>
      </c>
      <c r="AY2308" s="227" t="s">
        <v>195</v>
      </c>
    </row>
    <row r="2309" s="10" customFormat="1">
      <c r="A2309" s="10"/>
      <c r="B2309" s="218"/>
      <c r="C2309" s="219"/>
      <c r="D2309" s="213" t="s">
        <v>199</v>
      </c>
      <c r="E2309" s="220" t="s">
        <v>1</v>
      </c>
      <c r="F2309" s="221" t="s">
        <v>2039</v>
      </c>
      <c r="G2309" s="219"/>
      <c r="H2309" s="220" t="s">
        <v>1</v>
      </c>
      <c r="I2309" s="222"/>
      <c r="J2309" s="219"/>
      <c r="K2309" s="219"/>
      <c r="L2309" s="223"/>
      <c r="M2309" s="224"/>
      <c r="N2309" s="225"/>
      <c r="O2309" s="225"/>
      <c r="P2309" s="225"/>
      <c r="Q2309" s="225"/>
      <c r="R2309" s="225"/>
      <c r="S2309" s="225"/>
      <c r="T2309" s="226"/>
      <c r="U2309" s="10"/>
      <c r="V2309" s="10"/>
      <c r="W2309" s="10"/>
      <c r="X2309" s="10"/>
      <c r="Y2309" s="10"/>
      <c r="Z2309" s="10"/>
      <c r="AA2309" s="10"/>
      <c r="AB2309" s="10"/>
      <c r="AC2309" s="10"/>
      <c r="AD2309" s="10"/>
      <c r="AE2309" s="10"/>
      <c r="AT2309" s="227" t="s">
        <v>199</v>
      </c>
      <c r="AU2309" s="227" t="s">
        <v>85</v>
      </c>
      <c r="AV2309" s="10" t="s">
        <v>83</v>
      </c>
      <c r="AW2309" s="10" t="s">
        <v>32</v>
      </c>
      <c r="AX2309" s="10" t="s">
        <v>76</v>
      </c>
      <c r="AY2309" s="227" t="s">
        <v>195</v>
      </c>
    </row>
    <row r="2310" s="11" customFormat="1">
      <c r="A2310" s="11"/>
      <c r="B2310" s="228"/>
      <c r="C2310" s="229"/>
      <c r="D2310" s="213" t="s">
        <v>199</v>
      </c>
      <c r="E2310" s="230" t="s">
        <v>1</v>
      </c>
      <c r="F2310" s="231" t="s">
        <v>3054</v>
      </c>
      <c r="G2310" s="229"/>
      <c r="H2310" s="232">
        <v>325.75999999999999</v>
      </c>
      <c r="I2310" s="233"/>
      <c r="J2310" s="229"/>
      <c r="K2310" s="229"/>
      <c r="L2310" s="234"/>
      <c r="M2310" s="235"/>
      <c r="N2310" s="236"/>
      <c r="O2310" s="236"/>
      <c r="P2310" s="236"/>
      <c r="Q2310" s="236"/>
      <c r="R2310" s="236"/>
      <c r="S2310" s="236"/>
      <c r="T2310" s="237"/>
      <c r="U2310" s="11"/>
      <c r="V2310" s="11"/>
      <c r="W2310" s="11"/>
      <c r="X2310" s="11"/>
      <c r="Y2310" s="11"/>
      <c r="Z2310" s="11"/>
      <c r="AA2310" s="11"/>
      <c r="AB2310" s="11"/>
      <c r="AC2310" s="11"/>
      <c r="AD2310" s="11"/>
      <c r="AE2310" s="11"/>
      <c r="AT2310" s="238" t="s">
        <v>199</v>
      </c>
      <c r="AU2310" s="238" t="s">
        <v>85</v>
      </c>
      <c r="AV2310" s="11" t="s">
        <v>85</v>
      </c>
      <c r="AW2310" s="11" t="s">
        <v>32</v>
      </c>
      <c r="AX2310" s="11" t="s">
        <v>76</v>
      </c>
      <c r="AY2310" s="238" t="s">
        <v>195</v>
      </c>
    </row>
    <row r="2311" s="11" customFormat="1">
      <c r="A2311" s="11"/>
      <c r="B2311" s="228"/>
      <c r="C2311" s="229"/>
      <c r="D2311" s="213" t="s">
        <v>199</v>
      </c>
      <c r="E2311" s="230" t="s">
        <v>1</v>
      </c>
      <c r="F2311" s="231" t="s">
        <v>3055</v>
      </c>
      <c r="G2311" s="229"/>
      <c r="H2311" s="232">
        <v>23.399999999999999</v>
      </c>
      <c r="I2311" s="233"/>
      <c r="J2311" s="229"/>
      <c r="K2311" s="229"/>
      <c r="L2311" s="234"/>
      <c r="M2311" s="235"/>
      <c r="N2311" s="236"/>
      <c r="O2311" s="236"/>
      <c r="P2311" s="236"/>
      <c r="Q2311" s="236"/>
      <c r="R2311" s="236"/>
      <c r="S2311" s="236"/>
      <c r="T2311" s="237"/>
      <c r="U2311" s="11"/>
      <c r="V2311" s="11"/>
      <c r="W2311" s="11"/>
      <c r="X2311" s="11"/>
      <c r="Y2311" s="11"/>
      <c r="Z2311" s="11"/>
      <c r="AA2311" s="11"/>
      <c r="AB2311" s="11"/>
      <c r="AC2311" s="11"/>
      <c r="AD2311" s="11"/>
      <c r="AE2311" s="11"/>
      <c r="AT2311" s="238" t="s">
        <v>199</v>
      </c>
      <c r="AU2311" s="238" t="s">
        <v>85</v>
      </c>
      <c r="AV2311" s="11" t="s">
        <v>85</v>
      </c>
      <c r="AW2311" s="11" t="s">
        <v>32</v>
      </c>
      <c r="AX2311" s="11" t="s">
        <v>76</v>
      </c>
      <c r="AY2311" s="238" t="s">
        <v>195</v>
      </c>
    </row>
    <row r="2312" s="11" customFormat="1">
      <c r="A2312" s="11"/>
      <c r="B2312" s="228"/>
      <c r="C2312" s="229"/>
      <c r="D2312" s="213" t="s">
        <v>199</v>
      </c>
      <c r="E2312" s="230" t="s">
        <v>1</v>
      </c>
      <c r="F2312" s="231" t="s">
        <v>3056</v>
      </c>
      <c r="G2312" s="229"/>
      <c r="H2312" s="232">
        <v>3.6000000000000001</v>
      </c>
      <c r="I2312" s="233"/>
      <c r="J2312" s="229"/>
      <c r="K2312" s="229"/>
      <c r="L2312" s="234"/>
      <c r="M2312" s="235"/>
      <c r="N2312" s="236"/>
      <c r="O2312" s="236"/>
      <c r="P2312" s="236"/>
      <c r="Q2312" s="236"/>
      <c r="R2312" s="236"/>
      <c r="S2312" s="236"/>
      <c r="T2312" s="237"/>
      <c r="U2312" s="11"/>
      <c r="V2312" s="11"/>
      <c r="W2312" s="11"/>
      <c r="X2312" s="11"/>
      <c r="Y2312" s="11"/>
      <c r="Z2312" s="11"/>
      <c r="AA2312" s="11"/>
      <c r="AB2312" s="11"/>
      <c r="AC2312" s="11"/>
      <c r="AD2312" s="11"/>
      <c r="AE2312" s="11"/>
      <c r="AT2312" s="238" t="s">
        <v>199</v>
      </c>
      <c r="AU2312" s="238" t="s">
        <v>85</v>
      </c>
      <c r="AV2312" s="11" t="s">
        <v>85</v>
      </c>
      <c r="AW2312" s="11" t="s">
        <v>32</v>
      </c>
      <c r="AX2312" s="11" t="s">
        <v>76</v>
      </c>
      <c r="AY2312" s="238" t="s">
        <v>195</v>
      </c>
    </row>
    <row r="2313" s="10" customFormat="1">
      <c r="A2313" s="10"/>
      <c r="B2313" s="218"/>
      <c r="C2313" s="219"/>
      <c r="D2313" s="213" t="s">
        <v>199</v>
      </c>
      <c r="E2313" s="220" t="s">
        <v>1</v>
      </c>
      <c r="F2313" s="221" t="s">
        <v>2043</v>
      </c>
      <c r="G2313" s="219"/>
      <c r="H2313" s="220" t="s">
        <v>1</v>
      </c>
      <c r="I2313" s="222"/>
      <c r="J2313" s="219"/>
      <c r="K2313" s="219"/>
      <c r="L2313" s="223"/>
      <c r="M2313" s="224"/>
      <c r="N2313" s="225"/>
      <c r="O2313" s="225"/>
      <c r="P2313" s="225"/>
      <c r="Q2313" s="225"/>
      <c r="R2313" s="225"/>
      <c r="S2313" s="225"/>
      <c r="T2313" s="226"/>
      <c r="U2313" s="10"/>
      <c r="V2313" s="10"/>
      <c r="W2313" s="10"/>
      <c r="X2313" s="10"/>
      <c r="Y2313" s="10"/>
      <c r="Z2313" s="10"/>
      <c r="AA2313" s="10"/>
      <c r="AB2313" s="10"/>
      <c r="AC2313" s="10"/>
      <c r="AD2313" s="10"/>
      <c r="AE2313" s="10"/>
      <c r="AT2313" s="227" t="s">
        <v>199</v>
      </c>
      <c r="AU2313" s="227" t="s">
        <v>85</v>
      </c>
      <c r="AV2313" s="10" t="s">
        <v>83</v>
      </c>
      <c r="AW2313" s="10" t="s">
        <v>32</v>
      </c>
      <c r="AX2313" s="10" t="s">
        <v>76</v>
      </c>
      <c r="AY2313" s="227" t="s">
        <v>195</v>
      </c>
    </row>
    <row r="2314" s="11" customFormat="1">
      <c r="A2314" s="11"/>
      <c r="B2314" s="228"/>
      <c r="C2314" s="229"/>
      <c r="D2314" s="213" t="s">
        <v>199</v>
      </c>
      <c r="E2314" s="230" t="s">
        <v>1</v>
      </c>
      <c r="F2314" s="231" t="s">
        <v>3057</v>
      </c>
      <c r="G2314" s="229"/>
      <c r="H2314" s="232">
        <v>129.53999999999999</v>
      </c>
      <c r="I2314" s="233"/>
      <c r="J2314" s="229"/>
      <c r="K2314" s="229"/>
      <c r="L2314" s="234"/>
      <c r="M2314" s="235"/>
      <c r="N2314" s="236"/>
      <c r="O2314" s="236"/>
      <c r="P2314" s="236"/>
      <c r="Q2314" s="236"/>
      <c r="R2314" s="236"/>
      <c r="S2314" s="236"/>
      <c r="T2314" s="237"/>
      <c r="U2314" s="11"/>
      <c r="V2314" s="11"/>
      <c r="W2314" s="11"/>
      <c r="X2314" s="11"/>
      <c r="Y2314" s="11"/>
      <c r="Z2314" s="11"/>
      <c r="AA2314" s="11"/>
      <c r="AB2314" s="11"/>
      <c r="AC2314" s="11"/>
      <c r="AD2314" s="11"/>
      <c r="AE2314" s="11"/>
      <c r="AT2314" s="238" t="s">
        <v>199</v>
      </c>
      <c r="AU2314" s="238" t="s">
        <v>85</v>
      </c>
      <c r="AV2314" s="11" t="s">
        <v>85</v>
      </c>
      <c r="AW2314" s="11" t="s">
        <v>32</v>
      </c>
      <c r="AX2314" s="11" t="s">
        <v>76</v>
      </c>
      <c r="AY2314" s="238" t="s">
        <v>195</v>
      </c>
    </row>
    <row r="2315" s="11" customFormat="1">
      <c r="A2315" s="11"/>
      <c r="B2315" s="228"/>
      <c r="C2315" s="229"/>
      <c r="D2315" s="213" t="s">
        <v>199</v>
      </c>
      <c r="E2315" s="230" t="s">
        <v>1</v>
      </c>
      <c r="F2315" s="231" t="s">
        <v>3058</v>
      </c>
      <c r="G2315" s="229"/>
      <c r="H2315" s="232">
        <v>10.4</v>
      </c>
      <c r="I2315" s="233"/>
      <c r="J2315" s="229"/>
      <c r="K2315" s="229"/>
      <c r="L2315" s="234"/>
      <c r="M2315" s="235"/>
      <c r="N2315" s="236"/>
      <c r="O2315" s="236"/>
      <c r="P2315" s="236"/>
      <c r="Q2315" s="236"/>
      <c r="R2315" s="236"/>
      <c r="S2315" s="236"/>
      <c r="T2315" s="237"/>
      <c r="U2315" s="11"/>
      <c r="V2315" s="11"/>
      <c r="W2315" s="11"/>
      <c r="X2315" s="11"/>
      <c r="Y2315" s="11"/>
      <c r="Z2315" s="11"/>
      <c r="AA2315" s="11"/>
      <c r="AB2315" s="11"/>
      <c r="AC2315" s="11"/>
      <c r="AD2315" s="11"/>
      <c r="AE2315" s="11"/>
      <c r="AT2315" s="238" t="s">
        <v>199</v>
      </c>
      <c r="AU2315" s="238" t="s">
        <v>85</v>
      </c>
      <c r="AV2315" s="11" t="s">
        <v>85</v>
      </c>
      <c r="AW2315" s="11" t="s">
        <v>32</v>
      </c>
      <c r="AX2315" s="11" t="s">
        <v>76</v>
      </c>
      <c r="AY2315" s="238" t="s">
        <v>195</v>
      </c>
    </row>
    <row r="2316" s="10" customFormat="1">
      <c r="A2316" s="10"/>
      <c r="B2316" s="218"/>
      <c r="C2316" s="219"/>
      <c r="D2316" s="213" t="s">
        <v>199</v>
      </c>
      <c r="E2316" s="220" t="s">
        <v>1</v>
      </c>
      <c r="F2316" s="221" t="s">
        <v>2025</v>
      </c>
      <c r="G2316" s="219"/>
      <c r="H2316" s="220" t="s">
        <v>1</v>
      </c>
      <c r="I2316" s="222"/>
      <c r="J2316" s="219"/>
      <c r="K2316" s="219"/>
      <c r="L2316" s="223"/>
      <c r="M2316" s="224"/>
      <c r="N2316" s="225"/>
      <c r="O2316" s="225"/>
      <c r="P2316" s="225"/>
      <c r="Q2316" s="225"/>
      <c r="R2316" s="225"/>
      <c r="S2316" s="225"/>
      <c r="T2316" s="226"/>
      <c r="U2316" s="10"/>
      <c r="V2316" s="10"/>
      <c r="W2316" s="10"/>
      <c r="X2316" s="10"/>
      <c r="Y2316" s="10"/>
      <c r="Z2316" s="10"/>
      <c r="AA2316" s="10"/>
      <c r="AB2316" s="10"/>
      <c r="AC2316" s="10"/>
      <c r="AD2316" s="10"/>
      <c r="AE2316" s="10"/>
      <c r="AT2316" s="227" t="s">
        <v>199</v>
      </c>
      <c r="AU2316" s="227" t="s">
        <v>85</v>
      </c>
      <c r="AV2316" s="10" t="s">
        <v>83</v>
      </c>
      <c r="AW2316" s="10" t="s">
        <v>32</v>
      </c>
      <c r="AX2316" s="10" t="s">
        <v>76</v>
      </c>
      <c r="AY2316" s="227" t="s">
        <v>195</v>
      </c>
    </row>
    <row r="2317" s="11" customFormat="1">
      <c r="A2317" s="11"/>
      <c r="B2317" s="228"/>
      <c r="C2317" s="229"/>
      <c r="D2317" s="213" t="s">
        <v>199</v>
      </c>
      <c r="E2317" s="230" t="s">
        <v>1</v>
      </c>
      <c r="F2317" s="231" t="s">
        <v>3059</v>
      </c>
      <c r="G2317" s="229"/>
      <c r="H2317" s="232">
        <v>454.24000000000001</v>
      </c>
      <c r="I2317" s="233"/>
      <c r="J2317" s="229"/>
      <c r="K2317" s="229"/>
      <c r="L2317" s="234"/>
      <c r="M2317" s="235"/>
      <c r="N2317" s="236"/>
      <c r="O2317" s="236"/>
      <c r="P2317" s="236"/>
      <c r="Q2317" s="236"/>
      <c r="R2317" s="236"/>
      <c r="S2317" s="236"/>
      <c r="T2317" s="237"/>
      <c r="U2317" s="11"/>
      <c r="V2317" s="11"/>
      <c r="W2317" s="11"/>
      <c r="X2317" s="11"/>
      <c r="Y2317" s="11"/>
      <c r="Z2317" s="11"/>
      <c r="AA2317" s="11"/>
      <c r="AB2317" s="11"/>
      <c r="AC2317" s="11"/>
      <c r="AD2317" s="11"/>
      <c r="AE2317" s="11"/>
      <c r="AT2317" s="238" t="s">
        <v>199</v>
      </c>
      <c r="AU2317" s="238" t="s">
        <v>85</v>
      </c>
      <c r="AV2317" s="11" t="s">
        <v>85</v>
      </c>
      <c r="AW2317" s="11" t="s">
        <v>32</v>
      </c>
      <c r="AX2317" s="11" t="s">
        <v>76</v>
      </c>
      <c r="AY2317" s="238" t="s">
        <v>195</v>
      </c>
    </row>
    <row r="2318" s="11" customFormat="1">
      <c r="A2318" s="11"/>
      <c r="B2318" s="228"/>
      <c r="C2318" s="229"/>
      <c r="D2318" s="213" t="s">
        <v>199</v>
      </c>
      <c r="E2318" s="230" t="s">
        <v>1</v>
      </c>
      <c r="F2318" s="231" t="s">
        <v>3060</v>
      </c>
      <c r="G2318" s="229"/>
      <c r="H2318" s="232">
        <v>31.199999999999999</v>
      </c>
      <c r="I2318" s="233"/>
      <c r="J2318" s="229"/>
      <c r="K2318" s="229"/>
      <c r="L2318" s="234"/>
      <c r="M2318" s="235"/>
      <c r="N2318" s="236"/>
      <c r="O2318" s="236"/>
      <c r="P2318" s="236"/>
      <c r="Q2318" s="236"/>
      <c r="R2318" s="236"/>
      <c r="S2318" s="236"/>
      <c r="T2318" s="237"/>
      <c r="U2318" s="11"/>
      <c r="V2318" s="11"/>
      <c r="W2318" s="11"/>
      <c r="X2318" s="11"/>
      <c r="Y2318" s="11"/>
      <c r="Z2318" s="11"/>
      <c r="AA2318" s="11"/>
      <c r="AB2318" s="11"/>
      <c r="AC2318" s="11"/>
      <c r="AD2318" s="11"/>
      <c r="AE2318" s="11"/>
      <c r="AT2318" s="238" t="s">
        <v>199</v>
      </c>
      <c r="AU2318" s="238" t="s">
        <v>85</v>
      </c>
      <c r="AV2318" s="11" t="s">
        <v>85</v>
      </c>
      <c r="AW2318" s="11" t="s">
        <v>32</v>
      </c>
      <c r="AX2318" s="11" t="s">
        <v>76</v>
      </c>
      <c r="AY2318" s="238" t="s">
        <v>195</v>
      </c>
    </row>
    <row r="2319" s="10" customFormat="1">
      <c r="A2319" s="10"/>
      <c r="B2319" s="218"/>
      <c r="C2319" s="219"/>
      <c r="D2319" s="213" t="s">
        <v>199</v>
      </c>
      <c r="E2319" s="220" t="s">
        <v>1</v>
      </c>
      <c r="F2319" s="221" t="s">
        <v>2048</v>
      </c>
      <c r="G2319" s="219"/>
      <c r="H2319" s="220" t="s">
        <v>1</v>
      </c>
      <c r="I2319" s="222"/>
      <c r="J2319" s="219"/>
      <c r="K2319" s="219"/>
      <c r="L2319" s="223"/>
      <c r="M2319" s="224"/>
      <c r="N2319" s="225"/>
      <c r="O2319" s="225"/>
      <c r="P2319" s="225"/>
      <c r="Q2319" s="225"/>
      <c r="R2319" s="225"/>
      <c r="S2319" s="225"/>
      <c r="T2319" s="226"/>
      <c r="U2319" s="10"/>
      <c r="V2319" s="10"/>
      <c r="W2319" s="10"/>
      <c r="X2319" s="10"/>
      <c r="Y2319" s="10"/>
      <c r="Z2319" s="10"/>
      <c r="AA2319" s="10"/>
      <c r="AB2319" s="10"/>
      <c r="AC2319" s="10"/>
      <c r="AD2319" s="10"/>
      <c r="AE2319" s="10"/>
      <c r="AT2319" s="227" t="s">
        <v>199</v>
      </c>
      <c r="AU2319" s="227" t="s">
        <v>85</v>
      </c>
      <c r="AV2319" s="10" t="s">
        <v>83</v>
      </c>
      <c r="AW2319" s="10" t="s">
        <v>32</v>
      </c>
      <c r="AX2319" s="10" t="s">
        <v>76</v>
      </c>
      <c r="AY2319" s="227" t="s">
        <v>195</v>
      </c>
    </row>
    <row r="2320" s="11" customFormat="1">
      <c r="A2320" s="11"/>
      <c r="B2320" s="228"/>
      <c r="C2320" s="229"/>
      <c r="D2320" s="213" t="s">
        <v>199</v>
      </c>
      <c r="E2320" s="230" t="s">
        <v>1</v>
      </c>
      <c r="F2320" s="231" t="s">
        <v>3024</v>
      </c>
      <c r="G2320" s="229"/>
      <c r="H2320" s="232">
        <v>2</v>
      </c>
      <c r="I2320" s="233"/>
      <c r="J2320" s="229"/>
      <c r="K2320" s="229"/>
      <c r="L2320" s="234"/>
      <c r="M2320" s="235"/>
      <c r="N2320" s="236"/>
      <c r="O2320" s="236"/>
      <c r="P2320" s="236"/>
      <c r="Q2320" s="236"/>
      <c r="R2320" s="236"/>
      <c r="S2320" s="236"/>
      <c r="T2320" s="237"/>
      <c r="U2320" s="11"/>
      <c r="V2320" s="11"/>
      <c r="W2320" s="11"/>
      <c r="X2320" s="11"/>
      <c r="Y2320" s="11"/>
      <c r="Z2320" s="11"/>
      <c r="AA2320" s="11"/>
      <c r="AB2320" s="11"/>
      <c r="AC2320" s="11"/>
      <c r="AD2320" s="11"/>
      <c r="AE2320" s="11"/>
      <c r="AT2320" s="238" t="s">
        <v>199</v>
      </c>
      <c r="AU2320" s="238" t="s">
        <v>85</v>
      </c>
      <c r="AV2320" s="11" t="s">
        <v>85</v>
      </c>
      <c r="AW2320" s="11" t="s">
        <v>32</v>
      </c>
      <c r="AX2320" s="11" t="s">
        <v>76</v>
      </c>
      <c r="AY2320" s="238" t="s">
        <v>195</v>
      </c>
    </row>
    <row r="2321" s="10" customFormat="1">
      <c r="A2321" s="10"/>
      <c r="B2321" s="218"/>
      <c r="C2321" s="219"/>
      <c r="D2321" s="213" t="s">
        <v>199</v>
      </c>
      <c r="E2321" s="220" t="s">
        <v>1</v>
      </c>
      <c r="F2321" s="221" t="s">
        <v>2030</v>
      </c>
      <c r="G2321" s="219"/>
      <c r="H2321" s="220" t="s">
        <v>1</v>
      </c>
      <c r="I2321" s="222"/>
      <c r="J2321" s="219"/>
      <c r="K2321" s="219"/>
      <c r="L2321" s="223"/>
      <c r="M2321" s="224"/>
      <c r="N2321" s="225"/>
      <c r="O2321" s="225"/>
      <c r="P2321" s="225"/>
      <c r="Q2321" s="225"/>
      <c r="R2321" s="225"/>
      <c r="S2321" s="225"/>
      <c r="T2321" s="226"/>
      <c r="U2321" s="10"/>
      <c r="V2321" s="10"/>
      <c r="W2321" s="10"/>
      <c r="X2321" s="10"/>
      <c r="Y2321" s="10"/>
      <c r="Z2321" s="10"/>
      <c r="AA2321" s="10"/>
      <c r="AB2321" s="10"/>
      <c r="AC2321" s="10"/>
      <c r="AD2321" s="10"/>
      <c r="AE2321" s="10"/>
      <c r="AT2321" s="227" t="s">
        <v>199</v>
      </c>
      <c r="AU2321" s="227" t="s">
        <v>85</v>
      </c>
      <c r="AV2321" s="10" t="s">
        <v>83</v>
      </c>
      <c r="AW2321" s="10" t="s">
        <v>32</v>
      </c>
      <c r="AX2321" s="10" t="s">
        <v>76</v>
      </c>
      <c r="AY2321" s="227" t="s">
        <v>195</v>
      </c>
    </row>
    <row r="2322" s="11" customFormat="1">
      <c r="A2322" s="11"/>
      <c r="B2322" s="228"/>
      <c r="C2322" s="229"/>
      <c r="D2322" s="213" t="s">
        <v>199</v>
      </c>
      <c r="E2322" s="230" t="s">
        <v>1</v>
      </c>
      <c r="F2322" s="231" t="s">
        <v>3061</v>
      </c>
      <c r="G2322" s="229"/>
      <c r="H2322" s="232">
        <v>522.98000000000002</v>
      </c>
      <c r="I2322" s="233"/>
      <c r="J2322" s="229"/>
      <c r="K2322" s="229"/>
      <c r="L2322" s="234"/>
      <c r="M2322" s="235"/>
      <c r="N2322" s="236"/>
      <c r="O2322" s="236"/>
      <c r="P2322" s="236"/>
      <c r="Q2322" s="236"/>
      <c r="R2322" s="236"/>
      <c r="S2322" s="236"/>
      <c r="T2322" s="237"/>
      <c r="U2322" s="11"/>
      <c r="V2322" s="11"/>
      <c r="W2322" s="11"/>
      <c r="X2322" s="11"/>
      <c r="Y2322" s="11"/>
      <c r="Z2322" s="11"/>
      <c r="AA2322" s="11"/>
      <c r="AB2322" s="11"/>
      <c r="AC2322" s="11"/>
      <c r="AD2322" s="11"/>
      <c r="AE2322" s="11"/>
      <c r="AT2322" s="238" t="s">
        <v>199</v>
      </c>
      <c r="AU2322" s="238" t="s">
        <v>85</v>
      </c>
      <c r="AV2322" s="11" t="s">
        <v>85</v>
      </c>
      <c r="AW2322" s="11" t="s">
        <v>32</v>
      </c>
      <c r="AX2322" s="11" t="s">
        <v>76</v>
      </c>
      <c r="AY2322" s="238" t="s">
        <v>195</v>
      </c>
    </row>
    <row r="2323" s="11" customFormat="1">
      <c r="A2323" s="11"/>
      <c r="B2323" s="228"/>
      <c r="C2323" s="229"/>
      <c r="D2323" s="213" t="s">
        <v>199</v>
      </c>
      <c r="E2323" s="230" t="s">
        <v>1</v>
      </c>
      <c r="F2323" s="231" t="s">
        <v>3062</v>
      </c>
      <c r="G2323" s="229"/>
      <c r="H2323" s="232">
        <v>26</v>
      </c>
      <c r="I2323" s="233"/>
      <c r="J2323" s="229"/>
      <c r="K2323" s="229"/>
      <c r="L2323" s="234"/>
      <c r="M2323" s="235"/>
      <c r="N2323" s="236"/>
      <c r="O2323" s="236"/>
      <c r="P2323" s="236"/>
      <c r="Q2323" s="236"/>
      <c r="R2323" s="236"/>
      <c r="S2323" s="236"/>
      <c r="T2323" s="237"/>
      <c r="U2323" s="11"/>
      <c r="V2323" s="11"/>
      <c r="W2323" s="11"/>
      <c r="X2323" s="11"/>
      <c r="Y2323" s="11"/>
      <c r="Z2323" s="11"/>
      <c r="AA2323" s="11"/>
      <c r="AB2323" s="11"/>
      <c r="AC2323" s="11"/>
      <c r="AD2323" s="11"/>
      <c r="AE2323" s="11"/>
      <c r="AT2323" s="238" t="s">
        <v>199</v>
      </c>
      <c r="AU2323" s="238" t="s">
        <v>85</v>
      </c>
      <c r="AV2323" s="11" t="s">
        <v>85</v>
      </c>
      <c r="AW2323" s="11" t="s">
        <v>32</v>
      </c>
      <c r="AX2323" s="11" t="s">
        <v>76</v>
      </c>
      <c r="AY2323" s="238" t="s">
        <v>195</v>
      </c>
    </row>
    <row r="2324" s="10" customFormat="1">
      <c r="A2324" s="10"/>
      <c r="B2324" s="218"/>
      <c r="C2324" s="219"/>
      <c r="D2324" s="213" t="s">
        <v>199</v>
      </c>
      <c r="E2324" s="220" t="s">
        <v>1</v>
      </c>
      <c r="F2324" s="221" t="s">
        <v>2032</v>
      </c>
      <c r="G2324" s="219"/>
      <c r="H2324" s="220" t="s">
        <v>1</v>
      </c>
      <c r="I2324" s="222"/>
      <c r="J2324" s="219"/>
      <c r="K2324" s="219"/>
      <c r="L2324" s="223"/>
      <c r="M2324" s="224"/>
      <c r="N2324" s="225"/>
      <c r="O2324" s="225"/>
      <c r="P2324" s="225"/>
      <c r="Q2324" s="225"/>
      <c r="R2324" s="225"/>
      <c r="S2324" s="225"/>
      <c r="T2324" s="226"/>
      <c r="U2324" s="10"/>
      <c r="V2324" s="10"/>
      <c r="W2324" s="10"/>
      <c r="X2324" s="10"/>
      <c r="Y2324" s="10"/>
      <c r="Z2324" s="10"/>
      <c r="AA2324" s="10"/>
      <c r="AB2324" s="10"/>
      <c r="AC2324" s="10"/>
      <c r="AD2324" s="10"/>
      <c r="AE2324" s="10"/>
      <c r="AT2324" s="227" t="s">
        <v>199</v>
      </c>
      <c r="AU2324" s="227" t="s">
        <v>85</v>
      </c>
      <c r="AV2324" s="10" t="s">
        <v>83</v>
      </c>
      <c r="AW2324" s="10" t="s">
        <v>32</v>
      </c>
      <c r="AX2324" s="10" t="s">
        <v>76</v>
      </c>
      <c r="AY2324" s="227" t="s">
        <v>195</v>
      </c>
    </row>
    <row r="2325" s="11" customFormat="1">
      <c r="A2325" s="11"/>
      <c r="B2325" s="228"/>
      <c r="C2325" s="229"/>
      <c r="D2325" s="213" t="s">
        <v>199</v>
      </c>
      <c r="E2325" s="230" t="s">
        <v>1</v>
      </c>
      <c r="F2325" s="231" t="s">
        <v>3063</v>
      </c>
      <c r="G2325" s="229"/>
      <c r="H2325" s="232">
        <v>47.740000000000002</v>
      </c>
      <c r="I2325" s="233"/>
      <c r="J2325" s="229"/>
      <c r="K2325" s="229"/>
      <c r="L2325" s="234"/>
      <c r="M2325" s="235"/>
      <c r="N2325" s="236"/>
      <c r="O2325" s="236"/>
      <c r="P2325" s="236"/>
      <c r="Q2325" s="236"/>
      <c r="R2325" s="236"/>
      <c r="S2325" s="236"/>
      <c r="T2325" s="237"/>
      <c r="U2325" s="11"/>
      <c r="V2325" s="11"/>
      <c r="W2325" s="11"/>
      <c r="X2325" s="11"/>
      <c r="Y2325" s="11"/>
      <c r="Z2325" s="11"/>
      <c r="AA2325" s="11"/>
      <c r="AB2325" s="11"/>
      <c r="AC2325" s="11"/>
      <c r="AD2325" s="11"/>
      <c r="AE2325" s="11"/>
      <c r="AT2325" s="238" t="s">
        <v>199</v>
      </c>
      <c r="AU2325" s="238" t="s">
        <v>85</v>
      </c>
      <c r="AV2325" s="11" t="s">
        <v>85</v>
      </c>
      <c r="AW2325" s="11" t="s">
        <v>32</v>
      </c>
      <c r="AX2325" s="11" t="s">
        <v>76</v>
      </c>
      <c r="AY2325" s="238" t="s">
        <v>195</v>
      </c>
    </row>
    <row r="2326" s="11" customFormat="1">
      <c r="A2326" s="11"/>
      <c r="B2326" s="228"/>
      <c r="C2326" s="229"/>
      <c r="D2326" s="213" t="s">
        <v>199</v>
      </c>
      <c r="E2326" s="230" t="s">
        <v>1</v>
      </c>
      <c r="F2326" s="231" t="s">
        <v>1968</v>
      </c>
      <c r="G2326" s="229"/>
      <c r="H2326" s="232">
        <v>2.6000000000000001</v>
      </c>
      <c r="I2326" s="233"/>
      <c r="J2326" s="229"/>
      <c r="K2326" s="229"/>
      <c r="L2326" s="234"/>
      <c r="M2326" s="235"/>
      <c r="N2326" s="236"/>
      <c r="O2326" s="236"/>
      <c r="P2326" s="236"/>
      <c r="Q2326" s="236"/>
      <c r="R2326" s="236"/>
      <c r="S2326" s="236"/>
      <c r="T2326" s="237"/>
      <c r="U2326" s="11"/>
      <c r="V2326" s="11"/>
      <c r="W2326" s="11"/>
      <c r="X2326" s="11"/>
      <c r="Y2326" s="11"/>
      <c r="Z2326" s="11"/>
      <c r="AA2326" s="11"/>
      <c r="AB2326" s="11"/>
      <c r="AC2326" s="11"/>
      <c r="AD2326" s="11"/>
      <c r="AE2326" s="11"/>
      <c r="AT2326" s="238" t="s">
        <v>199</v>
      </c>
      <c r="AU2326" s="238" t="s">
        <v>85</v>
      </c>
      <c r="AV2326" s="11" t="s">
        <v>85</v>
      </c>
      <c r="AW2326" s="11" t="s">
        <v>32</v>
      </c>
      <c r="AX2326" s="11" t="s">
        <v>76</v>
      </c>
      <c r="AY2326" s="238" t="s">
        <v>195</v>
      </c>
    </row>
    <row r="2327" s="10" customFormat="1">
      <c r="A2327" s="10"/>
      <c r="B2327" s="218"/>
      <c r="C2327" s="219"/>
      <c r="D2327" s="213" t="s">
        <v>199</v>
      </c>
      <c r="E2327" s="220" t="s">
        <v>1</v>
      </c>
      <c r="F2327" s="221" t="s">
        <v>2034</v>
      </c>
      <c r="G2327" s="219"/>
      <c r="H2327" s="220" t="s">
        <v>1</v>
      </c>
      <c r="I2327" s="222"/>
      <c r="J2327" s="219"/>
      <c r="K2327" s="219"/>
      <c r="L2327" s="223"/>
      <c r="M2327" s="224"/>
      <c r="N2327" s="225"/>
      <c r="O2327" s="225"/>
      <c r="P2327" s="225"/>
      <c r="Q2327" s="225"/>
      <c r="R2327" s="225"/>
      <c r="S2327" s="225"/>
      <c r="T2327" s="226"/>
      <c r="U2327" s="10"/>
      <c r="V2327" s="10"/>
      <c r="W2327" s="10"/>
      <c r="X2327" s="10"/>
      <c r="Y2327" s="10"/>
      <c r="Z2327" s="10"/>
      <c r="AA2327" s="10"/>
      <c r="AB2327" s="10"/>
      <c r="AC2327" s="10"/>
      <c r="AD2327" s="10"/>
      <c r="AE2327" s="10"/>
      <c r="AT2327" s="227" t="s">
        <v>199</v>
      </c>
      <c r="AU2327" s="227" t="s">
        <v>85</v>
      </c>
      <c r="AV2327" s="10" t="s">
        <v>83</v>
      </c>
      <c r="AW2327" s="10" t="s">
        <v>32</v>
      </c>
      <c r="AX2327" s="10" t="s">
        <v>76</v>
      </c>
      <c r="AY2327" s="227" t="s">
        <v>195</v>
      </c>
    </row>
    <row r="2328" s="11" customFormat="1">
      <c r="A2328" s="11"/>
      <c r="B2328" s="228"/>
      <c r="C2328" s="229"/>
      <c r="D2328" s="213" t="s">
        <v>199</v>
      </c>
      <c r="E2328" s="230" t="s">
        <v>1</v>
      </c>
      <c r="F2328" s="231" t="s">
        <v>3027</v>
      </c>
      <c r="G2328" s="229"/>
      <c r="H2328" s="232">
        <v>27.719999999999999</v>
      </c>
      <c r="I2328" s="233"/>
      <c r="J2328" s="229"/>
      <c r="K2328" s="229"/>
      <c r="L2328" s="234"/>
      <c r="M2328" s="235"/>
      <c r="N2328" s="236"/>
      <c r="O2328" s="236"/>
      <c r="P2328" s="236"/>
      <c r="Q2328" s="236"/>
      <c r="R2328" s="236"/>
      <c r="S2328" s="236"/>
      <c r="T2328" s="237"/>
      <c r="U2328" s="11"/>
      <c r="V2328" s="11"/>
      <c r="W2328" s="11"/>
      <c r="X2328" s="11"/>
      <c r="Y2328" s="11"/>
      <c r="Z2328" s="11"/>
      <c r="AA2328" s="11"/>
      <c r="AB2328" s="11"/>
      <c r="AC2328" s="11"/>
      <c r="AD2328" s="11"/>
      <c r="AE2328" s="11"/>
      <c r="AT2328" s="238" t="s">
        <v>199</v>
      </c>
      <c r="AU2328" s="238" t="s">
        <v>85</v>
      </c>
      <c r="AV2328" s="11" t="s">
        <v>85</v>
      </c>
      <c r="AW2328" s="11" t="s">
        <v>32</v>
      </c>
      <c r="AX2328" s="11" t="s">
        <v>76</v>
      </c>
      <c r="AY2328" s="238" t="s">
        <v>195</v>
      </c>
    </row>
    <row r="2329" s="10" customFormat="1">
      <c r="A2329" s="10"/>
      <c r="B2329" s="218"/>
      <c r="C2329" s="219"/>
      <c r="D2329" s="213" t="s">
        <v>199</v>
      </c>
      <c r="E2329" s="220" t="s">
        <v>1</v>
      </c>
      <c r="F2329" s="221" t="s">
        <v>2055</v>
      </c>
      <c r="G2329" s="219"/>
      <c r="H2329" s="220" t="s">
        <v>1</v>
      </c>
      <c r="I2329" s="222"/>
      <c r="J2329" s="219"/>
      <c r="K2329" s="219"/>
      <c r="L2329" s="223"/>
      <c r="M2329" s="224"/>
      <c r="N2329" s="225"/>
      <c r="O2329" s="225"/>
      <c r="P2329" s="225"/>
      <c r="Q2329" s="225"/>
      <c r="R2329" s="225"/>
      <c r="S2329" s="225"/>
      <c r="T2329" s="226"/>
      <c r="U2329" s="10"/>
      <c r="V2329" s="10"/>
      <c r="W2329" s="10"/>
      <c r="X2329" s="10"/>
      <c r="Y2329" s="10"/>
      <c r="Z2329" s="10"/>
      <c r="AA2329" s="10"/>
      <c r="AB2329" s="10"/>
      <c r="AC2329" s="10"/>
      <c r="AD2329" s="10"/>
      <c r="AE2329" s="10"/>
      <c r="AT2329" s="227" t="s">
        <v>199</v>
      </c>
      <c r="AU2329" s="227" t="s">
        <v>85</v>
      </c>
      <c r="AV2329" s="10" t="s">
        <v>83</v>
      </c>
      <c r="AW2329" s="10" t="s">
        <v>32</v>
      </c>
      <c r="AX2329" s="10" t="s">
        <v>76</v>
      </c>
      <c r="AY2329" s="227" t="s">
        <v>195</v>
      </c>
    </row>
    <row r="2330" s="11" customFormat="1">
      <c r="A2330" s="11"/>
      <c r="B2330" s="228"/>
      <c r="C2330" s="229"/>
      <c r="D2330" s="213" t="s">
        <v>199</v>
      </c>
      <c r="E2330" s="230" t="s">
        <v>1</v>
      </c>
      <c r="F2330" s="231" t="s">
        <v>3064</v>
      </c>
      <c r="G2330" s="229"/>
      <c r="H2330" s="232">
        <v>334</v>
      </c>
      <c r="I2330" s="233"/>
      <c r="J2330" s="229"/>
      <c r="K2330" s="229"/>
      <c r="L2330" s="234"/>
      <c r="M2330" s="235"/>
      <c r="N2330" s="236"/>
      <c r="O2330" s="236"/>
      <c r="P2330" s="236"/>
      <c r="Q2330" s="236"/>
      <c r="R2330" s="236"/>
      <c r="S2330" s="236"/>
      <c r="T2330" s="237"/>
      <c r="U2330" s="11"/>
      <c r="V2330" s="11"/>
      <c r="W2330" s="11"/>
      <c r="X2330" s="11"/>
      <c r="Y2330" s="11"/>
      <c r="Z2330" s="11"/>
      <c r="AA2330" s="11"/>
      <c r="AB2330" s="11"/>
      <c r="AC2330" s="11"/>
      <c r="AD2330" s="11"/>
      <c r="AE2330" s="11"/>
      <c r="AT2330" s="238" t="s">
        <v>199</v>
      </c>
      <c r="AU2330" s="238" t="s">
        <v>85</v>
      </c>
      <c r="AV2330" s="11" t="s">
        <v>85</v>
      </c>
      <c r="AW2330" s="11" t="s">
        <v>32</v>
      </c>
      <c r="AX2330" s="11" t="s">
        <v>76</v>
      </c>
      <c r="AY2330" s="238" t="s">
        <v>195</v>
      </c>
    </row>
    <row r="2331" s="11" customFormat="1">
      <c r="A2331" s="11"/>
      <c r="B2331" s="228"/>
      <c r="C2331" s="229"/>
      <c r="D2331" s="213" t="s">
        <v>199</v>
      </c>
      <c r="E2331" s="230" t="s">
        <v>1</v>
      </c>
      <c r="F2331" s="231" t="s">
        <v>3065</v>
      </c>
      <c r="G2331" s="229"/>
      <c r="H2331" s="232">
        <v>18.199999999999999</v>
      </c>
      <c r="I2331" s="233"/>
      <c r="J2331" s="229"/>
      <c r="K2331" s="229"/>
      <c r="L2331" s="234"/>
      <c r="M2331" s="235"/>
      <c r="N2331" s="236"/>
      <c r="O2331" s="236"/>
      <c r="P2331" s="236"/>
      <c r="Q2331" s="236"/>
      <c r="R2331" s="236"/>
      <c r="S2331" s="236"/>
      <c r="T2331" s="237"/>
      <c r="U2331" s="11"/>
      <c r="V2331" s="11"/>
      <c r="W2331" s="11"/>
      <c r="X2331" s="11"/>
      <c r="Y2331" s="11"/>
      <c r="Z2331" s="11"/>
      <c r="AA2331" s="11"/>
      <c r="AB2331" s="11"/>
      <c r="AC2331" s="11"/>
      <c r="AD2331" s="11"/>
      <c r="AE2331" s="11"/>
      <c r="AT2331" s="238" t="s">
        <v>199</v>
      </c>
      <c r="AU2331" s="238" t="s">
        <v>85</v>
      </c>
      <c r="AV2331" s="11" t="s">
        <v>85</v>
      </c>
      <c r="AW2331" s="11" t="s">
        <v>32</v>
      </c>
      <c r="AX2331" s="11" t="s">
        <v>76</v>
      </c>
      <c r="AY2331" s="238" t="s">
        <v>195</v>
      </c>
    </row>
    <row r="2332" s="10" customFormat="1">
      <c r="A2332" s="10"/>
      <c r="B2332" s="218"/>
      <c r="C2332" s="219"/>
      <c r="D2332" s="213" t="s">
        <v>199</v>
      </c>
      <c r="E2332" s="220" t="s">
        <v>1</v>
      </c>
      <c r="F2332" s="221" t="s">
        <v>2058</v>
      </c>
      <c r="G2332" s="219"/>
      <c r="H2332" s="220" t="s">
        <v>1</v>
      </c>
      <c r="I2332" s="222"/>
      <c r="J2332" s="219"/>
      <c r="K2332" s="219"/>
      <c r="L2332" s="223"/>
      <c r="M2332" s="224"/>
      <c r="N2332" s="225"/>
      <c r="O2332" s="225"/>
      <c r="P2332" s="225"/>
      <c r="Q2332" s="225"/>
      <c r="R2332" s="225"/>
      <c r="S2332" s="225"/>
      <c r="T2332" s="226"/>
      <c r="U2332" s="10"/>
      <c r="V2332" s="10"/>
      <c r="W2332" s="10"/>
      <c r="X2332" s="10"/>
      <c r="Y2332" s="10"/>
      <c r="Z2332" s="10"/>
      <c r="AA2332" s="10"/>
      <c r="AB2332" s="10"/>
      <c r="AC2332" s="10"/>
      <c r="AD2332" s="10"/>
      <c r="AE2332" s="10"/>
      <c r="AT2332" s="227" t="s">
        <v>199</v>
      </c>
      <c r="AU2332" s="227" t="s">
        <v>85</v>
      </c>
      <c r="AV2332" s="10" t="s">
        <v>83</v>
      </c>
      <c r="AW2332" s="10" t="s">
        <v>32</v>
      </c>
      <c r="AX2332" s="10" t="s">
        <v>76</v>
      </c>
      <c r="AY2332" s="227" t="s">
        <v>195</v>
      </c>
    </row>
    <row r="2333" s="11" customFormat="1">
      <c r="A2333" s="11"/>
      <c r="B2333" s="228"/>
      <c r="C2333" s="229"/>
      <c r="D2333" s="213" t="s">
        <v>199</v>
      </c>
      <c r="E2333" s="230" t="s">
        <v>1</v>
      </c>
      <c r="F2333" s="231" t="s">
        <v>3030</v>
      </c>
      <c r="G2333" s="229"/>
      <c r="H2333" s="232">
        <v>6.5800000000000001</v>
      </c>
      <c r="I2333" s="233"/>
      <c r="J2333" s="229"/>
      <c r="K2333" s="229"/>
      <c r="L2333" s="234"/>
      <c r="M2333" s="235"/>
      <c r="N2333" s="236"/>
      <c r="O2333" s="236"/>
      <c r="P2333" s="236"/>
      <c r="Q2333" s="236"/>
      <c r="R2333" s="236"/>
      <c r="S2333" s="236"/>
      <c r="T2333" s="237"/>
      <c r="U2333" s="11"/>
      <c r="V2333" s="11"/>
      <c r="W2333" s="11"/>
      <c r="X2333" s="11"/>
      <c r="Y2333" s="11"/>
      <c r="Z2333" s="11"/>
      <c r="AA2333" s="11"/>
      <c r="AB2333" s="11"/>
      <c r="AC2333" s="11"/>
      <c r="AD2333" s="11"/>
      <c r="AE2333" s="11"/>
      <c r="AT2333" s="238" t="s">
        <v>199</v>
      </c>
      <c r="AU2333" s="238" t="s">
        <v>85</v>
      </c>
      <c r="AV2333" s="11" t="s">
        <v>85</v>
      </c>
      <c r="AW2333" s="11" t="s">
        <v>32</v>
      </c>
      <c r="AX2333" s="11" t="s">
        <v>76</v>
      </c>
      <c r="AY2333" s="238" t="s">
        <v>195</v>
      </c>
    </row>
    <row r="2334" s="10" customFormat="1">
      <c r="A2334" s="10"/>
      <c r="B2334" s="218"/>
      <c r="C2334" s="219"/>
      <c r="D2334" s="213" t="s">
        <v>199</v>
      </c>
      <c r="E2334" s="220" t="s">
        <v>1</v>
      </c>
      <c r="F2334" s="221" t="s">
        <v>2078</v>
      </c>
      <c r="G2334" s="219"/>
      <c r="H2334" s="220" t="s">
        <v>1</v>
      </c>
      <c r="I2334" s="222"/>
      <c r="J2334" s="219"/>
      <c r="K2334" s="219"/>
      <c r="L2334" s="223"/>
      <c r="M2334" s="224"/>
      <c r="N2334" s="225"/>
      <c r="O2334" s="225"/>
      <c r="P2334" s="225"/>
      <c r="Q2334" s="225"/>
      <c r="R2334" s="225"/>
      <c r="S2334" s="225"/>
      <c r="T2334" s="226"/>
      <c r="U2334" s="10"/>
      <c r="V2334" s="10"/>
      <c r="W2334" s="10"/>
      <c r="X2334" s="10"/>
      <c r="Y2334" s="10"/>
      <c r="Z2334" s="10"/>
      <c r="AA2334" s="10"/>
      <c r="AB2334" s="10"/>
      <c r="AC2334" s="10"/>
      <c r="AD2334" s="10"/>
      <c r="AE2334" s="10"/>
      <c r="AT2334" s="227" t="s">
        <v>199</v>
      </c>
      <c r="AU2334" s="227" t="s">
        <v>85</v>
      </c>
      <c r="AV2334" s="10" t="s">
        <v>83</v>
      </c>
      <c r="AW2334" s="10" t="s">
        <v>32</v>
      </c>
      <c r="AX2334" s="10" t="s">
        <v>76</v>
      </c>
      <c r="AY2334" s="227" t="s">
        <v>195</v>
      </c>
    </row>
    <row r="2335" s="11" customFormat="1">
      <c r="A2335" s="11"/>
      <c r="B2335" s="228"/>
      <c r="C2335" s="229"/>
      <c r="D2335" s="213" t="s">
        <v>199</v>
      </c>
      <c r="E2335" s="230" t="s">
        <v>1</v>
      </c>
      <c r="F2335" s="231" t="s">
        <v>3066</v>
      </c>
      <c r="G2335" s="229"/>
      <c r="H2335" s="232">
        <v>141.72</v>
      </c>
      <c r="I2335" s="233"/>
      <c r="J2335" s="229"/>
      <c r="K2335" s="229"/>
      <c r="L2335" s="234"/>
      <c r="M2335" s="235"/>
      <c r="N2335" s="236"/>
      <c r="O2335" s="236"/>
      <c r="P2335" s="236"/>
      <c r="Q2335" s="236"/>
      <c r="R2335" s="236"/>
      <c r="S2335" s="236"/>
      <c r="T2335" s="237"/>
      <c r="U2335" s="11"/>
      <c r="V2335" s="11"/>
      <c r="W2335" s="11"/>
      <c r="X2335" s="11"/>
      <c r="Y2335" s="11"/>
      <c r="Z2335" s="11"/>
      <c r="AA2335" s="11"/>
      <c r="AB2335" s="11"/>
      <c r="AC2335" s="11"/>
      <c r="AD2335" s="11"/>
      <c r="AE2335" s="11"/>
      <c r="AT2335" s="238" t="s">
        <v>199</v>
      </c>
      <c r="AU2335" s="238" t="s">
        <v>85</v>
      </c>
      <c r="AV2335" s="11" t="s">
        <v>85</v>
      </c>
      <c r="AW2335" s="11" t="s">
        <v>32</v>
      </c>
      <c r="AX2335" s="11" t="s">
        <v>76</v>
      </c>
      <c r="AY2335" s="238" t="s">
        <v>195</v>
      </c>
    </row>
    <row r="2336" s="11" customFormat="1">
      <c r="A2336" s="11"/>
      <c r="B2336" s="228"/>
      <c r="C2336" s="229"/>
      <c r="D2336" s="213" t="s">
        <v>199</v>
      </c>
      <c r="E2336" s="230" t="s">
        <v>1</v>
      </c>
      <c r="F2336" s="231" t="s">
        <v>3058</v>
      </c>
      <c r="G2336" s="229"/>
      <c r="H2336" s="232">
        <v>10.4</v>
      </c>
      <c r="I2336" s="233"/>
      <c r="J2336" s="229"/>
      <c r="K2336" s="229"/>
      <c r="L2336" s="234"/>
      <c r="M2336" s="235"/>
      <c r="N2336" s="236"/>
      <c r="O2336" s="236"/>
      <c r="P2336" s="236"/>
      <c r="Q2336" s="236"/>
      <c r="R2336" s="236"/>
      <c r="S2336" s="236"/>
      <c r="T2336" s="237"/>
      <c r="U2336" s="11"/>
      <c r="V2336" s="11"/>
      <c r="W2336" s="11"/>
      <c r="X2336" s="11"/>
      <c r="Y2336" s="11"/>
      <c r="Z2336" s="11"/>
      <c r="AA2336" s="11"/>
      <c r="AB2336" s="11"/>
      <c r="AC2336" s="11"/>
      <c r="AD2336" s="11"/>
      <c r="AE2336" s="11"/>
      <c r="AT2336" s="238" t="s">
        <v>199</v>
      </c>
      <c r="AU2336" s="238" t="s">
        <v>85</v>
      </c>
      <c r="AV2336" s="11" t="s">
        <v>85</v>
      </c>
      <c r="AW2336" s="11" t="s">
        <v>32</v>
      </c>
      <c r="AX2336" s="11" t="s">
        <v>76</v>
      </c>
      <c r="AY2336" s="238" t="s">
        <v>195</v>
      </c>
    </row>
    <row r="2337" s="11" customFormat="1">
      <c r="A2337" s="11"/>
      <c r="B2337" s="228"/>
      <c r="C2337" s="229"/>
      <c r="D2337" s="213" t="s">
        <v>199</v>
      </c>
      <c r="E2337" s="230" t="s">
        <v>1</v>
      </c>
      <c r="F2337" s="231" t="s">
        <v>3067</v>
      </c>
      <c r="G2337" s="229"/>
      <c r="H2337" s="232">
        <v>3.6000000000000001</v>
      </c>
      <c r="I2337" s="233"/>
      <c r="J2337" s="229"/>
      <c r="K2337" s="229"/>
      <c r="L2337" s="234"/>
      <c r="M2337" s="235"/>
      <c r="N2337" s="236"/>
      <c r="O2337" s="236"/>
      <c r="P2337" s="236"/>
      <c r="Q2337" s="236"/>
      <c r="R2337" s="236"/>
      <c r="S2337" s="236"/>
      <c r="T2337" s="237"/>
      <c r="U2337" s="11"/>
      <c r="V2337" s="11"/>
      <c r="W2337" s="11"/>
      <c r="X2337" s="11"/>
      <c r="Y2337" s="11"/>
      <c r="Z2337" s="11"/>
      <c r="AA2337" s="11"/>
      <c r="AB2337" s="11"/>
      <c r="AC2337" s="11"/>
      <c r="AD2337" s="11"/>
      <c r="AE2337" s="11"/>
      <c r="AT2337" s="238" t="s">
        <v>199</v>
      </c>
      <c r="AU2337" s="238" t="s">
        <v>85</v>
      </c>
      <c r="AV2337" s="11" t="s">
        <v>85</v>
      </c>
      <c r="AW2337" s="11" t="s">
        <v>32</v>
      </c>
      <c r="AX2337" s="11" t="s">
        <v>76</v>
      </c>
      <c r="AY2337" s="238" t="s">
        <v>195</v>
      </c>
    </row>
    <row r="2338" s="10" customFormat="1">
      <c r="A2338" s="10"/>
      <c r="B2338" s="218"/>
      <c r="C2338" s="219"/>
      <c r="D2338" s="213" t="s">
        <v>199</v>
      </c>
      <c r="E2338" s="220" t="s">
        <v>1</v>
      </c>
      <c r="F2338" s="221" t="s">
        <v>2062</v>
      </c>
      <c r="G2338" s="219"/>
      <c r="H2338" s="220" t="s">
        <v>1</v>
      </c>
      <c r="I2338" s="222"/>
      <c r="J2338" s="219"/>
      <c r="K2338" s="219"/>
      <c r="L2338" s="223"/>
      <c r="M2338" s="224"/>
      <c r="N2338" s="225"/>
      <c r="O2338" s="225"/>
      <c r="P2338" s="225"/>
      <c r="Q2338" s="225"/>
      <c r="R2338" s="225"/>
      <c r="S2338" s="225"/>
      <c r="T2338" s="226"/>
      <c r="U2338" s="10"/>
      <c r="V2338" s="10"/>
      <c r="W2338" s="10"/>
      <c r="X2338" s="10"/>
      <c r="Y2338" s="10"/>
      <c r="Z2338" s="10"/>
      <c r="AA2338" s="10"/>
      <c r="AB2338" s="10"/>
      <c r="AC2338" s="10"/>
      <c r="AD2338" s="10"/>
      <c r="AE2338" s="10"/>
      <c r="AT2338" s="227" t="s">
        <v>199</v>
      </c>
      <c r="AU2338" s="227" t="s">
        <v>85</v>
      </c>
      <c r="AV2338" s="10" t="s">
        <v>83</v>
      </c>
      <c r="AW2338" s="10" t="s">
        <v>32</v>
      </c>
      <c r="AX2338" s="10" t="s">
        <v>76</v>
      </c>
      <c r="AY2338" s="227" t="s">
        <v>195</v>
      </c>
    </row>
    <row r="2339" s="11" customFormat="1">
      <c r="A2339" s="11"/>
      <c r="B2339" s="228"/>
      <c r="C2339" s="229"/>
      <c r="D2339" s="213" t="s">
        <v>199</v>
      </c>
      <c r="E2339" s="230" t="s">
        <v>1</v>
      </c>
      <c r="F2339" s="231" t="s">
        <v>3068</v>
      </c>
      <c r="G2339" s="229"/>
      <c r="H2339" s="232">
        <v>541.10000000000002</v>
      </c>
      <c r="I2339" s="233"/>
      <c r="J2339" s="229"/>
      <c r="K2339" s="229"/>
      <c r="L2339" s="234"/>
      <c r="M2339" s="235"/>
      <c r="N2339" s="236"/>
      <c r="O2339" s="236"/>
      <c r="P2339" s="236"/>
      <c r="Q2339" s="236"/>
      <c r="R2339" s="236"/>
      <c r="S2339" s="236"/>
      <c r="T2339" s="237"/>
      <c r="U2339" s="11"/>
      <c r="V2339" s="11"/>
      <c r="W2339" s="11"/>
      <c r="X2339" s="11"/>
      <c r="Y2339" s="11"/>
      <c r="Z2339" s="11"/>
      <c r="AA2339" s="11"/>
      <c r="AB2339" s="11"/>
      <c r="AC2339" s="11"/>
      <c r="AD2339" s="11"/>
      <c r="AE2339" s="11"/>
      <c r="AT2339" s="238" t="s">
        <v>199</v>
      </c>
      <c r="AU2339" s="238" t="s">
        <v>85</v>
      </c>
      <c r="AV2339" s="11" t="s">
        <v>85</v>
      </c>
      <c r="AW2339" s="11" t="s">
        <v>32</v>
      </c>
      <c r="AX2339" s="11" t="s">
        <v>76</v>
      </c>
      <c r="AY2339" s="238" t="s">
        <v>195</v>
      </c>
    </row>
    <row r="2340" s="11" customFormat="1">
      <c r="A2340" s="11"/>
      <c r="B2340" s="228"/>
      <c r="C2340" s="229"/>
      <c r="D2340" s="213" t="s">
        <v>199</v>
      </c>
      <c r="E2340" s="230" t="s">
        <v>1</v>
      </c>
      <c r="F2340" s="231" t="s">
        <v>3060</v>
      </c>
      <c r="G2340" s="229"/>
      <c r="H2340" s="232">
        <v>31.199999999999999</v>
      </c>
      <c r="I2340" s="233"/>
      <c r="J2340" s="229"/>
      <c r="K2340" s="229"/>
      <c r="L2340" s="234"/>
      <c r="M2340" s="235"/>
      <c r="N2340" s="236"/>
      <c r="O2340" s="236"/>
      <c r="P2340" s="236"/>
      <c r="Q2340" s="236"/>
      <c r="R2340" s="236"/>
      <c r="S2340" s="236"/>
      <c r="T2340" s="237"/>
      <c r="U2340" s="11"/>
      <c r="V2340" s="11"/>
      <c r="W2340" s="11"/>
      <c r="X2340" s="11"/>
      <c r="Y2340" s="11"/>
      <c r="Z2340" s="11"/>
      <c r="AA2340" s="11"/>
      <c r="AB2340" s="11"/>
      <c r="AC2340" s="11"/>
      <c r="AD2340" s="11"/>
      <c r="AE2340" s="11"/>
      <c r="AT2340" s="238" t="s">
        <v>199</v>
      </c>
      <c r="AU2340" s="238" t="s">
        <v>85</v>
      </c>
      <c r="AV2340" s="11" t="s">
        <v>85</v>
      </c>
      <c r="AW2340" s="11" t="s">
        <v>32</v>
      </c>
      <c r="AX2340" s="11" t="s">
        <v>76</v>
      </c>
      <c r="AY2340" s="238" t="s">
        <v>195</v>
      </c>
    </row>
    <row r="2341" s="10" customFormat="1">
      <c r="A2341" s="10"/>
      <c r="B2341" s="218"/>
      <c r="C2341" s="219"/>
      <c r="D2341" s="213" t="s">
        <v>199</v>
      </c>
      <c r="E2341" s="220" t="s">
        <v>1</v>
      </c>
      <c r="F2341" s="221" t="s">
        <v>2016</v>
      </c>
      <c r="G2341" s="219"/>
      <c r="H2341" s="220" t="s">
        <v>1</v>
      </c>
      <c r="I2341" s="222"/>
      <c r="J2341" s="219"/>
      <c r="K2341" s="219"/>
      <c r="L2341" s="223"/>
      <c r="M2341" s="224"/>
      <c r="N2341" s="225"/>
      <c r="O2341" s="225"/>
      <c r="P2341" s="225"/>
      <c r="Q2341" s="225"/>
      <c r="R2341" s="225"/>
      <c r="S2341" s="225"/>
      <c r="T2341" s="226"/>
      <c r="U2341" s="10"/>
      <c r="V2341" s="10"/>
      <c r="W2341" s="10"/>
      <c r="X2341" s="10"/>
      <c r="Y2341" s="10"/>
      <c r="Z2341" s="10"/>
      <c r="AA2341" s="10"/>
      <c r="AB2341" s="10"/>
      <c r="AC2341" s="10"/>
      <c r="AD2341" s="10"/>
      <c r="AE2341" s="10"/>
      <c r="AT2341" s="227" t="s">
        <v>199</v>
      </c>
      <c r="AU2341" s="227" t="s">
        <v>85</v>
      </c>
      <c r="AV2341" s="10" t="s">
        <v>83</v>
      </c>
      <c r="AW2341" s="10" t="s">
        <v>32</v>
      </c>
      <c r="AX2341" s="10" t="s">
        <v>76</v>
      </c>
      <c r="AY2341" s="227" t="s">
        <v>195</v>
      </c>
    </row>
    <row r="2342" s="11" customFormat="1">
      <c r="A2342" s="11"/>
      <c r="B2342" s="228"/>
      <c r="C2342" s="229"/>
      <c r="D2342" s="213" t="s">
        <v>199</v>
      </c>
      <c r="E2342" s="230" t="s">
        <v>1</v>
      </c>
      <c r="F2342" s="231" t="s">
        <v>3035</v>
      </c>
      <c r="G2342" s="229"/>
      <c r="H2342" s="232">
        <v>3.3399999999999999</v>
      </c>
      <c r="I2342" s="233"/>
      <c r="J2342" s="229"/>
      <c r="K2342" s="229"/>
      <c r="L2342" s="234"/>
      <c r="M2342" s="235"/>
      <c r="N2342" s="236"/>
      <c r="O2342" s="236"/>
      <c r="P2342" s="236"/>
      <c r="Q2342" s="236"/>
      <c r="R2342" s="236"/>
      <c r="S2342" s="236"/>
      <c r="T2342" s="237"/>
      <c r="U2342" s="11"/>
      <c r="V2342" s="11"/>
      <c r="W2342" s="11"/>
      <c r="X2342" s="11"/>
      <c r="Y2342" s="11"/>
      <c r="Z2342" s="11"/>
      <c r="AA2342" s="11"/>
      <c r="AB2342" s="11"/>
      <c r="AC2342" s="11"/>
      <c r="AD2342" s="11"/>
      <c r="AE2342" s="11"/>
      <c r="AT2342" s="238" t="s">
        <v>199</v>
      </c>
      <c r="AU2342" s="238" t="s">
        <v>85</v>
      </c>
      <c r="AV2342" s="11" t="s">
        <v>85</v>
      </c>
      <c r="AW2342" s="11" t="s">
        <v>32</v>
      </c>
      <c r="AX2342" s="11" t="s">
        <v>76</v>
      </c>
      <c r="AY2342" s="238" t="s">
        <v>195</v>
      </c>
    </row>
    <row r="2343" s="10" customFormat="1">
      <c r="A2343" s="10"/>
      <c r="B2343" s="218"/>
      <c r="C2343" s="219"/>
      <c r="D2343" s="213" t="s">
        <v>199</v>
      </c>
      <c r="E2343" s="220" t="s">
        <v>1</v>
      </c>
      <c r="F2343" s="221" t="s">
        <v>2065</v>
      </c>
      <c r="G2343" s="219"/>
      <c r="H2343" s="220" t="s">
        <v>1</v>
      </c>
      <c r="I2343" s="222"/>
      <c r="J2343" s="219"/>
      <c r="K2343" s="219"/>
      <c r="L2343" s="223"/>
      <c r="M2343" s="224"/>
      <c r="N2343" s="225"/>
      <c r="O2343" s="225"/>
      <c r="P2343" s="225"/>
      <c r="Q2343" s="225"/>
      <c r="R2343" s="225"/>
      <c r="S2343" s="225"/>
      <c r="T2343" s="226"/>
      <c r="U2343" s="10"/>
      <c r="V2343" s="10"/>
      <c r="W2343" s="10"/>
      <c r="X2343" s="10"/>
      <c r="Y2343" s="10"/>
      <c r="Z2343" s="10"/>
      <c r="AA2343" s="10"/>
      <c r="AB2343" s="10"/>
      <c r="AC2343" s="10"/>
      <c r="AD2343" s="10"/>
      <c r="AE2343" s="10"/>
      <c r="AT2343" s="227" t="s">
        <v>199</v>
      </c>
      <c r="AU2343" s="227" t="s">
        <v>85</v>
      </c>
      <c r="AV2343" s="10" t="s">
        <v>83</v>
      </c>
      <c r="AW2343" s="10" t="s">
        <v>32</v>
      </c>
      <c r="AX2343" s="10" t="s">
        <v>76</v>
      </c>
      <c r="AY2343" s="227" t="s">
        <v>195</v>
      </c>
    </row>
    <row r="2344" s="11" customFormat="1">
      <c r="A2344" s="11"/>
      <c r="B2344" s="228"/>
      <c r="C2344" s="229"/>
      <c r="D2344" s="213" t="s">
        <v>199</v>
      </c>
      <c r="E2344" s="230" t="s">
        <v>1</v>
      </c>
      <c r="F2344" s="231" t="s">
        <v>3036</v>
      </c>
      <c r="G2344" s="229"/>
      <c r="H2344" s="232">
        <v>2.2000000000000002</v>
      </c>
      <c r="I2344" s="233"/>
      <c r="J2344" s="229"/>
      <c r="K2344" s="229"/>
      <c r="L2344" s="234"/>
      <c r="M2344" s="235"/>
      <c r="N2344" s="236"/>
      <c r="O2344" s="236"/>
      <c r="P2344" s="236"/>
      <c r="Q2344" s="236"/>
      <c r="R2344" s="236"/>
      <c r="S2344" s="236"/>
      <c r="T2344" s="237"/>
      <c r="U2344" s="11"/>
      <c r="V2344" s="11"/>
      <c r="W2344" s="11"/>
      <c r="X2344" s="11"/>
      <c r="Y2344" s="11"/>
      <c r="Z2344" s="11"/>
      <c r="AA2344" s="11"/>
      <c r="AB2344" s="11"/>
      <c r="AC2344" s="11"/>
      <c r="AD2344" s="11"/>
      <c r="AE2344" s="11"/>
      <c r="AT2344" s="238" t="s">
        <v>199</v>
      </c>
      <c r="AU2344" s="238" t="s">
        <v>85</v>
      </c>
      <c r="AV2344" s="11" t="s">
        <v>85</v>
      </c>
      <c r="AW2344" s="11" t="s">
        <v>32</v>
      </c>
      <c r="AX2344" s="11" t="s">
        <v>76</v>
      </c>
      <c r="AY2344" s="238" t="s">
        <v>195</v>
      </c>
    </row>
    <row r="2345" s="10" customFormat="1">
      <c r="A2345" s="10"/>
      <c r="B2345" s="218"/>
      <c r="C2345" s="219"/>
      <c r="D2345" s="213" t="s">
        <v>199</v>
      </c>
      <c r="E2345" s="220" t="s">
        <v>1</v>
      </c>
      <c r="F2345" s="221" t="s">
        <v>2067</v>
      </c>
      <c r="G2345" s="219"/>
      <c r="H2345" s="220" t="s">
        <v>1</v>
      </c>
      <c r="I2345" s="222"/>
      <c r="J2345" s="219"/>
      <c r="K2345" s="219"/>
      <c r="L2345" s="223"/>
      <c r="M2345" s="224"/>
      <c r="N2345" s="225"/>
      <c r="O2345" s="225"/>
      <c r="P2345" s="225"/>
      <c r="Q2345" s="225"/>
      <c r="R2345" s="225"/>
      <c r="S2345" s="225"/>
      <c r="T2345" s="226"/>
      <c r="U2345" s="10"/>
      <c r="V2345" s="10"/>
      <c r="W2345" s="10"/>
      <c r="X2345" s="10"/>
      <c r="Y2345" s="10"/>
      <c r="Z2345" s="10"/>
      <c r="AA2345" s="10"/>
      <c r="AB2345" s="10"/>
      <c r="AC2345" s="10"/>
      <c r="AD2345" s="10"/>
      <c r="AE2345" s="10"/>
      <c r="AT2345" s="227" t="s">
        <v>199</v>
      </c>
      <c r="AU2345" s="227" t="s">
        <v>85</v>
      </c>
      <c r="AV2345" s="10" t="s">
        <v>83</v>
      </c>
      <c r="AW2345" s="10" t="s">
        <v>32</v>
      </c>
      <c r="AX2345" s="10" t="s">
        <v>76</v>
      </c>
      <c r="AY2345" s="227" t="s">
        <v>195</v>
      </c>
    </row>
    <row r="2346" s="11" customFormat="1">
      <c r="A2346" s="11"/>
      <c r="B2346" s="228"/>
      <c r="C2346" s="229"/>
      <c r="D2346" s="213" t="s">
        <v>199</v>
      </c>
      <c r="E2346" s="230" t="s">
        <v>1</v>
      </c>
      <c r="F2346" s="231" t="s">
        <v>3037</v>
      </c>
      <c r="G2346" s="229"/>
      <c r="H2346" s="232">
        <v>2.5800000000000001</v>
      </c>
      <c r="I2346" s="233"/>
      <c r="J2346" s="229"/>
      <c r="K2346" s="229"/>
      <c r="L2346" s="234"/>
      <c r="M2346" s="235"/>
      <c r="N2346" s="236"/>
      <c r="O2346" s="236"/>
      <c r="P2346" s="236"/>
      <c r="Q2346" s="236"/>
      <c r="R2346" s="236"/>
      <c r="S2346" s="236"/>
      <c r="T2346" s="237"/>
      <c r="U2346" s="11"/>
      <c r="V2346" s="11"/>
      <c r="W2346" s="11"/>
      <c r="X2346" s="11"/>
      <c r="Y2346" s="11"/>
      <c r="Z2346" s="11"/>
      <c r="AA2346" s="11"/>
      <c r="AB2346" s="11"/>
      <c r="AC2346" s="11"/>
      <c r="AD2346" s="11"/>
      <c r="AE2346" s="11"/>
      <c r="AT2346" s="238" t="s">
        <v>199</v>
      </c>
      <c r="AU2346" s="238" t="s">
        <v>85</v>
      </c>
      <c r="AV2346" s="11" t="s">
        <v>85</v>
      </c>
      <c r="AW2346" s="11" t="s">
        <v>32</v>
      </c>
      <c r="AX2346" s="11" t="s">
        <v>76</v>
      </c>
      <c r="AY2346" s="238" t="s">
        <v>195</v>
      </c>
    </row>
    <row r="2347" s="10" customFormat="1">
      <c r="A2347" s="10"/>
      <c r="B2347" s="218"/>
      <c r="C2347" s="219"/>
      <c r="D2347" s="213" t="s">
        <v>199</v>
      </c>
      <c r="E2347" s="220" t="s">
        <v>1</v>
      </c>
      <c r="F2347" s="221" t="s">
        <v>2009</v>
      </c>
      <c r="G2347" s="219"/>
      <c r="H2347" s="220" t="s">
        <v>1</v>
      </c>
      <c r="I2347" s="222"/>
      <c r="J2347" s="219"/>
      <c r="K2347" s="219"/>
      <c r="L2347" s="223"/>
      <c r="M2347" s="224"/>
      <c r="N2347" s="225"/>
      <c r="O2347" s="225"/>
      <c r="P2347" s="225"/>
      <c r="Q2347" s="225"/>
      <c r="R2347" s="225"/>
      <c r="S2347" s="225"/>
      <c r="T2347" s="226"/>
      <c r="U2347" s="10"/>
      <c r="V2347" s="10"/>
      <c r="W2347" s="10"/>
      <c r="X2347" s="10"/>
      <c r="Y2347" s="10"/>
      <c r="Z2347" s="10"/>
      <c r="AA2347" s="10"/>
      <c r="AB2347" s="10"/>
      <c r="AC2347" s="10"/>
      <c r="AD2347" s="10"/>
      <c r="AE2347" s="10"/>
      <c r="AT2347" s="227" t="s">
        <v>199</v>
      </c>
      <c r="AU2347" s="227" t="s">
        <v>85</v>
      </c>
      <c r="AV2347" s="10" t="s">
        <v>83</v>
      </c>
      <c r="AW2347" s="10" t="s">
        <v>32</v>
      </c>
      <c r="AX2347" s="10" t="s">
        <v>76</v>
      </c>
      <c r="AY2347" s="227" t="s">
        <v>195</v>
      </c>
    </row>
    <row r="2348" s="11" customFormat="1">
      <c r="A2348" s="11"/>
      <c r="B2348" s="228"/>
      <c r="C2348" s="229"/>
      <c r="D2348" s="213" t="s">
        <v>199</v>
      </c>
      <c r="E2348" s="230" t="s">
        <v>1</v>
      </c>
      <c r="F2348" s="231" t="s">
        <v>3038</v>
      </c>
      <c r="G2348" s="229"/>
      <c r="H2348" s="232">
        <v>5.5599999999999996</v>
      </c>
      <c r="I2348" s="233"/>
      <c r="J2348" s="229"/>
      <c r="K2348" s="229"/>
      <c r="L2348" s="234"/>
      <c r="M2348" s="235"/>
      <c r="N2348" s="236"/>
      <c r="O2348" s="236"/>
      <c r="P2348" s="236"/>
      <c r="Q2348" s="236"/>
      <c r="R2348" s="236"/>
      <c r="S2348" s="236"/>
      <c r="T2348" s="237"/>
      <c r="U2348" s="11"/>
      <c r="V2348" s="11"/>
      <c r="W2348" s="11"/>
      <c r="X2348" s="11"/>
      <c r="Y2348" s="11"/>
      <c r="Z2348" s="11"/>
      <c r="AA2348" s="11"/>
      <c r="AB2348" s="11"/>
      <c r="AC2348" s="11"/>
      <c r="AD2348" s="11"/>
      <c r="AE2348" s="11"/>
      <c r="AT2348" s="238" t="s">
        <v>199</v>
      </c>
      <c r="AU2348" s="238" t="s">
        <v>85</v>
      </c>
      <c r="AV2348" s="11" t="s">
        <v>85</v>
      </c>
      <c r="AW2348" s="11" t="s">
        <v>32</v>
      </c>
      <c r="AX2348" s="11" t="s">
        <v>76</v>
      </c>
      <c r="AY2348" s="238" t="s">
        <v>195</v>
      </c>
    </row>
    <row r="2349" s="10" customFormat="1">
      <c r="A2349" s="10"/>
      <c r="B2349" s="218"/>
      <c r="C2349" s="219"/>
      <c r="D2349" s="213" t="s">
        <v>199</v>
      </c>
      <c r="E2349" s="220" t="s">
        <v>1</v>
      </c>
      <c r="F2349" s="221" t="s">
        <v>2036</v>
      </c>
      <c r="G2349" s="219"/>
      <c r="H2349" s="220" t="s">
        <v>1</v>
      </c>
      <c r="I2349" s="222"/>
      <c r="J2349" s="219"/>
      <c r="K2349" s="219"/>
      <c r="L2349" s="223"/>
      <c r="M2349" s="224"/>
      <c r="N2349" s="225"/>
      <c r="O2349" s="225"/>
      <c r="P2349" s="225"/>
      <c r="Q2349" s="225"/>
      <c r="R2349" s="225"/>
      <c r="S2349" s="225"/>
      <c r="T2349" s="226"/>
      <c r="U2349" s="10"/>
      <c r="V2349" s="10"/>
      <c r="W2349" s="10"/>
      <c r="X2349" s="10"/>
      <c r="Y2349" s="10"/>
      <c r="Z2349" s="10"/>
      <c r="AA2349" s="10"/>
      <c r="AB2349" s="10"/>
      <c r="AC2349" s="10"/>
      <c r="AD2349" s="10"/>
      <c r="AE2349" s="10"/>
      <c r="AT2349" s="227" t="s">
        <v>199</v>
      </c>
      <c r="AU2349" s="227" t="s">
        <v>85</v>
      </c>
      <c r="AV2349" s="10" t="s">
        <v>83</v>
      </c>
      <c r="AW2349" s="10" t="s">
        <v>32</v>
      </c>
      <c r="AX2349" s="10" t="s">
        <v>76</v>
      </c>
      <c r="AY2349" s="227" t="s">
        <v>195</v>
      </c>
    </row>
    <row r="2350" s="11" customFormat="1">
      <c r="A2350" s="11"/>
      <c r="B2350" s="228"/>
      <c r="C2350" s="229"/>
      <c r="D2350" s="213" t="s">
        <v>199</v>
      </c>
      <c r="E2350" s="230" t="s">
        <v>1</v>
      </c>
      <c r="F2350" s="231" t="s">
        <v>3039</v>
      </c>
      <c r="G2350" s="229"/>
      <c r="H2350" s="232">
        <v>14.76</v>
      </c>
      <c r="I2350" s="233"/>
      <c r="J2350" s="229"/>
      <c r="K2350" s="229"/>
      <c r="L2350" s="234"/>
      <c r="M2350" s="235"/>
      <c r="N2350" s="236"/>
      <c r="O2350" s="236"/>
      <c r="P2350" s="236"/>
      <c r="Q2350" s="236"/>
      <c r="R2350" s="236"/>
      <c r="S2350" s="236"/>
      <c r="T2350" s="237"/>
      <c r="U2350" s="11"/>
      <c r="V2350" s="11"/>
      <c r="W2350" s="11"/>
      <c r="X2350" s="11"/>
      <c r="Y2350" s="11"/>
      <c r="Z2350" s="11"/>
      <c r="AA2350" s="11"/>
      <c r="AB2350" s="11"/>
      <c r="AC2350" s="11"/>
      <c r="AD2350" s="11"/>
      <c r="AE2350" s="11"/>
      <c r="AT2350" s="238" t="s">
        <v>199</v>
      </c>
      <c r="AU2350" s="238" t="s">
        <v>85</v>
      </c>
      <c r="AV2350" s="11" t="s">
        <v>85</v>
      </c>
      <c r="AW2350" s="11" t="s">
        <v>32</v>
      </c>
      <c r="AX2350" s="11" t="s">
        <v>76</v>
      </c>
      <c r="AY2350" s="238" t="s">
        <v>195</v>
      </c>
    </row>
    <row r="2351" s="10" customFormat="1">
      <c r="A2351" s="10"/>
      <c r="B2351" s="218"/>
      <c r="C2351" s="219"/>
      <c r="D2351" s="213" t="s">
        <v>199</v>
      </c>
      <c r="E2351" s="220" t="s">
        <v>1</v>
      </c>
      <c r="F2351" s="221" t="s">
        <v>2071</v>
      </c>
      <c r="G2351" s="219"/>
      <c r="H2351" s="220" t="s">
        <v>1</v>
      </c>
      <c r="I2351" s="222"/>
      <c r="J2351" s="219"/>
      <c r="K2351" s="219"/>
      <c r="L2351" s="223"/>
      <c r="M2351" s="224"/>
      <c r="N2351" s="225"/>
      <c r="O2351" s="225"/>
      <c r="P2351" s="225"/>
      <c r="Q2351" s="225"/>
      <c r="R2351" s="225"/>
      <c r="S2351" s="225"/>
      <c r="T2351" s="226"/>
      <c r="U2351" s="10"/>
      <c r="V2351" s="10"/>
      <c r="W2351" s="10"/>
      <c r="X2351" s="10"/>
      <c r="Y2351" s="10"/>
      <c r="Z2351" s="10"/>
      <c r="AA2351" s="10"/>
      <c r="AB2351" s="10"/>
      <c r="AC2351" s="10"/>
      <c r="AD2351" s="10"/>
      <c r="AE2351" s="10"/>
      <c r="AT2351" s="227" t="s">
        <v>199</v>
      </c>
      <c r="AU2351" s="227" t="s">
        <v>85</v>
      </c>
      <c r="AV2351" s="10" t="s">
        <v>83</v>
      </c>
      <c r="AW2351" s="10" t="s">
        <v>32</v>
      </c>
      <c r="AX2351" s="10" t="s">
        <v>76</v>
      </c>
      <c r="AY2351" s="227" t="s">
        <v>195</v>
      </c>
    </row>
    <row r="2352" s="11" customFormat="1">
      <c r="A2352" s="11"/>
      <c r="B2352" s="228"/>
      <c r="C2352" s="229"/>
      <c r="D2352" s="213" t="s">
        <v>199</v>
      </c>
      <c r="E2352" s="230" t="s">
        <v>1</v>
      </c>
      <c r="F2352" s="231" t="s">
        <v>3040</v>
      </c>
      <c r="G2352" s="229"/>
      <c r="H2352" s="232">
        <v>3.8799999999999999</v>
      </c>
      <c r="I2352" s="233"/>
      <c r="J2352" s="229"/>
      <c r="K2352" s="229"/>
      <c r="L2352" s="234"/>
      <c r="M2352" s="235"/>
      <c r="N2352" s="236"/>
      <c r="O2352" s="236"/>
      <c r="P2352" s="236"/>
      <c r="Q2352" s="236"/>
      <c r="R2352" s="236"/>
      <c r="S2352" s="236"/>
      <c r="T2352" s="237"/>
      <c r="U2352" s="11"/>
      <c r="V2352" s="11"/>
      <c r="W2352" s="11"/>
      <c r="X2352" s="11"/>
      <c r="Y2352" s="11"/>
      <c r="Z2352" s="11"/>
      <c r="AA2352" s="11"/>
      <c r="AB2352" s="11"/>
      <c r="AC2352" s="11"/>
      <c r="AD2352" s="11"/>
      <c r="AE2352" s="11"/>
      <c r="AT2352" s="238" t="s">
        <v>199</v>
      </c>
      <c r="AU2352" s="238" t="s">
        <v>85</v>
      </c>
      <c r="AV2352" s="11" t="s">
        <v>85</v>
      </c>
      <c r="AW2352" s="11" t="s">
        <v>32</v>
      </c>
      <c r="AX2352" s="11" t="s">
        <v>76</v>
      </c>
      <c r="AY2352" s="238" t="s">
        <v>195</v>
      </c>
    </row>
    <row r="2353" s="10" customFormat="1">
      <c r="A2353" s="10"/>
      <c r="B2353" s="218"/>
      <c r="C2353" s="219"/>
      <c r="D2353" s="213" t="s">
        <v>199</v>
      </c>
      <c r="E2353" s="220" t="s">
        <v>1</v>
      </c>
      <c r="F2353" s="221" t="s">
        <v>2073</v>
      </c>
      <c r="G2353" s="219"/>
      <c r="H2353" s="220" t="s">
        <v>1</v>
      </c>
      <c r="I2353" s="222"/>
      <c r="J2353" s="219"/>
      <c r="K2353" s="219"/>
      <c r="L2353" s="223"/>
      <c r="M2353" s="224"/>
      <c r="N2353" s="225"/>
      <c r="O2353" s="225"/>
      <c r="P2353" s="225"/>
      <c r="Q2353" s="225"/>
      <c r="R2353" s="225"/>
      <c r="S2353" s="225"/>
      <c r="T2353" s="226"/>
      <c r="U2353" s="10"/>
      <c r="V2353" s="10"/>
      <c r="W2353" s="10"/>
      <c r="X2353" s="10"/>
      <c r="Y2353" s="10"/>
      <c r="Z2353" s="10"/>
      <c r="AA2353" s="10"/>
      <c r="AB2353" s="10"/>
      <c r="AC2353" s="10"/>
      <c r="AD2353" s="10"/>
      <c r="AE2353" s="10"/>
      <c r="AT2353" s="227" t="s">
        <v>199</v>
      </c>
      <c r="AU2353" s="227" t="s">
        <v>85</v>
      </c>
      <c r="AV2353" s="10" t="s">
        <v>83</v>
      </c>
      <c r="AW2353" s="10" t="s">
        <v>32</v>
      </c>
      <c r="AX2353" s="10" t="s">
        <v>76</v>
      </c>
      <c r="AY2353" s="227" t="s">
        <v>195</v>
      </c>
    </row>
    <row r="2354" s="11" customFormat="1">
      <c r="A2354" s="11"/>
      <c r="B2354" s="228"/>
      <c r="C2354" s="229"/>
      <c r="D2354" s="213" t="s">
        <v>199</v>
      </c>
      <c r="E2354" s="230" t="s">
        <v>1</v>
      </c>
      <c r="F2354" s="231" t="s">
        <v>3041</v>
      </c>
      <c r="G2354" s="229"/>
      <c r="H2354" s="232">
        <v>3</v>
      </c>
      <c r="I2354" s="233"/>
      <c r="J2354" s="229"/>
      <c r="K2354" s="229"/>
      <c r="L2354" s="234"/>
      <c r="M2354" s="235"/>
      <c r="N2354" s="236"/>
      <c r="O2354" s="236"/>
      <c r="P2354" s="236"/>
      <c r="Q2354" s="236"/>
      <c r="R2354" s="236"/>
      <c r="S2354" s="236"/>
      <c r="T2354" s="237"/>
      <c r="U2354" s="11"/>
      <c r="V2354" s="11"/>
      <c r="W2354" s="11"/>
      <c r="X2354" s="11"/>
      <c r="Y2354" s="11"/>
      <c r="Z2354" s="11"/>
      <c r="AA2354" s="11"/>
      <c r="AB2354" s="11"/>
      <c r="AC2354" s="11"/>
      <c r="AD2354" s="11"/>
      <c r="AE2354" s="11"/>
      <c r="AT2354" s="238" t="s">
        <v>199</v>
      </c>
      <c r="AU2354" s="238" t="s">
        <v>85</v>
      </c>
      <c r="AV2354" s="11" t="s">
        <v>85</v>
      </c>
      <c r="AW2354" s="11" t="s">
        <v>32</v>
      </c>
      <c r="AX2354" s="11" t="s">
        <v>76</v>
      </c>
      <c r="AY2354" s="238" t="s">
        <v>195</v>
      </c>
    </row>
    <row r="2355" s="10" customFormat="1">
      <c r="A2355" s="10"/>
      <c r="B2355" s="218"/>
      <c r="C2355" s="219"/>
      <c r="D2355" s="213" t="s">
        <v>199</v>
      </c>
      <c r="E2355" s="220" t="s">
        <v>1</v>
      </c>
      <c r="F2355" s="221" t="s">
        <v>2075</v>
      </c>
      <c r="G2355" s="219"/>
      <c r="H2355" s="220" t="s">
        <v>1</v>
      </c>
      <c r="I2355" s="222"/>
      <c r="J2355" s="219"/>
      <c r="K2355" s="219"/>
      <c r="L2355" s="223"/>
      <c r="M2355" s="224"/>
      <c r="N2355" s="225"/>
      <c r="O2355" s="225"/>
      <c r="P2355" s="225"/>
      <c r="Q2355" s="225"/>
      <c r="R2355" s="225"/>
      <c r="S2355" s="225"/>
      <c r="T2355" s="226"/>
      <c r="U2355" s="10"/>
      <c r="V2355" s="10"/>
      <c r="W2355" s="10"/>
      <c r="X2355" s="10"/>
      <c r="Y2355" s="10"/>
      <c r="Z2355" s="10"/>
      <c r="AA2355" s="10"/>
      <c r="AB2355" s="10"/>
      <c r="AC2355" s="10"/>
      <c r="AD2355" s="10"/>
      <c r="AE2355" s="10"/>
      <c r="AT2355" s="227" t="s">
        <v>199</v>
      </c>
      <c r="AU2355" s="227" t="s">
        <v>85</v>
      </c>
      <c r="AV2355" s="10" t="s">
        <v>83</v>
      </c>
      <c r="AW2355" s="10" t="s">
        <v>32</v>
      </c>
      <c r="AX2355" s="10" t="s">
        <v>76</v>
      </c>
      <c r="AY2355" s="227" t="s">
        <v>195</v>
      </c>
    </row>
    <row r="2356" s="11" customFormat="1">
      <c r="A2356" s="11"/>
      <c r="B2356" s="228"/>
      <c r="C2356" s="229"/>
      <c r="D2356" s="213" t="s">
        <v>199</v>
      </c>
      <c r="E2356" s="230" t="s">
        <v>1</v>
      </c>
      <c r="F2356" s="231" t="s">
        <v>3042</v>
      </c>
      <c r="G2356" s="229"/>
      <c r="H2356" s="232">
        <v>5</v>
      </c>
      <c r="I2356" s="233"/>
      <c r="J2356" s="229"/>
      <c r="K2356" s="229"/>
      <c r="L2356" s="234"/>
      <c r="M2356" s="235"/>
      <c r="N2356" s="236"/>
      <c r="O2356" s="236"/>
      <c r="P2356" s="236"/>
      <c r="Q2356" s="236"/>
      <c r="R2356" s="236"/>
      <c r="S2356" s="236"/>
      <c r="T2356" s="237"/>
      <c r="U2356" s="11"/>
      <c r="V2356" s="11"/>
      <c r="W2356" s="11"/>
      <c r="X2356" s="11"/>
      <c r="Y2356" s="11"/>
      <c r="Z2356" s="11"/>
      <c r="AA2356" s="11"/>
      <c r="AB2356" s="11"/>
      <c r="AC2356" s="11"/>
      <c r="AD2356" s="11"/>
      <c r="AE2356" s="11"/>
      <c r="AT2356" s="238" t="s">
        <v>199</v>
      </c>
      <c r="AU2356" s="238" t="s">
        <v>85</v>
      </c>
      <c r="AV2356" s="11" t="s">
        <v>85</v>
      </c>
      <c r="AW2356" s="11" t="s">
        <v>32</v>
      </c>
      <c r="AX2356" s="11" t="s">
        <v>76</v>
      </c>
      <c r="AY2356" s="238" t="s">
        <v>195</v>
      </c>
    </row>
    <row r="2357" s="10" customFormat="1">
      <c r="A2357" s="10"/>
      <c r="B2357" s="218"/>
      <c r="C2357" s="219"/>
      <c r="D2357" s="213" t="s">
        <v>199</v>
      </c>
      <c r="E2357" s="220" t="s">
        <v>1</v>
      </c>
      <c r="F2357" s="221" t="s">
        <v>2104</v>
      </c>
      <c r="G2357" s="219"/>
      <c r="H2357" s="220" t="s">
        <v>1</v>
      </c>
      <c r="I2357" s="222"/>
      <c r="J2357" s="219"/>
      <c r="K2357" s="219"/>
      <c r="L2357" s="223"/>
      <c r="M2357" s="224"/>
      <c r="N2357" s="225"/>
      <c r="O2357" s="225"/>
      <c r="P2357" s="225"/>
      <c r="Q2357" s="225"/>
      <c r="R2357" s="225"/>
      <c r="S2357" s="225"/>
      <c r="T2357" s="226"/>
      <c r="U2357" s="10"/>
      <c r="V2357" s="10"/>
      <c r="W2357" s="10"/>
      <c r="X2357" s="10"/>
      <c r="Y2357" s="10"/>
      <c r="Z2357" s="10"/>
      <c r="AA2357" s="10"/>
      <c r="AB2357" s="10"/>
      <c r="AC2357" s="10"/>
      <c r="AD2357" s="10"/>
      <c r="AE2357" s="10"/>
      <c r="AT2357" s="227" t="s">
        <v>199</v>
      </c>
      <c r="AU2357" s="227" t="s">
        <v>85</v>
      </c>
      <c r="AV2357" s="10" t="s">
        <v>83</v>
      </c>
      <c r="AW2357" s="10" t="s">
        <v>32</v>
      </c>
      <c r="AX2357" s="10" t="s">
        <v>76</v>
      </c>
      <c r="AY2357" s="227" t="s">
        <v>195</v>
      </c>
    </row>
    <row r="2358" s="10" customFormat="1">
      <c r="A2358" s="10"/>
      <c r="B2358" s="218"/>
      <c r="C2358" s="219"/>
      <c r="D2358" s="213" t="s">
        <v>199</v>
      </c>
      <c r="E2358" s="220" t="s">
        <v>1</v>
      </c>
      <c r="F2358" s="221" t="s">
        <v>2039</v>
      </c>
      <c r="G2358" s="219"/>
      <c r="H2358" s="220" t="s">
        <v>1</v>
      </c>
      <c r="I2358" s="222"/>
      <c r="J2358" s="219"/>
      <c r="K2358" s="219"/>
      <c r="L2358" s="223"/>
      <c r="M2358" s="224"/>
      <c r="N2358" s="225"/>
      <c r="O2358" s="225"/>
      <c r="P2358" s="225"/>
      <c r="Q2358" s="225"/>
      <c r="R2358" s="225"/>
      <c r="S2358" s="225"/>
      <c r="T2358" s="226"/>
      <c r="U2358" s="10"/>
      <c r="V2358" s="10"/>
      <c r="W2358" s="10"/>
      <c r="X2358" s="10"/>
      <c r="Y2358" s="10"/>
      <c r="Z2358" s="10"/>
      <c r="AA2358" s="10"/>
      <c r="AB2358" s="10"/>
      <c r="AC2358" s="10"/>
      <c r="AD2358" s="10"/>
      <c r="AE2358" s="10"/>
      <c r="AT2358" s="227" t="s">
        <v>199</v>
      </c>
      <c r="AU2358" s="227" t="s">
        <v>85</v>
      </c>
      <c r="AV2358" s="10" t="s">
        <v>83</v>
      </c>
      <c r="AW2358" s="10" t="s">
        <v>32</v>
      </c>
      <c r="AX2358" s="10" t="s">
        <v>76</v>
      </c>
      <c r="AY2358" s="227" t="s">
        <v>195</v>
      </c>
    </row>
    <row r="2359" s="11" customFormat="1">
      <c r="A2359" s="11"/>
      <c r="B2359" s="228"/>
      <c r="C2359" s="229"/>
      <c r="D2359" s="213" t="s">
        <v>199</v>
      </c>
      <c r="E2359" s="230" t="s">
        <v>1</v>
      </c>
      <c r="F2359" s="231" t="s">
        <v>3021</v>
      </c>
      <c r="G2359" s="229"/>
      <c r="H2359" s="232">
        <v>49.960000000000001</v>
      </c>
      <c r="I2359" s="233"/>
      <c r="J2359" s="229"/>
      <c r="K2359" s="229"/>
      <c r="L2359" s="234"/>
      <c r="M2359" s="235"/>
      <c r="N2359" s="236"/>
      <c r="O2359" s="236"/>
      <c r="P2359" s="236"/>
      <c r="Q2359" s="236"/>
      <c r="R2359" s="236"/>
      <c r="S2359" s="236"/>
      <c r="T2359" s="237"/>
      <c r="U2359" s="11"/>
      <c r="V2359" s="11"/>
      <c r="W2359" s="11"/>
      <c r="X2359" s="11"/>
      <c r="Y2359" s="11"/>
      <c r="Z2359" s="11"/>
      <c r="AA2359" s="11"/>
      <c r="AB2359" s="11"/>
      <c r="AC2359" s="11"/>
      <c r="AD2359" s="11"/>
      <c r="AE2359" s="11"/>
      <c r="AT2359" s="238" t="s">
        <v>199</v>
      </c>
      <c r="AU2359" s="238" t="s">
        <v>85</v>
      </c>
      <c r="AV2359" s="11" t="s">
        <v>85</v>
      </c>
      <c r="AW2359" s="11" t="s">
        <v>32</v>
      </c>
      <c r="AX2359" s="11" t="s">
        <v>76</v>
      </c>
      <c r="AY2359" s="238" t="s">
        <v>195</v>
      </c>
    </row>
    <row r="2360" s="11" customFormat="1">
      <c r="A2360" s="11"/>
      <c r="B2360" s="228"/>
      <c r="C2360" s="229"/>
      <c r="D2360" s="213" t="s">
        <v>199</v>
      </c>
      <c r="E2360" s="230" t="s">
        <v>1</v>
      </c>
      <c r="F2360" s="231" t="s">
        <v>3022</v>
      </c>
      <c r="G2360" s="229"/>
      <c r="H2360" s="232">
        <v>2.6000000000000001</v>
      </c>
      <c r="I2360" s="233"/>
      <c r="J2360" s="229"/>
      <c r="K2360" s="229"/>
      <c r="L2360" s="234"/>
      <c r="M2360" s="235"/>
      <c r="N2360" s="236"/>
      <c r="O2360" s="236"/>
      <c r="P2360" s="236"/>
      <c r="Q2360" s="236"/>
      <c r="R2360" s="236"/>
      <c r="S2360" s="236"/>
      <c r="T2360" s="237"/>
      <c r="U2360" s="11"/>
      <c r="V2360" s="11"/>
      <c r="W2360" s="11"/>
      <c r="X2360" s="11"/>
      <c r="Y2360" s="11"/>
      <c r="Z2360" s="11"/>
      <c r="AA2360" s="11"/>
      <c r="AB2360" s="11"/>
      <c r="AC2360" s="11"/>
      <c r="AD2360" s="11"/>
      <c r="AE2360" s="11"/>
      <c r="AT2360" s="238" t="s">
        <v>199</v>
      </c>
      <c r="AU2360" s="238" t="s">
        <v>85</v>
      </c>
      <c r="AV2360" s="11" t="s">
        <v>85</v>
      </c>
      <c r="AW2360" s="11" t="s">
        <v>32</v>
      </c>
      <c r="AX2360" s="11" t="s">
        <v>76</v>
      </c>
      <c r="AY2360" s="238" t="s">
        <v>195</v>
      </c>
    </row>
    <row r="2361" s="10" customFormat="1">
      <c r="A2361" s="10"/>
      <c r="B2361" s="218"/>
      <c r="C2361" s="219"/>
      <c r="D2361" s="213" t="s">
        <v>199</v>
      </c>
      <c r="E2361" s="220" t="s">
        <v>1</v>
      </c>
      <c r="F2361" s="221" t="s">
        <v>2025</v>
      </c>
      <c r="G2361" s="219"/>
      <c r="H2361" s="220" t="s">
        <v>1</v>
      </c>
      <c r="I2361" s="222"/>
      <c r="J2361" s="219"/>
      <c r="K2361" s="219"/>
      <c r="L2361" s="223"/>
      <c r="M2361" s="224"/>
      <c r="N2361" s="225"/>
      <c r="O2361" s="225"/>
      <c r="P2361" s="225"/>
      <c r="Q2361" s="225"/>
      <c r="R2361" s="225"/>
      <c r="S2361" s="225"/>
      <c r="T2361" s="226"/>
      <c r="U2361" s="10"/>
      <c r="V2361" s="10"/>
      <c r="W2361" s="10"/>
      <c r="X2361" s="10"/>
      <c r="Y2361" s="10"/>
      <c r="Z2361" s="10"/>
      <c r="AA2361" s="10"/>
      <c r="AB2361" s="10"/>
      <c r="AC2361" s="10"/>
      <c r="AD2361" s="10"/>
      <c r="AE2361" s="10"/>
      <c r="AT2361" s="227" t="s">
        <v>199</v>
      </c>
      <c r="AU2361" s="227" t="s">
        <v>85</v>
      </c>
      <c r="AV2361" s="10" t="s">
        <v>83</v>
      </c>
      <c r="AW2361" s="10" t="s">
        <v>32</v>
      </c>
      <c r="AX2361" s="10" t="s">
        <v>76</v>
      </c>
      <c r="AY2361" s="227" t="s">
        <v>195</v>
      </c>
    </row>
    <row r="2362" s="11" customFormat="1">
      <c r="A2362" s="11"/>
      <c r="B2362" s="228"/>
      <c r="C2362" s="229"/>
      <c r="D2362" s="213" t="s">
        <v>199</v>
      </c>
      <c r="E2362" s="230" t="s">
        <v>1</v>
      </c>
      <c r="F2362" s="231" t="s">
        <v>3023</v>
      </c>
      <c r="G2362" s="229"/>
      <c r="H2362" s="232">
        <v>14.84</v>
      </c>
      <c r="I2362" s="233"/>
      <c r="J2362" s="229"/>
      <c r="K2362" s="229"/>
      <c r="L2362" s="234"/>
      <c r="M2362" s="235"/>
      <c r="N2362" s="236"/>
      <c r="O2362" s="236"/>
      <c r="P2362" s="236"/>
      <c r="Q2362" s="236"/>
      <c r="R2362" s="236"/>
      <c r="S2362" s="236"/>
      <c r="T2362" s="237"/>
      <c r="U2362" s="11"/>
      <c r="V2362" s="11"/>
      <c r="W2362" s="11"/>
      <c r="X2362" s="11"/>
      <c r="Y2362" s="11"/>
      <c r="Z2362" s="11"/>
      <c r="AA2362" s="11"/>
      <c r="AB2362" s="11"/>
      <c r="AC2362" s="11"/>
      <c r="AD2362" s="11"/>
      <c r="AE2362" s="11"/>
      <c r="AT2362" s="238" t="s">
        <v>199</v>
      </c>
      <c r="AU2362" s="238" t="s">
        <v>85</v>
      </c>
      <c r="AV2362" s="11" t="s">
        <v>85</v>
      </c>
      <c r="AW2362" s="11" t="s">
        <v>32</v>
      </c>
      <c r="AX2362" s="11" t="s">
        <v>76</v>
      </c>
      <c r="AY2362" s="238" t="s">
        <v>195</v>
      </c>
    </row>
    <row r="2363" s="10" customFormat="1">
      <c r="A2363" s="10"/>
      <c r="B2363" s="218"/>
      <c r="C2363" s="219"/>
      <c r="D2363" s="213" t="s">
        <v>199</v>
      </c>
      <c r="E2363" s="220" t="s">
        <v>1</v>
      </c>
      <c r="F2363" s="221" t="s">
        <v>2048</v>
      </c>
      <c r="G2363" s="219"/>
      <c r="H2363" s="220" t="s">
        <v>1</v>
      </c>
      <c r="I2363" s="222"/>
      <c r="J2363" s="219"/>
      <c r="K2363" s="219"/>
      <c r="L2363" s="223"/>
      <c r="M2363" s="224"/>
      <c r="N2363" s="225"/>
      <c r="O2363" s="225"/>
      <c r="P2363" s="225"/>
      <c r="Q2363" s="225"/>
      <c r="R2363" s="225"/>
      <c r="S2363" s="225"/>
      <c r="T2363" s="226"/>
      <c r="U2363" s="10"/>
      <c r="V2363" s="10"/>
      <c r="W2363" s="10"/>
      <c r="X2363" s="10"/>
      <c r="Y2363" s="10"/>
      <c r="Z2363" s="10"/>
      <c r="AA2363" s="10"/>
      <c r="AB2363" s="10"/>
      <c r="AC2363" s="10"/>
      <c r="AD2363" s="10"/>
      <c r="AE2363" s="10"/>
      <c r="AT2363" s="227" t="s">
        <v>199</v>
      </c>
      <c r="AU2363" s="227" t="s">
        <v>85</v>
      </c>
      <c r="AV2363" s="10" t="s">
        <v>83</v>
      </c>
      <c r="AW2363" s="10" t="s">
        <v>32</v>
      </c>
      <c r="AX2363" s="10" t="s">
        <v>76</v>
      </c>
      <c r="AY2363" s="227" t="s">
        <v>195</v>
      </c>
    </row>
    <row r="2364" s="11" customFormat="1">
      <c r="A2364" s="11"/>
      <c r="B2364" s="228"/>
      <c r="C2364" s="229"/>
      <c r="D2364" s="213" t="s">
        <v>199</v>
      </c>
      <c r="E2364" s="230" t="s">
        <v>1</v>
      </c>
      <c r="F2364" s="231" t="s">
        <v>3024</v>
      </c>
      <c r="G2364" s="229"/>
      <c r="H2364" s="232">
        <v>2</v>
      </c>
      <c r="I2364" s="233"/>
      <c r="J2364" s="229"/>
      <c r="K2364" s="229"/>
      <c r="L2364" s="234"/>
      <c r="M2364" s="235"/>
      <c r="N2364" s="236"/>
      <c r="O2364" s="236"/>
      <c r="P2364" s="236"/>
      <c r="Q2364" s="236"/>
      <c r="R2364" s="236"/>
      <c r="S2364" s="236"/>
      <c r="T2364" s="237"/>
      <c r="U2364" s="11"/>
      <c r="V2364" s="11"/>
      <c r="W2364" s="11"/>
      <c r="X2364" s="11"/>
      <c r="Y2364" s="11"/>
      <c r="Z2364" s="11"/>
      <c r="AA2364" s="11"/>
      <c r="AB2364" s="11"/>
      <c r="AC2364" s="11"/>
      <c r="AD2364" s="11"/>
      <c r="AE2364" s="11"/>
      <c r="AT2364" s="238" t="s">
        <v>199</v>
      </c>
      <c r="AU2364" s="238" t="s">
        <v>85</v>
      </c>
      <c r="AV2364" s="11" t="s">
        <v>85</v>
      </c>
      <c r="AW2364" s="11" t="s">
        <v>32</v>
      </c>
      <c r="AX2364" s="11" t="s">
        <v>76</v>
      </c>
      <c r="AY2364" s="238" t="s">
        <v>195</v>
      </c>
    </row>
    <row r="2365" s="10" customFormat="1">
      <c r="A2365" s="10"/>
      <c r="B2365" s="218"/>
      <c r="C2365" s="219"/>
      <c r="D2365" s="213" t="s">
        <v>199</v>
      </c>
      <c r="E2365" s="220" t="s">
        <v>1</v>
      </c>
      <c r="F2365" s="221" t="s">
        <v>2030</v>
      </c>
      <c r="G2365" s="219"/>
      <c r="H2365" s="220" t="s">
        <v>1</v>
      </c>
      <c r="I2365" s="222"/>
      <c r="J2365" s="219"/>
      <c r="K2365" s="219"/>
      <c r="L2365" s="223"/>
      <c r="M2365" s="224"/>
      <c r="N2365" s="225"/>
      <c r="O2365" s="225"/>
      <c r="P2365" s="225"/>
      <c r="Q2365" s="225"/>
      <c r="R2365" s="225"/>
      <c r="S2365" s="225"/>
      <c r="T2365" s="226"/>
      <c r="U2365" s="10"/>
      <c r="V2365" s="10"/>
      <c r="W2365" s="10"/>
      <c r="X2365" s="10"/>
      <c r="Y2365" s="10"/>
      <c r="Z2365" s="10"/>
      <c r="AA2365" s="10"/>
      <c r="AB2365" s="10"/>
      <c r="AC2365" s="10"/>
      <c r="AD2365" s="10"/>
      <c r="AE2365" s="10"/>
      <c r="AT2365" s="227" t="s">
        <v>199</v>
      </c>
      <c r="AU2365" s="227" t="s">
        <v>85</v>
      </c>
      <c r="AV2365" s="10" t="s">
        <v>83</v>
      </c>
      <c r="AW2365" s="10" t="s">
        <v>32</v>
      </c>
      <c r="AX2365" s="10" t="s">
        <v>76</v>
      </c>
      <c r="AY2365" s="227" t="s">
        <v>195</v>
      </c>
    </row>
    <row r="2366" s="11" customFormat="1">
      <c r="A2366" s="11"/>
      <c r="B2366" s="228"/>
      <c r="C2366" s="229"/>
      <c r="D2366" s="213" t="s">
        <v>199</v>
      </c>
      <c r="E2366" s="230" t="s">
        <v>1</v>
      </c>
      <c r="F2366" s="231" t="s">
        <v>3025</v>
      </c>
      <c r="G2366" s="229"/>
      <c r="H2366" s="232">
        <v>84.980000000000004</v>
      </c>
      <c r="I2366" s="233"/>
      <c r="J2366" s="229"/>
      <c r="K2366" s="229"/>
      <c r="L2366" s="234"/>
      <c r="M2366" s="235"/>
      <c r="N2366" s="236"/>
      <c r="O2366" s="236"/>
      <c r="P2366" s="236"/>
      <c r="Q2366" s="236"/>
      <c r="R2366" s="236"/>
      <c r="S2366" s="236"/>
      <c r="T2366" s="237"/>
      <c r="U2366" s="11"/>
      <c r="V2366" s="11"/>
      <c r="W2366" s="11"/>
      <c r="X2366" s="11"/>
      <c r="Y2366" s="11"/>
      <c r="Z2366" s="11"/>
      <c r="AA2366" s="11"/>
      <c r="AB2366" s="11"/>
      <c r="AC2366" s="11"/>
      <c r="AD2366" s="11"/>
      <c r="AE2366" s="11"/>
      <c r="AT2366" s="238" t="s">
        <v>199</v>
      </c>
      <c r="AU2366" s="238" t="s">
        <v>85</v>
      </c>
      <c r="AV2366" s="11" t="s">
        <v>85</v>
      </c>
      <c r="AW2366" s="11" t="s">
        <v>32</v>
      </c>
      <c r="AX2366" s="11" t="s">
        <v>76</v>
      </c>
      <c r="AY2366" s="238" t="s">
        <v>195</v>
      </c>
    </row>
    <row r="2367" s="10" customFormat="1">
      <c r="A2367" s="10"/>
      <c r="B2367" s="218"/>
      <c r="C2367" s="219"/>
      <c r="D2367" s="213" t="s">
        <v>199</v>
      </c>
      <c r="E2367" s="220" t="s">
        <v>1</v>
      </c>
      <c r="F2367" s="221" t="s">
        <v>3069</v>
      </c>
      <c r="G2367" s="219"/>
      <c r="H2367" s="220" t="s">
        <v>1</v>
      </c>
      <c r="I2367" s="222"/>
      <c r="J2367" s="219"/>
      <c r="K2367" s="219"/>
      <c r="L2367" s="223"/>
      <c r="M2367" s="224"/>
      <c r="N2367" s="225"/>
      <c r="O2367" s="225"/>
      <c r="P2367" s="225"/>
      <c r="Q2367" s="225"/>
      <c r="R2367" s="225"/>
      <c r="S2367" s="225"/>
      <c r="T2367" s="226"/>
      <c r="U2367" s="10"/>
      <c r="V2367" s="10"/>
      <c r="W2367" s="10"/>
      <c r="X2367" s="10"/>
      <c r="Y2367" s="10"/>
      <c r="Z2367" s="10"/>
      <c r="AA2367" s="10"/>
      <c r="AB2367" s="10"/>
      <c r="AC2367" s="10"/>
      <c r="AD2367" s="10"/>
      <c r="AE2367" s="10"/>
      <c r="AT2367" s="227" t="s">
        <v>199</v>
      </c>
      <c r="AU2367" s="227" t="s">
        <v>85</v>
      </c>
      <c r="AV2367" s="10" t="s">
        <v>83</v>
      </c>
      <c r="AW2367" s="10" t="s">
        <v>32</v>
      </c>
      <c r="AX2367" s="10" t="s">
        <v>76</v>
      </c>
      <c r="AY2367" s="227" t="s">
        <v>195</v>
      </c>
    </row>
    <row r="2368" s="10" customFormat="1">
      <c r="A2368" s="10"/>
      <c r="B2368" s="218"/>
      <c r="C2368" s="219"/>
      <c r="D2368" s="213" t="s">
        <v>199</v>
      </c>
      <c r="E2368" s="220" t="s">
        <v>1</v>
      </c>
      <c r="F2368" s="221" t="s">
        <v>2034</v>
      </c>
      <c r="G2368" s="219"/>
      <c r="H2368" s="220" t="s">
        <v>1</v>
      </c>
      <c r="I2368" s="222"/>
      <c r="J2368" s="219"/>
      <c r="K2368" s="219"/>
      <c r="L2368" s="223"/>
      <c r="M2368" s="224"/>
      <c r="N2368" s="225"/>
      <c r="O2368" s="225"/>
      <c r="P2368" s="225"/>
      <c r="Q2368" s="225"/>
      <c r="R2368" s="225"/>
      <c r="S2368" s="225"/>
      <c r="T2368" s="226"/>
      <c r="U2368" s="10"/>
      <c r="V2368" s="10"/>
      <c r="W2368" s="10"/>
      <c r="X2368" s="10"/>
      <c r="Y2368" s="10"/>
      <c r="Z2368" s="10"/>
      <c r="AA2368" s="10"/>
      <c r="AB2368" s="10"/>
      <c r="AC2368" s="10"/>
      <c r="AD2368" s="10"/>
      <c r="AE2368" s="10"/>
      <c r="AT2368" s="227" t="s">
        <v>199</v>
      </c>
      <c r="AU2368" s="227" t="s">
        <v>85</v>
      </c>
      <c r="AV2368" s="10" t="s">
        <v>83</v>
      </c>
      <c r="AW2368" s="10" t="s">
        <v>32</v>
      </c>
      <c r="AX2368" s="10" t="s">
        <v>76</v>
      </c>
      <c r="AY2368" s="227" t="s">
        <v>195</v>
      </c>
    </row>
    <row r="2369" s="11" customFormat="1">
      <c r="A2369" s="11"/>
      <c r="B2369" s="228"/>
      <c r="C2369" s="229"/>
      <c r="D2369" s="213" t="s">
        <v>199</v>
      </c>
      <c r="E2369" s="230" t="s">
        <v>1</v>
      </c>
      <c r="F2369" s="231" t="s">
        <v>3027</v>
      </c>
      <c r="G2369" s="229"/>
      <c r="H2369" s="232">
        <v>27.719999999999999</v>
      </c>
      <c r="I2369" s="233"/>
      <c r="J2369" s="229"/>
      <c r="K2369" s="229"/>
      <c r="L2369" s="234"/>
      <c r="M2369" s="235"/>
      <c r="N2369" s="236"/>
      <c r="O2369" s="236"/>
      <c r="P2369" s="236"/>
      <c r="Q2369" s="236"/>
      <c r="R2369" s="236"/>
      <c r="S2369" s="236"/>
      <c r="T2369" s="237"/>
      <c r="U2369" s="11"/>
      <c r="V2369" s="11"/>
      <c r="W2369" s="11"/>
      <c r="X2369" s="11"/>
      <c r="Y2369" s="11"/>
      <c r="Z2369" s="11"/>
      <c r="AA2369" s="11"/>
      <c r="AB2369" s="11"/>
      <c r="AC2369" s="11"/>
      <c r="AD2369" s="11"/>
      <c r="AE2369" s="11"/>
      <c r="AT2369" s="238" t="s">
        <v>199</v>
      </c>
      <c r="AU2369" s="238" t="s">
        <v>85</v>
      </c>
      <c r="AV2369" s="11" t="s">
        <v>85</v>
      </c>
      <c r="AW2369" s="11" t="s">
        <v>32</v>
      </c>
      <c r="AX2369" s="11" t="s">
        <v>76</v>
      </c>
      <c r="AY2369" s="238" t="s">
        <v>195</v>
      </c>
    </row>
    <row r="2370" s="10" customFormat="1">
      <c r="A2370" s="10"/>
      <c r="B2370" s="218"/>
      <c r="C2370" s="219"/>
      <c r="D2370" s="213" t="s">
        <v>199</v>
      </c>
      <c r="E2370" s="220" t="s">
        <v>1</v>
      </c>
      <c r="F2370" s="221" t="s">
        <v>2055</v>
      </c>
      <c r="G2370" s="219"/>
      <c r="H2370" s="220" t="s">
        <v>1</v>
      </c>
      <c r="I2370" s="222"/>
      <c r="J2370" s="219"/>
      <c r="K2370" s="219"/>
      <c r="L2370" s="223"/>
      <c r="M2370" s="224"/>
      <c r="N2370" s="225"/>
      <c r="O2370" s="225"/>
      <c r="P2370" s="225"/>
      <c r="Q2370" s="225"/>
      <c r="R2370" s="225"/>
      <c r="S2370" s="225"/>
      <c r="T2370" s="226"/>
      <c r="U2370" s="10"/>
      <c r="V2370" s="10"/>
      <c r="W2370" s="10"/>
      <c r="X2370" s="10"/>
      <c r="Y2370" s="10"/>
      <c r="Z2370" s="10"/>
      <c r="AA2370" s="10"/>
      <c r="AB2370" s="10"/>
      <c r="AC2370" s="10"/>
      <c r="AD2370" s="10"/>
      <c r="AE2370" s="10"/>
      <c r="AT2370" s="227" t="s">
        <v>199</v>
      </c>
      <c r="AU2370" s="227" t="s">
        <v>85</v>
      </c>
      <c r="AV2370" s="10" t="s">
        <v>83</v>
      </c>
      <c r="AW2370" s="10" t="s">
        <v>32</v>
      </c>
      <c r="AX2370" s="10" t="s">
        <v>76</v>
      </c>
      <c r="AY2370" s="227" t="s">
        <v>195</v>
      </c>
    </row>
    <row r="2371" s="11" customFormat="1">
      <c r="A2371" s="11"/>
      <c r="B2371" s="228"/>
      <c r="C2371" s="229"/>
      <c r="D2371" s="213" t="s">
        <v>199</v>
      </c>
      <c r="E2371" s="230" t="s">
        <v>1</v>
      </c>
      <c r="F2371" s="231" t="s">
        <v>3028</v>
      </c>
      <c r="G2371" s="229"/>
      <c r="H2371" s="232">
        <v>286.25999999999999</v>
      </c>
      <c r="I2371" s="233"/>
      <c r="J2371" s="229"/>
      <c r="K2371" s="229"/>
      <c r="L2371" s="234"/>
      <c r="M2371" s="235"/>
      <c r="N2371" s="236"/>
      <c r="O2371" s="236"/>
      <c r="P2371" s="236"/>
      <c r="Q2371" s="236"/>
      <c r="R2371" s="236"/>
      <c r="S2371" s="236"/>
      <c r="T2371" s="237"/>
      <c r="U2371" s="11"/>
      <c r="V2371" s="11"/>
      <c r="W2371" s="11"/>
      <c r="X2371" s="11"/>
      <c r="Y2371" s="11"/>
      <c r="Z2371" s="11"/>
      <c r="AA2371" s="11"/>
      <c r="AB2371" s="11"/>
      <c r="AC2371" s="11"/>
      <c r="AD2371" s="11"/>
      <c r="AE2371" s="11"/>
      <c r="AT2371" s="238" t="s">
        <v>199</v>
      </c>
      <c r="AU2371" s="238" t="s">
        <v>85</v>
      </c>
      <c r="AV2371" s="11" t="s">
        <v>85</v>
      </c>
      <c r="AW2371" s="11" t="s">
        <v>32</v>
      </c>
      <c r="AX2371" s="11" t="s">
        <v>76</v>
      </c>
      <c r="AY2371" s="238" t="s">
        <v>195</v>
      </c>
    </row>
    <row r="2372" s="11" customFormat="1">
      <c r="A2372" s="11"/>
      <c r="B2372" s="228"/>
      <c r="C2372" s="229"/>
      <c r="D2372" s="213" t="s">
        <v>199</v>
      </c>
      <c r="E2372" s="230" t="s">
        <v>1</v>
      </c>
      <c r="F2372" s="231" t="s">
        <v>3029</v>
      </c>
      <c r="G2372" s="229"/>
      <c r="H2372" s="232">
        <v>10.4</v>
      </c>
      <c r="I2372" s="233"/>
      <c r="J2372" s="229"/>
      <c r="K2372" s="229"/>
      <c r="L2372" s="234"/>
      <c r="M2372" s="235"/>
      <c r="N2372" s="236"/>
      <c r="O2372" s="236"/>
      <c r="P2372" s="236"/>
      <c r="Q2372" s="236"/>
      <c r="R2372" s="236"/>
      <c r="S2372" s="236"/>
      <c r="T2372" s="237"/>
      <c r="U2372" s="11"/>
      <c r="V2372" s="11"/>
      <c r="W2372" s="11"/>
      <c r="X2372" s="11"/>
      <c r="Y2372" s="11"/>
      <c r="Z2372" s="11"/>
      <c r="AA2372" s="11"/>
      <c r="AB2372" s="11"/>
      <c r="AC2372" s="11"/>
      <c r="AD2372" s="11"/>
      <c r="AE2372" s="11"/>
      <c r="AT2372" s="238" t="s">
        <v>199</v>
      </c>
      <c r="AU2372" s="238" t="s">
        <v>85</v>
      </c>
      <c r="AV2372" s="11" t="s">
        <v>85</v>
      </c>
      <c r="AW2372" s="11" t="s">
        <v>32</v>
      </c>
      <c r="AX2372" s="11" t="s">
        <v>76</v>
      </c>
      <c r="AY2372" s="238" t="s">
        <v>195</v>
      </c>
    </row>
    <row r="2373" s="10" customFormat="1">
      <c r="A2373" s="10"/>
      <c r="B2373" s="218"/>
      <c r="C2373" s="219"/>
      <c r="D2373" s="213" t="s">
        <v>199</v>
      </c>
      <c r="E2373" s="220" t="s">
        <v>1</v>
      </c>
      <c r="F2373" s="221" t="s">
        <v>2058</v>
      </c>
      <c r="G2373" s="219"/>
      <c r="H2373" s="220" t="s">
        <v>1</v>
      </c>
      <c r="I2373" s="222"/>
      <c r="J2373" s="219"/>
      <c r="K2373" s="219"/>
      <c r="L2373" s="223"/>
      <c r="M2373" s="224"/>
      <c r="N2373" s="225"/>
      <c r="O2373" s="225"/>
      <c r="P2373" s="225"/>
      <c r="Q2373" s="225"/>
      <c r="R2373" s="225"/>
      <c r="S2373" s="225"/>
      <c r="T2373" s="226"/>
      <c r="U2373" s="10"/>
      <c r="V2373" s="10"/>
      <c r="W2373" s="10"/>
      <c r="X2373" s="10"/>
      <c r="Y2373" s="10"/>
      <c r="Z2373" s="10"/>
      <c r="AA2373" s="10"/>
      <c r="AB2373" s="10"/>
      <c r="AC2373" s="10"/>
      <c r="AD2373" s="10"/>
      <c r="AE2373" s="10"/>
      <c r="AT2373" s="227" t="s">
        <v>199</v>
      </c>
      <c r="AU2373" s="227" t="s">
        <v>85</v>
      </c>
      <c r="AV2373" s="10" t="s">
        <v>83</v>
      </c>
      <c r="AW2373" s="10" t="s">
        <v>32</v>
      </c>
      <c r="AX2373" s="10" t="s">
        <v>76</v>
      </c>
      <c r="AY2373" s="227" t="s">
        <v>195</v>
      </c>
    </row>
    <row r="2374" s="11" customFormat="1">
      <c r="A2374" s="11"/>
      <c r="B2374" s="228"/>
      <c r="C2374" s="229"/>
      <c r="D2374" s="213" t="s">
        <v>199</v>
      </c>
      <c r="E2374" s="230" t="s">
        <v>1</v>
      </c>
      <c r="F2374" s="231" t="s">
        <v>3030</v>
      </c>
      <c r="G2374" s="229"/>
      <c r="H2374" s="232">
        <v>6.5800000000000001</v>
      </c>
      <c r="I2374" s="233"/>
      <c r="J2374" s="229"/>
      <c r="K2374" s="229"/>
      <c r="L2374" s="234"/>
      <c r="M2374" s="235"/>
      <c r="N2374" s="236"/>
      <c r="O2374" s="236"/>
      <c r="P2374" s="236"/>
      <c r="Q2374" s="236"/>
      <c r="R2374" s="236"/>
      <c r="S2374" s="236"/>
      <c r="T2374" s="237"/>
      <c r="U2374" s="11"/>
      <c r="V2374" s="11"/>
      <c r="W2374" s="11"/>
      <c r="X2374" s="11"/>
      <c r="Y2374" s="11"/>
      <c r="Z2374" s="11"/>
      <c r="AA2374" s="11"/>
      <c r="AB2374" s="11"/>
      <c r="AC2374" s="11"/>
      <c r="AD2374" s="11"/>
      <c r="AE2374" s="11"/>
      <c r="AT2374" s="238" t="s">
        <v>199</v>
      </c>
      <c r="AU2374" s="238" t="s">
        <v>85</v>
      </c>
      <c r="AV2374" s="11" t="s">
        <v>85</v>
      </c>
      <c r="AW2374" s="11" t="s">
        <v>32</v>
      </c>
      <c r="AX2374" s="11" t="s">
        <v>76</v>
      </c>
      <c r="AY2374" s="238" t="s">
        <v>195</v>
      </c>
    </row>
    <row r="2375" s="10" customFormat="1">
      <c r="A2375" s="10"/>
      <c r="B2375" s="218"/>
      <c r="C2375" s="219"/>
      <c r="D2375" s="213" t="s">
        <v>199</v>
      </c>
      <c r="E2375" s="220" t="s">
        <v>1</v>
      </c>
      <c r="F2375" s="221" t="s">
        <v>2078</v>
      </c>
      <c r="G2375" s="219"/>
      <c r="H2375" s="220" t="s">
        <v>1</v>
      </c>
      <c r="I2375" s="222"/>
      <c r="J2375" s="219"/>
      <c r="K2375" s="219"/>
      <c r="L2375" s="223"/>
      <c r="M2375" s="224"/>
      <c r="N2375" s="225"/>
      <c r="O2375" s="225"/>
      <c r="P2375" s="225"/>
      <c r="Q2375" s="225"/>
      <c r="R2375" s="225"/>
      <c r="S2375" s="225"/>
      <c r="T2375" s="226"/>
      <c r="U2375" s="10"/>
      <c r="V2375" s="10"/>
      <c r="W2375" s="10"/>
      <c r="X2375" s="10"/>
      <c r="Y2375" s="10"/>
      <c r="Z2375" s="10"/>
      <c r="AA2375" s="10"/>
      <c r="AB2375" s="10"/>
      <c r="AC2375" s="10"/>
      <c r="AD2375" s="10"/>
      <c r="AE2375" s="10"/>
      <c r="AT2375" s="227" t="s">
        <v>199</v>
      </c>
      <c r="AU2375" s="227" t="s">
        <v>85</v>
      </c>
      <c r="AV2375" s="10" t="s">
        <v>83</v>
      </c>
      <c r="AW2375" s="10" t="s">
        <v>32</v>
      </c>
      <c r="AX2375" s="10" t="s">
        <v>76</v>
      </c>
      <c r="AY2375" s="227" t="s">
        <v>195</v>
      </c>
    </row>
    <row r="2376" s="11" customFormat="1">
      <c r="A2376" s="11"/>
      <c r="B2376" s="228"/>
      <c r="C2376" s="229"/>
      <c r="D2376" s="213" t="s">
        <v>199</v>
      </c>
      <c r="E2376" s="230" t="s">
        <v>1</v>
      </c>
      <c r="F2376" s="231" t="s">
        <v>3031</v>
      </c>
      <c r="G2376" s="229"/>
      <c r="H2376" s="232">
        <v>29.719999999999999</v>
      </c>
      <c r="I2376" s="233"/>
      <c r="J2376" s="229"/>
      <c r="K2376" s="229"/>
      <c r="L2376" s="234"/>
      <c r="M2376" s="235"/>
      <c r="N2376" s="236"/>
      <c r="O2376" s="236"/>
      <c r="P2376" s="236"/>
      <c r="Q2376" s="236"/>
      <c r="R2376" s="236"/>
      <c r="S2376" s="236"/>
      <c r="T2376" s="237"/>
      <c r="U2376" s="11"/>
      <c r="V2376" s="11"/>
      <c r="W2376" s="11"/>
      <c r="X2376" s="11"/>
      <c r="Y2376" s="11"/>
      <c r="Z2376" s="11"/>
      <c r="AA2376" s="11"/>
      <c r="AB2376" s="11"/>
      <c r="AC2376" s="11"/>
      <c r="AD2376" s="11"/>
      <c r="AE2376" s="11"/>
      <c r="AT2376" s="238" t="s">
        <v>199</v>
      </c>
      <c r="AU2376" s="238" t="s">
        <v>85</v>
      </c>
      <c r="AV2376" s="11" t="s">
        <v>85</v>
      </c>
      <c r="AW2376" s="11" t="s">
        <v>32</v>
      </c>
      <c r="AX2376" s="11" t="s">
        <v>76</v>
      </c>
      <c r="AY2376" s="238" t="s">
        <v>195</v>
      </c>
    </row>
    <row r="2377" s="11" customFormat="1">
      <c r="A2377" s="11"/>
      <c r="B2377" s="228"/>
      <c r="C2377" s="229"/>
      <c r="D2377" s="213" t="s">
        <v>199</v>
      </c>
      <c r="E2377" s="230" t="s">
        <v>1</v>
      </c>
      <c r="F2377" s="231" t="s">
        <v>3070</v>
      </c>
      <c r="G2377" s="229"/>
      <c r="H2377" s="232">
        <v>3.6000000000000001</v>
      </c>
      <c r="I2377" s="233"/>
      <c r="J2377" s="229"/>
      <c r="K2377" s="229"/>
      <c r="L2377" s="234"/>
      <c r="M2377" s="235"/>
      <c r="N2377" s="236"/>
      <c r="O2377" s="236"/>
      <c r="P2377" s="236"/>
      <c r="Q2377" s="236"/>
      <c r="R2377" s="236"/>
      <c r="S2377" s="236"/>
      <c r="T2377" s="237"/>
      <c r="U2377" s="11"/>
      <c r="V2377" s="11"/>
      <c r="W2377" s="11"/>
      <c r="X2377" s="11"/>
      <c r="Y2377" s="11"/>
      <c r="Z2377" s="11"/>
      <c r="AA2377" s="11"/>
      <c r="AB2377" s="11"/>
      <c r="AC2377" s="11"/>
      <c r="AD2377" s="11"/>
      <c r="AE2377" s="11"/>
      <c r="AT2377" s="238" t="s">
        <v>199</v>
      </c>
      <c r="AU2377" s="238" t="s">
        <v>85</v>
      </c>
      <c r="AV2377" s="11" t="s">
        <v>85</v>
      </c>
      <c r="AW2377" s="11" t="s">
        <v>32</v>
      </c>
      <c r="AX2377" s="11" t="s">
        <v>76</v>
      </c>
      <c r="AY2377" s="238" t="s">
        <v>195</v>
      </c>
    </row>
    <row r="2378" s="10" customFormat="1">
      <c r="A2378" s="10"/>
      <c r="B2378" s="218"/>
      <c r="C2378" s="219"/>
      <c r="D2378" s="213" t="s">
        <v>199</v>
      </c>
      <c r="E2378" s="220" t="s">
        <v>1</v>
      </c>
      <c r="F2378" s="221" t="s">
        <v>2062</v>
      </c>
      <c r="G2378" s="219"/>
      <c r="H2378" s="220" t="s">
        <v>1</v>
      </c>
      <c r="I2378" s="222"/>
      <c r="J2378" s="219"/>
      <c r="K2378" s="219"/>
      <c r="L2378" s="223"/>
      <c r="M2378" s="224"/>
      <c r="N2378" s="225"/>
      <c r="O2378" s="225"/>
      <c r="P2378" s="225"/>
      <c r="Q2378" s="225"/>
      <c r="R2378" s="225"/>
      <c r="S2378" s="225"/>
      <c r="T2378" s="226"/>
      <c r="U2378" s="10"/>
      <c r="V2378" s="10"/>
      <c r="W2378" s="10"/>
      <c r="X2378" s="10"/>
      <c r="Y2378" s="10"/>
      <c r="Z2378" s="10"/>
      <c r="AA2378" s="10"/>
      <c r="AB2378" s="10"/>
      <c r="AC2378" s="10"/>
      <c r="AD2378" s="10"/>
      <c r="AE2378" s="10"/>
      <c r="AT2378" s="227" t="s">
        <v>199</v>
      </c>
      <c r="AU2378" s="227" t="s">
        <v>85</v>
      </c>
      <c r="AV2378" s="10" t="s">
        <v>83</v>
      </c>
      <c r="AW2378" s="10" t="s">
        <v>32</v>
      </c>
      <c r="AX2378" s="10" t="s">
        <v>76</v>
      </c>
      <c r="AY2378" s="227" t="s">
        <v>195</v>
      </c>
    </row>
    <row r="2379" s="11" customFormat="1">
      <c r="A2379" s="11"/>
      <c r="B2379" s="228"/>
      <c r="C2379" s="229"/>
      <c r="D2379" s="213" t="s">
        <v>199</v>
      </c>
      <c r="E2379" s="230" t="s">
        <v>1</v>
      </c>
      <c r="F2379" s="231" t="s">
        <v>3033</v>
      </c>
      <c r="G2379" s="229"/>
      <c r="H2379" s="232">
        <v>38.100000000000001</v>
      </c>
      <c r="I2379" s="233"/>
      <c r="J2379" s="229"/>
      <c r="K2379" s="229"/>
      <c r="L2379" s="234"/>
      <c r="M2379" s="235"/>
      <c r="N2379" s="236"/>
      <c r="O2379" s="236"/>
      <c r="P2379" s="236"/>
      <c r="Q2379" s="236"/>
      <c r="R2379" s="236"/>
      <c r="S2379" s="236"/>
      <c r="T2379" s="237"/>
      <c r="U2379" s="11"/>
      <c r="V2379" s="11"/>
      <c r="W2379" s="11"/>
      <c r="X2379" s="11"/>
      <c r="Y2379" s="11"/>
      <c r="Z2379" s="11"/>
      <c r="AA2379" s="11"/>
      <c r="AB2379" s="11"/>
      <c r="AC2379" s="11"/>
      <c r="AD2379" s="11"/>
      <c r="AE2379" s="11"/>
      <c r="AT2379" s="238" t="s">
        <v>199</v>
      </c>
      <c r="AU2379" s="238" t="s">
        <v>85</v>
      </c>
      <c r="AV2379" s="11" t="s">
        <v>85</v>
      </c>
      <c r="AW2379" s="11" t="s">
        <v>32</v>
      </c>
      <c r="AX2379" s="11" t="s">
        <v>76</v>
      </c>
      <c r="AY2379" s="238" t="s">
        <v>195</v>
      </c>
    </row>
    <row r="2380" s="11" customFormat="1">
      <c r="A2380" s="11"/>
      <c r="B2380" s="228"/>
      <c r="C2380" s="229"/>
      <c r="D2380" s="213" t="s">
        <v>199</v>
      </c>
      <c r="E2380" s="230" t="s">
        <v>1</v>
      </c>
      <c r="F2380" s="231" t="s">
        <v>3034</v>
      </c>
      <c r="G2380" s="229"/>
      <c r="H2380" s="232">
        <v>5.2000000000000002</v>
      </c>
      <c r="I2380" s="233"/>
      <c r="J2380" s="229"/>
      <c r="K2380" s="229"/>
      <c r="L2380" s="234"/>
      <c r="M2380" s="235"/>
      <c r="N2380" s="236"/>
      <c r="O2380" s="236"/>
      <c r="P2380" s="236"/>
      <c r="Q2380" s="236"/>
      <c r="R2380" s="236"/>
      <c r="S2380" s="236"/>
      <c r="T2380" s="237"/>
      <c r="U2380" s="11"/>
      <c r="V2380" s="11"/>
      <c r="W2380" s="11"/>
      <c r="X2380" s="11"/>
      <c r="Y2380" s="11"/>
      <c r="Z2380" s="11"/>
      <c r="AA2380" s="11"/>
      <c r="AB2380" s="11"/>
      <c r="AC2380" s="11"/>
      <c r="AD2380" s="11"/>
      <c r="AE2380" s="11"/>
      <c r="AT2380" s="238" t="s">
        <v>199</v>
      </c>
      <c r="AU2380" s="238" t="s">
        <v>85</v>
      </c>
      <c r="AV2380" s="11" t="s">
        <v>85</v>
      </c>
      <c r="AW2380" s="11" t="s">
        <v>32</v>
      </c>
      <c r="AX2380" s="11" t="s">
        <v>76</v>
      </c>
      <c r="AY2380" s="238" t="s">
        <v>195</v>
      </c>
    </row>
    <row r="2381" s="10" customFormat="1">
      <c r="A2381" s="10"/>
      <c r="B2381" s="218"/>
      <c r="C2381" s="219"/>
      <c r="D2381" s="213" t="s">
        <v>199</v>
      </c>
      <c r="E2381" s="220" t="s">
        <v>1</v>
      </c>
      <c r="F2381" s="221" t="s">
        <v>2016</v>
      </c>
      <c r="G2381" s="219"/>
      <c r="H2381" s="220" t="s">
        <v>1</v>
      </c>
      <c r="I2381" s="222"/>
      <c r="J2381" s="219"/>
      <c r="K2381" s="219"/>
      <c r="L2381" s="223"/>
      <c r="M2381" s="224"/>
      <c r="N2381" s="225"/>
      <c r="O2381" s="225"/>
      <c r="P2381" s="225"/>
      <c r="Q2381" s="225"/>
      <c r="R2381" s="225"/>
      <c r="S2381" s="225"/>
      <c r="T2381" s="226"/>
      <c r="U2381" s="10"/>
      <c r="V2381" s="10"/>
      <c r="W2381" s="10"/>
      <c r="X2381" s="10"/>
      <c r="Y2381" s="10"/>
      <c r="Z2381" s="10"/>
      <c r="AA2381" s="10"/>
      <c r="AB2381" s="10"/>
      <c r="AC2381" s="10"/>
      <c r="AD2381" s="10"/>
      <c r="AE2381" s="10"/>
      <c r="AT2381" s="227" t="s">
        <v>199</v>
      </c>
      <c r="AU2381" s="227" t="s">
        <v>85</v>
      </c>
      <c r="AV2381" s="10" t="s">
        <v>83</v>
      </c>
      <c r="AW2381" s="10" t="s">
        <v>32</v>
      </c>
      <c r="AX2381" s="10" t="s">
        <v>76</v>
      </c>
      <c r="AY2381" s="227" t="s">
        <v>195</v>
      </c>
    </row>
    <row r="2382" s="11" customFormat="1">
      <c r="A2382" s="11"/>
      <c r="B2382" s="228"/>
      <c r="C2382" s="229"/>
      <c r="D2382" s="213" t="s">
        <v>199</v>
      </c>
      <c r="E2382" s="230" t="s">
        <v>1</v>
      </c>
      <c r="F2382" s="231" t="s">
        <v>3035</v>
      </c>
      <c r="G2382" s="229"/>
      <c r="H2382" s="232">
        <v>3.3399999999999999</v>
      </c>
      <c r="I2382" s="233"/>
      <c r="J2382" s="229"/>
      <c r="K2382" s="229"/>
      <c r="L2382" s="234"/>
      <c r="M2382" s="235"/>
      <c r="N2382" s="236"/>
      <c r="O2382" s="236"/>
      <c r="P2382" s="236"/>
      <c r="Q2382" s="236"/>
      <c r="R2382" s="236"/>
      <c r="S2382" s="236"/>
      <c r="T2382" s="237"/>
      <c r="U2382" s="11"/>
      <c r="V2382" s="11"/>
      <c r="W2382" s="11"/>
      <c r="X2382" s="11"/>
      <c r="Y2382" s="11"/>
      <c r="Z2382" s="11"/>
      <c r="AA2382" s="11"/>
      <c r="AB2382" s="11"/>
      <c r="AC2382" s="11"/>
      <c r="AD2382" s="11"/>
      <c r="AE2382" s="11"/>
      <c r="AT2382" s="238" t="s">
        <v>199</v>
      </c>
      <c r="AU2382" s="238" t="s">
        <v>85</v>
      </c>
      <c r="AV2382" s="11" t="s">
        <v>85</v>
      </c>
      <c r="AW2382" s="11" t="s">
        <v>32</v>
      </c>
      <c r="AX2382" s="11" t="s">
        <v>76</v>
      </c>
      <c r="AY2382" s="238" t="s">
        <v>195</v>
      </c>
    </row>
    <row r="2383" s="10" customFormat="1">
      <c r="A2383" s="10"/>
      <c r="B2383" s="218"/>
      <c r="C2383" s="219"/>
      <c r="D2383" s="213" t="s">
        <v>199</v>
      </c>
      <c r="E2383" s="220" t="s">
        <v>1</v>
      </c>
      <c r="F2383" s="221" t="s">
        <v>2065</v>
      </c>
      <c r="G2383" s="219"/>
      <c r="H2383" s="220" t="s">
        <v>1</v>
      </c>
      <c r="I2383" s="222"/>
      <c r="J2383" s="219"/>
      <c r="K2383" s="219"/>
      <c r="L2383" s="223"/>
      <c r="M2383" s="224"/>
      <c r="N2383" s="225"/>
      <c r="O2383" s="225"/>
      <c r="P2383" s="225"/>
      <c r="Q2383" s="225"/>
      <c r="R2383" s="225"/>
      <c r="S2383" s="225"/>
      <c r="T2383" s="226"/>
      <c r="U2383" s="10"/>
      <c r="V2383" s="10"/>
      <c r="W2383" s="10"/>
      <c r="X2383" s="10"/>
      <c r="Y2383" s="10"/>
      <c r="Z2383" s="10"/>
      <c r="AA2383" s="10"/>
      <c r="AB2383" s="10"/>
      <c r="AC2383" s="10"/>
      <c r="AD2383" s="10"/>
      <c r="AE2383" s="10"/>
      <c r="AT2383" s="227" t="s">
        <v>199</v>
      </c>
      <c r="AU2383" s="227" t="s">
        <v>85</v>
      </c>
      <c r="AV2383" s="10" t="s">
        <v>83</v>
      </c>
      <c r="AW2383" s="10" t="s">
        <v>32</v>
      </c>
      <c r="AX2383" s="10" t="s">
        <v>76</v>
      </c>
      <c r="AY2383" s="227" t="s">
        <v>195</v>
      </c>
    </row>
    <row r="2384" s="11" customFormat="1">
      <c r="A2384" s="11"/>
      <c r="B2384" s="228"/>
      <c r="C2384" s="229"/>
      <c r="D2384" s="213" t="s">
        <v>199</v>
      </c>
      <c r="E2384" s="230" t="s">
        <v>1</v>
      </c>
      <c r="F2384" s="231" t="s">
        <v>3036</v>
      </c>
      <c r="G2384" s="229"/>
      <c r="H2384" s="232">
        <v>2.2000000000000002</v>
      </c>
      <c r="I2384" s="233"/>
      <c r="J2384" s="229"/>
      <c r="K2384" s="229"/>
      <c r="L2384" s="234"/>
      <c r="M2384" s="235"/>
      <c r="N2384" s="236"/>
      <c r="O2384" s="236"/>
      <c r="P2384" s="236"/>
      <c r="Q2384" s="236"/>
      <c r="R2384" s="236"/>
      <c r="S2384" s="236"/>
      <c r="T2384" s="237"/>
      <c r="U2384" s="11"/>
      <c r="V2384" s="11"/>
      <c r="W2384" s="11"/>
      <c r="X2384" s="11"/>
      <c r="Y2384" s="11"/>
      <c r="Z2384" s="11"/>
      <c r="AA2384" s="11"/>
      <c r="AB2384" s="11"/>
      <c r="AC2384" s="11"/>
      <c r="AD2384" s="11"/>
      <c r="AE2384" s="11"/>
      <c r="AT2384" s="238" t="s">
        <v>199</v>
      </c>
      <c r="AU2384" s="238" t="s">
        <v>85</v>
      </c>
      <c r="AV2384" s="11" t="s">
        <v>85</v>
      </c>
      <c r="AW2384" s="11" t="s">
        <v>32</v>
      </c>
      <c r="AX2384" s="11" t="s">
        <v>76</v>
      </c>
      <c r="AY2384" s="238" t="s">
        <v>195</v>
      </c>
    </row>
    <row r="2385" s="10" customFormat="1">
      <c r="A2385" s="10"/>
      <c r="B2385" s="218"/>
      <c r="C2385" s="219"/>
      <c r="D2385" s="213" t="s">
        <v>199</v>
      </c>
      <c r="E2385" s="220" t="s">
        <v>1</v>
      </c>
      <c r="F2385" s="221" t="s">
        <v>2067</v>
      </c>
      <c r="G2385" s="219"/>
      <c r="H2385" s="220" t="s">
        <v>1</v>
      </c>
      <c r="I2385" s="222"/>
      <c r="J2385" s="219"/>
      <c r="K2385" s="219"/>
      <c r="L2385" s="223"/>
      <c r="M2385" s="224"/>
      <c r="N2385" s="225"/>
      <c r="O2385" s="225"/>
      <c r="P2385" s="225"/>
      <c r="Q2385" s="225"/>
      <c r="R2385" s="225"/>
      <c r="S2385" s="225"/>
      <c r="T2385" s="226"/>
      <c r="U2385" s="10"/>
      <c r="V2385" s="10"/>
      <c r="W2385" s="10"/>
      <c r="X2385" s="10"/>
      <c r="Y2385" s="10"/>
      <c r="Z2385" s="10"/>
      <c r="AA2385" s="10"/>
      <c r="AB2385" s="10"/>
      <c r="AC2385" s="10"/>
      <c r="AD2385" s="10"/>
      <c r="AE2385" s="10"/>
      <c r="AT2385" s="227" t="s">
        <v>199</v>
      </c>
      <c r="AU2385" s="227" t="s">
        <v>85</v>
      </c>
      <c r="AV2385" s="10" t="s">
        <v>83</v>
      </c>
      <c r="AW2385" s="10" t="s">
        <v>32</v>
      </c>
      <c r="AX2385" s="10" t="s">
        <v>76</v>
      </c>
      <c r="AY2385" s="227" t="s">
        <v>195</v>
      </c>
    </row>
    <row r="2386" s="11" customFormat="1">
      <c r="A2386" s="11"/>
      <c r="B2386" s="228"/>
      <c r="C2386" s="229"/>
      <c r="D2386" s="213" t="s">
        <v>199</v>
      </c>
      <c r="E2386" s="230" t="s">
        <v>1</v>
      </c>
      <c r="F2386" s="231" t="s">
        <v>3037</v>
      </c>
      <c r="G2386" s="229"/>
      <c r="H2386" s="232">
        <v>2.5800000000000001</v>
      </c>
      <c r="I2386" s="233"/>
      <c r="J2386" s="229"/>
      <c r="K2386" s="229"/>
      <c r="L2386" s="234"/>
      <c r="M2386" s="235"/>
      <c r="N2386" s="236"/>
      <c r="O2386" s="236"/>
      <c r="P2386" s="236"/>
      <c r="Q2386" s="236"/>
      <c r="R2386" s="236"/>
      <c r="S2386" s="236"/>
      <c r="T2386" s="237"/>
      <c r="U2386" s="11"/>
      <c r="V2386" s="11"/>
      <c r="W2386" s="11"/>
      <c r="X2386" s="11"/>
      <c r="Y2386" s="11"/>
      <c r="Z2386" s="11"/>
      <c r="AA2386" s="11"/>
      <c r="AB2386" s="11"/>
      <c r="AC2386" s="11"/>
      <c r="AD2386" s="11"/>
      <c r="AE2386" s="11"/>
      <c r="AT2386" s="238" t="s">
        <v>199</v>
      </c>
      <c r="AU2386" s="238" t="s">
        <v>85</v>
      </c>
      <c r="AV2386" s="11" t="s">
        <v>85</v>
      </c>
      <c r="AW2386" s="11" t="s">
        <v>32</v>
      </c>
      <c r="AX2386" s="11" t="s">
        <v>76</v>
      </c>
      <c r="AY2386" s="238" t="s">
        <v>195</v>
      </c>
    </row>
    <row r="2387" s="10" customFormat="1">
      <c r="A2387" s="10"/>
      <c r="B2387" s="218"/>
      <c r="C2387" s="219"/>
      <c r="D2387" s="213" t="s">
        <v>199</v>
      </c>
      <c r="E2387" s="220" t="s">
        <v>1</v>
      </c>
      <c r="F2387" s="221" t="s">
        <v>2009</v>
      </c>
      <c r="G2387" s="219"/>
      <c r="H2387" s="220" t="s">
        <v>1</v>
      </c>
      <c r="I2387" s="222"/>
      <c r="J2387" s="219"/>
      <c r="K2387" s="219"/>
      <c r="L2387" s="223"/>
      <c r="M2387" s="224"/>
      <c r="N2387" s="225"/>
      <c r="O2387" s="225"/>
      <c r="P2387" s="225"/>
      <c r="Q2387" s="225"/>
      <c r="R2387" s="225"/>
      <c r="S2387" s="225"/>
      <c r="T2387" s="226"/>
      <c r="U2387" s="10"/>
      <c r="V2387" s="10"/>
      <c r="W2387" s="10"/>
      <c r="X2387" s="10"/>
      <c r="Y2387" s="10"/>
      <c r="Z2387" s="10"/>
      <c r="AA2387" s="10"/>
      <c r="AB2387" s="10"/>
      <c r="AC2387" s="10"/>
      <c r="AD2387" s="10"/>
      <c r="AE2387" s="10"/>
      <c r="AT2387" s="227" t="s">
        <v>199</v>
      </c>
      <c r="AU2387" s="227" t="s">
        <v>85</v>
      </c>
      <c r="AV2387" s="10" t="s">
        <v>83</v>
      </c>
      <c r="AW2387" s="10" t="s">
        <v>32</v>
      </c>
      <c r="AX2387" s="10" t="s">
        <v>76</v>
      </c>
      <c r="AY2387" s="227" t="s">
        <v>195</v>
      </c>
    </row>
    <row r="2388" s="11" customFormat="1">
      <c r="A2388" s="11"/>
      <c r="B2388" s="228"/>
      <c r="C2388" s="229"/>
      <c r="D2388" s="213" t="s">
        <v>199</v>
      </c>
      <c r="E2388" s="230" t="s">
        <v>1</v>
      </c>
      <c r="F2388" s="231" t="s">
        <v>3038</v>
      </c>
      <c r="G2388" s="229"/>
      <c r="H2388" s="232">
        <v>5.5599999999999996</v>
      </c>
      <c r="I2388" s="233"/>
      <c r="J2388" s="229"/>
      <c r="K2388" s="229"/>
      <c r="L2388" s="234"/>
      <c r="M2388" s="235"/>
      <c r="N2388" s="236"/>
      <c r="O2388" s="236"/>
      <c r="P2388" s="236"/>
      <c r="Q2388" s="236"/>
      <c r="R2388" s="236"/>
      <c r="S2388" s="236"/>
      <c r="T2388" s="237"/>
      <c r="U2388" s="11"/>
      <c r="V2388" s="11"/>
      <c r="W2388" s="11"/>
      <c r="X2388" s="11"/>
      <c r="Y2388" s="11"/>
      <c r="Z2388" s="11"/>
      <c r="AA2388" s="11"/>
      <c r="AB2388" s="11"/>
      <c r="AC2388" s="11"/>
      <c r="AD2388" s="11"/>
      <c r="AE2388" s="11"/>
      <c r="AT2388" s="238" t="s">
        <v>199</v>
      </c>
      <c r="AU2388" s="238" t="s">
        <v>85</v>
      </c>
      <c r="AV2388" s="11" t="s">
        <v>85</v>
      </c>
      <c r="AW2388" s="11" t="s">
        <v>32</v>
      </c>
      <c r="AX2388" s="11" t="s">
        <v>76</v>
      </c>
      <c r="AY2388" s="238" t="s">
        <v>195</v>
      </c>
    </row>
    <row r="2389" s="10" customFormat="1">
      <c r="A2389" s="10"/>
      <c r="B2389" s="218"/>
      <c r="C2389" s="219"/>
      <c r="D2389" s="213" t="s">
        <v>199</v>
      </c>
      <c r="E2389" s="220" t="s">
        <v>1</v>
      </c>
      <c r="F2389" s="221" t="s">
        <v>2036</v>
      </c>
      <c r="G2389" s="219"/>
      <c r="H2389" s="220" t="s">
        <v>1</v>
      </c>
      <c r="I2389" s="222"/>
      <c r="J2389" s="219"/>
      <c r="K2389" s="219"/>
      <c r="L2389" s="223"/>
      <c r="M2389" s="224"/>
      <c r="N2389" s="225"/>
      <c r="O2389" s="225"/>
      <c r="P2389" s="225"/>
      <c r="Q2389" s="225"/>
      <c r="R2389" s="225"/>
      <c r="S2389" s="225"/>
      <c r="T2389" s="226"/>
      <c r="U2389" s="10"/>
      <c r="V2389" s="10"/>
      <c r="W2389" s="10"/>
      <c r="X2389" s="10"/>
      <c r="Y2389" s="10"/>
      <c r="Z2389" s="10"/>
      <c r="AA2389" s="10"/>
      <c r="AB2389" s="10"/>
      <c r="AC2389" s="10"/>
      <c r="AD2389" s="10"/>
      <c r="AE2389" s="10"/>
      <c r="AT2389" s="227" t="s">
        <v>199</v>
      </c>
      <c r="AU2389" s="227" t="s">
        <v>85</v>
      </c>
      <c r="AV2389" s="10" t="s">
        <v>83</v>
      </c>
      <c r="AW2389" s="10" t="s">
        <v>32</v>
      </c>
      <c r="AX2389" s="10" t="s">
        <v>76</v>
      </c>
      <c r="AY2389" s="227" t="s">
        <v>195</v>
      </c>
    </row>
    <row r="2390" s="11" customFormat="1">
      <c r="A2390" s="11"/>
      <c r="B2390" s="228"/>
      <c r="C2390" s="229"/>
      <c r="D2390" s="213" t="s">
        <v>199</v>
      </c>
      <c r="E2390" s="230" t="s">
        <v>1</v>
      </c>
      <c r="F2390" s="231" t="s">
        <v>3039</v>
      </c>
      <c r="G2390" s="229"/>
      <c r="H2390" s="232">
        <v>14.76</v>
      </c>
      <c r="I2390" s="233"/>
      <c r="J2390" s="229"/>
      <c r="K2390" s="229"/>
      <c r="L2390" s="234"/>
      <c r="M2390" s="235"/>
      <c r="N2390" s="236"/>
      <c r="O2390" s="236"/>
      <c r="P2390" s="236"/>
      <c r="Q2390" s="236"/>
      <c r="R2390" s="236"/>
      <c r="S2390" s="236"/>
      <c r="T2390" s="237"/>
      <c r="U2390" s="11"/>
      <c r="V2390" s="11"/>
      <c r="W2390" s="11"/>
      <c r="X2390" s="11"/>
      <c r="Y2390" s="11"/>
      <c r="Z2390" s="11"/>
      <c r="AA2390" s="11"/>
      <c r="AB2390" s="11"/>
      <c r="AC2390" s="11"/>
      <c r="AD2390" s="11"/>
      <c r="AE2390" s="11"/>
      <c r="AT2390" s="238" t="s">
        <v>199</v>
      </c>
      <c r="AU2390" s="238" t="s">
        <v>85</v>
      </c>
      <c r="AV2390" s="11" t="s">
        <v>85</v>
      </c>
      <c r="AW2390" s="11" t="s">
        <v>32</v>
      </c>
      <c r="AX2390" s="11" t="s">
        <v>76</v>
      </c>
      <c r="AY2390" s="238" t="s">
        <v>195</v>
      </c>
    </row>
    <row r="2391" s="10" customFormat="1">
      <c r="A2391" s="10"/>
      <c r="B2391" s="218"/>
      <c r="C2391" s="219"/>
      <c r="D2391" s="213" t="s">
        <v>199</v>
      </c>
      <c r="E2391" s="220" t="s">
        <v>1</v>
      </c>
      <c r="F2391" s="221" t="s">
        <v>2071</v>
      </c>
      <c r="G2391" s="219"/>
      <c r="H2391" s="220" t="s">
        <v>1</v>
      </c>
      <c r="I2391" s="222"/>
      <c r="J2391" s="219"/>
      <c r="K2391" s="219"/>
      <c r="L2391" s="223"/>
      <c r="M2391" s="224"/>
      <c r="N2391" s="225"/>
      <c r="O2391" s="225"/>
      <c r="P2391" s="225"/>
      <c r="Q2391" s="225"/>
      <c r="R2391" s="225"/>
      <c r="S2391" s="225"/>
      <c r="T2391" s="226"/>
      <c r="U2391" s="10"/>
      <c r="V2391" s="10"/>
      <c r="W2391" s="10"/>
      <c r="X2391" s="10"/>
      <c r="Y2391" s="10"/>
      <c r="Z2391" s="10"/>
      <c r="AA2391" s="10"/>
      <c r="AB2391" s="10"/>
      <c r="AC2391" s="10"/>
      <c r="AD2391" s="10"/>
      <c r="AE2391" s="10"/>
      <c r="AT2391" s="227" t="s">
        <v>199</v>
      </c>
      <c r="AU2391" s="227" t="s">
        <v>85</v>
      </c>
      <c r="AV2391" s="10" t="s">
        <v>83</v>
      </c>
      <c r="AW2391" s="10" t="s">
        <v>32</v>
      </c>
      <c r="AX2391" s="10" t="s">
        <v>76</v>
      </c>
      <c r="AY2391" s="227" t="s">
        <v>195</v>
      </c>
    </row>
    <row r="2392" s="11" customFormat="1">
      <c r="A2392" s="11"/>
      <c r="B2392" s="228"/>
      <c r="C2392" s="229"/>
      <c r="D2392" s="213" t="s">
        <v>199</v>
      </c>
      <c r="E2392" s="230" t="s">
        <v>1</v>
      </c>
      <c r="F2392" s="231" t="s">
        <v>3040</v>
      </c>
      <c r="G2392" s="229"/>
      <c r="H2392" s="232">
        <v>3.8799999999999999</v>
      </c>
      <c r="I2392" s="233"/>
      <c r="J2392" s="229"/>
      <c r="K2392" s="229"/>
      <c r="L2392" s="234"/>
      <c r="M2392" s="235"/>
      <c r="N2392" s="236"/>
      <c r="O2392" s="236"/>
      <c r="P2392" s="236"/>
      <c r="Q2392" s="236"/>
      <c r="R2392" s="236"/>
      <c r="S2392" s="236"/>
      <c r="T2392" s="237"/>
      <c r="U2392" s="11"/>
      <c r="V2392" s="11"/>
      <c r="W2392" s="11"/>
      <c r="X2392" s="11"/>
      <c r="Y2392" s="11"/>
      <c r="Z2392" s="11"/>
      <c r="AA2392" s="11"/>
      <c r="AB2392" s="11"/>
      <c r="AC2392" s="11"/>
      <c r="AD2392" s="11"/>
      <c r="AE2392" s="11"/>
      <c r="AT2392" s="238" t="s">
        <v>199</v>
      </c>
      <c r="AU2392" s="238" t="s">
        <v>85</v>
      </c>
      <c r="AV2392" s="11" t="s">
        <v>85</v>
      </c>
      <c r="AW2392" s="11" t="s">
        <v>32</v>
      </c>
      <c r="AX2392" s="11" t="s">
        <v>76</v>
      </c>
      <c r="AY2392" s="238" t="s">
        <v>195</v>
      </c>
    </row>
    <row r="2393" s="10" customFormat="1">
      <c r="A2393" s="10"/>
      <c r="B2393" s="218"/>
      <c r="C2393" s="219"/>
      <c r="D2393" s="213" t="s">
        <v>199</v>
      </c>
      <c r="E2393" s="220" t="s">
        <v>1</v>
      </c>
      <c r="F2393" s="221" t="s">
        <v>2073</v>
      </c>
      <c r="G2393" s="219"/>
      <c r="H2393" s="220" t="s">
        <v>1</v>
      </c>
      <c r="I2393" s="222"/>
      <c r="J2393" s="219"/>
      <c r="K2393" s="219"/>
      <c r="L2393" s="223"/>
      <c r="M2393" s="224"/>
      <c r="N2393" s="225"/>
      <c r="O2393" s="225"/>
      <c r="P2393" s="225"/>
      <c r="Q2393" s="225"/>
      <c r="R2393" s="225"/>
      <c r="S2393" s="225"/>
      <c r="T2393" s="226"/>
      <c r="U2393" s="10"/>
      <c r="V2393" s="10"/>
      <c r="W2393" s="10"/>
      <c r="X2393" s="10"/>
      <c r="Y2393" s="10"/>
      <c r="Z2393" s="10"/>
      <c r="AA2393" s="10"/>
      <c r="AB2393" s="10"/>
      <c r="AC2393" s="10"/>
      <c r="AD2393" s="10"/>
      <c r="AE2393" s="10"/>
      <c r="AT2393" s="227" t="s">
        <v>199</v>
      </c>
      <c r="AU2393" s="227" t="s">
        <v>85</v>
      </c>
      <c r="AV2393" s="10" t="s">
        <v>83</v>
      </c>
      <c r="AW2393" s="10" t="s">
        <v>32</v>
      </c>
      <c r="AX2393" s="10" t="s">
        <v>76</v>
      </c>
      <c r="AY2393" s="227" t="s">
        <v>195</v>
      </c>
    </row>
    <row r="2394" s="11" customFormat="1">
      <c r="A2394" s="11"/>
      <c r="B2394" s="228"/>
      <c r="C2394" s="229"/>
      <c r="D2394" s="213" t="s">
        <v>199</v>
      </c>
      <c r="E2394" s="230" t="s">
        <v>1</v>
      </c>
      <c r="F2394" s="231" t="s">
        <v>3041</v>
      </c>
      <c r="G2394" s="229"/>
      <c r="H2394" s="232">
        <v>3</v>
      </c>
      <c r="I2394" s="233"/>
      <c r="J2394" s="229"/>
      <c r="K2394" s="229"/>
      <c r="L2394" s="234"/>
      <c r="M2394" s="235"/>
      <c r="N2394" s="236"/>
      <c r="O2394" s="236"/>
      <c r="P2394" s="236"/>
      <c r="Q2394" s="236"/>
      <c r="R2394" s="236"/>
      <c r="S2394" s="236"/>
      <c r="T2394" s="237"/>
      <c r="U2394" s="11"/>
      <c r="V2394" s="11"/>
      <c r="W2394" s="11"/>
      <c r="X2394" s="11"/>
      <c r="Y2394" s="11"/>
      <c r="Z2394" s="11"/>
      <c r="AA2394" s="11"/>
      <c r="AB2394" s="11"/>
      <c r="AC2394" s="11"/>
      <c r="AD2394" s="11"/>
      <c r="AE2394" s="11"/>
      <c r="AT2394" s="238" t="s">
        <v>199</v>
      </c>
      <c r="AU2394" s="238" t="s">
        <v>85</v>
      </c>
      <c r="AV2394" s="11" t="s">
        <v>85</v>
      </c>
      <c r="AW2394" s="11" t="s">
        <v>32</v>
      </c>
      <c r="AX2394" s="11" t="s">
        <v>76</v>
      </c>
      <c r="AY2394" s="238" t="s">
        <v>195</v>
      </c>
    </row>
    <row r="2395" s="10" customFormat="1">
      <c r="A2395" s="10"/>
      <c r="B2395" s="218"/>
      <c r="C2395" s="219"/>
      <c r="D2395" s="213" t="s">
        <v>199</v>
      </c>
      <c r="E2395" s="220" t="s">
        <v>1</v>
      </c>
      <c r="F2395" s="221" t="s">
        <v>2075</v>
      </c>
      <c r="G2395" s="219"/>
      <c r="H2395" s="220" t="s">
        <v>1</v>
      </c>
      <c r="I2395" s="222"/>
      <c r="J2395" s="219"/>
      <c r="K2395" s="219"/>
      <c r="L2395" s="223"/>
      <c r="M2395" s="224"/>
      <c r="N2395" s="225"/>
      <c r="O2395" s="225"/>
      <c r="P2395" s="225"/>
      <c r="Q2395" s="225"/>
      <c r="R2395" s="225"/>
      <c r="S2395" s="225"/>
      <c r="T2395" s="226"/>
      <c r="U2395" s="10"/>
      <c r="V2395" s="10"/>
      <c r="W2395" s="10"/>
      <c r="X2395" s="10"/>
      <c r="Y2395" s="10"/>
      <c r="Z2395" s="10"/>
      <c r="AA2395" s="10"/>
      <c r="AB2395" s="10"/>
      <c r="AC2395" s="10"/>
      <c r="AD2395" s="10"/>
      <c r="AE2395" s="10"/>
      <c r="AT2395" s="227" t="s">
        <v>199</v>
      </c>
      <c r="AU2395" s="227" t="s">
        <v>85</v>
      </c>
      <c r="AV2395" s="10" t="s">
        <v>83</v>
      </c>
      <c r="AW2395" s="10" t="s">
        <v>32</v>
      </c>
      <c r="AX2395" s="10" t="s">
        <v>76</v>
      </c>
      <c r="AY2395" s="227" t="s">
        <v>195</v>
      </c>
    </row>
    <row r="2396" s="11" customFormat="1">
      <c r="A2396" s="11"/>
      <c r="B2396" s="228"/>
      <c r="C2396" s="229"/>
      <c r="D2396" s="213" t="s">
        <v>199</v>
      </c>
      <c r="E2396" s="230" t="s">
        <v>1</v>
      </c>
      <c r="F2396" s="231" t="s">
        <v>3042</v>
      </c>
      <c r="G2396" s="229"/>
      <c r="H2396" s="232">
        <v>5</v>
      </c>
      <c r="I2396" s="233"/>
      <c r="J2396" s="229"/>
      <c r="K2396" s="229"/>
      <c r="L2396" s="234"/>
      <c r="M2396" s="235"/>
      <c r="N2396" s="236"/>
      <c r="O2396" s="236"/>
      <c r="P2396" s="236"/>
      <c r="Q2396" s="236"/>
      <c r="R2396" s="236"/>
      <c r="S2396" s="236"/>
      <c r="T2396" s="237"/>
      <c r="U2396" s="11"/>
      <c r="V2396" s="11"/>
      <c r="W2396" s="11"/>
      <c r="X2396" s="11"/>
      <c r="Y2396" s="11"/>
      <c r="Z2396" s="11"/>
      <c r="AA2396" s="11"/>
      <c r="AB2396" s="11"/>
      <c r="AC2396" s="11"/>
      <c r="AD2396" s="11"/>
      <c r="AE2396" s="11"/>
      <c r="AT2396" s="238" t="s">
        <v>199</v>
      </c>
      <c r="AU2396" s="238" t="s">
        <v>85</v>
      </c>
      <c r="AV2396" s="11" t="s">
        <v>85</v>
      </c>
      <c r="AW2396" s="11" t="s">
        <v>32</v>
      </c>
      <c r="AX2396" s="11" t="s">
        <v>76</v>
      </c>
      <c r="AY2396" s="238" t="s">
        <v>195</v>
      </c>
    </row>
    <row r="2397" s="10" customFormat="1">
      <c r="A2397" s="10"/>
      <c r="B2397" s="218"/>
      <c r="C2397" s="219"/>
      <c r="D2397" s="213" t="s">
        <v>199</v>
      </c>
      <c r="E2397" s="220" t="s">
        <v>1</v>
      </c>
      <c r="F2397" s="221" t="s">
        <v>1960</v>
      </c>
      <c r="G2397" s="219"/>
      <c r="H2397" s="220" t="s">
        <v>1</v>
      </c>
      <c r="I2397" s="222"/>
      <c r="J2397" s="219"/>
      <c r="K2397" s="219"/>
      <c r="L2397" s="223"/>
      <c r="M2397" s="224"/>
      <c r="N2397" s="225"/>
      <c r="O2397" s="225"/>
      <c r="P2397" s="225"/>
      <c r="Q2397" s="225"/>
      <c r="R2397" s="225"/>
      <c r="S2397" s="225"/>
      <c r="T2397" s="226"/>
      <c r="U2397" s="10"/>
      <c r="V2397" s="10"/>
      <c r="W2397" s="10"/>
      <c r="X2397" s="10"/>
      <c r="Y2397" s="10"/>
      <c r="Z2397" s="10"/>
      <c r="AA2397" s="10"/>
      <c r="AB2397" s="10"/>
      <c r="AC2397" s="10"/>
      <c r="AD2397" s="10"/>
      <c r="AE2397" s="10"/>
      <c r="AT2397" s="227" t="s">
        <v>199</v>
      </c>
      <c r="AU2397" s="227" t="s">
        <v>85</v>
      </c>
      <c r="AV2397" s="10" t="s">
        <v>83</v>
      </c>
      <c r="AW2397" s="10" t="s">
        <v>32</v>
      </c>
      <c r="AX2397" s="10" t="s">
        <v>76</v>
      </c>
      <c r="AY2397" s="227" t="s">
        <v>195</v>
      </c>
    </row>
    <row r="2398" s="11" customFormat="1">
      <c r="A2398" s="11"/>
      <c r="B2398" s="228"/>
      <c r="C2398" s="229"/>
      <c r="D2398" s="213" t="s">
        <v>199</v>
      </c>
      <c r="E2398" s="230" t="s">
        <v>1</v>
      </c>
      <c r="F2398" s="231" t="s">
        <v>3043</v>
      </c>
      <c r="G2398" s="229"/>
      <c r="H2398" s="232">
        <v>6</v>
      </c>
      <c r="I2398" s="233"/>
      <c r="J2398" s="229"/>
      <c r="K2398" s="229"/>
      <c r="L2398" s="234"/>
      <c r="M2398" s="235"/>
      <c r="N2398" s="236"/>
      <c r="O2398" s="236"/>
      <c r="P2398" s="236"/>
      <c r="Q2398" s="236"/>
      <c r="R2398" s="236"/>
      <c r="S2398" s="236"/>
      <c r="T2398" s="237"/>
      <c r="U2398" s="11"/>
      <c r="V2398" s="11"/>
      <c r="W2398" s="11"/>
      <c r="X2398" s="11"/>
      <c r="Y2398" s="11"/>
      <c r="Z2398" s="11"/>
      <c r="AA2398" s="11"/>
      <c r="AB2398" s="11"/>
      <c r="AC2398" s="11"/>
      <c r="AD2398" s="11"/>
      <c r="AE2398" s="11"/>
      <c r="AT2398" s="238" t="s">
        <v>199</v>
      </c>
      <c r="AU2398" s="238" t="s">
        <v>85</v>
      </c>
      <c r="AV2398" s="11" t="s">
        <v>85</v>
      </c>
      <c r="AW2398" s="11" t="s">
        <v>32</v>
      </c>
      <c r="AX2398" s="11" t="s">
        <v>76</v>
      </c>
      <c r="AY2398" s="238" t="s">
        <v>195</v>
      </c>
    </row>
    <row r="2399" s="11" customFormat="1">
      <c r="A2399" s="11"/>
      <c r="B2399" s="228"/>
      <c r="C2399" s="229"/>
      <c r="D2399" s="213" t="s">
        <v>199</v>
      </c>
      <c r="E2399" s="230" t="s">
        <v>1</v>
      </c>
      <c r="F2399" s="231" t="s">
        <v>3044</v>
      </c>
      <c r="G2399" s="229"/>
      <c r="H2399" s="232">
        <v>3</v>
      </c>
      <c r="I2399" s="233"/>
      <c r="J2399" s="229"/>
      <c r="K2399" s="229"/>
      <c r="L2399" s="234"/>
      <c r="M2399" s="235"/>
      <c r="N2399" s="236"/>
      <c r="O2399" s="236"/>
      <c r="P2399" s="236"/>
      <c r="Q2399" s="236"/>
      <c r="R2399" s="236"/>
      <c r="S2399" s="236"/>
      <c r="T2399" s="237"/>
      <c r="U2399" s="11"/>
      <c r="V2399" s="11"/>
      <c r="W2399" s="11"/>
      <c r="X2399" s="11"/>
      <c r="Y2399" s="11"/>
      <c r="Z2399" s="11"/>
      <c r="AA2399" s="11"/>
      <c r="AB2399" s="11"/>
      <c r="AC2399" s="11"/>
      <c r="AD2399" s="11"/>
      <c r="AE2399" s="11"/>
      <c r="AT2399" s="238" t="s">
        <v>199</v>
      </c>
      <c r="AU2399" s="238" t="s">
        <v>85</v>
      </c>
      <c r="AV2399" s="11" t="s">
        <v>85</v>
      </c>
      <c r="AW2399" s="11" t="s">
        <v>32</v>
      </c>
      <c r="AX2399" s="11" t="s">
        <v>76</v>
      </c>
      <c r="AY2399" s="238" t="s">
        <v>195</v>
      </c>
    </row>
    <row r="2400" s="11" customFormat="1">
      <c r="A2400" s="11"/>
      <c r="B2400" s="228"/>
      <c r="C2400" s="229"/>
      <c r="D2400" s="213" t="s">
        <v>199</v>
      </c>
      <c r="E2400" s="230" t="s">
        <v>1</v>
      </c>
      <c r="F2400" s="231" t="s">
        <v>3045</v>
      </c>
      <c r="G2400" s="229"/>
      <c r="H2400" s="232">
        <v>3</v>
      </c>
      <c r="I2400" s="233"/>
      <c r="J2400" s="229"/>
      <c r="K2400" s="229"/>
      <c r="L2400" s="234"/>
      <c r="M2400" s="235"/>
      <c r="N2400" s="236"/>
      <c r="O2400" s="236"/>
      <c r="P2400" s="236"/>
      <c r="Q2400" s="236"/>
      <c r="R2400" s="236"/>
      <c r="S2400" s="236"/>
      <c r="T2400" s="237"/>
      <c r="U2400" s="11"/>
      <c r="V2400" s="11"/>
      <c r="W2400" s="11"/>
      <c r="X2400" s="11"/>
      <c r="Y2400" s="11"/>
      <c r="Z2400" s="11"/>
      <c r="AA2400" s="11"/>
      <c r="AB2400" s="11"/>
      <c r="AC2400" s="11"/>
      <c r="AD2400" s="11"/>
      <c r="AE2400" s="11"/>
      <c r="AT2400" s="238" t="s">
        <v>199</v>
      </c>
      <c r="AU2400" s="238" t="s">
        <v>85</v>
      </c>
      <c r="AV2400" s="11" t="s">
        <v>85</v>
      </c>
      <c r="AW2400" s="11" t="s">
        <v>32</v>
      </c>
      <c r="AX2400" s="11" t="s">
        <v>76</v>
      </c>
      <c r="AY2400" s="238" t="s">
        <v>195</v>
      </c>
    </row>
    <row r="2401" s="11" customFormat="1">
      <c r="A2401" s="11"/>
      <c r="B2401" s="228"/>
      <c r="C2401" s="229"/>
      <c r="D2401" s="213" t="s">
        <v>199</v>
      </c>
      <c r="E2401" s="230" t="s">
        <v>1</v>
      </c>
      <c r="F2401" s="231" t="s">
        <v>3046</v>
      </c>
      <c r="G2401" s="229"/>
      <c r="H2401" s="232">
        <v>3</v>
      </c>
      <c r="I2401" s="233"/>
      <c r="J2401" s="229"/>
      <c r="K2401" s="229"/>
      <c r="L2401" s="234"/>
      <c r="M2401" s="235"/>
      <c r="N2401" s="236"/>
      <c r="O2401" s="236"/>
      <c r="P2401" s="236"/>
      <c r="Q2401" s="236"/>
      <c r="R2401" s="236"/>
      <c r="S2401" s="236"/>
      <c r="T2401" s="237"/>
      <c r="U2401" s="11"/>
      <c r="V2401" s="11"/>
      <c r="W2401" s="11"/>
      <c r="X2401" s="11"/>
      <c r="Y2401" s="11"/>
      <c r="Z2401" s="11"/>
      <c r="AA2401" s="11"/>
      <c r="AB2401" s="11"/>
      <c r="AC2401" s="11"/>
      <c r="AD2401" s="11"/>
      <c r="AE2401" s="11"/>
      <c r="AT2401" s="238" t="s">
        <v>199</v>
      </c>
      <c r="AU2401" s="238" t="s">
        <v>85</v>
      </c>
      <c r="AV2401" s="11" t="s">
        <v>85</v>
      </c>
      <c r="AW2401" s="11" t="s">
        <v>32</v>
      </c>
      <c r="AX2401" s="11" t="s">
        <v>76</v>
      </c>
      <c r="AY2401" s="238" t="s">
        <v>195</v>
      </c>
    </row>
    <row r="2402" s="11" customFormat="1">
      <c r="A2402" s="11"/>
      <c r="B2402" s="228"/>
      <c r="C2402" s="229"/>
      <c r="D2402" s="213" t="s">
        <v>199</v>
      </c>
      <c r="E2402" s="230" t="s">
        <v>1</v>
      </c>
      <c r="F2402" s="231" t="s">
        <v>3047</v>
      </c>
      <c r="G2402" s="229"/>
      <c r="H2402" s="232">
        <v>3</v>
      </c>
      <c r="I2402" s="233"/>
      <c r="J2402" s="229"/>
      <c r="K2402" s="229"/>
      <c r="L2402" s="234"/>
      <c r="M2402" s="235"/>
      <c r="N2402" s="236"/>
      <c r="O2402" s="236"/>
      <c r="P2402" s="236"/>
      <c r="Q2402" s="236"/>
      <c r="R2402" s="236"/>
      <c r="S2402" s="236"/>
      <c r="T2402" s="237"/>
      <c r="U2402" s="11"/>
      <c r="V2402" s="11"/>
      <c r="W2402" s="11"/>
      <c r="X2402" s="11"/>
      <c r="Y2402" s="11"/>
      <c r="Z2402" s="11"/>
      <c r="AA2402" s="11"/>
      <c r="AB2402" s="11"/>
      <c r="AC2402" s="11"/>
      <c r="AD2402" s="11"/>
      <c r="AE2402" s="11"/>
      <c r="AT2402" s="238" t="s">
        <v>199</v>
      </c>
      <c r="AU2402" s="238" t="s">
        <v>85</v>
      </c>
      <c r="AV2402" s="11" t="s">
        <v>85</v>
      </c>
      <c r="AW2402" s="11" t="s">
        <v>32</v>
      </c>
      <c r="AX2402" s="11" t="s">
        <v>76</v>
      </c>
      <c r="AY2402" s="238" t="s">
        <v>195</v>
      </c>
    </row>
    <row r="2403" s="11" customFormat="1">
      <c r="A2403" s="11"/>
      <c r="B2403" s="228"/>
      <c r="C2403" s="229"/>
      <c r="D2403" s="213" t="s">
        <v>199</v>
      </c>
      <c r="E2403" s="230" t="s">
        <v>1</v>
      </c>
      <c r="F2403" s="231" t="s">
        <v>3048</v>
      </c>
      <c r="G2403" s="229"/>
      <c r="H2403" s="232">
        <v>3</v>
      </c>
      <c r="I2403" s="233"/>
      <c r="J2403" s="229"/>
      <c r="K2403" s="229"/>
      <c r="L2403" s="234"/>
      <c r="M2403" s="235"/>
      <c r="N2403" s="236"/>
      <c r="O2403" s="236"/>
      <c r="P2403" s="236"/>
      <c r="Q2403" s="236"/>
      <c r="R2403" s="236"/>
      <c r="S2403" s="236"/>
      <c r="T2403" s="237"/>
      <c r="U2403" s="11"/>
      <c r="V2403" s="11"/>
      <c r="W2403" s="11"/>
      <c r="X2403" s="11"/>
      <c r="Y2403" s="11"/>
      <c r="Z2403" s="11"/>
      <c r="AA2403" s="11"/>
      <c r="AB2403" s="11"/>
      <c r="AC2403" s="11"/>
      <c r="AD2403" s="11"/>
      <c r="AE2403" s="11"/>
      <c r="AT2403" s="238" t="s">
        <v>199</v>
      </c>
      <c r="AU2403" s="238" t="s">
        <v>85</v>
      </c>
      <c r="AV2403" s="11" t="s">
        <v>85</v>
      </c>
      <c r="AW2403" s="11" t="s">
        <v>32</v>
      </c>
      <c r="AX2403" s="11" t="s">
        <v>76</v>
      </c>
      <c r="AY2403" s="238" t="s">
        <v>195</v>
      </c>
    </row>
    <row r="2404" s="11" customFormat="1">
      <c r="A2404" s="11"/>
      <c r="B2404" s="228"/>
      <c r="C2404" s="229"/>
      <c r="D2404" s="213" t="s">
        <v>199</v>
      </c>
      <c r="E2404" s="230" t="s">
        <v>1</v>
      </c>
      <c r="F2404" s="231" t="s">
        <v>3049</v>
      </c>
      <c r="G2404" s="229"/>
      <c r="H2404" s="232">
        <v>3</v>
      </c>
      <c r="I2404" s="233"/>
      <c r="J2404" s="229"/>
      <c r="K2404" s="229"/>
      <c r="L2404" s="234"/>
      <c r="M2404" s="235"/>
      <c r="N2404" s="236"/>
      <c r="O2404" s="236"/>
      <c r="P2404" s="236"/>
      <c r="Q2404" s="236"/>
      <c r="R2404" s="236"/>
      <c r="S2404" s="236"/>
      <c r="T2404" s="237"/>
      <c r="U2404" s="11"/>
      <c r="V2404" s="11"/>
      <c r="W2404" s="11"/>
      <c r="X2404" s="11"/>
      <c r="Y2404" s="11"/>
      <c r="Z2404" s="11"/>
      <c r="AA2404" s="11"/>
      <c r="AB2404" s="11"/>
      <c r="AC2404" s="11"/>
      <c r="AD2404" s="11"/>
      <c r="AE2404" s="11"/>
      <c r="AT2404" s="238" t="s">
        <v>199</v>
      </c>
      <c r="AU2404" s="238" t="s">
        <v>85</v>
      </c>
      <c r="AV2404" s="11" t="s">
        <v>85</v>
      </c>
      <c r="AW2404" s="11" t="s">
        <v>32</v>
      </c>
      <c r="AX2404" s="11" t="s">
        <v>76</v>
      </c>
      <c r="AY2404" s="238" t="s">
        <v>195</v>
      </c>
    </row>
    <row r="2405" s="11" customFormat="1">
      <c r="A2405" s="11"/>
      <c r="B2405" s="228"/>
      <c r="C2405" s="229"/>
      <c r="D2405" s="213" t="s">
        <v>199</v>
      </c>
      <c r="E2405" s="230" t="s">
        <v>1</v>
      </c>
      <c r="F2405" s="231" t="s">
        <v>3050</v>
      </c>
      <c r="G2405" s="229"/>
      <c r="H2405" s="232">
        <v>3</v>
      </c>
      <c r="I2405" s="233"/>
      <c r="J2405" s="229"/>
      <c r="K2405" s="229"/>
      <c r="L2405" s="234"/>
      <c r="M2405" s="235"/>
      <c r="N2405" s="236"/>
      <c r="O2405" s="236"/>
      <c r="P2405" s="236"/>
      <c r="Q2405" s="236"/>
      <c r="R2405" s="236"/>
      <c r="S2405" s="236"/>
      <c r="T2405" s="237"/>
      <c r="U2405" s="11"/>
      <c r="V2405" s="11"/>
      <c r="W2405" s="11"/>
      <c r="X2405" s="11"/>
      <c r="Y2405" s="11"/>
      <c r="Z2405" s="11"/>
      <c r="AA2405" s="11"/>
      <c r="AB2405" s="11"/>
      <c r="AC2405" s="11"/>
      <c r="AD2405" s="11"/>
      <c r="AE2405" s="11"/>
      <c r="AT2405" s="238" t="s">
        <v>199</v>
      </c>
      <c r="AU2405" s="238" t="s">
        <v>85</v>
      </c>
      <c r="AV2405" s="11" t="s">
        <v>85</v>
      </c>
      <c r="AW2405" s="11" t="s">
        <v>32</v>
      </c>
      <c r="AX2405" s="11" t="s">
        <v>76</v>
      </c>
      <c r="AY2405" s="238" t="s">
        <v>195</v>
      </c>
    </row>
    <row r="2406" s="11" customFormat="1">
      <c r="A2406" s="11"/>
      <c r="B2406" s="228"/>
      <c r="C2406" s="229"/>
      <c r="D2406" s="213" t="s">
        <v>199</v>
      </c>
      <c r="E2406" s="230" t="s">
        <v>1</v>
      </c>
      <c r="F2406" s="231" t="s">
        <v>3051</v>
      </c>
      <c r="G2406" s="229"/>
      <c r="H2406" s="232">
        <v>3</v>
      </c>
      <c r="I2406" s="233"/>
      <c r="J2406" s="229"/>
      <c r="K2406" s="229"/>
      <c r="L2406" s="234"/>
      <c r="M2406" s="235"/>
      <c r="N2406" s="236"/>
      <c r="O2406" s="236"/>
      <c r="P2406" s="236"/>
      <c r="Q2406" s="236"/>
      <c r="R2406" s="236"/>
      <c r="S2406" s="236"/>
      <c r="T2406" s="237"/>
      <c r="U2406" s="11"/>
      <c r="V2406" s="11"/>
      <c r="W2406" s="11"/>
      <c r="X2406" s="11"/>
      <c r="Y2406" s="11"/>
      <c r="Z2406" s="11"/>
      <c r="AA2406" s="11"/>
      <c r="AB2406" s="11"/>
      <c r="AC2406" s="11"/>
      <c r="AD2406" s="11"/>
      <c r="AE2406" s="11"/>
      <c r="AT2406" s="238" t="s">
        <v>199</v>
      </c>
      <c r="AU2406" s="238" t="s">
        <v>85</v>
      </c>
      <c r="AV2406" s="11" t="s">
        <v>85</v>
      </c>
      <c r="AW2406" s="11" t="s">
        <v>32</v>
      </c>
      <c r="AX2406" s="11" t="s">
        <v>76</v>
      </c>
      <c r="AY2406" s="238" t="s">
        <v>195</v>
      </c>
    </row>
    <row r="2407" s="11" customFormat="1">
      <c r="A2407" s="11"/>
      <c r="B2407" s="228"/>
      <c r="C2407" s="229"/>
      <c r="D2407" s="213" t="s">
        <v>199</v>
      </c>
      <c r="E2407" s="230" t="s">
        <v>1</v>
      </c>
      <c r="F2407" s="231" t="s">
        <v>3052</v>
      </c>
      <c r="G2407" s="229"/>
      <c r="H2407" s="232">
        <v>5</v>
      </c>
      <c r="I2407" s="233"/>
      <c r="J2407" s="229"/>
      <c r="K2407" s="229"/>
      <c r="L2407" s="234"/>
      <c r="M2407" s="235"/>
      <c r="N2407" s="236"/>
      <c r="O2407" s="236"/>
      <c r="P2407" s="236"/>
      <c r="Q2407" s="236"/>
      <c r="R2407" s="236"/>
      <c r="S2407" s="236"/>
      <c r="T2407" s="237"/>
      <c r="U2407" s="11"/>
      <c r="V2407" s="11"/>
      <c r="W2407" s="11"/>
      <c r="X2407" s="11"/>
      <c r="Y2407" s="11"/>
      <c r="Z2407" s="11"/>
      <c r="AA2407" s="11"/>
      <c r="AB2407" s="11"/>
      <c r="AC2407" s="11"/>
      <c r="AD2407" s="11"/>
      <c r="AE2407" s="11"/>
      <c r="AT2407" s="238" t="s">
        <v>199</v>
      </c>
      <c r="AU2407" s="238" t="s">
        <v>85</v>
      </c>
      <c r="AV2407" s="11" t="s">
        <v>85</v>
      </c>
      <c r="AW2407" s="11" t="s">
        <v>32</v>
      </c>
      <c r="AX2407" s="11" t="s">
        <v>76</v>
      </c>
      <c r="AY2407" s="238" t="s">
        <v>195</v>
      </c>
    </row>
    <row r="2408" s="15" customFormat="1">
      <c r="A2408" s="15"/>
      <c r="B2408" s="287"/>
      <c r="C2408" s="288"/>
      <c r="D2408" s="213" t="s">
        <v>199</v>
      </c>
      <c r="E2408" s="289" t="s">
        <v>1</v>
      </c>
      <c r="F2408" s="290" t="s">
        <v>1422</v>
      </c>
      <c r="G2408" s="288"/>
      <c r="H2408" s="291">
        <v>3371.5799999999999</v>
      </c>
      <c r="I2408" s="292"/>
      <c r="J2408" s="288"/>
      <c r="K2408" s="288"/>
      <c r="L2408" s="293"/>
      <c r="M2408" s="294"/>
      <c r="N2408" s="295"/>
      <c r="O2408" s="295"/>
      <c r="P2408" s="295"/>
      <c r="Q2408" s="295"/>
      <c r="R2408" s="295"/>
      <c r="S2408" s="295"/>
      <c r="T2408" s="296"/>
      <c r="U2408" s="15"/>
      <c r="V2408" s="15"/>
      <c r="W2408" s="15"/>
      <c r="X2408" s="15"/>
      <c r="Y2408" s="15"/>
      <c r="Z2408" s="15"/>
      <c r="AA2408" s="15"/>
      <c r="AB2408" s="15"/>
      <c r="AC2408" s="15"/>
      <c r="AD2408" s="15"/>
      <c r="AE2408" s="15"/>
      <c r="AT2408" s="297" t="s">
        <v>199</v>
      </c>
      <c r="AU2408" s="297" t="s">
        <v>85</v>
      </c>
      <c r="AV2408" s="15" t="s">
        <v>234</v>
      </c>
      <c r="AW2408" s="15" t="s">
        <v>32</v>
      </c>
      <c r="AX2408" s="15" t="s">
        <v>83</v>
      </c>
      <c r="AY2408" s="297" t="s">
        <v>195</v>
      </c>
    </row>
    <row r="2409" s="13" customFormat="1" ht="22.8" customHeight="1">
      <c r="A2409" s="13"/>
      <c r="B2409" s="248"/>
      <c r="C2409" s="249"/>
      <c r="D2409" s="250" t="s">
        <v>75</v>
      </c>
      <c r="E2409" s="285" t="s">
        <v>1970</v>
      </c>
      <c r="F2409" s="285" t="s">
        <v>1971</v>
      </c>
      <c r="G2409" s="249"/>
      <c r="H2409" s="249"/>
      <c r="I2409" s="252"/>
      <c r="J2409" s="286">
        <f>BK2409</f>
        <v>0</v>
      </c>
      <c r="K2409" s="249"/>
      <c r="L2409" s="254"/>
      <c r="M2409" s="255"/>
      <c r="N2409" s="256"/>
      <c r="O2409" s="256"/>
      <c r="P2409" s="257">
        <f>SUM(P2410:P2425)</f>
        <v>0</v>
      </c>
      <c r="Q2409" s="256"/>
      <c r="R2409" s="257">
        <f>SUM(R2410:R2425)</f>
        <v>0</v>
      </c>
      <c r="S2409" s="256"/>
      <c r="T2409" s="258">
        <f>SUM(T2410:T2425)</f>
        <v>0</v>
      </c>
      <c r="U2409" s="13"/>
      <c r="V2409" s="13"/>
      <c r="W2409" s="13"/>
      <c r="X2409" s="13"/>
      <c r="Y2409" s="13"/>
      <c r="Z2409" s="13"/>
      <c r="AA2409" s="13"/>
      <c r="AB2409" s="13"/>
      <c r="AC2409" s="13"/>
      <c r="AD2409" s="13"/>
      <c r="AE2409" s="13"/>
      <c r="AR2409" s="259" t="s">
        <v>83</v>
      </c>
      <c r="AT2409" s="260" t="s">
        <v>75</v>
      </c>
      <c r="AU2409" s="260" t="s">
        <v>83</v>
      </c>
      <c r="AY2409" s="259" t="s">
        <v>195</v>
      </c>
      <c r="BK2409" s="261">
        <f>SUM(BK2410:BK2425)</f>
        <v>0</v>
      </c>
    </row>
    <row r="2410" s="2" customFormat="1" ht="24.15" customHeight="1">
      <c r="A2410" s="39"/>
      <c r="B2410" s="40"/>
      <c r="C2410" s="200" t="s">
        <v>571</v>
      </c>
      <c r="D2410" s="200" t="s">
        <v>191</v>
      </c>
      <c r="E2410" s="201" t="s">
        <v>1972</v>
      </c>
      <c r="F2410" s="202" t="s">
        <v>1973</v>
      </c>
      <c r="G2410" s="203" t="s">
        <v>1628</v>
      </c>
      <c r="H2410" s="204">
        <v>1978.8420000000001</v>
      </c>
      <c r="I2410" s="205"/>
      <c r="J2410" s="206">
        <f>ROUND(I2410*H2410,2)</f>
        <v>0</v>
      </c>
      <c r="K2410" s="202" t="s">
        <v>1412</v>
      </c>
      <c r="L2410" s="45"/>
      <c r="M2410" s="207" t="s">
        <v>1</v>
      </c>
      <c r="N2410" s="208" t="s">
        <v>41</v>
      </c>
      <c r="O2410" s="92"/>
      <c r="P2410" s="209">
        <f>O2410*H2410</f>
        <v>0</v>
      </c>
      <c r="Q2410" s="209">
        <v>0</v>
      </c>
      <c r="R2410" s="209">
        <f>Q2410*H2410</f>
        <v>0</v>
      </c>
      <c r="S2410" s="209">
        <v>0</v>
      </c>
      <c r="T2410" s="210">
        <f>S2410*H2410</f>
        <v>0</v>
      </c>
      <c r="U2410" s="39"/>
      <c r="V2410" s="39"/>
      <c r="W2410" s="39"/>
      <c r="X2410" s="39"/>
      <c r="Y2410" s="39"/>
      <c r="Z2410" s="39"/>
      <c r="AA2410" s="39"/>
      <c r="AB2410" s="39"/>
      <c r="AC2410" s="39"/>
      <c r="AD2410" s="39"/>
      <c r="AE2410" s="39"/>
      <c r="AR2410" s="211" t="s">
        <v>234</v>
      </c>
      <c r="AT2410" s="211" t="s">
        <v>191</v>
      </c>
      <c r="AU2410" s="211" t="s">
        <v>85</v>
      </c>
      <c r="AY2410" s="18" t="s">
        <v>195</v>
      </c>
      <c r="BE2410" s="212">
        <f>IF(N2410="základní",J2410,0)</f>
        <v>0</v>
      </c>
      <c r="BF2410" s="212">
        <f>IF(N2410="snížená",J2410,0)</f>
        <v>0</v>
      </c>
      <c r="BG2410" s="212">
        <f>IF(N2410="zákl. přenesená",J2410,0)</f>
        <v>0</v>
      </c>
      <c r="BH2410" s="212">
        <f>IF(N2410="sníž. přenesená",J2410,0)</f>
        <v>0</v>
      </c>
      <c r="BI2410" s="212">
        <f>IF(N2410="nulová",J2410,0)</f>
        <v>0</v>
      </c>
      <c r="BJ2410" s="18" t="s">
        <v>83</v>
      </c>
      <c r="BK2410" s="212">
        <f>ROUND(I2410*H2410,2)</f>
        <v>0</v>
      </c>
      <c r="BL2410" s="18" t="s">
        <v>234</v>
      </c>
      <c r="BM2410" s="211" t="s">
        <v>3071</v>
      </c>
    </row>
    <row r="2411" s="2" customFormat="1">
      <c r="A2411" s="39"/>
      <c r="B2411" s="40"/>
      <c r="C2411" s="41"/>
      <c r="D2411" s="213" t="s">
        <v>197</v>
      </c>
      <c r="E2411" s="41"/>
      <c r="F2411" s="214" t="s">
        <v>1975</v>
      </c>
      <c r="G2411" s="41"/>
      <c r="H2411" s="41"/>
      <c r="I2411" s="215"/>
      <c r="J2411" s="41"/>
      <c r="K2411" s="41"/>
      <c r="L2411" s="45"/>
      <c r="M2411" s="216"/>
      <c r="N2411" s="217"/>
      <c r="O2411" s="92"/>
      <c r="P2411" s="92"/>
      <c r="Q2411" s="92"/>
      <c r="R2411" s="92"/>
      <c r="S2411" s="92"/>
      <c r="T2411" s="93"/>
      <c r="U2411" s="39"/>
      <c r="V2411" s="39"/>
      <c r="W2411" s="39"/>
      <c r="X2411" s="39"/>
      <c r="Y2411" s="39"/>
      <c r="Z2411" s="39"/>
      <c r="AA2411" s="39"/>
      <c r="AB2411" s="39"/>
      <c r="AC2411" s="39"/>
      <c r="AD2411" s="39"/>
      <c r="AE2411" s="39"/>
      <c r="AT2411" s="18" t="s">
        <v>197</v>
      </c>
      <c r="AU2411" s="18" t="s">
        <v>85</v>
      </c>
    </row>
    <row r="2412" s="2" customFormat="1" ht="24.15" customHeight="1">
      <c r="A2412" s="39"/>
      <c r="B2412" s="40"/>
      <c r="C2412" s="200" t="s">
        <v>575</v>
      </c>
      <c r="D2412" s="200" t="s">
        <v>191</v>
      </c>
      <c r="E2412" s="201" t="s">
        <v>1976</v>
      </c>
      <c r="F2412" s="202" t="s">
        <v>1977</v>
      </c>
      <c r="G2412" s="203" t="s">
        <v>1628</v>
      </c>
      <c r="H2412" s="204">
        <v>49471.050000000003</v>
      </c>
      <c r="I2412" s="205"/>
      <c r="J2412" s="206">
        <f>ROUND(I2412*H2412,2)</f>
        <v>0</v>
      </c>
      <c r="K2412" s="202" t="s">
        <v>1412</v>
      </c>
      <c r="L2412" s="45"/>
      <c r="M2412" s="207" t="s">
        <v>1</v>
      </c>
      <c r="N2412" s="208" t="s">
        <v>41</v>
      </c>
      <c r="O2412" s="92"/>
      <c r="P2412" s="209">
        <f>O2412*H2412</f>
        <v>0</v>
      </c>
      <c r="Q2412" s="209">
        <v>0</v>
      </c>
      <c r="R2412" s="209">
        <f>Q2412*H2412</f>
        <v>0</v>
      </c>
      <c r="S2412" s="209">
        <v>0</v>
      </c>
      <c r="T2412" s="210">
        <f>S2412*H2412</f>
        <v>0</v>
      </c>
      <c r="U2412" s="39"/>
      <c r="V2412" s="39"/>
      <c r="W2412" s="39"/>
      <c r="X2412" s="39"/>
      <c r="Y2412" s="39"/>
      <c r="Z2412" s="39"/>
      <c r="AA2412" s="39"/>
      <c r="AB2412" s="39"/>
      <c r="AC2412" s="39"/>
      <c r="AD2412" s="39"/>
      <c r="AE2412" s="39"/>
      <c r="AR2412" s="211" t="s">
        <v>234</v>
      </c>
      <c r="AT2412" s="211" t="s">
        <v>191</v>
      </c>
      <c r="AU2412" s="211" t="s">
        <v>85</v>
      </c>
      <c r="AY2412" s="18" t="s">
        <v>195</v>
      </c>
      <c r="BE2412" s="212">
        <f>IF(N2412="základní",J2412,0)</f>
        <v>0</v>
      </c>
      <c r="BF2412" s="212">
        <f>IF(N2412="snížená",J2412,0)</f>
        <v>0</v>
      </c>
      <c r="BG2412" s="212">
        <f>IF(N2412="zákl. přenesená",J2412,0)</f>
        <v>0</v>
      </c>
      <c r="BH2412" s="212">
        <f>IF(N2412="sníž. přenesená",J2412,0)</f>
        <v>0</v>
      </c>
      <c r="BI2412" s="212">
        <f>IF(N2412="nulová",J2412,0)</f>
        <v>0</v>
      </c>
      <c r="BJ2412" s="18" t="s">
        <v>83</v>
      </c>
      <c r="BK2412" s="212">
        <f>ROUND(I2412*H2412,2)</f>
        <v>0</v>
      </c>
      <c r="BL2412" s="18" t="s">
        <v>234</v>
      </c>
      <c r="BM2412" s="211" t="s">
        <v>3072</v>
      </c>
    </row>
    <row r="2413" s="11" customFormat="1">
      <c r="A2413" s="11"/>
      <c r="B2413" s="228"/>
      <c r="C2413" s="229"/>
      <c r="D2413" s="213" t="s">
        <v>199</v>
      </c>
      <c r="E2413" s="229"/>
      <c r="F2413" s="231" t="s">
        <v>3073</v>
      </c>
      <c r="G2413" s="229"/>
      <c r="H2413" s="232">
        <v>49471.050000000003</v>
      </c>
      <c r="I2413" s="233"/>
      <c r="J2413" s="229"/>
      <c r="K2413" s="229"/>
      <c r="L2413" s="234"/>
      <c r="M2413" s="235"/>
      <c r="N2413" s="236"/>
      <c r="O2413" s="236"/>
      <c r="P2413" s="236"/>
      <c r="Q2413" s="236"/>
      <c r="R2413" s="236"/>
      <c r="S2413" s="236"/>
      <c r="T2413" s="237"/>
      <c r="U2413" s="11"/>
      <c r="V2413" s="11"/>
      <c r="W2413" s="11"/>
      <c r="X2413" s="11"/>
      <c r="Y2413" s="11"/>
      <c r="Z2413" s="11"/>
      <c r="AA2413" s="11"/>
      <c r="AB2413" s="11"/>
      <c r="AC2413" s="11"/>
      <c r="AD2413" s="11"/>
      <c r="AE2413" s="11"/>
      <c r="AT2413" s="238" t="s">
        <v>199</v>
      </c>
      <c r="AU2413" s="238" t="s">
        <v>85</v>
      </c>
      <c r="AV2413" s="11" t="s">
        <v>85</v>
      </c>
      <c r="AW2413" s="11" t="s">
        <v>4</v>
      </c>
      <c r="AX2413" s="11" t="s">
        <v>83</v>
      </c>
      <c r="AY2413" s="238" t="s">
        <v>195</v>
      </c>
    </row>
    <row r="2414" s="2" customFormat="1" ht="33" customHeight="1">
      <c r="A2414" s="39"/>
      <c r="B2414" s="40"/>
      <c r="C2414" s="200" t="s">
        <v>579</v>
      </c>
      <c r="D2414" s="200" t="s">
        <v>191</v>
      </c>
      <c r="E2414" s="201" t="s">
        <v>3074</v>
      </c>
      <c r="F2414" s="202" t="s">
        <v>3075</v>
      </c>
      <c r="G2414" s="203" t="s">
        <v>1628</v>
      </c>
      <c r="H2414" s="204">
        <v>7.6719999999999997</v>
      </c>
      <c r="I2414" s="205"/>
      <c r="J2414" s="206">
        <f>ROUND(I2414*H2414,2)</f>
        <v>0</v>
      </c>
      <c r="K2414" s="202" t="s">
        <v>1412</v>
      </c>
      <c r="L2414" s="45"/>
      <c r="M2414" s="207" t="s">
        <v>1</v>
      </c>
      <c r="N2414" s="208" t="s">
        <v>41</v>
      </c>
      <c r="O2414" s="92"/>
      <c r="P2414" s="209">
        <f>O2414*H2414</f>
        <v>0</v>
      </c>
      <c r="Q2414" s="209">
        <v>0</v>
      </c>
      <c r="R2414" s="209">
        <f>Q2414*H2414</f>
        <v>0</v>
      </c>
      <c r="S2414" s="209">
        <v>0</v>
      </c>
      <c r="T2414" s="210">
        <f>S2414*H2414</f>
        <v>0</v>
      </c>
      <c r="U2414" s="39"/>
      <c r="V2414" s="39"/>
      <c r="W2414" s="39"/>
      <c r="X2414" s="39"/>
      <c r="Y2414" s="39"/>
      <c r="Z2414" s="39"/>
      <c r="AA2414" s="39"/>
      <c r="AB2414" s="39"/>
      <c r="AC2414" s="39"/>
      <c r="AD2414" s="39"/>
      <c r="AE2414" s="39"/>
      <c r="AR2414" s="211" t="s">
        <v>234</v>
      </c>
      <c r="AT2414" s="211" t="s">
        <v>191</v>
      </c>
      <c r="AU2414" s="211" t="s">
        <v>85</v>
      </c>
      <c r="AY2414" s="18" t="s">
        <v>195</v>
      </c>
      <c r="BE2414" s="212">
        <f>IF(N2414="základní",J2414,0)</f>
        <v>0</v>
      </c>
      <c r="BF2414" s="212">
        <f>IF(N2414="snížená",J2414,0)</f>
        <v>0</v>
      </c>
      <c r="BG2414" s="212">
        <f>IF(N2414="zákl. přenesená",J2414,0)</f>
        <v>0</v>
      </c>
      <c r="BH2414" s="212">
        <f>IF(N2414="sníž. přenesená",J2414,0)</f>
        <v>0</v>
      </c>
      <c r="BI2414" s="212">
        <f>IF(N2414="nulová",J2414,0)</f>
        <v>0</v>
      </c>
      <c r="BJ2414" s="18" t="s">
        <v>83</v>
      </c>
      <c r="BK2414" s="212">
        <f>ROUND(I2414*H2414,2)</f>
        <v>0</v>
      </c>
      <c r="BL2414" s="18" t="s">
        <v>234</v>
      </c>
      <c r="BM2414" s="211" t="s">
        <v>3076</v>
      </c>
    </row>
    <row r="2415" s="11" customFormat="1">
      <c r="A2415" s="11"/>
      <c r="B2415" s="228"/>
      <c r="C2415" s="229"/>
      <c r="D2415" s="213" t="s">
        <v>199</v>
      </c>
      <c r="E2415" s="230" t="s">
        <v>1</v>
      </c>
      <c r="F2415" s="231" t="s">
        <v>3077</v>
      </c>
      <c r="G2415" s="229"/>
      <c r="H2415" s="232">
        <v>0.47199999999999998</v>
      </c>
      <c r="I2415" s="233"/>
      <c r="J2415" s="229"/>
      <c r="K2415" s="229"/>
      <c r="L2415" s="234"/>
      <c r="M2415" s="235"/>
      <c r="N2415" s="236"/>
      <c r="O2415" s="236"/>
      <c r="P2415" s="236"/>
      <c r="Q2415" s="236"/>
      <c r="R2415" s="236"/>
      <c r="S2415" s="236"/>
      <c r="T2415" s="237"/>
      <c r="U2415" s="11"/>
      <c r="V2415" s="11"/>
      <c r="W2415" s="11"/>
      <c r="X2415" s="11"/>
      <c r="Y2415" s="11"/>
      <c r="Z2415" s="11"/>
      <c r="AA2415" s="11"/>
      <c r="AB2415" s="11"/>
      <c r="AC2415" s="11"/>
      <c r="AD2415" s="11"/>
      <c r="AE2415" s="11"/>
      <c r="AT2415" s="238" t="s">
        <v>199</v>
      </c>
      <c r="AU2415" s="238" t="s">
        <v>85</v>
      </c>
      <c r="AV2415" s="11" t="s">
        <v>85</v>
      </c>
      <c r="AW2415" s="11" t="s">
        <v>32</v>
      </c>
      <c r="AX2415" s="11" t="s">
        <v>76</v>
      </c>
      <c r="AY2415" s="238" t="s">
        <v>195</v>
      </c>
    </row>
    <row r="2416" s="11" customFormat="1">
      <c r="A2416" s="11"/>
      <c r="B2416" s="228"/>
      <c r="C2416" s="229"/>
      <c r="D2416" s="213" t="s">
        <v>199</v>
      </c>
      <c r="E2416" s="230" t="s">
        <v>1</v>
      </c>
      <c r="F2416" s="231" t="s">
        <v>3078</v>
      </c>
      <c r="G2416" s="229"/>
      <c r="H2416" s="232">
        <v>7.2000000000000002</v>
      </c>
      <c r="I2416" s="233"/>
      <c r="J2416" s="229"/>
      <c r="K2416" s="229"/>
      <c r="L2416" s="234"/>
      <c r="M2416" s="235"/>
      <c r="N2416" s="236"/>
      <c r="O2416" s="236"/>
      <c r="P2416" s="236"/>
      <c r="Q2416" s="236"/>
      <c r="R2416" s="236"/>
      <c r="S2416" s="236"/>
      <c r="T2416" s="237"/>
      <c r="U2416" s="11"/>
      <c r="V2416" s="11"/>
      <c r="W2416" s="11"/>
      <c r="X2416" s="11"/>
      <c r="Y2416" s="11"/>
      <c r="Z2416" s="11"/>
      <c r="AA2416" s="11"/>
      <c r="AB2416" s="11"/>
      <c r="AC2416" s="11"/>
      <c r="AD2416" s="11"/>
      <c r="AE2416" s="11"/>
      <c r="AT2416" s="238" t="s">
        <v>199</v>
      </c>
      <c r="AU2416" s="238" t="s">
        <v>85</v>
      </c>
      <c r="AV2416" s="11" t="s">
        <v>85</v>
      </c>
      <c r="AW2416" s="11" t="s">
        <v>32</v>
      </c>
      <c r="AX2416" s="11" t="s">
        <v>76</v>
      </c>
      <c r="AY2416" s="238" t="s">
        <v>195</v>
      </c>
    </row>
    <row r="2417" s="15" customFormat="1">
      <c r="A2417" s="15"/>
      <c r="B2417" s="287"/>
      <c r="C2417" s="288"/>
      <c r="D2417" s="213" t="s">
        <v>199</v>
      </c>
      <c r="E2417" s="289" t="s">
        <v>1</v>
      </c>
      <c r="F2417" s="290" t="s">
        <v>1422</v>
      </c>
      <c r="G2417" s="288"/>
      <c r="H2417" s="291">
        <v>7.6719999999999997</v>
      </c>
      <c r="I2417" s="292"/>
      <c r="J2417" s="288"/>
      <c r="K2417" s="288"/>
      <c r="L2417" s="293"/>
      <c r="M2417" s="294"/>
      <c r="N2417" s="295"/>
      <c r="O2417" s="295"/>
      <c r="P2417" s="295"/>
      <c r="Q2417" s="295"/>
      <c r="R2417" s="295"/>
      <c r="S2417" s="295"/>
      <c r="T2417" s="296"/>
      <c r="U2417" s="15"/>
      <c r="V2417" s="15"/>
      <c r="W2417" s="15"/>
      <c r="X2417" s="15"/>
      <c r="Y2417" s="15"/>
      <c r="Z2417" s="15"/>
      <c r="AA2417" s="15"/>
      <c r="AB2417" s="15"/>
      <c r="AC2417" s="15"/>
      <c r="AD2417" s="15"/>
      <c r="AE2417" s="15"/>
      <c r="AT2417" s="297" t="s">
        <v>199</v>
      </c>
      <c r="AU2417" s="297" t="s">
        <v>85</v>
      </c>
      <c r="AV2417" s="15" t="s">
        <v>234</v>
      </c>
      <c r="AW2417" s="15" t="s">
        <v>32</v>
      </c>
      <c r="AX2417" s="15" t="s">
        <v>83</v>
      </c>
      <c r="AY2417" s="297" t="s">
        <v>195</v>
      </c>
    </row>
    <row r="2418" s="2" customFormat="1" ht="37.8" customHeight="1">
      <c r="A2418" s="39"/>
      <c r="B2418" s="40"/>
      <c r="C2418" s="200" t="s">
        <v>583</v>
      </c>
      <c r="D2418" s="200" t="s">
        <v>191</v>
      </c>
      <c r="E2418" s="201" t="s">
        <v>1980</v>
      </c>
      <c r="F2418" s="202" t="s">
        <v>1981</v>
      </c>
      <c r="G2418" s="203" t="s">
        <v>1628</v>
      </c>
      <c r="H2418" s="204">
        <v>2.7999999999999998</v>
      </c>
      <c r="I2418" s="205"/>
      <c r="J2418" s="206">
        <f>ROUND(I2418*H2418,2)</f>
        <v>0</v>
      </c>
      <c r="K2418" s="202" t="s">
        <v>1412</v>
      </c>
      <c r="L2418" s="45"/>
      <c r="M2418" s="207" t="s">
        <v>1</v>
      </c>
      <c r="N2418" s="208" t="s">
        <v>41</v>
      </c>
      <c r="O2418" s="92"/>
      <c r="P2418" s="209">
        <f>O2418*H2418</f>
        <v>0</v>
      </c>
      <c r="Q2418" s="209">
        <v>0</v>
      </c>
      <c r="R2418" s="209">
        <f>Q2418*H2418</f>
        <v>0</v>
      </c>
      <c r="S2418" s="209">
        <v>0</v>
      </c>
      <c r="T2418" s="210">
        <f>S2418*H2418</f>
        <v>0</v>
      </c>
      <c r="U2418" s="39"/>
      <c r="V2418" s="39"/>
      <c r="W2418" s="39"/>
      <c r="X2418" s="39"/>
      <c r="Y2418" s="39"/>
      <c r="Z2418" s="39"/>
      <c r="AA2418" s="39"/>
      <c r="AB2418" s="39"/>
      <c r="AC2418" s="39"/>
      <c r="AD2418" s="39"/>
      <c r="AE2418" s="39"/>
      <c r="AR2418" s="211" t="s">
        <v>234</v>
      </c>
      <c r="AT2418" s="211" t="s">
        <v>191</v>
      </c>
      <c r="AU2418" s="211" t="s">
        <v>85</v>
      </c>
      <c r="AY2418" s="18" t="s">
        <v>195</v>
      </c>
      <c r="BE2418" s="212">
        <f>IF(N2418="základní",J2418,0)</f>
        <v>0</v>
      </c>
      <c r="BF2418" s="212">
        <f>IF(N2418="snížená",J2418,0)</f>
        <v>0</v>
      </c>
      <c r="BG2418" s="212">
        <f>IF(N2418="zákl. přenesená",J2418,0)</f>
        <v>0</v>
      </c>
      <c r="BH2418" s="212">
        <f>IF(N2418="sníž. přenesená",J2418,0)</f>
        <v>0</v>
      </c>
      <c r="BI2418" s="212">
        <f>IF(N2418="nulová",J2418,0)</f>
        <v>0</v>
      </c>
      <c r="BJ2418" s="18" t="s">
        <v>83</v>
      </c>
      <c r="BK2418" s="212">
        <f>ROUND(I2418*H2418,2)</f>
        <v>0</v>
      </c>
      <c r="BL2418" s="18" t="s">
        <v>234</v>
      </c>
      <c r="BM2418" s="211" t="s">
        <v>3079</v>
      </c>
    </row>
    <row r="2419" s="11" customFormat="1">
      <c r="A2419" s="11"/>
      <c r="B2419" s="228"/>
      <c r="C2419" s="229"/>
      <c r="D2419" s="213" t="s">
        <v>199</v>
      </c>
      <c r="E2419" s="230" t="s">
        <v>1</v>
      </c>
      <c r="F2419" s="231" t="s">
        <v>3080</v>
      </c>
      <c r="G2419" s="229"/>
      <c r="H2419" s="232">
        <v>2.7999999999999998</v>
      </c>
      <c r="I2419" s="233"/>
      <c r="J2419" s="229"/>
      <c r="K2419" s="229"/>
      <c r="L2419" s="234"/>
      <c r="M2419" s="235"/>
      <c r="N2419" s="236"/>
      <c r="O2419" s="236"/>
      <c r="P2419" s="236"/>
      <c r="Q2419" s="236"/>
      <c r="R2419" s="236"/>
      <c r="S2419" s="236"/>
      <c r="T2419" s="237"/>
      <c r="U2419" s="11"/>
      <c r="V2419" s="11"/>
      <c r="W2419" s="11"/>
      <c r="X2419" s="11"/>
      <c r="Y2419" s="11"/>
      <c r="Z2419" s="11"/>
      <c r="AA2419" s="11"/>
      <c r="AB2419" s="11"/>
      <c r="AC2419" s="11"/>
      <c r="AD2419" s="11"/>
      <c r="AE2419" s="11"/>
      <c r="AT2419" s="238" t="s">
        <v>199</v>
      </c>
      <c r="AU2419" s="238" t="s">
        <v>85</v>
      </c>
      <c r="AV2419" s="11" t="s">
        <v>85</v>
      </c>
      <c r="AW2419" s="11" t="s">
        <v>32</v>
      </c>
      <c r="AX2419" s="11" t="s">
        <v>83</v>
      </c>
      <c r="AY2419" s="238" t="s">
        <v>195</v>
      </c>
    </row>
    <row r="2420" s="2" customFormat="1" ht="44.25" customHeight="1">
      <c r="A2420" s="39"/>
      <c r="B2420" s="40"/>
      <c r="C2420" s="200" t="s">
        <v>587</v>
      </c>
      <c r="D2420" s="200" t="s">
        <v>191</v>
      </c>
      <c r="E2420" s="201" t="s">
        <v>1985</v>
      </c>
      <c r="F2420" s="202" t="s">
        <v>1986</v>
      </c>
      <c r="G2420" s="203" t="s">
        <v>1628</v>
      </c>
      <c r="H2420" s="204">
        <v>1112.431</v>
      </c>
      <c r="I2420" s="205"/>
      <c r="J2420" s="206">
        <f>ROUND(I2420*H2420,2)</f>
        <v>0</v>
      </c>
      <c r="K2420" s="202" t="s">
        <v>1412</v>
      </c>
      <c r="L2420" s="45"/>
      <c r="M2420" s="207" t="s">
        <v>1</v>
      </c>
      <c r="N2420" s="208" t="s">
        <v>41</v>
      </c>
      <c r="O2420" s="92"/>
      <c r="P2420" s="209">
        <f>O2420*H2420</f>
        <v>0</v>
      </c>
      <c r="Q2420" s="209">
        <v>0</v>
      </c>
      <c r="R2420" s="209">
        <f>Q2420*H2420</f>
        <v>0</v>
      </c>
      <c r="S2420" s="209">
        <v>0</v>
      </c>
      <c r="T2420" s="210">
        <f>S2420*H2420</f>
        <v>0</v>
      </c>
      <c r="U2420" s="39"/>
      <c r="V2420" s="39"/>
      <c r="W2420" s="39"/>
      <c r="X2420" s="39"/>
      <c r="Y2420" s="39"/>
      <c r="Z2420" s="39"/>
      <c r="AA2420" s="39"/>
      <c r="AB2420" s="39"/>
      <c r="AC2420" s="39"/>
      <c r="AD2420" s="39"/>
      <c r="AE2420" s="39"/>
      <c r="AR2420" s="211" t="s">
        <v>234</v>
      </c>
      <c r="AT2420" s="211" t="s">
        <v>191</v>
      </c>
      <c r="AU2420" s="211" t="s">
        <v>85</v>
      </c>
      <c r="AY2420" s="18" t="s">
        <v>195</v>
      </c>
      <c r="BE2420" s="212">
        <f>IF(N2420="základní",J2420,0)</f>
        <v>0</v>
      </c>
      <c r="BF2420" s="212">
        <f>IF(N2420="snížená",J2420,0)</f>
        <v>0</v>
      </c>
      <c r="BG2420" s="212">
        <f>IF(N2420="zákl. přenesená",J2420,0)</f>
        <v>0</v>
      </c>
      <c r="BH2420" s="212">
        <f>IF(N2420="sníž. přenesená",J2420,0)</f>
        <v>0</v>
      </c>
      <c r="BI2420" s="212">
        <f>IF(N2420="nulová",J2420,0)</f>
        <v>0</v>
      </c>
      <c r="BJ2420" s="18" t="s">
        <v>83</v>
      </c>
      <c r="BK2420" s="212">
        <f>ROUND(I2420*H2420,2)</f>
        <v>0</v>
      </c>
      <c r="BL2420" s="18" t="s">
        <v>234</v>
      </c>
      <c r="BM2420" s="211" t="s">
        <v>3081</v>
      </c>
    </row>
    <row r="2421" s="10" customFormat="1">
      <c r="A2421" s="10"/>
      <c r="B2421" s="218"/>
      <c r="C2421" s="219"/>
      <c r="D2421" s="213" t="s">
        <v>199</v>
      </c>
      <c r="E2421" s="220" t="s">
        <v>1</v>
      </c>
      <c r="F2421" s="221" t="s">
        <v>3082</v>
      </c>
      <c r="G2421" s="219"/>
      <c r="H2421" s="220" t="s">
        <v>1</v>
      </c>
      <c r="I2421" s="222"/>
      <c r="J2421" s="219"/>
      <c r="K2421" s="219"/>
      <c r="L2421" s="223"/>
      <c r="M2421" s="224"/>
      <c r="N2421" s="225"/>
      <c r="O2421" s="225"/>
      <c r="P2421" s="225"/>
      <c r="Q2421" s="225"/>
      <c r="R2421" s="225"/>
      <c r="S2421" s="225"/>
      <c r="T2421" s="226"/>
      <c r="U2421" s="10"/>
      <c r="V2421" s="10"/>
      <c r="W2421" s="10"/>
      <c r="X2421" s="10"/>
      <c r="Y2421" s="10"/>
      <c r="Z2421" s="10"/>
      <c r="AA2421" s="10"/>
      <c r="AB2421" s="10"/>
      <c r="AC2421" s="10"/>
      <c r="AD2421" s="10"/>
      <c r="AE2421" s="10"/>
      <c r="AT2421" s="227" t="s">
        <v>199</v>
      </c>
      <c r="AU2421" s="227" t="s">
        <v>85</v>
      </c>
      <c r="AV2421" s="10" t="s">
        <v>83</v>
      </c>
      <c r="AW2421" s="10" t="s">
        <v>32</v>
      </c>
      <c r="AX2421" s="10" t="s">
        <v>76</v>
      </c>
      <c r="AY2421" s="227" t="s">
        <v>195</v>
      </c>
    </row>
    <row r="2422" s="11" customFormat="1">
      <c r="A2422" s="11"/>
      <c r="B2422" s="228"/>
      <c r="C2422" s="229"/>
      <c r="D2422" s="213" t="s">
        <v>199</v>
      </c>
      <c r="E2422" s="230" t="s">
        <v>1</v>
      </c>
      <c r="F2422" s="231" t="s">
        <v>3083</v>
      </c>
      <c r="G2422" s="229"/>
      <c r="H2422" s="232">
        <v>1112.431</v>
      </c>
      <c r="I2422" s="233"/>
      <c r="J2422" s="229"/>
      <c r="K2422" s="229"/>
      <c r="L2422" s="234"/>
      <c r="M2422" s="235"/>
      <c r="N2422" s="236"/>
      <c r="O2422" s="236"/>
      <c r="P2422" s="236"/>
      <c r="Q2422" s="236"/>
      <c r="R2422" s="236"/>
      <c r="S2422" s="236"/>
      <c r="T2422" s="237"/>
      <c r="U2422" s="11"/>
      <c r="V2422" s="11"/>
      <c r="W2422" s="11"/>
      <c r="X2422" s="11"/>
      <c r="Y2422" s="11"/>
      <c r="Z2422" s="11"/>
      <c r="AA2422" s="11"/>
      <c r="AB2422" s="11"/>
      <c r="AC2422" s="11"/>
      <c r="AD2422" s="11"/>
      <c r="AE2422" s="11"/>
      <c r="AT2422" s="238" t="s">
        <v>199</v>
      </c>
      <c r="AU2422" s="238" t="s">
        <v>85</v>
      </c>
      <c r="AV2422" s="11" t="s">
        <v>85</v>
      </c>
      <c r="AW2422" s="11" t="s">
        <v>32</v>
      </c>
      <c r="AX2422" s="11" t="s">
        <v>83</v>
      </c>
      <c r="AY2422" s="238" t="s">
        <v>195</v>
      </c>
    </row>
    <row r="2423" s="2" customFormat="1" ht="44.25" customHeight="1">
      <c r="A2423" s="39"/>
      <c r="B2423" s="40"/>
      <c r="C2423" s="200" t="s">
        <v>592</v>
      </c>
      <c r="D2423" s="200" t="s">
        <v>191</v>
      </c>
      <c r="E2423" s="201" t="s">
        <v>1990</v>
      </c>
      <c r="F2423" s="202" t="s">
        <v>1991</v>
      </c>
      <c r="G2423" s="203" t="s">
        <v>1628</v>
      </c>
      <c r="H2423" s="204">
        <v>849.56299999999999</v>
      </c>
      <c r="I2423" s="205"/>
      <c r="J2423" s="206">
        <f>ROUND(I2423*H2423,2)</f>
        <v>0</v>
      </c>
      <c r="K2423" s="202" t="s">
        <v>1412</v>
      </c>
      <c r="L2423" s="45"/>
      <c r="M2423" s="207" t="s">
        <v>1</v>
      </c>
      <c r="N2423" s="208" t="s">
        <v>41</v>
      </c>
      <c r="O2423" s="92"/>
      <c r="P2423" s="209">
        <f>O2423*H2423</f>
        <v>0</v>
      </c>
      <c r="Q2423" s="209">
        <v>0</v>
      </c>
      <c r="R2423" s="209">
        <f>Q2423*H2423</f>
        <v>0</v>
      </c>
      <c r="S2423" s="209">
        <v>0</v>
      </c>
      <c r="T2423" s="210">
        <f>S2423*H2423</f>
        <v>0</v>
      </c>
      <c r="U2423" s="39"/>
      <c r="V2423" s="39"/>
      <c r="W2423" s="39"/>
      <c r="X2423" s="39"/>
      <c r="Y2423" s="39"/>
      <c r="Z2423" s="39"/>
      <c r="AA2423" s="39"/>
      <c r="AB2423" s="39"/>
      <c r="AC2423" s="39"/>
      <c r="AD2423" s="39"/>
      <c r="AE2423" s="39"/>
      <c r="AR2423" s="211" t="s">
        <v>234</v>
      </c>
      <c r="AT2423" s="211" t="s">
        <v>191</v>
      </c>
      <c r="AU2423" s="211" t="s">
        <v>85</v>
      </c>
      <c r="AY2423" s="18" t="s">
        <v>195</v>
      </c>
      <c r="BE2423" s="212">
        <f>IF(N2423="základní",J2423,0)</f>
        <v>0</v>
      </c>
      <c r="BF2423" s="212">
        <f>IF(N2423="snížená",J2423,0)</f>
        <v>0</v>
      </c>
      <c r="BG2423" s="212">
        <f>IF(N2423="zákl. přenesená",J2423,0)</f>
        <v>0</v>
      </c>
      <c r="BH2423" s="212">
        <f>IF(N2423="sníž. přenesená",J2423,0)</f>
        <v>0</v>
      </c>
      <c r="BI2423" s="212">
        <f>IF(N2423="nulová",J2423,0)</f>
        <v>0</v>
      </c>
      <c r="BJ2423" s="18" t="s">
        <v>83</v>
      </c>
      <c r="BK2423" s="212">
        <f>ROUND(I2423*H2423,2)</f>
        <v>0</v>
      </c>
      <c r="BL2423" s="18" t="s">
        <v>234</v>
      </c>
      <c r="BM2423" s="211" t="s">
        <v>3084</v>
      </c>
    </row>
    <row r="2424" s="10" customFormat="1">
      <c r="A2424" s="10"/>
      <c r="B2424" s="218"/>
      <c r="C2424" s="219"/>
      <c r="D2424" s="213" t="s">
        <v>199</v>
      </c>
      <c r="E2424" s="220" t="s">
        <v>1</v>
      </c>
      <c r="F2424" s="221" t="s">
        <v>1993</v>
      </c>
      <c r="G2424" s="219"/>
      <c r="H2424" s="220" t="s">
        <v>1</v>
      </c>
      <c r="I2424" s="222"/>
      <c r="J2424" s="219"/>
      <c r="K2424" s="219"/>
      <c r="L2424" s="223"/>
      <c r="M2424" s="224"/>
      <c r="N2424" s="225"/>
      <c r="O2424" s="225"/>
      <c r="P2424" s="225"/>
      <c r="Q2424" s="225"/>
      <c r="R2424" s="225"/>
      <c r="S2424" s="225"/>
      <c r="T2424" s="226"/>
      <c r="U2424" s="10"/>
      <c r="V2424" s="10"/>
      <c r="W2424" s="10"/>
      <c r="X2424" s="10"/>
      <c r="Y2424" s="10"/>
      <c r="Z2424" s="10"/>
      <c r="AA2424" s="10"/>
      <c r="AB2424" s="10"/>
      <c r="AC2424" s="10"/>
      <c r="AD2424" s="10"/>
      <c r="AE2424" s="10"/>
      <c r="AT2424" s="227" t="s">
        <v>199</v>
      </c>
      <c r="AU2424" s="227" t="s">
        <v>85</v>
      </c>
      <c r="AV2424" s="10" t="s">
        <v>83</v>
      </c>
      <c r="AW2424" s="10" t="s">
        <v>32</v>
      </c>
      <c r="AX2424" s="10" t="s">
        <v>76</v>
      </c>
      <c r="AY2424" s="227" t="s">
        <v>195</v>
      </c>
    </row>
    <row r="2425" s="11" customFormat="1">
      <c r="A2425" s="11"/>
      <c r="B2425" s="228"/>
      <c r="C2425" s="229"/>
      <c r="D2425" s="213" t="s">
        <v>199</v>
      </c>
      <c r="E2425" s="230" t="s">
        <v>1</v>
      </c>
      <c r="F2425" s="231" t="s">
        <v>3085</v>
      </c>
      <c r="G2425" s="229"/>
      <c r="H2425" s="232">
        <v>849.56299999999999</v>
      </c>
      <c r="I2425" s="233"/>
      <c r="J2425" s="229"/>
      <c r="K2425" s="229"/>
      <c r="L2425" s="234"/>
      <c r="M2425" s="235"/>
      <c r="N2425" s="236"/>
      <c r="O2425" s="236"/>
      <c r="P2425" s="236"/>
      <c r="Q2425" s="236"/>
      <c r="R2425" s="236"/>
      <c r="S2425" s="236"/>
      <c r="T2425" s="237"/>
      <c r="U2425" s="11"/>
      <c r="V2425" s="11"/>
      <c r="W2425" s="11"/>
      <c r="X2425" s="11"/>
      <c r="Y2425" s="11"/>
      <c r="Z2425" s="11"/>
      <c r="AA2425" s="11"/>
      <c r="AB2425" s="11"/>
      <c r="AC2425" s="11"/>
      <c r="AD2425" s="11"/>
      <c r="AE2425" s="11"/>
      <c r="AT2425" s="238" t="s">
        <v>199</v>
      </c>
      <c r="AU2425" s="238" t="s">
        <v>85</v>
      </c>
      <c r="AV2425" s="11" t="s">
        <v>85</v>
      </c>
      <c r="AW2425" s="11" t="s">
        <v>32</v>
      </c>
      <c r="AX2425" s="11" t="s">
        <v>83</v>
      </c>
      <c r="AY2425" s="238" t="s">
        <v>195</v>
      </c>
    </row>
    <row r="2426" s="13" customFormat="1" ht="22.8" customHeight="1">
      <c r="A2426" s="13"/>
      <c r="B2426" s="248"/>
      <c r="C2426" s="249"/>
      <c r="D2426" s="250" t="s">
        <v>75</v>
      </c>
      <c r="E2426" s="285" t="s">
        <v>1995</v>
      </c>
      <c r="F2426" s="285" t="s">
        <v>1996</v>
      </c>
      <c r="G2426" s="249"/>
      <c r="H2426" s="249"/>
      <c r="I2426" s="252"/>
      <c r="J2426" s="286">
        <f>BK2426</f>
        <v>0</v>
      </c>
      <c r="K2426" s="249"/>
      <c r="L2426" s="254"/>
      <c r="M2426" s="255"/>
      <c r="N2426" s="256"/>
      <c r="O2426" s="256"/>
      <c r="P2426" s="257">
        <f>P2427</f>
        <v>0</v>
      </c>
      <c r="Q2426" s="256"/>
      <c r="R2426" s="257">
        <f>R2427</f>
        <v>0</v>
      </c>
      <c r="S2426" s="256"/>
      <c r="T2426" s="258">
        <f>T2427</f>
        <v>0</v>
      </c>
      <c r="U2426" s="13"/>
      <c r="V2426" s="13"/>
      <c r="W2426" s="13"/>
      <c r="X2426" s="13"/>
      <c r="Y2426" s="13"/>
      <c r="Z2426" s="13"/>
      <c r="AA2426" s="13"/>
      <c r="AB2426" s="13"/>
      <c r="AC2426" s="13"/>
      <c r="AD2426" s="13"/>
      <c r="AE2426" s="13"/>
      <c r="AR2426" s="259" t="s">
        <v>83</v>
      </c>
      <c r="AT2426" s="260" t="s">
        <v>75</v>
      </c>
      <c r="AU2426" s="260" t="s">
        <v>83</v>
      </c>
      <c r="AY2426" s="259" t="s">
        <v>195</v>
      </c>
      <c r="BK2426" s="261">
        <f>BK2427</f>
        <v>0</v>
      </c>
    </row>
    <row r="2427" s="2" customFormat="1" ht="24.15" customHeight="1">
      <c r="A2427" s="39"/>
      <c r="B2427" s="40"/>
      <c r="C2427" s="200" t="s">
        <v>595</v>
      </c>
      <c r="D2427" s="200" t="s">
        <v>191</v>
      </c>
      <c r="E2427" s="201" t="s">
        <v>1997</v>
      </c>
      <c r="F2427" s="202" t="s">
        <v>1998</v>
      </c>
      <c r="G2427" s="203" t="s">
        <v>1628</v>
      </c>
      <c r="H2427" s="204">
        <v>281.23399999999998</v>
      </c>
      <c r="I2427" s="205"/>
      <c r="J2427" s="206">
        <f>ROUND(I2427*H2427,2)</f>
        <v>0</v>
      </c>
      <c r="K2427" s="202" t="s">
        <v>1412</v>
      </c>
      <c r="L2427" s="45"/>
      <c r="M2427" s="207" t="s">
        <v>1</v>
      </c>
      <c r="N2427" s="208" t="s">
        <v>41</v>
      </c>
      <c r="O2427" s="92"/>
      <c r="P2427" s="209">
        <f>O2427*H2427</f>
        <v>0</v>
      </c>
      <c r="Q2427" s="209">
        <v>0</v>
      </c>
      <c r="R2427" s="209">
        <f>Q2427*H2427</f>
        <v>0</v>
      </c>
      <c r="S2427" s="209">
        <v>0</v>
      </c>
      <c r="T2427" s="210">
        <f>S2427*H2427</f>
        <v>0</v>
      </c>
      <c r="U2427" s="39"/>
      <c r="V2427" s="39"/>
      <c r="W2427" s="39"/>
      <c r="X2427" s="39"/>
      <c r="Y2427" s="39"/>
      <c r="Z2427" s="39"/>
      <c r="AA2427" s="39"/>
      <c r="AB2427" s="39"/>
      <c r="AC2427" s="39"/>
      <c r="AD2427" s="39"/>
      <c r="AE2427" s="39"/>
      <c r="AR2427" s="211" t="s">
        <v>234</v>
      </c>
      <c r="AT2427" s="211" t="s">
        <v>191</v>
      </c>
      <c r="AU2427" s="211" t="s">
        <v>85</v>
      </c>
      <c r="AY2427" s="18" t="s">
        <v>195</v>
      </c>
      <c r="BE2427" s="212">
        <f>IF(N2427="základní",J2427,0)</f>
        <v>0</v>
      </c>
      <c r="BF2427" s="212">
        <f>IF(N2427="snížená",J2427,0)</f>
        <v>0</v>
      </c>
      <c r="BG2427" s="212">
        <f>IF(N2427="zákl. přenesená",J2427,0)</f>
        <v>0</v>
      </c>
      <c r="BH2427" s="212">
        <f>IF(N2427="sníž. přenesená",J2427,0)</f>
        <v>0</v>
      </c>
      <c r="BI2427" s="212">
        <f>IF(N2427="nulová",J2427,0)</f>
        <v>0</v>
      </c>
      <c r="BJ2427" s="18" t="s">
        <v>83</v>
      </c>
      <c r="BK2427" s="212">
        <f>ROUND(I2427*H2427,2)</f>
        <v>0</v>
      </c>
      <c r="BL2427" s="18" t="s">
        <v>234</v>
      </c>
      <c r="BM2427" s="211" t="s">
        <v>3086</v>
      </c>
    </row>
    <row r="2428" s="13" customFormat="1" ht="25.92" customHeight="1">
      <c r="A2428" s="13"/>
      <c r="B2428" s="248"/>
      <c r="C2428" s="249"/>
      <c r="D2428" s="250" t="s">
        <v>75</v>
      </c>
      <c r="E2428" s="251" t="s">
        <v>224</v>
      </c>
      <c r="F2428" s="251" t="s">
        <v>3087</v>
      </c>
      <c r="G2428" s="249"/>
      <c r="H2428" s="249"/>
      <c r="I2428" s="252"/>
      <c r="J2428" s="253">
        <f>BK2428</f>
        <v>0</v>
      </c>
      <c r="K2428" s="249"/>
      <c r="L2428" s="254"/>
      <c r="M2428" s="255"/>
      <c r="N2428" s="256"/>
      <c r="O2428" s="256"/>
      <c r="P2428" s="257">
        <f>P2429</f>
        <v>0</v>
      </c>
      <c r="Q2428" s="256"/>
      <c r="R2428" s="257">
        <f>R2429</f>
        <v>0.022345</v>
      </c>
      <c r="S2428" s="256"/>
      <c r="T2428" s="258">
        <f>T2429</f>
        <v>0</v>
      </c>
      <c r="U2428" s="13"/>
      <c r="V2428" s="13"/>
      <c r="W2428" s="13"/>
      <c r="X2428" s="13"/>
      <c r="Y2428" s="13"/>
      <c r="Z2428" s="13"/>
      <c r="AA2428" s="13"/>
      <c r="AB2428" s="13"/>
      <c r="AC2428" s="13"/>
      <c r="AD2428" s="13"/>
      <c r="AE2428" s="13"/>
      <c r="AR2428" s="259" t="s">
        <v>229</v>
      </c>
      <c r="AT2428" s="260" t="s">
        <v>75</v>
      </c>
      <c r="AU2428" s="260" t="s">
        <v>76</v>
      </c>
      <c r="AY2428" s="259" t="s">
        <v>195</v>
      </c>
      <c r="BK2428" s="261">
        <f>BK2429</f>
        <v>0</v>
      </c>
    </row>
    <row r="2429" s="13" customFormat="1" ht="22.8" customHeight="1">
      <c r="A2429" s="13"/>
      <c r="B2429" s="248"/>
      <c r="C2429" s="249"/>
      <c r="D2429" s="250" t="s">
        <v>75</v>
      </c>
      <c r="E2429" s="285" t="s">
        <v>3088</v>
      </c>
      <c r="F2429" s="285" t="s">
        <v>3089</v>
      </c>
      <c r="G2429" s="249"/>
      <c r="H2429" s="249"/>
      <c r="I2429" s="252"/>
      <c r="J2429" s="286">
        <f>BK2429</f>
        <v>0</v>
      </c>
      <c r="K2429" s="249"/>
      <c r="L2429" s="254"/>
      <c r="M2429" s="255"/>
      <c r="N2429" s="256"/>
      <c r="O2429" s="256"/>
      <c r="P2429" s="257">
        <f>SUM(P2430:P2439)</f>
        <v>0</v>
      </c>
      <c r="Q2429" s="256"/>
      <c r="R2429" s="257">
        <f>SUM(R2430:R2439)</f>
        <v>0.022345</v>
      </c>
      <c r="S2429" s="256"/>
      <c r="T2429" s="258">
        <f>SUM(T2430:T2439)</f>
        <v>0</v>
      </c>
      <c r="U2429" s="13"/>
      <c r="V2429" s="13"/>
      <c r="W2429" s="13"/>
      <c r="X2429" s="13"/>
      <c r="Y2429" s="13"/>
      <c r="Z2429" s="13"/>
      <c r="AA2429" s="13"/>
      <c r="AB2429" s="13"/>
      <c r="AC2429" s="13"/>
      <c r="AD2429" s="13"/>
      <c r="AE2429" s="13"/>
      <c r="AR2429" s="259" t="s">
        <v>229</v>
      </c>
      <c r="AT2429" s="260" t="s">
        <v>75</v>
      </c>
      <c r="AU2429" s="260" t="s">
        <v>83</v>
      </c>
      <c r="AY2429" s="259" t="s">
        <v>195</v>
      </c>
      <c r="BK2429" s="261">
        <f>SUM(BK2430:BK2439)</f>
        <v>0</v>
      </c>
    </row>
    <row r="2430" s="2" customFormat="1" ht="21.75" customHeight="1">
      <c r="A2430" s="39"/>
      <c r="B2430" s="40"/>
      <c r="C2430" s="200" t="s">
        <v>616</v>
      </c>
      <c r="D2430" s="200" t="s">
        <v>191</v>
      </c>
      <c r="E2430" s="201" t="s">
        <v>3090</v>
      </c>
      <c r="F2430" s="202" t="s">
        <v>3091</v>
      </c>
      <c r="G2430" s="203" t="s">
        <v>513</v>
      </c>
      <c r="H2430" s="204">
        <v>3.5</v>
      </c>
      <c r="I2430" s="205"/>
      <c r="J2430" s="206">
        <f>ROUND(I2430*H2430,2)</f>
        <v>0</v>
      </c>
      <c r="K2430" s="202" t="s">
        <v>1</v>
      </c>
      <c r="L2430" s="45"/>
      <c r="M2430" s="207" t="s">
        <v>1</v>
      </c>
      <c r="N2430" s="208" t="s">
        <v>41</v>
      </c>
      <c r="O2430" s="92"/>
      <c r="P2430" s="209">
        <f>O2430*H2430</f>
        <v>0</v>
      </c>
      <c r="Q2430" s="209">
        <v>0.0053899999999999998</v>
      </c>
      <c r="R2430" s="209">
        <f>Q2430*H2430</f>
        <v>0.018865</v>
      </c>
      <c r="S2430" s="209">
        <v>0</v>
      </c>
      <c r="T2430" s="210">
        <f>S2430*H2430</f>
        <v>0</v>
      </c>
      <c r="U2430" s="39"/>
      <c r="V2430" s="39"/>
      <c r="W2430" s="39"/>
      <c r="X2430" s="39"/>
      <c r="Y2430" s="39"/>
      <c r="Z2430" s="39"/>
      <c r="AA2430" s="39"/>
      <c r="AB2430" s="39"/>
      <c r="AC2430" s="39"/>
      <c r="AD2430" s="39"/>
      <c r="AE2430" s="39"/>
      <c r="AR2430" s="211" t="s">
        <v>221</v>
      </c>
      <c r="AT2430" s="211" t="s">
        <v>191</v>
      </c>
      <c r="AU2430" s="211" t="s">
        <v>85</v>
      </c>
      <c r="AY2430" s="18" t="s">
        <v>195</v>
      </c>
      <c r="BE2430" s="212">
        <f>IF(N2430="základní",J2430,0)</f>
        <v>0</v>
      </c>
      <c r="BF2430" s="212">
        <f>IF(N2430="snížená",J2430,0)</f>
        <v>0</v>
      </c>
      <c r="BG2430" s="212">
        <f>IF(N2430="zákl. přenesená",J2430,0)</f>
        <v>0</v>
      </c>
      <c r="BH2430" s="212">
        <f>IF(N2430="sníž. přenesená",J2430,0)</f>
        <v>0</v>
      </c>
      <c r="BI2430" s="212">
        <f>IF(N2430="nulová",J2430,0)</f>
        <v>0</v>
      </c>
      <c r="BJ2430" s="18" t="s">
        <v>83</v>
      </c>
      <c r="BK2430" s="212">
        <f>ROUND(I2430*H2430,2)</f>
        <v>0</v>
      </c>
      <c r="BL2430" s="18" t="s">
        <v>221</v>
      </c>
      <c r="BM2430" s="211" t="s">
        <v>3092</v>
      </c>
    </row>
    <row r="2431" s="10" customFormat="1">
      <c r="A2431" s="10"/>
      <c r="B2431" s="218"/>
      <c r="C2431" s="219"/>
      <c r="D2431" s="213" t="s">
        <v>199</v>
      </c>
      <c r="E2431" s="220" t="s">
        <v>1</v>
      </c>
      <c r="F2431" s="221" t="s">
        <v>2067</v>
      </c>
      <c r="G2431" s="219"/>
      <c r="H2431" s="220" t="s">
        <v>1</v>
      </c>
      <c r="I2431" s="222"/>
      <c r="J2431" s="219"/>
      <c r="K2431" s="219"/>
      <c r="L2431" s="223"/>
      <c r="M2431" s="224"/>
      <c r="N2431" s="225"/>
      <c r="O2431" s="225"/>
      <c r="P2431" s="225"/>
      <c r="Q2431" s="225"/>
      <c r="R2431" s="225"/>
      <c r="S2431" s="225"/>
      <c r="T2431" s="226"/>
      <c r="U2431" s="10"/>
      <c r="V2431" s="10"/>
      <c r="W2431" s="10"/>
      <c r="X2431" s="10"/>
      <c r="Y2431" s="10"/>
      <c r="Z2431" s="10"/>
      <c r="AA2431" s="10"/>
      <c r="AB2431" s="10"/>
      <c r="AC2431" s="10"/>
      <c r="AD2431" s="10"/>
      <c r="AE2431" s="10"/>
      <c r="AT2431" s="227" t="s">
        <v>199</v>
      </c>
      <c r="AU2431" s="227" t="s">
        <v>85</v>
      </c>
      <c r="AV2431" s="10" t="s">
        <v>83</v>
      </c>
      <c r="AW2431" s="10" t="s">
        <v>32</v>
      </c>
      <c r="AX2431" s="10" t="s">
        <v>76</v>
      </c>
      <c r="AY2431" s="227" t="s">
        <v>195</v>
      </c>
    </row>
    <row r="2432" s="11" customFormat="1">
      <c r="A2432" s="11"/>
      <c r="B2432" s="228"/>
      <c r="C2432" s="229"/>
      <c r="D2432" s="213" t="s">
        <v>199</v>
      </c>
      <c r="E2432" s="230" t="s">
        <v>1</v>
      </c>
      <c r="F2432" s="231" t="s">
        <v>3093</v>
      </c>
      <c r="G2432" s="229"/>
      <c r="H2432" s="232">
        <v>3.5</v>
      </c>
      <c r="I2432" s="233"/>
      <c r="J2432" s="229"/>
      <c r="K2432" s="229"/>
      <c r="L2432" s="234"/>
      <c r="M2432" s="235"/>
      <c r="N2432" s="236"/>
      <c r="O2432" s="236"/>
      <c r="P2432" s="236"/>
      <c r="Q2432" s="236"/>
      <c r="R2432" s="236"/>
      <c r="S2432" s="236"/>
      <c r="T2432" s="237"/>
      <c r="U2432" s="11"/>
      <c r="V2432" s="11"/>
      <c r="W2432" s="11"/>
      <c r="X2432" s="11"/>
      <c r="Y2432" s="11"/>
      <c r="Z2432" s="11"/>
      <c r="AA2432" s="11"/>
      <c r="AB2432" s="11"/>
      <c r="AC2432" s="11"/>
      <c r="AD2432" s="11"/>
      <c r="AE2432" s="11"/>
      <c r="AT2432" s="238" t="s">
        <v>199</v>
      </c>
      <c r="AU2432" s="238" t="s">
        <v>85</v>
      </c>
      <c r="AV2432" s="11" t="s">
        <v>85</v>
      </c>
      <c r="AW2432" s="11" t="s">
        <v>32</v>
      </c>
      <c r="AX2432" s="11" t="s">
        <v>83</v>
      </c>
      <c r="AY2432" s="238" t="s">
        <v>195</v>
      </c>
    </row>
    <row r="2433" s="2" customFormat="1" ht="24.15" customHeight="1">
      <c r="A2433" s="39"/>
      <c r="B2433" s="40"/>
      <c r="C2433" s="200" t="s">
        <v>610</v>
      </c>
      <c r="D2433" s="200" t="s">
        <v>191</v>
      </c>
      <c r="E2433" s="201" t="s">
        <v>3094</v>
      </c>
      <c r="F2433" s="202" t="s">
        <v>3095</v>
      </c>
      <c r="G2433" s="203" t="s">
        <v>1804</v>
      </c>
      <c r="H2433" s="204">
        <v>3</v>
      </c>
      <c r="I2433" s="205"/>
      <c r="J2433" s="206">
        <f>ROUND(I2433*H2433,2)</f>
        <v>0</v>
      </c>
      <c r="K2433" s="202" t="s">
        <v>1412</v>
      </c>
      <c r="L2433" s="45"/>
      <c r="M2433" s="207" t="s">
        <v>1</v>
      </c>
      <c r="N2433" s="208" t="s">
        <v>41</v>
      </c>
      <c r="O2433" s="92"/>
      <c r="P2433" s="209">
        <f>O2433*H2433</f>
        <v>0</v>
      </c>
      <c r="Q2433" s="209">
        <v>0.00040000000000000002</v>
      </c>
      <c r="R2433" s="209">
        <f>Q2433*H2433</f>
        <v>0.0012000000000000001</v>
      </c>
      <c r="S2433" s="209">
        <v>0</v>
      </c>
      <c r="T2433" s="210">
        <f>S2433*H2433</f>
        <v>0</v>
      </c>
      <c r="U2433" s="39"/>
      <c r="V2433" s="39"/>
      <c r="W2433" s="39"/>
      <c r="X2433" s="39"/>
      <c r="Y2433" s="39"/>
      <c r="Z2433" s="39"/>
      <c r="AA2433" s="39"/>
      <c r="AB2433" s="39"/>
      <c r="AC2433" s="39"/>
      <c r="AD2433" s="39"/>
      <c r="AE2433" s="39"/>
      <c r="AR2433" s="211" t="s">
        <v>234</v>
      </c>
      <c r="AT2433" s="211" t="s">
        <v>191</v>
      </c>
      <c r="AU2433" s="211" t="s">
        <v>85</v>
      </c>
      <c r="AY2433" s="18" t="s">
        <v>195</v>
      </c>
      <c r="BE2433" s="212">
        <f>IF(N2433="základní",J2433,0)</f>
        <v>0</v>
      </c>
      <c r="BF2433" s="212">
        <f>IF(N2433="snížená",J2433,0)</f>
        <v>0</v>
      </c>
      <c r="BG2433" s="212">
        <f>IF(N2433="zákl. přenesená",J2433,0)</f>
        <v>0</v>
      </c>
      <c r="BH2433" s="212">
        <f>IF(N2433="sníž. přenesená",J2433,0)</f>
        <v>0</v>
      </c>
      <c r="BI2433" s="212">
        <f>IF(N2433="nulová",J2433,0)</f>
        <v>0</v>
      </c>
      <c r="BJ2433" s="18" t="s">
        <v>83</v>
      </c>
      <c r="BK2433" s="212">
        <f>ROUND(I2433*H2433,2)</f>
        <v>0</v>
      </c>
      <c r="BL2433" s="18" t="s">
        <v>234</v>
      </c>
      <c r="BM2433" s="211" t="s">
        <v>3096</v>
      </c>
    </row>
    <row r="2434" s="2" customFormat="1">
      <c r="A2434" s="39"/>
      <c r="B2434" s="40"/>
      <c r="C2434" s="41"/>
      <c r="D2434" s="213" t="s">
        <v>197</v>
      </c>
      <c r="E2434" s="41"/>
      <c r="F2434" s="214" t="s">
        <v>3097</v>
      </c>
      <c r="G2434" s="41"/>
      <c r="H2434" s="41"/>
      <c r="I2434" s="215"/>
      <c r="J2434" s="41"/>
      <c r="K2434" s="41"/>
      <c r="L2434" s="45"/>
      <c r="M2434" s="216"/>
      <c r="N2434" s="217"/>
      <c r="O2434" s="92"/>
      <c r="P2434" s="92"/>
      <c r="Q2434" s="92"/>
      <c r="R2434" s="92"/>
      <c r="S2434" s="92"/>
      <c r="T2434" s="93"/>
      <c r="U2434" s="39"/>
      <c r="V2434" s="39"/>
      <c r="W2434" s="39"/>
      <c r="X2434" s="39"/>
      <c r="Y2434" s="39"/>
      <c r="Z2434" s="39"/>
      <c r="AA2434" s="39"/>
      <c r="AB2434" s="39"/>
      <c r="AC2434" s="39"/>
      <c r="AD2434" s="39"/>
      <c r="AE2434" s="39"/>
      <c r="AT2434" s="18" t="s">
        <v>197</v>
      </c>
      <c r="AU2434" s="18" t="s">
        <v>85</v>
      </c>
    </row>
    <row r="2435" s="10" customFormat="1">
      <c r="A2435" s="10"/>
      <c r="B2435" s="218"/>
      <c r="C2435" s="219"/>
      <c r="D2435" s="213" t="s">
        <v>199</v>
      </c>
      <c r="E2435" s="220" t="s">
        <v>1</v>
      </c>
      <c r="F2435" s="221" t="s">
        <v>3098</v>
      </c>
      <c r="G2435" s="219"/>
      <c r="H2435" s="220" t="s">
        <v>1</v>
      </c>
      <c r="I2435" s="222"/>
      <c r="J2435" s="219"/>
      <c r="K2435" s="219"/>
      <c r="L2435" s="223"/>
      <c r="M2435" s="224"/>
      <c r="N2435" s="225"/>
      <c r="O2435" s="225"/>
      <c r="P2435" s="225"/>
      <c r="Q2435" s="225"/>
      <c r="R2435" s="225"/>
      <c r="S2435" s="225"/>
      <c r="T2435" s="226"/>
      <c r="U2435" s="10"/>
      <c r="V2435" s="10"/>
      <c r="W2435" s="10"/>
      <c r="X2435" s="10"/>
      <c r="Y2435" s="10"/>
      <c r="Z2435" s="10"/>
      <c r="AA2435" s="10"/>
      <c r="AB2435" s="10"/>
      <c r="AC2435" s="10"/>
      <c r="AD2435" s="10"/>
      <c r="AE2435" s="10"/>
      <c r="AT2435" s="227" t="s">
        <v>199</v>
      </c>
      <c r="AU2435" s="227" t="s">
        <v>85</v>
      </c>
      <c r="AV2435" s="10" t="s">
        <v>83</v>
      </c>
      <c r="AW2435" s="10" t="s">
        <v>32</v>
      </c>
      <c r="AX2435" s="10" t="s">
        <v>76</v>
      </c>
      <c r="AY2435" s="227" t="s">
        <v>195</v>
      </c>
    </row>
    <row r="2436" s="11" customFormat="1">
      <c r="A2436" s="11"/>
      <c r="B2436" s="228"/>
      <c r="C2436" s="229"/>
      <c r="D2436" s="213" t="s">
        <v>199</v>
      </c>
      <c r="E2436" s="230" t="s">
        <v>1</v>
      </c>
      <c r="F2436" s="231" t="s">
        <v>3099</v>
      </c>
      <c r="G2436" s="229"/>
      <c r="H2436" s="232">
        <v>3</v>
      </c>
      <c r="I2436" s="233"/>
      <c r="J2436" s="229"/>
      <c r="K2436" s="229"/>
      <c r="L2436" s="234"/>
      <c r="M2436" s="235"/>
      <c r="N2436" s="236"/>
      <c r="O2436" s="236"/>
      <c r="P2436" s="236"/>
      <c r="Q2436" s="236"/>
      <c r="R2436" s="236"/>
      <c r="S2436" s="236"/>
      <c r="T2436" s="237"/>
      <c r="U2436" s="11"/>
      <c r="V2436" s="11"/>
      <c r="W2436" s="11"/>
      <c r="X2436" s="11"/>
      <c r="Y2436" s="11"/>
      <c r="Z2436" s="11"/>
      <c r="AA2436" s="11"/>
      <c r="AB2436" s="11"/>
      <c r="AC2436" s="11"/>
      <c r="AD2436" s="11"/>
      <c r="AE2436" s="11"/>
      <c r="AT2436" s="238" t="s">
        <v>199</v>
      </c>
      <c r="AU2436" s="238" t="s">
        <v>85</v>
      </c>
      <c r="AV2436" s="11" t="s">
        <v>85</v>
      </c>
      <c r="AW2436" s="11" t="s">
        <v>32</v>
      </c>
      <c r="AX2436" s="11" t="s">
        <v>83</v>
      </c>
      <c r="AY2436" s="238" t="s">
        <v>195</v>
      </c>
    </row>
    <row r="2437" s="2" customFormat="1" ht="21.75" customHeight="1">
      <c r="A2437" s="39"/>
      <c r="B2437" s="40"/>
      <c r="C2437" s="200" t="s">
        <v>613</v>
      </c>
      <c r="D2437" s="200" t="s">
        <v>191</v>
      </c>
      <c r="E2437" s="201" t="s">
        <v>3100</v>
      </c>
      <c r="F2437" s="202" t="s">
        <v>3101</v>
      </c>
      <c r="G2437" s="203" t="s">
        <v>1804</v>
      </c>
      <c r="H2437" s="204">
        <v>2</v>
      </c>
      <c r="I2437" s="205"/>
      <c r="J2437" s="206">
        <f>ROUND(I2437*H2437,2)</f>
        <v>0</v>
      </c>
      <c r="K2437" s="202" t="s">
        <v>1412</v>
      </c>
      <c r="L2437" s="45"/>
      <c r="M2437" s="207" t="s">
        <v>1</v>
      </c>
      <c r="N2437" s="208" t="s">
        <v>41</v>
      </c>
      <c r="O2437" s="92"/>
      <c r="P2437" s="209">
        <f>O2437*H2437</f>
        <v>0</v>
      </c>
      <c r="Q2437" s="209">
        <v>0.00114</v>
      </c>
      <c r="R2437" s="209">
        <f>Q2437*H2437</f>
        <v>0.0022799999999999999</v>
      </c>
      <c r="S2437" s="209">
        <v>0</v>
      </c>
      <c r="T2437" s="210">
        <f>S2437*H2437</f>
        <v>0</v>
      </c>
      <c r="U2437" s="39"/>
      <c r="V2437" s="39"/>
      <c r="W2437" s="39"/>
      <c r="X2437" s="39"/>
      <c r="Y2437" s="39"/>
      <c r="Z2437" s="39"/>
      <c r="AA2437" s="39"/>
      <c r="AB2437" s="39"/>
      <c r="AC2437" s="39"/>
      <c r="AD2437" s="39"/>
      <c r="AE2437" s="39"/>
      <c r="AR2437" s="211" t="s">
        <v>234</v>
      </c>
      <c r="AT2437" s="211" t="s">
        <v>191</v>
      </c>
      <c r="AU2437" s="211" t="s">
        <v>85</v>
      </c>
      <c r="AY2437" s="18" t="s">
        <v>195</v>
      </c>
      <c r="BE2437" s="212">
        <f>IF(N2437="základní",J2437,0)</f>
        <v>0</v>
      </c>
      <c r="BF2437" s="212">
        <f>IF(N2437="snížená",J2437,0)</f>
        <v>0</v>
      </c>
      <c r="BG2437" s="212">
        <f>IF(N2437="zákl. přenesená",J2437,0)</f>
        <v>0</v>
      </c>
      <c r="BH2437" s="212">
        <f>IF(N2437="sníž. přenesená",J2437,0)</f>
        <v>0</v>
      </c>
      <c r="BI2437" s="212">
        <f>IF(N2437="nulová",J2437,0)</f>
        <v>0</v>
      </c>
      <c r="BJ2437" s="18" t="s">
        <v>83</v>
      </c>
      <c r="BK2437" s="212">
        <f>ROUND(I2437*H2437,2)</f>
        <v>0</v>
      </c>
      <c r="BL2437" s="18" t="s">
        <v>234</v>
      </c>
      <c r="BM2437" s="211" t="s">
        <v>3102</v>
      </c>
    </row>
    <row r="2438" s="10" customFormat="1">
      <c r="A2438" s="10"/>
      <c r="B2438" s="218"/>
      <c r="C2438" s="219"/>
      <c r="D2438" s="213" t="s">
        <v>199</v>
      </c>
      <c r="E2438" s="220" t="s">
        <v>1</v>
      </c>
      <c r="F2438" s="221" t="s">
        <v>3103</v>
      </c>
      <c r="G2438" s="219"/>
      <c r="H2438" s="220" t="s">
        <v>1</v>
      </c>
      <c r="I2438" s="222"/>
      <c r="J2438" s="219"/>
      <c r="K2438" s="219"/>
      <c r="L2438" s="223"/>
      <c r="M2438" s="224"/>
      <c r="N2438" s="225"/>
      <c r="O2438" s="225"/>
      <c r="P2438" s="225"/>
      <c r="Q2438" s="225"/>
      <c r="R2438" s="225"/>
      <c r="S2438" s="225"/>
      <c r="T2438" s="226"/>
      <c r="U2438" s="10"/>
      <c r="V2438" s="10"/>
      <c r="W2438" s="10"/>
      <c r="X2438" s="10"/>
      <c r="Y2438" s="10"/>
      <c r="Z2438" s="10"/>
      <c r="AA2438" s="10"/>
      <c r="AB2438" s="10"/>
      <c r="AC2438" s="10"/>
      <c r="AD2438" s="10"/>
      <c r="AE2438" s="10"/>
      <c r="AT2438" s="227" t="s">
        <v>199</v>
      </c>
      <c r="AU2438" s="227" t="s">
        <v>85</v>
      </c>
      <c r="AV2438" s="10" t="s">
        <v>83</v>
      </c>
      <c r="AW2438" s="10" t="s">
        <v>32</v>
      </c>
      <c r="AX2438" s="10" t="s">
        <v>76</v>
      </c>
      <c r="AY2438" s="227" t="s">
        <v>195</v>
      </c>
    </row>
    <row r="2439" s="11" customFormat="1">
      <c r="A2439" s="11"/>
      <c r="B2439" s="228"/>
      <c r="C2439" s="229"/>
      <c r="D2439" s="213" t="s">
        <v>199</v>
      </c>
      <c r="E2439" s="230" t="s">
        <v>1</v>
      </c>
      <c r="F2439" s="231" t="s">
        <v>3104</v>
      </c>
      <c r="G2439" s="229"/>
      <c r="H2439" s="232">
        <v>2</v>
      </c>
      <c r="I2439" s="233"/>
      <c r="J2439" s="229"/>
      <c r="K2439" s="229"/>
      <c r="L2439" s="234"/>
      <c r="M2439" s="239"/>
      <c r="N2439" s="240"/>
      <c r="O2439" s="240"/>
      <c r="P2439" s="240"/>
      <c r="Q2439" s="240"/>
      <c r="R2439" s="240"/>
      <c r="S2439" s="240"/>
      <c r="T2439" s="241"/>
      <c r="U2439" s="11"/>
      <c r="V2439" s="11"/>
      <c r="W2439" s="11"/>
      <c r="X2439" s="11"/>
      <c r="Y2439" s="11"/>
      <c r="Z2439" s="11"/>
      <c r="AA2439" s="11"/>
      <c r="AB2439" s="11"/>
      <c r="AC2439" s="11"/>
      <c r="AD2439" s="11"/>
      <c r="AE2439" s="11"/>
      <c r="AT2439" s="238" t="s">
        <v>199</v>
      </c>
      <c r="AU2439" s="238" t="s">
        <v>85</v>
      </c>
      <c r="AV2439" s="11" t="s">
        <v>85</v>
      </c>
      <c r="AW2439" s="11" t="s">
        <v>32</v>
      </c>
      <c r="AX2439" s="11" t="s">
        <v>83</v>
      </c>
      <c r="AY2439" s="238" t="s">
        <v>195</v>
      </c>
    </row>
    <row r="2440" s="2" customFormat="1" ht="6.96" customHeight="1">
      <c r="A2440" s="39"/>
      <c r="B2440" s="67"/>
      <c r="C2440" s="68"/>
      <c r="D2440" s="68"/>
      <c r="E2440" s="68"/>
      <c r="F2440" s="68"/>
      <c r="G2440" s="68"/>
      <c r="H2440" s="68"/>
      <c r="I2440" s="68"/>
      <c r="J2440" s="68"/>
      <c r="K2440" s="68"/>
      <c r="L2440" s="45"/>
      <c r="M2440" s="39"/>
      <c r="O2440" s="39"/>
      <c r="P2440" s="39"/>
      <c r="Q2440" s="39"/>
      <c r="R2440" s="39"/>
      <c r="S2440" s="39"/>
      <c r="T2440" s="39"/>
      <c r="U2440" s="39"/>
      <c r="V2440" s="39"/>
      <c r="W2440" s="39"/>
      <c r="X2440" s="39"/>
      <c r="Y2440" s="39"/>
      <c r="Z2440" s="39"/>
      <c r="AA2440" s="39"/>
      <c r="AB2440" s="39"/>
      <c r="AC2440" s="39"/>
      <c r="AD2440" s="39"/>
      <c r="AE2440" s="39"/>
    </row>
  </sheetData>
  <sheetProtection sheet="1" autoFilter="0" formatColumns="0" formatRows="0" objects="1" scenarios="1" spinCount="100000" saltValue="8iNw6OF4uAWt8F/TBNHc0/brMM2pS2Re7vRxPnEfZqPEecdhyBB/JCce975CUHTKodvA8GYcd6BYAuQ5AvtXbA==" hashValue="DhNo26sqViYZzr9l5QvGpbSt9ncSOlPUrnIkxhBIdwCLhUKwbiGYjeuXyM93vH5HpkzNl/adPrgmgXN7yISqTw==" algorithmName="SHA-512" password="C71F"/>
  <autoFilter ref="C132:K2439"/>
  <mergeCells count="12">
    <mergeCell ref="E7:H7"/>
    <mergeCell ref="E9:H9"/>
    <mergeCell ref="E11:H11"/>
    <mergeCell ref="E20:H20"/>
    <mergeCell ref="E29:H29"/>
    <mergeCell ref="E85:H85"/>
    <mergeCell ref="E87:H87"/>
    <mergeCell ref="E89:H89"/>
    <mergeCell ref="E121:H121"/>
    <mergeCell ref="E123:H123"/>
    <mergeCell ref="E125:H125"/>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127</v>
      </c>
    </row>
    <row r="3" s="1" customFormat="1" ht="6.96" customHeight="1">
      <c r="B3" s="147"/>
      <c r="C3" s="148"/>
      <c r="D3" s="148"/>
      <c r="E3" s="148"/>
      <c r="F3" s="148"/>
      <c r="G3" s="148"/>
      <c r="H3" s="148"/>
      <c r="I3" s="148"/>
      <c r="J3" s="148"/>
      <c r="K3" s="148"/>
      <c r="L3" s="21"/>
      <c r="AT3" s="18" t="s">
        <v>85</v>
      </c>
    </row>
    <row r="4" s="1" customFormat="1" ht="24.96" customHeight="1">
      <c r="B4" s="21"/>
      <c r="D4" s="149" t="s">
        <v>168</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SPLAŠKOVÁ KANALIZACE ÚSTÍ NAD ORLICÍ ČERNOVÍR</v>
      </c>
      <c r="F7" s="151"/>
      <c r="G7" s="151"/>
      <c r="H7" s="151"/>
      <c r="L7" s="21"/>
    </row>
    <row r="8" s="2" customFormat="1" ht="12" customHeight="1">
      <c r="A8" s="39"/>
      <c r="B8" s="45"/>
      <c r="C8" s="39"/>
      <c r="D8" s="151" t="s">
        <v>169</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53" t="s">
        <v>3105</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51" t="s">
        <v>18</v>
      </c>
      <c r="E11" s="39"/>
      <c r="F11" s="142" t="s">
        <v>1</v>
      </c>
      <c r="G11" s="39"/>
      <c r="H11" s="39"/>
      <c r="I11" s="151" t="s">
        <v>19</v>
      </c>
      <c r="J11" s="142" t="s">
        <v>1</v>
      </c>
      <c r="K11" s="39"/>
      <c r="L11" s="64"/>
      <c r="S11" s="39"/>
      <c r="T11" s="39"/>
      <c r="U11" s="39"/>
      <c r="V11" s="39"/>
      <c r="W11" s="39"/>
      <c r="X11" s="39"/>
      <c r="Y11" s="39"/>
      <c r="Z11" s="39"/>
      <c r="AA11" s="39"/>
      <c r="AB11" s="39"/>
      <c r="AC11" s="39"/>
      <c r="AD11" s="39"/>
      <c r="AE11" s="39"/>
    </row>
    <row r="12" s="2" customFormat="1" ht="12" customHeight="1">
      <c r="A12" s="39"/>
      <c r="B12" s="45"/>
      <c r="C12" s="39"/>
      <c r="D12" s="151" t="s">
        <v>20</v>
      </c>
      <c r="E12" s="39"/>
      <c r="F12" s="142" t="s">
        <v>21</v>
      </c>
      <c r="G12" s="39"/>
      <c r="H12" s="39"/>
      <c r="I12" s="151" t="s">
        <v>22</v>
      </c>
      <c r="J12" s="154" t="str">
        <f>'Rekapitulace stavby'!AN8</f>
        <v>18. 10. 2021</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51" t="s">
        <v>24</v>
      </c>
      <c r="E14" s="39"/>
      <c r="F14" s="39"/>
      <c r="G14" s="39"/>
      <c r="H14" s="39"/>
      <c r="I14" s="151" t="s">
        <v>25</v>
      </c>
      <c r="J14" s="142" t="s">
        <v>1</v>
      </c>
      <c r="K14" s="39"/>
      <c r="L14" s="64"/>
      <c r="S14" s="39"/>
      <c r="T14" s="39"/>
      <c r="U14" s="39"/>
      <c r="V14" s="39"/>
      <c r="W14" s="39"/>
      <c r="X14" s="39"/>
      <c r="Y14" s="39"/>
      <c r="Z14" s="39"/>
      <c r="AA14" s="39"/>
      <c r="AB14" s="39"/>
      <c r="AC14" s="39"/>
      <c r="AD14" s="39"/>
      <c r="AE14" s="39"/>
    </row>
    <row r="15" s="2" customFormat="1" ht="18" customHeight="1">
      <c r="A15" s="39"/>
      <c r="B15" s="45"/>
      <c r="C15" s="39"/>
      <c r="D15" s="39"/>
      <c r="E15" s="142" t="s">
        <v>26</v>
      </c>
      <c r="F15" s="39"/>
      <c r="G15" s="39"/>
      <c r="H15" s="39"/>
      <c r="I15" s="151" t="s">
        <v>27</v>
      </c>
      <c r="J15" s="142" t="s">
        <v>1</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51" t="s">
        <v>28</v>
      </c>
      <c r="E17" s="39"/>
      <c r="F17" s="39"/>
      <c r="G17" s="39"/>
      <c r="H17" s="39"/>
      <c r="I17" s="151"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2"/>
      <c r="G18" s="142"/>
      <c r="H18" s="142"/>
      <c r="I18" s="151" t="s">
        <v>27</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51" t="s">
        <v>30</v>
      </c>
      <c r="E20" s="39"/>
      <c r="F20" s="39"/>
      <c r="G20" s="39"/>
      <c r="H20" s="39"/>
      <c r="I20" s="151" t="s">
        <v>25</v>
      </c>
      <c r="J20" s="142" t="s">
        <v>1</v>
      </c>
      <c r="K20" s="39"/>
      <c r="L20" s="64"/>
      <c r="S20" s="39"/>
      <c r="T20" s="39"/>
      <c r="U20" s="39"/>
      <c r="V20" s="39"/>
      <c r="W20" s="39"/>
      <c r="X20" s="39"/>
      <c r="Y20" s="39"/>
      <c r="Z20" s="39"/>
      <c r="AA20" s="39"/>
      <c r="AB20" s="39"/>
      <c r="AC20" s="39"/>
      <c r="AD20" s="39"/>
      <c r="AE20" s="39"/>
    </row>
    <row r="21" s="2" customFormat="1" ht="18" customHeight="1">
      <c r="A21" s="39"/>
      <c r="B21" s="45"/>
      <c r="C21" s="39"/>
      <c r="D21" s="39"/>
      <c r="E21" s="142" t="s">
        <v>31</v>
      </c>
      <c r="F21" s="39"/>
      <c r="G21" s="39"/>
      <c r="H21" s="39"/>
      <c r="I21" s="151" t="s">
        <v>27</v>
      </c>
      <c r="J21" s="142" t="s">
        <v>1</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51" t="s">
        <v>33</v>
      </c>
      <c r="E23" s="39"/>
      <c r="F23" s="39"/>
      <c r="G23" s="39"/>
      <c r="H23" s="39"/>
      <c r="I23" s="151" t="s">
        <v>25</v>
      </c>
      <c r="J23" s="142" t="s">
        <v>1</v>
      </c>
      <c r="K23" s="39"/>
      <c r="L23" s="64"/>
      <c r="S23" s="39"/>
      <c r="T23" s="39"/>
      <c r="U23" s="39"/>
      <c r="V23" s="39"/>
      <c r="W23" s="39"/>
      <c r="X23" s="39"/>
      <c r="Y23" s="39"/>
      <c r="Z23" s="39"/>
      <c r="AA23" s="39"/>
      <c r="AB23" s="39"/>
      <c r="AC23" s="39"/>
      <c r="AD23" s="39"/>
      <c r="AE23" s="39"/>
    </row>
    <row r="24" s="2" customFormat="1" ht="18" customHeight="1">
      <c r="A24" s="39"/>
      <c r="B24" s="45"/>
      <c r="C24" s="39"/>
      <c r="D24" s="39"/>
      <c r="E24" s="142" t="s">
        <v>3106</v>
      </c>
      <c r="F24" s="39"/>
      <c r="G24" s="39"/>
      <c r="H24" s="39"/>
      <c r="I24" s="151" t="s">
        <v>27</v>
      </c>
      <c r="J24" s="142" t="s">
        <v>1</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51" t="s">
        <v>35</v>
      </c>
      <c r="E26" s="39"/>
      <c r="F26" s="39"/>
      <c r="G26" s="39"/>
      <c r="H26" s="39"/>
      <c r="I26" s="39"/>
      <c r="J26" s="39"/>
      <c r="K26" s="39"/>
      <c r="L26" s="64"/>
      <c r="S26" s="39"/>
      <c r="T26" s="39"/>
      <c r="U26" s="39"/>
      <c r="V26" s="39"/>
      <c r="W26" s="39"/>
      <c r="X26" s="39"/>
      <c r="Y26" s="39"/>
      <c r="Z26" s="39"/>
      <c r="AA26" s="39"/>
      <c r="AB26" s="39"/>
      <c r="AC26" s="39"/>
      <c r="AD26" s="39"/>
      <c r="AE26" s="39"/>
    </row>
    <row r="27" s="8" customFormat="1" ht="16.5" customHeight="1">
      <c r="A27" s="155"/>
      <c r="B27" s="156"/>
      <c r="C27" s="155"/>
      <c r="D27" s="155"/>
      <c r="E27" s="157" t="s">
        <v>1</v>
      </c>
      <c r="F27" s="157"/>
      <c r="G27" s="157"/>
      <c r="H27" s="157"/>
      <c r="I27" s="155"/>
      <c r="J27" s="155"/>
      <c r="K27" s="155"/>
      <c r="L27" s="158"/>
      <c r="S27" s="155"/>
      <c r="T27" s="155"/>
      <c r="U27" s="155"/>
      <c r="V27" s="155"/>
      <c r="W27" s="155"/>
      <c r="X27" s="155"/>
      <c r="Y27" s="155"/>
      <c r="Z27" s="155"/>
      <c r="AA27" s="155"/>
      <c r="AB27" s="155"/>
      <c r="AC27" s="155"/>
      <c r="AD27" s="155"/>
      <c r="AE27" s="155"/>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59"/>
      <c r="E29" s="159"/>
      <c r="F29" s="159"/>
      <c r="G29" s="159"/>
      <c r="H29" s="159"/>
      <c r="I29" s="159"/>
      <c r="J29" s="159"/>
      <c r="K29" s="159"/>
      <c r="L29" s="64"/>
      <c r="S29" s="39"/>
      <c r="T29" s="39"/>
      <c r="U29" s="39"/>
      <c r="V29" s="39"/>
      <c r="W29" s="39"/>
      <c r="X29" s="39"/>
      <c r="Y29" s="39"/>
      <c r="Z29" s="39"/>
      <c r="AA29" s="39"/>
      <c r="AB29" s="39"/>
      <c r="AC29" s="39"/>
      <c r="AD29" s="39"/>
      <c r="AE29" s="39"/>
    </row>
    <row r="30" s="2" customFormat="1" ht="25.44" customHeight="1">
      <c r="A30" s="39"/>
      <c r="B30" s="45"/>
      <c r="C30" s="39"/>
      <c r="D30" s="160" t="s">
        <v>36</v>
      </c>
      <c r="E30" s="39"/>
      <c r="F30" s="39"/>
      <c r="G30" s="39"/>
      <c r="H30" s="39"/>
      <c r="I30" s="39"/>
      <c r="J30" s="161">
        <f>ROUND(J128, 2)</f>
        <v>0</v>
      </c>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14.4" customHeight="1">
      <c r="A32" s="39"/>
      <c r="B32" s="45"/>
      <c r="C32" s="39"/>
      <c r="D32" s="39"/>
      <c r="E32" s="39"/>
      <c r="F32" s="162" t="s">
        <v>38</v>
      </c>
      <c r="G32" s="39"/>
      <c r="H32" s="39"/>
      <c r="I32" s="162" t="s">
        <v>37</v>
      </c>
      <c r="J32" s="162" t="s">
        <v>39</v>
      </c>
      <c r="K32" s="39"/>
      <c r="L32" s="64"/>
      <c r="S32" s="39"/>
      <c r="T32" s="39"/>
      <c r="U32" s="39"/>
      <c r="V32" s="39"/>
      <c r="W32" s="39"/>
      <c r="X32" s="39"/>
      <c r="Y32" s="39"/>
      <c r="Z32" s="39"/>
      <c r="AA32" s="39"/>
      <c r="AB32" s="39"/>
      <c r="AC32" s="39"/>
      <c r="AD32" s="39"/>
      <c r="AE32" s="39"/>
    </row>
    <row r="33" s="2" customFormat="1" ht="14.4" customHeight="1">
      <c r="A33" s="39"/>
      <c r="B33" s="45"/>
      <c r="C33" s="39"/>
      <c r="D33" s="163" t="s">
        <v>40</v>
      </c>
      <c r="E33" s="151" t="s">
        <v>41</v>
      </c>
      <c r="F33" s="164">
        <f>ROUND((SUM(BE128:BE1542)),  2)</f>
        <v>0</v>
      </c>
      <c r="G33" s="39"/>
      <c r="H33" s="39"/>
      <c r="I33" s="165">
        <v>0.20999999999999999</v>
      </c>
      <c r="J33" s="164">
        <f>ROUND(((SUM(BE128:BE1542))*I33),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51" t="s">
        <v>42</v>
      </c>
      <c r="F34" s="164">
        <f>ROUND((SUM(BF128:BF1542)),  2)</f>
        <v>0</v>
      </c>
      <c r="G34" s="39"/>
      <c r="H34" s="39"/>
      <c r="I34" s="165">
        <v>0.14999999999999999</v>
      </c>
      <c r="J34" s="164">
        <f>ROUND(((SUM(BF128:BF1542))*I34),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51" t="s">
        <v>43</v>
      </c>
      <c r="F35" s="164">
        <f>ROUND((SUM(BG128:BG1542)),  2)</f>
        <v>0</v>
      </c>
      <c r="G35" s="39"/>
      <c r="H35" s="39"/>
      <c r="I35" s="165">
        <v>0.20999999999999999</v>
      </c>
      <c r="J35" s="164">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51" t="s">
        <v>44</v>
      </c>
      <c r="F36" s="164">
        <f>ROUND((SUM(BH128:BH1542)),  2)</f>
        <v>0</v>
      </c>
      <c r="G36" s="39"/>
      <c r="H36" s="39"/>
      <c r="I36" s="165">
        <v>0.14999999999999999</v>
      </c>
      <c r="J36" s="164">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45</v>
      </c>
      <c r="F37" s="164">
        <f>ROUND((SUM(BI128:BI1542)),  2)</f>
        <v>0</v>
      </c>
      <c r="G37" s="39"/>
      <c r="H37" s="39"/>
      <c r="I37" s="165">
        <v>0</v>
      </c>
      <c r="J37" s="164">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66"/>
      <c r="D39" s="167" t="s">
        <v>46</v>
      </c>
      <c r="E39" s="168"/>
      <c r="F39" s="168"/>
      <c r="G39" s="169" t="s">
        <v>47</v>
      </c>
      <c r="H39" s="170" t="s">
        <v>48</v>
      </c>
      <c r="I39" s="168"/>
      <c r="J39" s="171">
        <f>SUM(J30:J37)</f>
        <v>0</v>
      </c>
      <c r="K39" s="172"/>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49</v>
      </c>
      <c r="E50" s="174"/>
      <c r="F50" s="174"/>
      <c r="G50" s="173" t="s">
        <v>50</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51</v>
      </c>
      <c r="E61" s="176"/>
      <c r="F61" s="177" t="s">
        <v>52</v>
      </c>
      <c r="G61" s="175" t="s">
        <v>51</v>
      </c>
      <c r="H61" s="176"/>
      <c r="I61" s="176"/>
      <c r="J61" s="178" t="s">
        <v>52</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53</v>
      </c>
      <c r="E65" s="179"/>
      <c r="F65" s="179"/>
      <c r="G65" s="173" t="s">
        <v>54</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51</v>
      </c>
      <c r="E76" s="176"/>
      <c r="F76" s="177" t="s">
        <v>52</v>
      </c>
      <c r="G76" s="175" t="s">
        <v>51</v>
      </c>
      <c r="H76" s="176"/>
      <c r="I76" s="176"/>
      <c r="J76" s="178" t="s">
        <v>52</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173</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SPLAŠKOVÁ KANALIZACE ÚSTÍ NAD ORLICÍ ČERNOVÍR</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169</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SO-02 - Gravitační stoky Oldřichovice</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Černovír</v>
      </c>
      <c r="G89" s="41"/>
      <c r="H89" s="41"/>
      <c r="I89" s="33" t="s">
        <v>22</v>
      </c>
      <c r="J89" s="80" t="str">
        <f>IF(J12="","",J12)</f>
        <v>18. 10. 2021</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25.65" customHeight="1">
      <c r="A91" s="39"/>
      <c r="B91" s="40"/>
      <c r="C91" s="33" t="s">
        <v>24</v>
      </c>
      <c r="D91" s="41"/>
      <c r="E91" s="41"/>
      <c r="F91" s="28" t="str">
        <f>E15</f>
        <v>TEPVOS s.r.o., Královéhradecká 1566, Ústí n.Orlicí</v>
      </c>
      <c r="G91" s="41"/>
      <c r="H91" s="41"/>
      <c r="I91" s="33" t="s">
        <v>30</v>
      </c>
      <c r="J91" s="37" t="str">
        <f>E21</f>
        <v>Aquaprocon s.r.o., Divize Praha</v>
      </c>
      <c r="K91" s="41"/>
      <c r="L91" s="64"/>
      <c r="S91" s="39"/>
      <c r="T91" s="39"/>
      <c r="U91" s="39"/>
      <c r="V91" s="39"/>
      <c r="W91" s="39"/>
      <c r="X91" s="39"/>
      <c r="Y91" s="39"/>
      <c r="Z91" s="39"/>
      <c r="AA91" s="39"/>
      <c r="AB91" s="39"/>
      <c r="AC91" s="39"/>
      <c r="AD91" s="39"/>
      <c r="AE91" s="39"/>
    </row>
    <row r="92" s="2" customFormat="1" ht="15.15" customHeight="1">
      <c r="A92" s="39"/>
      <c r="B92" s="40"/>
      <c r="C92" s="33" t="s">
        <v>28</v>
      </c>
      <c r="D92" s="41"/>
      <c r="E92" s="41"/>
      <c r="F92" s="28" t="str">
        <f>IF(E18="","",E18)</f>
        <v>Vyplň údaj</v>
      </c>
      <c r="G92" s="41"/>
      <c r="H92" s="41"/>
      <c r="I92" s="33" t="s">
        <v>33</v>
      </c>
      <c r="J92" s="37" t="str">
        <f>E24</f>
        <v>Jaroslav Pelnář</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85" t="s">
        <v>174</v>
      </c>
      <c r="D94" s="186"/>
      <c r="E94" s="186"/>
      <c r="F94" s="186"/>
      <c r="G94" s="186"/>
      <c r="H94" s="186"/>
      <c r="I94" s="186"/>
      <c r="J94" s="187" t="s">
        <v>175</v>
      </c>
      <c r="K94" s="186"/>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88" t="s">
        <v>176</v>
      </c>
      <c r="D96" s="41"/>
      <c r="E96" s="41"/>
      <c r="F96" s="41"/>
      <c r="G96" s="41"/>
      <c r="H96" s="41"/>
      <c r="I96" s="41"/>
      <c r="J96" s="111">
        <f>J128</f>
        <v>0</v>
      </c>
      <c r="K96" s="41"/>
      <c r="L96" s="64"/>
      <c r="S96" s="39"/>
      <c r="T96" s="39"/>
      <c r="U96" s="39"/>
      <c r="V96" s="39"/>
      <c r="W96" s="39"/>
      <c r="X96" s="39"/>
      <c r="Y96" s="39"/>
      <c r="Z96" s="39"/>
      <c r="AA96" s="39"/>
      <c r="AB96" s="39"/>
      <c r="AC96" s="39"/>
      <c r="AD96" s="39"/>
      <c r="AE96" s="39"/>
      <c r="AU96" s="18" t="s">
        <v>177</v>
      </c>
    </row>
    <row r="97" s="12" customFormat="1" ht="24.96" customHeight="1">
      <c r="A97" s="12"/>
      <c r="B97" s="242"/>
      <c r="C97" s="243"/>
      <c r="D97" s="244" t="s">
        <v>1395</v>
      </c>
      <c r="E97" s="245"/>
      <c r="F97" s="245"/>
      <c r="G97" s="245"/>
      <c r="H97" s="245"/>
      <c r="I97" s="245"/>
      <c r="J97" s="246">
        <f>J129</f>
        <v>0</v>
      </c>
      <c r="K97" s="243"/>
      <c r="L97" s="247"/>
      <c r="S97" s="12"/>
      <c r="T97" s="12"/>
      <c r="U97" s="12"/>
      <c r="V97" s="12"/>
      <c r="W97" s="12"/>
      <c r="X97" s="12"/>
      <c r="Y97" s="12"/>
      <c r="Z97" s="12"/>
      <c r="AA97" s="12"/>
      <c r="AB97" s="12"/>
      <c r="AC97" s="12"/>
      <c r="AD97" s="12"/>
      <c r="AE97" s="12"/>
    </row>
    <row r="98" s="14" customFormat="1" ht="19.92" customHeight="1">
      <c r="A98" s="14"/>
      <c r="B98" s="280"/>
      <c r="C98" s="134"/>
      <c r="D98" s="281" t="s">
        <v>1396</v>
      </c>
      <c r="E98" s="282"/>
      <c r="F98" s="282"/>
      <c r="G98" s="282"/>
      <c r="H98" s="282"/>
      <c r="I98" s="282"/>
      <c r="J98" s="283">
        <f>J130</f>
        <v>0</v>
      </c>
      <c r="K98" s="134"/>
      <c r="L98" s="284"/>
      <c r="S98" s="14"/>
      <c r="T98" s="14"/>
      <c r="U98" s="14"/>
      <c r="V98" s="14"/>
      <c r="W98" s="14"/>
      <c r="X98" s="14"/>
      <c r="Y98" s="14"/>
      <c r="Z98" s="14"/>
      <c r="AA98" s="14"/>
      <c r="AB98" s="14"/>
      <c r="AC98" s="14"/>
      <c r="AD98" s="14"/>
      <c r="AE98" s="14"/>
    </row>
    <row r="99" s="14" customFormat="1" ht="19.92" customHeight="1">
      <c r="A99" s="14"/>
      <c r="B99" s="280"/>
      <c r="C99" s="134"/>
      <c r="D99" s="281" t="s">
        <v>1397</v>
      </c>
      <c r="E99" s="282"/>
      <c r="F99" s="282"/>
      <c r="G99" s="282"/>
      <c r="H99" s="282"/>
      <c r="I99" s="282"/>
      <c r="J99" s="283">
        <f>J898</f>
        <v>0</v>
      </c>
      <c r="K99" s="134"/>
      <c r="L99" s="284"/>
      <c r="S99" s="14"/>
      <c r="T99" s="14"/>
      <c r="U99" s="14"/>
      <c r="V99" s="14"/>
      <c r="W99" s="14"/>
      <c r="X99" s="14"/>
      <c r="Y99" s="14"/>
      <c r="Z99" s="14"/>
      <c r="AA99" s="14"/>
      <c r="AB99" s="14"/>
      <c r="AC99" s="14"/>
      <c r="AD99" s="14"/>
      <c r="AE99" s="14"/>
    </row>
    <row r="100" s="14" customFormat="1" ht="19.92" customHeight="1">
      <c r="A100" s="14"/>
      <c r="B100" s="280"/>
      <c r="C100" s="134"/>
      <c r="D100" s="281" t="s">
        <v>1398</v>
      </c>
      <c r="E100" s="282"/>
      <c r="F100" s="282"/>
      <c r="G100" s="282"/>
      <c r="H100" s="282"/>
      <c r="I100" s="282"/>
      <c r="J100" s="283">
        <f>J912</f>
        <v>0</v>
      </c>
      <c r="K100" s="134"/>
      <c r="L100" s="284"/>
      <c r="S100" s="14"/>
      <c r="T100" s="14"/>
      <c r="U100" s="14"/>
      <c r="V100" s="14"/>
      <c r="W100" s="14"/>
      <c r="X100" s="14"/>
      <c r="Y100" s="14"/>
      <c r="Z100" s="14"/>
      <c r="AA100" s="14"/>
      <c r="AB100" s="14"/>
      <c r="AC100" s="14"/>
      <c r="AD100" s="14"/>
      <c r="AE100" s="14"/>
    </row>
    <row r="101" s="14" customFormat="1" ht="19.92" customHeight="1">
      <c r="A101" s="14"/>
      <c r="B101" s="280"/>
      <c r="C101" s="134"/>
      <c r="D101" s="281" t="s">
        <v>1399</v>
      </c>
      <c r="E101" s="282"/>
      <c r="F101" s="282"/>
      <c r="G101" s="282"/>
      <c r="H101" s="282"/>
      <c r="I101" s="282"/>
      <c r="J101" s="283">
        <f>J924</f>
        <v>0</v>
      </c>
      <c r="K101" s="134"/>
      <c r="L101" s="284"/>
      <c r="S101" s="14"/>
      <c r="T101" s="14"/>
      <c r="U101" s="14"/>
      <c r="V101" s="14"/>
      <c r="W101" s="14"/>
      <c r="X101" s="14"/>
      <c r="Y101" s="14"/>
      <c r="Z101" s="14"/>
      <c r="AA101" s="14"/>
      <c r="AB101" s="14"/>
      <c r="AC101" s="14"/>
      <c r="AD101" s="14"/>
      <c r="AE101" s="14"/>
    </row>
    <row r="102" s="14" customFormat="1" ht="19.92" customHeight="1">
      <c r="A102" s="14"/>
      <c r="B102" s="280"/>
      <c r="C102" s="134"/>
      <c r="D102" s="281" t="s">
        <v>1400</v>
      </c>
      <c r="E102" s="282"/>
      <c r="F102" s="282"/>
      <c r="G102" s="282"/>
      <c r="H102" s="282"/>
      <c r="I102" s="282"/>
      <c r="J102" s="283">
        <f>J966</f>
        <v>0</v>
      </c>
      <c r="K102" s="134"/>
      <c r="L102" s="284"/>
      <c r="S102" s="14"/>
      <c r="T102" s="14"/>
      <c r="U102" s="14"/>
      <c r="V102" s="14"/>
      <c r="W102" s="14"/>
      <c r="X102" s="14"/>
      <c r="Y102" s="14"/>
      <c r="Z102" s="14"/>
      <c r="AA102" s="14"/>
      <c r="AB102" s="14"/>
      <c r="AC102" s="14"/>
      <c r="AD102" s="14"/>
      <c r="AE102" s="14"/>
    </row>
    <row r="103" s="14" customFormat="1" ht="19.92" customHeight="1">
      <c r="A103" s="14"/>
      <c r="B103" s="280"/>
      <c r="C103" s="134"/>
      <c r="D103" s="281" t="s">
        <v>1401</v>
      </c>
      <c r="E103" s="282"/>
      <c r="F103" s="282"/>
      <c r="G103" s="282"/>
      <c r="H103" s="282"/>
      <c r="I103" s="282"/>
      <c r="J103" s="283">
        <f>J1288</f>
        <v>0</v>
      </c>
      <c r="K103" s="134"/>
      <c r="L103" s="284"/>
      <c r="S103" s="14"/>
      <c r="T103" s="14"/>
      <c r="U103" s="14"/>
      <c r="V103" s="14"/>
      <c r="W103" s="14"/>
      <c r="X103" s="14"/>
      <c r="Y103" s="14"/>
      <c r="Z103" s="14"/>
      <c r="AA103" s="14"/>
      <c r="AB103" s="14"/>
      <c r="AC103" s="14"/>
      <c r="AD103" s="14"/>
      <c r="AE103" s="14"/>
    </row>
    <row r="104" s="14" customFormat="1" ht="19.92" customHeight="1">
      <c r="A104" s="14"/>
      <c r="B104" s="280"/>
      <c r="C104" s="134"/>
      <c r="D104" s="281" t="s">
        <v>1403</v>
      </c>
      <c r="E104" s="282"/>
      <c r="F104" s="282"/>
      <c r="G104" s="282"/>
      <c r="H104" s="282"/>
      <c r="I104" s="282"/>
      <c r="J104" s="283">
        <f>J1420</f>
        <v>0</v>
      </c>
      <c r="K104" s="134"/>
      <c r="L104" s="284"/>
      <c r="S104" s="14"/>
      <c r="T104" s="14"/>
      <c r="U104" s="14"/>
      <c r="V104" s="14"/>
      <c r="W104" s="14"/>
      <c r="X104" s="14"/>
      <c r="Y104" s="14"/>
      <c r="Z104" s="14"/>
      <c r="AA104" s="14"/>
      <c r="AB104" s="14"/>
      <c r="AC104" s="14"/>
      <c r="AD104" s="14"/>
      <c r="AE104" s="14"/>
    </row>
    <row r="105" s="14" customFormat="1" ht="19.92" customHeight="1">
      <c r="A105" s="14"/>
      <c r="B105" s="280"/>
      <c r="C105" s="134"/>
      <c r="D105" s="281" t="s">
        <v>3107</v>
      </c>
      <c r="E105" s="282"/>
      <c r="F105" s="282"/>
      <c r="G105" s="282"/>
      <c r="H105" s="282"/>
      <c r="I105" s="282"/>
      <c r="J105" s="283">
        <f>J1494</f>
        <v>0</v>
      </c>
      <c r="K105" s="134"/>
      <c r="L105" s="284"/>
      <c r="S105" s="14"/>
      <c r="T105" s="14"/>
      <c r="U105" s="14"/>
      <c r="V105" s="14"/>
      <c r="W105" s="14"/>
      <c r="X105" s="14"/>
      <c r="Y105" s="14"/>
      <c r="Z105" s="14"/>
      <c r="AA105" s="14"/>
      <c r="AB105" s="14"/>
      <c r="AC105" s="14"/>
      <c r="AD105" s="14"/>
      <c r="AE105" s="14"/>
    </row>
    <row r="106" s="14" customFormat="1" ht="19.92" customHeight="1">
      <c r="A106" s="14"/>
      <c r="B106" s="280"/>
      <c r="C106" s="134"/>
      <c r="D106" s="281" t="s">
        <v>1404</v>
      </c>
      <c r="E106" s="282"/>
      <c r="F106" s="282"/>
      <c r="G106" s="282"/>
      <c r="H106" s="282"/>
      <c r="I106" s="282"/>
      <c r="J106" s="283">
        <f>J1497</f>
        <v>0</v>
      </c>
      <c r="K106" s="134"/>
      <c r="L106" s="284"/>
      <c r="S106" s="14"/>
      <c r="T106" s="14"/>
      <c r="U106" s="14"/>
      <c r="V106" s="14"/>
      <c r="W106" s="14"/>
      <c r="X106" s="14"/>
      <c r="Y106" s="14"/>
      <c r="Z106" s="14"/>
      <c r="AA106" s="14"/>
      <c r="AB106" s="14"/>
      <c r="AC106" s="14"/>
      <c r="AD106" s="14"/>
      <c r="AE106" s="14"/>
    </row>
    <row r="107" s="12" customFormat="1" ht="24.96" customHeight="1">
      <c r="A107" s="12"/>
      <c r="B107" s="242"/>
      <c r="C107" s="243"/>
      <c r="D107" s="244" t="s">
        <v>2001</v>
      </c>
      <c r="E107" s="245"/>
      <c r="F107" s="245"/>
      <c r="G107" s="245"/>
      <c r="H107" s="245"/>
      <c r="I107" s="245"/>
      <c r="J107" s="246">
        <f>J1525</f>
        <v>0</v>
      </c>
      <c r="K107" s="243"/>
      <c r="L107" s="247"/>
      <c r="S107" s="12"/>
      <c r="T107" s="12"/>
      <c r="U107" s="12"/>
      <c r="V107" s="12"/>
      <c r="W107" s="12"/>
      <c r="X107" s="12"/>
      <c r="Y107" s="12"/>
      <c r="Z107" s="12"/>
      <c r="AA107" s="12"/>
      <c r="AB107" s="12"/>
      <c r="AC107" s="12"/>
      <c r="AD107" s="12"/>
      <c r="AE107" s="12"/>
    </row>
    <row r="108" s="14" customFormat="1" ht="19.92" customHeight="1">
      <c r="A108" s="14"/>
      <c r="B108" s="280"/>
      <c r="C108" s="134"/>
      <c r="D108" s="281" t="s">
        <v>2002</v>
      </c>
      <c r="E108" s="282"/>
      <c r="F108" s="282"/>
      <c r="G108" s="282"/>
      <c r="H108" s="282"/>
      <c r="I108" s="282"/>
      <c r="J108" s="283">
        <f>J1526</f>
        <v>0</v>
      </c>
      <c r="K108" s="134"/>
      <c r="L108" s="284"/>
      <c r="S108" s="14"/>
      <c r="T108" s="14"/>
      <c r="U108" s="14"/>
      <c r="V108" s="14"/>
      <c r="W108" s="14"/>
      <c r="X108" s="14"/>
      <c r="Y108" s="14"/>
      <c r="Z108" s="14"/>
      <c r="AA108" s="14"/>
      <c r="AB108" s="14"/>
      <c r="AC108" s="14"/>
      <c r="AD108" s="14"/>
      <c r="AE108" s="14"/>
    </row>
    <row r="109" s="2" customFormat="1" ht="21.84" customHeight="1">
      <c r="A109" s="39"/>
      <c r="B109" s="40"/>
      <c r="C109" s="41"/>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6.96" customHeight="1">
      <c r="A110" s="39"/>
      <c r="B110" s="67"/>
      <c r="C110" s="68"/>
      <c r="D110" s="68"/>
      <c r="E110" s="68"/>
      <c r="F110" s="68"/>
      <c r="G110" s="68"/>
      <c r="H110" s="68"/>
      <c r="I110" s="68"/>
      <c r="J110" s="68"/>
      <c r="K110" s="68"/>
      <c r="L110" s="64"/>
      <c r="S110" s="39"/>
      <c r="T110" s="39"/>
      <c r="U110" s="39"/>
      <c r="V110" s="39"/>
      <c r="W110" s="39"/>
      <c r="X110" s="39"/>
      <c r="Y110" s="39"/>
      <c r="Z110" s="39"/>
      <c r="AA110" s="39"/>
      <c r="AB110" s="39"/>
      <c r="AC110" s="39"/>
      <c r="AD110" s="39"/>
      <c r="AE110" s="39"/>
    </row>
    <row r="114" s="2" customFormat="1" ht="6.96" customHeight="1">
      <c r="A114" s="39"/>
      <c r="B114" s="69"/>
      <c r="C114" s="70"/>
      <c r="D114" s="70"/>
      <c r="E114" s="70"/>
      <c r="F114" s="70"/>
      <c r="G114" s="70"/>
      <c r="H114" s="70"/>
      <c r="I114" s="70"/>
      <c r="J114" s="70"/>
      <c r="K114" s="70"/>
      <c r="L114" s="64"/>
      <c r="S114" s="39"/>
      <c r="T114" s="39"/>
      <c r="U114" s="39"/>
      <c r="V114" s="39"/>
      <c r="W114" s="39"/>
      <c r="X114" s="39"/>
      <c r="Y114" s="39"/>
      <c r="Z114" s="39"/>
      <c r="AA114" s="39"/>
      <c r="AB114" s="39"/>
      <c r="AC114" s="39"/>
      <c r="AD114" s="39"/>
      <c r="AE114" s="39"/>
    </row>
    <row r="115" s="2" customFormat="1" ht="24.96" customHeight="1">
      <c r="A115" s="39"/>
      <c r="B115" s="40"/>
      <c r="C115" s="24" t="s">
        <v>178</v>
      </c>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6.96" customHeight="1">
      <c r="A116" s="39"/>
      <c r="B116" s="40"/>
      <c r="C116" s="41"/>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12" customHeight="1">
      <c r="A117" s="39"/>
      <c r="B117" s="40"/>
      <c r="C117" s="33" t="s">
        <v>16</v>
      </c>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16.5" customHeight="1">
      <c r="A118" s="39"/>
      <c r="B118" s="40"/>
      <c r="C118" s="41"/>
      <c r="D118" s="41"/>
      <c r="E118" s="184" t="str">
        <f>E7</f>
        <v>SPLAŠKOVÁ KANALIZACE ÚSTÍ NAD ORLICÍ ČERNOVÍR</v>
      </c>
      <c r="F118" s="33"/>
      <c r="G118" s="33"/>
      <c r="H118" s="33"/>
      <c r="I118" s="41"/>
      <c r="J118" s="41"/>
      <c r="K118" s="41"/>
      <c r="L118" s="64"/>
      <c r="S118" s="39"/>
      <c r="T118" s="39"/>
      <c r="U118" s="39"/>
      <c r="V118" s="39"/>
      <c r="W118" s="39"/>
      <c r="X118" s="39"/>
      <c r="Y118" s="39"/>
      <c r="Z118" s="39"/>
      <c r="AA118" s="39"/>
      <c r="AB118" s="39"/>
      <c r="AC118" s="39"/>
      <c r="AD118" s="39"/>
      <c r="AE118" s="39"/>
    </row>
    <row r="119" s="2" customFormat="1" ht="12" customHeight="1">
      <c r="A119" s="39"/>
      <c r="B119" s="40"/>
      <c r="C119" s="33" t="s">
        <v>169</v>
      </c>
      <c r="D119" s="41"/>
      <c r="E119" s="41"/>
      <c r="F119" s="41"/>
      <c r="G119" s="41"/>
      <c r="H119" s="41"/>
      <c r="I119" s="41"/>
      <c r="J119" s="41"/>
      <c r="K119" s="41"/>
      <c r="L119" s="64"/>
      <c r="S119" s="39"/>
      <c r="T119" s="39"/>
      <c r="U119" s="39"/>
      <c r="V119" s="39"/>
      <c r="W119" s="39"/>
      <c r="X119" s="39"/>
      <c r="Y119" s="39"/>
      <c r="Z119" s="39"/>
      <c r="AA119" s="39"/>
      <c r="AB119" s="39"/>
      <c r="AC119" s="39"/>
      <c r="AD119" s="39"/>
      <c r="AE119" s="39"/>
    </row>
    <row r="120" s="2" customFormat="1" ht="16.5" customHeight="1">
      <c r="A120" s="39"/>
      <c r="B120" s="40"/>
      <c r="C120" s="41"/>
      <c r="D120" s="41"/>
      <c r="E120" s="77" t="str">
        <f>E9</f>
        <v>SO-02 - Gravitační stoky Oldřichovice</v>
      </c>
      <c r="F120" s="41"/>
      <c r="G120" s="41"/>
      <c r="H120" s="41"/>
      <c r="I120" s="41"/>
      <c r="J120" s="41"/>
      <c r="K120" s="41"/>
      <c r="L120" s="64"/>
      <c r="S120" s="39"/>
      <c r="T120" s="39"/>
      <c r="U120" s="39"/>
      <c r="V120" s="39"/>
      <c r="W120" s="39"/>
      <c r="X120" s="39"/>
      <c r="Y120" s="39"/>
      <c r="Z120" s="39"/>
      <c r="AA120" s="39"/>
      <c r="AB120" s="39"/>
      <c r="AC120" s="39"/>
      <c r="AD120" s="39"/>
      <c r="AE120" s="39"/>
    </row>
    <row r="121" s="2" customFormat="1" ht="6.96" customHeight="1">
      <c r="A121" s="39"/>
      <c r="B121" s="40"/>
      <c r="C121" s="41"/>
      <c r="D121" s="41"/>
      <c r="E121" s="41"/>
      <c r="F121" s="41"/>
      <c r="G121" s="41"/>
      <c r="H121" s="41"/>
      <c r="I121" s="41"/>
      <c r="J121" s="41"/>
      <c r="K121" s="41"/>
      <c r="L121" s="64"/>
      <c r="S121" s="39"/>
      <c r="T121" s="39"/>
      <c r="U121" s="39"/>
      <c r="V121" s="39"/>
      <c r="W121" s="39"/>
      <c r="X121" s="39"/>
      <c r="Y121" s="39"/>
      <c r="Z121" s="39"/>
      <c r="AA121" s="39"/>
      <c r="AB121" s="39"/>
      <c r="AC121" s="39"/>
      <c r="AD121" s="39"/>
      <c r="AE121" s="39"/>
    </row>
    <row r="122" s="2" customFormat="1" ht="12" customHeight="1">
      <c r="A122" s="39"/>
      <c r="B122" s="40"/>
      <c r="C122" s="33" t="s">
        <v>20</v>
      </c>
      <c r="D122" s="41"/>
      <c r="E122" s="41"/>
      <c r="F122" s="28" t="str">
        <f>F12</f>
        <v>Černovír</v>
      </c>
      <c r="G122" s="41"/>
      <c r="H122" s="41"/>
      <c r="I122" s="33" t="s">
        <v>22</v>
      </c>
      <c r="J122" s="80" t="str">
        <f>IF(J12="","",J12)</f>
        <v>18. 10. 2021</v>
      </c>
      <c r="K122" s="41"/>
      <c r="L122" s="64"/>
      <c r="S122" s="39"/>
      <c r="T122" s="39"/>
      <c r="U122" s="39"/>
      <c r="V122" s="39"/>
      <c r="W122" s="39"/>
      <c r="X122" s="39"/>
      <c r="Y122" s="39"/>
      <c r="Z122" s="39"/>
      <c r="AA122" s="39"/>
      <c r="AB122" s="39"/>
      <c r="AC122" s="39"/>
      <c r="AD122" s="39"/>
      <c r="AE122" s="39"/>
    </row>
    <row r="123" s="2" customFormat="1" ht="6.96" customHeight="1">
      <c r="A123" s="39"/>
      <c r="B123" s="40"/>
      <c r="C123" s="41"/>
      <c r="D123" s="41"/>
      <c r="E123" s="41"/>
      <c r="F123" s="41"/>
      <c r="G123" s="41"/>
      <c r="H123" s="41"/>
      <c r="I123" s="41"/>
      <c r="J123" s="41"/>
      <c r="K123" s="41"/>
      <c r="L123" s="64"/>
      <c r="S123" s="39"/>
      <c r="T123" s="39"/>
      <c r="U123" s="39"/>
      <c r="V123" s="39"/>
      <c r="W123" s="39"/>
      <c r="X123" s="39"/>
      <c r="Y123" s="39"/>
      <c r="Z123" s="39"/>
      <c r="AA123" s="39"/>
      <c r="AB123" s="39"/>
      <c r="AC123" s="39"/>
      <c r="AD123" s="39"/>
      <c r="AE123" s="39"/>
    </row>
    <row r="124" s="2" customFormat="1" ht="25.65" customHeight="1">
      <c r="A124" s="39"/>
      <c r="B124" s="40"/>
      <c r="C124" s="33" t="s">
        <v>24</v>
      </c>
      <c r="D124" s="41"/>
      <c r="E124" s="41"/>
      <c r="F124" s="28" t="str">
        <f>E15</f>
        <v>TEPVOS s.r.o., Královéhradecká 1566, Ústí n.Orlicí</v>
      </c>
      <c r="G124" s="41"/>
      <c r="H124" s="41"/>
      <c r="I124" s="33" t="s">
        <v>30</v>
      </c>
      <c r="J124" s="37" t="str">
        <f>E21</f>
        <v>Aquaprocon s.r.o., Divize Praha</v>
      </c>
      <c r="K124" s="41"/>
      <c r="L124" s="64"/>
      <c r="S124" s="39"/>
      <c r="T124" s="39"/>
      <c r="U124" s="39"/>
      <c r="V124" s="39"/>
      <c r="W124" s="39"/>
      <c r="X124" s="39"/>
      <c r="Y124" s="39"/>
      <c r="Z124" s="39"/>
      <c r="AA124" s="39"/>
      <c r="AB124" s="39"/>
      <c r="AC124" s="39"/>
      <c r="AD124" s="39"/>
      <c r="AE124" s="39"/>
    </row>
    <row r="125" s="2" customFormat="1" ht="15.15" customHeight="1">
      <c r="A125" s="39"/>
      <c r="B125" s="40"/>
      <c r="C125" s="33" t="s">
        <v>28</v>
      </c>
      <c r="D125" s="41"/>
      <c r="E125" s="41"/>
      <c r="F125" s="28" t="str">
        <f>IF(E18="","",E18)</f>
        <v>Vyplň údaj</v>
      </c>
      <c r="G125" s="41"/>
      <c r="H125" s="41"/>
      <c r="I125" s="33" t="s">
        <v>33</v>
      </c>
      <c r="J125" s="37" t="str">
        <f>E24</f>
        <v>Jaroslav Pelnář</v>
      </c>
      <c r="K125" s="41"/>
      <c r="L125" s="64"/>
      <c r="S125" s="39"/>
      <c r="T125" s="39"/>
      <c r="U125" s="39"/>
      <c r="V125" s="39"/>
      <c r="W125" s="39"/>
      <c r="X125" s="39"/>
      <c r="Y125" s="39"/>
      <c r="Z125" s="39"/>
      <c r="AA125" s="39"/>
      <c r="AB125" s="39"/>
      <c r="AC125" s="39"/>
      <c r="AD125" s="39"/>
      <c r="AE125" s="39"/>
    </row>
    <row r="126" s="2" customFormat="1" ht="10.32" customHeight="1">
      <c r="A126" s="39"/>
      <c r="B126" s="40"/>
      <c r="C126" s="41"/>
      <c r="D126" s="41"/>
      <c r="E126" s="41"/>
      <c r="F126" s="41"/>
      <c r="G126" s="41"/>
      <c r="H126" s="41"/>
      <c r="I126" s="41"/>
      <c r="J126" s="41"/>
      <c r="K126" s="41"/>
      <c r="L126" s="64"/>
      <c r="S126" s="39"/>
      <c r="T126" s="39"/>
      <c r="U126" s="39"/>
      <c r="V126" s="39"/>
      <c r="W126" s="39"/>
      <c r="X126" s="39"/>
      <c r="Y126" s="39"/>
      <c r="Z126" s="39"/>
      <c r="AA126" s="39"/>
      <c r="AB126" s="39"/>
      <c r="AC126" s="39"/>
      <c r="AD126" s="39"/>
      <c r="AE126" s="39"/>
    </row>
    <row r="127" s="9" customFormat="1" ht="29.28" customHeight="1">
      <c r="A127" s="189"/>
      <c r="B127" s="190"/>
      <c r="C127" s="191" t="s">
        <v>179</v>
      </c>
      <c r="D127" s="192" t="s">
        <v>61</v>
      </c>
      <c r="E127" s="192" t="s">
        <v>57</v>
      </c>
      <c r="F127" s="192" t="s">
        <v>58</v>
      </c>
      <c r="G127" s="192" t="s">
        <v>180</v>
      </c>
      <c r="H127" s="192" t="s">
        <v>181</v>
      </c>
      <c r="I127" s="192" t="s">
        <v>182</v>
      </c>
      <c r="J127" s="192" t="s">
        <v>175</v>
      </c>
      <c r="K127" s="193" t="s">
        <v>183</v>
      </c>
      <c r="L127" s="194"/>
      <c r="M127" s="101" t="s">
        <v>1</v>
      </c>
      <c r="N127" s="102" t="s">
        <v>40</v>
      </c>
      <c r="O127" s="102" t="s">
        <v>184</v>
      </c>
      <c r="P127" s="102" t="s">
        <v>185</v>
      </c>
      <c r="Q127" s="102" t="s">
        <v>186</v>
      </c>
      <c r="R127" s="102" t="s">
        <v>187</v>
      </c>
      <c r="S127" s="102" t="s">
        <v>188</v>
      </c>
      <c r="T127" s="103" t="s">
        <v>189</v>
      </c>
      <c r="U127" s="189"/>
      <c r="V127" s="189"/>
      <c r="W127" s="189"/>
      <c r="X127" s="189"/>
      <c r="Y127" s="189"/>
      <c r="Z127" s="189"/>
      <c r="AA127" s="189"/>
      <c r="AB127" s="189"/>
      <c r="AC127" s="189"/>
      <c r="AD127" s="189"/>
      <c r="AE127" s="189"/>
    </row>
    <row r="128" s="2" customFormat="1" ht="22.8" customHeight="1">
      <c r="A128" s="39"/>
      <c r="B128" s="40"/>
      <c r="C128" s="108" t="s">
        <v>190</v>
      </c>
      <c r="D128" s="41"/>
      <c r="E128" s="41"/>
      <c r="F128" s="41"/>
      <c r="G128" s="41"/>
      <c r="H128" s="41"/>
      <c r="I128" s="41"/>
      <c r="J128" s="195">
        <f>BK128</f>
        <v>0</v>
      </c>
      <c r="K128" s="41"/>
      <c r="L128" s="45"/>
      <c r="M128" s="104"/>
      <c r="N128" s="196"/>
      <c r="O128" s="105"/>
      <c r="P128" s="197">
        <f>P129+P1525</f>
        <v>0</v>
      </c>
      <c r="Q128" s="105"/>
      <c r="R128" s="197">
        <f>R129+R1525</f>
        <v>94.688959650000001</v>
      </c>
      <c r="S128" s="105"/>
      <c r="T128" s="198">
        <f>T129+T1525</f>
        <v>1433.4829699999998</v>
      </c>
      <c r="U128" s="39"/>
      <c r="V128" s="39"/>
      <c r="W128" s="39"/>
      <c r="X128" s="39"/>
      <c r="Y128" s="39"/>
      <c r="Z128" s="39"/>
      <c r="AA128" s="39"/>
      <c r="AB128" s="39"/>
      <c r="AC128" s="39"/>
      <c r="AD128" s="39"/>
      <c r="AE128" s="39"/>
      <c r="AT128" s="18" t="s">
        <v>75</v>
      </c>
      <c r="AU128" s="18" t="s">
        <v>177</v>
      </c>
      <c r="BK128" s="199">
        <f>BK129+BK1525</f>
        <v>0</v>
      </c>
    </row>
    <row r="129" s="13" customFormat="1" ht="25.92" customHeight="1">
      <c r="A129" s="13"/>
      <c r="B129" s="248"/>
      <c r="C129" s="249"/>
      <c r="D129" s="250" t="s">
        <v>75</v>
      </c>
      <c r="E129" s="251" t="s">
        <v>1406</v>
      </c>
      <c r="F129" s="251" t="s">
        <v>1407</v>
      </c>
      <c r="G129" s="249"/>
      <c r="H129" s="249"/>
      <c r="I129" s="252"/>
      <c r="J129" s="253">
        <f>BK129</f>
        <v>0</v>
      </c>
      <c r="K129" s="249"/>
      <c r="L129" s="254"/>
      <c r="M129" s="255"/>
      <c r="N129" s="256"/>
      <c r="O129" s="256"/>
      <c r="P129" s="257">
        <f>P130+P898+P912+P924+P966+P1288+P1420+P1494+P1497</f>
        <v>0</v>
      </c>
      <c r="Q129" s="256"/>
      <c r="R129" s="257">
        <f>R130+R898+R912+R924+R966+R1288+R1420+R1494+R1497</f>
        <v>94.629979649999996</v>
      </c>
      <c r="S129" s="256"/>
      <c r="T129" s="258">
        <f>T130+T898+T912+T924+T966+T1288+T1420+T1494+T1497</f>
        <v>1433.4829699999998</v>
      </c>
      <c r="U129" s="13"/>
      <c r="V129" s="13"/>
      <c r="W129" s="13"/>
      <c r="X129" s="13"/>
      <c r="Y129" s="13"/>
      <c r="Z129" s="13"/>
      <c r="AA129" s="13"/>
      <c r="AB129" s="13"/>
      <c r="AC129" s="13"/>
      <c r="AD129" s="13"/>
      <c r="AE129" s="13"/>
      <c r="AR129" s="259" t="s">
        <v>83</v>
      </c>
      <c r="AT129" s="260" t="s">
        <v>75</v>
      </c>
      <c r="AU129" s="260" t="s">
        <v>76</v>
      </c>
      <c r="AY129" s="259" t="s">
        <v>195</v>
      </c>
      <c r="BK129" s="261">
        <f>BK130+BK898+BK912+BK924+BK966+BK1288+BK1420+BK1494+BK1497</f>
        <v>0</v>
      </c>
    </row>
    <row r="130" s="13" customFormat="1" ht="22.8" customHeight="1">
      <c r="A130" s="13"/>
      <c r="B130" s="248"/>
      <c r="C130" s="249"/>
      <c r="D130" s="250" t="s">
        <v>75</v>
      </c>
      <c r="E130" s="285" t="s">
        <v>83</v>
      </c>
      <c r="F130" s="285" t="s">
        <v>1408</v>
      </c>
      <c r="G130" s="249"/>
      <c r="H130" s="249"/>
      <c r="I130" s="252"/>
      <c r="J130" s="286">
        <f>BK130</f>
        <v>0</v>
      </c>
      <c r="K130" s="249"/>
      <c r="L130" s="254"/>
      <c r="M130" s="255"/>
      <c r="N130" s="256"/>
      <c r="O130" s="256"/>
      <c r="P130" s="257">
        <f>SUM(P131:P897)</f>
        <v>0</v>
      </c>
      <c r="Q130" s="256"/>
      <c r="R130" s="257">
        <f>SUM(R131:R897)</f>
        <v>6.5670534100000006</v>
      </c>
      <c r="S130" s="256"/>
      <c r="T130" s="258">
        <f>SUM(T131:T897)</f>
        <v>1433.4829699999998</v>
      </c>
      <c r="U130" s="13"/>
      <c r="V130" s="13"/>
      <c r="W130" s="13"/>
      <c r="X130" s="13"/>
      <c r="Y130" s="13"/>
      <c r="Z130" s="13"/>
      <c r="AA130" s="13"/>
      <c r="AB130" s="13"/>
      <c r="AC130" s="13"/>
      <c r="AD130" s="13"/>
      <c r="AE130" s="13"/>
      <c r="AR130" s="259" t="s">
        <v>83</v>
      </c>
      <c r="AT130" s="260" t="s">
        <v>75</v>
      </c>
      <c r="AU130" s="260" t="s">
        <v>83</v>
      </c>
      <c r="AY130" s="259" t="s">
        <v>195</v>
      </c>
      <c r="BK130" s="261">
        <f>SUM(BK131:BK897)</f>
        <v>0</v>
      </c>
    </row>
    <row r="131" s="2" customFormat="1" ht="24.15" customHeight="1">
      <c r="A131" s="39"/>
      <c r="B131" s="40"/>
      <c r="C131" s="200" t="s">
        <v>83</v>
      </c>
      <c r="D131" s="200" t="s">
        <v>191</v>
      </c>
      <c r="E131" s="201" t="s">
        <v>3108</v>
      </c>
      <c r="F131" s="202" t="s">
        <v>3109</v>
      </c>
      <c r="G131" s="203" t="s">
        <v>1411</v>
      </c>
      <c r="H131" s="204">
        <v>36.225999999999999</v>
      </c>
      <c r="I131" s="205"/>
      <c r="J131" s="206">
        <f>ROUND(I131*H131,2)</f>
        <v>0</v>
      </c>
      <c r="K131" s="202" t="s">
        <v>1412</v>
      </c>
      <c r="L131" s="45"/>
      <c r="M131" s="207" t="s">
        <v>1</v>
      </c>
      <c r="N131" s="208" t="s">
        <v>41</v>
      </c>
      <c r="O131" s="92"/>
      <c r="P131" s="209">
        <f>O131*H131</f>
        <v>0</v>
      </c>
      <c r="Q131" s="209">
        <v>0</v>
      </c>
      <c r="R131" s="209">
        <f>Q131*H131</f>
        <v>0</v>
      </c>
      <c r="S131" s="209">
        <v>0.32000000000000001</v>
      </c>
      <c r="T131" s="210">
        <f>S131*H131</f>
        <v>11.592319999999999</v>
      </c>
      <c r="U131" s="39"/>
      <c r="V131" s="39"/>
      <c r="W131" s="39"/>
      <c r="X131" s="39"/>
      <c r="Y131" s="39"/>
      <c r="Z131" s="39"/>
      <c r="AA131" s="39"/>
      <c r="AB131" s="39"/>
      <c r="AC131" s="39"/>
      <c r="AD131" s="39"/>
      <c r="AE131" s="39"/>
      <c r="AR131" s="211" t="s">
        <v>234</v>
      </c>
      <c r="AT131" s="211" t="s">
        <v>191</v>
      </c>
      <c r="AU131" s="211" t="s">
        <v>85</v>
      </c>
      <c r="AY131" s="18" t="s">
        <v>195</v>
      </c>
      <c r="BE131" s="212">
        <f>IF(N131="základní",J131,0)</f>
        <v>0</v>
      </c>
      <c r="BF131" s="212">
        <f>IF(N131="snížená",J131,0)</f>
        <v>0</v>
      </c>
      <c r="BG131" s="212">
        <f>IF(N131="zákl. přenesená",J131,0)</f>
        <v>0</v>
      </c>
      <c r="BH131" s="212">
        <f>IF(N131="sníž. přenesená",J131,0)</f>
        <v>0</v>
      </c>
      <c r="BI131" s="212">
        <f>IF(N131="nulová",J131,0)</f>
        <v>0</v>
      </c>
      <c r="BJ131" s="18" t="s">
        <v>83</v>
      </c>
      <c r="BK131" s="212">
        <f>ROUND(I131*H131,2)</f>
        <v>0</v>
      </c>
      <c r="BL131" s="18" t="s">
        <v>234</v>
      </c>
      <c r="BM131" s="211" t="s">
        <v>3110</v>
      </c>
    </row>
    <row r="132" s="10" customFormat="1">
      <c r="A132" s="10"/>
      <c r="B132" s="218"/>
      <c r="C132" s="219"/>
      <c r="D132" s="213" t="s">
        <v>199</v>
      </c>
      <c r="E132" s="220" t="s">
        <v>1</v>
      </c>
      <c r="F132" s="221" t="s">
        <v>3111</v>
      </c>
      <c r="G132" s="219"/>
      <c r="H132" s="220" t="s">
        <v>1</v>
      </c>
      <c r="I132" s="222"/>
      <c r="J132" s="219"/>
      <c r="K132" s="219"/>
      <c r="L132" s="223"/>
      <c r="M132" s="224"/>
      <c r="N132" s="225"/>
      <c r="O132" s="225"/>
      <c r="P132" s="225"/>
      <c r="Q132" s="225"/>
      <c r="R132" s="225"/>
      <c r="S132" s="225"/>
      <c r="T132" s="226"/>
      <c r="U132" s="10"/>
      <c r="V132" s="10"/>
      <c r="W132" s="10"/>
      <c r="X132" s="10"/>
      <c r="Y132" s="10"/>
      <c r="Z132" s="10"/>
      <c r="AA132" s="10"/>
      <c r="AB132" s="10"/>
      <c r="AC132" s="10"/>
      <c r="AD132" s="10"/>
      <c r="AE132" s="10"/>
      <c r="AT132" s="227" t="s">
        <v>199</v>
      </c>
      <c r="AU132" s="227" t="s">
        <v>85</v>
      </c>
      <c r="AV132" s="10" t="s">
        <v>83</v>
      </c>
      <c r="AW132" s="10" t="s">
        <v>32</v>
      </c>
      <c r="AX132" s="10" t="s">
        <v>76</v>
      </c>
      <c r="AY132" s="227" t="s">
        <v>195</v>
      </c>
    </row>
    <row r="133" s="10" customFormat="1">
      <c r="A133" s="10"/>
      <c r="B133" s="218"/>
      <c r="C133" s="219"/>
      <c r="D133" s="213" t="s">
        <v>199</v>
      </c>
      <c r="E133" s="220" t="s">
        <v>1</v>
      </c>
      <c r="F133" s="221" t="s">
        <v>3112</v>
      </c>
      <c r="G133" s="219"/>
      <c r="H133" s="220" t="s">
        <v>1</v>
      </c>
      <c r="I133" s="222"/>
      <c r="J133" s="219"/>
      <c r="K133" s="219"/>
      <c r="L133" s="223"/>
      <c r="M133" s="224"/>
      <c r="N133" s="225"/>
      <c r="O133" s="225"/>
      <c r="P133" s="225"/>
      <c r="Q133" s="225"/>
      <c r="R133" s="225"/>
      <c r="S133" s="225"/>
      <c r="T133" s="226"/>
      <c r="U133" s="10"/>
      <c r="V133" s="10"/>
      <c r="W133" s="10"/>
      <c r="X133" s="10"/>
      <c r="Y133" s="10"/>
      <c r="Z133" s="10"/>
      <c r="AA133" s="10"/>
      <c r="AB133" s="10"/>
      <c r="AC133" s="10"/>
      <c r="AD133" s="10"/>
      <c r="AE133" s="10"/>
      <c r="AT133" s="227" t="s">
        <v>199</v>
      </c>
      <c r="AU133" s="227" t="s">
        <v>85</v>
      </c>
      <c r="AV133" s="10" t="s">
        <v>83</v>
      </c>
      <c r="AW133" s="10" t="s">
        <v>32</v>
      </c>
      <c r="AX133" s="10" t="s">
        <v>76</v>
      </c>
      <c r="AY133" s="227" t="s">
        <v>195</v>
      </c>
    </row>
    <row r="134" s="11" customFormat="1">
      <c r="A134" s="11"/>
      <c r="B134" s="228"/>
      <c r="C134" s="229"/>
      <c r="D134" s="213" t="s">
        <v>199</v>
      </c>
      <c r="E134" s="230" t="s">
        <v>1</v>
      </c>
      <c r="F134" s="231" t="s">
        <v>3113</v>
      </c>
      <c r="G134" s="229"/>
      <c r="H134" s="232">
        <v>15.228</v>
      </c>
      <c r="I134" s="233"/>
      <c r="J134" s="229"/>
      <c r="K134" s="229"/>
      <c r="L134" s="234"/>
      <c r="M134" s="235"/>
      <c r="N134" s="236"/>
      <c r="O134" s="236"/>
      <c r="P134" s="236"/>
      <c r="Q134" s="236"/>
      <c r="R134" s="236"/>
      <c r="S134" s="236"/>
      <c r="T134" s="237"/>
      <c r="U134" s="11"/>
      <c r="V134" s="11"/>
      <c r="W134" s="11"/>
      <c r="X134" s="11"/>
      <c r="Y134" s="11"/>
      <c r="Z134" s="11"/>
      <c r="AA134" s="11"/>
      <c r="AB134" s="11"/>
      <c r="AC134" s="11"/>
      <c r="AD134" s="11"/>
      <c r="AE134" s="11"/>
      <c r="AT134" s="238" t="s">
        <v>199</v>
      </c>
      <c r="AU134" s="238" t="s">
        <v>85</v>
      </c>
      <c r="AV134" s="11" t="s">
        <v>85</v>
      </c>
      <c r="AW134" s="11" t="s">
        <v>32</v>
      </c>
      <c r="AX134" s="11" t="s">
        <v>76</v>
      </c>
      <c r="AY134" s="238" t="s">
        <v>195</v>
      </c>
    </row>
    <row r="135" s="11" customFormat="1">
      <c r="A135" s="11"/>
      <c r="B135" s="228"/>
      <c r="C135" s="229"/>
      <c r="D135" s="213" t="s">
        <v>199</v>
      </c>
      <c r="E135" s="230" t="s">
        <v>1</v>
      </c>
      <c r="F135" s="231" t="s">
        <v>3114</v>
      </c>
      <c r="G135" s="229"/>
      <c r="H135" s="232">
        <v>3.25</v>
      </c>
      <c r="I135" s="233"/>
      <c r="J135" s="229"/>
      <c r="K135" s="229"/>
      <c r="L135" s="234"/>
      <c r="M135" s="235"/>
      <c r="N135" s="236"/>
      <c r="O135" s="236"/>
      <c r="P135" s="236"/>
      <c r="Q135" s="236"/>
      <c r="R135" s="236"/>
      <c r="S135" s="236"/>
      <c r="T135" s="237"/>
      <c r="U135" s="11"/>
      <c r="V135" s="11"/>
      <c r="W135" s="11"/>
      <c r="X135" s="11"/>
      <c r="Y135" s="11"/>
      <c r="Z135" s="11"/>
      <c r="AA135" s="11"/>
      <c r="AB135" s="11"/>
      <c r="AC135" s="11"/>
      <c r="AD135" s="11"/>
      <c r="AE135" s="11"/>
      <c r="AT135" s="238" t="s">
        <v>199</v>
      </c>
      <c r="AU135" s="238" t="s">
        <v>85</v>
      </c>
      <c r="AV135" s="11" t="s">
        <v>85</v>
      </c>
      <c r="AW135" s="11" t="s">
        <v>32</v>
      </c>
      <c r="AX135" s="11" t="s">
        <v>76</v>
      </c>
      <c r="AY135" s="238" t="s">
        <v>195</v>
      </c>
    </row>
    <row r="136" s="16" customFormat="1">
      <c r="A136" s="16"/>
      <c r="B136" s="298"/>
      <c r="C136" s="299"/>
      <c r="D136" s="213" t="s">
        <v>199</v>
      </c>
      <c r="E136" s="300" t="s">
        <v>1</v>
      </c>
      <c r="F136" s="301" t="s">
        <v>1498</v>
      </c>
      <c r="G136" s="299"/>
      <c r="H136" s="302">
        <v>18.478000000000002</v>
      </c>
      <c r="I136" s="303"/>
      <c r="J136" s="299"/>
      <c r="K136" s="299"/>
      <c r="L136" s="304"/>
      <c r="M136" s="305"/>
      <c r="N136" s="306"/>
      <c r="O136" s="306"/>
      <c r="P136" s="306"/>
      <c r="Q136" s="306"/>
      <c r="R136" s="306"/>
      <c r="S136" s="306"/>
      <c r="T136" s="307"/>
      <c r="U136" s="16"/>
      <c r="V136" s="16"/>
      <c r="W136" s="16"/>
      <c r="X136" s="16"/>
      <c r="Y136" s="16"/>
      <c r="Z136" s="16"/>
      <c r="AA136" s="16"/>
      <c r="AB136" s="16"/>
      <c r="AC136" s="16"/>
      <c r="AD136" s="16"/>
      <c r="AE136" s="16"/>
      <c r="AT136" s="308" t="s">
        <v>199</v>
      </c>
      <c r="AU136" s="308" t="s">
        <v>85</v>
      </c>
      <c r="AV136" s="16" t="s">
        <v>229</v>
      </c>
      <c r="AW136" s="16" t="s">
        <v>32</v>
      </c>
      <c r="AX136" s="16" t="s">
        <v>76</v>
      </c>
      <c r="AY136" s="308" t="s">
        <v>195</v>
      </c>
    </row>
    <row r="137" s="10" customFormat="1">
      <c r="A137" s="10"/>
      <c r="B137" s="218"/>
      <c r="C137" s="219"/>
      <c r="D137" s="213" t="s">
        <v>199</v>
      </c>
      <c r="E137" s="220" t="s">
        <v>1</v>
      </c>
      <c r="F137" s="221" t="s">
        <v>3115</v>
      </c>
      <c r="G137" s="219"/>
      <c r="H137" s="220" t="s">
        <v>1</v>
      </c>
      <c r="I137" s="222"/>
      <c r="J137" s="219"/>
      <c r="K137" s="219"/>
      <c r="L137" s="223"/>
      <c r="M137" s="224"/>
      <c r="N137" s="225"/>
      <c r="O137" s="225"/>
      <c r="P137" s="225"/>
      <c r="Q137" s="225"/>
      <c r="R137" s="225"/>
      <c r="S137" s="225"/>
      <c r="T137" s="226"/>
      <c r="U137" s="10"/>
      <c r="V137" s="10"/>
      <c r="W137" s="10"/>
      <c r="X137" s="10"/>
      <c r="Y137" s="10"/>
      <c r="Z137" s="10"/>
      <c r="AA137" s="10"/>
      <c r="AB137" s="10"/>
      <c r="AC137" s="10"/>
      <c r="AD137" s="10"/>
      <c r="AE137" s="10"/>
      <c r="AT137" s="227" t="s">
        <v>199</v>
      </c>
      <c r="AU137" s="227" t="s">
        <v>85</v>
      </c>
      <c r="AV137" s="10" t="s">
        <v>83</v>
      </c>
      <c r="AW137" s="10" t="s">
        <v>32</v>
      </c>
      <c r="AX137" s="10" t="s">
        <v>76</v>
      </c>
      <c r="AY137" s="227" t="s">
        <v>195</v>
      </c>
    </row>
    <row r="138" s="11" customFormat="1">
      <c r="A138" s="11"/>
      <c r="B138" s="228"/>
      <c r="C138" s="229"/>
      <c r="D138" s="213" t="s">
        <v>199</v>
      </c>
      <c r="E138" s="230" t="s">
        <v>1</v>
      </c>
      <c r="F138" s="231" t="s">
        <v>3116</v>
      </c>
      <c r="G138" s="229"/>
      <c r="H138" s="232">
        <v>15.228</v>
      </c>
      <c r="I138" s="233"/>
      <c r="J138" s="229"/>
      <c r="K138" s="229"/>
      <c r="L138" s="234"/>
      <c r="M138" s="235"/>
      <c r="N138" s="236"/>
      <c r="O138" s="236"/>
      <c r="P138" s="236"/>
      <c r="Q138" s="236"/>
      <c r="R138" s="236"/>
      <c r="S138" s="236"/>
      <c r="T138" s="237"/>
      <c r="U138" s="11"/>
      <c r="V138" s="11"/>
      <c r="W138" s="11"/>
      <c r="X138" s="11"/>
      <c r="Y138" s="11"/>
      <c r="Z138" s="11"/>
      <c r="AA138" s="11"/>
      <c r="AB138" s="11"/>
      <c r="AC138" s="11"/>
      <c r="AD138" s="11"/>
      <c r="AE138" s="11"/>
      <c r="AT138" s="238" t="s">
        <v>199</v>
      </c>
      <c r="AU138" s="238" t="s">
        <v>85</v>
      </c>
      <c r="AV138" s="11" t="s">
        <v>85</v>
      </c>
      <c r="AW138" s="11" t="s">
        <v>32</v>
      </c>
      <c r="AX138" s="11" t="s">
        <v>76</v>
      </c>
      <c r="AY138" s="238" t="s">
        <v>195</v>
      </c>
    </row>
    <row r="139" s="11" customFormat="1">
      <c r="A139" s="11"/>
      <c r="B139" s="228"/>
      <c r="C139" s="229"/>
      <c r="D139" s="213" t="s">
        <v>199</v>
      </c>
      <c r="E139" s="230" t="s">
        <v>1</v>
      </c>
      <c r="F139" s="231" t="s">
        <v>3117</v>
      </c>
      <c r="G139" s="229"/>
      <c r="H139" s="232">
        <v>2.52</v>
      </c>
      <c r="I139" s="233"/>
      <c r="J139" s="229"/>
      <c r="K139" s="229"/>
      <c r="L139" s="234"/>
      <c r="M139" s="235"/>
      <c r="N139" s="236"/>
      <c r="O139" s="236"/>
      <c r="P139" s="236"/>
      <c r="Q139" s="236"/>
      <c r="R139" s="236"/>
      <c r="S139" s="236"/>
      <c r="T139" s="237"/>
      <c r="U139" s="11"/>
      <c r="V139" s="11"/>
      <c r="W139" s="11"/>
      <c r="X139" s="11"/>
      <c r="Y139" s="11"/>
      <c r="Z139" s="11"/>
      <c r="AA139" s="11"/>
      <c r="AB139" s="11"/>
      <c r="AC139" s="11"/>
      <c r="AD139" s="11"/>
      <c r="AE139" s="11"/>
      <c r="AT139" s="238" t="s">
        <v>199</v>
      </c>
      <c r="AU139" s="238" t="s">
        <v>85</v>
      </c>
      <c r="AV139" s="11" t="s">
        <v>85</v>
      </c>
      <c r="AW139" s="11" t="s">
        <v>32</v>
      </c>
      <c r="AX139" s="11" t="s">
        <v>76</v>
      </c>
      <c r="AY139" s="238" t="s">
        <v>195</v>
      </c>
    </row>
    <row r="140" s="16" customFormat="1">
      <c r="A140" s="16"/>
      <c r="B140" s="298"/>
      <c r="C140" s="299"/>
      <c r="D140" s="213" t="s">
        <v>199</v>
      </c>
      <c r="E140" s="300" t="s">
        <v>1</v>
      </c>
      <c r="F140" s="301" t="s">
        <v>1498</v>
      </c>
      <c r="G140" s="299"/>
      <c r="H140" s="302">
        <v>17.748000000000001</v>
      </c>
      <c r="I140" s="303"/>
      <c r="J140" s="299"/>
      <c r="K140" s="299"/>
      <c r="L140" s="304"/>
      <c r="M140" s="305"/>
      <c r="N140" s="306"/>
      <c r="O140" s="306"/>
      <c r="P140" s="306"/>
      <c r="Q140" s="306"/>
      <c r="R140" s="306"/>
      <c r="S140" s="306"/>
      <c r="T140" s="307"/>
      <c r="U140" s="16"/>
      <c r="V140" s="16"/>
      <c r="W140" s="16"/>
      <c r="X140" s="16"/>
      <c r="Y140" s="16"/>
      <c r="Z140" s="16"/>
      <c r="AA140" s="16"/>
      <c r="AB140" s="16"/>
      <c r="AC140" s="16"/>
      <c r="AD140" s="16"/>
      <c r="AE140" s="16"/>
      <c r="AT140" s="308" t="s">
        <v>199</v>
      </c>
      <c r="AU140" s="308" t="s">
        <v>85</v>
      </c>
      <c r="AV140" s="16" t="s">
        <v>229</v>
      </c>
      <c r="AW140" s="16" t="s">
        <v>32</v>
      </c>
      <c r="AX140" s="16" t="s">
        <v>76</v>
      </c>
      <c r="AY140" s="308" t="s">
        <v>195</v>
      </c>
    </row>
    <row r="141" s="15" customFormat="1">
      <c r="A141" s="15"/>
      <c r="B141" s="287"/>
      <c r="C141" s="288"/>
      <c r="D141" s="213" t="s">
        <v>199</v>
      </c>
      <c r="E141" s="289" t="s">
        <v>1</v>
      </c>
      <c r="F141" s="290" t="s">
        <v>1422</v>
      </c>
      <c r="G141" s="288"/>
      <c r="H141" s="291">
        <v>36.225999999999999</v>
      </c>
      <c r="I141" s="292"/>
      <c r="J141" s="288"/>
      <c r="K141" s="288"/>
      <c r="L141" s="293"/>
      <c r="M141" s="294"/>
      <c r="N141" s="295"/>
      <c r="O141" s="295"/>
      <c r="P141" s="295"/>
      <c r="Q141" s="295"/>
      <c r="R141" s="295"/>
      <c r="S141" s="295"/>
      <c r="T141" s="296"/>
      <c r="U141" s="15"/>
      <c r="V141" s="15"/>
      <c r="W141" s="15"/>
      <c r="X141" s="15"/>
      <c r="Y141" s="15"/>
      <c r="Z141" s="15"/>
      <c r="AA141" s="15"/>
      <c r="AB141" s="15"/>
      <c r="AC141" s="15"/>
      <c r="AD141" s="15"/>
      <c r="AE141" s="15"/>
      <c r="AT141" s="297" t="s">
        <v>199</v>
      </c>
      <c r="AU141" s="297" t="s">
        <v>85</v>
      </c>
      <c r="AV141" s="15" t="s">
        <v>234</v>
      </c>
      <c r="AW141" s="15" t="s">
        <v>32</v>
      </c>
      <c r="AX141" s="15" t="s">
        <v>83</v>
      </c>
      <c r="AY141" s="297" t="s">
        <v>195</v>
      </c>
    </row>
    <row r="142" s="2" customFormat="1" ht="33" customHeight="1">
      <c r="A142" s="39"/>
      <c r="B142" s="40"/>
      <c r="C142" s="200" t="s">
        <v>85</v>
      </c>
      <c r="D142" s="200" t="s">
        <v>191</v>
      </c>
      <c r="E142" s="201" t="s">
        <v>3118</v>
      </c>
      <c r="F142" s="202" t="s">
        <v>3119</v>
      </c>
      <c r="G142" s="203" t="s">
        <v>1411</v>
      </c>
      <c r="H142" s="204">
        <v>88.260000000000005</v>
      </c>
      <c r="I142" s="205"/>
      <c r="J142" s="206">
        <f>ROUND(I142*H142,2)</f>
        <v>0</v>
      </c>
      <c r="K142" s="202" t="s">
        <v>1412</v>
      </c>
      <c r="L142" s="45"/>
      <c r="M142" s="207" t="s">
        <v>1</v>
      </c>
      <c r="N142" s="208" t="s">
        <v>41</v>
      </c>
      <c r="O142" s="92"/>
      <c r="P142" s="209">
        <f>O142*H142</f>
        <v>0</v>
      </c>
      <c r="Q142" s="209">
        <v>0</v>
      </c>
      <c r="R142" s="209">
        <f>Q142*H142</f>
        <v>0</v>
      </c>
      <c r="S142" s="209">
        <v>0.28999999999999998</v>
      </c>
      <c r="T142" s="210">
        <f>S142*H142</f>
        <v>25.595400000000001</v>
      </c>
      <c r="U142" s="39"/>
      <c r="V142" s="39"/>
      <c r="W142" s="39"/>
      <c r="X142" s="39"/>
      <c r="Y142" s="39"/>
      <c r="Z142" s="39"/>
      <c r="AA142" s="39"/>
      <c r="AB142" s="39"/>
      <c r="AC142" s="39"/>
      <c r="AD142" s="39"/>
      <c r="AE142" s="39"/>
      <c r="AR142" s="211" t="s">
        <v>234</v>
      </c>
      <c r="AT142" s="211" t="s">
        <v>191</v>
      </c>
      <c r="AU142" s="211" t="s">
        <v>85</v>
      </c>
      <c r="AY142" s="18" t="s">
        <v>195</v>
      </c>
      <c r="BE142" s="212">
        <f>IF(N142="základní",J142,0)</f>
        <v>0</v>
      </c>
      <c r="BF142" s="212">
        <f>IF(N142="snížená",J142,0)</f>
        <v>0</v>
      </c>
      <c r="BG142" s="212">
        <f>IF(N142="zákl. přenesená",J142,0)</f>
        <v>0</v>
      </c>
      <c r="BH142" s="212">
        <f>IF(N142="sníž. přenesená",J142,0)</f>
        <v>0</v>
      </c>
      <c r="BI142" s="212">
        <f>IF(N142="nulová",J142,0)</f>
        <v>0</v>
      </c>
      <c r="BJ142" s="18" t="s">
        <v>83</v>
      </c>
      <c r="BK142" s="212">
        <f>ROUND(I142*H142,2)</f>
        <v>0</v>
      </c>
      <c r="BL142" s="18" t="s">
        <v>234</v>
      </c>
      <c r="BM142" s="211" t="s">
        <v>3120</v>
      </c>
    </row>
    <row r="143" s="10" customFormat="1">
      <c r="A143" s="10"/>
      <c r="B143" s="218"/>
      <c r="C143" s="219"/>
      <c r="D143" s="213" t="s">
        <v>199</v>
      </c>
      <c r="E143" s="220" t="s">
        <v>1</v>
      </c>
      <c r="F143" s="221" t="s">
        <v>3111</v>
      </c>
      <c r="G143" s="219"/>
      <c r="H143" s="220" t="s">
        <v>1</v>
      </c>
      <c r="I143" s="222"/>
      <c r="J143" s="219"/>
      <c r="K143" s="219"/>
      <c r="L143" s="223"/>
      <c r="M143" s="224"/>
      <c r="N143" s="225"/>
      <c r="O143" s="225"/>
      <c r="P143" s="225"/>
      <c r="Q143" s="225"/>
      <c r="R143" s="225"/>
      <c r="S143" s="225"/>
      <c r="T143" s="226"/>
      <c r="U143" s="10"/>
      <c r="V143" s="10"/>
      <c r="W143" s="10"/>
      <c r="X143" s="10"/>
      <c r="Y143" s="10"/>
      <c r="Z143" s="10"/>
      <c r="AA143" s="10"/>
      <c r="AB143" s="10"/>
      <c r="AC143" s="10"/>
      <c r="AD143" s="10"/>
      <c r="AE143" s="10"/>
      <c r="AT143" s="227" t="s">
        <v>199</v>
      </c>
      <c r="AU143" s="227" t="s">
        <v>85</v>
      </c>
      <c r="AV143" s="10" t="s">
        <v>83</v>
      </c>
      <c r="AW143" s="10" t="s">
        <v>32</v>
      </c>
      <c r="AX143" s="10" t="s">
        <v>76</v>
      </c>
      <c r="AY143" s="227" t="s">
        <v>195</v>
      </c>
    </row>
    <row r="144" s="10" customFormat="1">
      <c r="A144" s="10"/>
      <c r="B144" s="218"/>
      <c r="C144" s="219"/>
      <c r="D144" s="213" t="s">
        <v>199</v>
      </c>
      <c r="E144" s="220" t="s">
        <v>1</v>
      </c>
      <c r="F144" s="221" t="s">
        <v>3121</v>
      </c>
      <c r="G144" s="219"/>
      <c r="H144" s="220" t="s">
        <v>1</v>
      </c>
      <c r="I144" s="222"/>
      <c r="J144" s="219"/>
      <c r="K144" s="219"/>
      <c r="L144" s="223"/>
      <c r="M144" s="224"/>
      <c r="N144" s="225"/>
      <c r="O144" s="225"/>
      <c r="P144" s="225"/>
      <c r="Q144" s="225"/>
      <c r="R144" s="225"/>
      <c r="S144" s="225"/>
      <c r="T144" s="226"/>
      <c r="U144" s="10"/>
      <c r="V144" s="10"/>
      <c r="W144" s="10"/>
      <c r="X144" s="10"/>
      <c r="Y144" s="10"/>
      <c r="Z144" s="10"/>
      <c r="AA144" s="10"/>
      <c r="AB144" s="10"/>
      <c r="AC144" s="10"/>
      <c r="AD144" s="10"/>
      <c r="AE144" s="10"/>
      <c r="AT144" s="227" t="s">
        <v>199</v>
      </c>
      <c r="AU144" s="227" t="s">
        <v>85</v>
      </c>
      <c r="AV144" s="10" t="s">
        <v>83</v>
      </c>
      <c r="AW144" s="10" t="s">
        <v>32</v>
      </c>
      <c r="AX144" s="10" t="s">
        <v>76</v>
      </c>
      <c r="AY144" s="227" t="s">
        <v>195</v>
      </c>
    </row>
    <row r="145" s="11" customFormat="1">
      <c r="A145" s="11"/>
      <c r="B145" s="228"/>
      <c r="C145" s="229"/>
      <c r="D145" s="213" t="s">
        <v>199</v>
      </c>
      <c r="E145" s="230" t="s">
        <v>1</v>
      </c>
      <c r="F145" s="231" t="s">
        <v>3122</v>
      </c>
      <c r="G145" s="229"/>
      <c r="H145" s="232">
        <v>14.220000000000001</v>
      </c>
      <c r="I145" s="233"/>
      <c r="J145" s="229"/>
      <c r="K145" s="229"/>
      <c r="L145" s="234"/>
      <c r="M145" s="235"/>
      <c r="N145" s="236"/>
      <c r="O145" s="236"/>
      <c r="P145" s="236"/>
      <c r="Q145" s="236"/>
      <c r="R145" s="236"/>
      <c r="S145" s="236"/>
      <c r="T145" s="237"/>
      <c r="U145" s="11"/>
      <c r="V145" s="11"/>
      <c r="W145" s="11"/>
      <c r="X145" s="11"/>
      <c r="Y145" s="11"/>
      <c r="Z145" s="11"/>
      <c r="AA145" s="11"/>
      <c r="AB145" s="11"/>
      <c r="AC145" s="11"/>
      <c r="AD145" s="11"/>
      <c r="AE145" s="11"/>
      <c r="AT145" s="238" t="s">
        <v>199</v>
      </c>
      <c r="AU145" s="238" t="s">
        <v>85</v>
      </c>
      <c r="AV145" s="11" t="s">
        <v>85</v>
      </c>
      <c r="AW145" s="11" t="s">
        <v>32</v>
      </c>
      <c r="AX145" s="11" t="s">
        <v>76</v>
      </c>
      <c r="AY145" s="238" t="s">
        <v>195</v>
      </c>
    </row>
    <row r="146" s="11" customFormat="1">
      <c r="A146" s="11"/>
      <c r="B146" s="228"/>
      <c r="C146" s="229"/>
      <c r="D146" s="213" t="s">
        <v>199</v>
      </c>
      <c r="E146" s="230" t="s">
        <v>1</v>
      </c>
      <c r="F146" s="231" t="s">
        <v>3114</v>
      </c>
      <c r="G146" s="229"/>
      <c r="H146" s="232">
        <v>3.25</v>
      </c>
      <c r="I146" s="233"/>
      <c r="J146" s="229"/>
      <c r="K146" s="229"/>
      <c r="L146" s="234"/>
      <c r="M146" s="235"/>
      <c r="N146" s="236"/>
      <c r="O146" s="236"/>
      <c r="P146" s="236"/>
      <c r="Q146" s="236"/>
      <c r="R146" s="236"/>
      <c r="S146" s="236"/>
      <c r="T146" s="237"/>
      <c r="U146" s="11"/>
      <c r="V146" s="11"/>
      <c r="W146" s="11"/>
      <c r="X146" s="11"/>
      <c r="Y146" s="11"/>
      <c r="Z146" s="11"/>
      <c r="AA146" s="11"/>
      <c r="AB146" s="11"/>
      <c r="AC146" s="11"/>
      <c r="AD146" s="11"/>
      <c r="AE146" s="11"/>
      <c r="AT146" s="238" t="s">
        <v>199</v>
      </c>
      <c r="AU146" s="238" t="s">
        <v>85</v>
      </c>
      <c r="AV146" s="11" t="s">
        <v>85</v>
      </c>
      <c r="AW146" s="11" t="s">
        <v>32</v>
      </c>
      <c r="AX146" s="11" t="s">
        <v>76</v>
      </c>
      <c r="AY146" s="238" t="s">
        <v>195</v>
      </c>
    </row>
    <row r="147" s="11" customFormat="1">
      <c r="A147" s="11"/>
      <c r="B147" s="228"/>
      <c r="C147" s="229"/>
      <c r="D147" s="213" t="s">
        <v>199</v>
      </c>
      <c r="E147" s="230" t="s">
        <v>1</v>
      </c>
      <c r="F147" s="231" t="s">
        <v>3123</v>
      </c>
      <c r="G147" s="229"/>
      <c r="H147" s="232">
        <v>2.52</v>
      </c>
      <c r="I147" s="233"/>
      <c r="J147" s="229"/>
      <c r="K147" s="229"/>
      <c r="L147" s="234"/>
      <c r="M147" s="235"/>
      <c r="N147" s="236"/>
      <c r="O147" s="236"/>
      <c r="P147" s="236"/>
      <c r="Q147" s="236"/>
      <c r="R147" s="236"/>
      <c r="S147" s="236"/>
      <c r="T147" s="237"/>
      <c r="U147" s="11"/>
      <c r="V147" s="11"/>
      <c r="W147" s="11"/>
      <c r="X147" s="11"/>
      <c r="Y147" s="11"/>
      <c r="Z147" s="11"/>
      <c r="AA147" s="11"/>
      <c r="AB147" s="11"/>
      <c r="AC147" s="11"/>
      <c r="AD147" s="11"/>
      <c r="AE147" s="11"/>
      <c r="AT147" s="238" t="s">
        <v>199</v>
      </c>
      <c r="AU147" s="238" t="s">
        <v>85</v>
      </c>
      <c r="AV147" s="11" t="s">
        <v>85</v>
      </c>
      <c r="AW147" s="11" t="s">
        <v>32</v>
      </c>
      <c r="AX147" s="11" t="s">
        <v>76</v>
      </c>
      <c r="AY147" s="238" t="s">
        <v>195</v>
      </c>
    </row>
    <row r="148" s="16" customFormat="1">
      <c r="A148" s="16"/>
      <c r="B148" s="298"/>
      <c r="C148" s="299"/>
      <c r="D148" s="213" t="s">
        <v>199</v>
      </c>
      <c r="E148" s="300" t="s">
        <v>1</v>
      </c>
      <c r="F148" s="301" t="s">
        <v>1498</v>
      </c>
      <c r="G148" s="299"/>
      <c r="H148" s="302">
        <v>19.989999999999998</v>
      </c>
      <c r="I148" s="303"/>
      <c r="J148" s="299"/>
      <c r="K148" s="299"/>
      <c r="L148" s="304"/>
      <c r="M148" s="305"/>
      <c r="N148" s="306"/>
      <c r="O148" s="306"/>
      <c r="P148" s="306"/>
      <c r="Q148" s="306"/>
      <c r="R148" s="306"/>
      <c r="S148" s="306"/>
      <c r="T148" s="307"/>
      <c r="U148" s="16"/>
      <c r="V148" s="16"/>
      <c r="W148" s="16"/>
      <c r="X148" s="16"/>
      <c r="Y148" s="16"/>
      <c r="Z148" s="16"/>
      <c r="AA148" s="16"/>
      <c r="AB148" s="16"/>
      <c r="AC148" s="16"/>
      <c r="AD148" s="16"/>
      <c r="AE148" s="16"/>
      <c r="AT148" s="308" t="s">
        <v>199</v>
      </c>
      <c r="AU148" s="308" t="s">
        <v>85</v>
      </c>
      <c r="AV148" s="16" t="s">
        <v>229</v>
      </c>
      <c r="AW148" s="16" t="s">
        <v>32</v>
      </c>
      <c r="AX148" s="16" t="s">
        <v>76</v>
      </c>
      <c r="AY148" s="308" t="s">
        <v>195</v>
      </c>
    </row>
    <row r="149" s="10" customFormat="1">
      <c r="A149" s="10"/>
      <c r="B149" s="218"/>
      <c r="C149" s="219"/>
      <c r="D149" s="213" t="s">
        <v>199</v>
      </c>
      <c r="E149" s="220" t="s">
        <v>1</v>
      </c>
      <c r="F149" s="221" t="s">
        <v>3124</v>
      </c>
      <c r="G149" s="219"/>
      <c r="H149" s="220" t="s">
        <v>1</v>
      </c>
      <c r="I149" s="222"/>
      <c r="J149" s="219"/>
      <c r="K149" s="219"/>
      <c r="L149" s="223"/>
      <c r="M149" s="224"/>
      <c r="N149" s="225"/>
      <c r="O149" s="225"/>
      <c r="P149" s="225"/>
      <c r="Q149" s="225"/>
      <c r="R149" s="225"/>
      <c r="S149" s="225"/>
      <c r="T149" s="226"/>
      <c r="U149" s="10"/>
      <c r="V149" s="10"/>
      <c r="W149" s="10"/>
      <c r="X149" s="10"/>
      <c r="Y149" s="10"/>
      <c r="Z149" s="10"/>
      <c r="AA149" s="10"/>
      <c r="AB149" s="10"/>
      <c r="AC149" s="10"/>
      <c r="AD149" s="10"/>
      <c r="AE149" s="10"/>
      <c r="AT149" s="227" t="s">
        <v>199</v>
      </c>
      <c r="AU149" s="227" t="s">
        <v>85</v>
      </c>
      <c r="AV149" s="10" t="s">
        <v>83</v>
      </c>
      <c r="AW149" s="10" t="s">
        <v>32</v>
      </c>
      <c r="AX149" s="10" t="s">
        <v>76</v>
      </c>
      <c r="AY149" s="227" t="s">
        <v>195</v>
      </c>
    </row>
    <row r="150" s="11" customFormat="1">
      <c r="A150" s="11"/>
      <c r="B150" s="228"/>
      <c r="C150" s="229"/>
      <c r="D150" s="213" t="s">
        <v>199</v>
      </c>
      <c r="E150" s="230" t="s">
        <v>1</v>
      </c>
      <c r="F150" s="231" t="s">
        <v>3125</v>
      </c>
      <c r="G150" s="229"/>
      <c r="H150" s="232">
        <v>5.1600000000000001</v>
      </c>
      <c r="I150" s="233"/>
      <c r="J150" s="229"/>
      <c r="K150" s="229"/>
      <c r="L150" s="234"/>
      <c r="M150" s="235"/>
      <c r="N150" s="236"/>
      <c r="O150" s="236"/>
      <c r="P150" s="236"/>
      <c r="Q150" s="236"/>
      <c r="R150" s="236"/>
      <c r="S150" s="236"/>
      <c r="T150" s="237"/>
      <c r="U150" s="11"/>
      <c r="V150" s="11"/>
      <c r="W150" s="11"/>
      <c r="X150" s="11"/>
      <c r="Y150" s="11"/>
      <c r="Z150" s="11"/>
      <c r="AA150" s="11"/>
      <c r="AB150" s="11"/>
      <c r="AC150" s="11"/>
      <c r="AD150" s="11"/>
      <c r="AE150" s="11"/>
      <c r="AT150" s="238" t="s">
        <v>199</v>
      </c>
      <c r="AU150" s="238" t="s">
        <v>85</v>
      </c>
      <c r="AV150" s="11" t="s">
        <v>85</v>
      </c>
      <c r="AW150" s="11" t="s">
        <v>32</v>
      </c>
      <c r="AX150" s="11" t="s">
        <v>76</v>
      </c>
      <c r="AY150" s="238" t="s">
        <v>195</v>
      </c>
    </row>
    <row r="151" s="11" customFormat="1">
      <c r="A151" s="11"/>
      <c r="B151" s="228"/>
      <c r="C151" s="229"/>
      <c r="D151" s="213" t="s">
        <v>199</v>
      </c>
      <c r="E151" s="230" t="s">
        <v>1</v>
      </c>
      <c r="F151" s="231" t="s">
        <v>3114</v>
      </c>
      <c r="G151" s="229"/>
      <c r="H151" s="232">
        <v>3.25</v>
      </c>
      <c r="I151" s="233"/>
      <c r="J151" s="229"/>
      <c r="K151" s="229"/>
      <c r="L151" s="234"/>
      <c r="M151" s="235"/>
      <c r="N151" s="236"/>
      <c r="O151" s="236"/>
      <c r="P151" s="236"/>
      <c r="Q151" s="236"/>
      <c r="R151" s="236"/>
      <c r="S151" s="236"/>
      <c r="T151" s="237"/>
      <c r="U151" s="11"/>
      <c r="V151" s="11"/>
      <c r="W151" s="11"/>
      <c r="X151" s="11"/>
      <c r="Y151" s="11"/>
      <c r="Z151" s="11"/>
      <c r="AA151" s="11"/>
      <c r="AB151" s="11"/>
      <c r="AC151" s="11"/>
      <c r="AD151" s="11"/>
      <c r="AE151" s="11"/>
      <c r="AT151" s="238" t="s">
        <v>199</v>
      </c>
      <c r="AU151" s="238" t="s">
        <v>85</v>
      </c>
      <c r="AV151" s="11" t="s">
        <v>85</v>
      </c>
      <c r="AW151" s="11" t="s">
        <v>32</v>
      </c>
      <c r="AX151" s="11" t="s">
        <v>76</v>
      </c>
      <c r="AY151" s="238" t="s">
        <v>195</v>
      </c>
    </row>
    <row r="152" s="11" customFormat="1">
      <c r="A152" s="11"/>
      <c r="B152" s="228"/>
      <c r="C152" s="229"/>
      <c r="D152" s="213" t="s">
        <v>199</v>
      </c>
      <c r="E152" s="230" t="s">
        <v>1</v>
      </c>
      <c r="F152" s="231" t="s">
        <v>3126</v>
      </c>
      <c r="G152" s="229"/>
      <c r="H152" s="232">
        <v>24.539999999999999</v>
      </c>
      <c r="I152" s="233"/>
      <c r="J152" s="229"/>
      <c r="K152" s="229"/>
      <c r="L152" s="234"/>
      <c r="M152" s="235"/>
      <c r="N152" s="236"/>
      <c r="O152" s="236"/>
      <c r="P152" s="236"/>
      <c r="Q152" s="236"/>
      <c r="R152" s="236"/>
      <c r="S152" s="236"/>
      <c r="T152" s="237"/>
      <c r="U152" s="11"/>
      <c r="V152" s="11"/>
      <c r="W152" s="11"/>
      <c r="X152" s="11"/>
      <c r="Y152" s="11"/>
      <c r="Z152" s="11"/>
      <c r="AA152" s="11"/>
      <c r="AB152" s="11"/>
      <c r="AC152" s="11"/>
      <c r="AD152" s="11"/>
      <c r="AE152" s="11"/>
      <c r="AT152" s="238" t="s">
        <v>199</v>
      </c>
      <c r="AU152" s="238" t="s">
        <v>85</v>
      </c>
      <c r="AV152" s="11" t="s">
        <v>85</v>
      </c>
      <c r="AW152" s="11" t="s">
        <v>32</v>
      </c>
      <c r="AX152" s="11" t="s">
        <v>76</v>
      </c>
      <c r="AY152" s="238" t="s">
        <v>195</v>
      </c>
    </row>
    <row r="153" s="11" customFormat="1">
      <c r="A153" s="11"/>
      <c r="B153" s="228"/>
      <c r="C153" s="229"/>
      <c r="D153" s="213" t="s">
        <v>199</v>
      </c>
      <c r="E153" s="230" t="s">
        <v>1</v>
      </c>
      <c r="F153" s="231" t="s">
        <v>3127</v>
      </c>
      <c r="G153" s="229"/>
      <c r="H153" s="232">
        <v>6.5</v>
      </c>
      <c r="I153" s="233"/>
      <c r="J153" s="229"/>
      <c r="K153" s="229"/>
      <c r="L153" s="234"/>
      <c r="M153" s="235"/>
      <c r="N153" s="236"/>
      <c r="O153" s="236"/>
      <c r="P153" s="236"/>
      <c r="Q153" s="236"/>
      <c r="R153" s="236"/>
      <c r="S153" s="236"/>
      <c r="T153" s="237"/>
      <c r="U153" s="11"/>
      <c r="V153" s="11"/>
      <c r="W153" s="11"/>
      <c r="X153" s="11"/>
      <c r="Y153" s="11"/>
      <c r="Z153" s="11"/>
      <c r="AA153" s="11"/>
      <c r="AB153" s="11"/>
      <c r="AC153" s="11"/>
      <c r="AD153" s="11"/>
      <c r="AE153" s="11"/>
      <c r="AT153" s="238" t="s">
        <v>199</v>
      </c>
      <c r="AU153" s="238" t="s">
        <v>85</v>
      </c>
      <c r="AV153" s="11" t="s">
        <v>85</v>
      </c>
      <c r="AW153" s="11" t="s">
        <v>32</v>
      </c>
      <c r="AX153" s="11" t="s">
        <v>76</v>
      </c>
      <c r="AY153" s="238" t="s">
        <v>195</v>
      </c>
    </row>
    <row r="154" s="11" customFormat="1">
      <c r="A154" s="11"/>
      <c r="B154" s="228"/>
      <c r="C154" s="229"/>
      <c r="D154" s="213" t="s">
        <v>199</v>
      </c>
      <c r="E154" s="230" t="s">
        <v>1</v>
      </c>
      <c r="F154" s="231" t="s">
        <v>3128</v>
      </c>
      <c r="G154" s="229"/>
      <c r="H154" s="232">
        <v>22.32</v>
      </c>
      <c r="I154" s="233"/>
      <c r="J154" s="229"/>
      <c r="K154" s="229"/>
      <c r="L154" s="234"/>
      <c r="M154" s="235"/>
      <c r="N154" s="236"/>
      <c r="O154" s="236"/>
      <c r="P154" s="236"/>
      <c r="Q154" s="236"/>
      <c r="R154" s="236"/>
      <c r="S154" s="236"/>
      <c r="T154" s="237"/>
      <c r="U154" s="11"/>
      <c r="V154" s="11"/>
      <c r="W154" s="11"/>
      <c r="X154" s="11"/>
      <c r="Y154" s="11"/>
      <c r="Z154" s="11"/>
      <c r="AA154" s="11"/>
      <c r="AB154" s="11"/>
      <c r="AC154" s="11"/>
      <c r="AD154" s="11"/>
      <c r="AE154" s="11"/>
      <c r="AT154" s="238" t="s">
        <v>199</v>
      </c>
      <c r="AU154" s="238" t="s">
        <v>85</v>
      </c>
      <c r="AV154" s="11" t="s">
        <v>85</v>
      </c>
      <c r="AW154" s="11" t="s">
        <v>32</v>
      </c>
      <c r="AX154" s="11" t="s">
        <v>76</v>
      </c>
      <c r="AY154" s="238" t="s">
        <v>195</v>
      </c>
    </row>
    <row r="155" s="11" customFormat="1">
      <c r="A155" s="11"/>
      <c r="B155" s="228"/>
      <c r="C155" s="229"/>
      <c r="D155" s="213" t="s">
        <v>199</v>
      </c>
      <c r="E155" s="230" t="s">
        <v>1</v>
      </c>
      <c r="F155" s="231" t="s">
        <v>3127</v>
      </c>
      <c r="G155" s="229"/>
      <c r="H155" s="232">
        <v>6.5</v>
      </c>
      <c r="I155" s="233"/>
      <c r="J155" s="229"/>
      <c r="K155" s="229"/>
      <c r="L155" s="234"/>
      <c r="M155" s="235"/>
      <c r="N155" s="236"/>
      <c r="O155" s="236"/>
      <c r="P155" s="236"/>
      <c r="Q155" s="236"/>
      <c r="R155" s="236"/>
      <c r="S155" s="236"/>
      <c r="T155" s="237"/>
      <c r="U155" s="11"/>
      <c r="V155" s="11"/>
      <c r="W155" s="11"/>
      <c r="X155" s="11"/>
      <c r="Y155" s="11"/>
      <c r="Z155" s="11"/>
      <c r="AA155" s="11"/>
      <c r="AB155" s="11"/>
      <c r="AC155" s="11"/>
      <c r="AD155" s="11"/>
      <c r="AE155" s="11"/>
      <c r="AT155" s="238" t="s">
        <v>199</v>
      </c>
      <c r="AU155" s="238" t="s">
        <v>85</v>
      </c>
      <c r="AV155" s="11" t="s">
        <v>85</v>
      </c>
      <c r="AW155" s="11" t="s">
        <v>32</v>
      </c>
      <c r="AX155" s="11" t="s">
        <v>76</v>
      </c>
      <c r="AY155" s="238" t="s">
        <v>195</v>
      </c>
    </row>
    <row r="156" s="16" customFormat="1">
      <c r="A156" s="16"/>
      <c r="B156" s="298"/>
      <c r="C156" s="299"/>
      <c r="D156" s="213" t="s">
        <v>199</v>
      </c>
      <c r="E156" s="300" t="s">
        <v>1</v>
      </c>
      <c r="F156" s="301" t="s">
        <v>1498</v>
      </c>
      <c r="G156" s="299"/>
      <c r="H156" s="302">
        <v>68.269999999999996</v>
      </c>
      <c r="I156" s="303"/>
      <c r="J156" s="299"/>
      <c r="K156" s="299"/>
      <c r="L156" s="304"/>
      <c r="M156" s="305"/>
      <c r="N156" s="306"/>
      <c r="O156" s="306"/>
      <c r="P156" s="306"/>
      <c r="Q156" s="306"/>
      <c r="R156" s="306"/>
      <c r="S156" s="306"/>
      <c r="T156" s="307"/>
      <c r="U156" s="16"/>
      <c r="V156" s="16"/>
      <c r="W156" s="16"/>
      <c r="X156" s="16"/>
      <c r="Y156" s="16"/>
      <c r="Z156" s="16"/>
      <c r="AA156" s="16"/>
      <c r="AB156" s="16"/>
      <c r="AC156" s="16"/>
      <c r="AD156" s="16"/>
      <c r="AE156" s="16"/>
      <c r="AT156" s="308" t="s">
        <v>199</v>
      </c>
      <c r="AU156" s="308" t="s">
        <v>85</v>
      </c>
      <c r="AV156" s="16" t="s">
        <v>229</v>
      </c>
      <c r="AW156" s="16" t="s">
        <v>32</v>
      </c>
      <c r="AX156" s="16" t="s">
        <v>76</v>
      </c>
      <c r="AY156" s="308" t="s">
        <v>195</v>
      </c>
    </row>
    <row r="157" s="15" customFormat="1">
      <c r="A157" s="15"/>
      <c r="B157" s="287"/>
      <c r="C157" s="288"/>
      <c r="D157" s="213" t="s">
        <v>199</v>
      </c>
      <c r="E157" s="289" t="s">
        <v>1</v>
      </c>
      <c r="F157" s="290" t="s">
        <v>1422</v>
      </c>
      <c r="G157" s="288"/>
      <c r="H157" s="291">
        <v>88.260000000000005</v>
      </c>
      <c r="I157" s="292"/>
      <c r="J157" s="288"/>
      <c r="K157" s="288"/>
      <c r="L157" s="293"/>
      <c r="M157" s="294"/>
      <c r="N157" s="295"/>
      <c r="O157" s="295"/>
      <c r="P157" s="295"/>
      <c r="Q157" s="295"/>
      <c r="R157" s="295"/>
      <c r="S157" s="295"/>
      <c r="T157" s="296"/>
      <c r="U157" s="15"/>
      <c r="V157" s="15"/>
      <c r="W157" s="15"/>
      <c r="X157" s="15"/>
      <c r="Y157" s="15"/>
      <c r="Z157" s="15"/>
      <c r="AA157" s="15"/>
      <c r="AB157" s="15"/>
      <c r="AC157" s="15"/>
      <c r="AD157" s="15"/>
      <c r="AE157" s="15"/>
      <c r="AT157" s="297" t="s">
        <v>199</v>
      </c>
      <c r="AU157" s="297" t="s">
        <v>85</v>
      </c>
      <c r="AV157" s="15" t="s">
        <v>234</v>
      </c>
      <c r="AW157" s="15" t="s">
        <v>32</v>
      </c>
      <c r="AX157" s="15" t="s">
        <v>83</v>
      </c>
      <c r="AY157" s="297" t="s">
        <v>195</v>
      </c>
    </row>
    <row r="158" s="2" customFormat="1" ht="24.15" customHeight="1">
      <c r="A158" s="39"/>
      <c r="B158" s="40"/>
      <c r="C158" s="200" t="s">
        <v>229</v>
      </c>
      <c r="D158" s="200" t="s">
        <v>191</v>
      </c>
      <c r="E158" s="201" t="s">
        <v>1415</v>
      </c>
      <c r="F158" s="202" t="s">
        <v>1416</v>
      </c>
      <c r="G158" s="203" t="s">
        <v>1411</v>
      </c>
      <c r="H158" s="204">
        <v>787.43399999999997</v>
      </c>
      <c r="I158" s="205"/>
      <c r="J158" s="206">
        <f>ROUND(I158*H158,2)</f>
        <v>0</v>
      </c>
      <c r="K158" s="202" t="s">
        <v>1412</v>
      </c>
      <c r="L158" s="45"/>
      <c r="M158" s="207" t="s">
        <v>1</v>
      </c>
      <c r="N158" s="208" t="s">
        <v>41</v>
      </c>
      <c r="O158" s="92"/>
      <c r="P158" s="209">
        <f>O158*H158</f>
        <v>0</v>
      </c>
      <c r="Q158" s="209">
        <v>0</v>
      </c>
      <c r="R158" s="209">
        <f>Q158*H158</f>
        <v>0</v>
      </c>
      <c r="S158" s="209">
        <v>0.44</v>
      </c>
      <c r="T158" s="210">
        <f>S158*H158</f>
        <v>346.47095999999999</v>
      </c>
      <c r="U158" s="39"/>
      <c r="V158" s="39"/>
      <c r="W158" s="39"/>
      <c r="X158" s="39"/>
      <c r="Y158" s="39"/>
      <c r="Z158" s="39"/>
      <c r="AA158" s="39"/>
      <c r="AB158" s="39"/>
      <c r="AC158" s="39"/>
      <c r="AD158" s="39"/>
      <c r="AE158" s="39"/>
      <c r="AR158" s="211" t="s">
        <v>234</v>
      </c>
      <c r="AT158" s="211" t="s">
        <v>191</v>
      </c>
      <c r="AU158" s="211" t="s">
        <v>85</v>
      </c>
      <c r="AY158" s="18" t="s">
        <v>195</v>
      </c>
      <c r="BE158" s="212">
        <f>IF(N158="základní",J158,0)</f>
        <v>0</v>
      </c>
      <c r="BF158" s="212">
        <f>IF(N158="snížená",J158,0)</f>
        <v>0</v>
      </c>
      <c r="BG158" s="212">
        <f>IF(N158="zákl. přenesená",J158,0)</f>
        <v>0</v>
      </c>
      <c r="BH158" s="212">
        <f>IF(N158="sníž. přenesená",J158,0)</f>
        <v>0</v>
      </c>
      <c r="BI158" s="212">
        <f>IF(N158="nulová",J158,0)</f>
        <v>0</v>
      </c>
      <c r="BJ158" s="18" t="s">
        <v>83</v>
      </c>
      <c r="BK158" s="212">
        <f>ROUND(I158*H158,2)</f>
        <v>0</v>
      </c>
      <c r="BL158" s="18" t="s">
        <v>234</v>
      </c>
      <c r="BM158" s="211" t="s">
        <v>3129</v>
      </c>
    </row>
    <row r="159" s="10" customFormat="1">
      <c r="A159" s="10"/>
      <c r="B159" s="218"/>
      <c r="C159" s="219"/>
      <c r="D159" s="213" t="s">
        <v>199</v>
      </c>
      <c r="E159" s="220" t="s">
        <v>1</v>
      </c>
      <c r="F159" s="221" t="s">
        <v>3130</v>
      </c>
      <c r="G159" s="219"/>
      <c r="H159" s="220" t="s">
        <v>1</v>
      </c>
      <c r="I159" s="222"/>
      <c r="J159" s="219"/>
      <c r="K159" s="219"/>
      <c r="L159" s="223"/>
      <c r="M159" s="224"/>
      <c r="N159" s="225"/>
      <c r="O159" s="225"/>
      <c r="P159" s="225"/>
      <c r="Q159" s="225"/>
      <c r="R159" s="225"/>
      <c r="S159" s="225"/>
      <c r="T159" s="226"/>
      <c r="U159" s="10"/>
      <c r="V159" s="10"/>
      <c r="W159" s="10"/>
      <c r="X159" s="10"/>
      <c r="Y159" s="10"/>
      <c r="Z159" s="10"/>
      <c r="AA159" s="10"/>
      <c r="AB159" s="10"/>
      <c r="AC159" s="10"/>
      <c r="AD159" s="10"/>
      <c r="AE159" s="10"/>
      <c r="AT159" s="227" t="s">
        <v>199</v>
      </c>
      <c r="AU159" s="227" t="s">
        <v>85</v>
      </c>
      <c r="AV159" s="10" t="s">
        <v>83</v>
      </c>
      <c r="AW159" s="10" t="s">
        <v>32</v>
      </c>
      <c r="AX159" s="10" t="s">
        <v>76</v>
      </c>
      <c r="AY159" s="227" t="s">
        <v>195</v>
      </c>
    </row>
    <row r="160" s="10" customFormat="1">
      <c r="A160" s="10"/>
      <c r="B160" s="218"/>
      <c r="C160" s="219"/>
      <c r="D160" s="213" t="s">
        <v>199</v>
      </c>
      <c r="E160" s="220" t="s">
        <v>1</v>
      </c>
      <c r="F160" s="221" t="s">
        <v>3131</v>
      </c>
      <c r="G160" s="219"/>
      <c r="H160" s="220" t="s">
        <v>1</v>
      </c>
      <c r="I160" s="222"/>
      <c r="J160" s="219"/>
      <c r="K160" s="219"/>
      <c r="L160" s="223"/>
      <c r="M160" s="224"/>
      <c r="N160" s="225"/>
      <c r="O160" s="225"/>
      <c r="P160" s="225"/>
      <c r="Q160" s="225"/>
      <c r="R160" s="225"/>
      <c r="S160" s="225"/>
      <c r="T160" s="226"/>
      <c r="U160" s="10"/>
      <c r="V160" s="10"/>
      <c r="W160" s="10"/>
      <c r="X160" s="10"/>
      <c r="Y160" s="10"/>
      <c r="Z160" s="10"/>
      <c r="AA160" s="10"/>
      <c r="AB160" s="10"/>
      <c r="AC160" s="10"/>
      <c r="AD160" s="10"/>
      <c r="AE160" s="10"/>
      <c r="AT160" s="227" t="s">
        <v>199</v>
      </c>
      <c r="AU160" s="227" t="s">
        <v>85</v>
      </c>
      <c r="AV160" s="10" t="s">
        <v>83</v>
      </c>
      <c r="AW160" s="10" t="s">
        <v>32</v>
      </c>
      <c r="AX160" s="10" t="s">
        <v>76</v>
      </c>
      <c r="AY160" s="227" t="s">
        <v>195</v>
      </c>
    </row>
    <row r="161" s="11" customFormat="1">
      <c r="A161" s="11"/>
      <c r="B161" s="228"/>
      <c r="C161" s="229"/>
      <c r="D161" s="213" t="s">
        <v>199</v>
      </c>
      <c r="E161" s="230" t="s">
        <v>1</v>
      </c>
      <c r="F161" s="231" t="s">
        <v>3132</v>
      </c>
      <c r="G161" s="229"/>
      <c r="H161" s="232">
        <v>16.620000000000001</v>
      </c>
      <c r="I161" s="233"/>
      <c r="J161" s="229"/>
      <c r="K161" s="229"/>
      <c r="L161" s="234"/>
      <c r="M161" s="235"/>
      <c r="N161" s="236"/>
      <c r="O161" s="236"/>
      <c r="P161" s="236"/>
      <c r="Q161" s="236"/>
      <c r="R161" s="236"/>
      <c r="S161" s="236"/>
      <c r="T161" s="237"/>
      <c r="U161" s="11"/>
      <c r="V161" s="11"/>
      <c r="W161" s="11"/>
      <c r="X161" s="11"/>
      <c r="Y161" s="11"/>
      <c r="Z161" s="11"/>
      <c r="AA161" s="11"/>
      <c r="AB161" s="11"/>
      <c r="AC161" s="11"/>
      <c r="AD161" s="11"/>
      <c r="AE161" s="11"/>
      <c r="AT161" s="238" t="s">
        <v>199</v>
      </c>
      <c r="AU161" s="238" t="s">
        <v>85</v>
      </c>
      <c r="AV161" s="11" t="s">
        <v>85</v>
      </c>
      <c r="AW161" s="11" t="s">
        <v>32</v>
      </c>
      <c r="AX161" s="11" t="s">
        <v>76</v>
      </c>
      <c r="AY161" s="238" t="s">
        <v>195</v>
      </c>
    </row>
    <row r="162" s="11" customFormat="1">
      <c r="A162" s="11"/>
      <c r="B162" s="228"/>
      <c r="C162" s="229"/>
      <c r="D162" s="213" t="s">
        <v>199</v>
      </c>
      <c r="E162" s="230" t="s">
        <v>1</v>
      </c>
      <c r="F162" s="231" t="s">
        <v>3127</v>
      </c>
      <c r="G162" s="229"/>
      <c r="H162" s="232">
        <v>6.5</v>
      </c>
      <c r="I162" s="233"/>
      <c r="J162" s="229"/>
      <c r="K162" s="229"/>
      <c r="L162" s="234"/>
      <c r="M162" s="235"/>
      <c r="N162" s="236"/>
      <c r="O162" s="236"/>
      <c r="P162" s="236"/>
      <c r="Q162" s="236"/>
      <c r="R162" s="236"/>
      <c r="S162" s="236"/>
      <c r="T162" s="237"/>
      <c r="U162" s="11"/>
      <c r="V162" s="11"/>
      <c r="W162" s="11"/>
      <c r="X162" s="11"/>
      <c r="Y162" s="11"/>
      <c r="Z162" s="11"/>
      <c r="AA162" s="11"/>
      <c r="AB162" s="11"/>
      <c r="AC162" s="11"/>
      <c r="AD162" s="11"/>
      <c r="AE162" s="11"/>
      <c r="AT162" s="238" t="s">
        <v>199</v>
      </c>
      <c r="AU162" s="238" t="s">
        <v>85</v>
      </c>
      <c r="AV162" s="11" t="s">
        <v>85</v>
      </c>
      <c r="AW162" s="11" t="s">
        <v>32</v>
      </c>
      <c r="AX162" s="11" t="s">
        <v>76</v>
      </c>
      <c r="AY162" s="238" t="s">
        <v>195</v>
      </c>
    </row>
    <row r="163" s="11" customFormat="1">
      <c r="A163" s="11"/>
      <c r="B163" s="228"/>
      <c r="C163" s="229"/>
      <c r="D163" s="213" t="s">
        <v>199</v>
      </c>
      <c r="E163" s="230" t="s">
        <v>1</v>
      </c>
      <c r="F163" s="231" t="s">
        <v>3133</v>
      </c>
      <c r="G163" s="229"/>
      <c r="H163" s="232">
        <v>149.44800000000001</v>
      </c>
      <c r="I163" s="233"/>
      <c r="J163" s="229"/>
      <c r="K163" s="229"/>
      <c r="L163" s="234"/>
      <c r="M163" s="235"/>
      <c r="N163" s="236"/>
      <c r="O163" s="236"/>
      <c r="P163" s="236"/>
      <c r="Q163" s="236"/>
      <c r="R163" s="236"/>
      <c r="S163" s="236"/>
      <c r="T163" s="237"/>
      <c r="U163" s="11"/>
      <c r="V163" s="11"/>
      <c r="W163" s="11"/>
      <c r="X163" s="11"/>
      <c r="Y163" s="11"/>
      <c r="Z163" s="11"/>
      <c r="AA163" s="11"/>
      <c r="AB163" s="11"/>
      <c r="AC163" s="11"/>
      <c r="AD163" s="11"/>
      <c r="AE163" s="11"/>
      <c r="AT163" s="238" t="s">
        <v>199</v>
      </c>
      <c r="AU163" s="238" t="s">
        <v>85</v>
      </c>
      <c r="AV163" s="11" t="s">
        <v>85</v>
      </c>
      <c r="AW163" s="11" t="s">
        <v>32</v>
      </c>
      <c r="AX163" s="11" t="s">
        <v>76</v>
      </c>
      <c r="AY163" s="238" t="s">
        <v>195</v>
      </c>
    </row>
    <row r="164" s="11" customFormat="1">
      <c r="A164" s="11"/>
      <c r="B164" s="228"/>
      <c r="C164" s="229"/>
      <c r="D164" s="213" t="s">
        <v>199</v>
      </c>
      <c r="E164" s="230" t="s">
        <v>1</v>
      </c>
      <c r="F164" s="231" t="s">
        <v>3134</v>
      </c>
      <c r="G164" s="229"/>
      <c r="H164" s="232">
        <v>16.25</v>
      </c>
      <c r="I164" s="233"/>
      <c r="J164" s="229"/>
      <c r="K164" s="229"/>
      <c r="L164" s="234"/>
      <c r="M164" s="235"/>
      <c r="N164" s="236"/>
      <c r="O164" s="236"/>
      <c r="P164" s="236"/>
      <c r="Q164" s="236"/>
      <c r="R164" s="236"/>
      <c r="S164" s="236"/>
      <c r="T164" s="237"/>
      <c r="U164" s="11"/>
      <c r="V164" s="11"/>
      <c r="W164" s="11"/>
      <c r="X164" s="11"/>
      <c r="Y164" s="11"/>
      <c r="Z164" s="11"/>
      <c r="AA164" s="11"/>
      <c r="AB164" s="11"/>
      <c r="AC164" s="11"/>
      <c r="AD164" s="11"/>
      <c r="AE164" s="11"/>
      <c r="AT164" s="238" t="s">
        <v>199</v>
      </c>
      <c r="AU164" s="238" t="s">
        <v>85</v>
      </c>
      <c r="AV164" s="11" t="s">
        <v>85</v>
      </c>
      <c r="AW164" s="11" t="s">
        <v>32</v>
      </c>
      <c r="AX164" s="11" t="s">
        <v>76</v>
      </c>
      <c r="AY164" s="238" t="s">
        <v>195</v>
      </c>
    </row>
    <row r="165" s="11" customFormat="1">
      <c r="A165" s="11"/>
      <c r="B165" s="228"/>
      <c r="C165" s="229"/>
      <c r="D165" s="213" t="s">
        <v>199</v>
      </c>
      <c r="E165" s="230" t="s">
        <v>1</v>
      </c>
      <c r="F165" s="231" t="s">
        <v>3135</v>
      </c>
      <c r="G165" s="229"/>
      <c r="H165" s="232">
        <v>123.612</v>
      </c>
      <c r="I165" s="233"/>
      <c r="J165" s="229"/>
      <c r="K165" s="229"/>
      <c r="L165" s="234"/>
      <c r="M165" s="235"/>
      <c r="N165" s="236"/>
      <c r="O165" s="236"/>
      <c r="P165" s="236"/>
      <c r="Q165" s="236"/>
      <c r="R165" s="236"/>
      <c r="S165" s="236"/>
      <c r="T165" s="237"/>
      <c r="U165" s="11"/>
      <c r="V165" s="11"/>
      <c r="W165" s="11"/>
      <c r="X165" s="11"/>
      <c r="Y165" s="11"/>
      <c r="Z165" s="11"/>
      <c r="AA165" s="11"/>
      <c r="AB165" s="11"/>
      <c r="AC165" s="11"/>
      <c r="AD165" s="11"/>
      <c r="AE165" s="11"/>
      <c r="AT165" s="238" t="s">
        <v>199</v>
      </c>
      <c r="AU165" s="238" t="s">
        <v>85</v>
      </c>
      <c r="AV165" s="11" t="s">
        <v>85</v>
      </c>
      <c r="AW165" s="11" t="s">
        <v>32</v>
      </c>
      <c r="AX165" s="11" t="s">
        <v>76</v>
      </c>
      <c r="AY165" s="238" t="s">
        <v>195</v>
      </c>
    </row>
    <row r="166" s="11" customFormat="1">
      <c r="A166" s="11"/>
      <c r="B166" s="228"/>
      <c r="C166" s="229"/>
      <c r="D166" s="213" t="s">
        <v>199</v>
      </c>
      <c r="E166" s="230" t="s">
        <v>1</v>
      </c>
      <c r="F166" s="231" t="s">
        <v>3134</v>
      </c>
      <c r="G166" s="229"/>
      <c r="H166" s="232">
        <v>16.25</v>
      </c>
      <c r="I166" s="233"/>
      <c r="J166" s="229"/>
      <c r="K166" s="229"/>
      <c r="L166" s="234"/>
      <c r="M166" s="235"/>
      <c r="N166" s="236"/>
      <c r="O166" s="236"/>
      <c r="P166" s="236"/>
      <c r="Q166" s="236"/>
      <c r="R166" s="236"/>
      <c r="S166" s="236"/>
      <c r="T166" s="237"/>
      <c r="U166" s="11"/>
      <c r="V166" s="11"/>
      <c r="W166" s="11"/>
      <c r="X166" s="11"/>
      <c r="Y166" s="11"/>
      <c r="Z166" s="11"/>
      <c r="AA166" s="11"/>
      <c r="AB166" s="11"/>
      <c r="AC166" s="11"/>
      <c r="AD166" s="11"/>
      <c r="AE166" s="11"/>
      <c r="AT166" s="238" t="s">
        <v>199</v>
      </c>
      <c r="AU166" s="238" t="s">
        <v>85</v>
      </c>
      <c r="AV166" s="11" t="s">
        <v>85</v>
      </c>
      <c r="AW166" s="11" t="s">
        <v>32</v>
      </c>
      <c r="AX166" s="11" t="s">
        <v>76</v>
      </c>
      <c r="AY166" s="238" t="s">
        <v>195</v>
      </c>
    </row>
    <row r="167" s="16" customFormat="1">
      <c r="A167" s="16"/>
      <c r="B167" s="298"/>
      <c r="C167" s="299"/>
      <c r="D167" s="213" t="s">
        <v>199</v>
      </c>
      <c r="E167" s="300" t="s">
        <v>1</v>
      </c>
      <c r="F167" s="301" t="s">
        <v>1498</v>
      </c>
      <c r="G167" s="299"/>
      <c r="H167" s="302">
        <v>328.68000000000001</v>
      </c>
      <c r="I167" s="303"/>
      <c r="J167" s="299"/>
      <c r="K167" s="299"/>
      <c r="L167" s="304"/>
      <c r="M167" s="305"/>
      <c r="N167" s="306"/>
      <c r="O167" s="306"/>
      <c r="P167" s="306"/>
      <c r="Q167" s="306"/>
      <c r="R167" s="306"/>
      <c r="S167" s="306"/>
      <c r="T167" s="307"/>
      <c r="U167" s="16"/>
      <c r="V167" s="16"/>
      <c r="W167" s="16"/>
      <c r="X167" s="16"/>
      <c r="Y167" s="16"/>
      <c r="Z167" s="16"/>
      <c r="AA167" s="16"/>
      <c r="AB167" s="16"/>
      <c r="AC167" s="16"/>
      <c r="AD167" s="16"/>
      <c r="AE167" s="16"/>
      <c r="AT167" s="308" t="s">
        <v>199</v>
      </c>
      <c r="AU167" s="308" t="s">
        <v>85</v>
      </c>
      <c r="AV167" s="16" t="s">
        <v>229</v>
      </c>
      <c r="AW167" s="16" t="s">
        <v>32</v>
      </c>
      <c r="AX167" s="16" t="s">
        <v>76</v>
      </c>
      <c r="AY167" s="308" t="s">
        <v>195</v>
      </c>
    </row>
    <row r="168" s="10" customFormat="1">
      <c r="A168" s="10"/>
      <c r="B168" s="218"/>
      <c r="C168" s="219"/>
      <c r="D168" s="213" t="s">
        <v>199</v>
      </c>
      <c r="E168" s="220" t="s">
        <v>1</v>
      </c>
      <c r="F168" s="221" t="s">
        <v>3136</v>
      </c>
      <c r="G168" s="219"/>
      <c r="H168" s="220" t="s">
        <v>1</v>
      </c>
      <c r="I168" s="222"/>
      <c r="J168" s="219"/>
      <c r="K168" s="219"/>
      <c r="L168" s="223"/>
      <c r="M168" s="224"/>
      <c r="N168" s="225"/>
      <c r="O168" s="225"/>
      <c r="P168" s="225"/>
      <c r="Q168" s="225"/>
      <c r="R168" s="225"/>
      <c r="S168" s="225"/>
      <c r="T168" s="226"/>
      <c r="U168" s="10"/>
      <c r="V168" s="10"/>
      <c r="W168" s="10"/>
      <c r="X168" s="10"/>
      <c r="Y168" s="10"/>
      <c r="Z168" s="10"/>
      <c r="AA168" s="10"/>
      <c r="AB168" s="10"/>
      <c r="AC168" s="10"/>
      <c r="AD168" s="10"/>
      <c r="AE168" s="10"/>
      <c r="AT168" s="227" t="s">
        <v>199</v>
      </c>
      <c r="AU168" s="227" t="s">
        <v>85</v>
      </c>
      <c r="AV168" s="10" t="s">
        <v>83</v>
      </c>
      <c r="AW168" s="10" t="s">
        <v>32</v>
      </c>
      <c r="AX168" s="10" t="s">
        <v>76</v>
      </c>
      <c r="AY168" s="227" t="s">
        <v>195</v>
      </c>
    </row>
    <row r="169" s="11" customFormat="1">
      <c r="A169" s="11"/>
      <c r="B169" s="228"/>
      <c r="C169" s="229"/>
      <c r="D169" s="213" t="s">
        <v>199</v>
      </c>
      <c r="E169" s="230" t="s">
        <v>1</v>
      </c>
      <c r="F169" s="231" t="s">
        <v>3137</v>
      </c>
      <c r="G169" s="229"/>
      <c r="H169" s="232">
        <v>5.54</v>
      </c>
      <c r="I169" s="233"/>
      <c r="J169" s="229"/>
      <c r="K169" s="229"/>
      <c r="L169" s="234"/>
      <c r="M169" s="235"/>
      <c r="N169" s="236"/>
      <c r="O169" s="236"/>
      <c r="P169" s="236"/>
      <c r="Q169" s="236"/>
      <c r="R169" s="236"/>
      <c r="S169" s="236"/>
      <c r="T169" s="237"/>
      <c r="U169" s="11"/>
      <c r="V169" s="11"/>
      <c r="W169" s="11"/>
      <c r="X169" s="11"/>
      <c r="Y169" s="11"/>
      <c r="Z169" s="11"/>
      <c r="AA169" s="11"/>
      <c r="AB169" s="11"/>
      <c r="AC169" s="11"/>
      <c r="AD169" s="11"/>
      <c r="AE169" s="11"/>
      <c r="AT169" s="238" t="s">
        <v>199</v>
      </c>
      <c r="AU169" s="238" t="s">
        <v>85</v>
      </c>
      <c r="AV169" s="11" t="s">
        <v>85</v>
      </c>
      <c r="AW169" s="11" t="s">
        <v>32</v>
      </c>
      <c r="AX169" s="11" t="s">
        <v>76</v>
      </c>
      <c r="AY169" s="238" t="s">
        <v>195</v>
      </c>
    </row>
    <row r="170" s="11" customFormat="1">
      <c r="A170" s="11"/>
      <c r="B170" s="228"/>
      <c r="C170" s="229"/>
      <c r="D170" s="213" t="s">
        <v>199</v>
      </c>
      <c r="E170" s="230" t="s">
        <v>1</v>
      </c>
      <c r="F170" s="231" t="s">
        <v>3138</v>
      </c>
      <c r="G170" s="229"/>
      <c r="H170" s="232">
        <v>1.52</v>
      </c>
      <c r="I170" s="233"/>
      <c r="J170" s="229"/>
      <c r="K170" s="229"/>
      <c r="L170" s="234"/>
      <c r="M170" s="235"/>
      <c r="N170" s="236"/>
      <c r="O170" s="236"/>
      <c r="P170" s="236"/>
      <c r="Q170" s="236"/>
      <c r="R170" s="236"/>
      <c r="S170" s="236"/>
      <c r="T170" s="237"/>
      <c r="U170" s="11"/>
      <c r="V170" s="11"/>
      <c r="W170" s="11"/>
      <c r="X170" s="11"/>
      <c r="Y170" s="11"/>
      <c r="Z170" s="11"/>
      <c r="AA170" s="11"/>
      <c r="AB170" s="11"/>
      <c r="AC170" s="11"/>
      <c r="AD170" s="11"/>
      <c r="AE170" s="11"/>
      <c r="AT170" s="238" t="s">
        <v>199</v>
      </c>
      <c r="AU170" s="238" t="s">
        <v>85</v>
      </c>
      <c r="AV170" s="11" t="s">
        <v>85</v>
      </c>
      <c r="AW170" s="11" t="s">
        <v>32</v>
      </c>
      <c r="AX170" s="11" t="s">
        <v>76</v>
      </c>
      <c r="AY170" s="238" t="s">
        <v>195</v>
      </c>
    </row>
    <row r="171" s="11" customFormat="1">
      <c r="A171" s="11"/>
      <c r="B171" s="228"/>
      <c r="C171" s="229"/>
      <c r="D171" s="213" t="s">
        <v>199</v>
      </c>
      <c r="E171" s="230" t="s">
        <v>1</v>
      </c>
      <c r="F171" s="231" t="s">
        <v>3139</v>
      </c>
      <c r="G171" s="229"/>
      <c r="H171" s="232">
        <v>49.816000000000002</v>
      </c>
      <c r="I171" s="233"/>
      <c r="J171" s="229"/>
      <c r="K171" s="229"/>
      <c r="L171" s="234"/>
      <c r="M171" s="235"/>
      <c r="N171" s="236"/>
      <c r="O171" s="236"/>
      <c r="P171" s="236"/>
      <c r="Q171" s="236"/>
      <c r="R171" s="236"/>
      <c r="S171" s="236"/>
      <c r="T171" s="237"/>
      <c r="U171" s="11"/>
      <c r="V171" s="11"/>
      <c r="W171" s="11"/>
      <c r="X171" s="11"/>
      <c r="Y171" s="11"/>
      <c r="Z171" s="11"/>
      <c r="AA171" s="11"/>
      <c r="AB171" s="11"/>
      <c r="AC171" s="11"/>
      <c r="AD171" s="11"/>
      <c r="AE171" s="11"/>
      <c r="AT171" s="238" t="s">
        <v>199</v>
      </c>
      <c r="AU171" s="238" t="s">
        <v>85</v>
      </c>
      <c r="AV171" s="11" t="s">
        <v>85</v>
      </c>
      <c r="AW171" s="11" t="s">
        <v>32</v>
      </c>
      <c r="AX171" s="11" t="s">
        <v>76</v>
      </c>
      <c r="AY171" s="238" t="s">
        <v>195</v>
      </c>
    </row>
    <row r="172" s="11" customFormat="1">
      <c r="A172" s="11"/>
      <c r="B172" s="228"/>
      <c r="C172" s="229"/>
      <c r="D172" s="213" t="s">
        <v>199</v>
      </c>
      <c r="E172" s="230" t="s">
        <v>1</v>
      </c>
      <c r="F172" s="231" t="s">
        <v>3140</v>
      </c>
      <c r="G172" s="229"/>
      <c r="H172" s="232">
        <v>3.7999999999999998</v>
      </c>
      <c r="I172" s="233"/>
      <c r="J172" s="229"/>
      <c r="K172" s="229"/>
      <c r="L172" s="234"/>
      <c r="M172" s="235"/>
      <c r="N172" s="236"/>
      <c r="O172" s="236"/>
      <c r="P172" s="236"/>
      <c r="Q172" s="236"/>
      <c r="R172" s="236"/>
      <c r="S172" s="236"/>
      <c r="T172" s="237"/>
      <c r="U172" s="11"/>
      <c r="V172" s="11"/>
      <c r="W172" s="11"/>
      <c r="X172" s="11"/>
      <c r="Y172" s="11"/>
      <c r="Z172" s="11"/>
      <c r="AA172" s="11"/>
      <c r="AB172" s="11"/>
      <c r="AC172" s="11"/>
      <c r="AD172" s="11"/>
      <c r="AE172" s="11"/>
      <c r="AT172" s="238" t="s">
        <v>199</v>
      </c>
      <c r="AU172" s="238" t="s">
        <v>85</v>
      </c>
      <c r="AV172" s="11" t="s">
        <v>85</v>
      </c>
      <c r="AW172" s="11" t="s">
        <v>32</v>
      </c>
      <c r="AX172" s="11" t="s">
        <v>76</v>
      </c>
      <c r="AY172" s="238" t="s">
        <v>195</v>
      </c>
    </row>
    <row r="173" s="11" customFormat="1">
      <c r="A173" s="11"/>
      <c r="B173" s="228"/>
      <c r="C173" s="229"/>
      <c r="D173" s="213" t="s">
        <v>199</v>
      </c>
      <c r="E173" s="230" t="s">
        <v>1</v>
      </c>
      <c r="F173" s="231" t="s">
        <v>3141</v>
      </c>
      <c r="G173" s="229"/>
      <c r="H173" s="232">
        <v>41.204000000000001</v>
      </c>
      <c r="I173" s="233"/>
      <c r="J173" s="229"/>
      <c r="K173" s="229"/>
      <c r="L173" s="234"/>
      <c r="M173" s="235"/>
      <c r="N173" s="236"/>
      <c r="O173" s="236"/>
      <c r="P173" s="236"/>
      <c r="Q173" s="236"/>
      <c r="R173" s="236"/>
      <c r="S173" s="236"/>
      <c r="T173" s="237"/>
      <c r="U173" s="11"/>
      <c r="V173" s="11"/>
      <c r="W173" s="11"/>
      <c r="X173" s="11"/>
      <c r="Y173" s="11"/>
      <c r="Z173" s="11"/>
      <c r="AA173" s="11"/>
      <c r="AB173" s="11"/>
      <c r="AC173" s="11"/>
      <c r="AD173" s="11"/>
      <c r="AE173" s="11"/>
      <c r="AT173" s="238" t="s">
        <v>199</v>
      </c>
      <c r="AU173" s="238" t="s">
        <v>85</v>
      </c>
      <c r="AV173" s="11" t="s">
        <v>85</v>
      </c>
      <c r="AW173" s="11" t="s">
        <v>32</v>
      </c>
      <c r="AX173" s="11" t="s">
        <v>76</v>
      </c>
      <c r="AY173" s="238" t="s">
        <v>195</v>
      </c>
    </row>
    <row r="174" s="11" customFormat="1">
      <c r="A174" s="11"/>
      <c r="B174" s="228"/>
      <c r="C174" s="229"/>
      <c r="D174" s="213" t="s">
        <v>199</v>
      </c>
      <c r="E174" s="230" t="s">
        <v>1</v>
      </c>
      <c r="F174" s="231" t="s">
        <v>3140</v>
      </c>
      <c r="G174" s="229"/>
      <c r="H174" s="232">
        <v>3.7999999999999998</v>
      </c>
      <c r="I174" s="233"/>
      <c r="J174" s="229"/>
      <c r="K174" s="229"/>
      <c r="L174" s="234"/>
      <c r="M174" s="235"/>
      <c r="N174" s="236"/>
      <c r="O174" s="236"/>
      <c r="P174" s="236"/>
      <c r="Q174" s="236"/>
      <c r="R174" s="236"/>
      <c r="S174" s="236"/>
      <c r="T174" s="237"/>
      <c r="U174" s="11"/>
      <c r="V174" s="11"/>
      <c r="W174" s="11"/>
      <c r="X174" s="11"/>
      <c r="Y174" s="11"/>
      <c r="Z174" s="11"/>
      <c r="AA174" s="11"/>
      <c r="AB174" s="11"/>
      <c r="AC174" s="11"/>
      <c r="AD174" s="11"/>
      <c r="AE174" s="11"/>
      <c r="AT174" s="238" t="s">
        <v>199</v>
      </c>
      <c r="AU174" s="238" t="s">
        <v>85</v>
      </c>
      <c r="AV174" s="11" t="s">
        <v>85</v>
      </c>
      <c r="AW174" s="11" t="s">
        <v>32</v>
      </c>
      <c r="AX174" s="11" t="s">
        <v>76</v>
      </c>
      <c r="AY174" s="238" t="s">
        <v>195</v>
      </c>
    </row>
    <row r="175" s="16" customFormat="1">
      <c r="A175" s="16"/>
      <c r="B175" s="298"/>
      <c r="C175" s="299"/>
      <c r="D175" s="213" t="s">
        <v>199</v>
      </c>
      <c r="E175" s="300" t="s">
        <v>1</v>
      </c>
      <c r="F175" s="301" t="s">
        <v>1498</v>
      </c>
      <c r="G175" s="299"/>
      <c r="H175" s="302">
        <v>105.68000000000001</v>
      </c>
      <c r="I175" s="303"/>
      <c r="J175" s="299"/>
      <c r="K175" s="299"/>
      <c r="L175" s="304"/>
      <c r="M175" s="305"/>
      <c r="N175" s="306"/>
      <c r="O175" s="306"/>
      <c r="P175" s="306"/>
      <c r="Q175" s="306"/>
      <c r="R175" s="306"/>
      <c r="S175" s="306"/>
      <c r="T175" s="307"/>
      <c r="U175" s="16"/>
      <c r="V175" s="16"/>
      <c r="W175" s="16"/>
      <c r="X175" s="16"/>
      <c r="Y175" s="16"/>
      <c r="Z175" s="16"/>
      <c r="AA175" s="16"/>
      <c r="AB175" s="16"/>
      <c r="AC175" s="16"/>
      <c r="AD175" s="16"/>
      <c r="AE175" s="16"/>
      <c r="AT175" s="308" t="s">
        <v>199</v>
      </c>
      <c r="AU175" s="308" t="s">
        <v>85</v>
      </c>
      <c r="AV175" s="16" t="s">
        <v>229</v>
      </c>
      <c r="AW175" s="16" t="s">
        <v>32</v>
      </c>
      <c r="AX175" s="16" t="s">
        <v>76</v>
      </c>
      <c r="AY175" s="308" t="s">
        <v>195</v>
      </c>
    </row>
    <row r="176" s="10" customFormat="1">
      <c r="A176" s="10"/>
      <c r="B176" s="218"/>
      <c r="C176" s="219"/>
      <c r="D176" s="213" t="s">
        <v>199</v>
      </c>
      <c r="E176" s="220" t="s">
        <v>1</v>
      </c>
      <c r="F176" s="221" t="s">
        <v>3111</v>
      </c>
      <c r="G176" s="219"/>
      <c r="H176" s="220" t="s">
        <v>1</v>
      </c>
      <c r="I176" s="222"/>
      <c r="J176" s="219"/>
      <c r="K176" s="219"/>
      <c r="L176" s="223"/>
      <c r="M176" s="224"/>
      <c r="N176" s="225"/>
      <c r="O176" s="225"/>
      <c r="P176" s="225"/>
      <c r="Q176" s="225"/>
      <c r="R176" s="225"/>
      <c r="S176" s="225"/>
      <c r="T176" s="226"/>
      <c r="U176" s="10"/>
      <c r="V176" s="10"/>
      <c r="W176" s="10"/>
      <c r="X176" s="10"/>
      <c r="Y176" s="10"/>
      <c r="Z176" s="10"/>
      <c r="AA176" s="10"/>
      <c r="AB176" s="10"/>
      <c r="AC176" s="10"/>
      <c r="AD176" s="10"/>
      <c r="AE176" s="10"/>
      <c r="AT176" s="227" t="s">
        <v>199</v>
      </c>
      <c r="AU176" s="227" t="s">
        <v>85</v>
      </c>
      <c r="AV176" s="10" t="s">
        <v>83</v>
      </c>
      <c r="AW176" s="10" t="s">
        <v>32</v>
      </c>
      <c r="AX176" s="10" t="s">
        <v>76</v>
      </c>
      <c r="AY176" s="227" t="s">
        <v>195</v>
      </c>
    </row>
    <row r="177" s="10" customFormat="1">
      <c r="A177" s="10"/>
      <c r="B177" s="218"/>
      <c r="C177" s="219"/>
      <c r="D177" s="213" t="s">
        <v>199</v>
      </c>
      <c r="E177" s="220" t="s">
        <v>1</v>
      </c>
      <c r="F177" s="221" t="s">
        <v>3142</v>
      </c>
      <c r="G177" s="219"/>
      <c r="H177" s="220" t="s">
        <v>1</v>
      </c>
      <c r="I177" s="222"/>
      <c r="J177" s="219"/>
      <c r="K177" s="219"/>
      <c r="L177" s="223"/>
      <c r="M177" s="224"/>
      <c r="N177" s="225"/>
      <c r="O177" s="225"/>
      <c r="P177" s="225"/>
      <c r="Q177" s="225"/>
      <c r="R177" s="225"/>
      <c r="S177" s="225"/>
      <c r="T177" s="226"/>
      <c r="U177" s="10"/>
      <c r="V177" s="10"/>
      <c r="W177" s="10"/>
      <c r="X177" s="10"/>
      <c r="Y177" s="10"/>
      <c r="Z177" s="10"/>
      <c r="AA177" s="10"/>
      <c r="AB177" s="10"/>
      <c r="AC177" s="10"/>
      <c r="AD177" s="10"/>
      <c r="AE177" s="10"/>
      <c r="AT177" s="227" t="s">
        <v>199</v>
      </c>
      <c r="AU177" s="227" t="s">
        <v>85</v>
      </c>
      <c r="AV177" s="10" t="s">
        <v>83</v>
      </c>
      <c r="AW177" s="10" t="s">
        <v>32</v>
      </c>
      <c r="AX177" s="10" t="s">
        <v>76</v>
      </c>
      <c r="AY177" s="227" t="s">
        <v>195</v>
      </c>
    </row>
    <row r="178" s="11" customFormat="1">
      <c r="A178" s="11"/>
      <c r="B178" s="228"/>
      <c r="C178" s="229"/>
      <c r="D178" s="213" t="s">
        <v>199</v>
      </c>
      <c r="E178" s="230" t="s">
        <v>1</v>
      </c>
      <c r="F178" s="231" t="s">
        <v>3113</v>
      </c>
      <c r="G178" s="229"/>
      <c r="H178" s="232">
        <v>15.228</v>
      </c>
      <c r="I178" s="233"/>
      <c r="J178" s="229"/>
      <c r="K178" s="229"/>
      <c r="L178" s="234"/>
      <c r="M178" s="235"/>
      <c r="N178" s="236"/>
      <c r="O178" s="236"/>
      <c r="P178" s="236"/>
      <c r="Q178" s="236"/>
      <c r="R178" s="236"/>
      <c r="S178" s="236"/>
      <c r="T178" s="237"/>
      <c r="U178" s="11"/>
      <c r="V178" s="11"/>
      <c r="W178" s="11"/>
      <c r="X178" s="11"/>
      <c r="Y178" s="11"/>
      <c r="Z178" s="11"/>
      <c r="AA178" s="11"/>
      <c r="AB178" s="11"/>
      <c r="AC178" s="11"/>
      <c r="AD178" s="11"/>
      <c r="AE178" s="11"/>
      <c r="AT178" s="238" t="s">
        <v>199</v>
      </c>
      <c r="AU178" s="238" t="s">
        <v>85</v>
      </c>
      <c r="AV178" s="11" t="s">
        <v>85</v>
      </c>
      <c r="AW178" s="11" t="s">
        <v>32</v>
      </c>
      <c r="AX178" s="11" t="s">
        <v>76</v>
      </c>
      <c r="AY178" s="238" t="s">
        <v>195</v>
      </c>
    </row>
    <row r="179" s="11" customFormat="1">
      <c r="A179" s="11"/>
      <c r="B179" s="228"/>
      <c r="C179" s="229"/>
      <c r="D179" s="213" t="s">
        <v>199</v>
      </c>
      <c r="E179" s="230" t="s">
        <v>1</v>
      </c>
      <c r="F179" s="231" t="s">
        <v>3114</v>
      </c>
      <c r="G179" s="229"/>
      <c r="H179" s="232">
        <v>3.25</v>
      </c>
      <c r="I179" s="233"/>
      <c r="J179" s="229"/>
      <c r="K179" s="229"/>
      <c r="L179" s="234"/>
      <c r="M179" s="235"/>
      <c r="N179" s="236"/>
      <c r="O179" s="236"/>
      <c r="P179" s="236"/>
      <c r="Q179" s="236"/>
      <c r="R179" s="236"/>
      <c r="S179" s="236"/>
      <c r="T179" s="237"/>
      <c r="U179" s="11"/>
      <c r="V179" s="11"/>
      <c r="W179" s="11"/>
      <c r="X179" s="11"/>
      <c r="Y179" s="11"/>
      <c r="Z179" s="11"/>
      <c r="AA179" s="11"/>
      <c r="AB179" s="11"/>
      <c r="AC179" s="11"/>
      <c r="AD179" s="11"/>
      <c r="AE179" s="11"/>
      <c r="AT179" s="238" t="s">
        <v>199</v>
      </c>
      <c r="AU179" s="238" t="s">
        <v>85</v>
      </c>
      <c r="AV179" s="11" t="s">
        <v>85</v>
      </c>
      <c r="AW179" s="11" t="s">
        <v>32</v>
      </c>
      <c r="AX179" s="11" t="s">
        <v>76</v>
      </c>
      <c r="AY179" s="238" t="s">
        <v>195</v>
      </c>
    </row>
    <row r="180" s="16" customFormat="1">
      <c r="A180" s="16"/>
      <c r="B180" s="298"/>
      <c r="C180" s="299"/>
      <c r="D180" s="213" t="s">
        <v>199</v>
      </c>
      <c r="E180" s="300" t="s">
        <v>1</v>
      </c>
      <c r="F180" s="301" t="s">
        <v>1498</v>
      </c>
      <c r="G180" s="299"/>
      <c r="H180" s="302">
        <v>18.478000000000002</v>
      </c>
      <c r="I180" s="303"/>
      <c r="J180" s="299"/>
      <c r="K180" s="299"/>
      <c r="L180" s="304"/>
      <c r="M180" s="305"/>
      <c r="N180" s="306"/>
      <c r="O180" s="306"/>
      <c r="P180" s="306"/>
      <c r="Q180" s="306"/>
      <c r="R180" s="306"/>
      <c r="S180" s="306"/>
      <c r="T180" s="307"/>
      <c r="U180" s="16"/>
      <c r="V180" s="16"/>
      <c r="W180" s="16"/>
      <c r="X180" s="16"/>
      <c r="Y180" s="16"/>
      <c r="Z180" s="16"/>
      <c r="AA180" s="16"/>
      <c r="AB180" s="16"/>
      <c r="AC180" s="16"/>
      <c r="AD180" s="16"/>
      <c r="AE180" s="16"/>
      <c r="AT180" s="308" t="s">
        <v>199</v>
      </c>
      <c r="AU180" s="308" t="s">
        <v>85</v>
      </c>
      <c r="AV180" s="16" t="s">
        <v>229</v>
      </c>
      <c r="AW180" s="16" t="s">
        <v>32</v>
      </c>
      <c r="AX180" s="16" t="s">
        <v>76</v>
      </c>
      <c r="AY180" s="308" t="s">
        <v>195</v>
      </c>
    </row>
    <row r="181" s="10" customFormat="1">
      <c r="A181" s="10"/>
      <c r="B181" s="218"/>
      <c r="C181" s="219"/>
      <c r="D181" s="213" t="s">
        <v>199</v>
      </c>
      <c r="E181" s="220" t="s">
        <v>1</v>
      </c>
      <c r="F181" s="221" t="s">
        <v>3143</v>
      </c>
      <c r="G181" s="219"/>
      <c r="H181" s="220" t="s">
        <v>1</v>
      </c>
      <c r="I181" s="222"/>
      <c r="J181" s="219"/>
      <c r="K181" s="219"/>
      <c r="L181" s="223"/>
      <c r="M181" s="224"/>
      <c r="N181" s="225"/>
      <c r="O181" s="225"/>
      <c r="P181" s="225"/>
      <c r="Q181" s="225"/>
      <c r="R181" s="225"/>
      <c r="S181" s="225"/>
      <c r="T181" s="226"/>
      <c r="U181" s="10"/>
      <c r="V181" s="10"/>
      <c r="W181" s="10"/>
      <c r="X181" s="10"/>
      <c r="Y181" s="10"/>
      <c r="Z181" s="10"/>
      <c r="AA181" s="10"/>
      <c r="AB181" s="10"/>
      <c r="AC181" s="10"/>
      <c r="AD181" s="10"/>
      <c r="AE181" s="10"/>
      <c r="AT181" s="227" t="s">
        <v>199</v>
      </c>
      <c r="AU181" s="227" t="s">
        <v>85</v>
      </c>
      <c r="AV181" s="10" t="s">
        <v>83</v>
      </c>
      <c r="AW181" s="10" t="s">
        <v>32</v>
      </c>
      <c r="AX181" s="10" t="s">
        <v>76</v>
      </c>
      <c r="AY181" s="227" t="s">
        <v>195</v>
      </c>
    </row>
    <row r="182" s="11" customFormat="1">
      <c r="A182" s="11"/>
      <c r="B182" s="228"/>
      <c r="C182" s="229"/>
      <c r="D182" s="213" t="s">
        <v>199</v>
      </c>
      <c r="E182" s="230" t="s">
        <v>1</v>
      </c>
      <c r="F182" s="231" t="s">
        <v>3144</v>
      </c>
      <c r="G182" s="229"/>
      <c r="H182" s="232">
        <v>5.0759999999999996</v>
      </c>
      <c r="I182" s="233"/>
      <c r="J182" s="229"/>
      <c r="K182" s="229"/>
      <c r="L182" s="234"/>
      <c r="M182" s="235"/>
      <c r="N182" s="236"/>
      <c r="O182" s="236"/>
      <c r="P182" s="236"/>
      <c r="Q182" s="236"/>
      <c r="R182" s="236"/>
      <c r="S182" s="236"/>
      <c r="T182" s="237"/>
      <c r="U182" s="11"/>
      <c r="V182" s="11"/>
      <c r="W182" s="11"/>
      <c r="X182" s="11"/>
      <c r="Y182" s="11"/>
      <c r="Z182" s="11"/>
      <c r="AA182" s="11"/>
      <c r="AB182" s="11"/>
      <c r="AC182" s="11"/>
      <c r="AD182" s="11"/>
      <c r="AE182" s="11"/>
      <c r="AT182" s="238" t="s">
        <v>199</v>
      </c>
      <c r="AU182" s="238" t="s">
        <v>85</v>
      </c>
      <c r="AV182" s="11" t="s">
        <v>85</v>
      </c>
      <c r="AW182" s="11" t="s">
        <v>32</v>
      </c>
      <c r="AX182" s="11" t="s">
        <v>76</v>
      </c>
      <c r="AY182" s="238" t="s">
        <v>195</v>
      </c>
    </row>
    <row r="183" s="11" customFormat="1">
      <c r="A183" s="11"/>
      <c r="B183" s="228"/>
      <c r="C183" s="229"/>
      <c r="D183" s="213" t="s">
        <v>199</v>
      </c>
      <c r="E183" s="230" t="s">
        <v>1</v>
      </c>
      <c r="F183" s="231" t="s">
        <v>3145</v>
      </c>
      <c r="G183" s="229"/>
      <c r="H183" s="232">
        <v>0.83999999999999997</v>
      </c>
      <c r="I183" s="233"/>
      <c r="J183" s="229"/>
      <c r="K183" s="229"/>
      <c r="L183" s="234"/>
      <c r="M183" s="235"/>
      <c r="N183" s="236"/>
      <c r="O183" s="236"/>
      <c r="P183" s="236"/>
      <c r="Q183" s="236"/>
      <c r="R183" s="236"/>
      <c r="S183" s="236"/>
      <c r="T183" s="237"/>
      <c r="U183" s="11"/>
      <c r="V183" s="11"/>
      <c r="W183" s="11"/>
      <c r="X183" s="11"/>
      <c r="Y183" s="11"/>
      <c r="Z183" s="11"/>
      <c r="AA183" s="11"/>
      <c r="AB183" s="11"/>
      <c r="AC183" s="11"/>
      <c r="AD183" s="11"/>
      <c r="AE183" s="11"/>
      <c r="AT183" s="238" t="s">
        <v>199</v>
      </c>
      <c r="AU183" s="238" t="s">
        <v>85</v>
      </c>
      <c r="AV183" s="11" t="s">
        <v>85</v>
      </c>
      <c r="AW183" s="11" t="s">
        <v>32</v>
      </c>
      <c r="AX183" s="11" t="s">
        <v>76</v>
      </c>
      <c r="AY183" s="238" t="s">
        <v>195</v>
      </c>
    </row>
    <row r="184" s="16" customFormat="1">
      <c r="A184" s="16"/>
      <c r="B184" s="298"/>
      <c r="C184" s="299"/>
      <c r="D184" s="213" t="s">
        <v>199</v>
      </c>
      <c r="E184" s="300" t="s">
        <v>1</v>
      </c>
      <c r="F184" s="301" t="s">
        <v>1498</v>
      </c>
      <c r="G184" s="299"/>
      <c r="H184" s="302">
        <v>5.9160000000000004</v>
      </c>
      <c r="I184" s="303"/>
      <c r="J184" s="299"/>
      <c r="K184" s="299"/>
      <c r="L184" s="304"/>
      <c r="M184" s="305"/>
      <c r="N184" s="306"/>
      <c r="O184" s="306"/>
      <c r="P184" s="306"/>
      <c r="Q184" s="306"/>
      <c r="R184" s="306"/>
      <c r="S184" s="306"/>
      <c r="T184" s="307"/>
      <c r="U184" s="16"/>
      <c r="V184" s="16"/>
      <c r="W184" s="16"/>
      <c r="X184" s="16"/>
      <c r="Y184" s="16"/>
      <c r="Z184" s="16"/>
      <c r="AA184" s="16"/>
      <c r="AB184" s="16"/>
      <c r="AC184" s="16"/>
      <c r="AD184" s="16"/>
      <c r="AE184" s="16"/>
      <c r="AT184" s="308" t="s">
        <v>199</v>
      </c>
      <c r="AU184" s="308" t="s">
        <v>85</v>
      </c>
      <c r="AV184" s="16" t="s">
        <v>229</v>
      </c>
      <c r="AW184" s="16" t="s">
        <v>32</v>
      </c>
      <c r="AX184" s="16" t="s">
        <v>76</v>
      </c>
      <c r="AY184" s="308" t="s">
        <v>195</v>
      </c>
    </row>
    <row r="185" s="10" customFormat="1">
      <c r="A185" s="10"/>
      <c r="B185" s="218"/>
      <c r="C185" s="219"/>
      <c r="D185" s="213" t="s">
        <v>199</v>
      </c>
      <c r="E185" s="220" t="s">
        <v>1</v>
      </c>
      <c r="F185" s="221" t="s">
        <v>3146</v>
      </c>
      <c r="G185" s="219"/>
      <c r="H185" s="220" t="s">
        <v>1</v>
      </c>
      <c r="I185" s="222"/>
      <c r="J185" s="219"/>
      <c r="K185" s="219"/>
      <c r="L185" s="223"/>
      <c r="M185" s="224"/>
      <c r="N185" s="225"/>
      <c r="O185" s="225"/>
      <c r="P185" s="225"/>
      <c r="Q185" s="225"/>
      <c r="R185" s="225"/>
      <c r="S185" s="225"/>
      <c r="T185" s="226"/>
      <c r="U185" s="10"/>
      <c r="V185" s="10"/>
      <c r="W185" s="10"/>
      <c r="X185" s="10"/>
      <c r="Y185" s="10"/>
      <c r="Z185" s="10"/>
      <c r="AA185" s="10"/>
      <c r="AB185" s="10"/>
      <c r="AC185" s="10"/>
      <c r="AD185" s="10"/>
      <c r="AE185" s="10"/>
      <c r="AT185" s="227" t="s">
        <v>199</v>
      </c>
      <c r="AU185" s="227" t="s">
        <v>85</v>
      </c>
      <c r="AV185" s="10" t="s">
        <v>83</v>
      </c>
      <c r="AW185" s="10" t="s">
        <v>32</v>
      </c>
      <c r="AX185" s="10" t="s">
        <v>76</v>
      </c>
      <c r="AY185" s="227" t="s">
        <v>195</v>
      </c>
    </row>
    <row r="186" s="11" customFormat="1">
      <c r="A186" s="11"/>
      <c r="B186" s="228"/>
      <c r="C186" s="229"/>
      <c r="D186" s="213" t="s">
        <v>199</v>
      </c>
      <c r="E186" s="230" t="s">
        <v>1</v>
      </c>
      <c r="F186" s="231" t="s">
        <v>3147</v>
      </c>
      <c r="G186" s="229"/>
      <c r="H186" s="232">
        <v>16.620000000000001</v>
      </c>
      <c r="I186" s="233"/>
      <c r="J186" s="229"/>
      <c r="K186" s="229"/>
      <c r="L186" s="234"/>
      <c r="M186" s="235"/>
      <c r="N186" s="236"/>
      <c r="O186" s="236"/>
      <c r="P186" s="236"/>
      <c r="Q186" s="236"/>
      <c r="R186" s="236"/>
      <c r="S186" s="236"/>
      <c r="T186" s="237"/>
      <c r="U186" s="11"/>
      <c r="V186" s="11"/>
      <c r="W186" s="11"/>
      <c r="X186" s="11"/>
      <c r="Y186" s="11"/>
      <c r="Z186" s="11"/>
      <c r="AA186" s="11"/>
      <c r="AB186" s="11"/>
      <c r="AC186" s="11"/>
      <c r="AD186" s="11"/>
      <c r="AE186" s="11"/>
      <c r="AT186" s="238" t="s">
        <v>199</v>
      </c>
      <c r="AU186" s="238" t="s">
        <v>85</v>
      </c>
      <c r="AV186" s="11" t="s">
        <v>85</v>
      </c>
      <c r="AW186" s="11" t="s">
        <v>32</v>
      </c>
      <c r="AX186" s="11" t="s">
        <v>76</v>
      </c>
      <c r="AY186" s="238" t="s">
        <v>195</v>
      </c>
    </row>
    <row r="187" s="11" customFormat="1">
      <c r="A187" s="11"/>
      <c r="B187" s="228"/>
      <c r="C187" s="229"/>
      <c r="D187" s="213" t="s">
        <v>199</v>
      </c>
      <c r="E187" s="230" t="s">
        <v>1</v>
      </c>
      <c r="F187" s="231" t="s">
        <v>3127</v>
      </c>
      <c r="G187" s="229"/>
      <c r="H187" s="232">
        <v>6.5</v>
      </c>
      <c r="I187" s="233"/>
      <c r="J187" s="229"/>
      <c r="K187" s="229"/>
      <c r="L187" s="234"/>
      <c r="M187" s="235"/>
      <c r="N187" s="236"/>
      <c r="O187" s="236"/>
      <c r="P187" s="236"/>
      <c r="Q187" s="236"/>
      <c r="R187" s="236"/>
      <c r="S187" s="236"/>
      <c r="T187" s="237"/>
      <c r="U187" s="11"/>
      <c r="V187" s="11"/>
      <c r="W187" s="11"/>
      <c r="X187" s="11"/>
      <c r="Y187" s="11"/>
      <c r="Z187" s="11"/>
      <c r="AA187" s="11"/>
      <c r="AB187" s="11"/>
      <c r="AC187" s="11"/>
      <c r="AD187" s="11"/>
      <c r="AE187" s="11"/>
      <c r="AT187" s="238" t="s">
        <v>199</v>
      </c>
      <c r="AU187" s="238" t="s">
        <v>85</v>
      </c>
      <c r="AV187" s="11" t="s">
        <v>85</v>
      </c>
      <c r="AW187" s="11" t="s">
        <v>32</v>
      </c>
      <c r="AX187" s="11" t="s">
        <v>76</v>
      </c>
      <c r="AY187" s="238" t="s">
        <v>195</v>
      </c>
    </row>
    <row r="188" s="11" customFormat="1">
      <c r="A188" s="11"/>
      <c r="B188" s="228"/>
      <c r="C188" s="229"/>
      <c r="D188" s="213" t="s">
        <v>199</v>
      </c>
      <c r="E188" s="230" t="s">
        <v>1</v>
      </c>
      <c r="F188" s="231" t="s">
        <v>3133</v>
      </c>
      <c r="G188" s="229"/>
      <c r="H188" s="232">
        <v>149.44800000000001</v>
      </c>
      <c r="I188" s="233"/>
      <c r="J188" s="229"/>
      <c r="K188" s="229"/>
      <c r="L188" s="234"/>
      <c r="M188" s="235"/>
      <c r="N188" s="236"/>
      <c r="O188" s="236"/>
      <c r="P188" s="236"/>
      <c r="Q188" s="236"/>
      <c r="R188" s="236"/>
      <c r="S188" s="236"/>
      <c r="T188" s="237"/>
      <c r="U188" s="11"/>
      <c r="V188" s="11"/>
      <c r="W188" s="11"/>
      <c r="X188" s="11"/>
      <c r="Y188" s="11"/>
      <c r="Z188" s="11"/>
      <c r="AA188" s="11"/>
      <c r="AB188" s="11"/>
      <c r="AC188" s="11"/>
      <c r="AD188" s="11"/>
      <c r="AE188" s="11"/>
      <c r="AT188" s="238" t="s">
        <v>199</v>
      </c>
      <c r="AU188" s="238" t="s">
        <v>85</v>
      </c>
      <c r="AV188" s="11" t="s">
        <v>85</v>
      </c>
      <c r="AW188" s="11" t="s">
        <v>32</v>
      </c>
      <c r="AX188" s="11" t="s">
        <v>76</v>
      </c>
      <c r="AY188" s="238" t="s">
        <v>195</v>
      </c>
    </row>
    <row r="189" s="11" customFormat="1">
      <c r="A189" s="11"/>
      <c r="B189" s="228"/>
      <c r="C189" s="229"/>
      <c r="D189" s="213" t="s">
        <v>199</v>
      </c>
      <c r="E189" s="230" t="s">
        <v>1</v>
      </c>
      <c r="F189" s="231" t="s">
        <v>3134</v>
      </c>
      <c r="G189" s="229"/>
      <c r="H189" s="232">
        <v>16.25</v>
      </c>
      <c r="I189" s="233"/>
      <c r="J189" s="229"/>
      <c r="K189" s="229"/>
      <c r="L189" s="234"/>
      <c r="M189" s="235"/>
      <c r="N189" s="236"/>
      <c r="O189" s="236"/>
      <c r="P189" s="236"/>
      <c r="Q189" s="236"/>
      <c r="R189" s="236"/>
      <c r="S189" s="236"/>
      <c r="T189" s="237"/>
      <c r="U189" s="11"/>
      <c r="V189" s="11"/>
      <c r="W189" s="11"/>
      <c r="X189" s="11"/>
      <c r="Y189" s="11"/>
      <c r="Z189" s="11"/>
      <c r="AA189" s="11"/>
      <c r="AB189" s="11"/>
      <c r="AC189" s="11"/>
      <c r="AD189" s="11"/>
      <c r="AE189" s="11"/>
      <c r="AT189" s="238" t="s">
        <v>199</v>
      </c>
      <c r="AU189" s="238" t="s">
        <v>85</v>
      </c>
      <c r="AV189" s="11" t="s">
        <v>85</v>
      </c>
      <c r="AW189" s="11" t="s">
        <v>32</v>
      </c>
      <c r="AX189" s="11" t="s">
        <v>76</v>
      </c>
      <c r="AY189" s="238" t="s">
        <v>195</v>
      </c>
    </row>
    <row r="190" s="11" customFormat="1">
      <c r="A190" s="11"/>
      <c r="B190" s="228"/>
      <c r="C190" s="229"/>
      <c r="D190" s="213" t="s">
        <v>199</v>
      </c>
      <c r="E190" s="230" t="s">
        <v>1</v>
      </c>
      <c r="F190" s="231" t="s">
        <v>3135</v>
      </c>
      <c r="G190" s="229"/>
      <c r="H190" s="232">
        <v>123.612</v>
      </c>
      <c r="I190" s="233"/>
      <c r="J190" s="229"/>
      <c r="K190" s="229"/>
      <c r="L190" s="234"/>
      <c r="M190" s="235"/>
      <c r="N190" s="236"/>
      <c r="O190" s="236"/>
      <c r="P190" s="236"/>
      <c r="Q190" s="236"/>
      <c r="R190" s="236"/>
      <c r="S190" s="236"/>
      <c r="T190" s="237"/>
      <c r="U190" s="11"/>
      <c r="V190" s="11"/>
      <c r="W190" s="11"/>
      <c r="X190" s="11"/>
      <c r="Y190" s="11"/>
      <c r="Z190" s="11"/>
      <c r="AA190" s="11"/>
      <c r="AB190" s="11"/>
      <c r="AC190" s="11"/>
      <c r="AD190" s="11"/>
      <c r="AE190" s="11"/>
      <c r="AT190" s="238" t="s">
        <v>199</v>
      </c>
      <c r="AU190" s="238" t="s">
        <v>85</v>
      </c>
      <c r="AV190" s="11" t="s">
        <v>85</v>
      </c>
      <c r="AW190" s="11" t="s">
        <v>32</v>
      </c>
      <c r="AX190" s="11" t="s">
        <v>76</v>
      </c>
      <c r="AY190" s="238" t="s">
        <v>195</v>
      </c>
    </row>
    <row r="191" s="11" customFormat="1">
      <c r="A191" s="11"/>
      <c r="B191" s="228"/>
      <c r="C191" s="229"/>
      <c r="D191" s="213" t="s">
        <v>199</v>
      </c>
      <c r="E191" s="230" t="s">
        <v>1</v>
      </c>
      <c r="F191" s="231" t="s">
        <v>3134</v>
      </c>
      <c r="G191" s="229"/>
      <c r="H191" s="232">
        <v>16.25</v>
      </c>
      <c r="I191" s="233"/>
      <c r="J191" s="229"/>
      <c r="K191" s="229"/>
      <c r="L191" s="234"/>
      <c r="M191" s="235"/>
      <c r="N191" s="236"/>
      <c r="O191" s="236"/>
      <c r="P191" s="236"/>
      <c r="Q191" s="236"/>
      <c r="R191" s="236"/>
      <c r="S191" s="236"/>
      <c r="T191" s="237"/>
      <c r="U191" s="11"/>
      <c r="V191" s="11"/>
      <c r="W191" s="11"/>
      <c r="X191" s="11"/>
      <c r="Y191" s="11"/>
      <c r="Z191" s="11"/>
      <c r="AA191" s="11"/>
      <c r="AB191" s="11"/>
      <c r="AC191" s="11"/>
      <c r="AD191" s="11"/>
      <c r="AE191" s="11"/>
      <c r="AT191" s="238" t="s">
        <v>199</v>
      </c>
      <c r="AU191" s="238" t="s">
        <v>85</v>
      </c>
      <c r="AV191" s="11" t="s">
        <v>85</v>
      </c>
      <c r="AW191" s="11" t="s">
        <v>32</v>
      </c>
      <c r="AX191" s="11" t="s">
        <v>76</v>
      </c>
      <c r="AY191" s="238" t="s">
        <v>195</v>
      </c>
    </row>
    <row r="192" s="16" customFormat="1">
      <c r="A192" s="16"/>
      <c r="B192" s="298"/>
      <c r="C192" s="299"/>
      <c r="D192" s="213" t="s">
        <v>199</v>
      </c>
      <c r="E192" s="300" t="s">
        <v>1</v>
      </c>
      <c r="F192" s="301" t="s">
        <v>1498</v>
      </c>
      <c r="G192" s="299"/>
      <c r="H192" s="302">
        <v>328.68000000000001</v>
      </c>
      <c r="I192" s="303"/>
      <c r="J192" s="299"/>
      <c r="K192" s="299"/>
      <c r="L192" s="304"/>
      <c r="M192" s="305"/>
      <c r="N192" s="306"/>
      <c r="O192" s="306"/>
      <c r="P192" s="306"/>
      <c r="Q192" s="306"/>
      <c r="R192" s="306"/>
      <c r="S192" s="306"/>
      <c r="T192" s="307"/>
      <c r="U192" s="16"/>
      <c r="V192" s="16"/>
      <c r="W192" s="16"/>
      <c r="X192" s="16"/>
      <c r="Y192" s="16"/>
      <c r="Z192" s="16"/>
      <c r="AA192" s="16"/>
      <c r="AB192" s="16"/>
      <c r="AC192" s="16"/>
      <c r="AD192" s="16"/>
      <c r="AE192" s="16"/>
      <c r="AT192" s="308" t="s">
        <v>199</v>
      </c>
      <c r="AU192" s="308" t="s">
        <v>85</v>
      </c>
      <c r="AV192" s="16" t="s">
        <v>229</v>
      </c>
      <c r="AW192" s="16" t="s">
        <v>32</v>
      </c>
      <c r="AX192" s="16" t="s">
        <v>76</v>
      </c>
      <c r="AY192" s="308" t="s">
        <v>195</v>
      </c>
    </row>
    <row r="193" s="15" customFormat="1">
      <c r="A193" s="15"/>
      <c r="B193" s="287"/>
      <c r="C193" s="288"/>
      <c r="D193" s="213" t="s">
        <v>199</v>
      </c>
      <c r="E193" s="289" t="s">
        <v>1</v>
      </c>
      <c r="F193" s="290" t="s">
        <v>1422</v>
      </c>
      <c r="G193" s="288"/>
      <c r="H193" s="291">
        <v>787.43399999999997</v>
      </c>
      <c r="I193" s="292"/>
      <c r="J193" s="288"/>
      <c r="K193" s="288"/>
      <c r="L193" s="293"/>
      <c r="M193" s="294"/>
      <c r="N193" s="295"/>
      <c r="O193" s="295"/>
      <c r="P193" s="295"/>
      <c r="Q193" s="295"/>
      <c r="R193" s="295"/>
      <c r="S193" s="295"/>
      <c r="T193" s="296"/>
      <c r="U193" s="15"/>
      <c r="V193" s="15"/>
      <c r="W193" s="15"/>
      <c r="X193" s="15"/>
      <c r="Y193" s="15"/>
      <c r="Z193" s="15"/>
      <c r="AA193" s="15"/>
      <c r="AB193" s="15"/>
      <c r="AC193" s="15"/>
      <c r="AD193" s="15"/>
      <c r="AE193" s="15"/>
      <c r="AT193" s="297" t="s">
        <v>199</v>
      </c>
      <c r="AU193" s="297" t="s">
        <v>85</v>
      </c>
      <c r="AV193" s="15" t="s">
        <v>234</v>
      </c>
      <c r="AW193" s="15" t="s">
        <v>32</v>
      </c>
      <c r="AX193" s="15" t="s">
        <v>83</v>
      </c>
      <c r="AY193" s="297" t="s">
        <v>195</v>
      </c>
    </row>
    <row r="194" s="2" customFormat="1" ht="24.15" customHeight="1">
      <c r="A194" s="39"/>
      <c r="B194" s="40"/>
      <c r="C194" s="200" t="s">
        <v>234</v>
      </c>
      <c r="D194" s="200" t="s">
        <v>191</v>
      </c>
      <c r="E194" s="201" t="s">
        <v>1423</v>
      </c>
      <c r="F194" s="202" t="s">
        <v>1424</v>
      </c>
      <c r="G194" s="203" t="s">
        <v>1411</v>
      </c>
      <c r="H194" s="204">
        <v>523.06200000000001</v>
      </c>
      <c r="I194" s="205"/>
      <c r="J194" s="206">
        <f>ROUND(I194*H194,2)</f>
        <v>0</v>
      </c>
      <c r="K194" s="202" t="s">
        <v>1412</v>
      </c>
      <c r="L194" s="45"/>
      <c r="M194" s="207" t="s">
        <v>1</v>
      </c>
      <c r="N194" s="208" t="s">
        <v>41</v>
      </c>
      <c r="O194" s="92"/>
      <c r="P194" s="209">
        <f>O194*H194</f>
        <v>0</v>
      </c>
      <c r="Q194" s="209">
        <v>0</v>
      </c>
      <c r="R194" s="209">
        <f>Q194*H194</f>
        <v>0</v>
      </c>
      <c r="S194" s="209">
        <v>0.57999999999999996</v>
      </c>
      <c r="T194" s="210">
        <f>S194*H194</f>
        <v>303.37595999999996</v>
      </c>
      <c r="U194" s="39"/>
      <c r="V194" s="39"/>
      <c r="W194" s="39"/>
      <c r="X194" s="39"/>
      <c r="Y194" s="39"/>
      <c r="Z194" s="39"/>
      <c r="AA194" s="39"/>
      <c r="AB194" s="39"/>
      <c r="AC194" s="39"/>
      <c r="AD194" s="39"/>
      <c r="AE194" s="39"/>
      <c r="AR194" s="211" t="s">
        <v>234</v>
      </c>
      <c r="AT194" s="211" t="s">
        <v>191</v>
      </c>
      <c r="AU194" s="211" t="s">
        <v>85</v>
      </c>
      <c r="AY194" s="18" t="s">
        <v>195</v>
      </c>
      <c r="BE194" s="212">
        <f>IF(N194="základní",J194,0)</f>
        <v>0</v>
      </c>
      <c r="BF194" s="212">
        <f>IF(N194="snížená",J194,0)</f>
        <v>0</v>
      </c>
      <c r="BG194" s="212">
        <f>IF(N194="zákl. přenesená",J194,0)</f>
        <v>0</v>
      </c>
      <c r="BH194" s="212">
        <f>IF(N194="sníž. přenesená",J194,0)</f>
        <v>0</v>
      </c>
      <c r="BI194" s="212">
        <f>IF(N194="nulová",J194,0)</f>
        <v>0</v>
      </c>
      <c r="BJ194" s="18" t="s">
        <v>83</v>
      </c>
      <c r="BK194" s="212">
        <f>ROUND(I194*H194,2)</f>
        <v>0</v>
      </c>
      <c r="BL194" s="18" t="s">
        <v>234</v>
      </c>
      <c r="BM194" s="211" t="s">
        <v>3148</v>
      </c>
    </row>
    <row r="195" s="10" customFormat="1">
      <c r="A195" s="10"/>
      <c r="B195" s="218"/>
      <c r="C195" s="219"/>
      <c r="D195" s="213" t="s">
        <v>199</v>
      </c>
      <c r="E195" s="220" t="s">
        <v>1</v>
      </c>
      <c r="F195" s="221" t="s">
        <v>3149</v>
      </c>
      <c r="G195" s="219"/>
      <c r="H195" s="220" t="s">
        <v>1</v>
      </c>
      <c r="I195" s="222"/>
      <c r="J195" s="219"/>
      <c r="K195" s="219"/>
      <c r="L195" s="223"/>
      <c r="M195" s="224"/>
      <c r="N195" s="225"/>
      <c r="O195" s="225"/>
      <c r="P195" s="225"/>
      <c r="Q195" s="225"/>
      <c r="R195" s="225"/>
      <c r="S195" s="225"/>
      <c r="T195" s="226"/>
      <c r="U195" s="10"/>
      <c r="V195" s="10"/>
      <c r="W195" s="10"/>
      <c r="X195" s="10"/>
      <c r="Y195" s="10"/>
      <c r="Z195" s="10"/>
      <c r="AA195" s="10"/>
      <c r="AB195" s="10"/>
      <c r="AC195" s="10"/>
      <c r="AD195" s="10"/>
      <c r="AE195" s="10"/>
      <c r="AT195" s="227" t="s">
        <v>199</v>
      </c>
      <c r="AU195" s="227" t="s">
        <v>85</v>
      </c>
      <c r="AV195" s="10" t="s">
        <v>83</v>
      </c>
      <c r="AW195" s="10" t="s">
        <v>32</v>
      </c>
      <c r="AX195" s="10" t="s">
        <v>76</v>
      </c>
      <c r="AY195" s="227" t="s">
        <v>195</v>
      </c>
    </row>
    <row r="196" s="10" customFormat="1">
      <c r="A196" s="10"/>
      <c r="B196" s="218"/>
      <c r="C196" s="219"/>
      <c r="D196" s="213" t="s">
        <v>199</v>
      </c>
      <c r="E196" s="220" t="s">
        <v>1</v>
      </c>
      <c r="F196" s="221" t="s">
        <v>3150</v>
      </c>
      <c r="G196" s="219"/>
      <c r="H196" s="220" t="s">
        <v>1</v>
      </c>
      <c r="I196" s="222"/>
      <c r="J196" s="219"/>
      <c r="K196" s="219"/>
      <c r="L196" s="223"/>
      <c r="M196" s="224"/>
      <c r="N196" s="225"/>
      <c r="O196" s="225"/>
      <c r="P196" s="225"/>
      <c r="Q196" s="225"/>
      <c r="R196" s="225"/>
      <c r="S196" s="225"/>
      <c r="T196" s="226"/>
      <c r="U196" s="10"/>
      <c r="V196" s="10"/>
      <c r="W196" s="10"/>
      <c r="X196" s="10"/>
      <c r="Y196" s="10"/>
      <c r="Z196" s="10"/>
      <c r="AA196" s="10"/>
      <c r="AB196" s="10"/>
      <c r="AC196" s="10"/>
      <c r="AD196" s="10"/>
      <c r="AE196" s="10"/>
      <c r="AT196" s="227" t="s">
        <v>199</v>
      </c>
      <c r="AU196" s="227" t="s">
        <v>85</v>
      </c>
      <c r="AV196" s="10" t="s">
        <v>83</v>
      </c>
      <c r="AW196" s="10" t="s">
        <v>32</v>
      </c>
      <c r="AX196" s="10" t="s">
        <v>76</v>
      </c>
      <c r="AY196" s="227" t="s">
        <v>195</v>
      </c>
    </row>
    <row r="197" s="11" customFormat="1">
      <c r="A197" s="11"/>
      <c r="B197" s="228"/>
      <c r="C197" s="229"/>
      <c r="D197" s="213" t="s">
        <v>199</v>
      </c>
      <c r="E197" s="230" t="s">
        <v>1</v>
      </c>
      <c r="F197" s="231" t="s">
        <v>3151</v>
      </c>
      <c r="G197" s="229"/>
      <c r="H197" s="232">
        <v>237.756</v>
      </c>
      <c r="I197" s="233"/>
      <c r="J197" s="229"/>
      <c r="K197" s="229"/>
      <c r="L197" s="234"/>
      <c r="M197" s="235"/>
      <c r="N197" s="236"/>
      <c r="O197" s="236"/>
      <c r="P197" s="236"/>
      <c r="Q197" s="236"/>
      <c r="R197" s="236"/>
      <c r="S197" s="236"/>
      <c r="T197" s="237"/>
      <c r="U197" s="11"/>
      <c r="V197" s="11"/>
      <c r="W197" s="11"/>
      <c r="X197" s="11"/>
      <c r="Y197" s="11"/>
      <c r="Z197" s="11"/>
      <c r="AA197" s="11"/>
      <c r="AB197" s="11"/>
      <c r="AC197" s="11"/>
      <c r="AD197" s="11"/>
      <c r="AE197" s="11"/>
      <c r="AT197" s="238" t="s">
        <v>199</v>
      </c>
      <c r="AU197" s="238" t="s">
        <v>85</v>
      </c>
      <c r="AV197" s="11" t="s">
        <v>85</v>
      </c>
      <c r="AW197" s="11" t="s">
        <v>32</v>
      </c>
      <c r="AX197" s="11" t="s">
        <v>76</v>
      </c>
      <c r="AY197" s="238" t="s">
        <v>195</v>
      </c>
    </row>
    <row r="198" s="11" customFormat="1">
      <c r="A198" s="11"/>
      <c r="B198" s="228"/>
      <c r="C198" s="229"/>
      <c r="D198" s="213" t="s">
        <v>199</v>
      </c>
      <c r="E198" s="230" t="s">
        <v>1</v>
      </c>
      <c r="F198" s="231" t="s">
        <v>3152</v>
      </c>
      <c r="G198" s="229"/>
      <c r="H198" s="232">
        <v>39</v>
      </c>
      <c r="I198" s="233"/>
      <c r="J198" s="229"/>
      <c r="K198" s="229"/>
      <c r="L198" s="234"/>
      <c r="M198" s="235"/>
      <c r="N198" s="236"/>
      <c r="O198" s="236"/>
      <c r="P198" s="236"/>
      <c r="Q198" s="236"/>
      <c r="R198" s="236"/>
      <c r="S198" s="236"/>
      <c r="T198" s="237"/>
      <c r="U198" s="11"/>
      <c r="V198" s="11"/>
      <c r="W198" s="11"/>
      <c r="X198" s="11"/>
      <c r="Y198" s="11"/>
      <c r="Z198" s="11"/>
      <c r="AA198" s="11"/>
      <c r="AB198" s="11"/>
      <c r="AC198" s="11"/>
      <c r="AD198" s="11"/>
      <c r="AE198" s="11"/>
      <c r="AT198" s="238" t="s">
        <v>199</v>
      </c>
      <c r="AU198" s="238" t="s">
        <v>85</v>
      </c>
      <c r="AV198" s="11" t="s">
        <v>85</v>
      </c>
      <c r="AW198" s="11" t="s">
        <v>32</v>
      </c>
      <c r="AX198" s="11" t="s">
        <v>76</v>
      </c>
      <c r="AY198" s="238" t="s">
        <v>195</v>
      </c>
    </row>
    <row r="199" s="11" customFormat="1">
      <c r="A199" s="11"/>
      <c r="B199" s="228"/>
      <c r="C199" s="229"/>
      <c r="D199" s="213" t="s">
        <v>199</v>
      </c>
      <c r="E199" s="230" t="s">
        <v>1</v>
      </c>
      <c r="F199" s="231" t="s">
        <v>3153</v>
      </c>
      <c r="G199" s="229"/>
      <c r="H199" s="232">
        <v>166.62000000000001</v>
      </c>
      <c r="I199" s="233"/>
      <c r="J199" s="229"/>
      <c r="K199" s="229"/>
      <c r="L199" s="234"/>
      <c r="M199" s="235"/>
      <c r="N199" s="236"/>
      <c r="O199" s="236"/>
      <c r="P199" s="236"/>
      <c r="Q199" s="236"/>
      <c r="R199" s="236"/>
      <c r="S199" s="236"/>
      <c r="T199" s="237"/>
      <c r="U199" s="11"/>
      <c r="V199" s="11"/>
      <c r="W199" s="11"/>
      <c r="X199" s="11"/>
      <c r="Y199" s="11"/>
      <c r="Z199" s="11"/>
      <c r="AA199" s="11"/>
      <c r="AB199" s="11"/>
      <c r="AC199" s="11"/>
      <c r="AD199" s="11"/>
      <c r="AE199" s="11"/>
      <c r="AT199" s="238" t="s">
        <v>199</v>
      </c>
      <c r="AU199" s="238" t="s">
        <v>85</v>
      </c>
      <c r="AV199" s="11" t="s">
        <v>85</v>
      </c>
      <c r="AW199" s="11" t="s">
        <v>32</v>
      </c>
      <c r="AX199" s="11" t="s">
        <v>76</v>
      </c>
      <c r="AY199" s="238" t="s">
        <v>195</v>
      </c>
    </row>
    <row r="200" s="11" customFormat="1">
      <c r="A200" s="11"/>
      <c r="B200" s="228"/>
      <c r="C200" s="229"/>
      <c r="D200" s="213" t="s">
        <v>199</v>
      </c>
      <c r="E200" s="230" t="s">
        <v>1</v>
      </c>
      <c r="F200" s="231" t="s">
        <v>3154</v>
      </c>
      <c r="G200" s="229"/>
      <c r="H200" s="232">
        <v>32.5</v>
      </c>
      <c r="I200" s="233"/>
      <c r="J200" s="229"/>
      <c r="K200" s="229"/>
      <c r="L200" s="234"/>
      <c r="M200" s="235"/>
      <c r="N200" s="236"/>
      <c r="O200" s="236"/>
      <c r="P200" s="236"/>
      <c r="Q200" s="236"/>
      <c r="R200" s="236"/>
      <c r="S200" s="236"/>
      <c r="T200" s="237"/>
      <c r="U200" s="11"/>
      <c r="V200" s="11"/>
      <c r="W200" s="11"/>
      <c r="X200" s="11"/>
      <c r="Y200" s="11"/>
      <c r="Z200" s="11"/>
      <c r="AA200" s="11"/>
      <c r="AB200" s="11"/>
      <c r="AC200" s="11"/>
      <c r="AD200" s="11"/>
      <c r="AE200" s="11"/>
      <c r="AT200" s="238" t="s">
        <v>199</v>
      </c>
      <c r="AU200" s="238" t="s">
        <v>85</v>
      </c>
      <c r="AV200" s="11" t="s">
        <v>85</v>
      </c>
      <c r="AW200" s="11" t="s">
        <v>32</v>
      </c>
      <c r="AX200" s="11" t="s">
        <v>76</v>
      </c>
      <c r="AY200" s="238" t="s">
        <v>195</v>
      </c>
    </row>
    <row r="201" s="11" customFormat="1">
      <c r="A201" s="11"/>
      <c r="B201" s="228"/>
      <c r="C201" s="229"/>
      <c r="D201" s="213" t="s">
        <v>199</v>
      </c>
      <c r="E201" s="230" t="s">
        <v>1</v>
      </c>
      <c r="F201" s="231" t="s">
        <v>3155</v>
      </c>
      <c r="G201" s="229"/>
      <c r="H201" s="232">
        <v>26.16</v>
      </c>
      <c r="I201" s="233"/>
      <c r="J201" s="229"/>
      <c r="K201" s="229"/>
      <c r="L201" s="234"/>
      <c r="M201" s="235"/>
      <c r="N201" s="236"/>
      <c r="O201" s="236"/>
      <c r="P201" s="236"/>
      <c r="Q201" s="236"/>
      <c r="R201" s="236"/>
      <c r="S201" s="236"/>
      <c r="T201" s="237"/>
      <c r="U201" s="11"/>
      <c r="V201" s="11"/>
      <c r="W201" s="11"/>
      <c r="X201" s="11"/>
      <c r="Y201" s="11"/>
      <c r="Z201" s="11"/>
      <c r="AA201" s="11"/>
      <c r="AB201" s="11"/>
      <c r="AC201" s="11"/>
      <c r="AD201" s="11"/>
      <c r="AE201" s="11"/>
      <c r="AT201" s="238" t="s">
        <v>199</v>
      </c>
      <c r="AU201" s="238" t="s">
        <v>85</v>
      </c>
      <c r="AV201" s="11" t="s">
        <v>85</v>
      </c>
      <c r="AW201" s="11" t="s">
        <v>32</v>
      </c>
      <c r="AX201" s="11" t="s">
        <v>76</v>
      </c>
      <c r="AY201" s="238" t="s">
        <v>195</v>
      </c>
    </row>
    <row r="202" s="11" customFormat="1">
      <c r="A202" s="11"/>
      <c r="B202" s="228"/>
      <c r="C202" s="229"/>
      <c r="D202" s="213" t="s">
        <v>199</v>
      </c>
      <c r="E202" s="230" t="s">
        <v>1</v>
      </c>
      <c r="F202" s="231" t="s">
        <v>3114</v>
      </c>
      <c r="G202" s="229"/>
      <c r="H202" s="232">
        <v>3.25</v>
      </c>
      <c r="I202" s="233"/>
      <c r="J202" s="229"/>
      <c r="K202" s="229"/>
      <c r="L202" s="234"/>
      <c r="M202" s="235"/>
      <c r="N202" s="236"/>
      <c r="O202" s="236"/>
      <c r="P202" s="236"/>
      <c r="Q202" s="236"/>
      <c r="R202" s="236"/>
      <c r="S202" s="236"/>
      <c r="T202" s="237"/>
      <c r="U202" s="11"/>
      <c r="V202" s="11"/>
      <c r="W202" s="11"/>
      <c r="X202" s="11"/>
      <c r="Y202" s="11"/>
      <c r="Z202" s="11"/>
      <c r="AA202" s="11"/>
      <c r="AB202" s="11"/>
      <c r="AC202" s="11"/>
      <c r="AD202" s="11"/>
      <c r="AE202" s="11"/>
      <c r="AT202" s="238" t="s">
        <v>199</v>
      </c>
      <c r="AU202" s="238" t="s">
        <v>85</v>
      </c>
      <c r="AV202" s="11" t="s">
        <v>85</v>
      </c>
      <c r="AW202" s="11" t="s">
        <v>32</v>
      </c>
      <c r="AX202" s="11" t="s">
        <v>76</v>
      </c>
      <c r="AY202" s="238" t="s">
        <v>195</v>
      </c>
    </row>
    <row r="203" s="11" customFormat="1">
      <c r="A203" s="11"/>
      <c r="B203" s="228"/>
      <c r="C203" s="229"/>
      <c r="D203" s="213" t="s">
        <v>199</v>
      </c>
      <c r="E203" s="230" t="s">
        <v>1</v>
      </c>
      <c r="F203" s="231" t="s">
        <v>3156</v>
      </c>
      <c r="G203" s="229"/>
      <c r="H203" s="232">
        <v>5.7000000000000002</v>
      </c>
      <c r="I203" s="233"/>
      <c r="J203" s="229"/>
      <c r="K203" s="229"/>
      <c r="L203" s="234"/>
      <c r="M203" s="235"/>
      <c r="N203" s="236"/>
      <c r="O203" s="236"/>
      <c r="P203" s="236"/>
      <c r="Q203" s="236"/>
      <c r="R203" s="236"/>
      <c r="S203" s="236"/>
      <c r="T203" s="237"/>
      <c r="U203" s="11"/>
      <c r="V203" s="11"/>
      <c r="W203" s="11"/>
      <c r="X203" s="11"/>
      <c r="Y203" s="11"/>
      <c r="Z203" s="11"/>
      <c r="AA203" s="11"/>
      <c r="AB203" s="11"/>
      <c r="AC203" s="11"/>
      <c r="AD203" s="11"/>
      <c r="AE203" s="11"/>
      <c r="AT203" s="238" t="s">
        <v>199</v>
      </c>
      <c r="AU203" s="238" t="s">
        <v>85</v>
      </c>
      <c r="AV203" s="11" t="s">
        <v>85</v>
      </c>
      <c r="AW203" s="11" t="s">
        <v>32</v>
      </c>
      <c r="AX203" s="11" t="s">
        <v>76</v>
      </c>
      <c r="AY203" s="238" t="s">
        <v>195</v>
      </c>
    </row>
    <row r="204" s="11" customFormat="1">
      <c r="A204" s="11"/>
      <c r="B204" s="228"/>
      <c r="C204" s="229"/>
      <c r="D204" s="213" t="s">
        <v>199</v>
      </c>
      <c r="E204" s="230" t="s">
        <v>1</v>
      </c>
      <c r="F204" s="231" t="s">
        <v>3114</v>
      </c>
      <c r="G204" s="229"/>
      <c r="H204" s="232">
        <v>3.25</v>
      </c>
      <c r="I204" s="233"/>
      <c r="J204" s="229"/>
      <c r="K204" s="229"/>
      <c r="L204" s="234"/>
      <c r="M204" s="235"/>
      <c r="N204" s="236"/>
      <c r="O204" s="236"/>
      <c r="P204" s="236"/>
      <c r="Q204" s="236"/>
      <c r="R204" s="236"/>
      <c r="S204" s="236"/>
      <c r="T204" s="237"/>
      <c r="U204" s="11"/>
      <c r="V204" s="11"/>
      <c r="W204" s="11"/>
      <c r="X204" s="11"/>
      <c r="Y204" s="11"/>
      <c r="Z204" s="11"/>
      <c r="AA204" s="11"/>
      <c r="AB204" s="11"/>
      <c r="AC204" s="11"/>
      <c r="AD204" s="11"/>
      <c r="AE204" s="11"/>
      <c r="AT204" s="238" t="s">
        <v>199</v>
      </c>
      <c r="AU204" s="238" t="s">
        <v>85</v>
      </c>
      <c r="AV204" s="11" t="s">
        <v>85</v>
      </c>
      <c r="AW204" s="11" t="s">
        <v>32</v>
      </c>
      <c r="AX204" s="11" t="s">
        <v>76</v>
      </c>
      <c r="AY204" s="238" t="s">
        <v>195</v>
      </c>
    </row>
    <row r="205" s="11" customFormat="1">
      <c r="A205" s="11"/>
      <c r="B205" s="228"/>
      <c r="C205" s="229"/>
      <c r="D205" s="213" t="s">
        <v>199</v>
      </c>
      <c r="E205" s="230" t="s">
        <v>1</v>
      </c>
      <c r="F205" s="231" t="s">
        <v>3157</v>
      </c>
      <c r="G205" s="229"/>
      <c r="H205" s="232">
        <v>4.7759999999999998</v>
      </c>
      <c r="I205" s="233"/>
      <c r="J205" s="229"/>
      <c r="K205" s="229"/>
      <c r="L205" s="234"/>
      <c r="M205" s="235"/>
      <c r="N205" s="236"/>
      <c r="O205" s="236"/>
      <c r="P205" s="236"/>
      <c r="Q205" s="236"/>
      <c r="R205" s="236"/>
      <c r="S205" s="236"/>
      <c r="T205" s="237"/>
      <c r="U205" s="11"/>
      <c r="V205" s="11"/>
      <c r="W205" s="11"/>
      <c r="X205" s="11"/>
      <c r="Y205" s="11"/>
      <c r="Z205" s="11"/>
      <c r="AA205" s="11"/>
      <c r="AB205" s="11"/>
      <c r="AC205" s="11"/>
      <c r="AD205" s="11"/>
      <c r="AE205" s="11"/>
      <c r="AT205" s="238" t="s">
        <v>199</v>
      </c>
      <c r="AU205" s="238" t="s">
        <v>85</v>
      </c>
      <c r="AV205" s="11" t="s">
        <v>85</v>
      </c>
      <c r="AW205" s="11" t="s">
        <v>32</v>
      </c>
      <c r="AX205" s="11" t="s">
        <v>76</v>
      </c>
      <c r="AY205" s="238" t="s">
        <v>195</v>
      </c>
    </row>
    <row r="206" s="11" customFormat="1">
      <c r="A206" s="11"/>
      <c r="B206" s="228"/>
      <c r="C206" s="229"/>
      <c r="D206" s="213" t="s">
        <v>199</v>
      </c>
      <c r="E206" s="230" t="s">
        <v>1</v>
      </c>
      <c r="F206" s="231" t="s">
        <v>3158</v>
      </c>
      <c r="G206" s="229"/>
      <c r="H206" s="232">
        <v>4.0499999999999998</v>
      </c>
      <c r="I206" s="233"/>
      <c r="J206" s="229"/>
      <c r="K206" s="229"/>
      <c r="L206" s="234"/>
      <c r="M206" s="235"/>
      <c r="N206" s="236"/>
      <c r="O206" s="236"/>
      <c r="P206" s="236"/>
      <c r="Q206" s="236"/>
      <c r="R206" s="236"/>
      <c r="S206" s="236"/>
      <c r="T206" s="237"/>
      <c r="U206" s="11"/>
      <c r="V206" s="11"/>
      <c r="W206" s="11"/>
      <c r="X206" s="11"/>
      <c r="Y206" s="11"/>
      <c r="Z206" s="11"/>
      <c r="AA206" s="11"/>
      <c r="AB206" s="11"/>
      <c r="AC206" s="11"/>
      <c r="AD206" s="11"/>
      <c r="AE206" s="11"/>
      <c r="AT206" s="238" t="s">
        <v>199</v>
      </c>
      <c r="AU206" s="238" t="s">
        <v>85</v>
      </c>
      <c r="AV206" s="11" t="s">
        <v>85</v>
      </c>
      <c r="AW206" s="11" t="s">
        <v>32</v>
      </c>
      <c r="AX206" s="11" t="s">
        <v>76</v>
      </c>
      <c r="AY206" s="238" t="s">
        <v>195</v>
      </c>
    </row>
    <row r="207" s="15" customFormat="1">
      <c r="A207" s="15"/>
      <c r="B207" s="287"/>
      <c r="C207" s="288"/>
      <c r="D207" s="213" t="s">
        <v>199</v>
      </c>
      <c r="E207" s="289" t="s">
        <v>1</v>
      </c>
      <c r="F207" s="290" t="s">
        <v>1422</v>
      </c>
      <c r="G207" s="288"/>
      <c r="H207" s="291">
        <v>523.06200000000001</v>
      </c>
      <c r="I207" s="292"/>
      <c r="J207" s="288"/>
      <c r="K207" s="288"/>
      <c r="L207" s="293"/>
      <c r="M207" s="294"/>
      <c r="N207" s="295"/>
      <c r="O207" s="295"/>
      <c r="P207" s="295"/>
      <c r="Q207" s="295"/>
      <c r="R207" s="295"/>
      <c r="S207" s="295"/>
      <c r="T207" s="296"/>
      <c r="U207" s="15"/>
      <c r="V207" s="15"/>
      <c r="W207" s="15"/>
      <c r="X207" s="15"/>
      <c r="Y207" s="15"/>
      <c r="Z207" s="15"/>
      <c r="AA207" s="15"/>
      <c r="AB207" s="15"/>
      <c r="AC207" s="15"/>
      <c r="AD207" s="15"/>
      <c r="AE207" s="15"/>
      <c r="AT207" s="297" t="s">
        <v>199</v>
      </c>
      <c r="AU207" s="297" t="s">
        <v>85</v>
      </c>
      <c r="AV207" s="15" t="s">
        <v>234</v>
      </c>
      <c r="AW207" s="15" t="s">
        <v>32</v>
      </c>
      <c r="AX207" s="15" t="s">
        <v>83</v>
      </c>
      <c r="AY207" s="297" t="s">
        <v>195</v>
      </c>
    </row>
    <row r="208" s="2" customFormat="1" ht="24.15" customHeight="1">
      <c r="A208" s="39"/>
      <c r="B208" s="40"/>
      <c r="C208" s="200" t="s">
        <v>239</v>
      </c>
      <c r="D208" s="200" t="s">
        <v>191</v>
      </c>
      <c r="E208" s="201" t="s">
        <v>3159</v>
      </c>
      <c r="F208" s="202" t="s">
        <v>3160</v>
      </c>
      <c r="G208" s="203" t="s">
        <v>1411</v>
      </c>
      <c r="H208" s="204">
        <v>570.35000000000002</v>
      </c>
      <c r="I208" s="205"/>
      <c r="J208" s="206">
        <f>ROUND(I208*H208,2)</f>
        <v>0</v>
      </c>
      <c r="K208" s="202" t="s">
        <v>1412</v>
      </c>
      <c r="L208" s="45"/>
      <c r="M208" s="207" t="s">
        <v>1</v>
      </c>
      <c r="N208" s="208" t="s">
        <v>41</v>
      </c>
      <c r="O208" s="92"/>
      <c r="P208" s="209">
        <f>O208*H208</f>
        <v>0</v>
      </c>
      <c r="Q208" s="209">
        <v>0</v>
      </c>
      <c r="R208" s="209">
        <f>Q208*H208</f>
        <v>0</v>
      </c>
      <c r="S208" s="209">
        <v>0.32500000000000001</v>
      </c>
      <c r="T208" s="210">
        <f>S208*H208</f>
        <v>185.36375000000001</v>
      </c>
      <c r="U208" s="39"/>
      <c r="V208" s="39"/>
      <c r="W208" s="39"/>
      <c r="X208" s="39"/>
      <c r="Y208" s="39"/>
      <c r="Z208" s="39"/>
      <c r="AA208" s="39"/>
      <c r="AB208" s="39"/>
      <c r="AC208" s="39"/>
      <c r="AD208" s="39"/>
      <c r="AE208" s="39"/>
      <c r="AR208" s="211" t="s">
        <v>234</v>
      </c>
      <c r="AT208" s="211" t="s">
        <v>191</v>
      </c>
      <c r="AU208" s="211" t="s">
        <v>85</v>
      </c>
      <c r="AY208" s="18" t="s">
        <v>195</v>
      </c>
      <c r="BE208" s="212">
        <f>IF(N208="základní",J208,0)</f>
        <v>0</v>
      </c>
      <c r="BF208" s="212">
        <f>IF(N208="snížená",J208,0)</f>
        <v>0</v>
      </c>
      <c r="BG208" s="212">
        <f>IF(N208="zákl. přenesená",J208,0)</f>
        <v>0</v>
      </c>
      <c r="BH208" s="212">
        <f>IF(N208="sníž. přenesená",J208,0)</f>
        <v>0</v>
      </c>
      <c r="BI208" s="212">
        <f>IF(N208="nulová",J208,0)</f>
        <v>0</v>
      </c>
      <c r="BJ208" s="18" t="s">
        <v>83</v>
      </c>
      <c r="BK208" s="212">
        <f>ROUND(I208*H208,2)</f>
        <v>0</v>
      </c>
      <c r="BL208" s="18" t="s">
        <v>234</v>
      </c>
      <c r="BM208" s="211" t="s">
        <v>3161</v>
      </c>
    </row>
    <row r="209" s="10" customFormat="1">
      <c r="A209" s="10"/>
      <c r="B209" s="218"/>
      <c r="C209" s="219"/>
      <c r="D209" s="213" t="s">
        <v>199</v>
      </c>
      <c r="E209" s="220" t="s">
        <v>1</v>
      </c>
      <c r="F209" s="221" t="s">
        <v>3130</v>
      </c>
      <c r="G209" s="219"/>
      <c r="H209" s="220" t="s">
        <v>1</v>
      </c>
      <c r="I209" s="222"/>
      <c r="J209" s="219"/>
      <c r="K209" s="219"/>
      <c r="L209" s="223"/>
      <c r="M209" s="224"/>
      <c r="N209" s="225"/>
      <c r="O209" s="225"/>
      <c r="P209" s="225"/>
      <c r="Q209" s="225"/>
      <c r="R209" s="225"/>
      <c r="S209" s="225"/>
      <c r="T209" s="226"/>
      <c r="U209" s="10"/>
      <c r="V209" s="10"/>
      <c r="W209" s="10"/>
      <c r="X209" s="10"/>
      <c r="Y209" s="10"/>
      <c r="Z209" s="10"/>
      <c r="AA209" s="10"/>
      <c r="AB209" s="10"/>
      <c r="AC209" s="10"/>
      <c r="AD209" s="10"/>
      <c r="AE209" s="10"/>
      <c r="AT209" s="227" t="s">
        <v>199</v>
      </c>
      <c r="AU209" s="227" t="s">
        <v>85</v>
      </c>
      <c r="AV209" s="10" t="s">
        <v>83</v>
      </c>
      <c r="AW209" s="10" t="s">
        <v>32</v>
      </c>
      <c r="AX209" s="10" t="s">
        <v>76</v>
      </c>
      <c r="AY209" s="227" t="s">
        <v>195</v>
      </c>
    </row>
    <row r="210" s="10" customFormat="1">
      <c r="A210" s="10"/>
      <c r="B210" s="218"/>
      <c r="C210" s="219"/>
      <c r="D210" s="213" t="s">
        <v>199</v>
      </c>
      <c r="E210" s="220" t="s">
        <v>1</v>
      </c>
      <c r="F210" s="221" t="s">
        <v>3162</v>
      </c>
      <c r="G210" s="219"/>
      <c r="H210" s="220" t="s">
        <v>1</v>
      </c>
      <c r="I210" s="222"/>
      <c r="J210" s="219"/>
      <c r="K210" s="219"/>
      <c r="L210" s="223"/>
      <c r="M210" s="224"/>
      <c r="N210" s="225"/>
      <c r="O210" s="225"/>
      <c r="P210" s="225"/>
      <c r="Q210" s="225"/>
      <c r="R210" s="225"/>
      <c r="S210" s="225"/>
      <c r="T210" s="226"/>
      <c r="U210" s="10"/>
      <c r="V210" s="10"/>
      <c r="W210" s="10"/>
      <c r="X210" s="10"/>
      <c r="Y210" s="10"/>
      <c r="Z210" s="10"/>
      <c r="AA210" s="10"/>
      <c r="AB210" s="10"/>
      <c r="AC210" s="10"/>
      <c r="AD210" s="10"/>
      <c r="AE210" s="10"/>
      <c r="AT210" s="227" t="s">
        <v>199</v>
      </c>
      <c r="AU210" s="227" t="s">
        <v>85</v>
      </c>
      <c r="AV210" s="10" t="s">
        <v>83</v>
      </c>
      <c r="AW210" s="10" t="s">
        <v>32</v>
      </c>
      <c r="AX210" s="10" t="s">
        <v>76</v>
      </c>
      <c r="AY210" s="227" t="s">
        <v>195</v>
      </c>
    </row>
    <row r="211" s="11" customFormat="1">
      <c r="A211" s="11"/>
      <c r="B211" s="228"/>
      <c r="C211" s="229"/>
      <c r="D211" s="213" t="s">
        <v>199</v>
      </c>
      <c r="E211" s="230" t="s">
        <v>1</v>
      </c>
      <c r="F211" s="231" t="s">
        <v>3132</v>
      </c>
      <c r="G211" s="229"/>
      <c r="H211" s="232">
        <v>16.620000000000001</v>
      </c>
      <c r="I211" s="233"/>
      <c r="J211" s="229"/>
      <c r="K211" s="229"/>
      <c r="L211" s="234"/>
      <c r="M211" s="235"/>
      <c r="N211" s="236"/>
      <c r="O211" s="236"/>
      <c r="P211" s="236"/>
      <c r="Q211" s="236"/>
      <c r="R211" s="236"/>
      <c r="S211" s="236"/>
      <c r="T211" s="237"/>
      <c r="U211" s="11"/>
      <c r="V211" s="11"/>
      <c r="W211" s="11"/>
      <c r="X211" s="11"/>
      <c r="Y211" s="11"/>
      <c r="Z211" s="11"/>
      <c r="AA211" s="11"/>
      <c r="AB211" s="11"/>
      <c r="AC211" s="11"/>
      <c r="AD211" s="11"/>
      <c r="AE211" s="11"/>
      <c r="AT211" s="238" t="s">
        <v>199</v>
      </c>
      <c r="AU211" s="238" t="s">
        <v>85</v>
      </c>
      <c r="AV211" s="11" t="s">
        <v>85</v>
      </c>
      <c r="AW211" s="11" t="s">
        <v>32</v>
      </c>
      <c r="AX211" s="11" t="s">
        <v>76</v>
      </c>
      <c r="AY211" s="238" t="s">
        <v>195</v>
      </c>
    </row>
    <row r="212" s="11" customFormat="1">
      <c r="A212" s="11"/>
      <c r="B212" s="228"/>
      <c r="C212" s="229"/>
      <c r="D212" s="213" t="s">
        <v>199</v>
      </c>
      <c r="E212" s="230" t="s">
        <v>1</v>
      </c>
      <c r="F212" s="231" t="s">
        <v>3127</v>
      </c>
      <c r="G212" s="229"/>
      <c r="H212" s="232">
        <v>6.5</v>
      </c>
      <c r="I212" s="233"/>
      <c r="J212" s="229"/>
      <c r="K212" s="229"/>
      <c r="L212" s="234"/>
      <c r="M212" s="235"/>
      <c r="N212" s="236"/>
      <c r="O212" s="236"/>
      <c r="P212" s="236"/>
      <c r="Q212" s="236"/>
      <c r="R212" s="236"/>
      <c r="S212" s="236"/>
      <c r="T212" s="237"/>
      <c r="U212" s="11"/>
      <c r="V212" s="11"/>
      <c r="W212" s="11"/>
      <c r="X212" s="11"/>
      <c r="Y212" s="11"/>
      <c r="Z212" s="11"/>
      <c r="AA212" s="11"/>
      <c r="AB212" s="11"/>
      <c r="AC212" s="11"/>
      <c r="AD212" s="11"/>
      <c r="AE212" s="11"/>
      <c r="AT212" s="238" t="s">
        <v>199</v>
      </c>
      <c r="AU212" s="238" t="s">
        <v>85</v>
      </c>
      <c r="AV212" s="11" t="s">
        <v>85</v>
      </c>
      <c r="AW212" s="11" t="s">
        <v>32</v>
      </c>
      <c r="AX212" s="11" t="s">
        <v>76</v>
      </c>
      <c r="AY212" s="238" t="s">
        <v>195</v>
      </c>
    </row>
    <row r="213" s="11" customFormat="1">
      <c r="A213" s="11"/>
      <c r="B213" s="228"/>
      <c r="C213" s="229"/>
      <c r="D213" s="213" t="s">
        <v>199</v>
      </c>
      <c r="E213" s="230" t="s">
        <v>1</v>
      </c>
      <c r="F213" s="231" t="s">
        <v>3133</v>
      </c>
      <c r="G213" s="229"/>
      <c r="H213" s="232">
        <v>149.44800000000001</v>
      </c>
      <c r="I213" s="233"/>
      <c r="J213" s="229"/>
      <c r="K213" s="229"/>
      <c r="L213" s="234"/>
      <c r="M213" s="235"/>
      <c r="N213" s="236"/>
      <c r="O213" s="236"/>
      <c r="P213" s="236"/>
      <c r="Q213" s="236"/>
      <c r="R213" s="236"/>
      <c r="S213" s="236"/>
      <c r="T213" s="237"/>
      <c r="U213" s="11"/>
      <c r="V213" s="11"/>
      <c r="W213" s="11"/>
      <c r="X213" s="11"/>
      <c r="Y213" s="11"/>
      <c r="Z213" s="11"/>
      <c r="AA213" s="11"/>
      <c r="AB213" s="11"/>
      <c r="AC213" s="11"/>
      <c r="AD213" s="11"/>
      <c r="AE213" s="11"/>
      <c r="AT213" s="238" t="s">
        <v>199</v>
      </c>
      <c r="AU213" s="238" t="s">
        <v>85</v>
      </c>
      <c r="AV213" s="11" t="s">
        <v>85</v>
      </c>
      <c r="AW213" s="11" t="s">
        <v>32</v>
      </c>
      <c r="AX213" s="11" t="s">
        <v>76</v>
      </c>
      <c r="AY213" s="238" t="s">
        <v>195</v>
      </c>
    </row>
    <row r="214" s="11" customFormat="1">
      <c r="A214" s="11"/>
      <c r="B214" s="228"/>
      <c r="C214" s="229"/>
      <c r="D214" s="213" t="s">
        <v>199</v>
      </c>
      <c r="E214" s="230" t="s">
        <v>1</v>
      </c>
      <c r="F214" s="231" t="s">
        <v>3134</v>
      </c>
      <c r="G214" s="229"/>
      <c r="H214" s="232">
        <v>16.25</v>
      </c>
      <c r="I214" s="233"/>
      <c r="J214" s="229"/>
      <c r="K214" s="229"/>
      <c r="L214" s="234"/>
      <c r="M214" s="235"/>
      <c r="N214" s="236"/>
      <c r="O214" s="236"/>
      <c r="P214" s="236"/>
      <c r="Q214" s="236"/>
      <c r="R214" s="236"/>
      <c r="S214" s="236"/>
      <c r="T214" s="237"/>
      <c r="U214" s="11"/>
      <c r="V214" s="11"/>
      <c r="W214" s="11"/>
      <c r="X214" s="11"/>
      <c r="Y214" s="11"/>
      <c r="Z214" s="11"/>
      <c r="AA214" s="11"/>
      <c r="AB214" s="11"/>
      <c r="AC214" s="11"/>
      <c r="AD214" s="11"/>
      <c r="AE214" s="11"/>
      <c r="AT214" s="238" t="s">
        <v>199</v>
      </c>
      <c r="AU214" s="238" t="s">
        <v>85</v>
      </c>
      <c r="AV214" s="11" t="s">
        <v>85</v>
      </c>
      <c r="AW214" s="11" t="s">
        <v>32</v>
      </c>
      <c r="AX214" s="11" t="s">
        <v>76</v>
      </c>
      <c r="AY214" s="238" t="s">
        <v>195</v>
      </c>
    </row>
    <row r="215" s="11" customFormat="1">
      <c r="A215" s="11"/>
      <c r="B215" s="228"/>
      <c r="C215" s="229"/>
      <c r="D215" s="213" t="s">
        <v>199</v>
      </c>
      <c r="E215" s="230" t="s">
        <v>1</v>
      </c>
      <c r="F215" s="231" t="s">
        <v>3135</v>
      </c>
      <c r="G215" s="229"/>
      <c r="H215" s="232">
        <v>123.612</v>
      </c>
      <c r="I215" s="233"/>
      <c r="J215" s="229"/>
      <c r="K215" s="229"/>
      <c r="L215" s="234"/>
      <c r="M215" s="235"/>
      <c r="N215" s="236"/>
      <c r="O215" s="236"/>
      <c r="P215" s="236"/>
      <c r="Q215" s="236"/>
      <c r="R215" s="236"/>
      <c r="S215" s="236"/>
      <c r="T215" s="237"/>
      <c r="U215" s="11"/>
      <c r="V215" s="11"/>
      <c r="W215" s="11"/>
      <c r="X215" s="11"/>
      <c r="Y215" s="11"/>
      <c r="Z215" s="11"/>
      <c r="AA215" s="11"/>
      <c r="AB215" s="11"/>
      <c r="AC215" s="11"/>
      <c r="AD215" s="11"/>
      <c r="AE215" s="11"/>
      <c r="AT215" s="238" t="s">
        <v>199</v>
      </c>
      <c r="AU215" s="238" t="s">
        <v>85</v>
      </c>
      <c r="AV215" s="11" t="s">
        <v>85</v>
      </c>
      <c r="AW215" s="11" t="s">
        <v>32</v>
      </c>
      <c r="AX215" s="11" t="s">
        <v>76</v>
      </c>
      <c r="AY215" s="238" t="s">
        <v>195</v>
      </c>
    </row>
    <row r="216" s="11" customFormat="1">
      <c r="A216" s="11"/>
      <c r="B216" s="228"/>
      <c r="C216" s="229"/>
      <c r="D216" s="213" t="s">
        <v>199</v>
      </c>
      <c r="E216" s="230" t="s">
        <v>1</v>
      </c>
      <c r="F216" s="231" t="s">
        <v>3134</v>
      </c>
      <c r="G216" s="229"/>
      <c r="H216" s="232">
        <v>16.25</v>
      </c>
      <c r="I216" s="233"/>
      <c r="J216" s="229"/>
      <c r="K216" s="229"/>
      <c r="L216" s="234"/>
      <c r="M216" s="235"/>
      <c r="N216" s="236"/>
      <c r="O216" s="236"/>
      <c r="P216" s="236"/>
      <c r="Q216" s="236"/>
      <c r="R216" s="236"/>
      <c r="S216" s="236"/>
      <c r="T216" s="237"/>
      <c r="U216" s="11"/>
      <c r="V216" s="11"/>
      <c r="W216" s="11"/>
      <c r="X216" s="11"/>
      <c r="Y216" s="11"/>
      <c r="Z216" s="11"/>
      <c r="AA216" s="11"/>
      <c r="AB216" s="11"/>
      <c r="AC216" s="11"/>
      <c r="AD216" s="11"/>
      <c r="AE216" s="11"/>
      <c r="AT216" s="238" t="s">
        <v>199</v>
      </c>
      <c r="AU216" s="238" t="s">
        <v>85</v>
      </c>
      <c r="AV216" s="11" t="s">
        <v>85</v>
      </c>
      <c r="AW216" s="11" t="s">
        <v>32</v>
      </c>
      <c r="AX216" s="11" t="s">
        <v>76</v>
      </c>
      <c r="AY216" s="238" t="s">
        <v>195</v>
      </c>
    </row>
    <row r="217" s="16" customFormat="1">
      <c r="A217" s="16"/>
      <c r="B217" s="298"/>
      <c r="C217" s="299"/>
      <c r="D217" s="213" t="s">
        <v>199</v>
      </c>
      <c r="E217" s="300" t="s">
        <v>1</v>
      </c>
      <c r="F217" s="301" t="s">
        <v>1498</v>
      </c>
      <c r="G217" s="299"/>
      <c r="H217" s="302">
        <v>328.68000000000001</v>
      </c>
      <c r="I217" s="303"/>
      <c r="J217" s="299"/>
      <c r="K217" s="299"/>
      <c r="L217" s="304"/>
      <c r="M217" s="305"/>
      <c r="N217" s="306"/>
      <c r="O217" s="306"/>
      <c r="P217" s="306"/>
      <c r="Q217" s="306"/>
      <c r="R217" s="306"/>
      <c r="S217" s="306"/>
      <c r="T217" s="307"/>
      <c r="U217" s="16"/>
      <c r="V217" s="16"/>
      <c r="W217" s="16"/>
      <c r="X217" s="16"/>
      <c r="Y217" s="16"/>
      <c r="Z217" s="16"/>
      <c r="AA217" s="16"/>
      <c r="AB217" s="16"/>
      <c r="AC217" s="16"/>
      <c r="AD217" s="16"/>
      <c r="AE217" s="16"/>
      <c r="AT217" s="308" t="s">
        <v>199</v>
      </c>
      <c r="AU217" s="308" t="s">
        <v>85</v>
      </c>
      <c r="AV217" s="16" t="s">
        <v>229</v>
      </c>
      <c r="AW217" s="16" t="s">
        <v>32</v>
      </c>
      <c r="AX217" s="16" t="s">
        <v>76</v>
      </c>
      <c r="AY217" s="308" t="s">
        <v>195</v>
      </c>
    </row>
    <row r="218" s="10" customFormat="1">
      <c r="A218" s="10"/>
      <c r="B218" s="218"/>
      <c r="C218" s="219"/>
      <c r="D218" s="213" t="s">
        <v>199</v>
      </c>
      <c r="E218" s="220" t="s">
        <v>1</v>
      </c>
      <c r="F218" s="221" t="s">
        <v>3163</v>
      </c>
      <c r="G218" s="219"/>
      <c r="H218" s="220" t="s">
        <v>1</v>
      </c>
      <c r="I218" s="222"/>
      <c r="J218" s="219"/>
      <c r="K218" s="219"/>
      <c r="L218" s="223"/>
      <c r="M218" s="224"/>
      <c r="N218" s="225"/>
      <c r="O218" s="225"/>
      <c r="P218" s="225"/>
      <c r="Q218" s="225"/>
      <c r="R218" s="225"/>
      <c r="S218" s="225"/>
      <c r="T218" s="226"/>
      <c r="U218" s="10"/>
      <c r="V218" s="10"/>
      <c r="W218" s="10"/>
      <c r="X218" s="10"/>
      <c r="Y218" s="10"/>
      <c r="Z218" s="10"/>
      <c r="AA218" s="10"/>
      <c r="AB218" s="10"/>
      <c r="AC218" s="10"/>
      <c r="AD218" s="10"/>
      <c r="AE218" s="10"/>
      <c r="AT218" s="227" t="s">
        <v>199</v>
      </c>
      <c r="AU218" s="227" t="s">
        <v>85</v>
      </c>
      <c r="AV218" s="10" t="s">
        <v>83</v>
      </c>
      <c r="AW218" s="10" t="s">
        <v>32</v>
      </c>
      <c r="AX218" s="10" t="s">
        <v>76</v>
      </c>
      <c r="AY218" s="227" t="s">
        <v>195</v>
      </c>
    </row>
    <row r="219" s="11" customFormat="1">
      <c r="A219" s="11"/>
      <c r="B219" s="228"/>
      <c r="C219" s="229"/>
      <c r="D219" s="213" t="s">
        <v>199</v>
      </c>
      <c r="E219" s="230" t="s">
        <v>1</v>
      </c>
      <c r="F219" s="231" t="s">
        <v>3164</v>
      </c>
      <c r="G219" s="229"/>
      <c r="H219" s="232">
        <v>11.08</v>
      </c>
      <c r="I219" s="233"/>
      <c r="J219" s="229"/>
      <c r="K219" s="229"/>
      <c r="L219" s="234"/>
      <c r="M219" s="235"/>
      <c r="N219" s="236"/>
      <c r="O219" s="236"/>
      <c r="P219" s="236"/>
      <c r="Q219" s="236"/>
      <c r="R219" s="236"/>
      <c r="S219" s="236"/>
      <c r="T219" s="237"/>
      <c r="U219" s="11"/>
      <c r="V219" s="11"/>
      <c r="W219" s="11"/>
      <c r="X219" s="11"/>
      <c r="Y219" s="11"/>
      <c r="Z219" s="11"/>
      <c r="AA219" s="11"/>
      <c r="AB219" s="11"/>
      <c r="AC219" s="11"/>
      <c r="AD219" s="11"/>
      <c r="AE219" s="11"/>
      <c r="AT219" s="238" t="s">
        <v>199</v>
      </c>
      <c r="AU219" s="238" t="s">
        <v>85</v>
      </c>
      <c r="AV219" s="11" t="s">
        <v>85</v>
      </c>
      <c r="AW219" s="11" t="s">
        <v>32</v>
      </c>
      <c r="AX219" s="11" t="s">
        <v>76</v>
      </c>
      <c r="AY219" s="238" t="s">
        <v>195</v>
      </c>
    </row>
    <row r="220" s="11" customFormat="1">
      <c r="A220" s="11"/>
      <c r="B220" s="228"/>
      <c r="C220" s="229"/>
      <c r="D220" s="213" t="s">
        <v>199</v>
      </c>
      <c r="E220" s="230" t="s">
        <v>1</v>
      </c>
      <c r="F220" s="231" t="s">
        <v>3165</v>
      </c>
      <c r="G220" s="229"/>
      <c r="H220" s="232">
        <v>3.04</v>
      </c>
      <c r="I220" s="233"/>
      <c r="J220" s="229"/>
      <c r="K220" s="229"/>
      <c r="L220" s="234"/>
      <c r="M220" s="235"/>
      <c r="N220" s="236"/>
      <c r="O220" s="236"/>
      <c r="P220" s="236"/>
      <c r="Q220" s="236"/>
      <c r="R220" s="236"/>
      <c r="S220" s="236"/>
      <c r="T220" s="237"/>
      <c r="U220" s="11"/>
      <c r="V220" s="11"/>
      <c r="W220" s="11"/>
      <c r="X220" s="11"/>
      <c r="Y220" s="11"/>
      <c r="Z220" s="11"/>
      <c r="AA220" s="11"/>
      <c r="AB220" s="11"/>
      <c r="AC220" s="11"/>
      <c r="AD220" s="11"/>
      <c r="AE220" s="11"/>
      <c r="AT220" s="238" t="s">
        <v>199</v>
      </c>
      <c r="AU220" s="238" t="s">
        <v>85</v>
      </c>
      <c r="AV220" s="11" t="s">
        <v>85</v>
      </c>
      <c r="AW220" s="11" t="s">
        <v>32</v>
      </c>
      <c r="AX220" s="11" t="s">
        <v>76</v>
      </c>
      <c r="AY220" s="238" t="s">
        <v>195</v>
      </c>
    </row>
    <row r="221" s="11" customFormat="1">
      <c r="A221" s="11"/>
      <c r="B221" s="228"/>
      <c r="C221" s="229"/>
      <c r="D221" s="213" t="s">
        <v>199</v>
      </c>
      <c r="E221" s="230" t="s">
        <v>1</v>
      </c>
      <c r="F221" s="231" t="s">
        <v>3166</v>
      </c>
      <c r="G221" s="229"/>
      <c r="H221" s="232">
        <v>99.632000000000005</v>
      </c>
      <c r="I221" s="233"/>
      <c r="J221" s="229"/>
      <c r="K221" s="229"/>
      <c r="L221" s="234"/>
      <c r="M221" s="235"/>
      <c r="N221" s="236"/>
      <c r="O221" s="236"/>
      <c r="P221" s="236"/>
      <c r="Q221" s="236"/>
      <c r="R221" s="236"/>
      <c r="S221" s="236"/>
      <c r="T221" s="237"/>
      <c r="U221" s="11"/>
      <c r="V221" s="11"/>
      <c r="W221" s="11"/>
      <c r="X221" s="11"/>
      <c r="Y221" s="11"/>
      <c r="Z221" s="11"/>
      <c r="AA221" s="11"/>
      <c r="AB221" s="11"/>
      <c r="AC221" s="11"/>
      <c r="AD221" s="11"/>
      <c r="AE221" s="11"/>
      <c r="AT221" s="238" t="s">
        <v>199</v>
      </c>
      <c r="AU221" s="238" t="s">
        <v>85</v>
      </c>
      <c r="AV221" s="11" t="s">
        <v>85</v>
      </c>
      <c r="AW221" s="11" t="s">
        <v>32</v>
      </c>
      <c r="AX221" s="11" t="s">
        <v>76</v>
      </c>
      <c r="AY221" s="238" t="s">
        <v>195</v>
      </c>
    </row>
    <row r="222" s="11" customFormat="1">
      <c r="A222" s="11"/>
      <c r="B222" s="228"/>
      <c r="C222" s="229"/>
      <c r="D222" s="213" t="s">
        <v>199</v>
      </c>
      <c r="E222" s="230" t="s">
        <v>1</v>
      </c>
      <c r="F222" s="231" t="s">
        <v>3167</v>
      </c>
      <c r="G222" s="229"/>
      <c r="H222" s="232">
        <v>7.5999999999999996</v>
      </c>
      <c r="I222" s="233"/>
      <c r="J222" s="229"/>
      <c r="K222" s="229"/>
      <c r="L222" s="234"/>
      <c r="M222" s="235"/>
      <c r="N222" s="236"/>
      <c r="O222" s="236"/>
      <c r="P222" s="236"/>
      <c r="Q222" s="236"/>
      <c r="R222" s="236"/>
      <c r="S222" s="236"/>
      <c r="T222" s="237"/>
      <c r="U222" s="11"/>
      <c r="V222" s="11"/>
      <c r="W222" s="11"/>
      <c r="X222" s="11"/>
      <c r="Y222" s="11"/>
      <c r="Z222" s="11"/>
      <c r="AA222" s="11"/>
      <c r="AB222" s="11"/>
      <c r="AC222" s="11"/>
      <c r="AD222" s="11"/>
      <c r="AE222" s="11"/>
      <c r="AT222" s="238" t="s">
        <v>199</v>
      </c>
      <c r="AU222" s="238" t="s">
        <v>85</v>
      </c>
      <c r="AV222" s="11" t="s">
        <v>85</v>
      </c>
      <c r="AW222" s="11" t="s">
        <v>32</v>
      </c>
      <c r="AX222" s="11" t="s">
        <v>76</v>
      </c>
      <c r="AY222" s="238" t="s">
        <v>195</v>
      </c>
    </row>
    <row r="223" s="11" customFormat="1">
      <c r="A223" s="11"/>
      <c r="B223" s="228"/>
      <c r="C223" s="229"/>
      <c r="D223" s="213" t="s">
        <v>199</v>
      </c>
      <c r="E223" s="230" t="s">
        <v>1</v>
      </c>
      <c r="F223" s="231" t="s">
        <v>3168</v>
      </c>
      <c r="G223" s="229"/>
      <c r="H223" s="232">
        <v>82.408000000000001</v>
      </c>
      <c r="I223" s="233"/>
      <c r="J223" s="229"/>
      <c r="K223" s="229"/>
      <c r="L223" s="234"/>
      <c r="M223" s="235"/>
      <c r="N223" s="236"/>
      <c r="O223" s="236"/>
      <c r="P223" s="236"/>
      <c r="Q223" s="236"/>
      <c r="R223" s="236"/>
      <c r="S223" s="236"/>
      <c r="T223" s="237"/>
      <c r="U223" s="11"/>
      <c r="V223" s="11"/>
      <c r="W223" s="11"/>
      <c r="X223" s="11"/>
      <c r="Y223" s="11"/>
      <c r="Z223" s="11"/>
      <c r="AA223" s="11"/>
      <c r="AB223" s="11"/>
      <c r="AC223" s="11"/>
      <c r="AD223" s="11"/>
      <c r="AE223" s="11"/>
      <c r="AT223" s="238" t="s">
        <v>199</v>
      </c>
      <c r="AU223" s="238" t="s">
        <v>85</v>
      </c>
      <c r="AV223" s="11" t="s">
        <v>85</v>
      </c>
      <c r="AW223" s="11" t="s">
        <v>32</v>
      </c>
      <c r="AX223" s="11" t="s">
        <v>76</v>
      </c>
      <c r="AY223" s="238" t="s">
        <v>195</v>
      </c>
    </row>
    <row r="224" s="11" customFormat="1">
      <c r="A224" s="11"/>
      <c r="B224" s="228"/>
      <c r="C224" s="229"/>
      <c r="D224" s="213" t="s">
        <v>199</v>
      </c>
      <c r="E224" s="230" t="s">
        <v>1</v>
      </c>
      <c r="F224" s="231" t="s">
        <v>3167</v>
      </c>
      <c r="G224" s="229"/>
      <c r="H224" s="232">
        <v>7.5999999999999996</v>
      </c>
      <c r="I224" s="233"/>
      <c r="J224" s="229"/>
      <c r="K224" s="229"/>
      <c r="L224" s="234"/>
      <c r="M224" s="235"/>
      <c r="N224" s="236"/>
      <c r="O224" s="236"/>
      <c r="P224" s="236"/>
      <c r="Q224" s="236"/>
      <c r="R224" s="236"/>
      <c r="S224" s="236"/>
      <c r="T224" s="237"/>
      <c r="U224" s="11"/>
      <c r="V224" s="11"/>
      <c r="W224" s="11"/>
      <c r="X224" s="11"/>
      <c r="Y224" s="11"/>
      <c r="Z224" s="11"/>
      <c r="AA224" s="11"/>
      <c r="AB224" s="11"/>
      <c r="AC224" s="11"/>
      <c r="AD224" s="11"/>
      <c r="AE224" s="11"/>
      <c r="AT224" s="238" t="s">
        <v>199</v>
      </c>
      <c r="AU224" s="238" t="s">
        <v>85</v>
      </c>
      <c r="AV224" s="11" t="s">
        <v>85</v>
      </c>
      <c r="AW224" s="11" t="s">
        <v>32</v>
      </c>
      <c r="AX224" s="11" t="s">
        <v>76</v>
      </c>
      <c r="AY224" s="238" t="s">
        <v>195</v>
      </c>
    </row>
    <row r="225" s="16" customFormat="1">
      <c r="A225" s="16"/>
      <c r="B225" s="298"/>
      <c r="C225" s="299"/>
      <c r="D225" s="213" t="s">
        <v>199</v>
      </c>
      <c r="E225" s="300" t="s">
        <v>1</v>
      </c>
      <c r="F225" s="301" t="s">
        <v>1498</v>
      </c>
      <c r="G225" s="299"/>
      <c r="H225" s="302">
        <v>211.36000000000001</v>
      </c>
      <c r="I225" s="303"/>
      <c r="J225" s="299"/>
      <c r="K225" s="299"/>
      <c r="L225" s="304"/>
      <c r="M225" s="305"/>
      <c r="N225" s="306"/>
      <c r="O225" s="306"/>
      <c r="P225" s="306"/>
      <c r="Q225" s="306"/>
      <c r="R225" s="306"/>
      <c r="S225" s="306"/>
      <c r="T225" s="307"/>
      <c r="U225" s="16"/>
      <c r="V225" s="16"/>
      <c r="W225" s="16"/>
      <c r="X225" s="16"/>
      <c r="Y225" s="16"/>
      <c r="Z225" s="16"/>
      <c r="AA225" s="16"/>
      <c r="AB225" s="16"/>
      <c r="AC225" s="16"/>
      <c r="AD225" s="16"/>
      <c r="AE225" s="16"/>
      <c r="AT225" s="308" t="s">
        <v>199</v>
      </c>
      <c r="AU225" s="308" t="s">
        <v>85</v>
      </c>
      <c r="AV225" s="16" t="s">
        <v>229</v>
      </c>
      <c r="AW225" s="16" t="s">
        <v>32</v>
      </c>
      <c r="AX225" s="16" t="s">
        <v>76</v>
      </c>
      <c r="AY225" s="308" t="s">
        <v>195</v>
      </c>
    </row>
    <row r="226" s="10" customFormat="1">
      <c r="A226" s="10"/>
      <c r="B226" s="218"/>
      <c r="C226" s="219"/>
      <c r="D226" s="213" t="s">
        <v>199</v>
      </c>
      <c r="E226" s="220" t="s">
        <v>1</v>
      </c>
      <c r="F226" s="221" t="s">
        <v>3111</v>
      </c>
      <c r="G226" s="219"/>
      <c r="H226" s="220" t="s">
        <v>1</v>
      </c>
      <c r="I226" s="222"/>
      <c r="J226" s="219"/>
      <c r="K226" s="219"/>
      <c r="L226" s="223"/>
      <c r="M226" s="224"/>
      <c r="N226" s="225"/>
      <c r="O226" s="225"/>
      <c r="P226" s="225"/>
      <c r="Q226" s="225"/>
      <c r="R226" s="225"/>
      <c r="S226" s="225"/>
      <c r="T226" s="226"/>
      <c r="U226" s="10"/>
      <c r="V226" s="10"/>
      <c r="W226" s="10"/>
      <c r="X226" s="10"/>
      <c r="Y226" s="10"/>
      <c r="Z226" s="10"/>
      <c r="AA226" s="10"/>
      <c r="AB226" s="10"/>
      <c r="AC226" s="10"/>
      <c r="AD226" s="10"/>
      <c r="AE226" s="10"/>
      <c r="AT226" s="227" t="s">
        <v>199</v>
      </c>
      <c r="AU226" s="227" t="s">
        <v>85</v>
      </c>
      <c r="AV226" s="10" t="s">
        <v>83</v>
      </c>
      <c r="AW226" s="10" t="s">
        <v>32</v>
      </c>
      <c r="AX226" s="10" t="s">
        <v>76</v>
      </c>
      <c r="AY226" s="227" t="s">
        <v>195</v>
      </c>
    </row>
    <row r="227" s="10" customFormat="1">
      <c r="A227" s="10"/>
      <c r="B227" s="218"/>
      <c r="C227" s="219"/>
      <c r="D227" s="213" t="s">
        <v>199</v>
      </c>
      <c r="E227" s="220" t="s">
        <v>1</v>
      </c>
      <c r="F227" s="221" t="s">
        <v>3112</v>
      </c>
      <c r="G227" s="219"/>
      <c r="H227" s="220" t="s">
        <v>1</v>
      </c>
      <c r="I227" s="222"/>
      <c r="J227" s="219"/>
      <c r="K227" s="219"/>
      <c r="L227" s="223"/>
      <c r="M227" s="224"/>
      <c r="N227" s="225"/>
      <c r="O227" s="225"/>
      <c r="P227" s="225"/>
      <c r="Q227" s="225"/>
      <c r="R227" s="225"/>
      <c r="S227" s="225"/>
      <c r="T227" s="226"/>
      <c r="U227" s="10"/>
      <c r="V227" s="10"/>
      <c r="W227" s="10"/>
      <c r="X227" s="10"/>
      <c r="Y227" s="10"/>
      <c r="Z227" s="10"/>
      <c r="AA227" s="10"/>
      <c r="AB227" s="10"/>
      <c r="AC227" s="10"/>
      <c r="AD227" s="10"/>
      <c r="AE227" s="10"/>
      <c r="AT227" s="227" t="s">
        <v>199</v>
      </c>
      <c r="AU227" s="227" t="s">
        <v>85</v>
      </c>
      <c r="AV227" s="10" t="s">
        <v>83</v>
      </c>
      <c r="AW227" s="10" t="s">
        <v>32</v>
      </c>
      <c r="AX227" s="10" t="s">
        <v>76</v>
      </c>
      <c r="AY227" s="227" t="s">
        <v>195</v>
      </c>
    </row>
    <row r="228" s="11" customFormat="1">
      <c r="A228" s="11"/>
      <c r="B228" s="228"/>
      <c r="C228" s="229"/>
      <c r="D228" s="213" t="s">
        <v>199</v>
      </c>
      <c r="E228" s="230" t="s">
        <v>1</v>
      </c>
      <c r="F228" s="231" t="s">
        <v>3113</v>
      </c>
      <c r="G228" s="229"/>
      <c r="H228" s="232">
        <v>15.228</v>
      </c>
      <c r="I228" s="233"/>
      <c r="J228" s="229"/>
      <c r="K228" s="229"/>
      <c r="L228" s="234"/>
      <c r="M228" s="235"/>
      <c r="N228" s="236"/>
      <c r="O228" s="236"/>
      <c r="P228" s="236"/>
      <c r="Q228" s="236"/>
      <c r="R228" s="236"/>
      <c r="S228" s="236"/>
      <c r="T228" s="237"/>
      <c r="U228" s="11"/>
      <c r="V228" s="11"/>
      <c r="W228" s="11"/>
      <c r="X228" s="11"/>
      <c r="Y228" s="11"/>
      <c r="Z228" s="11"/>
      <c r="AA228" s="11"/>
      <c r="AB228" s="11"/>
      <c r="AC228" s="11"/>
      <c r="AD228" s="11"/>
      <c r="AE228" s="11"/>
      <c r="AT228" s="238" t="s">
        <v>199</v>
      </c>
      <c r="AU228" s="238" t="s">
        <v>85</v>
      </c>
      <c r="AV228" s="11" t="s">
        <v>85</v>
      </c>
      <c r="AW228" s="11" t="s">
        <v>32</v>
      </c>
      <c r="AX228" s="11" t="s">
        <v>76</v>
      </c>
      <c r="AY228" s="238" t="s">
        <v>195</v>
      </c>
    </row>
    <row r="229" s="11" customFormat="1">
      <c r="A229" s="11"/>
      <c r="B229" s="228"/>
      <c r="C229" s="229"/>
      <c r="D229" s="213" t="s">
        <v>199</v>
      </c>
      <c r="E229" s="230" t="s">
        <v>1</v>
      </c>
      <c r="F229" s="231" t="s">
        <v>3114</v>
      </c>
      <c r="G229" s="229"/>
      <c r="H229" s="232">
        <v>3.25</v>
      </c>
      <c r="I229" s="233"/>
      <c r="J229" s="229"/>
      <c r="K229" s="229"/>
      <c r="L229" s="234"/>
      <c r="M229" s="235"/>
      <c r="N229" s="236"/>
      <c r="O229" s="236"/>
      <c r="P229" s="236"/>
      <c r="Q229" s="236"/>
      <c r="R229" s="236"/>
      <c r="S229" s="236"/>
      <c r="T229" s="237"/>
      <c r="U229" s="11"/>
      <c r="V229" s="11"/>
      <c r="W229" s="11"/>
      <c r="X229" s="11"/>
      <c r="Y229" s="11"/>
      <c r="Z229" s="11"/>
      <c r="AA229" s="11"/>
      <c r="AB229" s="11"/>
      <c r="AC229" s="11"/>
      <c r="AD229" s="11"/>
      <c r="AE229" s="11"/>
      <c r="AT229" s="238" t="s">
        <v>199</v>
      </c>
      <c r="AU229" s="238" t="s">
        <v>85</v>
      </c>
      <c r="AV229" s="11" t="s">
        <v>85</v>
      </c>
      <c r="AW229" s="11" t="s">
        <v>32</v>
      </c>
      <c r="AX229" s="11" t="s">
        <v>76</v>
      </c>
      <c r="AY229" s="238" t="s">
        <v>195</v>
      </c>
    </row>
    <row r="230" s="16" customFormat="1">
      <c r="A230" s="16"/>
      <c r="B230" s="298"/>
      <c r="C230" s="299"/>
      <c r="D230" s="213" t="s">
        <v>199</v>
      </c>
      <c r="E230" s="300" t="s">
        <v>1</v>
      </c>
      <c r="F230" s="301" t="s">
        <v>1498</v>
      </c>
      <c r="G230" s="299"/>
      <c r="H230" s="302">
        <v>18.478000000000002</v>
      </c>
      <c r="I230" s="303"/>
      <c r="J230" s="299"/>
      <c r="K230" s="299"/>
      <c r="L230" s="304"/>
      <c r="M230" s="305"/>
      <c r="N230" s="306"/>
      <c r="O230" s="306"/>
      <c r="P230" s="306"/>
      <c r="Q230" s="306"/>
      <c r="R230" s="306"/>
      <c r="S230" s="306"/>
      <c r="T230" s="307"/>
      <c r="U230" s="16"/>
      <c r="V230" s="16"/>
      <c r="W230" s="16"/>
      <c r="X230" s="16"/>
      <c r="Y230" s="16"/>
      <c r="Z230" s="16"/>
      <c r="AA230" s="16"/>
      <c r="AB230" s="16"/>
      <c r="AC230" s="16"/>
      <c r="AD230" s="16"/>
      <c r="AE230" s="16"/>
      <c r="AT230" s="308" t="s">
        <v>199</v>
      </c>
      <c r="AU230" s="308" t="s">
        <v>85</v>
      </c>
      <c r="AV230" s="16" t="s">
        <v>229</v>
      </c>
      <c r="AW230" s="16" t="s">
        <v>32</v>
      </c>
      <c r="AX230" s="16" t="s">
        <v>76</v>
      </c>
      <c r="AY230" s="308" t="s">
        <v>195</v>
      </c>
    </row>
    <row r="231" s="10" customFormat="1">
      <c r="A231" s="10"/>
      <c r="B231" s="218"/>
      <c r="C231" s="219"/>
      <c r="D231" s="213" t="s">
        <v>199</v>
      </c>
      <c r="E231" s="220" t="s">
        <v>1</v>
      </c>
      <c r="F231" s="221" t="s">
        <v>3169</v>
      </c>
      <c r="G231" s="219"/>
      <c r="H231" s="220" t="s">
        <v>1</v>
      </c>
      <c r="I231" s="222"/>
      <c r="J231" s="219"/>
      <c r="K231" s="219"/>
      <c r="L231" s="223"/>
      <c r="M231" s="224"/>
      <c r="N231" s="225"/>
      <c r="O231" s="225"/>
      <c r="P231" s="225"/>
      <c r="Q231" s="225"/>
      <c r="R231" s="225"/>
      <c r="S231" s="225"/>
      <c r="T231" s="226"/>
      <c r="U231" s="10"/>
      <c r="V231" s="10"/>
      <c r="W231" s="10"/>
      <c r="X231" s="10"/>
      <c r="Y231" s="10"/>
      <c r="Z231" s="10"/>
      <c r="AA231" s="10"/>
      <c r="AB231" s="10"/>
      <c r="AC231" s="10"/>
      <c r="AD231" s="10"/>
      <c r="AE231" s="10"/>
      <c r="AT231" s="227" t="s">
        <v>199</v>
      </c>
      <c r="AU231" s="227" t="s">
        <v>85</v>
      </c>
      <c r="AV231" s="10" t="s">
        <v>83</v>
      </c>
      <c r="AW231" s="10" t="s">
        <v>32</v>
      </c>
      <c r="AX231" s="10" t="s">
        <v>76</v>
      </c>
      <c r="AY231" s="227" t="s">
        <v>195</v>
      </c>
    </row>
    <row r="232" s="11" customFormat="1">
      <c r="A232" s="11"/>
      <c r="B232" s="228"/>
      <c r="C232" s="229"/>
      <c r="D232" s="213" t="s">
        <v>199</v>
      </c>
      <c r="E232" s="230" t="s">
        <v>1</v>
      </c>
      <c r="F232" s="231" t="s">
        <v>3170</v>
      </c>
      <c r="G232" s="229"/>
      <c r="H232" s="232">
        <v>10.151999999999999</v>
      </c>
      <c r="I232" s="233"/>
      <c r="J232" s="229"/>
      <c r="K232" s="229"/>
      <c r="L232" s="234"/>
      <c r="M232" s="235"/>
      <c r="N232" s="236"/>
      <c r="O232" s="236"/>
      <c r="P232" s="236"/>
      <c r="Q232" s="236"/>
      <c r="R232" s="236"/>
      <c r="S232" s="236"/>
      <c r="T232" s="237"/>
      <c r="U232" s="11"/>
      <c r="V232" s="11"/>
      <c r="W232" s="11"/>
      <c r="X232" s="11"/>
      <c r="Y232" s="11"/>
      <c r="Z232" s="11"/>
      <c r="AA232" s="11"/>
      <c r="AB232" s="11"/>
      <c r="AC232" s="11"/>
      <c r="AD232" s="11"/>
      <c r="AE232" s="11"/>
      <c r="AT232" s="238" t="s">
        <v>199</v>
      </c>
      <c r="AU232" s="238" t="s">
        <v>85</v>
      </c>
      <c r="AV232" s="11" t="s">
        <v>85</v>
      </c>
      <c r="AW232" s="11" t="s">
        <v>32</v>
      </c>
      <c r="AX232" s="11" t="s">
        <v>76</v>
      </c>
      <c r="AY232" s="238" t="s">
        <v>195</v>
      </c>
    </row>
    <row r="233" s="11" customFormat="1">
      <c r="A233" s="11"/>
      <c r="B233" s="228"/>
      <c r="C233" s="229"/>
      <c r="D233" s="213" t="s">
        <v>199</v>
      </c>
      <c r="E233" s="230" t="s">
        <v>1</v>
      </c>
      <c r="F233" s="231" t="s">
        <v>3171</v>
      </c>
      <c r="G233" s="229"/>
      <c r="H233" s="232">
        <v>1.6799999999999999</v>
      </c>
      <c r="I233" s="233"/>
      <c r="J233" s="229"/>
      <c r="K233" s="229"/>
      <c r="L233" s="234"/>
      <c r="M233" s="235"/>
      <c r="N233" s="236"/>
      <c r="O233" s="236"/>
      <c r="P233" s="236"/>
      <c r="Q233" s="236"/>
      <c r="R233" s="236"/>
      <c r="S233" s="236"/>
      <c r="T233" s="237"/>
      <c r="U233" s="11"/>
      <c r="V233" s="11"/>
      <c r="W233" s="11"/>
      <c r="X233" s="11"/>
      <c r="Y233" s="11"/>
      <c r="Z233" s="11"/>
      <c r="AA233" s="11"/>
      <c r="AB233" s="11"/>
      <c r="AC233" s="11"/>
      <c r="AD233" s="11"/>
      <c r="AE233" s="11"/>
      <c r="AT233" s="238" t="s">
        <v>199</v>
      </c>
      <c r="AU233" s="238" t="s">
        <v>85</v>
      </c>
      <c r="AV233" s="11" t="s">
        <v>85</v>
      </c>
      <c r="AW233" s="11" t="s">
        <v>32</v>
      </c>
      <c r="AX233" s="11" t="s">
        <v>76</v>
      </c>
      <c r="AY233" s="238" t="s">
        <v>195</v>
      </c>
    </row>
    <row r="234" s="16" customFormat="1">
      <c r="A234" s="16"/>
      <c r="B234" s="298"/>
      <c r="C234" s="299"/>
      <c r="D234" s="213" t="s">
        <v>199</v>
      </c>
      <c r="E234" s="300" t="s">
        <v>1</v>
      </c>
      <c r="F234" s="301" t="s">
        <v>1498</v>
      </c>
      <c r="G234" s="299"/>
      <c r="H234" s="302">
        <v>11.832000000000001</v>
      </c>
      <c r="I234" s="303"/>
      <c r="J234" s="299"/>
      <c r="K234" s="299"/>
      <c r="L234" s="304"/>
      <c r="M234" s="305"/>
      <c r="N234" s="306"/>
      <c r="O234" s="306"/>
      <c r="P234" s="306"/>
      <c r="Q234" s="306"/>
      <c r="R234" s="306"/>
      <c r="S234" s="306"/>
      <c r="T234" s="307"/>
      <c r="U234" s="16"/>
      <c r="V234" s="16"/>
      <c r="W234" s="16"/>
      <c r="X234" s="16"/>
      <c r="Y234" s="16"/>
      <c r="Z234" s="16"/>
      <c r="AA234" s="16"/>
      <c r="AB234" s="16"/>
      <c r="AC234" s="16"/>
      <c r="AD234" s="16"/>
      <c r="AE234" s="16"/>
      <c r="AT234" s="308" t="s">
        <v>199</v>
      </c>
      <c r="AU234" s="308" t="s">
        <v>85</v>
      </c>
      <c r="AV234" s="16" t="s">
        <v>229</v>
      </c>
      <c r="AW234" s="16" t="s">
        <v>32</v>
      </c>
      <c r="AX234" s="16" t="s">
        <v>76</v>
      </c>
      <c r="AY234" s="308" t="s">
        <v>195</v>
      </c>
    </row>
    <row r="235" s="15" customFormat="1">
      <c r="A235" s="15"/>
      <c r="B235" s="287"/>
      <c r="C235" s="288"/>
      <c r="D235" s="213" t="s">
        <v>199</v>
      </c>
      <c r="E235" s="289" t="s">
        <v>1</v>
      </c>
      <c r="F235" s="290" t="s">
        <v>1422</v>
      </c>
      <c r="G235" s="288"/>
      <c r="H235" s="291">
        <v>570.35000000000002</v>
      </c>
      <c r="I235" s="292"/>
      <c r="J235" s="288"/>
      <c r="K235" s="288"/>
      <c r="L235" s="293"/>
      <c r="M235" s="294"/>
      <c r="N235" s="295"/>
      <c r="O235" s="295"/>
      <c r="P235" s="295"/>
      <c r="Q235" s="295"/>
      <c r="R235" s="295"/>
      <c r="S235" s="295"/>
      <c r="T235" s="296"/>
      <c r="U235" s="15"/>
      <c r="V235" s="15"/>
      <c r="W235" s="15"/>
      <c r="X235" s="15"/>
      <c r="Y235" s="15"/>
      <c r="Z235" s="15"/>
      <c r="AA235" s="15"/>
      <c r="AB235" s="15"/>
      <c r="AC235" s="15"/>
      <c r="AD235" s="15"/>
      <c r="AE235" s="15"/>
      <c r="AT235" s="297" t="s">
        <v>199</v>
      </c>
      <c r="AU235" s="297" t="s">
        <v>85</v>
      </c>
      <c r="AV235" s="15" t="s">
        <v>234</v>
      </c>
      <c r="AW235" s="15" t="s">
        <v>32</v>
      </c>
      <c r="AX235" s="15" t="s">
        <v>83</v>
      </c>
      <c r="AY235" s="297" t="s">
        <v>195</v>
      </c>
    </row>
    <row r="236" s="2" customFormat="1" ht="24.15" customHeight="1">
      <c r="A236" s="39"/>
      <c r="B236" s="40"/>
      <c r="C236" s="200" t="s">
        <v>244</v>
      </c>
      <c r="D236" s="200" t="s">
        <v>191</v>
      </c>
      <c r="E236" s="201" t="s">
        <v>3172</v>
      </c>
      <c r="F236" s="202" t="s">
        <v>3173</v>
      </c>
      <c r="G236" s="203" t="s">
        <v>1411</v>
      </c>
      <c r="H236" s="204">
        <v>974.39999999999998</v>
      </c>
      <c r="I236" s="205"/>
      <c r="J236" s="206">
        <f>ROUND(I236*H236,2)</f>
        <v>0</v>
      </c>
      <c r="K236" s="202" t="s">
        <v>1412</v>
      </c>
      <c r="L236" s="45"/>
      <c r="M236" s="207" t="s">
        <v>1</v>
      </c>
      <c r="N236" s="208" t="s">
        <v>41</v>
      </c>
      <c r="O236" s="92"/>
      <c r="P236" s="209">
        <f>O236*H236</f>
        <v>0</v>
      </c>
      <c r="Q236" s="209">
        <v>0</v>
      </c>
      <c r="R236" s="209">
        <f>Q236*H236</f>
        <v>0</v>
      </c>
      <c r="S236" s="209">
        <v>0.098000000000000004</v>
      </c>
      <c r="T236" s="210">
        <f>S236*H236</f>
        <v>95.491200000000006</v>
      </c>
      <c r="U236" s="39"/>
      <c r="V236" s="39"/>
      <c r="W236" s="39"/>
      <c r="X236" s="39"/>
      <c r="Y236" s="39"/>
      <c r="Z236" s="39"/>
      <c r="AA236" s="39"/>
      <c r="AB236" s="39"/>
      <c r="AC236" s="39"/>
      <c r="AD236" s="39"/>
      <c r="AE236" s="39"/>
      <c r="AR236" s="211" t="s">
        <v>234</v>
      </c>
      <c r="AT236" s="211" t="s">
        <v>191</v>
      </c>
      <c r="AU236" s="211" t="s">
        <v>85</v>
      </c>
      <c r="AY236" s="18" t="s">
        <v>195</v>
      </c>
      <c r="BE236" s="212">
        <f>IF(N236="základní",J236,0)</f>
        <v>0</v>
      </c>
      <c r="BF236" s="212">
        <f>IF(N236="snížená",J236,0)</f>
        <v>0</v>
      </c>
      <c r="BG236" s="212">
        <f>IF(N236="zákl. přenesená",J236,0)</f>
        <v>0</v>
      </c>
      <c r="BH236" s="212">
        <f>IF(N236="sníž. přenesená",J236,0)</f>
        <v>0</v>
      </c>
      <c r="BI236" s="212">
        <f>IF(N236="nulová",J236,0)</f>
        <v>0</v>
      </c>
      <c r="BJ236" s="18" t="s">
        <v>83</v>
      </c>
      <c r="BK236" s="212">
        <f>ROUND(I236*H236,2)</f>
        <v>0</v>
      </c>
      <c r="BL236" s="18" t="s">
        <v>234</v>
      </c>
      <c r="BM236" s="211" t="s">
        <v>3174</v>
      </c>
    </row>
    <row r="237" s="10" customFormat="1">
      <c r="A237" s="10"/>
      <c r="B237" s="218"/>
      <c r="C237" s="219"/>
      <c r="D237" s="213" t="s">
        <v>199</v>
      </c>
      <c r="E237" s="220" t="s">
        <v>1</v>
      </c>
      <c r="F237" s="221" t="s">
        <v>3130</v>
      </c>
      <c r="G237" s="219"/>
      <c r="H237" s="220" t="s">
        <v>1</v>
      </c>
      <c r="I237" s="222"/>
      <c r="J237" s="219"/>
      <c r="K237" s="219"/>
      <c r="L237" s="223"/>
      <c r="M237" s="224"/>
      <c r="N237" s="225"/>
      <c r="O237" s="225"/>
      <c r="P237" s="225"/>
      <c r="Q237" s="225"/>
      <c r="R237" s="225"/>
      <c r="S237" s="225"/>
      <c r="T237" s="226"/>
      <c r="U237" s="10"/>
      <c r="V237" s="10"/>
      <c r="W237" s="10"/>
      <c r="X237" s="10"/>
      <c r="Y237" s="10"/>
      <c r="Z237" s="10"/>
      <c r="AA237" s="10"/>
      <c r="AB237" s="10"/>
      <c r="AC237" s="10"/>
      <c r="AD237" s="10"/>
      <c r="AE237" s="10"/>
      <c r="AT237" s="227" t="s">
        <v>199</v>
      </c>
      <c r="AU237" s="227" t="s">
        <v>85</v>
      </c>
      <c r="AV237" s="10" t="s">
        <v>83</v>
      </c>
      <c r="AW237" s="10" t="s">
        <v>32</v>
      </c>
      <c r="AX237" s="10" t="s">
        <v>76</v>
      </c>
      <c r="AY237" s="227" t="s">
        <v>195</v>
      </c>
    </row>
    <row r="238" s="10" customFormat="1">
      <c r="A238" s="10"/>
      <c r="B238" s="218"/>
      <c r="C238" s="219"/>
      <c r="D238" s="213" t="s">
        <v>199</v>
      </c>
      <c r="E238" s="220" t="s">
        <v>1</v>
      </c>
      <c r="F238" s="221" t="s">
        <v>3175</v>
      </c>
      <c r="G238" s="219"/>
      <c r="H238" s="220" t="s">
        <v>1</v>
      </c>
      <c r="I238" s="222"/>
      <c r="J238" s="219"/>
      <c r="K238" s="219"/>
      <c r="L238" s="223"/>
      <c r="M238" s="224"/>
      <c r="N238" s="225"/>
      <c r="O238" s="225"/>
      <c r="P238" s="225"/>
      <c r="Q238" s="225"/>
      <c r="R238" s="225"/>
      <c r="S238" s="225"/>
      <c r="T238" s="226"/>
      <c r="U238" s="10"/>
      <c r="V238" s="10"/>
      <c r="W238" s="10"/>
      <c r="X238" s="10"/>
      <c r="Y238" s="10"/>
      <c r="Z238" s="10"/>
      <c r="AA238" s="10"/>
      <c r="AB238" s="10"/>
      <c r="AC238" s="10"/>
      <c r="AD238" s="10"/>
      <c r="AE238" s="10"/>
      <c r="AT238" s="227" t="s">
        <v>199</v>
      </c>
      <c r="AU238" s="227" t="s">
        <v>85</v>
      </c>
      <c r="AV238" s="10" t="s">
        <v>83</v>
      </c>
      <c r="AW238" s="10" t="s">
        <v>32</v>
      </c>
      <c r="AX238" s="10" t="s">
        <v>76</v>
      </c>
      <c r="AY238" s="227" t="s">
        <v>195</v>
      </c>
    </row>
    <row r="239" s="11" customFormat="1">
      <c r="A239" s="11"/>
      <c r="B239" s="228"/>
      <c r="C239" s="229"/>
      <c r="D239" s="213" t="s">
        <v>199</v>
      </c>
      <c r="E239" s="230" t="s">
        <v>1</v>
      </c>
      <c r="F239" s="231" t="s">
        <v>3132</v>
      </c>
      <c r="G239" s="229"/>
      <c r="H239" s="232">
        <v>16.620000000000001</v>
      </c>
      <c r="I239" s="233"/>
      <c r="J239" s="229"/>
      <c r="K239" s="229"/>
      <c r="L239" s="234"/>
      <c r="M239" s="235"/>
      <c r="N239" s="236"/>
      <c r="O239" s="236"/>
      <c r="P239" s="236"/>
      <c r="Q239" s="236"/>
      <c r="R239" s="236"/>
      <c r="S239" s="236"/>
      <c r="T239" s="237"/>
      <c r="U239" s="11"/>
      <c r="V239" s="11"/>
      <c r="W239" s="11"/>
      <c r="X239" s="11"/>
      <c r="Y239" s="11"/>
      <c r="Z239" s="11"/>
      <c r="AA239" s="11"/>
      <c r="AB239" s="11"/>
      <c r="AC239" s="11"/>
      <c r="AD239" s="11"/>
      <c r="AE239" s="11"/>
      <c r="AT239" s="238" t="s">
        <v>199</v>
      </c>
      <c r="AU239" s="238" t="s">
        <v>85</v>
      </c>
      <c r="AV239" s="11" t="s">
        <v>85</v>
      </c>
      <c r="AW239" s="11" t="s">
        <v>32</v>
      </c>
      <c r="AX239" s="11" t="s">
        <v>76</v>
      </c>
      <c r="AY239" s="238" t="s">
        <v>195</v>
      </c>
    </row>
    <row r="240" s="11" customFormat="1">
      <c r="A240" s="11"/>
      <c r="B240" s="228"/>
      <c r="C240" s="229"/>
      <c r="D240" s="213" t="s">
        <v>199</v>
      </c>
      <c r="E240" s="230" t="s">
        <v>1</v>
      </c>
      <c r="F240" s="231" t="s">
        <v>3127</v>
      </c>
      <c r="G240" s="229"/>
      <c r="H240" s="232">
        <v>6.5</v>
      </c>
      <c r="I240" s="233"/>
      <c r="J240" s="229"/>
      <c r="K240" s="229"/>
      <c r="L240" s="234"/>
      <c r="M240" s="235"/>
      <c r="N240" s="236"/>
      <c r="O240" s="236"/>
      <c r="P240" s="236"/>
      <c r="Q240" s="236"/>
      <c r="R240" s="236"/>
      <c r="S240" s="236"/>
      <c r="T240" s="237"/>
      <c r="U240" s="11"/>
      <c r="V240" s="11"/>
      <c r="W240" s="11"/>
      <c r="X240" s="11"/>
      <c r="Y240" s="11"/>
      <c r="Z240" s="11"/>
      <c r="AA240" s="11"/>
      <c r="AB240" s="11"/>
      <c r="AC240" s="11"/>
      <c r="AD240" s="11"/>
      <c r="AE240" s="11"/>
      <c r="AT240" s="238" t="s">
        <v>199</v>
      </c>
      <c r="AU240" s="238" t="s">
        <v>85</v>
      </c>
      <c r="AV240" s="11" t="s">
        <v>85</v>
      </c>
      <c r="AW240" s="11" t="s">
        <v>32</v>
      </c>
      <c r="AX240" s="11" t="s">
        <v>76</v>
      </c>
      <c r="AY240" s="238" t="s">
        <v>195</v>
      </c>
    </row>
    <row r="241" s="11" customFormat="1">
      <c r="A241" s="11"/>
      <c r="B241" s="228"/>
      <c r="C241" s="229"/>
      <c r="D241" s="213" t="s">
        <v>199</v>
      </c>
      <c r="E241" s="230" t="s">
        <v>1</v>
      </c>
      <c r="F241" s="231" t="s">
        <v>3133</v>
      </c>
      <c r="G241" s="229"/>
      <c r="H241" s="232">
        <v>149.44800000000001</v>
      </c>
      <c r="I241" s="233"/>
      <c r="J241" s="229"/>
      <c r="K241" s="229"/>
      <c r="L241" s="234"/>
      <c r="M241" s="235"/>
      <c r="N241" s="236"/>
      <c r="O241" s="236"/>
      <c r="P241" s="236"/>
      <c r="Q241" s="236"/>
      <c r="R241" s="236"/>
      <c r="S241" s="236"/>
      <c r="T241" s="237"/>
      <c r="U241" s="11"/>
      <c r="V241" s="11"/>
      <c r="W241" s="11"/>
      <c r="X241" s="11"/>
      <c r="Y241" s="11"/>
      <c r="Z241" s="11"/>
      <c r="AA241" s="11"/>
      <c r="AB241" s="11"/>
      <c r="AC241" s="11"/>
      <c r="AD241" s="11"/>
      <c r="AE241" s="11"/>
      <c r="AT241" s="238" t="s">
        <v>199</v>
      </c>
      <c r="AU241" s="238" t="s">
        <v>85</v>
      </c>
      <c r="AV241" s="11" t="s">
        <v>85</v>
      </c>
      <c r="AW241" s="11" t="s">
        <v>32</v>
      </c>
      <c r="AX241" s="11" t="s">
        <v>76</v>
      </c>
      <c r="AY241" s="238" t="s">
        <v>195</v>
      </c>
    </row>
    <row r="242" s="11" customFormat="1">
      <c r="A242" s="11"/>
      <c r="B242" s="228"/>
      <c r="C242" s="229"/>
      <c r="D242" s="213" t="s">
        <v>199</v>
      </c>
      <c r="E242" s="230" t="s">
        <v>1</v>
      </c>
      <c r="F242" s="231" t="s">
        <v>3134</v>
      </c>
      <c r="G242" s="229"/>
      <c r="H242" s="232">
        <v>16.25</v>
      </c>
      <c r="I242" s="233"/>
      <c r="J242" s="229"/>
      <c r="K242" s="229"/>
      <c r="L242" s="234"/>
      <c r="M242" s="235"/>
      <c r="N242" s="236"/>
      <c r="O242" s="236"/>
      <c r="P242" s="236"/>
      <c r="Q242" s="236"/>
      <c r="R242" s="236"/>
      <c r="S242" s="236"/>
      <c r="T242" s="237"/>
      <c r="U242" s="11"/>
      <c r="V242" s="11"/>
      <c r="W242" s="11"/>
      <c r="X242" s="11"/>
      <c r="Y242" s="11"/>
      <c r="Z242" s="11"/>
      <c r="AA242" s="11"/>
      <c r="AB242" s="11"/>
      <c r="AC242" s="11"/>
      <c r="AD242" s="11"/>
      <c r="AE242" s="11"/>
      <c r="AT242" s="238" t="s">
        <v>199</v>
      </c>
      <c r="AU242" s="238" t="s">
        <v>85</v>
      </c>
      <c r="AV242" s="11" t="s">
        <v>85</v>
      </c>
      <c r="AW242" s="11" t="s">
        <v>32</v>
      </c>
      <c r="AX242" s="11" t="s">
        <v>76</v>
      </c>
      <c r="AY242" s="238" t="s">
        <v>195</v>
      </c>
    </row>
    <row r="243" s="11" customFormat="1">
      <c r="A243" s="11"/>
      <c r="B243" s="228"/>
      <c r="C243" s="229"/>
      <c r="D243" s="213" t="s">
        <v>199</v>
      </c>
      <c r="E243" s="230" t="s">
        <v>1</v>
      </c>
      <c r="F243" s="231" t="s">
        <v>3135</v>
      </c>
      <c r="G243" s="229"/>
      <c r="H243" s="232">
        <v>123.612</v>
      </c>
      <c r="I243" s="233"/>
      <c r="J243" s="229"/>
      <c r="K243" s="229"/>
      <c r="L243" s="234"/>
      <c r="M243" s="235"/>
      <c r="N243" s="236"/>
      <c r="O243" s="236"/>
      <c r="P243" s="236"/>
      <c r="Q243" s="236"/>
      <c r="R243" s="236"/>
      <c r="S243" s="236"/>
      <c r="T243" s="237"/>
      <c r="U243" s="11"/>
      <c r="V243" s="11"/>
      <c r="W243" s="11"/>
      <c r="X243" s="11"/>
      <c r="Y243" s="11"/>
      <c r="Z243" s="11"/>
      <c r="AA243" s="11"/>
      <c r="AB243" s="11"/>
      <c r="AC243" s="11"/>
      <c r="AD243" s="11"/>
      <c r="AE243" s="11"/>
      <c r="AT243" s="238" t="s">
        <v>199</v>
      </c>
      <c r="AU243" s="238" t="s">
        <v>85</v>
      </c>
      <c r="AV243" s="11" t="s">
        <v>85</v>
      </c>
      <c r="AW243" s="11" t="s">
        <v>32</v>
      </c>
      <c r="AX243" s="11" t="s">
        <v>76</v>
      </c>
      <c r="AY243" s="238" t="s">
        <v>195</v>
      </c>
    </row>
    <row r="244" s="11" customFormat="1">
      <c r="A244" s="11"/>
      <c r="B244" s="228"/>
      <c r="C244" s="229"/>
      <c r="D244" s="213" t="s">
        <v>199</v>
      </c>
      <c r="E244" s="230" t="s">
        <v>1</v>
      </c>
      <c r="F244" s="231" t="s">
        <v>3134</v>
      </c>
      <c r="G244" s="229"/>
      <c r="H244" s="232">
        <v>16.25</v>
      </c>
      <c r="I244" s="233"/>
      <c r="J244" s="229"/>
      <c r="K244" s="229"/>
      <c r="L244" s="234"/>
      <c r="M244" s="235"/>
      <c r="N244" s="236"/>
      <c r="O244" s="236"/>
      <c r="P244" s="236"/>
      <c r="Q244" s="236"/>
      <c r="R244" s="236"/>
      <c r="S244" s="236"/>
      <c r="T244" s="237"/>
      <c r="U244" s="11"/>
      <c r="V244" s="11"/>
      <c r="W244" s="11"/>
      <c r="X244" s="11"/>
      <c r="Y244" s="11"/>
      <c r="Z244" s="11"/>
      <c r="AA244" s="11"/>
      <c r="AB244" s="11"/>
      <c r="AC244" s="11"/>
      <c r="AD244" s="11"/>
      <c r="AE244" s="11"/>
      <c r="AT244" s="238" t="s">
        <v>199</v>
      </c>
      <c r="AU244" s="238" t="s">
        <v>85</v>
      </c>
      <c r="AV244" s="11" t="s">
        <v>85</v>
      </c>
      <c r="AW244" s="11" t="s">
        <v>32</v>
      </c>
      <c r="AX244" s="11" t="s">
        <v>76</v>
      </c>
      <c r="AY244" s="238" t="s">
        <v>195</v>
      </c>
    </row>
    <row r="245" s="16" customFormat="1">
      <c r="A245" s="16"/>
      <c r="B245" s="298"/>
      <c r="C245" s="299"/>
      <c r="D245" s="213" t="s">
        <v>199</v>
      </c>
      <c r="E245" s="300" t="s">
        <v>1</v>
      </c>
      <c r="F245" s="301" t="s">
        <v>1498</v>
      </c>
      <c r="G245" s="299"/>
      <c r="H245" s="302">
        <v>328.68000000000001</v>
      </c>
      <c r="I245" s="303"/>
      <c r="J245" s="299"/>
      <c r="K245" s="299"/>
      <c r="L245" s="304"/>
      <c r="M245" s="305"/>
      <c r="N245" s="306"/>
      <c r="O245" s="306"/>
      <c r="P245" s="306"/>
      <c r="Q245" s="306"/>
      <c r="R245" s="306"/>
      <c r="S245" s="306"/>
      <c r="T245" s="307"/>
      <c r="U245" s="16"/>
      <c r="V245" s="16"/>
      <c r="W245" s="16"/>
      <c r="X245" s="16"/>
      <c r="Y245" s="16"/>
      <c r="Z245" s="16"/>
      <c r="AA245" s="16"/>
      <c r="AB245" s="16"/>
      <c r="AC245" s="16"/>
      <c r="AD245" s="16"/>
      <c r="AE245" s="16"/>
      <c r="AT245" s="308" t="s">
        <v>199</v>
      </c>
      <c r="AU245" s="308" t="s">
        <v>85</v>
      </c>
      <c r="AV245" s="16" t="s">
        <v>229</v>
      </c>
      <c r="AW245" s="16" t="s">
        <v>32</v>
      </c>
      <c r="AX245" s="16" t="s">
        <v>76</v>
      </c>
      <c r="AY245" s="308" t="s">
        <v>195</v>
      </c>
    </row>
    <row r="246" s="10" customFormat="1">
      <c r="A246" s="10"/>
      <c r="B246" s="218"/>
      <c r="C246" s="219"/>
      <c r="D246" s="213" t="s">
        <v>199</v>
      </c>
      <c r="E246" s="220" t="s">
        <v>1</v>
      </c>
      <c r="F246" s="221" t="s">
        <v>3176</v>
      </c>
      <c r="G246" s="219"/>
      <c r="H246" s="220" t="s">
        <v>1</v>
      </c>
      <c r="I246" s="222"/>
      <c r="J246" s="219"/>
      <c r="K246" s="219"/>
      <c r="L246" s="223"/>
      <c r="M246" s="224"/>
      <c r="N246" s="225"/>
      <c r="O246" s="225"/>
      <c r="P246" s="225"/>
      <c r="Q246" s="225"/>
      <c r="R246" s="225"/>
      <c r="S246" s="225"/>
      <c r="T246" s="226"/>
      <c r="U246" s="10"/>
      <c r="V246" s="10"/>
      <c r="W246" s="10"/>
      <c r="X246" s="10"/>
      <c r="Y246" s="10"/>
      <c r="Z246" s="10"/>
      <c r="AA246" s="10"/>
      <c r="AB246" s="10"/>
      <c r="AC246" s="10"/>
      <c r="AD246" s="10"/>
      <c r="AE246" s="10"/>
      <c r="AT246" s="227" t="s">
        <v>199</v>
      </c>
      <c r="AU246" s="227" t="s">
        <v>85</v>
      </c>
      <c r="AV246" s="10" t="s">
        <v>83</v>
      </c>
      <c r="AW246" s="10" t="s">
        <v>32</v>
      </c>
      <c r="AX246" s="10" t="s">
        <v>76</v>
      </c>
      <c r="AY246" s="227" t="s">
        <v>195</v>
      </c>
    </row>
    <row r="247" s="11" customFormat="1">
      <c r="A247" s="11"/>
      <c r="B247" s="228"/>
      <c r="C247" s="229"/>
      <c r="D247" s="213" t="s">
        <v>199</v>
      </c>
      <c r="E247" s="230" t="s">
        <v>1</v>
      </c>
      <c r="F247" s="231" t="s">
        <v>3132</v>
      </c>
      <c r="G247" s="229"/>
      <c r="H247" s="232">
        <v>16.620000000000001</v>
      </c>
      <c r="I247" s="233"/>
      <c r="J247" s="229"/>
      <c r="K247" s="229"/>
      <c r="L247" s="234"/>
      <c r="M247" s="235"/>
      <c r="N247" s="236"/>
      <c r="O247" s="236"/>
      <c r="P247" s="236"/>
      <c r="Q247" s="236"/>
      <c r="R247" s="236"/>
      <c r="S247" s="236"/>
      <c r="T247" s="237"/>
      <c r="U247" s="11"/>
      <c r="V247" s="11"/>
      <c r="W247" s="11"/>
      <c r="X247" s="11"/>
      <c r="Y247" s="11"/>
      <c r="Z247" s="11"/>
      <c r="AA247" s="11"/>
      <c r="AB247" s="11"/>
      <c r="AC247" s="11"/>
      <c r="AD247" s="11"/>
      <c r="AE247" s="11"/>
      <c r="AT247" s="238" t="s">
        <v>199</v>
      </c>
      <c r="AU247" s="238" t="s">
        <v>85</v>
      </c>
      <c r="AV247" s="11" t="s">
        <v>85</v>
      </c>
      <c r="AW247" s="11" t="s">
        <v>32</v>
      </c>
      <c r="AX247" s="11" t="s">
        <v>76</v>
      </c>
      <c r="AY247" s="238" t="s">
        <v>195</v>
      </c>
    </row>
    <row r="248" s="11" customFormat="1">
      <c r="A248" s="11"/>
      <c r="B248" s="228"/>
      <c r="C248" s="229"/>
      <c r="D248" s="213" t="s">
        <v>199</v>
      </c>
      <c r="E248" s="230" t="s">
        <v>1</v>
      </c>
      <c r="F248" s="231" t="s">
        <v>3127</v>
      </c>
      <c r="G248" s="229"/>
      <c r="H248" s="232">
        <v>6.5</v>
      </c>
      <c r="I248" s="233"/>
      <c r="J248" s="229"/>
      <c r="K248" s="229"/>
      <c r="L248" s="234"/>
      <c r="M248" s="235"/>
      <c r="N248" s="236"/>
      <c r="O248" s="236"/>
      <c r="P248" s="236"/>
      <c r="Q248" s="236"/>
      <c r="R248" s="236"/>
      <c r="S248" s="236"/>
      <c r="T248" s="237"/>
      <c r="U248" s="11"/>
      <c r="V248" s="11"/>
      <c r="W248" s="11"/>
      <c r="X248" s="11"/>
      <c r="Y248" s="11"/>
      <c r="Z248" s="11"/>
      <c r="AA248" s="11"/>
      <c r="AB248" s="11"/>
      <c r="AC248" s="11"/>
      <c r="AD248" s="11"/>
      <c r="AE248" s="11"/>
      <c r="AT248" s="238" t="s">
        <v>199</v>
      </c>
      <c r="AU248" s="238" t="s">
        <v>85</v>
      </c>
      <c r="AV248" s="11" t="s">
        <v>85</v>
      </c>
      <c r="AW248" s="11" t="s">
        <v>32</v>
      </c>
      <c r="AX248" s="11" t="s">
        <v>76</v>
      </c>
      <c r="AY248" s="238" t="s">
        <v>195</v>
      </c>
    </row>
    <row r="249" s="11" customFormat="1">
      <c r="A249" s="11"/>
      <c r="B249" s="228"/>
      <c r="C249" s="229"/>
      <c r="D249" s="213" t="s">
        <v>199</v>
      </c>
      <c r="E249" s="230" t="s">
        <v>1</v>
      </c>
      <c r="F249" s="231" t="s">
        <v>3133</v>
      </c>
      <c r="G249" s="229"/>
      <c r="H249" s="232">
        <v>149.44800000000001</v>
      </c>
      <c r="I249" s="233"/>
      <c r="J249" s="229"/>
      <c r="K249" s="229"/>
      <c r="L249" s="234"/>
      <c r="M249" s="235"/>
      <c r="N249" s="236"/>
      <c r="O249" s="236"/>
      <c r="P249" s="236"/>
      <c r="Q249" s="236"/>
      <c r="R249" s="236"/>
      <c r="S249" s="236"/>
      <c r="T249" s="237"/>
      <c r="U249" s="11"/>
      <c r="V249" s="11"/>
      <c r="W249" s="11"/>
      <c r="X249" s="11"/>
      <c r="Y249" s="11"/>
      <c r="Z249" s="11"/>
      <c r="AA249" s="11"/>
      <c r="AB249" s="11"/>
      <c r="AC249" s="11"/>
      <c r="AD249" s="11"/>
      <c r="AE249" s="11"/>
      <c r="AT249" s="238" t="s">
        <v>199</v>
      </c>
      <c r="AU249" s="238" t="s">
        <v>85</v>
      </c>
      <c r="AV249" s="11" t="s">
        <v>85</v>
      </c>
      <c r="AW249" s="11" t="s">
        <v>32</v>
      </c>
      <c r="AX249" s="11" t="s">
        <v>76</v>
      </c>
      <c r="AY249" s="238" t="s">
        <v>195</v>
      </c>
    </row>
    <row r="250" s="11" customFormat="1">
      <c r="A250" s="11"/>
      <c r="B250" s="228"/>
      <c r="C250" s="229"/>
      <c r="D250" s="213" t="s">
        <v>199</v>
      </c>
      <c r="E250" s="230" t="s">
        <v>1</v>
      </c>
      <c r="F250" s="231" t="s">
        <v>3134</v>
      </c>
      <c r="G250" s="229"/>
      <c r="H250" s="232">
        <v>16.25</v>
      </c>
      <c r="I250" s="233"/>
      <c r="J250" s="229"/>
      <c r="K250" s="229"/>
      <c r="L250" s="234"/>
      <c r="M250" s="235"/>
      <c r="N250" s="236"/>
      <c r="O250" s="236"/>
      <c r="P250" s="236"/>
      <c r="Q250" s="236"/>
      <c r="R250" s="236"/>
      <c r="S250" s="236"/>
      <c r="T250" s="237"/>
      <c r="U250" s="11"/>
      <c r="V250" s="11"/>
      <c r="W250" s="11"/>
      <c r="X250" s="11"/>
      <c r="Y250" s="11"/>
      <c r="Z250" s="11"/>
      <c r="AA250" s="11"/>
      <c r="AB250" s="11"/>
      <c r="AC250" s="11"/>
      <c r="AD250" s="11"/>
      <c r="AE250" s="11"/>
      <c r="AT250" s="238" t="s">
        <v>199</v>
      </c>
      <c r="AU250" s="238" t="s">
        <v>85</v>
      </c>
      <c r="AV250" s="11" t="s">
        <v>85</v>
      </c>
      <c r="AW250" s="11" t="s">
        <v>32</v>
      </c>
      <c r="AX250" s="11" t="s">
        <v>76</v>
      </c>
      <c r="AY250" s="238" t="s">
        <v>195</v>
      </c>
    </row>
    <row r="251" s="11" customFormat="1">
      <c r="A251" s="11"/>
      <c r="B251" s="228"/>
      <c r="C251" s="229"/>
      <c r="D251" s="213" t="s">
        <v>199</v>
      </c>
      <c r="E251" s="230" t="s">
        <v>1</v>
      </c>
      <c r="F251" s="231" t="s">
        <v>3135</v>
      </c>
      <c r="G251" s="229"/>
      <c r="H251" s="232">
        <v>123.612</v>
      </c>
      <c r="I251" s="233"/>
      <c r="J251" s="229"/>
      <c r="K251" s="229"/>
      <c r="L251" s="234"/>
      <c r="M251" s="235"/>
      <c r="N251" s="236"/>
      <c r="O251" s="236"/>
      <c r="P251" s="236"/>
      <c r="Q251" s="236"/>
      <c r="R251" s="236"/>
      <c r="S251" s="236"/>
      <c r="T251" s="237"/>
      <c r="U251" s="11"/>
      <c r="V251" s="11"/>
      <c r="W251" s="11"/>
      <c r="X251" s="11"/>
      <c r="Y251" s="11"/>
      <c r="Z251" s="11"/>
      <c r="AA251" s="11"/>
      <c r="AB251" s="11"/>
      <c r="AC251" s="11"/>
      <c r="AD251" s="11"/>
      <c r="AE251" s="11"/>
      <c r="AT251" s="238" t="s">
        <v>199</v>
      </c>
      <c r="AU251" s="238" t="s">
        <v>85</v>
      </c>
      <c r="AV251" s="11" t="s">
        <v>85</v>
      </c>
      <c r="AW251" s="11" t="s">
        <v>32</v>
      </c>
      <c r="AX251" s="11" t="s">
        <v>76</v>
      </c>
      <c r="AY251" s="238" t="s">
        <v>195</v>
      </c>
    </row>
    <row r="252" s="11" customFormat="1">
      <c r="A252" s="11"/>
      <c r="B252" s="228"/>
      <c r="C252" s="229"/>
      <c r="D252" s="213" t="s">
        <v>199</v>
      </c>
      <c r="E252" s="230" t="s">
        <v>1</v>
      </c>
      <c r="F252" s="231" t="s">
        <v>3134</v>
      </c>
      <c r="G252" s="229"/>
      <c r="H252" s="232">
        <v>16.25</v>
      </c>
      <c r="I252" s="233"/>
      <c r="J252" s="229"/>
      <c r="K252" s="229"/>
      <c r="L252" s="234"/>
      <c r="M252" s="235"/>
      <c r="N252" s="236"/>
      <c r="O252" s="236"/>
      <c r="P252" s="236"/>
      <c r="Q252" s="236"/>
      <c r="R252" s="236"/>
      <c r="S252" s="236"/>
      <c r="T252" s="237"/>
      <c r="U252" s="11"/>
      <c r="V252" s="11"/>
      <c r="W252" s="11"/>
      <c r="X252" s="11"/>
      <c r="Y252" s="11"/>
      <c r="Z252" s="11"/>
      <c r="AA252" s="11"/>
      <c r="AB252" s="11"/>
      <c r="AC252" s="11"/>
      <c r="AD252" s="11"/>
      <c r="AE252" s="11"/>
      <c r="AT252" s="238" t="s">
        <v>199</v>
      </c>
      <c r="AU252" s="238" t="s">
        <v>85</v>
      </c>
      <c r="AV252" s="11" t="s">
        <v>85</v>
      </c>
      <c r="AW252" s="11" t="s">
        <v>32</v>
      </c>
      <c r="AX252" s="11" t="s">
        <v>76</v>
      </c>
      <c r="AY252" s="238" t="s">
        <v>195</v>
      </c>
    </row>
    <row r="253" s="16" customFormat="1">
      <c r="A253" s="16"/>
      <c r="B253" s="298"/>
      <c r="C253" s="299"/>
      <c r="D253" s="213" t="s">
        <v>199</v>
      </c>
      <c r="E253" s="300" t="s">
        <v>1</v>
      </c>
      <c r="F253" s="301" t="s">
        <v>1498</v>
      </c>
      <c r="G253" s="299"/>
      <c r="H253" s="302">
        <v>328.68000000000001</v>
      </c>
      <c r="I253" s="303"/>
      <c r="J253" s="299"/>
      <c r="K253" s="299"/>
      <c r="L253" s="304"/>
      <c r="M253" s="305"/>
      <c r="N253" s="306"/>
      <c r="O253" s="306"/>
      <c r="P253" s="306"/>
      <c r="Q253" s="306"/>
      <c r="R253" s="306"/>
      <c r="S253" s="306"/>
      <c r="T253" s="307"/>
      <c r="U253" s="16"/>
      <c r="V253" s="16"/>
      <c r="W253" s="16"/>
      <c r="X253" s="16"/>
      <c r="Y253" s="16"/>
      <c r="Z253" s="16"/>
      <c r="AA253" s="16"/>
      <c r="AB253" s="16"/>
      <c r="AC253" s="16"/>
      <c r="AD253" s="16"/>
      <c r="AE253" s="16"/>
      <c r="AT253" s="308" t="s">
        <v>199</v>
      </c>
      <c r="AU253" s="308" t="s">
        <v>85</v>
      </c>
      <c r="AV253" s="16" t="s">
        <v>229</v>
      </c>
      <c r="AW253" s="16" t="s">
        <v>32</v>
      </c>
      <c r="AX253" s="16" t="s">
        <v>76</v>
      </c>
      <c r="AY253" s="308" t="s">
        <v>195</v>
      </c>
    </row>
    <row r="254" s="10" customFormat="1">
      <c r="A254" s="10"/>
      <c r="B254" s="218"/>
      <c r="C254" s="219"/>
      <c r="D254" s="213" t="s">
        <v>199</v>
      </c>
      <c r="E254" s="220" t="s">
        <v>1</v>
      </c>
      <c r="F254" s="221" t="s">
        <v>3177</v>
      </c>
      <c r="G254" s="219"/>
      <c r="H254" s="220" t="s">
        <v>1</v>
      </c>
      <c r="I254" s="222"/>
      <c r="J254" s="219"/>
      <c r="K254" s="219"/>
      <c r="L254" s="223"/>
      <c r="M254" s="224"/>
      <c r="N254" s="225"/>
      <c r="O254" s="225"/>
      <c r="P254" s="225"/>
      <c r="Q254" s="225"/>
      <c r="R254" s="225"/>
      <c r="S254" s="225"/>
      <c r="T254" s="226"/>
      <c r="U254" s="10"/>
      <c r="V254" s="10"/>
      <c r="W254" s="10"/>
      <c r="X254" s="10"/>
      <c r="Y254" s="10"/>
      <c r="Z254" s="10"/>
      <c r="AA254" s="10"/>
      <c r="AB254" s="10"/>
      <c r="AC254" s="10"/>
      <c r="AD254" s="10"/>
      <c r="AE254" s="10"/>
      <c r="AT254" s="227" t="s">
        <v>199</v>
      </c>
      <c r="AU254" s="227" t="s">
        <v>85</v>
      </c>
      <c r="AV254" s="10" t="s">
        <v>83</v>
      </c>
      <c r="AW254" s="10" t="s">
        <v>32</v>
      </c>
      <c r="AX254" s="10" t="s">
        <v>76</v>
      </c>
      <c r="AY254" s="227" t="s">
        <v>195</v>
      </c>
    </row>
    <row r="255" s="11" customFormat="1">
      <c r="A255" s="11"/>
      <c r="B255" s="228"/>
      <c r="C255" s="229"/>
      <c r="D255" s="213" t="s">
        <v>199</v>
      </c>
      <c r="E255" s="230" t="s">
        <v>1</v>
      </c>
      <c r="F255" s="231" t="s">
        <v>3178</v>
      </c>
      <c r="G255" s="229"/>
      <c r="H255" s="232">
        <v>16.620000000000001</v>
      </c>
      <c r="I255" s="233"/>
      <c r="J255" s="229"/>
      <c r="K255" s="229"/>
      <c r="L255" s="234"/>
      <c r="M255" s="235"/>
      <c r="N255" s="236"/>
      <c r="O255" s="236"/>
      <c r="P255" s="236"/>
      <c r="Q255" s="236"/>
      <c r="R255" s="236"/>
      <c r="S255" s="236"/>
      <c r="T255" s="237"/>
      <c r="U255" s="11"/>
      <c r="V255" s="11"/>
      <c r="W255" s="11"/>
      <c r="X255" s="11"/>
      <c r="Y255" s="11"/>
      <c r="Z255" s="11"/>
      <c r="AA255" s="11"/>
      <c r="AB255" s="11"/>
      <c r="AC255" s="11"/>
      <c r="AD255" s="11"/>
      <c r="AE255" s="11"/>
      <c r="AT255" s="238" t="s">
        <v>199</v>
      </c>
      <c r="AU255" s="238" t="s">
        <v>85</v>
      </c>
      <c r="AV255" s="11" t="s">
        <v>85</v>
      </c>
      <c r="AW255" s="11" t="s">
        <v>32</v>
      </c>
      <c r="AX255" s="11" t="s">
        <v>76</v>
      </c>
      <c r="AY255" s="238" t="s">
        <v>195</v>
      </c>
    </row>
    <row r="256" s="11" customFormat="1">
      <c r="A256" s="11"/>
      <c r="B256" s="228"/>
      <c r="C256" s="229"/>
      <c r="D256" s="213" t="s">
        <v>199</v>
      </c>
      <c r="E256" s="230" t="s">
        <v>1</v>
      </c>
      <c r="F256" s="231" t="s">
        <v>3179</v>
      </c>
      <c r="G256" s="229"/>
      <c r="H256" s="232">
        <v>4.5599999999999996</v>
      </c>
      <c r="I256" s="233"/>
      <c r="J256" s="229"/>
      <c r="K256" s="229"/>
      <c r="L256" s="234"/>
      <c r="M256" s="235"/>
      <c r="N256" s="236"/>
      <c r="O256" s="236"/>
      <c r="P256" s="236"/>
      <c r="Q256" s="236"/>
      <c r="R256" s="236"/>
      <c r="S256" s="236"/>
      <c r="T256" s="237"/>
      <c r="U256" s="11"/>
      <c r="V256" s="11"/>
      <c r="W256" s="11"/>
      <c r="X256" s="11"/>
      <c r="Y256" s="11"/>
      <c r="Z256" s="11"/>
      <c r="AA256" s="11"/>
      <c r="AB256" s="11"/>
      <c r="AC256" s="11"/>
      <c r="AD256" s="11"/>
      <c r="AE256" s="11"/>
      <c r="AT256" s="238" t="s">
        <v>199</v>
      </c>
      <c r="AU256" s="238" t="s">
        <v>85</v>
      </c>
      <c r="AV256" s="11" t="s">
        <v>85</v>
      </c>
      <c r="AW256" s="11" t="s">
        <v>32</v>
      </c>
      <c r="AX256" s="11" t="s">
        <v>76</v>
      </c>
      <c r="AY256" s="238" t="s">
        <v>195</v>
      </c>
    </row>
    <row r="257" s="11" customFormat="1">
      <c r="A257" s="11"/>
      <c r="B257" s="228"/>
      <c r="C257" s="229"/>
      <c r="D257" s="213" t="s">
        <v>199</v>
      </c>
      <c r="E257" s="230" t="s">
        <v>1</v>
      </c>
      <c r="F257" s="231" t="s">
        <v>3180</v>
      </c>
      <c r="G257" s="229"/>
      <c r="H257" s="232">
        <v>149.44800000000001</v>
      </c>
      <c r="I257" s="233"/>
      <c r="J257" s="229"/>
      <c r="K257" s="229"/>
      <c r="L257" s="234"/>
      <c r="M257" s="235"/>
      <c r="N257" s="236"/>
      <c r="O257" s="236"/>
      <c r="P257" s="236"/>
      <c r="Q257" s="236"/>
      <c r="R257" s="236"/>
      <c r="S257" s="236"/>
      <c r="T257" s="237"/>
      <c r="U257" s="11"/>
      <c r="V257" s="11"/>
      <c r="W257" s="11"/>
      <c r="X257" s="11"/>
      <c r="Y257" s="11"/>
      <c r="Z257" s="11"/>
      <c r="AA257" s="11"/>
      <c r="AB257" s="11"/>
      <c r="AC257" s="11"/>
      <c r="AD257" s="11"/>
      <c r="AE257" s="11"/>
      <c r="AT257" s="238" t="s">
        <v>199</v>
      </c>
      <c r="AU257" s="238" t="s">
        <v>85</v>
      </c>
      <c r="AV257" s="11" t="s">
        <v>85</v>
      </c>
      <c r="AW257" s="11" t="s">
        <v>32</v>
      </c>
      <c r="AX257" s="11" t="s">
        <v>76</v>
      </c>
      <c r="AY257" s="238" t="s">
        <v>195</v>
      </c>
    </row>
    <row r="258" s="11" customFormat="1">
      <c r="A258" s="11"/>
      <c r="B258" s="228"/>
      <c r="C258" s="229"/>
      <c r="D258" s="213" t="s">
        <v>199</v>
      </c>
      <c r="E258" s="230" t="s">
        <v>1</v>
      </c>
      <c r="F258" s="231" t="s">
        <v>3181</v>
      </c>
      <c r="G258" s="229"/>
      <c r="H258" s="232">
        <v>11.4</v>
      </c>
      <c r="I258" s="233"/>
      <c r="J258" s="229"/>
      <c r="K258" s="229"/>
      <c r="L258" s="234"/>
      <c r="M258" s="235"/>
      <c r="N258" s="236"/>
      <c r="O258" s="236"/>
      <c r="P258" s="236"/>
      <c r="Q258" s="236"/>
      <c r="R258" s="236"/>
      <c r="S258" s="236"/>
      <c r="T258" s="237"/>
      <c r="U258" s="11"/>
      <c r="V258" s="11"/>
      <c r="W258" s="11"/>
      <c r="X258" s="11"/>
      <c r="Y258" s="11"/>
      <c r="Z258" s="11"/>
      <c r="AA258" s="11"/>
      <c r="AB258" s="11"/>
      <c r="AC258" s="11"/>
      <c r="AD258" s="11"/>
      <c r="AE258" s="11"/>
      <c r="AT258" s="238" t="s">
        <v>199</v>
      </c>
      <c r="AU258" s="238" t="s">
        <v>85</v>
      </c>
      <c r="AV258" s="11" t="s">
        <v>85</v>
      </c>
      <c r="AW258" s="11" t="s">
        <v>32</v>
      </c>
      <c r="AX258" s="11" t="s">
        <v>76</v>
      </c>
      <c r="AY258" s="238" t="s">
        <v>195</v>
      </c>
    </row>
    <row r="259" s="11" customFormat="1">
      <c r="A259" s="11"/>
      <c r="B259" s="228"/>
      <c r="C259" s="229"/>
      <c r="D259" s="213" t="s">
        <v>199</v>
      </c>
      <c r="E259" s="230" t="s">
        <v>1</v>
      </c>
      <c r="F259" s="231" t="s">
        <v>3182</v>
      </c>
      <c r="G259" s="229"/>
      <c r="H259" s="232">
        <v>123.612</v>
      </c>
      <c r="I259" s="233"/>
      <c r="J259" s="229"/>
      <c r="K259" s="229"/>
      <c r="L259" s="234"/>
      <c r="M259" s="235"/>
      <c r="N259" s="236"/>
      <c r="O259" s="236"/>
      <c r="P259" s="236"/>
      <c r="Q259" s="236"/>
      <c r="R259" s="236"/>
      <c r="S259" s="236"/>
      <c r="T259" s="237"/>
      <c r="U259" s="11"/>
      <c r="V259" s="11"/>
      <c r="W259" s="11"/>
      <c r="X259" s="11"/>
      <c r="Y259" s="11"/>
      <c r="Z259" s="11"/>
      <c r="AA259" s="11"/>
      <c r="AB259" s="11"/>
      <c r="AC259" s="11"/>
      <c r="AD259" s="11"/>
      <c r="AE259" s="11"/>
      <c r="AT259" s="238" t="s">
        <v>199</v>
      </c>
      <c r="AU259" s="238" t="s">
        <v>85</v>
      </c>
      <c r="AV259" s="11" t="s">
        <v>85</v>
      </c>
      <c r="AW259" s="11" t="s">
        <v>32</v>
      </c>
      <c r="AX259" s="11" t="s">
        <v>76</v>
      </c>
      <c r="AY259" s="238" t="s">
        <v>195</v>
      </c>
    </row>
    <row r="260" s="11" customFormat="1">
      <c r="A260" s="11"/>
      <c r="B260" s="228"/>
      <c r="C260" s="229"/>
      <c r="D260" s="213" t="s">
        <v>199</v>
      </c>
      <c r="E260" s="230" t="s">
        <v>1</v>
      </c>
      <c r="F260" s="231" t="s">
        <v>3181</v>
      </c>
      <c r="G260" s="229"/>
      <c r="H260" s="232">
        <v>11.4</v>
      </c>
      <c r="I260" s="233"/>
      <c r="J260" s="229"/>
      <c r="K260" s="229"/>
      <c r="L260" s="234"/>
      <c r="M260" s="235"/>
      <c r="N260" s="236"/>
      <c r="O260" s="236"/>
      <c r="P260" s="236"/>
      <c r="Q260" s="236"/>
      <c r="R260" s="236"/>
      <c r="S260" s="236"/>
      <c r="T260" s="237"/>
      <c r="U260" s="11"/>
      <c r="V260" s="11"/>
      <c r="W260" s="11"/>
      <c r="X260" s="11"/>
      <c r="Y260" s="11"/>
      <c r="Z260" s="11"/>
      <c r="AA260" s="11"/>
      <c r="AB260" s="11"/>
      <c r="AC260" s="11"/>
      <c r="AD260" s="11"/>
      <c r="AE260" s="11"/>
      <c r="AT260" s="238" t="s">
        <v>199</v>
      </c>
      <c r="AU260" s="238" t="s">
        <v>85</v>
      </c>
      <c r="AV260" s="11" t="s">
        <v>85</v>
      </c>
      <c r="AW260" s="11" t="s">
        <v>32</v>
      </c>
      <c r="AX260" s="11" t="s">
        <v>76</v>
      </c>
      <c r="AY260" s="238" t="s">
        <v>195</v>
      </c>
    </row>
    <row r="261" s="16" customFormat="1">
      <c r="A261" s="16"/>
      <c r="B261" s="298"/>
      <c r="C261" s="299"/>
      <c r="D261" s="213" t="s">
        <v>199</v>
      </c>
      <c r="E261" s="300" t="s">
        <v>1</v>
      </c>
      <c r="F261" s="301" t="s">
        <v>1498</v>
      </c>
      <c r="G261" s="299"/>
      <c r="H261" s="302">
        <v>317.04000000000002</v>
      </c>
      <c r="I261" s="303"/>
      <c r="J261" s="299"/>
      <c r="K261" s="299"/>
      <c r="L261" s="304"/>
      <c r="M261" s="305"/>
      <c r="N261" s="306"/>
      <c r="O261" s="306"/>
      <c r="P261" s="306"/>
      <c r="Q261" s="306"/>
      <c r="R261" s="306"/>
      <c r="S261" s="306"/>
      <c r="T261" s="307"/>
      <c r="U261" s="16"/>
      <c r="V261" s="16"/>
      <c r="W261" s="16"/>
      <c r="X261" s="16"/>
      <c r="Y261" s="16"/>
      <c r="Z261" s="16"/>
      <c r="AA261" s="16"/>
      <c r="AB261" s="16"/>
      <c r="AC261" s="16"/>
      <c r="AD261" s="16"/>
      <c r="AE261" s="16"/>
      <c r="AT261" s="308" t="s">
        <v>199</v>
      </c>
      <c r="AU261" s="308" t="s">
        <v>85</v>
      </c>
      <c r="AV261" s="16" t="s">
        <v>229</v>
      </c>
      <c r="AW261" s="16" t="s">
        <v>32</v>
      </c>
      <c r="AX261" s="16" t="s">
        <v>76</v>
      </c>
      <c r="AY261" s="308" t="s">
        <v>195</v>
      </c>
    </row>
    <row r="262" s="15" customFormat="1">
      <c r="A262" s="15"/>
      <c r="B262" s="287"/>
      <c r="C262" s="288"/>
      <c r="D262" s="213" t="s">
        <v>199</v>
      </c>
      <c r="E262" s="289" t="s">
        <v>1</v>
      </c>
      <c r="F262" s="290" t="s">
        <v>1422</v>
      </c>
      <c r="G262" s="288"/>
      <c r="H262" s="291">
        <v>974.39999999999998</v>
      </c>
      <c r="I262" s="292"/>
      <c r="J262" s="288"/>
      <c r="K262" s="288"/>
      <c r="L262" s="293"/>
      <c r="M262" s="294"/>
      <c r="N262" s="295"/>
      <c r="O262" s="295"/>
      <c r="P262" s="295"/>
      <c r="Q262" s="295"/>
      <c r="R262" s="295"/>
      <c r="S262" s="295"/>
      <c r="T262" s="296"/>
      <c r="U262" s="15"/>
      <c r="V262" s="15"/>
      <c r="W262" s="15"/>
      <c r="X262" s="15"/>
      <c r="Y262" s="15"/>
      <c r="Z262" s="15"/>
      <c r="AA262" s="15"/>
      <c r="AB262" s="15"/>
      <c r="AC262" s="15"/>
      <c r="AD262" s="15"/>
      <c r="AE262" s="15"/>
      <c r="AT262" s="297" t="s">
        <v>199</v>
      </c>
      <c r="AU262" s="297" t="s">
        <v>85</v>
      </c>
      <c r="AV262" s="15" t="s">
        <v>234</v>
      </c>
      <c r="AW262" s="15" t="s">
        <v>32</v>
      </c>
      <c r="AX262" s="15" t="s">
        <v>83</v>
      </c>
      <c r="AY262" s="297" t="s">
        <v>195</v>
      </c>
    </row>
    <row r="263" s="2" customFormat="1" ht="24.15" customHeight="1">
      <c r="A263" s="39"/>
      <c r="B263" s="40"/>
      <c r="C263" s="200" t="s">
        <v>248</v>
      </c>
      <c r="D263" s="200" t="s">
        <v>191</v>
      </c>
      <c r="E263" s="201" t="s">
        <v>3183</v>
      </c>
      <c r="F263" s="202" t="s">
        <v>3184</v>
      </c>
      <c r="G263" s="203" t="s">
        <v>1411</v>
      </c>
      <c r="H263" s="204">
        <v>348.67000000000002</v>
      </c>
      <c r="I263" s="205"/>
      <c r="J263" s="206">
        <f>ROUND(I263*H263,2)</f>
        <v>0</v>
      </c>
      <c r="K263" s="202" t="s">
        <v>1412</v>
      </c>
      <c r="L263" s="45"/>
      <c r="M263" s="207" t="s">
        <v>1</v>
      </c>
      <c r="N263" s="208" t="s">
        <v>41</v>
      </c>
      <c r="O263" s="92"/>
      <c r="P263" s="209">
        <f>O263*H263</f>
        <v>0</v>
      </c>
      <c r="Q263" s="209">
        <v>0</v>
      </c>
      <c r="R263" s="209">
        <f>Q263*H263</f>
        <v>0</v>
      </c>
      <c r="S263" s="209">
        <v>0.22</v>
      </c>
      <c r="T263" s="210">
        <f>S263*H263</f>
        <v>76.707400000000007</v>
      </c>
      <c r="U263" s="39"/>
      <c r="V263" s="39"/>
      <c r="W263" s="39"/>
      <c r="X263" s="39"/>
      <c r="Y263" s="39"/>
      <c r="Z263" s="39"/>
      <c r="AA263" s="39"/>
      <c r="AB263" s="39"/>
      <c r="AC263" s="39"/>
      <c r="AD263" s="39"/>
      <c r="AE263" s="39"/>
      <c r="AR263" s="211" t="s">
        <v>234</v>
      </c>
      <c r="AT263" s="211" t="s">
        <v>191</v>
      </c>
      <c r="AU263" s="211" t="s">
        <v>85</v>
      </c>
      <c r="AY263" s="18" t="s">
        <v>195</v>
      </c>
      <c r="BE263" s="212">
        <f>IF(N263="základní",J263,0)</f>
        <v>0</v>
      </c>
      <c r="BF263" s="212">
        <f>IF(N263="snížená",J263,0)</f>
        <v>0</v>
      </c>
      <c r="BG263" s="212">
        <f>IF(N263="zákl. přenesená",J263,0)</f>
        <v>0</v>
      </c>
      <c r="BH263" s="212">
        <f>IF(N263="sníž. přenesená",J263,0)</f>
        <v>0</v>
      </c>
      <c r="BI263" s="212">
        <f>IF(N263="nulová",J263,0)</f>
        <v>0</v>
      </c>
      <c r="BJ263" s="18" t="s">
        <v>83</v>
      </c>
      <c r="BK263" s="212">
        <f>ROUND(I263*H263,2)</f>
        <v>0</v>
      </c>
      <c r="BL263" s="18" t="s">
        <v>234</v>
      </c>
      <c r="BM263" s="211" t="s">
        <v>3185</v>
      </c>
    </row>
    <row r="264" s="10" customFormat="1">
      <c r="A264" s="10"/>
      <c r="B264" s="218"/>
      <c r="C264" s="219"/>
      <c r="D264" s="213" t="s">
        <v>199</v>
      </c>
      <c r="E264" s="220" t="s">
        <v>1</v>
      </c>
      <c r="F264" s="221" t="s">
        <v>3111</v>
      </c>
      <c r="G264" s="219"/>
      <c r="H264" s="220" t="s">
        <v>1</v>
      </c>
      <c r="I264" s="222"/>
      <c r="J264" s="219"/>
      <c r="K264" s="219"/>
      <c r="L264" s="223"/>
      <c r="M264" s="224"/>
      <c r="N264" s="225"/>
      <c r="O264" s="225"/>
      <c r="P264" s="225"/>
      <c r="Q264" s="225"/>
      <c r="R264" s="225"/>
      <c r="S264" s="225"/>
      <c r="T264" s="226"/>
      <c r="U264" s="10"/>
      <c r="V264" s="10"/>
      <c r="W264" s="10"/>
      <c r="X264" s="10"/>
      <c r="Y264" s="10"/>
      <c r="Z264" s="10"/>
      <c r="AA264" s="10"/>
      <c r="AB264" s="10"/>
      <c r="AC264" s="10"/>
      <c r="AD264" s="10"/>
      <c r="AE264" s="10"/>
      <c r="AT264" s="227" t="s">
        <v>199</v>
      </c>
      <c r="AU264" s="227" t="s">
        <v>85</v>
      </c>
      <c r="AV264" s="10" t="s">
        <v>83</v>
      </c>
      <c r="AW264" s="10" t="s">
        <v>32</v>
      </c>
      <c r="AX264" s="10" t="s">
        <v>76</v>
      </c>
      <c r="AY264" s="227" t="s">
        <v>195</v>
      </c>
    </row>
    <row r="265" s="10" customFormat="1">
      <c r="A265" s="10"/>
      <c r="B265" s="218"/>
      <c r="C265" s="219"/>
      <c r="D265" s="213" t="s">
        <v>199</v>
      </c>
      <c r="E265" s="220" t="s">
        <v>1</v>
      </c>
      <c r="F265" s="221" t="s">
        <v>3121</v>
      </c>
      <c r="G265" s="219"/>
      <c r="H265" s="220" t="s">
        <v>1</v>
      </c>
      <c r="I265" s="222"/>
      <c r="J265" s="219"/>
      <c r="K265" s="219"/>
      <c r="L265" s="223"/>
      <c r="M265" s="224"/>
      <c r="N265" s="225"/>
      <c r="O265" s="225"/>
      <c r="P265" s="225"/>
      <c r="Q265" s="225"/>
      <c r="R265" s="225"/>
      <c r="S265" s="225"/>
      <c r="T265" s="226"/>
      <c r="U265" s="10"/>
      <c r="V265" s="10"/>
      <c r="W265" s="10"/>
      <c r="X265" s="10"/>
      <c r="Y265" s="10"/>
      <c r="Z265" s="10"/>
      <c r="AA265" s="10"/>
      <c r="AB265" s="10"/>
      <c r="AC265" s="10"/>
      <c r="AD265" s="10"/>
      <c r="AE265" s="10"/>
      <c r="AT265" s="227" t="s">
        <v>199</v>
      </c>
      <c r="AU265" s="227" t="s">
        <v>85</v>
      </c>
      <c r="AV265" s="10" t="s">
        <v>83</v>
      </c>
      <c r="AW265" s="10" t="s">
        <v>32</v>
      </c>
      <c r="AX265" s="10" t="s">
        <v>76</v>
      </c>
      <c r="AY265" s="227" t="s">
        <v>195</v>
      </c>
    </row>
    <row r="266" s="11" customFormat="1">
      <c r="A266" s="11"/>
      <c r="B266" s="228"/>
      <c r="C266" s="229"/>
      <c r="D266" s="213" t="s">
        <v>199</v>
      </c>
      <c r="E266" s="230" t="s">
        <v>1</v>
      </c>
      <c r="F266" s="231" t="s">
        <v>3122</v>
      </c>
      <c r="G266" s="229"/>
      <c r="H266" s="232">
        <v>14.220000000000001</v>
      </c>
      <c r="I266" s="233"/>
      <c r="J266" s="229"/>
      <c r="K266" s="229"/>
      <c r="L266" s="234"/>
      <c r="M266" s="235"/>
      <c r="N266" s="236"/>
      <c r="O266" s="236"/>
      <c r="P266" s="236"/>
      <c r="Q266" s="236"/>
      <c r="R266" s="236"/>
      <c r="S266" s="236"/>
      <c r="T266" s="237"/>
      <c r="U266" s="11"/>
      <c r="V266" s="11"/>
      <c r="W266" s="11"/>
      <c r="X266" s="11"/>
      <c r="Y266" s="11"/>
      <c r="Z266" s="11"/>
      <c r="AA266" s="11"/>
      <c r="AB266" s="11"/>
      <c r="AC266" s="11"/>
      <c r="AD266" s="11"/>
      <c r="AE266" s="11"/>
      <c r="AT266" s="238" t="s">
        <v>199</v>
      </c>
      <c r="AU266" s="238" t="s">
        <v>85</v>
      </c>
      <c r="AV266" s="11" t="s">
        <v>85</v>
      </c>
      <c r="AW266" s="11" t="s">
        <v>32</v>
      </c>
      <c r="AX266" s="11" t="s">
        <v>76</v>
      </c>
      <c r="AY266" s="238" t="s">
        <v>195</v>
      </c>
    </row>
    <row r="267" s="11" customFormat="1">
      <c r="A267" s="11"/>
      <c r="B267" s="228"/>
      <c r="C267" s="229"/>
      <c r="D267" s="213" t="s">
        <v>199</v>
      </c>
      <c r="E267" s="230" t="s">
        <v>1</v>
      </c>
      <c r="F267" s="231" t="s">
        <v>3114</v>
      </c>
      <c r="G267" s="229"/>
      <c r="H267" s="232">
        <v>3.25</v>
      </c>
      <c r="I267" s="233"/>
      <c r="J267" s="229"/>
      <c r="K267" s="229"/>
      <c r="L267" s="234"/>
      <c r="M267" s="235"/>
      <c r="N267" s="236"/>
      <c r="O267" s="236"/>
      <c r="P267" s="236"/>
      <c r="Q267" s="236"/>
      <c r="R267" s="236"/>
      <c r="S267" s="236"/>
      <c r="T267" s="237"/>
      <c r="U267" s="11"/>
      <c r="V267" s="11"/>
      <c r="W267" s="11"/>
      <c r="X267" s="11"/>
      <c r="Y267" s="11"/>
      <c r="Z267" s="11"/>
      <c r="AA267" s="11"/>
      <c r="AB267" s="11"/>
      <c r="AC267" s="11"/>
      <c r="AD267" s="11"/>
      <c r="AE267" s="11"/>
      <c r="AT267" s="238" t="s">
        <v>199</v>
      </c>
      <c r="AU267" s="238" t="s">
        <v>85</v>
      </c>
      <c r="AV267" s="11" t="s">
        <v>85</v>
      </c>
      <c r="AW267" s="11" t="s">
        <v>32</v>
      </c>
      <c r="AX267" s="11" t="s">
        <v>76</v>
      </c>
      <c r="AY267" s="238" t="s">
        <v>195</v>
      </c>
    </row>
    <row r="268" s="11" customFormat="1">
      <c r="A268" s="11"/>
      <c r="B268" s="228"/>
      <c r="C268" s="229"/>
      <c r="D268" s="213" t="s">
        <v>199</v>
      </c>
      <c r="E268" s="230" t="s">
        <v>1</v>
      </c>
      <c r="F268" s="231" t="s">
        <v>3123</v>
      </c>
      <c r="G268" s="229"/>
      <c r="H268" s="232">
        <v>2.52</v>
      </c>
      <c r="I268" s="233"/>
      <c r="J268" s="229"/>
      <c r="K268" s="229"/>
      <c r="L268" s="234"/>
      <c r="M268" s="235"/>
      <c r="N268" s="236"/>
      <c r="O268" s="236"/>
      <c r="P268" s="236"/>
      <c r="Q268" s="236"/>
      <c r="R268" s="236"/>
      <c r="S268" s="236"/>
      <c r="T268" s="237"/>
      <c r="U268" s="11"/>
      <c r="V268" s="11"/>
      <c r="W268" s="11"/>
      <c r="X268" s="11"/>
      <c r="Y268" s="11"/>
      <c r="Z268" s="11"/>
      <c r="AA268" s="11"/>
      <c r="AB268" s="11"/>
      <c r="AC268" s="11"/>
      <c r="AD268" s="11"/>
      <c r="AE268" s="11"/>
      <c r="AT268" s="238" t="s">
        <v>199</v>
      </c>
      <c r="AU268" s="238" t="s">
        <v>85</v>
      </c>
      <c r="AV268" s="11" t="s">
        <v>85</v>
      </c>
      <c r="AW268" s="11" t="s">
        <v>32</v>
      </c>
      <c r="AX268" s="11" t="s">
        <v>76</v>
      </c>
      <c r="AY268" s="238" t="s">
        <v>195</v>
      </c>
    </row>
    <row r="269" s="16" customFormat="1">
      <c r="A269" s="16"/>
      <c r="B269" s="298"/>
      <c r="C269" s="299"/>
      <c r="D269" s="213" t="s">
        <v>199</v>
      </c>
      <c r="E269" s="300" t="s">
        <v>1</v>
      </c>
      <c r="F269" s="301" t="s">
        <v>1498</v>
      </c>
      <c r="G269" s="299"/>
      <c r="H269" s="302">
        <v>19.989999999999998</v>
      </c>
      <c r="I269" s="303"/>
      <c r="J269" s="299"/>
      <c r="K269" s="299"/>
      <c r="L269" s="304"/>
      <c r="M269" s="305"/>
      <c r="N269" s="306"/>
      <c r="O269" s="306"/>
      <c r="P269" s="306"/>
      <c r="Q269" s="306"/>
      <c r="R269" s="306"/>
      <c r="S269" s="306"/>
      <c r="T269" s="307"/>
      <c r="U269" s="16"/>
      <c r="V269" s="16"/>
      <c r="W269" s="16"/>
      <c r="X269" s="16"/>
      <c r="Y269" s="16"/>
      <c r="Z269" s="16"/>
      <c r="AA269" s="16"/>
      <c r="AB269" s="16"/>
      <c r="AC269" s="16"/>
      <c r="AD269" s="16"/>
      <c r="AE269" s="16"/>
      <c r="AT269" s="308" t="s">
        <v>199</v>
      </c>
      <c r="AU269" s="308" t="s">
        <v>85</v>
      </c>
      <c r="AV269" s="16" t="s">
        <v>229</v>
      </c>
      <c r="AW269" s="16" t="s">
        <v>32</v>
      </c>
      <c r="AX269" s="16" t="s">
        <v>76</v>
      </c>
      <c r="AY269" s="308" t="s">
        <v>195</v>
      </c>
    </row>
    <row r="270" s="10" customFormat="1">
      <c r="A270" s="10"/>
      <c r="B270" s="218"/>
      <c r="C270" s="219"/>
      <c r="D270" s="213" t="s">
        <v>199</v>
      </c>
      <c r="E270" s="220" t="s">
        <v>1</v>
      </c>
      <c r="F270" s="221" t="s">
        <v>3186</v>
      </c>
      <c r="G270" s="219"/>
      <c r="H270" s="220" t="s">
        <v>1</v>
      </c>
      <c r="I270" s="222"/>
      <c r="J270" s="219"/>
      <c r="K270" s="219"/>
      <c r="L270" s="223"/>
      <c r="M270" s="224"/>
      <c r="N270" s="225"/>
      <c r="O270" s="225"/>
      <c r="P270" s="225"/>
      <c r="Q270" s="225"/>
      <c r="R270" s="225"/>
      <c r="S270" s="225"/>
      <c r="T270" s="226"/>
      <c r="U270" s="10"/>
      <c r="V270" s="10"/>
      <c r="W270" s="10"/>
      <c r="X270" s="10"/>
      <c r="Y270" s="10"/>
      <c r="Z270" s="10"/>
      <c r="AA270" s="10"/>
      <c r="AB270" s="10"/>
      <c r="AC270" s="10"/>
      <c r="AD270" s="10"/>
      <c r="AE270" s="10"/>
      <c r="AT270" s="227" t="s">
        <v>199</v>
      </c>
      <c r="AU270" s="227" t="s">
        <v>85</v>
      </c>
      <c r="AV270" s="10" t="s">
        <v>83</v>
      </c>
      <c r="AW270" s="10" t="s">
        <v>32</v>
      </c>
      <c r="AX270" s="10" t="s">
        <v>76</v>
      </c>
      <c r="AY270" s="227" t="s">
        <v>195</v>
      </c>
    </row>
    <row r="271" s="11" customFormat="1">
      <c r="A271" s="11"/>
      <c r="B271" s="228"/>
      <c r="C271" s="229"/>
      <c r="D271" s="213" t="s">
        <v>199</v>
      </c>
      <c r="E271" s="230" t="s">
        <v>1</v>
      </c>
      <c r="F271" s="231" t="s">
        <v>3132</v>
      </c>
      <c r="G271" s="229"/>
      <c r="H271" s="232">
        <v>16.620000000000001</v>
      </c>
      <c r="I271" s="233"/>
      <c r="J271" s="229"/>
      <c r="K271" s="229"/>
      <c r="L271" s="234"/>
      <c r="M271" s="235"/>
      <c r="N271" s="236"/>
      <c r="O271" s="236"/>
      <c r="P271" s="236"/>
      <c r="Q271" s="236"/>
      <c r="R271" s="236"/>
      <c r="S271" s="236"/>
      <c r="T271" s="237"/>
      <c r="U271" s="11"/>
      <c r="V271" s="11"/>
      <c r="W271" s="11"/>
      <c r="X271" s="11"/>
      <c r="Y271" s="11"/>
      <c r="Z271" s="11"/>
      <c r="AA271" s="11"/>
      <c r="AB271" s="11"/>
      <c r="AC271" s="11"/>
      <c r="AD271" s="11"/>
      <c r="AE271" s="11"/>
      <c r="AT271" s="238" t="s">
        <v>199</v>
      </c>
      <c r="AU271" s="238" t="s">
        <v>85</v>
      </c>
      <c r="AV271" s="11" t="s">
        <v>85</v>
      </c>
      <c r="AW271" s="11" t="s">
        <v>32</v>
      </c>
      <c r="AX271" s="11" t="s">
        <v>76</v>
      </c>
      <c r="AY271" s="238" t="s">
        <v>195</v>
      </c>
    </row>
    <row r="272" s="11" customFormat="1">
      <c r="A272" s="11"/>
      <c r="B272" s="228"/>
      <c r="C272" s="229"/>
      <c r="D272" s="213" t="s">
        <v>199</v>
      </c>
      <c r="E272" s="230" t="s">
        <v>1</v>
      </c>
      <c r="F272" s="231" t="s">
        <v>3127</v>
      </c>
      <c r="G272" s="229"/>
      <c r="H272" s="232">
        <v>6.5</v>
      </c>
      <c r="I272" s="233"/>
      <c r="J272" s="229"/>
      <c r="K272" s="229"/>
      <c r="L272" s="234"/>
      <c r="M272" s="235"/>
      <c r="N272" s="236"/>
      <c r="O272" s="236"/>
      <c r="P272" s="236"/>
      <c r="Q272" s="236"/>
      <c r="R272" s="236"/>
      <c r="S272" s="236"/>
      <c r="T272" s="237"/>
      <c r="U272" s="11"/>
      <c r="V272" s="11"/>
      <c r="W272" s="11"/>
      <c r="X272" s="11"/>
      <c r="Y272" s="11"/>
      <c r="Z272" s="11"/>
      <c r="AA272" s="11"/>
      <c r="AB272" s="11"/>
      <c r="AC272" s="11"/>
      <c r="AD272" s="11"/>
      <c r="AE272" s="11"/>
      <c r="AT272" s="238" t="s">
        <v>199</v>
      </c>
      <c r="AU272" s="238" t="s">
        <v>85</v>
      </c>
      <c r="AV272" s="11" t="s">
        <v>85</v>
      </c>
      <c r="AW272" s="11" t="s">
        <v>32</v>
      </c>
      <c r="AX272" s="11" t="s">
        <v>76</v>
      </c>
      <c r="AY272" s="238" t="s">
        <v>195</v>
      </c>
    </row>
    <row r="273" s="11" customFormat="1">
      <c r="A273" s="11"/>
      <c r="B273" s="228"/>
      <c r="C273" s="229"/>
      <c r="D273" s="213" t="s">
        <v>199</v>
      </c>
      <c r="E273" s="230" t="s">
        <v>1</v>
      </c>
      <c r="F273" s="231" t="s">
        <v>3133</v>
      </c>
      <c r="G273" s="229"/>
      <c r="H273" s="232">
        <v>149.44800000000001</v>
      </c>
      <c r="I273" s="233"/>
      <c r="J273" s="229"/>
      <c r="K273" s="229"/>
      <c r="L273" s="234"/>
      <c r="M273" s="235"/>
      <c r="N273" s="236"/>
      <c r="O273" s="236"/>
      <c r="P273" s="236"/>
      <c r="Q273" s="236"/>
      <c r="R273" s="236"/>
      <c r="S273" s="236"/>
      <c r="T273" s="237"/>
      <c r="U273" s="11"/>
      <c r="V273" s="11"/>
      <c r="W273" s="11"/>
      <c r="X273" s="11"/>
      <c r="Y273" s="11"/>
      <c r="Z273" s="11"/>
      <c r="AA273" s="11"/>
      <c r="AB273" s="11"/>
      <c r="AC273" s="11"/>
      <c r="AD273" s="11"/>
      <c r="AE273" s="11"/>
      <c r="AT273" s="238" t="s">
        <v>199</v>
      </c>
      <c r="AU273" s="238" t="s">
        <v>85</v>
      </c>
      <c r="AV273" s="11" t="s">
        <v>85</v>
      </c>
      <c r="AW273" s="11" t="s">
        <v>32</v>
      </c>
      <c r="AX273" s="11" t="s">
        <v>76</v>
      </c>
      <c r="AY273" s="238" t="s">
        <v>195</v>
      </c>
    </row>
    <row r="274" s="11" customFormat="1">
      <c r="A274" s="11"/>
      <c r="B274" s="228"/>
      <c r="C274" s="229"/>
      <c r="D274" s="213" t="s">
        <v>199</v>
      </c>
      <c r="E274" s="230" t="s">
        <v>1</v>
      </c>
      <c r="F274" s="231" t="s">
        <v>3134</v>
      </c>
      <c r="G274" s="229"/>
      <c r="H274" s="232">
        <v>16.25</v>
      </c>
      <c r="I274" s="233"/>
      <c r="J274" s="229"/>
      <c r="K274" s="229"/>
      <c r="L274" s="234"/>
      <c r="M274" s="235"/>
      <c r="N274" s="236"/>
      <c r="O274" s="236"/>
      <c r="P274" s="236"/>
      <c r="Q274" s="236"/>
      <c r="R274" s="236"/>
      <c r="S274" s="236"/>
      <c r="T274" s="237"/>
      <c r="U274" s="11"/>
      <c r="V274" s="11"/>
      <c r="W274" s="11"/>
      <c r="X274" s="11"/>
      <c r="Y274" s="11"/>
      <c r="Z274" s="11"/>
      <c r="AA274" s="11"/>
      <c r="AB274" s="11"/>
      <c r="AC274" s="11"/>
      <c r="AD274" s="11"/>
      <c r="AE274" s="11"/>
      <c r="AT274" s="238" t="s">
        <v>199</v>
      </c>
      <c r="AU274" s="238" t="s">
        <v>85</v>
      </c>
      <c r="AV274" s="11" t="s">
        <v>85</v>
      </c>
      <c r="AW274" s="11" t="s">
        <v>32</v>
      </c>
      <c r="AX274" s="11" t="s">
        <v>76</v>
      </c>
      <c r="AY274" s="238" t="s">
        <v>195</v>
      </c>
    </row>
    <row r="275" s="11" customFormat="1">
      <c r="A275" s="11"/>
      <c r="B275" s="228"/>
      <c r="C275" s="229"/>
      <c r="D275" s="213" t="s">
        <v>199</v>
      </c>
      <c r="E275" s="230" t="s">
        <v>1</v>
      </c>
      <c r="F275" s="231" t="s">
        <v>3135</v>
      </c>
      <c r="G275" s="229"/>
      <c r="H275" s="232">
        <v>123.612</v>
      </c>
      <c r="I275" s="233"/>
      <c r="J275" s="229"/>
      <c r="K275" s="229"/>
      <c r="L275" s="234"/>
      <c r="M275" s="235"/>
      <c r="N275" s="236"/>
      <c r="O275" s="236"/>
      <c r="P275" s="236"/>
      <c r="Q275" s="236"/>
      <c r="R275" s="236"/>
      <c r="S275" s="236"/>
      <c r="T275" s="237"/>
      <c r="U275" s="11"/>
      <c r="V275" s="11"/>
      <c r="W275" s="11"/>
      <c r="X275" s="11"/>
      <c r="Y275" s="11"/>
      <c r="Z275" s="11"/>
      <c r="AA275" s="11"/>
      <c r="AB275" s="11"/>
      <c r="AC275" s="11"/>
      <c r="AD275" s="11"/>
      <c r="AE275" s="11"/>
      <c r="AT275" s="238" t="s">
        <v>199</v>
      </c>
      <c r="AU275" s="238" t="s">
        <v>85</v>
      </c>
      <c r="AV275" s="11" t="s">
        <v>85</v>
      </c>
      <c r="AW275" s="11" t="s">
        <v>32</v>
      </c>
      <c r="AX275" s="11" t="s">
        <v>76</v>
      </c>
      <c r="AY275" s="238" t="s">
        <v>195</v>
      </c>
    </row>
    <row r="276" s="11" customFormat="1">
      <c r="A276" s="11"/>
      <c r="B276" s="228"/>
      <c r="C276" s="229"/>
      <c r="D276" s="213" t="s">
        <v>199</v>
      </c>
      <c r="E276" s="230" t="s">
        <v>1</v>
      </c>
      <c r="F276" s="231" t="s">
        <v>3134</v>
      </c>
      <c r="G276" s="229"/>
      <c r="H276" s="232">
        <v>16.25</v>
      </c>
      <c r="I276" s="233"/>
      <c r="J276" s="229"/>
      <c r="K276" s="229"/>
      <c r="L276" s="234"/>
      <c r="M276" s="235"/>
      <c r="N276" s="236"/>
      <c r="O276" s="236"/>
      <c r="P276" s="236"/>
      <c r="Q276" s="236"/>
      <c r="R276" s="236"/>
      <c r="S276" s="236"/>
      <c r="T276" s="237"/>
      <c r="U276" s="11"/>
      <c r="V276" s="11"/>
      <c r="W276" s="11"/>
      <c r="X276" s="11"/>
      <c r="Y276" s="11"/>
      <c r="Z276" s="11"/>
      <c r="AA276" s="11"/>
      <c r="AB276" s="11"/>
      <c r="AC276" s="11"/>
      <c r="AD276" s="11"/>
      <c r="AE276" s="11"/>
      <c r="AT276" s="238" t="s">
        <v>199</v>
      </c>
      <c r="AU276" s="238" t="s">
        <v>85</v>
      </c>
      <c r="AV276" s="11" t="s">
        <v>85</v>
      </c>
      <c r="AW276" s="11" t="s">
        <v>32</v>
      </c>
      <c r="AX276" s="11" t="s">
        <v>76</v>
      </c>
      <c r="AY276" s="238" t="s">
        <v>195</v>
      </c>
    </row>
    <row r="277" s="16" customFormat="1">
      <c r="A277" s="16"/>
      <c r="B277" s="298"/>
      <c r="C277" s="299"/>
      <c r="D277" s="213" t="s">
        <v>199</v>
      </c>
      <c r="E277" s="300" t="s">
        <v>1</v>
      </c>
      <c r="F277" s="301" t="s">
        <v>1498</v>
      </c>
      <c r="G277" s="299"/>
      <c r="H277" s="302">
        <v>328.68000000000001</v>
      </c>
      <c r="I277" s="303"/>
      <c r="J277" s="299"/>
      <c r="K277" s="299"/>
      <c r="L277" s="304"/>
      <c r="M277" s="305"/>
      <c r="N277" s="306"/>
      <c r="O277" s="306"/>
      <c r="P277" s="306"/>
      <c r="Q277" s="306"/>
      <c r="R277" s="306"/>
      <c r="S277" s="306"/>
      <c r="T277" s="307"/>
      <c r="U277" s="16"/>
      <c r="V277" s="16"/>
      <c r="W277" s="16"/>
      <c r="X277" s="16"/>
      <c r="Y277" s="16"/>
      <c r="Z277" s="16"/>
      <c r="AA277" s="16"/>
      <c r="AB277" s="16"/>
      <c r="AC277" s="16"/>
      <c r="AD277" s="16"/>
      <c r="AE277" s="16"/>
      <c r="AT277" s="308" t="s">
        <v>199</v>
      </c>
      <c r="AU277" s="308" t="s">
        <v>85</v>
      </c>
      <c r="AV277" s="16" t="s">
        <v>229</v>
      </c>
      <c r="AW277" s="16" t="s">
        <v>32</v>
      </c>
      <c r="AX277" s="16" t="s">
        <v>76</v>
      </c>
      <c r="AY277" s="308" t="s">
        <v>195</v>
      </c>
    </row>
    <row r="278" s="15" customFormat="1">
      <c r="A278" s="15"/>
      <c r="B278" s="287"/>
      <c r="C278" s="288"/>
      <c r="D278" s="213" t="s">
        <v>199</v>
      </c>
      <c r="E278" s="289" t="s">
        <v>1</v>
      </c>
      <c r="F278" s="290" t="s">
        <v>1422</v>
      </c>
      <c r="G278" s="288"/>
      <c r="H278" s="291">
        <v>348.67000000000002</v>
      </c>
      <c r="I278" s="292"/>
      <c r="J278" s="288"/>
      <c r="K278" s="288"/>
      <c r="L278" s="293"/>
      <c r="M278" s="294"/>
      <c r="N278" s="295"/>
      <c r="O278" s="295"/>
      <c r="P278" s="295"/>
      <c r="Q278" s="295"/>
      <c r="R278" s="295"/>
      <c r="S278" s="295"/>
      <c r="T278" s="296"/>
      <c r="U278" s="15"/>
      <c r="V278" s="15"/>
      <c r="W278" s="15"/>
      <c r="X278" s="15"/>
      <c r="Y278" s="15"/>
      <c r="Z278" s="15"/>
      <c r="AA278" s="15"/>
      <c r="AB278" s="15"/>
      <c r="AC278" s="15"/>
      <c r="AD278" s="15"/>
      <c r="AE278" s="15"/>
      <c r="AT278" s="297" t="s">
        <v>199</v>
      </c>
      <c r="AU278" s="297" t="s">
        <v>85</v>
      </c>
      <c r="AV278" s="15" t="s">
        <v>234</v>
      </c>
      <c r="AW278" s="15" t="s">
        <v>32</v>
      </c>
      <c r="AX278" s="15" t="s">
        <v>83</v>
      </c>
      <c r="AY278" s="297" t="s">
        <v>195</v>
      </c>
    </row>
    <row r="279" s="2" customFormat="1" ht="24.15" customHeight="1">
      <c r="A279" s="39"/>
      <c r="B279" s="40"/>
      <c r="C279" s="200" t="s">
        <v>253</v>
      </c>
      <c r="D279" s="200" t="s">
        <v>191</v>
      </c>
      <c r="E279" s="201" t="s">
        <v>3187</v>
      </c>
      <c r="F279" s="202" t="s">
        <v>3188</v>
      </c>
      <c r="G279" s="203" t="s">
        <v>1411</v>
      </c>
      <c r="H279" s="204">
        <v>19.989999999999998</v>
      </c>
      <c r="I279" s="205"/>
      <c r="J279" s="206">
        <f>ROUND(I279*H279,2)</f>
        <v>0</v>
      </c>
      <c r="K279" s="202" t="s">
        <v>1412</v>
      </c>
      <c r="L279" s="45"/>
      <c r="M279" s="207" t="s">
        <v>1</v>
      </c>
      <c r="N279" s="208" t="s">
        <v>41</v>
      </c>
      <c r="O279" s="92"/>
      <c r="P279" s="209">
        <f>O279*H279</f>
        <v>0</v>
      </c>
      <c r="Q279" s="209">
        <v>0</v>
      </c>
      <c r="R279" s="209">
        <f>Q279*H279</f>
        <v>0</v>
      </c>
      <c r="S279" s="209">
        <v>0.17999999999999999</v>
      </c>
      <c r="T279" s="210">
        <f>S279*H279</f>
        <v>3.5981999999999994</v>
      </c>
      <c r="U279" s="39"/>
      <c r="V279" s="39"/>
      <c r="W279" s="39"/>
      <c r="X279" s="39"/>
      <c r="Y279" s="39"/>
      <c r="Z279" s="39"/>
      <c r="AA279" s="39"/>
      <c r="AB279" s="39"/>
      <c r="AC279" s="39"/>
      <c r="AD279" s="39"/>
      <c r="AE279" s="39"/>
      <c r="AR279" s="211" t="s">
        <v>234</v>
      </c>
      <c r="AT279" s="211" t="s">
        <v>191</v>
      </c>
      <c r="AU279" s="211" t="s">
        <v>85</v>
      </c>
      <c r="AY279" s="18" t="s">
        <v>195</v>
      </c>
      <c r="BE279" s="212">
        <f>IF(N279="základní",J279,0)</f>
        <v>0</v>
      </c>
      <c r="BF279" s="212">
        <f>IF(N279="snížená",J279,0)</f>
        <v>0</v>
      </c>
      <c r="BG279" s="212">
        <f>IF(N279="zákl. přenesená",J279,0)</f>
        <v>0</v>
      </c>
      <c r="BH279" s="212">
        <f>IF(N279="sníž. přenesená",J279,0)</f>
        <v>0</v>
      </c>
      <c r="BI279" s="212">
        <f>IF(N279="nulová",J279,0)</f>
        <v>0</v>
      </c>
      <c r="BJ279" s="18" t="s">
        <v>83</v>
      </c>
      <c r="BK279" s="212">
        <f>ROUND(I279*H279,2)</f>
        <v>0</v>
      </c>
      <c r="BL279" s="18" t="s">
        <v>234</v>
      </c>
      <c r="BM279" s="211" t="s">
        <v>3189</v>
      </c>
    </row>
    <row r="280" s="10" customFormat="1">
      <c r="A280" s="10"/>
      <c r="B280" s="218"/>
      <c r="C280" s="219"/>
      <c r="D280" s="213" t="s">
        <v>199</v>
      </c>
      <c r="E280" s="220" t="s">
        <v>1</v>
      </c>
      <c r="F280" s="221" t="s">
        <v>3111</v>
      </c>
      <c r="G280" s="219"/>
      <c r="H280" s="220" t="s">
        <v>1</v>
      </c>
      <c r="I280" s="222"/>
      <c r="J280" s="219"/>
      <c r="K280" s="219"/>
      <c r="L280" s="223"/>
      <c r="M280" s="224"/>
      <c r="N280" s="225"/>
      <c r="O280" s="225"/>
      <c r="P280" s="225"/>
      <c r="Q280" s="225"/>
      <c r="R280" s="225"/>
      <c r="S280" s="225"/>
      <c r="T280" s="226"/>
      <c r="U280" s="10"/>
      <c r="V280" s="10"/>
      <c r="W280" s="10"/>
      <c r="X280" s="10"/>
      <c r="Y280" s="10"/>
      <c r="Z280" s="10"/>
      <c r="AA280" s="10"/>
      <c r="AB280" s="10"/>
      <c r="AC280" s="10"/>
      <c r="AD280" s="10"/>
      <c r="AE280" s="10"/>
      <c r="AT280" s="227" t="s">
        <v>199</v>
      </c>
      <c r="AU280" s="227" t="s">
        <v>85</v>
      </c>
      <c r="AV280" s="10" t="s">
        <v>83</v>
      </c>
      <c r="AW280" s="10" t="s">
        <v>32</v>
      </c>
      <c r="AX280" s="10" t="s">
        <v>76</v>
      </c>
      <c r="AY280" s="227" t="s">
        <v>195</v>
      </c>
    </row>
    <row r="281" s="10" customFormat="1">
      <c r="A281" s="10"/>
      <c r="B281" s="218"/>
      <c r="C281" s="219"/>
      <c r="D281" s="213" t="s">
        <v>199</v>
      </c>
      <c r="E281" s="220" t="s">
        <v>1</v>
      </c>
      <c r="F281" s="221" t="s">
        <v>3121</v>
      </c>
      <c r="G281" s="219"/>
      <c r="H281" s="220" t="s">
        <v>1</v>
      </c>
      <c r="I281" s="222"/>
      <c r="J281" s="219"/>
      <c r="K281" s="219"/>
      <c r="L281" s="223"/>
      <c r="M281" s="224"/>
      <c r="N281" s="225"/>
      <c r="O281" s="225"/>
      <c r="P281" s="225"/>
      <c r="Q281" s="225"/>
      <c r="R281" s="225"/>
      <c r="S281" s="225"/>
      <c r="T281" s="226"/>
      <c r="U281" s="10"/>
      <c r="V281" s="10"/>
      <c r="W281" s="10"/>
      <c r="X281" s="10"/>
      <c r="Y281" s="10"/>
      <c r="Z281" s="10"/>
      <c r="AA281" s="10"/>
      <c r="AB281" s="10"/>
      <c r="AC281" s="10"/>
      <c r="AD281" s="10"/>
      <c r="AE281" s="10"/>
      <c r="AT281" s="227" t="s">
        <v>199</v>
      </c>
      <c r="AU281" s="227" t="s">
        <v>85</v>
      </c>
      <c r="AV281" s="10" t="s">
        <v>83</v>
      </c>
      <c r="AW281" s="10" t="s">
        <v>32</v>
      </c>
      <c r="AX281" s="10" t="s">
        <v>76</v>
      </c>
      <c r="AY281" s="227" t="s">
        <v>195</v>
      </c>
    </row>
    <row r="282" s="11" customFormat="1">
      <c r="A282" s="11"/>
      <c r="B282" s="228"/>
      <c r="C282" s="229"/>
      <c r="D282" s="213" t="s">
        <v>199</v>
      </c>
      <c r="E282" s="230" t="s">
        <v>1</v>
      </c>
      <c r="F282" s="231" t="s">
        <v>3122</v>
      </c>
      <c r="G282" s="229"/>
      <c r="H282" s="232">
        <v>14.220000000000001</v>
      </c>
      <c r="I282" s="233"/>
      <c r="J282" s="229"/>
      <c r="K282" s="229"/>
      <c r="L282" s="234"/>
      <c r="M282" s="235"/>
      <c r="N282" s="236"/>
      <c r="O282" s="236"/>
      <c r="P282" s="236"/>
      <c r="Q282" s="236"/>
      <c r="R282" s="236"/>
      <c r="S282" s="236"/>
      <c r="T282" s="237"/>
      <c r="U282" s="11"/>
      <c r="V282" s="11"/>
      <c r="W282" s="11"/>
      <c r="X282" s="11"/>
      <c r="Y282" s="11"/>
      <c r="Z282" s="11"/>
      <c r="AA282" s="11"/>
      <c r="AB282" s="11"/>
      <c r="AC282" s="11"/>
      <c r="AD282" s="11"/>
      <c r="AE282" s="11"/>
      <c r="AT282" s="238" t="s">
        <v>199</v>
      </c>
      <c r="AU282" s="238" t="s">
        <v>85</v>
      </c>
      <c r="AV282" s="11" t="s">
        <v>85</v>
      </c>
      <c r="AW282" s="11" t="s">
        <v>32</v>
      </c>
      <c r="AX282" s="11" t="s">
        <v>76</v>
      </c>
      <c r="AY282" s="238" t="s">
        <v>195</v>
      </c>
    </row>
    <row r="283" s="11" customFormat="1">
      <c r="A283" s="11"/>
      <c r="B283" s="228"/>
      <c r="C283" s="229"/>
      <c r="D283" s="213" t="s">
        <v>199</v>
      </c>
      <c r="E283" s="230" t="s">
        <v>1</v>
      </c>
      <c r="F283" s="231" t="s">
        <v>3114</v>
      </c>
      <c r="G283" s="229"/>
      <c r="H283" s="232">
        <v>3.25</v>
      </c>
      <c r="I283" s="233"/>
      <c r="J283" s="229"/>
      <c r="K283" s="229"/>
      <c r="L283" s="234"/>
      <c r="M283" s="235"/>
      <c r="N283" s="236"/>
      <c r="O283" s="236"/>
      <c r="P283" s="236"/>
      <c r="Q283" s="236"/>
      <c r="R283" s="236"/>
      <c r="S283" s="236"/>
      <c r="T283" s="237"/>
      <c r="U283" s="11"/>
      <c r="V283" s="11"/>
      <c r="W283" s="11"/>
      <c r="X283" s="11"/>
      <c r="Y283" s="11"/>
      <c r="Z283" s="11"/>
      <c r="AA283" s="11"/>
      <c r="AB283" s="11"/>
      <c r="AC283" s="11"/>
      <c r="AD283" s="11"/>
      <c r="AE283" s="11"/>
      <c r="AT283" s="238" t="s">
        <v>199</v>
      </c>
      <c r="AU283" s="238" t="s">
        <v>85</v>
      </c>
      <c r="AV283" s="11" t="s">
        <v>85</v>
      </c>
      <c r="AW283" s="11" t="s">
        <v>32</v>
      </c>
      <c r="AX283" s="11" t="s">
        <v>76</v>
      </c>
      <c r="AY283" s="238" t="s">
        <v>195</v>
      </c>
    </row>
    <row r="284" s="11" customFormat="1">
      <c r="A284" s="11"/>
      <c r="B284" s="228"/>
      <c r="C284" s="229"/>
      <c r="D284" s="213" t="s">
        <v>199</v>
      </c>
      <c r="E284" s="230" t="s">
        <v>1</v>
      </c>
      <c r="F284" s="231" t="s">
        <v>3123</v>
      </c>
      <c r="G284" s="229"/>
      <c r="H284" s="232">
        <v>2.52</v>
      </c>
      <c r="I284" s="233"/>
      <c r="J284" s="229"/>
      <c r="K284" s="229"/>
      <c r="L284" s="234"/>
      <c r="M284" s="235"/>
      <c r="N284" s="236"/>
      <c r="O284" s="236"/>
      <c r="P284" s="236"/>
      <c r="Q284" s="236"/>
      <c r="R284" s="236"/>
      <c r="S284" s="236"/>
      <c r="T284" s="237"/>
      <c r="U284" s="11"/>
      <c r="V284" s="11"/>
      <c r="W284" s="11"/>
      <c r="X284" s="11"/>
      <c r="Y284" s="11"/>
      <c r="Z284" s="11"/>
      <c r="AA284" s="11"/>
      <c r="AB284" s="11"/>
      <c r="AC284" s="11"/>
      <c r="AD284" s="11"/>
      <c r="AE284" s="11"/>
      <c r="AT284" s="238" t="s">
        <v>199</v>
      </c>
      <c r="AU284" s="238" t="s">
        <v>85</v>
      </c>
      <c r="AV284" s="11" t="s">
        <v>85</v>
      </c>
      <c r="AW284" s="11" t="s">
        <v>32</v>
      </c>
      <c r="AX284" s="11" t="s">
        <v>76</v>
      </c>
      <c r="AY284" s="238" t="s">
        <v>195</v>
      </c>
    </row>
    <row r="285" s="15" customFormat="1">
      <c r="A285" s="15"/>
      <c r="B285" s="287"/>
      <c r="C285" s="288"/>
      <c r="D285" s="213" t="s">
        <v>199</v>
      </c>
      <c r="E285" s="289" t="s">
        <v>1</v>
      </c>
      <c r="F285" s="290" t="s">
        <v>1422</v>
      </c>
      <c r="G285" s="288"/>
      <c r="H285" s="291">
        <v>19.989999999999998</v>
      </c>
      <c r="I285" s="292"/>
      <c r="J285" s="288"/>
      <c r="K285" s="288"/>
      <c r="L285" s="293"/>
      <c r="M285" s="294"/>
      <c r="N285" s="295"/>
      <c r="O285" s="295"/>
      <c r="P285" s="295"/>
      <c r="Q285" s="295"/>
      <c r="R285" s="295"/>
      <c r="S285" s="295"/>
      <c r="T285" s="296"/>
      <c r="U285" s="15"/>
      <c r="V285" s="15"/>
      <c r="W285" s="15"/>
      <c r="X285" s="15"/>
      <c r="Y285" s="15"/>
      <c r="Z285" s="15"/>
      <c r="AA285" s="15"/>
      <c r="AB285" s="15"/>
      <c r="AC285" s="15"/>
      <c r="AD285" s="15"/>
      <c r="AE285" s="15"/>
      <c r="AT285" s="297" t="s">
        <v>199</v>
      </c>
      <c r="AU285" s="297" t="s">
        <v>85</v>
      </c>
      <c r="AV285" s="15" t="s">
        <v>234</v>
      </c>
      <c r="AW285" s="15" t="s">
        <v>32</v>
      </c>
      <c r="AX285" s="15" t="s">
        <v>83</v>
      </c>
      <c r="AY285" s="297" t="s">
        <v>195</v>
      </c>
    </row>
    <row r="286" s="2" customFormat="1" ht="33" customHeight="1">
      <c r="A286" s="39"/>
      <c r="B286" s="40"/>
      <c r="C286" s="200" t="s">
        <v>257</v>
      </c>
      <c r="D286" s="200" t="s">
        <v>191</v>
      </c>
      <c r="E286" s="201" t="s">
        <v>3190</v>
      </c>
      <c r="F286" s="202" t="s">
        <v>3191</v>
      </c>
      <c r="G286" s="203" t="s">
        <v>1411</v>
      </c>
      <c r="H286" s="204">
        <v>118.40000000000001</v>
      </c>
      <c r="I286" s="205"/>
      <c r="J286" s="206">
        <f>ROUND(I286*H286,2)</f>
        <v>0</v>
      </c>
      <c r="K286" s="202" t="s">
        <v>1412</v>
      </c>
      <c r="L286" s="45"/>
      <c r="M286" s="207" t="s">
        <v>1</v>
      </c>
      <c r="N286" s="208" t="s">
        <v>41</v>
      </c>
      <c r="O286" s="92"/>
      <c r="P286" s="209">
        <f>O286*H286</f>
        <v>0</v>
      </c>
      <c r="Q286" s="209">
        <v>4.0000000000000003E-05</v>
      </c>
      <c r="R286" s="209">
        <f>Q286*H286</f>
        <v>0.0047360000000000006</v>
      </c>
      <c r="S286" s="209">
        <v>0.091999999999999998</v>
      </c>
      <c r="T286" s="210">
        <f>S286*H286</f>
        <v>10.892800000000001</v>
      </c>
      <c r="U286" s="39"/>
      <c r="V286" s="39"/>
      <c r="W286" s="39"/>
      <c r="X286" s="39"/>
      <c r="Y286" s="39"/>
      <c r="Z286" s="39"/>
      <c r="AA286" s="39"/>
      <c r="AB286" s="39"/>
      <c r="AC286" s="39"/>
      <c r="AD286" s="39"/>
      <c r="AE286" s="39"/>
      <c r="AR286" s="211" t="s">
        <v>234</v>
      </c>
      <c r="AT286" s="211" t="s">
        <v>191</v>
      </c>
      <c r="AU286" s="211" t="s">
        <v>85</v>
      </c>
      <c r="AY286" s="18" t="s">
        <v>195</v>
      </c>
      <c r="BE286" s="212">
        <f>IF(N286="základní",J286,0)</f>
        <v>0</v>
      </c>
      <c r="BF286" s="212">
        <f>IF(N286="snížená",J286,0)</f>
        <v>0</v>
      </c>
      <c r="BG286" s="212">
        <f>IF(N286="zákl. přenesená",J286,0)</f>
        <v>0</v>
      </c>
      <c r="BH286" s="212">
        <f>IF(N286="sníž. přenesená",J286,0)</f>
        <v>0</v>
      </c>
      <c r="BI286" s="212">
        <f>IF(N286="nulová",J286,0)</f>
        <v>0</v>
      </c>
      <c r="BJ286" s="18" t="s">
        <v>83</v>
      </c>
      <c r="BK286" s="212">
        <f>ROUND(I286*H286,2)</f>
        <v>0</v>
      </c>
      <c r="BL286" s="18" t="s">
        <v>234</v>
      </c>
      <c r="BM286" s="211" t="s">
        <v>3192</v>
      </c>
    </row>
    <row r="287" s="10" customFormat="1">
      <c r="A287" s="10"/>
      <c r="B287" s="218"/>
      <c r="C287" s="219"/>
      <c r="D287" s="213" t="s">
        <v>199</v>
      </c>
      <c r="E287" s="220" t="s">
        <v>1</v>
      </c>
      <c r="F287" s="221" t="s">
        <v>3193</v>
      </c>
      <c r="G287" s="219"/>
      <c r="H287" s="220" t="s">
        <v>1</v>
      </c>
      <c r="I287" s="222"/>
      <c r="J287" s="219"/>
      <c r="K287" s="219"/>
      <c r="L287" s="223"/>
      <c r="M287" s="224"/>
      <c r="N287" s="225"/>
      <c r="O287" s="225"/>
      <c r="P287" s="225"/>
      <c r="Q287" s="225"/>
      <c r="R287" s="225"/>
      <c r="S287" s="225"/>
      <c r="T287" s="226"/>
      <c r="U287" s="10"/>
      <c r="V287" s="10"/>
      <c r="W287" s="10"/>
      <c r="X287" s="10"/>
      <c r="Y287" s="10"/>
      <c r="Z287" s="10"/>
      <c r="AA287" s="10"/>
      <c r="AB287" s="10"/>
      <c r="AC287" s="10"/>
      <c r="AD287" s="10"/>
      <c r="AE287" s="10"/>
      <c r="AT287" s="227" t="s">
        <v>199</v>
      </c>
      <c r="AU287" s="227" t="s">
        <v>85</v>
      </c>
      <c r="AV287" s="10" t="s">
        <v>83</v>
      </c>
      <c r="AW287" s="10" t="s">
        <v>32</v>
      </c>
      <c r="AX287" s="10" t="s">
        <v>76</v>
      </c>
      <c r="AY287" s="227" t="s">
        <v>195</v>
      </c>
    </row>
    <row r="288" s="10" customFormat="1">
      <c r="A288" s="10"/>
      <c r="B288" s="218"/>
      <c r="C288" s="219"/>
      <c r="D288" s="213" t="s">
        <v>199</v>
      </c>
      <c r="E288" s="220" t="s">
        <v>1</v>
      </c>
      <c r="F288" s="221" t="s">
        <v>3194</v>
      </c>
      <c r="G288" s="219"/>
      <c r="H288" s="220" t="s">
        <v>1</v>
      </c>
      <c r="I288" s="222"/>
      <c r="J288" s="219"/>
      <c r="K288" s="219"/>
      <c r="L288" s="223"/>
      <c r="M288" s="224"/>
      <c r="N288" s="225"/>
      <c r="O288" s="225"/>
      <c r="P288" s="225"/>
      <c r="Q288" s="225"/>
      <c r="R288" s="225"/>
      <c r="S288" s="225"/>
      <c r="T288" s="226"/>
      <c r="U288" s="10"/>
      <c r="V288" s="10"/>
      <c r="W288" s="10"/>
      <c r="X288" s="10"/>
      <c r="Y288" s="10"/>
      <c r="Z288" s="10"/>
      <c r="AA288" s="10"/>
      <c r="AB288" s="10"/>
      <c r="AC288" s="10"/>
      <c r="AD288" s="10"/>
      <c r="AE288" s="10"/>
      <c r="AT288" s="227" t="s">
        <v>199</v>
      </c>
      <c r="AU288" s="227" t="s">
        <v>85</v>
      </c>
      <c r="AV288" s="10" t="s">
        <v>83</v>
      </c>
      <c r="AW288" s="10" t="s">
        <v>32</v>
      </c>
      <c r="AX288" s="10" t="s">
        <v>76</v>
      </c>
      <c r="AY288" s="227" t="s">
        <v>195</v>
      </c>
    </row>
    <row r="289" s="11" customFormat="1">
      <c r="A289" s="11"/>
      <c r="B289" s="228"/>
      <c r="C289" s="229"/>
      <c r="D289" s="213" t="s">
        <v>199</v>
      </c>
      <c r="E289" s="230" t="s">
        <v>1</v>
      </c>
      <c r="F289" s="231" t="s">
        <v>3195</v>
      </c>
      <c r="G289" s="229"/>
      <c r="H289" s="232">
        <v>5.54</v>
      </c>
      <c r="I289" s="233"/>
      <c r="J289" s="229"/>
      <c r="K289" s="229"/>
      <c r="L289" s="234"/>
      <c r="M289" s="235"/>
      <c r="N289" s="236"/>
      <c r="O289" s="236"/>
      <c r="P289" s="236"/>
      <c r="Q289" s="236"/>
      <c r="R289" s="236"/>
      <c r="S289" s="236"/>
      <c r="T289" s="237"/>
      <c r="U289" s="11"/>
      <c r="V289" s="11"/>
      <c r="W289" s="11"/>
      <c r="X289" s="11"/>
      <c r="Y289" s="11"/>
      <c r="Z289" s="11"/>
      <c r="AA289" s="11"/>
      <c r="AB289" s="11"/>
      <c r="AC289" s="11"/>
      <c r="AD289" s="11"/>
      <c r="AE289" s="11"/>
      <c r="AT289" s="238" t="s">
        <v>199</v>
      </c>
      <c r="AU289" s="238" t="s">
        <v>85</v>
      </c>
      <c r="AV289" s="11" t="s">
        <v>85</v>
      </c>
      <c r="AW289" s="11" t="s">
        <v>32</v>
      </c>
      <c r="AX289" s="11" t="s">
        <v>76</v>
      </c>
      <c r="AY289" s="238" t="s">
        <v>195</v>
      </c>
    </row>
    <row r="290" s="11" customFormat="1">
      <c r="A290" s="11"/>
      <c r="B290" s="228"/>
      <c r="C290" s="229"/>
      <c r="D290" s="213" t="s">
        <v>199</v>
      </c>
      <c r="E290" s="230" t="s">
        <v>1</v>
      </c>
      <c r="F290" s="231" t="s">
        <v>3196</v>
      </c>
      <c r="G290" s="229"/>
      <c r="H290" s="232">
        <v>3.6400000000000001</v>
      </c>
      <c r="I290" s="233"/>
      <c r="J290" s="229"/>
      <c r="K290" s="229"/>
      <c r="L290" s="234"/>
      <c r="M290" s="235"/>
      <c r="N290" s="236"/>
      <c r="O290" s="236"/>
      <c r="P290" s="236"/>
      <c r="Q290" s="236"/>
      <c r="R290" s="236"/>
      <c r="S290" s="236"/>
      <c r="T290" s="237"/>
      <c r="U290" s="11"/>
      <c r="V290" s="11"/>
      <c r="W290" s="11"/>
      <c r="X290" s="11"/>
      <c r="Y290" s="11"/>
      <c r="Z290" s="11"/>
      <c r="AA290" s="11"/>
      <c r="AB290" s="11"/>
      <c r="AC290" s="11"/>
      <c r="AD290" s="11"/>
      <c r="AE290" s="11"/>
      <c r="AT290" s="238" t="s">
        <v>199</v>
      </c>
      <c r="AU290" s="238" t="s">
        <v>85</v>
      </c>
      <c r="AV290" s="11" t="s">
        <v>85</v>
      </c>
      <c r="AW290" s="11" t="s">
        <v>32</v>
      </c>
      <c r="AX290" s="11" t="s">
        <v>76</v>
      </c>
      <c r="AY290" s="238" t="s">
        <v>195</v>
      </c>
    </row>
    <row r="291" s="11" customFormat="1">
      <c r="A291" s="11"/>
      <c r="B291" s="228"/>
      <c r="C291" s="229"/>
      <c r="D291" s="213" t="s">
        <v>199</v>
      </c>
      <c r="E291" s="230" t="s">
        <v>1</v>
      </c>
      <c r="F291" s="231" t="s">
        <v>3197</v>
      </c>
      <c r="G291" s="229"/>
      <c r="H291" s="232">
        <v>49.816000000000002</v>
      </c>
      <c r="I291" s="233"/>
      <c r="J291" s="229"/>
      <c r="K291" s="229"/>
      <c r="L291" s="234"/>
      <c r="M291" s="235"/>
      <c r="N291" s="236"/>
      <c r="O291" s="236"/>
      <c r="P291" s="236"/>
      <c r="Q291" s="236"/>
      <c r="R291" s="236"/>
      <c r="S291" s="236"/>
      <c r="T291" s="237"/>
      <c r="U291" s="11"/>
      <c r="V291" s="11"/>
      <c r="W291" s="11"/>
      <c r="X291" s="11"/>
      <c r="Y291" s="11"/>
      <c r="Z291" s="11"/>
      <c r="AA291" s="11"/>
      <c r="AB291" s="11"/>
      <c r="AC291" s="11"/>
      <c r="AD291" s="11"/>
      <c r="AE291" s="11"/>
      <c r="AT291" s="238" t="s">
        <v>199</v>
      </c>
      <c r="AU291" s="238" t="s">
        <v>85</v>
      </c>
      <c r="AV291" s="11" t="s">
        <v>85</v>
      </c>
      <c r="AW291" s="11" t="s">
        <v>32</v>
      </c>
      <c r="AX291" s="11" t="s">
        <v>76</v>
      </c>
      <c r="AY291" s="238" t="s">
        <v>195</v>
      </c>
    </row>
    <row r="292" s="11" customFormat="1">
      <c r="A292" s="11"/>
      <c r="B292" s="228"/>
      <c r="C292" s="229"/>
      <c r="D292" s="213" t="s">
        <v>199</v>
      </c>
      <c r="E292" s="230" t="s">
        <v>1</v>
      </c>
      <c r="F292" s="231" t="s">
        <v>3198</v>
      </c>
      <c r="G292" s="229"/>
      <c r="H292" s="232">
        <v>9.0999999999999996</v>
      </c>
      <c r="I292" s="233"/>
      <c r="J292" s="229"/>
      <c r="K292" s="229"/>
      <c r="L292" s="234"/>
      <c r="M292" s="235"/>
      <c r="N292" s="236"/>
      <c r="O292" s="236"/>
      <c r="P292" s="236"/>
      <c r="Q292" s="236"/>
      <c r="R292" s="236"/>
      <c r="S292" s="236"/>
      <c r="T292" s="237"/>
      <c r="U292" s="11"/>
      <c r="V292" s="11"/>
      <c r="W292" s="11"/>
      <c r="X292" s="11"/>
      <c r="Y292" s="11"/>
      <c r="Z292" s="11"/>
      <c r="AA292" s="11"/>
      <c r="AB292" s="11"/>
      <c r="AC292" s="11"/>
      <c r="AD292" s="11"/>
      <c r="AE292" s="11"/>
      <c r="AT292" s="238" t="s">
        <v>199</v>
      </c>
      <c r="AU292" s="238" t="s">
        <v>85</v>
      </c>
      <c r="AV292" s="11" t="s">
        <v>85</v>
      </c>
      <c r="AW292" s="11" t="s">
        <v>32</v>
      </c>
      <c r="AX292" s="11" t="s">
        <v>76</v>
      </c>
      <c r="AY292" s="238" t="s">
        <v>195</v>
      </c>
    </row>
    <row r="293" s="11" customFormat="1">
      <c r="A293" s="11"/>
      <c r="B293" s="228"/>
      <c r="C293" s="229"/>
      <c r="D293" s="213" t="s">
        <v>199</v>
      </c>
      <c r="E293" s="230" t="s">
        <v>1</v>
      </c>
      <c r="F293" s="231" t="s">
        <v>3199</v>
      </c>
      <c r="G293" s="229"/>
      <c r="H293" s="232">
        <v>41.204000000000001</v>
      </c>
      <c r="I293" s="233"/>
      <c r="J293" s="229"/>
      <c r="K293" s="229"/>
      <c r="L293" s="234"/>
      <c r="M293" s="235"/>
      <c r="N293" s="236"/>
      <c r="O293" s="236"/>
      <c r="P293" s="236"/>
      <c r="Q293" s="236"/>
      <c r="R293" s="236"/>
      <c r="S293" s="236"/>
      <c r="T293" s="237"/>
      <c r="U293" s="11"/>
      <c r="V293" s="11"/>
      <c r="W293" s="11"/>
      <c r="X293" s="11"/>
      <c r="Y293" s="11"/>
      <c r="Z293" s="11"/>
      <c r="AA293" s="11"/>
      <c r="AB293" s="11"/>
      <c r="AC293" s="11"/>
      <c r="AD293" s="11"/>
      <c r="AE293" s="11"/>
      <c r="AT293" s="238" t="s">
        <v>199</v>
      </c>
      <c r="AU293" s="238" t="s">
        <v>85</v>
      </c>
      <c r="AV293" s="11" t="s">
        <v>85</v>
      </c>
      <c r="AW293" s="11" t="s">
        <v>32</v>
      </c>
      <c r="AX293" s="11" t="s">
        <v>76</v>
      </c>
      <c r="AY293" s="238" t="s">
        <v>195</v>
      </c>
    </row>
    <row r="294" s="11" customFormat="1">
      <c r="A294" s="11"/>
      <c r="B294" s="228"/>
      <c r="C294" s="229"/>
      <c r="D294" s="213" t="s">
        <v>199</v>
      </c>
      <c r="E294" s="230" t="s">
        <v>1</v>
      </c>
      <c r="F294" s="231" t="s">
        <v>3198</v>
      </c>
      <c r="G294" s="229"/>
      <c r="H294" s="232">
        <v>9.0999999999999996</v>
      </c>
      <c r="I294" s="233"/>
      <c r="J294" s="229"/>
      <c r="K294" s="229"/>
      <c r="L294" s="234"/>
      <c r="M294" s="235"/>
      <c r="N294" s="236"/>
      <c r="O294" s="236"/>
      <c r="P294" s="236"/>
      <c r="Q294" s="236"/>
      <c r="R294" s="236"/>
      <c r="S294" s="236"/>
      <c r="T294" s="237"/>
      <c r="U294" s="11"/>
      <c r="V294" s="11"/>
      <c r="W294" s="11"/>
      <c r="X294" s="11"/>
      <c r="Y294" s="11"/>
      <c r="Z294" s="11"/>
      <c r="AA294" s="11"/>
      <c r="AB294" s="11"/>
      <c r="AC294" s="11"/>
      <c r="AD294" s="11"/>
      <c r="AE294" s="11"/>
      <c r="AT294" s="238" t="s">
        <v>199</v>
      </c>
      <c r="AU294" s="238" t="s">
        <v>85</v>
      </c>
      <c r="AV294" s="11" t="s">
        <v>85</v>
      </c>
      <c r="AW294" s="11" t="s">
        <v>32</v>
      </c>
      <c r="AX294" s="11" t="s">
        <v>76</v>
      </c>
      <c r="AY294" s="238" t="s">
        <v>195</v>
      </c>
    </row>
    <row r="295" s="15" customFormat="1">
      <c r="A295" s="15"/>
      <c r="B295" s="287"/>
      <c r="C295" s="288"/>
      <c r="D295" s="213" t="s">
        <v>199</v>
      </c>
      <c r="E295" s="289" t="s">
        <v>1</v>
      </c>
      <c r="F295" s="290" t="s">
        <v>1422</v>
      </c>
      <c r="G295" s="288"/>
      <c r="H295" s="291">
        <v>118.40000000000001</v>
      </c>
      <c r="I295" s="292"/>
      <c r="J295" s="288"/>
      <c r="K295" s="288"/>
      <c r="L295" s="293"/>
      <c r="M295" s="294"/>
      <c r="N295" s="295"/>
      <c r="O295" s="295"/>
      <c r="P295" s="295"/>
      <c r="Q295" s="295"/>
      <c r="R295" s="295"/>
      <c r="S295" s="295"/>
      <c r="T295" s="296"/>
      <c r="U295" s="15"/>
      <c r="V295" s="15"/>
      <c r="W295" s="15"/>
      <c r="X295" s="15"/>
      <c r="Y295" s="15"/>
      <c r="Z295" s="15"/>
      <c r="AA295" s="15"/>
      <c r="AB295" s="15"/>
      <c r="AC295" s="15"/>
      <c r="AD295" s="15"/>
      <c r="AE295" s="15"/>
      <c r="AT295" s="297" t="s">
        <v>199</v>
      </c>
      <c r="AU295" s="297" t="s">
        <v>85</v>
      </c>
      <c r="AV295" s="15" t="s">
        <v>234</v>
      </c>
      <c r="AW295" s="15" t="s">
        <v>32</v>
      </c>
      <c r="AX295" s="15" t="s">
        <v>83</v>
      </c>
      <c r="AY295" s="297" t="s">
        <v>195</v>
      </c>
    </row>
    <row r="296" s="2" customFormat="1" ht="33" customHeight="1">
      <c r="A296" s="39"/>
      <c r="B296" s="40"/>
      <c r="C296" s="200" t="s">
        <v>261</v>
      </c>
      <c r="D296" s="200" t="s">
        <v>191</v>
      </c>
      <c r="E296" s="201" t="s">
        <v>1434</v>
      </c>
      <c r="F296" s="202" t="s">
        <v>1435</v>
      </c>
      <c r="G296" s="203" t="s">
        <v>1411</v>
      </c>
      <c r="H296" s="204">
        <v>1623.5260000000001</v>
      </c>
      <c r="I296" s="205"/>
      <c r="J296" s="206">
        <f>ROUND(I296*H296,2)</f>
        <v>0</v>
      </c>
      <c r="K296" s="202" t="s">
        <v>1412</v>
      </c>
      <c r="L296" s="45"/>
      <c r="M296" s="207" t="s">
        <v>1</v>
      </c>
      <c r="N296" s="208" t="s">
        <v>41</v>
      </c>
      <c r="O296" s="92"/>
      <c r="P296" s="209">
        <f>O296*H296</f>
        <v>0</v>
      </c>
      <c r="Q296" s="209">
        <v>0.00012999999999999999</v>
      </c>
      <c r="R296" s="209">
        <f>Q296*H296</f>
        <v>0.21105837999999999</v>
      </c>
      <c r="S296" s="209">
        <v>0.23000000000000001</v>
      </c>
      <c r="T296" s="210">
        <f>S296*H296</f>
        <v>373.41098000000005</v>
      </c>
      <c r="U296" s="39"/>
      <c r="V296" s="39"/>
      <c r="W296" s="39"/>
      <c r="X296" s="39"/>
      <c r="Y296" s="39"/>
      <c r="Z296" s="39"/>
      <c r="AA296" s="39"/>
      <c r="AB296" s="39"/>
      <c r="AC296" s="39"/>
      <c r="AD296" s="39"/>
      <c r="AE296" s="39"/>
      <c r="AR296" s="211" t="s">
        <v>234</v>
      </c>
      <c r="AT296" s="211" t="s">
        <v>191</v>
      </c>
      <c r="AU296" s="211" t="s">
        <v>85</v>
      </c>
      <c r="AY296" s="18" t="s">
        <v>195</v>
      </c>
      <c r="BE296" s="212">
        <f>IF(N296="základní",J296,0)</f>
        <v>0</v>
      </c>
      <c r="BF296" s="212">
        <f>IF(N296="snížená",J296,0)</f>
        <v>0</v>
      </c>
      <c r="BG296" s="212">
        <f>IF(N296="zákl. přenesená",J296,0)</f>
        <v>0</v>
      </c>
      <c r="BH296" s="212">
        <f>IF(N296="sníž. přenesená",J296,0)</f>
        <v>0</v>
      </c>
      <c r="BI296" s="212">
        <f>IF(N296="nulová",J296,0)</f>
        <v>0</v>
      </c>
      <c r="BJ296" s="18" t="s">
        <v>83</v>
      </c>
      <c r="BK296" s="212">
        <f>ROUND(I296*H296,2)</f>
        <v>0</v>
      </c>
      <c r="BL296" s="18" t="s">
        <v>234</v>
      </c>
      <c r="BM296" s="211" t="s">
        <v>3200</v>
      </c>
    </row>
    <row r="297" s="10" customFormat="1">
      <c r="A297" s="10"/>
      <c r="B297" s="218"/>
      <c r="C297" s="219"/>
      <c r="D297" s="213" t="s">
        <v>199</v>
      </c>
      <c r="E297" s="220" t="s">
        <v>1</v>
      </c>
      <c r="F297" s="221" t="s">
        <v>3130</v>
      </c>
      <c r="G297" s="219"/>
      <c r="H297" s="220" t="s">
        <v>1</v>
      </c>
      <c r="I297" s="222"/>
      <c r="J297" s="219"/>
      <c r="K297" s="219"/>
      <c r="L297" s="223"/>
      <c r="M297" s="224"/>
      <c r="N297" s="225"/>
      <c r="O297" s="225"/>
      <c r="P297" s="225"/>
      <c r="Q297" s="225"/>
      <c r="R297" s="225"/>
      <c r="S297" s="225"/>
      <c r="T297" s="226"/>
      <c r="U297" s="10"/>
      <c r="V297" s="10"/>
      <c r="W297" s="10"/>
      <c r="X297" s="10"/>
      <c r="Y297" s="10"/>
      <c r="Z297" s="10"/>
      <c r="AA297" s="10"/>
      <c r="AB297" s="10"/>
      <c r="AC297" s="10"/>
      <c r="AD297" s="10"/>
      <c r="AE297" s="10"/>
      <c r="AT297" s="227" t="s">
        <v>199</v>
      </c>
      <c r="AU297" s="227" t="s">
        <v>85</v>
      </c>
      <c r="AV297" s="10" t="s">
        <v>83</v>
      </c>
      <c r="AW297" s="10" t="s">
        <v>32</v>
      </c>
      <c r="AX297" s="10" t="s">
        <v>76</v>
      </c>
      <c r="AY297" s="227" t="s">
        <v>195</v>
      </c>
    </row>
    <row r="298" s="10" customFormat="1">
      <c r="A298" s="10"/>
      <c r="B298" s="218"/>
      <c r="C298" s="219"/>
      <c r="D298" s="213" t="s">
        <v>199</v>
      </c>
      <c r="E298" s="220" t="s">
        <v>1</v>
      </c>
      <c r="F298" s="221" t="s">
        <v>3201</v>
      </c>
      <c r="G298" s="219"/>
      <c r="H298" s="220" t="s">
        <v>1</v>
      </c>
      <c r="I298" s="222"/>
      <c r="J298" s="219"/>
      <c r="K298" s="219"/>
      <c r="L298" s="223"/>
      <c r="M298" s="224"/>
      <c r="N298" s="225"/>
      <c r="O298" s="225"/>
      <c r="P298" s="225"/>
      <c r="Q298" s="225"/>
      <c r="R298" s="225"/>
      <c r="S298" s="225"/>
      <c r="T298" s="226"/>
      <c r="U298" s="10"/>
      <c r="V298" s="10"/>
      <c r="W298" s="10"/>
      <c r="X298" s="10"/>
      <c r="Y298" s="10"/>
      <c r="Z298" s="10"/>
      <c r="AA298" s="10"/>
      <c r="AB298" s="10"/>
      <c r="AC298" s="10"/>
      <c r="AD298" s="10"/>
      <c r="AE298" s="10"/>
      <c r="AT298" s="227" t="s">
        <v>199</v>
      </c>
      <c r="AU298" s="227" t="s">
        <v>85</v>
      </c>
      <c r="AV298" s="10" t="s">
        <v>83</v>
      </c>
      <c r="AW298" s="10" t="s">
        <v>32</v>
      </c>
      <c r="AX298" s="10" t="s">
        <v>76</v>
      </c>
      <c r="AY298" s="227" t="s">
        <v>195</v>
      </c>
    </row>
    <row r="299" s="11" customFormat="1">
      <c r="A299" s="11"/>
      <c r="B299" s="228"/>
      <c r="C299" s="229"/>
      <c r="D299" s="213" t="s">
        <v>199</v>
      </c>
      <c r="E299" s="230" t="s">
        <v>1</v>
      </c>
      <c r="F299" s="231" t="s">
        <v>3132</v>
      </c>
      <c r="G299" s="229"/>
      <c r="H299" s="232">
        <v>16.620000000000001</v>
      </c>
      <c r="I299" s="233"/>
      <c r="J299" s="229"/>
      <c r="K299" s="229"/>
      <c r="L299" s="234"/>
      <c r="M299" s="235"/>
      <c r="N299" s="236"/>
      <c r="O299" s="236"/>
      <c r="P299" s="236"/>
      <c r="Q299" s="236"/>
      <c r="R299" s="236"/>
      <c r="S299" s="236"/>
      <c r="T299" s="237"/>
      <c r="U299" s="11"/>
      <c r="V299" s="11"/>
      <c r="W299" s="11"/>
      <c r="X299" s="11"/>
      <c r="Y299" s="11"/>
      <c r="Z299" s="11"/>
      <c r="AA299" s="11"/>
      <c r="AB299" s="11"/>
      <c r="AC299" s="11"/>
      <c r="AD299" s="11"/>
      <c r="AE299" s="11"/>
      <c r="AT299" s="238" t="s">
        <v>199</v>
      </c>
      <c r="AU299" s="238" t="s">
        <v>85</v>
      </c>
      <c r="AV299" s="11" t="s">
        <v>85</v>
      </c>
      <c r="AW299" s="11" t="s">
        <v>32</v>
      </c>
      <c r="AX299" s="11" t="s">
        <v>76</v>
      </c>
      <c r="AY299" s="238" t="s">
        <v>195</v>
      </c>
    </row>
    <row r="300" s="11" customFormat="1">
      <c r="A300" s="11"/>
      <c r="B300" s="228"/>
      <c r="C300" s="229"/>
      <c r="D300" s="213" t="s">
        <v>199</v>
      </c>
      <c r="E300" s="230" t="s">
        <v>1</v>
      </c>
      <c r="F300" s="231" t="s">
        <v>3127</v>
      </c>
      <c r="G300" s="229"/>
      <c r="H300" s="232">
        <v>6.5</v>
      </c>
      <c r="I300" s="233"/>
      <c r="J300" s="229"/>
      <c r="K300" s="229"/>
      <c r="L300" s="234"/>
      <c r="M300" s="235"/>
      <c r="N300" s="236"/>
      <c r="O300" s="236"/>
      <c r="P300" s="236"/>
      <c r="Q300" s="236"/>
      <c r="R300" s="236"/>
      <c r="S300" s="236"/>
      <c r="T300" s="237"/>
      <c r="U300" s="11"/>
      <c r="V300" s="11"/>
      <c r="W300" s="11"/>
      <c r="X300" s="11"/>
      <c r="Y300" s="11"/>
      <c r="Z300" s="11"/>
      <c r="AA300" s="11"/>
      <c r="AB300" s="11"/>
      <c r="AC300" s="11"/>
      <c r="AD300" s="11"/>
      <c r="AE300" s="11"/>
      <c r="AT300" s="238" t="s">
        <v>199</v>
      </c>
      <c r="AU300" s="238" t="s">
        <v>85</v>
      </c>
      <c r="AV300" s="11" t="s">
        <v>85</v>
      </c>
      <c r="AW300" s="11" t="s">
        <v>32</v>
      </c>
      <c r="AX300" s="11" t="s">
        <v>76</v>
      </c>
      <c r="AY300" s="238" t="s">
        <v>195</v>
      </c>
    </row>
    <row r="301" s="11" customFormat="1">
      <c r="A301" s="11"/>
      <c r="B301" s="228"/>
      <c r="C301" s="229"/>
      <c r="D301" s="213" t="s">
        <v>199</v>
      </c>
      <c r="E301" s="230" t="s">
        <v>1</v>
      </c>
      <c r="F301" s="231" t="s">
        <v>3202</v>
      </c>
      <c r="G301" s="229"/>
      <c r="H301" s="232">
        <v>42.192</v>
      </c>
      <c r="I301" s="233"/>
      <c r="J301" s="229"/>
      <c r="K301" s="229"/>
      <c r="L301" s="234"/>
      <c r="M301" s="235"/>
      <c r="N301" s="236"/>
      <c r="O301" s="236"/>
      <c r="P301" s="236"/>
      <c r="Q301" s="236"/>
      <c r="R301" s="236"/>
      <c r="S301" s="236"/>
      <c r="T301" s="237"/>
      <c r="U301" s="11"/>
      <c r="V301" s="11"/>
      <c r="W301" s="11"/>
      <c r="X301" s="11"/>
      <c r="Y301" s="11"/>
      <c r="Z301" s="11"/>
      <c r="AA301" s="11"/>
      <c r="AB301" s="11"/>
      <c r="AC301" s="11"/>
      <c r="AD301" s="11"/>
      <c r="AE301" s="11"/>
      <c r="AT301" s="238" t="s">
        <v>199</v>
      </c>
      <c r="AU301" s="238" t="s">
        <v>85</v>
      </c>
      <c r="AV301" s="11" t="s">
        <v>85</v>
      </c>
      <c r="AW301" s="11" t="s">
        <v>32</v>
      </c>
      <c r="AX301" s="11" t="s">
        <v>76</v>
      </c>
      <c r="AY301" s="238" t="s">
        <v>195</v>
      </c>
    </row>
    <row r="302" s="11" customFormat="1">
      <c r="A302" s="11"/>
      <c r="B302" s="228"/>
      <c r="C302" s="229"/>
      <c r="D302" s="213" t="s">
        <v>199</v>
      </c>
      <c r="E302" s="230" t="s">
        <v>1</v>
      </c>
      <c r="F302" s="231" t="s">
        <v>3114</v>
      </c>
      <c r="G302" s="229"/>
      <c r="H302" s="232">
        <v>3.25</v>
      </c>
      <c r="I302" s="233"/>
      <c r="J302" s="229"/>
      <c r="K302" s="229"/>
      <c r="L302" s="234"/>
      <c r="M302" s="235"/>
      <c r="N302" s="236"/>
      <c r="O302" s="236"/>
      <c r="P302" s="236"/>
      <c r="Q302" s="236"/>
      <c r="R302" s="236"/>
      <c r="S302" s="236"/>
      <c r="T302" s="237"/>
      <c r="U302" s="11"/>
      <c r="V302" s="11"/>
      <c r="W302" s="11"/>
      <c r="X302" s="11"/>
      <c r="Y302" s="11"/>
      <c r="Z302" s="11"/>
      <c r="AA302" s="11"/>
      <c r="AB302" s="11"/>
      <c r="AC302" s="11"/>
      <c r="AD302" s="11"/>
      <c r="AE302" s="11"/>
      <c r="AT302" s="238" t="s">
        <v>199</v>
      </c>
      <c r="AU302" s="238" t="s">
        <v>85</v>
      </c>
      <c r="AV302" s="11" t="s">
        <v>85</v>
      </c>
      <c r="AW302" s="11" t="s">
        <v>32</v>
      </c>
      <c r="AX302" s="11" t="s">
        <v>76</v>
      </c>
      <c r="AY302" s="238" t="s">
        <v>195</v>
      </c>
    </row>
    <row r="303" s="11" customFormat="1">
      <c r="A303" s="11"/>
      <c r="B303" s="228"/>
      <c r="C303" s="229"/>
      <c r="D303" s="213" t="s">
        <v>199</v>
      </c>
      <c r="E303" s="230" t="s">
        <v>1</v>
      </c>
      <c r="F303" s="231" t="s">
        <v>3203</v>
      </c>
      <c r="G303" s="229"/>
      <c r="H303" s="232">
        <v>123.612</v>
      </c>
      <c r="I303" s="233"/>
      <c r="J303" s="229"/>
      <c r="K303" s="229"/>
      <c r="L303" s="234"/>
      <c r="M303" s="235"/>
      <c r="N303" s="236"/>
      <c r="O303" s="236"/>
      <c r="P303" s="236"/>
      <c r="Q303" s="236"/>
      <c r="R303" s="236"/>
      <c r="S303" s="236"/>
      <c r="T303" s="237"/>
      <c r="U303" s="11"/>
      <c r="V303" s="11"/>
      <c r="W303" s="11"/>
      <c r="X303" s="11"/>
      <c r="Y303" s="11"/>
      <c r="Z303" s="11"/>
      <c r="AA303" s="11"/>
      <c r="AB303" s="11"/>
      <c r="AC303" s="11"/>
      <c r="AD303" s="11"/>
      <c r="AE303" s="11"/>
      <c r="AT303" s="238" t="s">
        <v>199</v>
      </c>
      <c r="AU303" s="238" t="s">
        <v>85</v>
      </c>
      <c r="AV303" s="11" t="s">
        <v>85</v>
      </c>
      <c r="AW303" s="11" t="s">
        <v>32</v>
      </c>
      <c r="AX303" s="11" t="s">
        <v>76</v>
      </c>
      <c r="AY303" s="238" t="s">
        <v>195</v>
      </c>
    </row>
    <row r="304" s="11" customFormat="1">
      <c r="A304" s="11"/>
      <c r="B304" s="228"/>
      <c r="C304" s="229"/>
      <c r="D304" s="213" t="s">
        <v>199</v>
      </c>
      <c r="E304" s="230" t="s">
        <v>1</v>
      </c>
      <c r="F304" s="231" t="s">
        <v>3134</v>
      </c>
      <c r="G304" s="229"/>
      <c r="H304" s="232">
        <v>16.25</v>
      </c>
      <c r="I304" s="233"/>
      <c r="J304" s="229"/>
      <c r="K304" s="229"/>
      <c r="L304" s="234"/>
      <c r="M304" s="235"/>
      <c r="N304" s="236"/>
      <c r="O304" s="236"/>
      <c r="P304" s="236"/>
      <c r="Q304" s="236"/>
      <c r="R304" s="236"/>
      <c r="S304" s="236"/>
      <c r="T304" s="237"/>
      <c r="U304" s="11"/>
      <c r="V304" s="11"/>
      <c r="W304" s="11"/>
      <c r="X304" s="11"/>
      <c r="Y304" s="11"/>
      <c r="Z304" s="11"/>
      <c r="AA304" s="11"/>
      <c r="AB304" s="11"/>
      <c r="AC304" s="11"/>
      <c r="AD304" s="11"/>
      <c r="AE304" s="11"/>
      <c r="AT304" s="238" t="s">
        <v>199</v>
      </c>
      <c r="AU304" s="238" t="s">
        <v>85</v>
      </c>
      <c r="AV304" s="11" t="s">
        <v>85</v>
      </c>
      <c r="AW304" s="11" t="s">
        <v>32</v>
      </c>
      <c r="AX304" s="11" t="s">
        <v>76</v>
      </c>
      <c r="AY304" s="238" t="s">
        <v>195</v>
      </c>
    </row>
    <row r="305" s="16" customFormat="1">
      <c r="A305" s="16"/>
      <c r="B305" s="298"/>
      <c r="C305" s="299"/>
      <c r="D305" s="213" t="s">
        <v>199</v>
      </c>
      <c r="E305" s="300" t="s">
        <v>1</v>
      </c>
      <c r="F305" s="301" t="s">
        <v>1498</v>
      </c>
      <c r="G305" s="299"/>
      <c r="H305" s="302">
        <v>208.42400000000001</v>
      </c>
      <c r="I305" s="303"/>
      <c r="J305" s="299"/>
      <c r="K305" s="299"/>
      <c r="L305" s="304"/>
      <c r="M305" s="305"/>
      <c r="N305" s="306"/>
      <c r="O305" s="306"/>
      <c r="P305" s="306"/>
      <c r="Q305" s="306"/>
      <c r="R305" s="306"/>
      <c r="S305" s="306"/>
      <c r="T305" s="307"/>
      <c r="U305" s="16"/>
      <c r="V305" s="16"/>
      <c r="W305" s="16"/>
      <c r="X305" s="16"/>
      <c r="Y305" s="16"/>
      <c r="Z305" s="16"/>
      <c r="AA305" s="16"/>
      <c r="AB305" s="16"/>
      <c r="AC305" s="16"/>
      <c r="AD305" s="16"/>
      <c r="AE305" s="16"/>
      <c r="AT305" s="308" t="s">
        <v>199</v>
      </c>
      <c r="AU305" s="308" t="s">
        <v>85</v>
      </c>
      <c r="AV305" s="16" t="s">
        <v>229</v>
      </c>
      <c r="AW305" s="16" t="s">
        <v>32</v>
      </c>
      <c r="AX305" s="16" t="s">
        <v>76</v>
      </c>
      <c r="AY305" s="308" t="s">
        <v>195</v>
      </c>
    </row>
    <row r="306" s="10" customFormat="1">
      <c r="A306" s="10"/>
      <c r="B306" s="218"/>
      <c r="C306" s="219"/>
      <c r="D306" s="213" t="s">
        <v>199</v>
      </c>
      <c r="E306" s="220" t="s">
        <v>1</v>
      </c>
      <c r="F306" s="221" t="s">
        <v>3204</v>
      </c>
      <c r="G306" s="219"/>
      <c r="H306" s="220" t="s">
        <v>1</v>
      </c>
      <c r="I306" s="222"/>
      <c r="J306" s="219"/>
      <c r="K306" s="219"/>
      <c r="L306" s="223"/>
      <c r="M306" s="224"/>
      <c r="N306" s="225"/>
      <c r="O306" s="225"/>
      <c r="P306" s="225"/>
      <c r="Q306" s="225"/>
      <c r="R306" s="225"/>
      <c r="S306" s="225"/>
      <c r="T306" s="226"/>
      <c r="U306" s="10"/>
      <c r="V306" s="10"/>
      <c r="W306" s="10"/>
      <c r="X306" s="10"/>
      <c r="Y306" s="10"/>
      <c r="Z306" s="10"/>
      <c r="AA306" s="10"/>
      <c r="AB306" s="10"/>
      <c r="AC306" s="10"/>
      <c r="AD306" s="10"/>
      <c r="AE306" s="10"/>
      <c r="AT306" s="227" t="s">
        <v>199</v>
      </c>
      <c r="AU306" s="227" t="s">
        <v>85</v>
      </c>
      <c r="AV306" s="10" t="s">
        <v>83</v>
      </c>
      <c r="AW306" s="10" t="s">
        <v>32</v>
      </c>
      <c r="AX306" s="10" t="s">
        <v>76</v>
      </c>
      <c r="AY306" s="227" t="s">
        <v>195</v>
      </c>
    </row>
    <row r="307" s="11" customFormat="1">
      <c r="A307" s="11"/>
      <c r="B307" s="228"/>
      <c r="C307" s="229"/>
      <c r="D307" s="213" t="s">
        <v>199</v>
      </c>
      <c r="E307" s="230" t="s">
        <v>1</v>
      </c>
      <c r="F307" s="231" t="s">
        <v>3205</v>
      </c>
      <c r="G307" s="229"/>
      <c r="H307" s="232">
        <v>22.16</v>
      </c>
      <c r="I307" s="233"/>
      <c r="J307" s="229"/>
      <c r="K307" s="229"/>
      <c r="L307" s="234"/>
      <c r="M307" s="235"/>
      <c r="N307" s="236"/>
      <c r="O307" s="236"/>
      <c r="P307" s="236"/>
      <c r="Q307" s="236"/>
      <c r="R307" s="236"/>
      <c r="S307" s="236"/>
      <c r="T307" s="237"/>
      <c r="U307" s="11"/>
      <c r="V307" s="11"/>
      <c r="W307" s="11"/>
      <c r="X307" s="11"/>
      <c r="Y307" s="11"/>
      <c r="Z307" s="11"/>
      <c r="AA307" s="11"/>
      <c r="AB307" s="11"/>
      <c r="AC307" s="11"/>
      <c r="AD307" s="11"/>
      <c r="AE307" s="11"/>
      <c r="AT307" s="238" t="s">
        <v>199</v>
      </c>
      <c r="AU307" s="238" t="s">
        <v>85</v>
      </c>
      <c r="AV307" s="11" t="s">
        <v>85</v>
      </c>
      <c r="AW307" s="11" t="s">
        <v>32</v>
      </c>
      <c r="AX307" s="11" t="s">
        <v>76</v>
      </c>
      <c r="AY307" s="238" t="s">
        <v>195</v>
      </c>
    </row>
    <row r="308" s="11" customFormat="1">
      <c r="A308" s="11"/>
      <c r="B308" s="228"/>
      <c r="C308" s="229"/>
      <c r="D308" s="213" t="s">
        <v>199</v>
      </c>
      <c r="E308" s="230" t="s">
        <v>1</v>
      </c>
      <c r="F308" s="231" t="s">
        <v>3206</v>
      </c>
      <c r="G308" s="229"/>
      <c r="H308" s="232">
        <v>8.6400000000000006</v>
      </c>
      <c r="I308" s="233"/>
      <c r="J308" s="229"/>
      <c r="K308" s="229"/>
      <c r="L308" s="234"/>
      <c r="M308" s="235"/>
      <c r="N308" s="236"/>
      <c r="O308" s="236"/>
      <c r="P308" s="236"/>
      <c r="Q308" s="236"/>
      <c r="R308" s="236"/>
      <c r="S308" s="236"/>
      <c r="T308" s="237"/>
      <c r="U308" s="11"/>
      <c r="V308" s="11"/>
      <c r="W308" s="11"/>
      <c r="X308" s="11"/>
      <c r="Y308" s="11"/>
      <c r="Z308" s="11"/>
      <c r="AA308" s="11"/>
      <c r="AB308" s="11"/>
      <c r="AC308" s="11"/>
      <c r="AD308" s="11"/>
      <c r="AE308" s="11"/>
      <c r="AT308" s="238" t="s">
        <v>199</v>
      </c>
      <c r="AU308" s="238" t="s">
        <v>85</v>
      </c>
      <c r="AV308" s="11" t="s">
        <v>85</v>
      </c>
      <c r="AW308" s="11" t="s">
        <v>32</v>
      </c>
      <c r="AX308" s="11" t="s">
        <v>76</v>
      </c>
      <c r="AY308" s="238" t="s">
        <v>195</v>
      </c>
    </row>
    <row r="309" s="11" customFormat="1">
      <c r="A309" s="11"/>
      <c r="B309" s="228"/>
      <c r="C309" s="229"/>
      <c r="D309" s="213" t="s">
        <v>199</v>
      </c>
      <c r="E309" s="230" t="s">
        <v>1</v>
      </c>
      <c r="F309" s="231" t="s">
        <v>3207</v>
      </c>
      <c r="G309" s="229"/>
      <c r="H309" s="232">
        <v>199.26400000000001</v>
      </c>
      <c r="I309" s="233"/>
      <c r="J309" s="229"/>
      <c r="K309" s="229"/>
      <c r="L309" s="234"/>
      <c r="M309" s="235"/>
      <c r="N309" s="236"/>
      <c r="O309" s="236"/>
      <c r="P309" s="236"/>
      <c r="Q309" s="236"/>
      <c r="R309" s="236"/>
      <c r="S309" s="236"/>
      <c r="T309" s="237"/>
      <c r="U309" s="11"/>
      <c r="V309" s="11"/>
      <c r="W309" s="11"/>
      <c r="X309" s="11"/>
      <c r="Y309" s="11"/>
      <c r="Z309" s="11"/>
      <c r="AA309" s="11"/>
      <c r="AB309" s="11"/>
      <c r="AC309" s="11"/>
      <c r="AD309" s="11"/>
      <c r="AE309" s="11"/>
      <c r="AT309" s="238" t="s">
        <v>199</v>
      </c>
      <c r="AU309" s="238" t="s">
        <v>85</v>
      </c>
      <c r="AV309" s="11" t="s">
        <v>85</v>
      </c>
      <c r="AW309" s="11" t="s">
        <v>32</v>
      </c>
      <c r="AX309" s="11" t="s">
        <v>76</v>
      </c>
      <c r="AY309" s="238" t="s">
        <v>195</v>
      </c>
    </row>
    <row r="310" s="11" customFormat="1">
      <c r="A310" s="11"/>
      <c r="B310" s="228"/>
      <c r="C310" s="229"/>
      <c r="D310" s="213" t="s">
        <v>199</v>
      </c>
      <c r="E310" s="230" t="s">
        <v>1</v>
      </c>
      <c r="F310" s="231" t="s">
        <v>3208</v>
      </c>
      <c r="G310" s="229"/>
      <c r="H310" s="232">
        <v>21.600000000000001</v>
      </c>
      <c r="I310" s="233"/>
      <c r="J310" s="229"/>
      <c r="K310" s="229"/>
      <c r="L310" s="234"/>
      <c r="M310" s="235"/>
      <c r="N310" s="236"/>
      <c r="O310" s="236"/>
      <c r="P310" s="236"/>
      <c r="Q310" s="236"/>
      <c r="R310" s="236"/>
      <c r="S310" s="236"/>
      <c r="T310" s="237"/>
      <c r="U310" s="11"/>
      <c r="V310" s="11"/>
      <c r="W310" s="11"/>
      <c r="X310" s="11"/>
      <c r="Y310" s="11"/>
      <c r="Z310" s="11"/>
      <c r="AA310" s="11"/>
      <c r="AB310" s="11"/>
      <c r="AC310" s="11"/>
      <c r="AD310" s="11"/>
      <c r="AE310" s="11"/>
      <c r="AT310" s="238" t="s">
        <v>199</v>
      </c>
      <c r="AU310" s="238" t="s">
        <v>85</v>
      </c>
      <c r="AV310" s="11" t="s">
        <v>85</v>
      </c>
      <c r="AW310" s="11" t="s">
        <v>32</v>
      </c>
      <c r="AX310" s="11" t="s">
        <v>76</v>
      </c>
      <c r="AY310" s="238" t="s">
        <v>195</v>
      </c>
    </row>
    <row r="311" s="11" customFormat="1">
      <c r="A311" s="11"/>
      <c r="B311" s="228"/>
      <c r="C311" s="229"/>
      <c r="D311" s="213" t="s">
        <v>199</v>
      </c>
      <c r="E311" s="230" t="s">
        <v>1</v>
      </c>
      <c r="F311" s="231" t="s">
        <v>3209</v>
      </c>
      <c r="G311" s="229"/>
      <c r="H311" s="232">
        <v>164.816</v>
      </c>
      <c r="I311" s="233"/>
      <c r="J311" s="229"/>
      <c r="K311" s="229"/>
      <c r="L311" s="234"/>
      <c r="M311" s="235"/>
      <c r="N311" s="236"/>
      <c r="O311" s="236"/>
      <c r="P311" s="236"/>
      <c r="Q311" s="236"/>
      <c r="R311" s="236"/>
      <c r="S311" s="236"/>
      <c r="T311" s="237"/>
      <c r="U311" s="11"/>
      <c r="V311" s="11"/>
      <c r="W311" s="11"/>
      <c r="X311" s="11"/>
      <c r="Y311" s="11"/>
      <c r="Z311" s="11"/>
      <c r="AA311" s="11"/>
      <c r="AB311" s="11"/>
      <c r="AC311" s="11"/>
      <c r="AD311" s="11"/>
      <c r="AE311" s="11"/>
      <c r="AT311" s="238" t="s">
        <v>199</v>
      </c>
      <c r="AU311" s="238" t="s">
        <v>85</v>
      </c>
      <c r="AV311" s="11" t="s">
        <v>85</v>
      </c>
      <c r="AW311" s="11" t="s">
        <v>32</v>
      </c>
      <c r="AX311" s="11" t="s">
        <v>76</v>
      </c>
      <c r="AY311" s="238" t="s">
        <v>195</v>
      </c>
    </row>
    <row r="312" s="11" customFormat="1">
      <c r="A312" s="11"/>
      <c r="B312" s="228"/>
      <c r="C312" s="229"/>
      <c r="D312" s="213" t="s">
        <v>199</v>
      </c>
      <c r="E312" s="230" t="s">
        <v>1</v>
      </c>
      <c r="F312" s="231" t="s">
        <v>3208</v>
      </c>
      <c r="G312" s="229"/>
      <c r="H312" s="232">
        <v>21.600000000000001</v>
      </c>
      <c r="I312" s="233"/>
      <c r="J312" s="229"/>
      <c r="K312" s="229"/>
      <c r="L312" s="234"/>
      <c r="M312" s="235"/>
      <c r="N312" s="236"/>
      <c r="O312" s="236"/>
      <c r="P312" s="236"/>
      <c r="Q312" s="236"/>
      <c r="R312" s="236"/>
      <c r="S312" s="236"/>
      <c r="T312" s="237"/>
      <c r="U312" s="11"/>
      <c r="V312" s="11"/>
      <c r="W312" s="11"/>
      <c r="X312" s="11"/>
      <c r="Y312" s="11"/>
      <c r="Z312" s="11"/>
      <c r="AA312" s="11"/>
      <c r="AB312" s="11"/>
      <c r="AC312" s="11"/>
      <c r="AD312" s="11"/>
      <c r="AE312" s="11"/>
      <c r="AT312" s="238" t="s">
        <v>199</v>
      </c>
      <c r="AU312" s="238" t="s">
        <v>85</v>
      </c>
      <c r="AV312" s="11" t="s">
        <v>85</v>
      </c>
      <c r="AW312" s="11" t="s">
        <v>32</v>
      </c>
      <c r="AX312" s="11" t="s">
        <v>76</v>
      </c>
      <c r="AY312" s="238" t="s">
        <v>195</v>
      </c>
    </row>
    <row r="313" s="16" customFormat="1">
      <c r="A313" s="16"/>
      <c r="B313" s="298"/>
      <c r="C313" s="299"/>
      <c r="D313" s="213" t="s">
        <v>199</v>
      </c>
      <c r="E313" s="300" t="s">
        <v>1</v>
      </c>
      <c r="F313" s="301" t="s">
        <v>1498</v>
      </c>
      <c r="G313" s="299"/>
      <c r="H313" s="302">
        <v>438.07999999999998</v>
      </c>
      <c r="I313" s="303"/>
      <c r="J313" s="299"/>
      <c r="K313" s="299"/>
      <c r="L313" s="304"/>
      <c r="M313" s="305"/>
      <c r="N313" s="306"/>
      <c r="O313" s="306"/>
      <c r="P313" s="306"/>
      <c r="Q313" s="306"/>
      <c r="R313" s="306"/>
      <c r="S313" s="306"/>
      <c r="T313" s="307"/>
      <c r="U313" s="16"/>
      <c r="V313" s="16"/>
      <c r="W313" s="16"/>
      <c r="X313" s="16"/>
      <c r="Y313" s="16"/>
      <c r="Z313" s="16"/>
      <c r="AA313" s="16"/>
      <c r="AB313" s="16"/>
      <c r="AC313" s="16"/>
      <c r="AD313" s="16"/>
      <c r="AE313" s="16"/>
      <c r="AT313" s="308" t="s">
        <v>199</v>
      </c>
      <c r="AU313" s="308" t="s">
        <v>85</v>
      </c>
      <c r="AV313" s="16" t="s">
        <v>229</v>
      </c>
      <c r="AW313" s="16" t="s">
        <v>32</v>
      </c>
      <c r="AX313" s="16" t="s">
        <v>76</v>
      </c>
      <c r="AY313" s="308" t="s">
        <v>195</v>
      </c>
    </row>
    <row r="314" s="10" customFormat="1">
      <c r="A314" s="10"/>
      <c r="B314" s="218"/>
      <c r="C314" s="219"/>
      <c r="D314" s="213" t="s">
        <v>199</v>
      </c>
      <c r="E314" s="220" t="s">
        <v>1</v>
      </c>
      <c r="F314" s="221" t="s">
        <v>3149</v>
      </c>
      <c r="G314" s="219"/>
      <c r="H314" s="220" t="s">
        <v>1</v>
      </c>
      <c r="I314" s="222"/>
      <c r="J314" s="219"/>
      <c r="K314" s="219"/>
      <c r="L314" s="223"/>
      <c r="M314" s="224"/>
      <c r="N314" s="225"/>
      <c r="O314" s="225"/>
      <c r="P314" s="225"/>
      <c r="Q314" s="225"/>
      <c r="R314" s="225"/>
      <c r="S314" s="225"/>
      <c r="T314" s="226"/>
      <c r="U314" s="10"/>
      <c r="V314" s="10"/>
      <c r="W314" s="10"/>
      <c r="X314" s="10"/>
      <c r="Y314" s="10"/>
      <c r="Z314" s="10"/>
      <c r="AA314" s="10"/>
      <c r="AB314" s="10"/>
      <c r="AC314" s="10"/>
      <c r="AD314" s="10"/>
      <c r="AE314" s="10"/>
      <c r="AT314" s="227" t="s">
        <v>199</v>
      </c>
      <c r="AU314" s="227" t="s">
        <v>85</v>
      </c>
      <c r="AV314" s="10" t="s">
        <v>83</v>
      </c>
      <c r="AW314" s="10" t="s">
        <v>32</v>
      </c>
      <c r="AX314" s="10" t="s">
        <v>76</v>
      </c>
      <c r="AY314" s="227" t="s">
        <v>195</v>
      </c>
    </row>
    <row r="315" s="10" customFormat="1">
      <c r="A315" s="10"/>
      <c r="B315" s="218"/>
      <c r="C315" s="219"/>
      <c r="D315" s="213" t="s">
        <v>199</v>
      </c>
      <c r="E315" s="220" t="s">
        <v>1</v>
      </c>
      <c r="F315" s="221" t="s">
        <v>3210</v>
      </c>
      <c r="G315" s="219"/>
      <c r="H315" s="220" t="s">
        <v>1</v>
      </c>
      <c r="I315" s="222"/>
      <c r="J315" s="219"/>
      <c r="K315" s="219"/>
      <c r="L315" s="223"/>
      <c r="M315" s="224"/>
      <c r="N315" s="225"/>
      <c r="O315" s="225"/>
      <c r="P315" s="225"/>
      <c r="Q315" s="225"/>
      <c r="R315" s="225"/>
      <c r="S315" s="225"/>
      <c r="T315" s="226"/>
      <c r="U315" s="10"/>
      <c r="V315" s="10"/>
      <c r="W315" s="10"/>
      <c r="X315" s="10"/>
      <c r="Y315" s="10"/>
      <c r="Z315" s="10"/>
      <c r="AA315" s="10"/>
      <c r="AB315" s="10"/>
      <c r="AC315" s="10"/>
      <c r="AD315" s="10"/>
      <c r="AE315" s="10"/>
      <c r="AT315" s="227" t="s">
        <v>199</v>
      </c>
      <c r="AU315" s="227" t="s">
        <v>85</v>
      </c>
      <c r="AV315" s="10" t="s">
        <v>83</v>
      </c>
      <c r="AW315" s="10" t="s">
        <v>32</v>
      </c>
      <c r="AX315" s="10" t="s">
        <v>76</v>
      </c>
      <c r="AY315" s="227" t="s">
        <v>195</v>
      </c>
    </row>
    <row r="316" s="11" customFormat="1">
      <c r="A316" s="11"/>
      <c r="B316" s="228"/>
      <c r="C316" s="229"/>
      <c r="D316" s="213" t="s">
        <v>199</v>
      </c>
      <c r="E316" s="230" t="s">
        <v>1</v>
      </c>
      <c r="F316" s="231" t="s">
        <v>3151</v>
      </c>
      <c r="G316" s="229"/>
      <c r="H316" s="232">
        <v>237.756</v>
      </c>
      <c r="I316" s="233"/>
      <c r="J316" s="229"/>
      <c r="K316" s="229"/>
      <c r="L316" s="234"/>
      <c r="M316" s="235"/>
      <c r="N316" s="236"/>
      <c r="O316" s="236"/>
      <c r="P316" s="236"/>
      <c r="Q316" s="236"/>
      <c r="R316" s="236"/>
      <c r="S316" s="236"/>
      <c r="T316" s="237"/>
      <c r="U316" s="11"/>
      <c r="V316" s="11"/>
      <c r="W316" s="11"/>
      <c r="X316" s="11"/>
      <c r="Y316" s="11"/>
      <c r="Z316" s="11"/>
      <c r="AA316" s="11"/>
      <c r="AB316" s="11"/>
      <c r="AC316" s="11"/>
      <c r="AD316" s="11"/>
      <c r="AE316" s="11"/>
      <c r="AT316" s="238" t="s">
        <v>199</v>
      </c>
      <c r="AU316" s="238" t="s">
        <v>85</v>
      </c>
      <c r="AV316" s="11" t="s">
        <v>85</v>
      </c>
      <c r="AW316" s="11" t="s">
        <v>32</v>
      </c>
      <c r="AX316" s="11" t="s">
        <v>76</v>
      </c>
      <c r="AY316" s="238" t="s">
        <v>195</v>
      </c>
    </row>
    <row r="317" s="11" customFormat="1">
      <c r="A317" s="11"/>
      <c r="B317" s="228"/>
      <c r="C317" s="229"/>
      <c r="D317" s="213" t="s">
        <v>199</v>
      </c>
      <c r="E317" s="230" t="s">
        <v>1</v>
      </c>
      <c r="F317" s="231" t="s">
        <v>3152</v>
      </c>
      <c r="G317" s="229"/>
      <c r="H317" s="232">
        <v>39</v>
      </c>
      <c r="I317" s="233"/>
      <c r="J317" s="229"/>
      <c r="K317" s="229"/>
      <c r="L317" s="234"/>
      <c r="M317" s="235"/>
      <c r="N317" s="236"/>
      <c r="O317" s="236"/>
      <c r="P317" s="236"/>
      <c r="Q317" s="236"/>
      <c r="R317" s="236"/>
      <c r="S317" s="236"/>
      <c r="T317" s="237"/>
      <c r="U317" s="11"/>
      <c r="V317" s="11"/>
      <c r="W317" s="11"/>
      <c r="X317" s="11"/>
      <c r="Y317" s="11"/>
      <c r="Z317" s="11"/>
      <c r="AA317" s="11"/>
      <c r="AB317" s="11"/>
      <c r="AC317" s="11"/>
      <c r="AD317" s="11"/>
      <c r="AE317" s="11"/>
      <c r="AT317" s="238" t="s">
        <v>199</v>
      </c>
      <c r="AU317" s="238" t="s">
        <v>85</v>
      </c>
      <c r="AV317" s="11" t="s">
        <v>85</v>
      </c>
      <c r="AW317" s="11" t="s">
        <v>32</v>
      </c>
      <c r="AX317" s="11" t="s">
        <v>76</v>
      </c>
      <c r="AY317" s="238" t="s">
        <v>195</v>
      </c>
    </row>
    <row r="318" s="11" customFormat="1">
      <c r="A318" s="11"/>
      <c r="B318" s="228"/>
      <c r="C318" s="229"/>
      <c r="D318" s="213" t="s">
        <v>199</v>
      </c>
      <c r="E318" s="230" t="s">
        <v>1</v>
      </c>
      <c r="F318" s="231" t="s">
        <v>3153</v>
      </c>
      <c r="G318" s="229"/>
      <c r="H318" s="232">
        <v>166.62000000000001</v>
      </c>
      <c r="I318" s="233"/>
      <c r="J318" s="229"/>
      <c r="K318" s="229"/>
      <c r="L318" s="234"/>
      <c r="M318" s="235"/>
      <c r="N318" s="236"/>
      <c r="O318" s="236"/>
      <c r="P318" s="236"/>
      <c r="Q318" s="236"/>
      <c r="R318" s="236"/>
      <c r="S318" s="236"/>
      <c r="T318" s="237"/>
      <c r="U318" s="11"/>
      <c r="V318" s="11"/>
      <c r="W318" s="11"/>
      <c r="X318" s="11"/>
      <c r="Y318" s="11"/>
      <c r="Z318" s="11"/>
      <c r="AA318" s="11"/>
      <c r="AB318" s="11"/>
      <c r="AC318" s="11"/>
      <c r="AD318" s="11"/>
      <c r="AE318" s="11"/>
      <c r="AT318" s="238" t="s">
        <v>199</v>
      </c>
      <c r="AU318" s="238" t="s">
        <v>85</v>
      </c>
      <c r="AV318" s="11" t="s">
        <v>85</v>
      </c>
      <c r="AW318" s="11" t="s">
        <v>32</v>
      </c>
      <c r="AX318" s="11" t="s">
        <v>76</v>
      </c>
      <c r="AY318" s="238" t="s">
        <v>195</v>
      </c>
    </row>
    <row r="319" s="11" customFormat="1">
      <c r="A319" s="11"/>
      <c r="B319" s="228"/>
      <c r="C319" s="229"/>
      <c r="D319" s="213" t="s">
        <v>199</v>
      </c>
      <c r="E319" s="230" t="s">
        <v>1</v>
      </c>
      <c r="F319" s="231" t="s">
        <v>3154</v>
      </c>
      <c r="G319" s="229"/>
      <c r="H319" s="232">
        <v>32.5</v>
      </c>
      <c r="I319" s="233"/>
      <c r="J319" s="229"/>
      <c r="K319" s="229"/>
      <c r="L319" s="234"/>
      <c r="M319" s="235"/>
      <c r="N319" s="236"/>
      <c r="O319" s="236"/>
      <c r="P319" s="236"/>
      <c r="Q319" s="236"/>
      <c r="R319" s="236"/>
      <c r="S319" s="236"/>
      <c r="T319" s="237"/>
      <c r="U319" s="11"/>
      <c r="V319" s="11"/>
      <c r="W319" s="11"/>
      <c r="X319" s="11"/>
      <c r="Y319" s="11"/>
      <c r="Z319" s="11"/>
      <c r="AA319" s="11"/>
      <c r="AB319" s="11"/>
      <c r="AC319" s="11"/>
      <c r="AD319" s="11"/>
      <c r="AE319" s="11"/>
      <c r="AT319" s="238" t="s">
        <v>199</v>
      </c>
      <c r="AU319" s="238" t="s">
        <v>85</v>
      </c>
      <c r="AV319" s="11" t="s">
        <v>85</v>
      </c>
      <c r="AW319" s="11" t="s">
        <v>32</v>
      </c>
      <c r="AX319" s="11" t="s">
        <v>76</v>
      </c>
      <c r="AY319" s="238" t="s">
        <v>195</v>
      </c>
    </row>
    <row r="320" s="11" customFormat="1">
      <c r="A320" s="11"/>
      <c r="B320" s="228"/>
      <c r="C320" s="229"/>
      <c r="D320" s="213" t="s">
        <v>199</v>
      </c>
      <c r="E320" s="230" t="s">
        <v>1</v>
      </c>
      <c r="F320" s="231" t="s">
        <v>3155</v>
      </c>
      <c r="G320" s="229"/>
      <c r="H320" s="232">
        <v>26.16</v>
      </c>
      <c r="I320" s="233"/>
      <c r="J320" s="229"/>
      <c r="K320" s="229"/>
      <c r="L320" s="234"/>
      <c r="M320" s="235"/>
      <c r="N320" s="236"/>
      <c r="O320" s="236"/>
      <c r="P320" s="236"/>
      <c r="Q320" s="236"/>
      <c r="R320" s="236"/>
      <c r="S320" s="236"/>
      <c r="T320" s="237"/>
      <c r="U320" s="11"/>
      <c r="V320" s="11"/>
      <c r="W320" s="11"/>
      <c r="X320" s="11"/>
      <c r="Y320" s="11"/>
      <c r="Z320" s="11"/>
      <c r="AA320" s="11"/>
      <c r="AB320" s="11"/>
      <c r="AC320" s="11"/>
      <c r="AD320" s="11"/>
      <c r="AE320" s="11"/>
      <c r="AT320" s="238" t="s">
        <v>199</v>
      </c>
      <c r="AU320" s="238" t="s">
        <v>85</v>
      </c>
      <c r="AV320" s="11" t="s">
        <v>85</v>
      </c>
      <c r="AW320" s="11" t="s">
        <v>32</v>
      </c>
      <c r="AX320" s="11" t="s">
        <v>76</v>
      </c>
      <c r="AY320" s="238" t="s">
        <v>195</v>
      </c>
    </row>
    <row r="321" s="11" customFormat="1">
      <c r="A321" s="11"/>
      <c r="B321" s="228"/>
      <c r="C321" s="229"/>
      <c r="D321" s="213" t="s">
        <v>199</v>
      </c>
      <c r="E321" s="230" t="s">
        <v>1</v>
      </c>
      <c r="F321" s="231" t="s">
        <v>3114</v>
      </c>
      <c r="G321" s="229"/>
      <c r="H321" s="232">
        <v>3.25</v>
      </c>
      <c r="I321" s="233"/>
      <c r="J321" s="229"/>
      <c r="K321" s="229"/>
      <c r="L321" s="234"/>
      <c r="M321" s="235"/>
      <c r="N321" s="236"/>
      <c r="O321" s="236"/>
      <c r="P321" s="236"/>
      <c r="Q321" s="236"/>
      <c r="R321" s="236"/>
      <c r="S321" s="236"/>
      <c r="T321" s="237"/>
      <c r="U321" s="11"/>
      <c r="V321" s="11"/>
      <c r="W321" s="11"/>
      <c r="X321" s="11"/>
      <c r="Y321" s="11"/>
      <c r="Z321" s="11"/>
      <c r="AA321" s="11"/>
      <c r="AB321" s="11"/>
      <c r="AC321" s="11"/>
      <c r="AD321" s="11"/>
      <c r="AE321" s="11"/>
      <c r="AT321" s="238" t="s">
        <v>199</v>
      </c>
      <c r="AU321" s="238" t="s">
        <v>85</v>
      </c>
      <c r="AV321" s="11" t="s">
        <v>85</v>
      </c>
      <c r="AW321" s="11" t="s">
        <v>32</v>
      </c>
      <c r="AX321" s="11" t="s">
        <v>76</v>
      </c>
      <c r="AY321" s="238" t="s">
        <v>195</v>
      </c>
    </row>
    <row r="322" s="11" customFormat="1">
      <c r="A322" s="11"/>
      <c r="B322" s="228"/>
      <c r="C322" s="229"/>
      <c r="D322" s="213" t="s">
        <v>199</v>
      </c>
      <c r="E322" s="230" t="s">
        <v>1</v>
      </c>
      <c r="F322" s="231" t="s">
        <v>3156</v>
      </c>
      <c r="G322" s="229"/>
      <c r="H322" s="232">
        <v>5.7000000000000002</v>
      </c>
      <c r="I322" s="233"/>
      <c r="J322" s="229"/>
      <c r="K322" s="229"/>
      <c r="L322" s="234"/>
      <c r="M322" s="235"/>
      <c r="N322" s="236"/>
      <c r="O322" s="236"/>
      <c r="P322" s="236"/>
      <c r="Q322" s="236"/>
      <c r="R322" s="236"/>
      <c r="S322" s="236"/>
      <c r="T322" s="237"/>
      <c r="U322" s="11"/>
      <c r="V322" s="11"/>
      <c r="W322" s="11"/>
      <c r="X322" s="11"/>
      <c r="Y322" s="11"/>
      <c r="Z322" s="11"/>
      <c r="AA322" s="11"/>
      <c r="AB322" s="11"/>
      <c r="AC322" s="11"/>
      <c r="AD322" s="11"/>
      <c r="AE322" s="11"/>
      <c r="AT322" s="238" t="s">
        <v>199</v>
      </c>
      <c r="AU322" s="238" t="s">
        <v>85</v>
      </c>
      <c r="AV322" s="11" t="s">
        <v>85</v>
      </c>
      <c r="AW322" s="11" t="s">
        <v>32</v>
      </c>
      <c r="AX322" s="11" t="s">
        <v>76</v>
      </c>
      <c r="AY322" s="238" t="s">
        <v>195</v>
      </c>
    </row>
    <row r="323" s="11" customFormat="1">
      <c r="A323" s="11"/>
      <c r="B323" s="228"/>
      <c r="C323" s="229"/>
      <c r="D323" s="213" t="s">
        <v>199</v>
      </c>
      <c r="E323" s="230" t="s">
        <v>1</v>
      </c>
      <c r="F323" s="231" t="s">
        <v>3114</v>
      </c>
      <c r="G323" s="229"/>
      <c r="H323" s="232">
        <v>3.25</v>
      </c>
      <c r="I323" s="233"/>
      <c r="J323" s="229"/>
      <c r="K323" s="229"/>
      <c r="L323" s="234"/>
      <c r="M323" s="235"/>
      <c r="N323" s="236"/>
      <c r="O323" s="236"/>
      <c r="P323" s="236"/>
      <c r="Q323" s="236"/>
      <c r="R323" s="236"/>
      <c r="S323" s="236"/>
      <c r="T323" s="237"/>
      <c r="U323" s="11"/>
      <c r="V323" s="11"/>
      <c r="W323" s="11"/>
      <c r="X323" s="11"/>
      <c r="Y323" s="11"/>
      <c r="Z323" s="11"/>
      <c r="AA323" s="11"/>
      <c r="AB323" s="11"/>
      <c r="AC323" s="11"/>
      <c r="AD323" s="11"/>
      <c r="AE323" s="11"/>
      <c r="AT323" s="238" t="s">
        <v>199</v>
      </c>
      <c r="AU323" s="238" t="s">
        <v>85</v>
      </c>
      <c r="AV323" s="11" t="s">
        <v>85</v>
      </c>
      <c r="AW323" s="11" t="s">
        <v>32</v>
      </c>
      <c r="AX323" s="11" t="s">
        <v>76</v>
      </c>
      <c r="AY323" s="238" t="s">
        <v>195</v>
      </c>
    </row>
    <row r="324" s="11" customFormat="1">
      <c r="A324" s="11"/>
      <c r="B324" s="228"/>
      <c r="C324" s="229"/>
      <c r="D324" s="213" t="s">
        <v>199</v>
      </c>
      <c r="E324" s="230" t="s">
        <v>1</v>
      </c>
      <c r="F324" s="231" t="s">
        <v>3157</v>
      </c>
      <c r="G324" s="229"/>
      <c r="H324" s="232">
        <v>4.7759999999999998</v>
      </c>
      <c r="I324" s="233"/>
      <c r="J324" s="229"/>
      <c r="K324" s="229"/>
      <c r="L324" s="234"/>
      <c r="M324" s="235"/>
      <c r="N324" s="236"/>
      <c r="O324" s="236"/>
      <c r="P324" s="236"/>
      <c r="Q324" s="236"/>
      <c r="R324" s="236"/>
      <c r="S324" s="236"/>
      <c r="T324" s="237"/>
      <c r="U324" s="11"/>
      <c r="V324" s="11"/>
      <c r="W324" s="11"/>
      <c r="X324" s="11"/>
      <c r="Y324" s="11"/>
      <c r="Z324" s="11"/>
      <c r="AA324" s="11"/>
      <c r="AB324" s="11"/>
      <c r="AC324" s="11"/>
      <c r="AD324" s="11"/>
      <c r="AE324" s="11"/>
      <c r="AT324" s="238" t="s">
        <v>199</v>
      </c>
      <c r="AU324" s="238" t="s">
        <v>85</v>
      </c>
      <c r="AV324" s="11" t="s">
        <v>85</v>
      </c>
      <c r="AW324" s="11" t="s">
        <v>32</v>
      </c>
      <c r="AX324" s="11" t="s">
        <v>76</v>
      </c>
      <c r="AY324" s="238" t="s">
        <v>195</v>
      </c>
    </row>
    <row r="325" s="11" customFormat="1">
      <c r="A325" s="11"/>
      <c r="B325" s="228"/>
      <c r="C325" s="229"/>
      <c r="D325" s="213" t="s">
        <v>199</v>
      </c>
      <c r="E325" s="230" t="s">
        <v>1</v>
      </c>
      <c r="F325" s="231" t="s">
        <v>3158</v>
      </c>
      <c r="G325" s="229"/>
      <c r="H325" s="232">
        <v>4.0499999999999998</v>
      </c>
      <c r="I325" s="233"/>
      <c r="J325" s="229"/>
      <c r="K325" s="229"/>
      <c r="L325" s="234"/>
      <c r="M325" s="235"/>
      <c r="N325" s="236"/>
      <c r="O325" s="236"/>
      <c r="P325" s="236"/>
      <c r="Q325" s="236"/>
      <c r="R325" s="236"/>
      <c r="S325" s="236"/>
      <c r="T325" s="237"/>
      <c r="U325" s="11"/>
      <c r="V325" s="11"/>
      <c r="W325" s="11"/>
      <c r="X325" s="11"/>
      <c r="Y325" s="11"/>
      <c r="Z325" s="11"/>
      <c r="AA325" s="11"/>
      <c r="AB325" s="11"/>
      <c r="AC325" s="11"/>
      <c r="AD325" s="11"/>
      <c r="AE325" s="11"/>
      <c r="AT325" s="238" t="s">
        <v>199</v>
      </c>
      <c r="AU325" s="238" t="s">
        <v>85</v>
      </c>
      <c r="AV325" s="11" t="s">
        <v>85</v>
      </c>
      <c r="AW325" s="11" t="s">
        <v>32</v>
      </c>
      <c r="AX325" s="11" t="s">
        <v>76</v>
      </c>
      <c r="AY325" s="238" t="s">
        <v>195</v>
      </c>
    </row>
    <row r="326" s="16" customFormat="1">
      <c r="A326" s="16"/>
      <c r="B326" s="298"/>
      <c r="C326" s="299"/>
      <c r="D326" s="213" t="s">
        <v>199</v>
      </c>
      <c r="E326" s="300" t="s">
        <v>1</v>
      </c>
      <c r="F326" s="301" t="s">
        <v>1498</v>
      </c>
      <c r="G326" s="299"/>
      <c r="H326" s="302">
        <v>523.06200000000001</v>
      </c>
      <c r="I326" s="303"/>
      <c r="J326" s="299"/>
      <c r="K326" s="299"/>
      <c r="L326" s="304"/>
      <c r="M326" s="305"/>
      <c r="N326" s="306"/>
      <c r="O326" s="306"/>
      <c r="P326" s="306"/>
      <c r="Q326" s="306"/>
      <c r="R326" s="306"/>
      <c r="S326" s="306"/>
      <c r="T326" s="307"/>
      <c r="U326" s="16"/>
      <c r="V326" s="16"/>
      <c r="W326" s="16"/>
      <c r="X326" s="16"/>
      <c r="Y326" s="16"/>
      <c r="Z326" s="16"/>
      <c r="AA326" s="16"/>
      <c r="AB326" s="16"/>
      <c r="AC326" s="16"/>
      <c r="AD326" s="16"/>
      <c r="AE326" s="16"/>
      <c r="AT326" s="308" t="s">
        <v>199</v>
      </c>
      <c r="AU326" s="308" t="s">
        <v>85</v>
      </c>
      <c r="AV326" s="16" t="s">
        <v>229</v>
      </c>
      <c r="AW326" s="16" t="s">
        <v>32</v>
      </c>
      <c r="AX326" s="16" t="s">
        <v>76</v>
      </c>
      <c r="AY326" s="308" t="s">
        <v>195</v>
      </c>
    </row>
    <row r="327" s="10" customFormat="1">
      <c r="A327" s="10"/>
      <c r="B327" s="218"/>
      <c r="C327" s="219"/>
      <c r="D327" s="213" t="s">
        <v>199</v>
      </c>
      <c r="E327" s="220" t="s">
        <v>1</v>
      </c>
      <c r="F327" s="221" t="s">
        <v>3211</v>
      </c>
      <c r="G327" s="219"/>
      <c r="H327" s="220" t="s">
        <v>1</v>
      </c>
      <c r="I327" s="222"/>
      <c r="J327" s="219"/>
      <c r="K327" s="219"/>
      <c r="L327" s="223"/>
      <c r="M327" s="224"/>
      <c r="N327" s="225"/>
      <c r="O327" s="225"/>
      <c r="P327" s="225"/>
      <c r="Q327" s="225"/>
      <c r="R327" s="225"/>
      <c r="S327" s="225"/>
      <c r="T327" s="226"/>
      <c r="U327" s="10"/>
      <c r="V327" s="10"/>
      <c r="W327" s="10"/>
      <c r="X327" s="10"/>
      <c r="Y327" s="10"/>
      <c r="Z327" s="10"/>
      <c r="AA327" s="10"/>
      <c r="AB327" s="10"/>
      <c r="AC327" s="10"/>
      <c r="AD327" s="10"/>
      <c r="AE327" s="10"/>
      <c r="AT327" s="227" t="s">
        <v>199</v>
      </c>
      <c r="AU327" s="227" t="s">
        <v>85</v>
      </c>
      <c r="AV327" s="10" t="s">
        <v>83</v>
      </c>
      <c r="AW327" s="10" t="s">
        <v>32</v>
      </c>
      <c r="AX327" s="10" t="s">
        <v>76</v>
      </c>
      <c r="AY327" s="227" t="s">
        <v>195</v>
      </c>
    </row>
    <row r="328" s="11" customFormat="1">
      <c r="A328" s="11"/>
      <c r="B328" s="228"/>
      <c r="C328" s="229"/>
      <c r="D328" s="213" t="s">
        <v>199</v>
      </c>
      <c r="E328" s="230" t="s">
        <v>1</v>
      </c>
      <c r="F328" s="231" t="s">
        <v>3212</v>
      </c>
      <c r="G328" s="229"/>
      <c r="H328" s="232">
        <v>570</v>
      </c>
      <c r="I328" s="233"/>
      <c r="J328" s="229"/>
      <c r="K328" s="229"/>
      <c r="L328" s="234"/>
      <c r="M328" s="235"/>
      <c r="N328" s="236"/>
      <c r="O328" s="236"/>
      <c r="P328" s="236"/>
      <c r="Q328" s="236"/>
      <c r="R328" s="236"/>
      <c r="S328" s="236"/>
      <c r="T328" s="237"/>
      <c r="U328" s="11"/>
      <c r="V328" s="11"/>
      <c r="W328" s="11"/>
      <c r="X328" s="11"/>
      <c r="Y328" s="11"/>
      <c r="Z328" s="11"/>
      <c r="AA328" s="11"/>
      <c r="AB328" s="11"/>
      <c r="AC328" s="11"/>
      <c r="AD328" s="11"/>
      <c r="AE328" s="11"/>
      <c r="AT328" s="238" t="s">
        <v>199</v>
      </c>
      <c r="AU328" s="238" t="s">
        <v>85</v>
      </c>
      <c r="AV328" s="11" t="s">
        <v>85</v>
      </c>
      <c r="AW328" s="11" t="s">
        <v>32</v>
      </c>
      <c r="AX328" s="11" t="s">
        <v>76</v>
      </c>
      <c r="AY328" s="238" t="s">
        <v>195</v>
      </c>
    </row>
    <row r="329" s="11" customFormat="1">
      <c r="A329" s="11"/>
      <c r="B329" s="228"/>
      <c r="C329" s="229"/>
      <c r="D329" s="213" t="s">
        <v>199</v>
      </c>
      <c r="E329" s="230" t="s">
        <v>1</v>
      </c>
      <c r="F329" s="231" t="s">
        <v>3213</v>
      </c>
      <c r="G329" s="229"/>
      <c r="H329" s="232">
        <v>381</v>
      </c>
      <c r="I329" s="233"/>
      <c r="J329" s="229"/>
      <c r="K329" s="229"/>
      <c r="L329" s="234"/>
      <c r="M329" s="235"/>
      <c r="N329" s="236"/>
      <c r="O329" s="236"/>
      <c r="P329" s="236"/>
      <c r="Q329" s="236"/>
      <c r="R329" s="236"/>
      <c r="S329" s="236"/>
      <c r="T329" s="237"/>
      <c r="U329" s="11"/>
      <c r="V329" s="11"/>
      <c r="W329" s="11"/>
      <c r="X329" s="11"/>
      <c r="Y329" s="11"/>
      <c r="Z329" s="11"/>
      <c r="AA329" s="11"/>
      <c r="AB329" s="11"/>
      <c r="AC329" s="11"/>
      <c r="AD329" s="11"/>
      <c r="AE329" s="11"/>
      <c r="AT329" s="238" t="s">
        <v>199</v>
      </c>
      <c r="AU329" s="238" t="s">
        <v>85</v>
      </c>
      <c r="AV329" s="11" t="s">
        <v>85</v>
      </c>
      <c r="AW329" s="11" t="s">
        <v>32</v>
      </c>
      <c r="AX329" s="11" t="s">
        <v>76</v>
      </c>
      <c r="AY329" s="238" t="s">
        <v>195</v>
      </c>
    </row>
    <row r="330" s="11" customFormat="1">
      <c r="A330" s="11"/>
      <c r="B330" s="228"/>
      <c r="C330" s="229"/>
      <c r="D330" s="213" t="s">
        <v>199</v>
      </c>
      <c r="E330" s="230" t="s">
        <v>1</v>
      </c>
      <c r="F330" s="231" t="s">
        <v>3214</v>
      </c>
      <c r="G330" s="229"/>
      <c r="H330" s="232">
        <v>-228</v>
      </c>
      <c r="I330" s="233"/>
      <c r="J330" s="229"/>
      <c r="K330" s="229"/>
      <c r="L330" s="234"/>
      <c r="M330" s="235"/>
      <c r="N330" s="236"/>
      <c r="O330" s="236"/>
      <c r="P330" s="236"/>
      <c r="Q330" s="236"/>
      <c r="R330" s="236"/>
      <c r="S330" s="236"/>
      <c r="T330" s="237"/>
      <c r="U330" s="11"/>
      <c r="V330" s="11"/>
      <c r="W330" s="11"/>
      <c r="X330" s="11"/>
      <c r="Y330" s="11"/>
      <c r="Z330" s="11"/>
      <c r="AA330" s="11"/>
      <c r="AB330" s="11"/>
      <c r="AC330" s="11"/>
      <c r="AD330" s="11"/>
      <c r="AE330" s="11"/>
      <c r="AT330" s="238" t="s">
        <v>199</v>
      </c>
      <c r="AU330" s="238" t="s">
        <v>85</v>
      </c>
      <c r="AV330" s="11" t="s">
        <v>85</v>
      </c>
      <c r="AW330" s="11" t="s">
        <v>32</v>
      </c>
      <c r="AX330" s="11" t="s">
        <v>76</v>
      </c>
      <c r="AY330" s="238" t="s">
        <v>195</v>
      </c>
    </row>
    <row r="331" s="11" customFormat="1">
      <c r="A331" s="11"/>
      <c r="B331" s="228"/>
      <c r="C331" s="229"/>
      <c r="D331" s="213" t="s">
        <v>199</v>
      </c>
      <c r="E331" s="230" t="s">
        <v>1</v>
      </c>
      <c r="F331" s="231" t="s">
        <v>3215</v>
      </c>
      <c r="G331" s="229"/>
      <c r="H331" s="232">
        <v>-35.75</v>
      </c>
      <c r="I331" s="233"/>
      <c r="J331" s="229"/>
      <c r="K331" s="229"/>
      <c r="L331" s="234"/>
      <c r="M331" s="235"/>
      <c r="N331" s="236"/>
      <c r="O331" s="236"/>
      <c r="P331" s="236"/>
      <c r="Q331" s="236"/>
      <c r="R331" s="236"/>
      <c r="S331" s="236"/>
      <c r="T331" s="237"/>
      <c r="U331" s="11"/>
      <c r="V331" s="11"/>
      <c r="W331" s="11"/>
      <c r="X331" s="11"/>
      <c r="Y331" s="11"/>
      <c r="Z331" s="11"/>
      <c r="AA331" s="11"/>
      <c r="AB331" s="11"/>
      <c r="AC331" s="11"/>
      <c r="AD331" s="11"/>
      <c r="AE331" s="11"/>
      <c r="AT331" s="238" t="s">
        <v>199</v>
      </c>
      <c r="AU331" s="238" t="s">
        <v>85</v>
      </c>
      <c r="AV331" s="11" t="s">
        <v>85</v>
      </c>
      <c r="AW331" s="11" t="s">
        <v>32</v>
      </c>
      <c r="AX331" s="11" t="s">
        <v>76</v>
      </c>
      <c r="AY331" s="238" t="s">
        <v>195</v>
      </c>
    </row>
    <row r="332" s="11" customFormat="1">
      <c r="A332" s="11"/>
      <c r="B332" s="228"/>
      <c r="C332" s="229"/>
      <c r="D332" s="213" t="s">
        <v>199</v>
      </c>
      <c r="E332" s="230" t="s">
        <v>1</v>
      </c>
      <c r="F332" s="231" t="s">
        <v>3216</v>
      </c>
      <c r="G332" s="229"/>
      <c r="H332" s="232">
        <v>-120</v>
      </c>
      <c r="I332" s="233"/>
      <c r="J332" s="229"/>
      <c r="K332" s="229"/>
      <c r="L332" s="234"/>
      <c r="M332" s="235"/>
      <c r="N332" s="236"/>
      <c r="O332" s="236"/>
      <c r="P332" s="236"/>
      <c r="Q332" s="236"/>
      <c r="R332" s="236"/>
      <c r="S332" s="236"/>
      <c r="T332" s="237"/>
      <c r="U332" s="11"/>
      <c r="V332" s="11"/>
      <c r="W332" s="11"/>
      <c r="X332" s="11"/>
      <c r="Y332" s="11"/>
      <c r="Z332" s="11"/>
      <c r="AA332" s="11"/>
      <c r="AB332" s="11"/>
      <c r="AC332" s="11"/>
      <c r="AD332" s="11"/>
      <c r="AE332" s="11"/>
      <c r="AT332" s="238" t="s">
        <v>199</v>
      </c>
      <c r="AU332" s="238" t="s">
        <v>85</v>
      </c>
      <c r="AV332" s="11" t="s">
        <v>85</v>
      </c>
      <c r="AW332" s="11" t="s">
        <v>32</v>
      </c>
      <c r="AX332" s="11" t="s">
        <v>76</v>
      </c>
      <c r="AY332" s="238" t="s">
        <v>195</v>
      </c>
    </row>
    <row r="333" s="11" customFormat="1">
      <c r="A333" s="11"/>
      <c r="B333" s="228"/>
      <c r="C333" s="229"/>
      <c r="D333" s="213" t="s">
        <v>199</v>
      </c>
      <c r="E333" s="230" t="s">
        <v>1</v>
      </c>
      <c r="F333" s="231" t="s">
        <v>3217</v>
      </c>
      <c r="G333" s="229"/>
      <c r="H333" s="232">
        <v>-152.40000000000001</v>
      </c>
      <c r="I333" s="233"/>
      <c r="J333" s="229"/>
      <c r="K333" s="229"/>
      <c r="L333" s="234"/>
      <c r="M333" s="235"/>
      <c r="N333" s="236"/>
      <c r="O333" s="236"/>
      <c r="P333" s="236"/>
      <c r="Q333" s="236"/>
      <c r="R333" s="236"/>
      <c r="S333" s="236"/>
      <c r="T333" s="237"/>
      <c r="U333" s="11"/>
      <c r="V333" s="11"/>
      <c r="W333" s="11"/>
      <c r="X333" s="11"/>
      <c r="Y333" s="11"/>
      <c r="Z333" s="11"/>
      <c r="AA333" s="11"/>
      <c r="AB333" s="11"/>
      <c r="AC333" s="11"/>
      <c r="AD333" s="11"/>
      <c r="AE333" s="11"/>
      <c r="AT333" s="238" t="s">
        <v>199</v>
      </c>
      <c r="AU333" s="238" t="s">
        <v>85</v>
      </c>
      <c r="AV333" s="11" t="s">
        <v>85</v>
      </c>
      <c r="AW333" s="11" t="s">
        <v>32</v>
      </c>
      <c r="AX333" s="11" t="s">
        <v>76</v>
      </c>
      <c r="AY333" s="238" t="s">
        <v>195</v>
      </c>
    </row>
    <row r="334" s="11" customFormat="1">
      <c r="A334" s="11"/>
      <c r="B334" s="228"/>
      <c r="C334" s="229"/>
      <c r="D334" s="213" t="s">
        <v>199</v>
      </c>
      <c r="E334" s="230" t="s">
        <v>1</v>
      </c>
      <c r="F334" s="231" t="s">
        <v>3218</v>
      </c>
      <c r="G334" s="229"/>
      <c r="H334" s="232">
        <v>-26</v>
      </c>
      <c r="I334" s="233"/>
      <c r="J334" s="229"/>
      <c r="K334" s="229"/>
      <c r="L334" s="234"/>
      <c r="M334" s="235"/>
      <c r="N334" s="236"/>
      <c r="O334" s="236"/>
      <c r="P334" s="236"/>
      <c r="Q334" s="236"/>
      <c r="R334" s="236"/>
      <c r="S334" s="236"/>
      <c r="T334" s="237"/>
      <c r="U334" s="11"/>
      <c r="V334" s="11"/>
      <c r="W334" s="11"/>
      <c r="X334" s="11"/>
      <c r="Y334" s="11"/>
      <c r="Z334" s="11"/>
      <c r="AA334" s="11"/>
      <c r="AB334" s="11"/>
      <c r="AC334" s="11"/>
      <c r="AD334" s="11"/>
      <c r="AE334" s="11"/>
      <c r="AT334" s="238" t="s">
        <v>199</v>
      </c>
      <c r="AU334" s="238" t="s">
        <v>85</v>
      </c>
      <c r="AV334" s="11" t="s">
        <v>85</v>
      </c>
      <c r="AW334" s="11" t="s">
        <v>32</v>
      </c>
      <c r="AX334" s="11" t="s">
        <v>76</v>
      </c>
      <c r="AY334" s="238" t="s">
        <v>195</v>
      </c>
    </row>
    <row r="335" s="16" customFormat="1">
      <c r="A335" s="16"/>
      <c r="B335" s="298"/>
      <c r="C335" s="299"/>
      <c r="D335" s="213" t="s">
        <v>199</v>
      </c>
      <c r="E335" s="300" t="s">
        <v>1</v>
      </c>
      <c r="F335" s="301" t="s">
        <v>1498</v>
      </c>
      <c r="G335" s="299"/>
      <c r="H335" s="302">
        <v>388.85000000000002</v>
      </c>
      <c r="I335" s="303"/>
      <c r="J335" s="299"/>
      <c r="K335" s="299"/>
      <c r="L335" s="304"/>
      <c r="M335" s="305"/>
      <c r="N335" s="306"/>
      <c r="O335" s="306"/>
      <c r="P335" s="306"/>
      <c r="Q335" s="306"/>
      <c r="R335" s="306"/>
      <c r="S335" s="306"/>
      <c r="T335" s="307"/>
      <c r="U335" s="16"/>
      <c r="V335" s="16"/>
      <c r="W335" s="16"/>
      <c r="X335" s="16"/>
      <c r="Y335" s="16"/>
      <c r="Z335" s="16"/>
      <c r="AA335" s="16"/>
      <c r="AB335" s="16"/>
      <c r="AC335" s="16"/>
      <c r="AD335" s="16"/>
      <c r="AE335" s="16"/>
      <c r="AT335" s="308" t="s">
        <v>199</v>
      </c>
      <c r="AU335" s="308" t="s">
        <v>85</v>
      </c>
      <c r="AV335" s="16" t="s">
        <v>229</v>
      </c>
      <c r="AW335" s="16" t="s">
        <v>32</v>
      </c>
      <c r="AX335" s="16" t="s">
        <v>76</v>
      </c>
      <c r="AY335" s="308" t="s">
        <v>195</v>
      </c>
    </row>
    <row r="336" s="10" customFormat="1">
      <c r="A336" s="10"/>
      <c r="B336" s="218"/>
      <c r="C336" s="219"/>
      <c r="D336" s="213" t="s">
        <v>199</v>
      </c>
      <c r="E336" s="220" t="s">
        <v>1</v>
      </c>
      <c r="F336" s="221" t="s">
        <v>3219</v>
      </c>
      <c r="G336" s="219"/>
      <c r="H336" s="220" t="s">
        <v>1</v>
      </c>
      <c r="I336" s="222"/>
      <c r="J336" s="219"/>
      <c r="K336" s="219"/>
      <c r="L336" s="223"/>
      <c r="M336" s="224"/>
      <c r="N336" s="225"/>
      <c r="O336" s="225"/>
      <c r="P336" s="225"/>
      <c r="Q336" s="225"/>
      <c r="R336" s="225"/>
      <c r="S336" s="225"/>
      <c r="T336" s="226"/>
      <c r="U336" s="10"/>
      <c r="V336" s="10"/>
      <c r="W336" s="10"/>
      <c r="X336" s="10"/>
      <c r="Y336" s="10"/>
      <c r="Z336" s="10"/>
      <c r="AA336" s="10"/>
      <c r="AB336" s="10"/>
      <c r="AC336" s="10"/>
      <c r="AD336" s="10"/>
      <c r="AE336" s="10"/>
      <c r="AT336" s="227" t="s">
        <v>199</v>
      </c>
      <c r="AU336" s="227" t="s">
        <v>85</v>
      </c>
      <c r="AV336" s="10" t="s">
        <v>83</v>
      </c>
      <c r="AW336" s="10" t="s">
        <v>32</v>
      </c>
      <c r="AX336" s="10" t="s">
        <v>76</v>
      </c>
      <c r="AY336" s="227" t="s">
        <v>195</v>
      </c>
    </row>
    <row r="337" s="11" customFormat="1">
      <c r="A337" s="11"/>
      <c r="B337" s="228"/>
      <c r="C337" s="229"/>
      <c r="D337" s="213" t="s">
        <v>199</v>
      </c>
      <c r="E337" s="230" t="s">
        <v>1</v>
      </c>
      <c r="F337" s="231" t="s">
        <v>3220</v>
      </c>
      <c r="G337" s="229"/>
      <c r="H337" s="232">
        <v>8.1300000000000008</v>
      </c>
      <c r="I337" s="233"/>
      <c r="J337" s="229"/>
      <c r="K337" s="229"/>
      <c r="L337" s="234"/>
      <c r="M337" s="235"/>
      <c r="N337" s="236"/>
      <c r="O337" s="236"/>
      <c r="P337" s="236"/>
      <c r="Q337" s="236"/>
      <c r="R337" s="236"/>
      <c r="S337" s="236"/>
      <c r="T337" s="237"/>
      <c r="U337" s="11"/>
      <c r="V337" s="11"/>
      <c r="W337" s="11"/>
      <c r="X337" s="11"/>
      <c r="Y337" s="11"/>
      <c r="Z337" s="11"/>
      <c r="AA337" s="11"/>
      <c r="AB337" s="11"/>
      <c r="AC337" s="11"/>
      <c r="AD337" s="11"/>
      <c r="AE337" s="11"/>
      <c r="AT337" s="238" t="s">
        <v>199</v>
      </c>
      <c r="AU337" s="238" t="s">
        <v>85</v>
      </c>
      <c r="AV337" s="11" t="s">
        <v>85</v>
      </c>
      <c r="AW337" s="11" t="s">
        <v>32</v>
      </c>
      <c r="AX337" s="11" t="s">
        <v>76</v>
      </c>
      <c r="AY337" s="238" t="s">
        <v>195</v>
      </c>
    </row>
    <row r="338" s="11" customFormat="1">
      <c r="A338" s="11"/>
      <c r="B338" s="228"/>
      <c r="C338" s="229"/>
      <c r="D338" s="213" t="s">
        <v>199</v>
      </c>
      <c r="E338" s="230" t="s">
        <v>1</v>
      </c>
      <c r="F338" s="231" t="s">
        <v>3221</v>
      </c>
      <c r="G338" s="229"/>
      <c r="H338" s="232">
        <v>2.3999999999999999</v>
      </c>
      <c r="I338" s="233"/>
      <c r="J338" s="229"/>
      <c r="K338" s="229"/>
      <c r="L338" s="234"/>
      <c r="M338" s="235"/>
      <c r="N338" s="236"/>
      <c r="O338" s="236"/>
      <c r="P338" s="236"/>
      <c r="Q338" s="236"/>
      <c r="R338" s="236"/>
      <c r="S338" s="236"/>
      <c r="T338" s="237"/>
      <c r="U338" s="11"/>
      <c r="V338" s="11"/>
      <c r="W338" s="11"/>
      <c r="X338" s="11"/>
      <c r="Y338" s="11"/>
      <c r="Z338" s="11"/>
      <c r="AA338" s="11"/>
      <c r="AB338" s="11"/>
      <c r="AC338" s="11"/>
      <c r="AD338" s="11"/>
      <c r="AE338" s="11"/>
      <c r="AT338" s="238" t="s">
        <v>199</v>
      </c>
      <c r="AU338" s="238" t="s">
        <v>85</v>
      </c>
      <c r="AV338" s="11" t="s">
        <v>85</v>
      </c>
      <c r="AW338" s="11" t="s">
        <v>32</v>
      </c>
      <c r="AX338" s="11" t="s">
        <v>76</v>
      </c>
      <c r="AY338" s="238" t="s">
        <v>195</v>
      </c>
    </row>
    <row r="339" s="11" customFormat="1">
      <c r="A339" s="11"/>
      <c r="B339" s="228"/>
      <c r="C339" s="229"/>
      <c r="D339" s="213" t="s">
        <v>199</v>
      </c>
      <c r="E339" s="230" t="s">
        <v>1</v>
      </c>
      <c r="F339" s="231" t="s">
        <v>3222</v>
      </c>
      <c r="G339" s="229"/>
      <c r="H339" s="232">
        <v>11.85</v>
      </c>
      <c r="I339" s="233"/>
      <c r="J339" s="229"/>
      <c r="K339" s="229"/>
      <c r="L339" s="234"/>
      <c r="M339" s="235"/>
      <c r="N339" s="236"/>
      <c r="O339" s="236"/>
      <c r="P339" s="236"/>
      <c r="Q339" s="236"/>
      <c r="R339" s="236"/>
      <c r="S339" s="236"/>
      <c r="T339" s="237"/>
      <c r="U339" s="11"/>
      <c r="V339" s="11"/>
      <c r="W339" s="11"/>
      <c r="X339" s="11"/>
      <c r="Y339" s="11"/>
      <c r="Z339" s="11"/>
      <c r="AA339" s="11"/>
      <c r="AB339" s="11"/>
      <c r="AC339" s="11"/>
      <c r="AD339" s="11"/>
      <c r="AE339" s="11"/>
      <c r="AT339" s="238" t="s">
        <v>199</v>
      </c>
      <c r="AU339" s="238" t="s">
        <v>85</v>
      </c>
      <c r="AV339" s="11" t="s">
        <v>85</v>
      </c>
      <c r="AW339" s="11" t="s">
        <v>32</v>
      </c>
      <c r="AX339" s="11" t="s">
        <v>76</v>
      </c>
      <c r="AY339" s="238" t="s">
        <v>195</v>
      </c>
    </row>
    <row r="340" s="11" customFormat="1">
      <c r="A340" s="11"/>
      <c r="B340" s="228"/>
      <c r="C340" s="229"/>
      <c r="D340" s="213" t="s">
        <v>199</v>
      </c>
      <c r="E340" s="230" t="s">
        <v>1</v>
      </c>
      <c r="F340" s="231" t="s">
        <v>3223</v>
      </c>
      <c r="G340" s="229"/>
      <c r="H340" s="232">
        <v>4.7999999999999998</v>
      </c>
      <c r="I340" s="233"/>
      <c r="J340" s="229"/>
      <c r="K340" s="229"/>
      <c r="L340" s="234"/>
      <c r="M340" s="235"/>
      <c r="N340" s="236"/>
      <c r="O340" s="236"/>
      <c r="P340" s="236"/>
      <c r="Q340" s="236"/>
      <c r="R340" s="236"/>
      <c r="S340" s="236"/>
      <c r="T340" s="237"/>
      <c r="U340" s="11"/>
      <c r="V340" s="11"/>
      <c r="W340" s="11"/>
      <c r="X340" s="11"/>
      <c r="Y340" s="11"/>
      <c r="Z340" s="11"/>
      <c r="AA340" s="11"/>
      <c r="AB340" s="11"/>
      <c r="AC340" s="11"/>
      <c r="AD340" s="11"/>
      <c r="AE340" s="11"/>
      <c r="AT340" s="238" t="s">
        <v>199</v>
      </c>
      <c r="AU340" s="238" t="s">
        <v>85</v>
      </c>
      <c r="AV340" s="11" t="s">
        <v>85</v>
      </c>
      <c r="AW340" s="11" t="s">
        <v>32</v>
      </c>
      <c r="AX340" s="11" t="s">
        <v>76</v>
      </c>
      <c r="AY340" s="238" t="s">
        <v>195</v>
      </c>
    </row>
    <row r="341" s="11" customFormat="1">
      <c r="A341" s="11"/>
      <c r="B341" s="228"/>
      <c r="C341" s="229"/>
      <c r="D341" s="213" t="s">
        <v>199</v>
      </c>
      <c r="E341" s="230" t="s">
        <v>1</v>
      </c>
      <c r="F341" s="231" t="s">
        <v>3224</v>
      </c>
      <c r="G341" s="229"/>
      <c r="H341" s="232">
        <v>21.800000000000001</v>
      </c>
      <c r="I341" s="233"/>
      <c r="J341" s="229"/>
      <c r="K341" s="229"/>
      <c r="L341" s="234"/>
      <c r="M341" s="235"/>
      <c r="N341" s="236"/>
      <c r="O341" s="236"/>
      <c r="P341" s="236"/>
      <c r="Q341" s="236"/>
      <c r="R341" s="236"/>
      <c r="S341" s="236"/>
      <c r="T341" s="237"/>
      <c r="U341" s="11"/>
      <c r="V341" s="11"/>
      <c r="W341" s="11"/>
      <c r="X341" s="11"/>
      <c r="Y341" s="11"/>
      <c r="Z341" s="11"/>
      <c r="AA341" s="11"/>
      <c r="AB341" s="11"/>
      <c r="AC341" s="11"/>
      <c r="AD341" s="11"/>
      <c r="AE341" s="11"/>
      <c r="AT341" s="238" t="s">
        <v>199</v>
      </c>
      <c r="AU341" s="238" t="s">
        <v>85</v>
      </c>
      <c r="AV341" s="11" t="s">
        <v>85</v>
      </c>
      <c r="AW341" s="11" t="s">
        <v>32</v>
      </c>
      <c r="AX341" s="11" t="s">
        <v>76</v>
      </c>
      <c r="AY341" s="238" t="s">
        <v>195</v>
      </c>
    </row>
    <row r="342" s="11" customFormat="1">
      <c r="A342" s="11"/>
      <c r="B342" s="228"/>
      <c r="C342" s="229"/>
      <c r="D342" s="213" t="s">
        <v>199</v>
      </c>
      <c r="E342" s="230" t="s">
        <v>1</v>
      </c>
      <c r="F342" s="231" t="s">
        <v>3225</v>
      </c>
      <c r="G342" s="229"/>
      <c r="H342" s="232">
        <v>2.3999999999999999</v>
      </c>
      <c r="I342" s="233"/>
      <c r="J342" s="229"/>
      <c r="K342" s="229"/>
      <c r="L342" s="234"/>
      <c r="M342" s="235"/>
      <c r="N342" s="236"/>
      <c r="O342" s="236"/>
      <c r="P342" s="236"/>
      <c r="Q342" s="236"/>
      <c r="R342" s="236"/>
      <c r="S342" s="236"/>
      <c r="T342" s="237"/>
      <c r="U342" s="11"/>
      <c r="V342" s="11"/>
      <c r="W342" s="11"/>
      <c r="X342" s="11"/>
      <c r="Y342" s="11"/>
      <c r="Z342" s="11"/>
      <c r="AA342" s="11"/>
      <c r="AB342" s="11"/>
      <c r="AC342" s="11"/>
      <c r="AD342" s="11"/>
      <c r="AE342" s="11"/>
      <c r="AT342" s="238" t="s">
        <v>199</v>
      </c>
      <c r="AU342" s="238" t="s">
        <v>85</v>
      </c>
      <c r="AV342" s="11" t="s">
        <v>85</v>
      </c>
      <c r="AW342" s="11" t="s">
        <v>32</v>
      </c>
      <c r="AX342" s="11" t="s">
        <v>76</v>
      </c>
      <c r="AY342" s="238" t="s">
        <v>195</v>
      </c>
    </row>
    <row r="343" s="11" customFormat="1">
      <c r="A343" s="11"/>
      <c r="B343" s="228"/>
      <c r="C343" s="229"/>
      <c r="D343" s="213" t="s">
        <v>199</v>
      </c>
      <c r="E343" s="230" t="s">
        <v>1</v>
      </c>
      <c r="F343" s="231" t="s">
        <v>3226</v>
      </c>
      <c r="G343" s="229"/>
      <c r="H343" s="232">
        <v>4.75</v>
      </c>
      <c r="I343" s="233"/>
      <c r="J343" s="229"/>
      <c r="K343" s="229"/>
      <c r="L343" s="234"/>
      <c r="M343" s="235"/>
      <c r="N343" s="236"/>
      <c r="O343" s="236"/>
      <c r="P343" s="236"/>
      <c r="Q343" s="236"/>
      <c r="R343" s="236"/>
      <c r="S343" s="236"/>
      <c r="T343" s="237"/>
      <c r="U343" s="11"/>
      <c r="V343" s="11"/>
      <c r="W343" s="11"/>
      <c r="X343" s="11"/>
      <c r="Y343" s="11"/>
      <c r="Z343" s="11"/>
      <c r="AA343" s="11"/>
      <c r="AB343" s="11"/>
      <c r="AC343" s="11"/>
      <c r="AD343" s="11"/>
      <c r="AE343" s="11"/>
      <c r="AT343" s="238" t="s">
        <v>199</v>
      </c>
      <c r="AU343" s="238" t="s">
        <v>85</v>
      </c>
      <c r="AV343" s="11" t="s">
        <v>85</v>
      </c>
      <c r="AW343" s="11" t="s">
        <v>32</v>
      </c>
      <c r="AX343" s="11" t="s">
        <v>76</v>
      </c>
      <c r="AY343" s="238" t="s">
        <v>195</v>
      </c>
    </row>
    <row r="344" s="11" customFormat="1">
      <c r="A344" s="11"/>
      <c r="B344" s="228"/>
      <c r="C344" s="229"/>
      <c r="D344" s="213" t="s">
        <v>199</v>
      </c>
      <c r="E344" s="230" t="s">
        <v>1</v>
      </c>
      <c r="F344" s="231" t="s">
        <v>3225</v>
      </c>
      <c r="G344" s="229"/>
      <c r="H344" s="232">
        <v>2.3999999999999999</v>
      </c>
      <c r="I344" s="233"/>
      <c r="J344" s="229"/>
      <c r="K344" s="229"/>
      <c r="L344" s="234"/>
      <c r="M344" s="235"/>
      <c r="N344" s="236"/>
      <c r="O344" s="236"/>
      <c r="P344" s="236"/>
      <c r="Q344" s="236"/>
      <c r="R344" s="236"/>
      <c r="S344" s="236"/>
      <c r="T344" s="237"/>
      <c r="U344" s="11"/>
      <c r="V344" s="11"/>
      <c r="W344" s="11"/>
      <c r="X344" s="11"/>
      <c r="Y344" s="11"/>
      <c r="Z344" s="11"/>
      <c r="AA344" s="11"/>
      <c r="AB344" s="11"/>
      <c r="AC344" s="11"/>
      <c r="AD344" s="11"/>
      <c r="AE344" s="11"/>
      <c r="AT344" s="238" t="s">
        <v>199</v>
      </c>
      <c r="AU344" s="238" t="s">
        <v>85</v>
      </c>
      <c r="AV344" s="11" t="s">
        <v>85</v>
      </c>
      <c r="AW344" s="11" t="s">
        <v>32</v>
      </c>
      <c r="AX344" s="11" t="s">
        <v>76</v>
      </c>
      <c r="AY344" s="238" t="s">
        <v>195</v>
      </c>
    </row>
    <row r="345" s="11" customFormat="1">
      <c r="A345" s="11"/>
      <c r="B345" s="228"/>
      <c r="C345" s="229"/>
      <c r="D345" s="213" t="s">
        <v>199</v>
      </c>
      <c r="E345" s="230" t="s">
        <v>1</v>
      </c>
      <c r="F345" s="231" t="s">
        <v>3227</v>
      </c>
      <c r="G345" s="229"/>
      <c r="H345" s="232">
        <v>3.98</v>
      </c>
      <c r="I345" s="233"/>
      <c r="J345" s="229"/>
      <c r="K345" s="229"/>
      <c r="L345" s="234"/>
      <c r="M345" s="235"/>
      <c r="N345" s="236"/>
      <c r="O345" s="236"/>
      <c r="P345" s="236"/>
      <c r="Q345" s="236"/>
      <c r="R345" s="236"/>
      <c r="S345" s="236"/>
      <c r="T345" s="237"/>
      <c r="U345" s="11"/>
      <c r="V345" s="11"/>
      <c r="W345" s="11"/>
      <c r="X345" s="11"/>
      <c r="Y345" s="11"/>
      <c r="Z345" s="11"/>
      <c r="AA345" s="11"/>
      <c r="AB345" s="11"/>
      <c r="AC345" s="11"/>
      <c r="AD345" s="11"/>
      <c r="AE345" s="11"/>
      <c r="AT345" s="238" t="s">
        <v>199</v>
      </c>
      <c r="AU345" s="238" t="s">
        <v>85</v>
      </c>
      <c r="AV345" s="11" t="s">
        <v>85</v>
      </c>
      <c r="AW345" s="11" t="s">
        <v>32</v>
      </c>
      <c r="AX345" s="11" t="s">
        <v>76</v>
      </c>
      <c r="AY345" s="238" t="s">
        <v>195</v>
      </c>
    </row>
    <row r="346" s="11" customFormat="1">
      <c r="A346" s="11"/>
      <c r="B346" s="228"/>
      <c r="C346" s="229"/>
      <c r="D346" s="213" t="s">
        <v>199</v>
      </c>
      <c r="E346" s="230" t="s">
        <v>1</v>
      </c>
      <c r="F346" s="231" t="s">
        <v>3228</v>
      </c>
      <c r="G346" s="229"/>
      <c r="H346" s="232">
        <v>2.6000000000000001</v>
      </c>
      <c r="I346" s="233"/>
      <c r="J346" s="229"/>
      <c r="K346" s="229"/>
      <c r="L346" s="234"/>
      <c r="M346" s="235"/>
      <c r="N346" s="236"/>
      <c r="O346" s="236"/>
      <c r="P346" s="236"/>
      <c r="Q346" s="236"/>
      <c r="R346" s="236"/>
      <c r="S346" s="236"/>
      <c r="T346" s="237"/>
      <c r="U346" s="11"/>
      <c r="V346" s="11"/>
      <c r="W346" s="11"/>
      <c r="X346" s="11"/>
      <c r="Y346" s="11"/>
      <c r="Z346" s="11"/>
      <c r="AA346" s="11"/>
      <c r="AB346" s="11"/>
      <c r="AC346" s="11"/>
      <c r="AD346" s="11"/>
      <c r="AE346" s="11"/>
      <c r="AT346" s="238" t="s">
        <v>199</v>
      </c>
      <c r="AU346" s="238" t="s">
        <v>85</v>
      </c>
      <c r="AV346" s="11" t="s">
        <v>85</v>
      </c>
      <c r="AW346" s="11" t="s">
        <v>32</v>
      </c>
      <c r="AX346" s="11" t="s">
        <v>76</v>
      </c>
      <c r="AY346" s="238" t="s">
        <v>195</v>
      </c>
    </row>
    <row r="347" s="16" customFormat="1">
      <c r="A347" s="16"/>
      <c r="B347" s="298"/>
      <c r="C347" s="299"/>
      <c r="D347" s="213" t="s">
        <v>199</v>
      </c>
      <c r="E347" s="300" t="s">
        <v>1</v>
      </c>
      <c r="F347" s="301" t="s">
        <v>1498</v>
      </c>
      <c r="G347" s="299"/>
      <c r="H347" s="302">
        <v>65.109999999999999</v>
      </c>
      <c r="I347" s="303"/>
      <c r="J347" s="299"/>
      <c r="K347" s="299"/>
      <c r="L347" s="304"/>
      <c r="M347" s="305"/>
      <c r="N347" s="306"/>
      <c r="O347" s="306"/>
      <c r="P347" s="306"/>
      <c r="Q347" s="306"/>
      <c r="R347" s="306"/>
      <c r="S347" s="306"/>
      <c r="T347" s="307"/>
      <c r="U347" s="16"/>
      <c r="V347" s="16"/>
      <c r="W347" s="16"/>
      <c r="X347" s="16"/>
      <c r="Y347" s="16"/>
      <c r="Z347" s="16"/>
      <c r="AA347" s="16"/>
      <c r="AB347" s="16"/>
      <c r="AC347" s="16"/>
      <c r="AD347" s="16"/>
      <c r="AE347" s="16"/>
      <c r="AT347" s="308" t="s">
        <v>199</v>
      </c>
      <c r="AU347" s="308" t="s">
        <v>85</v>
      </c>
      <c r="AV347" s="16" t="s">
        <v>229</v>
      </c>
      <c r="AW347" s="16" t="s">
        <v>32</v>
      </c>
      <c r="AX347" s="16" t="s">
        <v>76</v>
      </c>
      <c r="AY347" s="308" t="s">
        <v>195</v>
      </c>
    </row>
    <row r="348" s="15" customFormat="1">
      <c r="A348" s="15"/>
      <c r="B348" s="287"/>
      <c r="C348" s="288"/>
      <c r="D348" s="213" t="s">
        <v>199</v>
      </c>
      <c r="E348" s="289" t="s">
        <v>1</v>
      </c>
      <c r="F348" s="290" t="s">
        <v>1422</v>
      </c>
      <c r="G348" s="288"/>
      <c r="H348" s="291">
        <v>1623.5260000000001</v>
      </c>
      <c r="I348" s="292"/>
      <c r="J348" s="288"/>
      <c r="K348" s="288"/>
      <c r="L348" s="293"/>
      <c r="M348" s="294"/>
      <c r="N348" s="295"/>
      <c r="O348" s="295"/>
      <c r="P348" s="295"/>
      <c r="Q348" s="295"/>
      <c r="R348" s="295"/>
      <c r="S348" s="295"/>
      <c r="T348" s="296"/>
      <c r="U348" s="15"/>
      <c r="V348" s="15"/>
      <c r="W348" s="15"/>
      <c r="X348" s="15"/>
      <c r="Y348" s="15"/>
      <c r="Z348" s="15"/>
      <c r="AA348" s="15"/>
      <c r="AB348" s="15"/>
      <c r="AC348" s="15"/>
      <c r="AD348" s="15"/>
      <c r="AE348" s="15"/>
      <c r="AT348" s="297" t="s">
        <v>199</v>
      </c>
      <c r="AU348" s="297" t="s">
        <v>85</v>
      </c>
      <c r="AV348" s="15" t="s">
        <v>234</v>
      </c>
      <c r="AW348" s="15" t="s">
        <v>32</v>
      </c>
      <c r="AX348" s="15" t="s">
        <v>83</v>
      </c>
      <c r="AY348" s="297" t="s">
        <v>195</v>
      </c>
    </row>
    <row r="349" s="2" customFormat="1" ht="16.5" customHeight="1">
      <c r="A349" s="39"/>
      <c r="B349" s="40"/>
      <c r="C349" s="200" t="s">
        <v>265</v>
      </c>
      <c r="D349" s="200" t="s">
        <v>191</v>
      </c>
      <c r="E349" s="201" t="s">
        <v>3229</v>
      </c>
      <c r="F349" s="202" t="s">
        <v>3230</v>
      </c>
      <c r="G349" s="203" t="s">
        <v>513</v>
      </c>
      <c r="H349" s="204">
        <v>4.7999999999999998</v>
      </c>
      <c r="I349" s="205"/>
      <c r="J349" s="206">
        <f>ROUND(I349*H349,2)</f>
        <v>0</v>
      </c>
      <c r="K349" s="202" t="s">
        <v>1412</v>
      </c>
      <c r="L349" s="45"/>
      <c r="M349" s="207" t="s">
        <v>1</v>
      </c>
      <c r="N349" s="208" t="s">
        <v>41</v>
      </c>
      <c r="O349" s="92"/>
      <c r="P349" s="209">
        <f>O349*H349</f>
        <v>0</v>
      </c>
      <c r="Q349" s="209">
        <v>0</v>
      </c>
      <c r="R349" s="209">
        <f>Q349*H349</f>
        <v>0</v>
      </c>
      <c r="S349" s="209">
        <v>0.20499999999999999</v>
      </c>
      <c r="T349" s="210">
        <f>S349*H349</f>
        <v>0.98399999999999987</v>
      </c>
      <c r="U349" s="39"/>
      <c r="V349" s="39"/>
      <c r="W349" s="39"/>
      <c r="X349" s="39"/>
      <c r="Y349" s="39"/>
      <c r="Z349" s="39"/>
      <c r="AA349" s="39"/>
      <c r="AB349" s="39"/>
      <c r="AC349" s="39"/>
      <c r="AD349" s="39"/>
      <c r="AE349" s="39"/>
      <c r="AR349" s="211" t="s">
        <v>234</v>
      </c>
      <c r="AT349" s="211" t="s">
        <v>191</v>
      </c>
      <c r="AU349" s="211" t="s">
        <v>85</v>
      </c>
      <c r="AY349" s="18" t="s">
        <v>195</v>
      </c>
      <c r="BE349" s="212">
        <f>IF(N349="základní",J349,0)</f>
        <v>0</v>
      </c>
      <c r="BF349" s="212">
        <f>IF(N349="snížená",J349,0)</f>
        <v>0</v>
      </c>
      <c r="BG349" s="212">
        <f>IF(N349="zákl. přenesená",J349,0)</f>
        <v>0</v>
      </c>
      <c r="BH349" s="212">
        <f>IF(N349="sníž. přenesená",J349,0)</f>
        <v>0</v>
      </c>
      <c r="BI349" s="212">
        <f>IF(N349="nulová",J349,0)</f>
        <v>0</v>
      </c>
      <c r="BJ349" s="18" t="s">
        <v>83</v>
      </c>
      <c r="BK349" s="212">
        <f>ROUND(I349*H349,2)</f>
        <v>0</v>
      </c>
      <c r="BL349" s="18" t="s">
        <v>234</v>
      </c>
      <c r="BM349" s="211" t="s">
        <v>3231</v>
      </c>
    </row>
    <row r="350" s="2" customFormat="1">
      <c r="A350" s="39"/>
      <c r="B350" s="40"/>
      <c r="C350" s="41"/>
      <c r="D350" s="213" t="s">
        <v>197</v>
      </c>
      <c r="E350" s="41"/>
      <c r="F350" s="214" t="s">
        <v>3232</v>
      </c>
      <c r="G350" s="41"/>
      <c r="H350" s="41"/>
      <c r="I350" s="215"/>
      <c r="J350" s="41"/>
      <c r="K350" s="41"/>
      <c r="L350" s="45"/>
      <c r="M350" s="216"/>
      <c r="N350" s="217"/>
      <c r="O350" s="92"/>
      <c r="P350" s="92"/>
      <c r="Q350" s="92"/>
      <c r="R350" s="92"/>
      <c r="S350" s="92"/>
      <c r="T350" s="93"/>
      <c r="U350" s="39"/>
      <c r="V350" s="39"/>
      <c r="W350" s="39"/>
      <c r="X350" s="39"/>
      <c r="Y350" s="39"/>
      <c r="Z350" s="39"/>
      <c r="AA350" s="39"/>
      <c r="AB350" s="39"/>
      <c r="AC350" s="39"/>
      <c r="AD350" s="39"/>
      <c r="AE350" s="39"/>
      <c r="AT350" s="18" t="s">
        <v>197</v>
      </c>
      <c r="AU350" s="18" t="s">
        <v>85</v>
      </c>
    </row>
    <row r="351" s="11" customFormat="1">
      <c r="A351" s="11"/>
      <c r="B351" s="228"/>
      <c r="C351" s="229"/>
      <c r="D351" s="213" t="s">
        <v>199</v>
      </c>
      <c r="E351" s="230" t="s">
        <v>1</v>
      </c>
      <c r="F351" s="231" t="s">
        <v>3233</v>
      </c>
      <c r="G351" s="229"/>
      <c r="H351" s="232">
        <v>2.3999999999999999</v>
      </c>
      <c r="I351" s="233"/>
      <c r="J351" s="229"/>
      <c r="K351" s="229"/>
      <c r="L351" s="234"/>
      <c r="M351" s="235"/>
      <c r="N351" s="236"/>
      <c r="O351" s="236"/>
      <c r="P351" s="236"/>
      <c r="Q351" s="236"/>
      <c r="R351" s="236"/>
      <c r="S351" s="236"/>
      <c r="T351" s="237"/>
      <c r="U351" s="11"/>
      <c r="V351" s="11"/>
      <c r="W351" s="11"/>
      <c r="X351" s="11"/>
      <c r="Y351" s="11"/>
      <c r="Z351" s="11"/>
      <c r="AA351" s="11"/>
      <c r="AB351" s="11"/>
      <c r="AC351" s="11"/>
      <c r="AD351" s="11"/>
      <c r="AE351" s="11"/>
      <c r="AT351" s="238" t="s">
        <v>199</v>
      </c>
      <c r="AU351" s="238" t="s">
        <v>85</v>
      </c>
      <c r="AV351" s="11" t="s">
        <v>85</v>
      </c>
      <c r="AW351" s="11" t="s">
        <v>32</v>
      </c>
      <c r="AX351" s="11" t="s">
        <v>76</v>
      </c>
      <c r="AY351" s="238" t="s">
        <v>195</v>
      </c>
    </row>
    <row r="352" s="11" customFormat="1">
      <c r="A352" s="11"/>
      <c r="B352" s="228"/>
      <c r="C352" s="229"/>
      <c r="D352" s="213" t="s">
        <v>199</v>
      </c>
      <c r="E352" s="230" t="s">
        <v>1</v>
      </c>
      <c r="F352" s="231" t="s">
        <v>3234</v>
      </c>
      <c r="G352" s="229"/>
      <c r="H352" s="232">
        <v>2.3999999999999999</v>
      </c>
      <c r="I352" s="233"/>
      <c r="J352" s="229"/>
      <c r="K352" s="229"/>
      <c r="L352" s="234"/>
      <c r="M352" s="235"/>
      <c r="N352" s="236"/>
      <c r="O352" s="236"/>
      <c r="P352" s="236"/>
      <c r="Q352" s="236"/>
      <c r="R352" s="236"/>
      <c r="S352" s="236"/>
      <c r="T352" s="237"/>
      <c r="U352" s="11"/>
      <c r="V352" s="11"/>
      <c r="W352" s="11"/>
      <c r="X352" s="11"/>
      <c r="Y352" s="11"/>
      <c r="Z352" s="11"/>
      <c r="AA352" s="11"/>
      <c r="AB352" s="11"/>
      <c r="AC352" s="11"/>
      <c r="AD352" s="11"/>
      <c r="AE352" s="11"/>
      <c r="AT352" s="238" t="s">
        <v>199</v>
      </c>
      <c r="AU352" s="238" t="s">
        <v>85</v>
      </c>
      <c r="AV352" s="11" t="s">
        <v>85</v>
      </c>
      <c r="AW352" s="11" t="s">
        <v>32</v>
      </c>
      <c r="AX352" s="11" t="s">
        <v>76</v>
      </c>
      <c r="AY352" s="238" t="s">
        <v>195</v>
      </c>
    </row>
    <row r="353" s="15" customFormat="1">
      <c r="A353" s="15"/>
      <c r="B353" s="287"/>
      <c r="C353" s="288"/>
      <c r="D353" s="213" t="s">
        <v>199</v>
      </c>
      <c r="E353" s="289" t="s">
        <v>1</v>
      </c>
      <c r="F353" s="290" t="s">
        <v>1422</v>
      </c>
      <c r="G353" s="288"/>
      <c r="H353" s="291">
        <v>4.7999999999999998</v>
      </c>
      <c r="I353" s="292"/>
      <c r="J353" s="288"/>
      <c r="K353" s="288"/>
      <c r="L353" s="293"/>
      <c r="M353" s="294"/>
      <c r="N353" s="295"/>
      <c r="O353" s="295"/>
      <c r="P353" s="295"/>
      <c r="Q353" s="295"/>
      <c r="R353" s="295"/>
      <c r="S353" s="295"/>
      <c r="T353" s="296"/>
      <c r="U353" s="15"/>
      <c r="V353" s="15"/>
      <c r="W353" s="15"/>
      <c r="X353" s="15"/>
      <c r="Y353" s="15"/>
      <c r="Z353" s="15"/>
      <c r="AA353" s="15"/>
      <c r="AB353" s="15"/>
      <c r="AC353" s="15"/>
      <c r="AD353" s="15"/>
      <c r="AE353" s="15"/>
      <c r="AT353" s="297" t="s">
        <v>199</v>
      </c>
      <c r="AU353" s="297" t="s">
        <v>85</v>
      </c>
      <c r="AV353" s="15" t="s">
        <v>234</v>
      </c>
      <c r="AW353" s="15" t="s">
        <v>32</v>
      </c>
      <c r="AX353" s="15" t="s">
        <v>83</v>
      </c>
      <c r="AY353" s="297" t="s">
        <v>195</v>
      </c>
    </row>
    <row r="354" s="2" customFormat="1" ht="24.15" customHeight="1">
      <c r="A354" s="39"/>
      <c r="B354" s="40"/>
      <c r="C354" s="200" t="s">
        <v>269</v>
      </c>
      <c r="D354" s="200" t="s">
        <v>191</v>
      </c>
      <c r="E354" s="201" t="s">
        <v>1447</v>
      </c>
      <c r="F354" s="202" t="s">
        <v>1448</v>
      </c>
      <c r="G354" s="203" t="s">
        <v>1449</v>
      </c>
      <c r="H354" s="204">
        <v>924</v>
      </c>
      <c r="I354" s="205"/>
      <c r="J354" s="206">
        <f>ROUND(I354*H354,2)</f>
        <v>0</v>
      </c>
      <c r="K354" s="202" t="s">
        <v>1412</v>
      </c>
      <c r="L354" s="45"/>
      <c r="M354" s="207" t="s">
        <v>1</v>
      </c>
      <c r="N354" s="208" t="s">
        <v>41</v>
      </c>
      <c r="O354" s="92"/>
      <c r="P354" s="209">
        <f>O354*H354</f>
        <v>0</v>
      </c>
      <c r="Q354" s="209">
        <v>3.0000000000000001E-05</v>
      </c>
      <c r="R354" s="209">
        <f>Q354*H354</f>
        <v>0.027720000000000002</v>
      </c>
      <c r="S354" s="209">
        <v>0</v>
      </c>
      <c r="T354" s="210">
        <f>S354*H354</f>
        <v>0</v>
      </c>
      <c r="U354" s="39"/>
      <c r="V354" s="39"/>
      <c r="W354" s="39"/>
      <c r="X354" s="39"/>
      <c r="Y354" s="39"/>
      <c r="Z354" s="39"/>
      <c r="AA354" s="39"/>
      <c r="AB354" s="39"/>
      <c r="AC354" s="39"/>
      <c r="AD354" s="39"/>
      <c r="AE354" s="39"/>
      <c r="AR354" s="211" t="s">
        <v>234</v>
      </c>
      <c r="AT354" s="211" t="s">
        <v>191</v>
      </c>
      <c r="AU354" s="211" t="s">
        <v>85</v>
      </c>
      <c r="AY354" s="18" t="s">
        <v>195</v>
      </c>
      <c r="BE354" s="212">
        <f>IF(N354="základní",J354,0)</f>
        <v>0</v>
      </c>
      <c r="BF354" s="212">
        <f>IF(N354="snížená",J354,0)</f>
        <v>0</v>
      </c>
      <c r="BG354" s="212">
        <f>IF(N354="zákl. přenesená",J354,0)</f>
        <v>0</v>
      </c>
      <c r="BH354" s="212">
        <f>IF(N354="sníž. přenesená",J354,0)</f>
        <v>0</v>
      </c>
      <c r="BI354" s="212">
        <f>IF(N354="nulová",J354,0)</f>
        <v>0</v>
      </c>
      <c r="BJ354" s="18" t="s">
        <v>83</v>
      </c>
      <c r="BK354" s="212">
        <f>ROUND(I354*H354,2)</f>
        <v>0</v>
      </c>
      <c r="BL354" s="18" t="s">
        <v>234</v>
      </c>
      <c r="BM354" s="211" t="s">
        <v>3235</v>
      </c>
    </row>
    <row r="355" s="10" customFormat="1">
      <c r="A355" s="10"/>
      <c r="B355" s="218"/>
      <c r="C355" s="219"/>
      <c r="D355" s="213" t="s">
        <v>199</v>
      </c>
      <c r="E355" s="220" t="s">
        <v>1</v>
      </c>
      <c r="F355" s="221" t="s">
        <v>3236</v>
      </c>
      <c r="G355" s="219"/>
      <c r="H355" s="220" t="s">
        <v>1</v>
      </c>
      <c r="I355" s="222"/>
      <c r="J355" s="219"/>
      <c r="K355" s="219"/>
      <c r="L355" s="223"/>
      <c r="M355" s="224"/>
      <c r="N355" s="225"/>
      <c r="O355" s="225"/>
      <c r="P355" s="225"/>
      <c r="Q355" s="225"/>
      <c r="R355" s="225"/>
      <c r="S355" s="225"/>
      <c r="T355" s="226"/>
      <c r="U355" s="10"/>
      <c r="V355" s="10"/>
      <c r="W355" s="10"/>
      <c r="X355" s="10"/>
      <c r="Y355" s="10"/>
      <c r="Z355" s="10"/>
      <c r="AA355" s="10"/>
      <c r="AB355" s="10"/>
      <c r="AC355" s="10"/>
      <c r="AD355" s="10"/>
      <c r="AE355" s="10"/>
      <c r="AT355" s="227" t="s">
        <v>199</v>
      </c>
      <c r="AU355" s="227" t="s">
        <v>85</v>
      </c>
      <c r="AV355" s="10" t="s">
        <v>83</v>
      </c>
      <c r="AW355" s="10" t="s">
        <v>32</v>
      </c>
      <c r="AX355" s="10" t="s">
        <v>76</v>
      </c>
      <c r="AY355" s="227" t="s">
        <v>195</v>
      </c>
    </row>
    <row r="356" s="10" customFormat="1">
      <c r="A356" s="10"/>
      <c r="B356" s="218"/>
      <c r="C356" s="219"/>
      <c r="D356" s="213" t="s">
        <v>199</v>
      </c>
      <c r="E356" s="220" t="s">
        <v>1</v>
      </c>
      <c r="F356" s="221" t="s">
        <v>3237</v>
      </c>
      <c r="G356" s="219"/>
      <c r="H356" s="220" t="s">
        <v>1</v>
      </c>
      <c r="I356" s="222"/>
      <c r="J356" s="219"/>
      <c r="K356" s="219"/>
      <c r="L356" s="223"/>
      <c r="M356" s="224"/>
      <c r="N356" s="225"/>
      <c r="O356" s="225"/>
      <c r="P356" s="225"/>
      <c r="Q356" s="225"/>
      <c r="R356" s="225"/>
      <c r="S356" s="225"/>
      <c r="T356" s="226"/>
      <c r="U356" s="10"/>
      <c r="V356" s="10"/>
      <c r="W356" s="10"/>
      <c r="X356" s="10"/>
      <c r="Y356" s="10"/>
      <c r="Z356" s="10"/>
      <c r="AA356" s="10"/>
      <c r="AB356" s="10"/>
      <c r="AC356" s="10"/>
      <c r="AD356" s="10"/>
      <c r="AE356" s="10"/>
      <c r="AT356" s="227" t="s">
        <v>199</v>
      </c>
      <c r="AU356" s="227" t="s">
        <v>85</v>
      </c>
      <c r="AV356" s="10" t="s">
        <v>83</v>
      </c>
      <c r="AW356" s="10" t="s">
        <v>32</v>
      </c>
      <c r="AX356" s="10" t="s">
        <v>76</v>
      </c>
      <c r="AY356" s="227" t="s">
        <v>195</v>
      </c>
    </row>
    <row r="357" s="10" customFormat="1">
      <c r="A357" s="10"/>
      <c r="B357" s="218"/>
      <c r="C357" s="219"/>
      <c r="D357" s="213" t="s">
        <v>199</v>
      </c>
      <c r="E357" s="220" t="s">
        <v>1</v>
      </c>
      <c r="F357" s="221" t="s">
        <v>3238</v>
      </c>
      <c r="G357" s="219"/>
      <c r="H357" s="220" t="s">
        <v>1</v>
      </c>
      <c r="I357" s="222"/>
      <c r="J357" s="219"/>
      <c r="K357" s="219"/>
      <c r="L357" s="223"/>
      <c r="M357" s="224"/>
      <c r="N357" s="225"/>
      <c r="O357" s="225"/>
      <c r="P357" s="225"/>
      <c r="Q357" s="225"/>
      <c r="R357" s="225"/>
      <c r="S357" s="225"/>
      <c r="T357" s="226"/>
      <c r="U357" s="10"/>
      <c r="V357" s="10"/>
      <c r="W357" s="10"/>
      <c r="X357" s="10"/>
      <c r="Y357" s="10"/>
      <c r="Z357" s="10"/>
      <c r="AA357" s="10"/>
      <c r="AB357" s="10"/>
      <c r="AC357" s="10"/>
      <c r="AD357" s="10"/>
      <c r="AE357" s="10"/>
      <c r="AT357" s="227" t="s">
        <v>199</v>
      </c>
      <c r="AU357" s="227" t="s">
        <v>85</v>
      </c>
      <c r="AV357" s="10" t="s">
        <v>83</v>
      </c>
      <c r="AW357" s="10" t="s">
        <v>32</v>
      </c>
      <c r="AX357" s="10" t="s">
        <v>76</v>
      </c>
      <c r="AY357" s="227" t="s">
        <v>195</v>
      </c>
    </row>
    <row r="358" s="10" customFormat="1">
      <c r="A358" s="10"/>
      <c r="B358" s="218"/>
      <c r="C358" s="219"/>
      <c r="D358" s="213" t="s">
        <v>199</v>
      </c>
      <c r="E358" s="220" t="s">
        <v>1</v>
      </c>
      <c r="F358" s="221" t="s">
        <v>3239</v>
      </c>
      <c r="G358" s="219"/>
      <c r="H358" s="220" t="s">
        <v>1</v>
      </c>
      <c r="I358" s="222"/>
      <c r="J358" s="219"/>
      <c r="K358" s="219"/>
      <c r="L358" s="223"/>
      <c r="M358" s="224"/>
      <c r="N358" s="225"/>
      <c r="O358" s="225"/>
      <c r="P358" s="225"/>
      <c r="Q358" s="225"/>
      <c r="R358" s="225"/>
      <c r="S358" s="225"/>
      <c r="T358" s="226"/>
      <c r="U358" s="10"/>
      <c r="V358" s="10"/>
      <c r="W358" s="10"/>
      <c r="X358" s="10"/>
      <c r="Y358" s="10"/>
      <c r="Z358" s="10"/>
      <c r="AA358" s="10"/>
      <c r="AB358" s="10"/>
      <c r="AC358" s="10"/>
      <c r="AD358" s="10"/>
      <c r="AE358" s="10"/>
      <c r="AT358" s="227" t="s">
        <v>199</v>
      </c>
      <c r="AU358" s="227" t="s">
        <v>85</v>
      </c>
      <c r="AV358" s="10" t="s">
        <v>83</v>
      </c>
      <c r="AW358" s="10" t="s">
        <v>32</v>
      </c>
      <c r="AX358" s="10" t="s">
        <v>76</v>
      </c>
      <c r="AY358" s="227" t="s">
        <v>195</v>
      </c>
    </row>
    <row r="359" s="11" customFormat="1">
      <c r="A359" s="11"/>
      <c r="B359" s="228"/>
      <c r="C359" s="229"/>
      <c r="D359" s="213" t="s">
        <v>199</v>
      </c>
      <c r="E359" s="230" t="s">
        <v>1</v>
      </c>
      <c r="F359" s="231" t="s">
        <v>3240</v>
      </c>
      <c r="G359" s="229"/>
      <c r="H359" s="232">
        <v>924</v>
      </c>
      <c r="I359" s="233"/>
      <c r="J359" s="229"/>
      <c r="K359" s="229"/>
      <c r="L359" s="234"/>
      <c r="M359" s="235"/>
      <c r="N359" s="236"/>
      <c r="O359" s="236"/>
      <c r="P359" s="236"/>
      <c r="Q359" s="236"/>
      <c r="R359" s="236"/>
      <c r="S359" s="236"/>
      <c r="T359" s="237"/>
      <c r="U359" s="11"/>
      <c r="V359" s="11"/>
      <c r="W359" s="11"/>
      <c r="X359" s="11"/>
      <c r="Y359" s="11"/>
      <c r="Z359" s="11"/>
      <c r="AA359" s="11"/>
      <c r="AB359" s="11"/>
      <c r="AC359" s="11"/>
      <c r="AD359" s="11"/>
      <c r="AE359" s="11"/>
      <c r="AT359" s="238" t="s">
        <v>199</v>
      </c>
      <c r="AU359" s="238" t="s">
        <v>85</v>
      </c>
      <c r="AV359" s="11" t="s">
        <v>85</v>
      </c>
      <c r="AW359" s="11" t="s">
        <v>32</v>
      </c>
      <c r="AX359" s="11" t="s">
        <v>76</v>
      </c>
      <c r="AY359" s="238" t="s">
        <v>195</v>
      </c>
    </row>
    <row r="360" s="15" customFormat="1">
      <c r="A360" s="15"/>
      <c r="B360" s="287"/>
      <c r="C360" s="288"/>
      <c r="D360" s="213" t="s">
        <v>199</v>
      </c>
      <c r="E360" s="289" t="s">
        <v>1</v>
      </c>
      <c r="F360" s="290" t="s">
        <v>1422</v>
      </c>
      <c r="G360" s="288"/>
      <c r="H360" s="291">
        <v>924</v>
      </c>
      <c r="I360" s="292"/>
      <c r="J360" s="288"/>
      <c r="K360" s="288"/>
      <c r="L360" s="293"/>
      <c r="M360" s="294"/>
      <c r="N360" s="295"/>
      <c r="O360" s="295"/>
      <c r="P360" s="295"/>
      <c r="Q360" s="295"/>
      <c r="R360" s="295"/>
      <c r="S360" s="295"/>
      <c r="T360" s="296"/>
      <c r="U360" s="15"/>
      <c r="V360" s="15"/>
      <c r="W360" s="15"/>
      <c r="X360" s="15"/>
      <c r="Y360" s="15"/>
      <c r="Z360" s="15"/>
      <c r="AA360" s="15"/>
      <c r="AB360" s="15"/>
      <c r="AC360" s="15"/>
      <c r="AD360" s="15"/>
      <c r="AE360" s="15"/>
      <c r="AT360" s="297" t="s">
        <v>199</v>
      </c>
      <c r="AU360" s="297" t="s">
        <v>85</v>
      </c>
      <c r="AV360" s="15" t="s">
        <v>234</v>
      </c>
      <c r="AW360" s="15" t="s">
        <v>32</v>
      </c>
      <c r="AX360" s="15" t="s">
        <v>83</v>
      </c>
      <c r="AY360" s="297" t="s">
        <v>195</v>
      </c>
    </row>
    <row r="361" s="2" customFormat="1" ht="24.15" customHeight="1">
      <c r="A361" s="39"/>
      <c r="B361" s="40"/>
      <c r="C361" s="200" t="s">
        <v>273</v>
      </c>
      <c r="D361" s="200" t="s">
        <v>191</v>
      </c>
      <c r="E361" s="201" t="s">
        <v>1454</v>
      </c>
      <c r="F361" s="202" t="s">
        <v>1455</v>
      </c>
      <c r="G361" s="203" t="s">
        <v>1456</v>
      </c>
      <c r="H361" s="204">
        <v>231</v>
      </c>
      <c r="I361" s="205"/>
      <c r="J361" s="206">
        <f>ROUND(I361*H361,2)</f>
        <v>0</v>
      </c>
      <c r="K361" s="202" t="s">
        <v>1412</v>
      </c>
      <c r="L361" s="45"/>
      <c r="M361" s="207" t="s">
        <v>1</v>
      </c>
      <c r="N361" s="208" t="s">
        <v>41</v>
      </c>
      <c r="O361" s="92"/>
      <c r="P361" s="209">
        <f>O361*H361</f>
        <v>0</v>
      </c>
      <c r="Q361" s="209">
        <v>0</v>
      </c>
      <c r="R361" s="209">
        <f>Q361*H361</f>
        <v>0</v>
      </c>
      <c r="S361" s="209">
        <v>0</v>
      </c>
      <c r="T361" s="210">
        <f>S361*H361</f>
        <v>0</v>
      </c>
      <c r="U361" s="39"/>
      <c r="V361" s="39"/>
      <c r="W361" s="39"/>
      <c r="X361" s="39"/>
      <c r="Y361" s="39"/>
      <c r="Z361" s="39"/>
      <c r="AA361" s="39"/>
      <c r="AB361" s="39"/>
      <c r="AC361" s="39"/>
      <c r="AD361" s="39"/>
      <c r="AE361" s="39"/>
      <c r="AR361" s="211" t="s">
        <v>234</v>
      </c>
      <c r="AT361" s="211" t="s">
        <v>191</v>
      </c>
      <c r="AU361" s="211" t="s">
        <v>85</v>
      </c>
      <c r="AY361" s="18" t="s">
        <v>195</v>
      </c>
      <c r="BE361" s="212">
        <f>IF(N361="základní",J361,0)</f>
        <v>0</v>
      </c>
      <c r="BF361" s="212">
        <f>IF(N361="snížená",J361,0)</f>
        <v>0</v>
      </c>
      <c r="BG361" s="212">
        <f>IF(N361="zákl. přenesená",J361,0)</f>
        <v>0</v>
      </c>
      <c r="BH361" s="212">
        <f>IF(N361="sníž. přenesená",J361,0)</f>
        <v>0</v>
      </c>
      <c r="BI361" s="212">
        <f>IF(N361="nulová",J361,0)</f>
        <v>0</v>
      </c>
      <c r="BJ361" s="18" t="s">
        <v>83</v>
      </c>
      <c r="BK361" s="212">
        <f>ROUND(I361*H361,2)</f>
        <v>0</v>
      </c>
      <c r="BL361" s="18" t="s">
        <v>234</v>
      </c>
      <c r="BM361" s="211" t="s">
        <v>3241</v>
      </c>
    </row>
    <row r="362" s="10" customFormat="1">
      <c r="A362" s="10"/>
      <c r="B362" s="218"/>
      <c r="C362" s="219"/>
      <c r="D362" s="213" t="s">
        <v>199</v>
      </c>
      <c r="E362" s="220" t="s">
        <v>1</v>
      </c>
      <c r="F362" s="221" t="s">
        <v>3242</v>
      </c>
      <c r="G362" s="219"/>
      <c r="H362" s="220" t="s">
        <v>1</v>
      </c>
      <c r="I362" s="222"/>
      <c r="J362" s="219"/>
      <c r="K362" s="219"/>
      <c r="L362" s="223"/>
      <c r="M362" s="224"/>
      <c r="N362" s="225"/>
      <c r="O362" s="225"/>
      <c r="P362" s="225"/>
      <c r="Q362" s="225"/>
      <c r="R362" s="225"/>
      <c r="S362" s="225"/>
      <c r="T362" s="226"/>
      <c r="U362" s="10"/>
      <c r="V362" s="10"/>
      <c r="W362" s="10"/>
      <c r="X362" s="10"/>
      <c r="Y362" s="10"/>
      <c r="Z362" s="10"/>
      <c r="AA362" s="10"/>
      <c r="AB362" s="10"/>
      <c r="AC362" s="10"/>
      <c r="AD362" s="10"/>
      <c r="AE362" s="10"/>
      <c r="AT362" s="227" t="s">
        <v>199</v>
      </c>
      <c r="AU362" s="227" t="s">
        <v>85</v>
      </c>
      <c r="AV362" s="10" t="s">
        <v>83</v>
      </c>
      <c r="AW362" s="10" t="s">
        <v>32</v>
      </c>
      <c r="AX362" s="10" t="s">
        <v>76</v>
      </c>
      <c r="AY362" s="227" t="s">
        <v>195</v>
      </c>
    </row>
    <row r="363" s="10" customFormat="1">
      <c r="A363" s="10"/>
      <c r="B363" s="218"/>
      <c r="C363" s="219"/>
      <c r="D363" s="213" t="s">
        <v>199</v>
      </c>
      <c r="E363" s="220" t="s">
        <v>1</v>
      </c>
      <c r="F363" s="221" t="s">
        <v>3237</v>
      </c>
      <c r="G363" s="219"/>
      <c r="H363" s="220" t="s">
        <v>1</v>
      </c>
      <c r="I363" s="222"/>
      <c r="J363" s="219"/>
      <c r="K363" s="219"/>
      <c r="L363" s="223"/>
      <c r="M363" s="224"/>
      <c r="N363" s="225"/>
      <c r="O363" s="225"/>
      <c r="P363" s="225"/>
      <c r="Q363" s="225"/>
      <c r="R363" s="225"/>
      <c r="S363" s="225"/>
      <c r="T363" s="226"/>
      <c r="U363" s="10"/>
      <c r="V363" s="10"/>
      <c r="W363" s="10"/>
      <c r="X363" s="10"/>
      <c r="Y363" s="10"/>
      <c r="Z363" s="10"/>
      <c r="AA363" s="10"/>
      <c r="AB363" s="10"/>
      <c r="AC363" s="10"/>
      <c r="AD363" s="10"/>
      <c r="AE363" s="10"/>
      <c r="AT363" s="227" t="s">
        <v>199</v>
      </c>
      <c r="AU363" s="227" t="s">
        <v>85</v>
      </c>
      <c r="AV363" s="10" t="s">
        <v>83</v>
      </c>
      <c r="AW363" s="10" t="s">
        <v>32</v>
      </c>
      <c r="AX363" s="10" t="s">
        <v>76</v>
      </c>
      <c r="AY363" s="227" t="s">
        <v>195</v>
      </c>
    </row>
    <row r="364" s="10" customFormat="1">
      <c r="A364" s="10"/>
      <c r="B364" s="218"/>
      <c r="C364" s="219"/>
      <c r="D364" s="213" t="s">
        <v>199</v>
      </c>
      <c r="E364" s="220" t="s">
        <v>1</v>
      </c>
      <c r="F364" s="221" t="s">
        <v>3238</v>
      </c>
      <c r="G364" s="219"/>
      <c r="H364" s="220" t="s">
        <v>1</v>
      </c>
      <c r="I364" s="222"/>
      <c r="J364" s="219"/>
      <c r="K364" s="219"/>
      <c r="L364" s="223"/>
      <c r="M364" s="224"/>
      <c r="N364" s="225"/>
      <c r="O364" s="225"/>
      <c r="P364" s="225"/>
      <c r="Q364" s="225"/>
      <c r="R364" s="225"/>
      <c r="S364" s="225"/>
      <c r="T364" s="226"/>
      <c r="U364" s="10"/>
      <c r="V364" s="10"/>
      <c r="W364" s="10"/>
      <c r="X364" s="10"/>
      <c r="Y364" s="10"/>
      <c r="Z364" s="10"/>
      <c r="AA364" s="10"/>
      <c r="AB364" s="10"/>
      <c r="AC364" s="10"/>
      <c r="AD364" s="10"/>
      <c r="AE364" s="10"/>
      <c r="AT364" s="227" t="s">
        <v>199</v>
      </c>
      <c r="AU364" s="227" t="s">
        <v>85</v>
      </c>
      <c r="AV364" s="10" t="s">
        <v>83</v>
      </c>
      <c r="AW364" s="10" t="s">
        <v>32</v>
      </c>
      <c r="AX364" s="10" t="s">
        <v>76</v>
      </c>
      <c r="AY364" s="227" t="s">
        <v>195</v>
      </c>
    </row>
    <row r="365" s="10" customFormat="1">
      <c r="A365" s="10"/>
      <c r="B365" s="218"/>
      <c r="C365" s="219"/>
      <c r="D365" s="213" t="s">
        <v>199</v>
      </c>
      <c r="E365" s="220" t="s">
        <v>1</v>
      </c>
      <c r="F365" s="221" t="s">
        <v>3239</v>
      </c>
      <c r="G365" s="219"/>
      <c r="H365" s="220" t="s">
        <v>1</v>
      </c>
      <c r="I365" s="222"/>
      <c r="J365" s="219"/>
      <c r="K365" s="219"/>
      <c r="L365" s="223"/>
      <c r="M365" s="224"/>
      <c r="N365" s="225"/>
      <c r="O365" s="225"/>
      <c r="P365" s="225"/>
      <c r="Q365" s="225"/>
      <c r="R365" s="225"/>
      <c r="S365" s="225"/>
      <c r="T365" s="226"/>
      <c r="U365" s="10"/>
      <c r="V365" s="10"/>
      <c r="W365" s="10"/>
      <c r="X365" s="10"/>
      <c r="Y365" s="10"/>
      <c r="Z365" s="10"/>
      <c r="AA365" s="10"/>
      <c r="AB365" s="10"/>
      <c r="AC365" s="10"/>
      <c r="AD365" s="10"/>
      <c r="AE365" s="10"/>
      <c r="AT365" s="227" t="s">
        <v>199</v>
      </c>
      <c r="AU365" s="227" t="s">
        <v>85</v>
      </c>
      <c r="AV365" s="10" t="s">
        <v>83</v>
      </c>
      <c r="AW365" s="10" t="s">
        <v>32</v>
      </c>
      <c r="AX365" s="10" t="s">
        <v>76</v>
      </c>
      <c r="AY365" s="227" t="s">
        <v>195</v>
      </c>
    </row>
    <row r="366" s="11" customFormat="1">
      <c r="A366" s="11"/>
      <c r="B366" s="228"/>
      <c r="C366" s="229"/>
      <c r="D366" s="213" t="s">
        <v>199</v>
      </c>
      <c r="E366" s="230" t="s">
        <v>1</v>
      </c>
      <c r="F366" s="231" t="s">
        <v>3243</v>
      </c>
      <c r="G366" s="229"/>
      <c r="H366" s="232">
        <v>231</v>
      </c>
      <c r="I366" s="233"/>
      <c r="J366" s="229"/>
      <c r="K366" s="229"/>
      <c r="L366" s="234"/>
      <c r="M366" s="235"/>
      <c r="N366" s="236"/>
      <c r="O366" s="236"/>
      <c r="P366" s="236"/>
      <c r="Q366" s="236"/>
      <c r="R366" s="236"/>
      <c r="S366" s="236"/>
      <c r="T366" s="237"/>
      <c r="U366" s="11"/>
      <c r="V366" s="11"/>
      <c r="W366" s="11"/>
      <c r="X366" s="11"/>
      <c r="Y366" s="11"/>
      <c r="Z366" s="11"/>
      <c r="AA366" s="11"/>
      <c r="AB366" s="11"/>
      <c r="AC366" s="11"/>
      <c r="AD366" s="11"/>
      <c r="AE366" s="11"/>
      <c r="AT366" s="238" t="s">
        <v>199</v>
      </c>
      <c r="AU366" s="238" t="s">
        <v>85</v>
      </c>
      <c r="AV366" s="11" t="s">
        <v>85</v>
      </c>
      <c r="AW366" s="11" t="s">
        <v>32</v>
      </c>
      <c r="AX366" s="11" t="s">
        <v>76</v>
      </c>
      <c r="AY366" s="238" t="s">
        <v>195</v>
      </c>
    </row>
    <row r="367" s="15" customFormat="1">
      <c r="A367" s="15"/>
      <c r="B367" s="287"/>
      <c r="C367" s="288"/>
      <c r="D367" s="213" t="s">
        <v>199</v>
      </c>
      <c r="E367" s="289" t="s">
        <v>1</v>
      </c>
      <c r="F367" s="290" t="s">
        <v>1422</v>
      </c>
      <c r="G367" s="288"/>
      <c r="H367" s="291">
        <v>231</v>
      </c>
      <c r="I367" s="292"/>
      <c r="J367" s="288"/>
      <c r="K367" s="288"/>
      <c r="L367" s="293"/>
      <c r="M367" s="294"/>
      <c r="N367" s="295"/>
      <c r="O367" s="295"/>
      <c r="P367" s="295"/>
      <c r="Q367" s="295"/>
      <c r="R367" s="295"/>
      <c r="S367" s="295"/>
      <c r="T367" s="296"/>
      <c r="U367" s="15"/>
      <c r="V367" s="15"/>
      <c r="W367" s="15"/>
      <c r="X367" s="15"/>
      <c r="Y367" s="15"/>
      <c r="Z367" s="15"/>
      <c r="AA367" s="15"/>
      <c r="AB367" s="15"/>
      <c r="AC367" s="15"/>
      <c r="AD367" s="15"/>
      <c r="AE367" s="15"/>
      <c r="AT367" s="297" t="s">
        <v>199</v>
      </c>
      <c r="AU367" s="297" t="s">
        <v>85</v>
      </c>
      <c r="AV367" s="15" t="s">
        <v>234</v>
      </c>
      <c r="AW367" s="15" t="s">
        <v>32</v>
      </c>
      <c r="AX367" s="15" t="s">
        <v>83</v>
      </c>
      <c r="AY367" s="297" t="s">
        <v>195</v>
      </c>
    </row>
    <row r="368" s="2" customFormat="1" ht="16.5" customHeight="1">
      <c r="A368" s="39"/>
      <c r="B368" s="40"/>
      <c r="C368" s="200" t="s">
        <v>277</v>
      </c>
      <c r="D368" s="200" t="s">
        <v>191</v>
      </c>
      <c r="E368" s="201" t="s">
        <v>1458</v>
      </c>
      <c r="F368" s="202" t="s">
        <v>1459</v>
      </c>
      <c r="G368" s="203" t="s">
        <v>513</v>
      </c>
      <c r="H368" s="204">
        <v>7.2000000000000002</v>
      </c>
      <c r="I368" s="205"/>
      <c r="J368" s="206">
        <f>ROUND(I368*H368,2)</f>
        <v>0</v>
      </c>
      <c r="K368" s="202" t="s">
        <v>1412</v>
      </c>
      <c r="L368" s="45"/>
      <c r="M368" s="207" t="s">
        <v>1</v>
      </c>
      <c r="N368" s="208" t="s">
        <v>41</v>
      </c>
      <c r="O368" s="92"/>
      <c r="P368" s="209">
        <f>O368*H368</f>
        <v>0</v>
      </c>
      <c r="Q368" s="209">
        <v>0.036900000000000002</v>
      </c>
      <c r="R368" s="209">
        <f>Q368*H368</f>
        <v>0.26568000000000003</v>
      </c>
      <c r="S368" s="209">
        <v>0</v>
      </c>
      <c r="T368" s="210">
        <f>S368*H368</f>
        <v>0</v>
      </c>
      <c r="U368" s="39"/>
      <c r="V368" s="39"/>
      <c r="W368" s="39"/>
      <c r="X368" s="39"/>
      <c r="Y368" s="39"/>
      <c r="Z368" s="39"/>
      <c r="AA368" s="39"/>
      <c r="AB368" s="39"/>
      <c r="AC368" s="39"/>
      <c r="AD368" s="39"/>
      <c r="AE368" s="39"/>
      <c r="AR368" s="211" t="s">
        <v>234</v>
      </c>
      <c r="AT368" s="211" t="s">
        <v>191</v>
      </c>
      <c r="AU368" s="211" t="s">
        <v>85</v>
      </c>
      <c r="AY368" s="18" t="s">
        <v>195</v>
      </c>
      <c r="BE368" s="212">
        <f>IF(N368="základní",J368,0)</f>
        <v>0</v>
      </c>
      <c r="BF368" s="212">
        <f>IF(N368="snížená",J368,0)</f>
        <v>0</v>
      </c>
      <c r="BG368" s="212">
        <f>IF(N368="zákl. přenesená",J368,0)</f>
        <v>0</v>
      </c>
      <c r="BH368" s="212">
        <f>IF(N368="sníž. přenesená",J368,0)</f>
        <v>0</v>
      </c>
      <c r="BI368" s="212">
        <f>IF(N368="nulová",J368,0)</f>
        <v>0</v>
      </c>
      <c r="BJ368" s="18" t="s">
        <v>83</v>
      </c>
      <c r="BK368" s="212">
        <f>ROUND(I368*H368,2)</f>
        <v>0</v>
      </c>
      <c r="BL368" s="18" t="s">
        <v>234</v>
      </c>
      <c r="BM368" s="211" t="s">
        <v>3244</v>
      </c>
    </row>
    <row r="369" s="10" customFormat="1">
      <c r="A369" s="10"/>
      <c r="B369" s="218"/>
      <c r="C369" s="219"/>
      <c r="D369" s="213" t="s">
        <v>199</v>
      </c>
      <c r="E369" s="220" t="s">
        <v>1</v>
      </c>
      <c r="F369" s="221" t="s">
        <v>3245</v>
      </c>
      <c r="G369" s="219"/>
      <c r="H369" s="220" t="s">
        <v>1</v>
      </c>
      <c r="I369" s="222"/>
      <c r="J369" s="219"/>
      <c r="K369" s="219"/>
      <c r="L369" s="223"/>
      <c r="M369" s="224"/>
      <c r="N369" s="225"/>
      <c r="O369" s="225"/>
      <c r="P369" s="225"/>
      <c r="Q369" s="225"/>
      <c r="R369" s="225"/>
      <c r="S369" s="225"/>
      <c r="T369" s="226"/>
      <c r="U369" s="10"/>
      <c r="V369" s="10"/>
      <c r="W369" s="10"/>
      <c r="X369" s="10"/>
      <c r="Y369" s="10"/>
      <c r="Z369" s="10"/>
      <c r="AA369" s="10"/>
      <c r="AB369" s="10"/>
      <c r="AC369" s="10"/>
      <c r="AD369" s="10"/>
      <c r="AE369" s="10"/>
      <c r="AT369" s="227" t="s">
        <v>199</v>
      </c>
      <c r="AU369" s="227" t="s">
        <v>85</v>
      </c>
      <c r="AV369" s="10" t="s">
        <v>83</v>
      </c>
      <c r="AW369" s="10" t="s">
        <v>32</v>
      </c>
      <c r="AX369" s="10" t="s">
        <v>76</v>
      </c>
      <c r="AY369" s="227" t="s">
        <v>195</v>
      </c>
    </row>
    <row r="370" s="11" customFormat="1">
      <c r="A370" s="11"/>
      <c r="B370" s="228"/>
      <c r="C370" s="229"/>
      <c r="D370" s="213" t="s">
        <v>199</v>
      </c>
      <c r="E370" s="230" t="s">
        <v>1</v>
      </c>
      <c r="F370" s="231" t="s">
        <v>3246</v>
      </c>
      <c r="G370" s="229"/>
      <c r="H370" s="232">
        <v>2.3999999999999999</v>
      </c>
      <c r="I370" s="233"/>
      <c r="J370" s="229"/>
      <c r="K370" s="229"/>
      <c r="L370" s="234"/>
      <c r="M370" s="235"/>
      <c r="N370" s="236"/>
      <c r="O370" s="236"/>
      <c r="P370" s="236"/>
      <c r="Q370" s="236"/>
      <c r="R370" s="236"/>
      <c r="S370" s="236"/>
      <c r="T370" s="237"/>
      <c r="U370" s="11"/>
      <c r="V370" s="11"/>
      <c r="W370" s="11"/>
      <c r="X370" s="11"/>
      <c r="Y370" s="11"/>
      <c r="Z370" s="11"/>
      <c r="AA370" s="11"/>
      <c r="AB370" s="11"/>
      <c r="AC370" s="11"/>
      <c r="AD370" s="11"/>
      <c r="AE370" s="11"/>
      <c r="AT370" s="238" t="s">
        <v>199</v>
      </c>
      <c r="AU370" s="238" t="s">
        <v>85</v>
      </c>
      <c r="AV370" s="11" t="s">
        <v>85</v>
      </c>
      <c r="AW370" s="11" t="s">
        <v>32</v>
      </c>
      <c r="AX370" s="11" t="s">
        <v>76</v>
      </c>
      <c r="AY370" s="238" t="s">
        <v>195</v>
      </c>
    </row>
    <row r="371" s="10" customFormat="1">
      <c r="A371" s="10"/>
      <c r="B371" s="218"/>
      <c r="C371" s="219"/>
      <c r="D371" s="213" t="s">
        <v>199</v>
      </c>
      <c r="E371" s="220" t="s">
        <v>1</v>
      </c>
      <c r="F371" s="221" t="s">
        <v>3247</v>
      </c>
      <c r="G371" s="219"/>
      <c r="H371" s="220" t="s">
        <v>1</v>
      </c>
      <c r="I371" s="222"/>
      <c r="J371" s="219"/>
      <c r="K371" s="219"/>
      <c r="L371" s="223"/>
      <c r="M371" s="224"/>
      <c r="N371" s="225"/>
      <c r="O371" s="225"/>
      <c r="P371" s="225"/>
      <c r="Q371" s="225"/>
      <c r="R371" s="225"/>
      <c r="S371" s="225"/>
      <c r="T371" s="226"/>
      <c r="U371" s="10"/>
      <c r="V371" s="10"/>
      <c r="W371" s="10"/>
      <c r="X371" s="10"/>
      <c r="Y371" s="10"/>
      <c r="Z371" s="10"/>
      <c r="AA371" s="10"/>
      <c r="AB371" s="10"/>
      <c r="AC371" s="10"/>
      <c r="AD371" s="10"/>
      <c r="AE371" s="10"/>
      <c r="AT371" s="227" t="s">
        <v>199</v>
      </c>
      <c r="AU371" s="227" t="s">
        <v>85</v>
      </c>
      <c r="AV371" s="10" t="s">
        <v>83</v>
      </c>
      <c r="AW371" s="10" t="s">
        <v>32</v>
      </c>
      <c r="AX371" s="10" t="s">
        <v>76</v>
      </c>
      <c r="AY371" s="227" t="s">
        <v>195</v>
      </c>
    </row>
    <row r="372" s="11" customFormat="1">
      <c r="A372" s="11"/>
      <c r="B372" s="228"/>
      <c r="C372" s="229"/>
      <c r="D372" s="213" t="s">
        <v>199</v>
      </c>
      <c r="E372" s="230" t="s">
        <v>1</v>
      </c>
      <c r="F372" s="231" t="s">
        <v>3248</v>
      </c>
      <c r="G372" s="229"/>
      <c r="H372" s="232">
        <v>3.6000000000000001</v>
      </c>
      <c r="I372" s="233"/>
      <c r="J372" s="229"/>
      <c r="K372" s="229"/>
      <c r="L372" s="234"/>
      <c r="M372" s="235"/>
      <c r="N372" s="236"/>
      <c r="O372" s="236"/>
      <c r="P372" s="236"/>
      <c r="Q372" s="236"/>
      <c r="R372" s="236"/>
      <c r="S372" s="236"/>
      <c r="T372" s="237"/>
      <c r="U372" s="11"/>
      <c r="V372" s="11"/>
      <c r="W372" s="11"/>
      <c r="X372" s="11"/>
      <c r="Y372" s="11"/>
      <c r="Z372" s="11"/>
      <c r="AA372" s="11"/>
      <c r="AB372" s="11"/>
      <c r="AC372" s="11"/>
      <c r="AD372" s="11"/>
      <c r="AE372" s="11"/>
      <c r="AT372" s="238" t="s">
        <v>199</v>
      </c>
      <c r="AU372" s="238" t="s">
        <v>85</v>
      </c>
      <c r="AV372" s="11" t="s">
        <v>85</v>
      </c>
      <c r="AW372" s="11" t="s">
        <v>32</v>
      </c>
      <c r="AX372" s="11" t="s">
        <v>76</v>
      </c>
      <c r="AY372" s="238" t="s">
        <v>195</v>
      </c>
    </row>
    <row r="373" s="10" customFormat="1">
      <c r="A373" s="10"/>
      <c r="B373" s="218"/>
      <c r="C373" s="219"/>
      <c r="D373" s="213" t="s">
        <v>199</v>
      </c>
      <c r="E373" s="220" t="s">
        <v>1</v>
      </c>
      <c r="F373" s="221" t="s">
        <v>3249</v>
      </c>
      <c r="G373" s="219"/>
      <c r="H373" s="220" t="s">
        <v>1</v>
      </c>
      <c r="I373" s="222"/>
      <c r="J373" s="219"/>
      <c r="K373" s="219"/>
      <c r="L373" s="223"/>
      <c r="M373" s="224"/>
      <c r="N373" s="225"/>
      <c r="O373" s="225"/>
      <c r="P373" s="225"/>
      <c r="Q373" s="225"/>
      <c r="R373" s="225"/>
      <c r="S373" s="225"/>
      <c r="T373" s="226"/>
      <c r="U373" s="10"/>
      <c r="V373" s="10"/>
      <c r="W373" s="10"/>
      <c r="X373" s="10"/>
      <c r="Y373" s="10"/>
      <c r="Z373" s="10"/>
      <c r="AA373" s="10"/>
      <c r="AB373" s="10"/>
      <c r="AC373" s="10"/>
      <c r="AD373" s="10"/>
      <c r="AE373" s="10"/>
      <c r="AT373" s="227" t="s">
        <v>199</v>
      </c>
      <c r="AU373" s="227" t="s">
        <v>85</v>
      </c>
      <c r="AV373" s="10" t="s">
        <v>83</v>
      </c>
      <c r="AW373" s="10" t="s">
        <v>32</v>
      </c>
      <c r="AX373" s="10" t="s">
        <v>76</v>
      </c>
      <c r="AY373" s="227" t="s">
        <v>195</v>
      </c>
    </row>
    <row r="374" s="11" customFormat="1">
      <c r="A374" s="11"/>
      <c r="B374" s="228"/>
      <c r="C374" s="229"/>
      <c r="D374" s="213" t="s">
        <v>199</v>
      </c>
      <c r="E374" s="230" t="s">
        <v>1</v>
      </c>
      <c r="F374" s="231" t="s">
        <v>3250</v>
      </c>
      <c r="G374" s="229"/>
      <c r="H374" s="232">
        <v>1.2</v>
      </c>
      <c r="I374" s="233"/>
      <c r="J374" s="229"/>
      <c r="K374" s="229"/>
      <c r="L374" s="234"/>
      <c r="M374" s="235"/>
      <c r="N374" s="236"/>
      <c r="O374" s="236"/>
      <c r="P374" s="236"/>
      <c r="Q374" s="236"/>
      <c r="R374" s="236"/>
      <c r="S374" s="236"/>
      <c r="T374" s="237"/>
      <c r="U374" s="11"/>
      <c r="V374" s="11"/>
      <c r="W374" s="11"/>
      <c r="X374" s="11"/>
      <c r="Y374" s="11"/>
      <c r="Z374" s="11"/>
      <c r="AA374" s="11"/>
      <c r="AB374" s="11"/>
      <c r="AC374" s="11"/>
      <c r="AD374" s="11"/>
      <c r="AE374" s="11"/>
      <c r="AT374" s="238" t="s">
        <v>199</v>
      </c>
      <c r="AU374" s="238" t="s">
        <v>85</v>
      </c>
      <c r="AV374" s="11" t="s">
        <v>85</v>
      </c>
      <c r="AW374" s="11" t="s">
        <v>32</v>
      </c>
      <c r="AX374" s="11" t="s">
        <v>76</v>
      </c>
      <c r="AY374" s="238" t="s">
        <v>195</v>
      </c>
    </row>
    <row r="375" s="15" customFormat="1">
      <c r="A375" s="15"/>
      <c r="B375" s="287"/>
      <c r="C375" s="288"/>
      <c r="D375" s="213" t="s">
        <v>199</v>
      </c>
      <c r="E375" s="289" t="s">
        <v>1</v>
      </c>
      <c r="F375" s="290" t="s">
        <v>1422</v>
      </c>
      <c r="G375" s="288"/>
      <c r="H375" s="291">
        <v>7.2000000000000002</v>
      </c>
      <c r="I375" s="292"/>
      <c r="J375" s="288"/>
      <c r="K375" s="288"/>
      <c r="L375" s="293"/>
      <c r="M375" s="294"/>
      <c r="N375" s="295"/>
      <c r="O375" s="295"/>
      <c r="P375" s="295"/>
      <c r="Q375" s="295"/>
      <c r="R375" s="295"/>
      <c r="S375" s="295"/>
      <c r="T375" s="296"/>
      <c r="U375" s="15"/>
      <c r="V375" s="15"/>
      <c r="W375" s="15"/>
      <c r="X375" s="15"/>
      <c r="Y375" s="15"/>
      <c r="Z375" s="15"/>
      <c r="AA375" s="15"/>
      <c r="AB375" s="15"/>
      <c r="AC375" s="15"/>
      <c r="AD375" s="15"/>
      <c r="AE375" s="15"/>
      <c r="AT375" s="297" t="s">
        <v>199</v>
      </c>
      <c r="AU375" s="297" t="s">
        <v>85</v>
      </c>
      <c r="AV375" s="15" t="s">
        <v>234</v>
      </c>
      <c r="AW375" s="15" t="s">
        <v>32</v>
      </c>
      <c r="AX375" s="15" t="s">
        <v>83</v>
      </c>
      <c r="AY375" s="297" t="s">
        <v>195</v>
      </c>
    </row>
    <row r="376" s="2" customFormat="1" ht="24.15" customHeight="1">
      <c r="A376" s="39"/>
      <c r="B376" s="40"/>
      <c r="C376" s="200" t="s">
        <v>8</v>
      </c>
      <c r="D376" s="200" t="s">
        <v>191</v>
      </c>
      <c r="E376" s="201" t="s">
        <v>1468</v>
      </c>
      <c r="F376" s="202" t="s">
        <v>1469</v>
      </c>
      <c r="G376" s="203" t="s">
        <v>513</v>
      </c>
      <c r="H376" s="204">
        <v>3.6000000000000001</v>
      </c>
      <c r="I376" s="205"/>
      <c r="J376" s="206">
        <f>ROUND(I376*H376,2)</f>
        <v>0</v>
      </c>
      <c r="K376" s="202" t="s">
        <v>1412</v>
      </c>
      <c r="L376" s="45"/>
      <c r="M376" s="207" t="s">
        <v>1</v>
      </c>
      <c r="N376" s="208" t="s">
        <v>41</v>
      </c>
      <c r="O376" s="92"/>
      <c r="P376" s="209">
        <f>O376*H376</f>
        <v>0</v>
      </c>
      <c r="Q376" s="209">
        <v>0.01269</v>
      </c>
      <c r="R376" s="209">
        <f>Q376*H376</f>
        <v>0.045684000000000002</v>
      </c>
      <c r="S376" s="209">
        <v>0</v>
      </c>
      <c r="T376" s="210">
        <f>S376*H376</f>
        <v>0</v>
      </c>
      <c r="U376" s="39"/>
      <c r="V376" s="39"/>
      <c r="W376" s="39"/>
      <c r="X376" s="39"/>
      <c r="Y376" s="39"/>
      <c r="Z376" s="39"/>
      <c r="AA376" s="39"/>
      <c r="AB376" s="39"/>
      <c r="AC376" s="39"/>
      <c r="AD376" s="39"/>
      <c r="AE376" s="39"/>
      <c r="AR376" s="211" t="s">
        <v>234</v>
      </c>
      <c r="AT376" s="211" t="s">
        <v>191</v>
      </c>
      <c r="AU376" s="211" t="s">
        <v>85</v>
      </c>
      <c r="AY376" s="18" t="s">
        <v>195</v>
      </c>
      <c r="BE376" s="212">
        <f>IF(N376="základní",J376,0)</f>
        <v>0</v>
      </c>
      <c r="BF376" s="212">
        <f>IF(N376="snížená",J376,0)</f>
        <v>0</v>
      </c>
      <c r="BG376" s="212">
        <f>IF(N376="zákl. přenesená",J376,0)</f>
        <v>0</v>
      </c>
      <c r="BH376" s="212">
        <f>IF(N376="sníž. přenesená",J376,0)</f>
        <v>0</v>
      </c>
      <c r="BI376" s="212">
        <f>IF(N376="nulová",J376,0)</f>
        <v>0</v>
      </c>
      <c r="BJ376" s="18" t="s">
        <v>83</v>
      </c>
      <c r="BK376" s="212">
        <f>ROUND(I376*H376,2)</f>
        <v>0</v>
      </c>
      <c r="BL376" s="18" t="s">
        <v>234</v>
      </c>
      <c r="BM376" s="211" t="s">
        <v>3251</v>
      </c>
    </row>
    <row r="377" s="10" customFormat="1">
      <c r="A377" s="10"/>
      <c r="B377" s="218"/>
      <c r="C377" s="219"/>
      <c r="D377" s="213" t="s">
        <v>199</v>
      </c>
      <c r="E377" s="220" t="s">
        <v>1</v>
      </c>
      <c r="F377" s="221" t="s">
        <v>3247</v>
      </c>
      <c r="G377" s="219"/>
      <c r="H377" s="220" t="s">
        <v>1</v>
      </c>
      <c r="I377" s="222"/>
      <c r="J377" s="219"/>
      <c r="K377" s="219"/>
      <c r="L377" s="223"/>
      <c r="M377" s="224"/>
      <c r="N377" s="225"/>
      <c r="O377" s="225"/>
      <c r="P377" s="225"/>
      <c r="Q377" s="225"/>
      <c r="R377" s="225"/>
      <c r="S377" s="225"/>
      <c r="T377" s="226"/>
      <c r="U377" s="10"/>
      <c r="V377" s="10"/>
      <c r="W377" s="10"/>
      <c r="X377" s="10"/>
      <c r="Y377" s="10"/>
      <c r="Z377" s="10"/>
      <c r="AA377" s="10"/>
      <c r="AB377" s="10"/>
      <c r="AC377" s="10"/>
      <c r="AD377" s="10"/>
      <c r="AE377" s="10"/>
      <c r="AT377" s="227" t="s">
        <v>199</v>
      </c>
      <c r="AU377" s="227" t="s">
        <v>85</v>
      </c>
      <c r="AV377" s="10" t="s">
        <v>83</v>
      </c>
      <c r="AW377" s="10" t="s">
        <v>32</v>
      </c>
      <c r="AX377" s="10" t="s">
        <v>76</v>
      </c>
      <c r="AY377" s="227" t="s">
        <v>195</v>
      </c>
    </row>
    <row r="378" s="11" customFormat="1">
      <c r="A378" s="11"/>
      <c r="B378" s="228"/>
      <c r="C378" s="229"/>
      <c r="D378" s="213" t="s">
        <v>199</v>
      </c>
      <c r="E378" s="230" t="s">
        <v>1</v>
      </c>
      <c r="F378" s="231" t="s">
        <v>3252</v>
      </c>
      <c r="G378" s="229"/>
      <c r="H378" s="232">
        <v>2.3999999999999999</v>
      </c>
      <c r="I378" s="233"/>
      <c r="J378" s="229"/>
      <c r="K378" s="229"/>
      <c r="L378" s="234"/>
      <c r="M378" s="235"/>
      <c r="N378" s="236"/>
      <c r="O378" s="236"/>
      <c r="P378" s="236"/>
      <c r="Q378" s="236"/>
      <c r="R378" s="236"/>
      <c r="S378" s="236"/>
      <c r="T378" s="237"/>
      <c r="U378" s="11"/>
      <c r="V378" s="11"/>
      <c r="W378" s="11"/>
      <c r="X378" s="11"/>
      <c r="Y378" s="11"/>
      <c r="Z378" s="11"/>
      <c r="AA378" s="11"/>
      <c r="AB378" s="11"/>
      <c r="AC378" s="11"/>
      <c r="AD378" s="11"/>
      <c r="AE378" s="11"/>
      <c r="AT378" s="238" t="s">
        <v>199</v>
      </c>
      <c r="AU378" s="238" t="s">
        <v>85</v>
      </c>
      <c r="AV378" s="11" t="s">
        <v>85</v>
      </c>
      <c r="AW378" s="11" t="s">
        <v>32</v>
      </c>
      <c r="AX378" s="11" t="s">
        <v>76</v>
      </c>
      <c r="AY378" s="238" t="s">
        <v>195</v>
      </c>
    </row>
    <row r="379" s="10" customFormat="1">
      <c r="A379" s="10"/>
      <c r="B379" s="218"/>
      <c r="C379" s="219"/>
      <c r="D379" s="213" t="s">
        <v>199</v>
      </c>
      <c r="E379" s="220" t="s">
        <v>1</v>
      </c>
      <c r="F379" s="221" t="s">
        <v>3253</v>
      </c>
      <c r="G379" s="219"/>
      <c r="H379" s="220" t="s">
        <v>1</v>
      </c>
      <c r="I379" s="222"/>
      <c r="J379" s="219"/>
      <c r="K379" s="219"/>
      <c r="L379" s="223"/>
      <c r="M379" s="224"/>
      <c r="N379" s="225"/>
      <c r="O379" s="225"/>
      <c r="P379" s="225"/>
      <c r="Q379" s="225"/>
      <c r="R379" s="225"/>
      <c r="S379" s="225"/>
      <c r="T379" s="226"/>
      <c r="U379" s="10"/>
      <c r="V379" s="10"/>
      <c r="W379" s="10"/>
      <c r="X379" s="10"/>
      <c r="Y379" s="10"/>
      <c r="Z379" s="10"/>
      <c r="AA379" s="10"/>
      <c r="AB379" s="10"/>
      <c r="AC379" s="10"/>
      <c r="AD379" s="10"/>
      <c r="AE379" s="10"/>
      <c r="AT379" s="227" t="s">
        <v>199</v>
      </c>
      <c r="AU379" s="227" t="s">
        <v>85</v>
      </c>
      <c r="AV379" s="10" t="s">
        <v>83</v>
      </c>
      <c r="AW379" s="10" t="s">
        <v>32</v>
      </c>
      <c r="AX379" s="10" t="s">
        <v>76</v>
      </c>
      <c r="AY379" s="227" t="s">
        <v>195</v>
      </c>
    </row>
    <row r="380" s="11" customFormat="1">
      <c r="A380" s="11"/>
      <c r="B380" s="228"/>
      <c r="C380" s="229"/>
      <c r="D380" s="213" t="s">
        <v>199</v>
      </c>
      <c r="E380" s="230" t="s">
        <v>1</v>
      </c>
      <c r="F380" s="231" t="s">
        <v>3254</v>
      </c>
      <c r="G380" s="229"/>
      <c r="H380" s="232">
        <v>1.2</v>
      </c>
      <c r="I380" s="233"/>
      <c r="J380" s="229"/>
      <c r="K380" s="229"/>
      <c r="L380" s="234"/>
      <c r="M380" s="235"/>
      <c r="N380" s="236"/>
      <c r="O380" s="236"/>
      <c r="P380" s="236"/>
      <c r="Q380" s="236"/>
      <c r="R380" s="236"/>
      <c r="S380" s="236"/>
      <c r="T380" s="237"/>
      <c r="U380" s="11"/>
      <c r="V380" s="11"/>
      <c r="W380" s="11"/>
      <c r="X380" s="11"/>
      <c r="Y380" s="11"/>
      <c r="Z380" s="11"/>
      <c r="AA380" s="11"/>
      <c r="AB380" s="11"/>
      <c r="AC380" s="11"/>
      <c r="AD380" s="11"/>
      <c r="AE380" s="11"/>
      <c r="AT380" s="238" t="s">
        <v>199</v>
      </c>
      <c r="AU380" s="238" t="s">
        <v>85</v>
      </c>
      <c r="AV380" s="11" t="s">
        <v>85</v>
      </c>
      <c r="AW380" s="11" t="s">
        <v>32</v>
      </c>
      <c r="AX380" s="11" t="s">
        <v>76</v>
      </c>
      <c r="AY380" s="238" t="s">
        <v>195</v>
      </c>
    </row>
    <row r="381" s="15" customFormat="1">
      <c r="A381" s="15"/>
      <c r="B381" s="287"/>
      <c r="C381" s="288"/>
      <c r="D381" s="213" t="s">
        <v>199</v>
      </c>
      <c r="E381" s="289" t="s">
        <v>1</v>
      </c>
      <c r="F381" s="290" t="s">
        <v>1422</v>
      </c>
      <c r="G381" s="288"/>
      <c r="H381" s="291">
        <v>3.6000000000000001</v>
      </c>
      <c r="I381" s="292"/>
      <c r="J381" s="288"/>
      <c r="K381" s="288"/>
      <c r="L381" s="293"/>
      <c r="M381" s="294"/>
      <c r="N381" s="295"/>
      <c r="O381" s="295"/>
      <c r="P381" s="295"/>
      <c r="Q381" s="295"/>
      <c r="R381" s="295"/>
      <c r="S381" s="295"/>
      <c r="T381" s="296"/>
      <c r="U381" s="15"/>
      <c r="V381" s="15"/>
      <c r="W381" s="15"/>
      <c r="X381" s="15"/>
      <c r="Y381" s="15"/>
      <c r="Z381" s="15"/>
      <c r="AA381" s="15"/>
      <c r="AB381" s="15"/>
      <c r="AC381" s="15"/>
      <c r="AD381" s="15"/>
      <c r="AE381" s="15"/>
      <c r="AT381" s="297" t="s">
        <v>199</v>
      </c>
      <c r="AU381" s="297" t="s">
        <v>85</v>
      </c>
      <c r="AV381" s="15" t="s">
        <v>234</v>
      </c>
      <c r="AW381" s="15" t="s">
        <v>32</v>
      </c>
      <c r="AX381" s="15" t="s">
        <v>83</v>
      </c>
      <c r="AY381" s="297" t="s">
        <v>195</v>
      </c>
    </row>
    <row r="382" s="2" customFormat="1" ht="24.15" customHeight="1">
      <c r="A382" s="39"/>
      <c r="B382" s="40"/>
      <c r="C382" s="200" t="s">
        <v>284</v>
      </c>
      <c r="D382" s="200" t="s">
        <v>191</v>
      </c>
      <c r="E382" s="201" t="s">
        <v>1473</v>
      </c>
      <c r="F382" s="202" t="s">
        <v>1474</v>
      </c>
      <c r="G382" s="203" t="s">
        <v>513</v>
      </c>
      <c r="H382" s="204">
        <v>1.2</v>
      </c>
      <c r="I382" s="205"/>
      <c r="J382" s="206">
        <f>ROUND(I382*H382,2)</f>
        <v>0</v>
      </c>
      <c r="K382" s="202" t="s">
        <v>1412</v>
      </c>
      <c r="L382" s="45"/>
      <c r="M382" s="207" t="s">
        <v>1</v>
      </c>
      <c r="N382" s="208" t="s">
        <v>41</v>
      </c>
      <c r="O382" s="92"/>
      <c r="P382" s="209">
        <f>O382*H382</f>
        <v>0</v>
      </c>
      <c r="Q382" s="209">
        <v>0.036900000000000002</v>
      </c>
      <c r="R382" s="209">
        <f>Q382*H382</f>
        <v>0.04428</v>
      </c>
      <c r="S382" s="209">
        <v>0</v>
      </c>
      <c r="T382" s="210">
        <f>S382*H382</f>
        <v>0</v>
      </c>
      <c r="U382" s="39"/>
      <c r="V382" s="39"/>
      <c r="W382" s="39"/>
      <c r="X382" s="39"/>
      <c r="Y382" s="39"/>
      <c r="Z382" s="39"/>
      <c r="AA382" s="39"/>
      <c r="AB382" s="39"/>
      <c r="AC382" s="39"/>
      <c r="AD382" s="39"/>
      <c r="AE382" s="39"/>
      <c r="AR382" s="211" t="s">
        <v>234</v>
      </c>
      <c r="AT382" s="211" t="s">
        <v>191</v>
      </c>
      <c r="AU382" s="211" t="s">
        <v>85</v>
      </c>
      <c r="AY382" s="18" t="s">
        <v>195</v>
      </c>
      <c r="BE382" s="212">
        <f>IF(N382="základní",J382,0)</f>
        <v>0</v>
      </c>
      <c r="BF382" s="212">
        <f>IF(N382="snížená",J382,0)</f>
        <v>0</v>
      </c>
      <c r="BG382" s="212">
        <f>IF(N382="zákl. přenesená",J382,0)</f>
        <v>0</v>
      </c>
      <c r="BH382" s="212">
        <f>IF(N382="sníž. přenesená",J382,0)</f>
        <v>0</v>
      </c>
      <c r="BI382" s="212">
        <f>IF(N382="nulová",J382,0)</f>
        <v>0</v>
      </c>
      <c r="BJ382" s="18" t="s">
        <v>83</v>
      </c>
      <c r="BK382" s="212">
        <f>ROUND(I382*H382,2)</f>
        <v>0</v>
      </c>
      <c r="BL382" s="18" t="s">
        <v>234</v>
      </c>
      <c r="BM382" s="211" t="s">
        <v>3255</v>
      </c>
    </row>
    <row r="383" s="10" customFormat="1">
      <c r="A383" s="10"/>
      <c r="B383" s="218"/>
      <c r="C383" s="219"/>
      <c r="D383" s="213" t="s">
        <v>199</v>
      </c>
      <c r="E383" s="220" t="s">
        <v>1</v>
      </c>
      <c r="F383" s="221" t="s">
        <v>3245</v>
      </c>
      <c r="G383" s="219"/>
      <c r="H383" s="220" t="s">
        <v>1</v>
      </c>
      <c r="I383" s="222"/>
      <c r="J383" s="219"/>
      <c r="K383" s="219"/>
      <c r="L383" s="223"/>
      <c r="M383" s="224"/>
      <c r="N383" s="225"/>
      <c r="O383" s="225"/>
      <c r="P383" s="225"/>
      <c r="Q383" s="225"/>
      <c r="R383" s="225"/>
      <c r="S383" s="225"/>
      <c r="T383" s="226"/>
      <c r="U383" s="10"/>
      <c r="V383" s="10"/>
      <c r="W383" s="10"/>
      <c r="X383" s="10"/>
      <c r="Y383" s="10"/>
      <c r="Z383" s="10"/>
      <c r="AA383" s="10"/>
      <c r="AB383" s="10"/>
      <c r="AC383" s="10"/>
      <c r="AD383" s="10"/>
      <c r="AE383" s="10"/>
      <c r="AT383" s="227" t="s">
        <v>199</v>
      </c>
      <c r="AU383" s="227" t="s">
        <v>85</v>
      </c>
      <c r="AV383" s="10" t="s">
        <v>83</v>
      </c>
      <c r="AW383" s="10" t="s">
        <v>32</v>
      </c>
      <c r="AX383" s="10" t="s">
        <v>76</v>
      </c>
      <c r="AY383" s="227" t="s">
        <v>195</v>
      </c>
    </row>
    <row r="384" s="11" customFormat="1">
      <c r="A384" s="11"/>
      <c r="B384" s="228"/>
      <c r="C384" s="229"/>
      <c r="D384" s="213" t="s">
        <v>199</v>
      </c>
      <c r="E384" s="230" t="s">
        <v>1</v>
      </c>
      <c r="F384" s="231" t="s">
        <v>3256</v>
      </c>
      <c r="G384" s="229"/>
      <c r="H384" s="232">
        <v>1.2</v>
      </c>
      <c r="I384" s="233"/>
      <c r="J384" s="229"/>
      <c r="K384" s="229"/>
      <c r="L384" s="234"/>
      <c r="M384" s="235"/>
      <c r="N384" s="236"/>
      <c r="O384" s="236"/>
      <c r="P384" s="236"/>
      <c r="Q384" s="236"/>
      <c r="R384" s="236"/>
      <c r="S384" s="236"/>
      <c r="T384" s="237"/>
      <c r="U384" s="11"/>
      <c r="V384" s="11"/>
      <c r="W384" s="11"/>
      <c r="X384" s="11"/>
      <c r="Y384" s="11"/>
      <c r="Z384" s="11"/>
      <c r="AA384" s="11"/>
      <c r="AB384" s="11"/>
      <c r="AC384" s="11"/>
      <c r="AD384" s="11"/>
      <c r="AE384" s="11"/>
      <c r="AT384" s="238" t="s">
        <v>199</v>
      </c>
      <c r="AU384" s="238" t="s">
        <v>85</v>
      </c>
      <c r="AV384" s="11" t="s">
        <v>85</v>
      </c>
      <c r="AW384" s="11" t="s">
        <v>32</v>
      </c>
      <c r="AX384" s="11" t="s">
        <v>76</v>
      </c>
      <c r="AY384" s="238" t="s">
        <v>195</v>
      </c>
    </row>
    <row r="385" s="15" customFormat="1">
      <c r="A385" s="15"/>
      <c r="B385" s="287"/>
      <c r="C385" s="288"/>
      <c r="D385" s="213" t="s">
        <v>199</v>
      </c>
      <c r="E385" s="289" t="s">
        <v>1</v>
      </c>
      <c r="F385" s="290" t="s">
        <v>1422</v>
      </c>
      <c r="G385" s="288"/>
      <c r="H385" s="291">
        <v>1.2</v>
      </c>
      <c r="I385" s="292"/>
      <c r="J385" s="288"/>
      <c r="K385" s="288"/>
      <c r="L385" s="293"/>
      <c r="M385" s="294"/>
      <c r="N385" s="295"/>
      <c r="O385" s="295"/>
      <c r="P385" s="295"/>
      <c r="Q385" s="295"/>
      <c r="R385" s="295"/>
      <c r="S385" s="295"/>
      <c r="T385" s="296"/>
      <c r="U385" s="15"/>
      <c r="V385" s="15"/>
      <c r="W385" s="15"/>
      <c r="X385" s="15"/>
      <c r="Y385" s="15"/>
      <c r="Z385" s="15"/>
      <c r="AA385" s="15"/>
      <c r="AB385" s="15"/>
      <c r="AC385" s="15"/>
      <c r="AD385" s="15"/>
      <c r="AE385" s="15"/>
      <c r="AT385" s="297" t="s">
        <v>199</v>
      </c>
      <c r="AU385" s="297" t="s">
        <v>85</v>
      </c>
      <c r="AV385" s="15" t="s">
        <v>234</v>
      </c>
      <c r="AW385" s="15" t="s">
        <v>32</v>
      </c>
      <c r="AX385" s="15" t="s">
        <v>83</v>
      </c>
      <c r="AY385" s="297" t="s">
        <v>195</v>
      </c>
    </row>
    <row r="386" s="2" customFormat="1" ht="24.15" customHeight="1">
      <c r="A386" s="39"/>
      <c r="B386" s="40"/>
      <c r="C386" s="200" t="s">
        <v>288</v>
      </c>
      <c r="D386" s="200" t="s">
        <v>191</v>
      </c>
      <c r="E386" s="201" t="s">
        <v>1483</v>
      </c>
      <c r="F386" s="202" t="s">
        <v>1484</v>
      </c>
      <c r="G386" s="203" t="s">
        <v>1411</v>
      </c>
      <c r="H386" s="204">
        <v>794.79999999999995</v>
      </c>
      <c r="I386" s="205"/>
      <c r="J386" s="206">
        <f>ROUND(I386*H386,2)</f>
        <v>0</v>
      </c>
      <c r="K386" s="202" t="s">
        <v>1412</v>
      </c>
      <c r="L386" s="45"/>
      <c r="M386" s="207" t="s">
        <v>1</v>
      </c>
      <c r="N386" s="208" t="s">
        <v>41</v>
      </c>
      <c r="O386" s="92"/>
      <c r="P386" s="209">
        <f>O386*H386</f>
        <v>0</v>
      </c>
      <c r="Q386" s="209">
        <v>0</v>
      </c>
      <c r="R386" s="209">
        <f>Q386*H386</f>
        <v>0</v>
      </c>
      <c r="S386" s="209">
        <v>0</v>
      </c>
      <c r="T386" s="210">
        <f>S386*H386</f>
        <v>0</v>
      </c>
      <c r="U386" s="39"/>
      <c r="V386" s="39"/>
      <c r="W386" s="39"/>
      <c r="X386" s="39"/>
      <c r="Y386" s="39"/>
      <c r="Z386" s="39"/>
      <c r="AA386" s="39"/>
      <c r="AB386" s="39"/>
      <c r="AC386" s="39"/>
      <c r="AD386" s="39"/>
      <c r="AE386" s="39"/>
      <c r="AR386" s="211" t="s">
        <v>234</v>
      </c>
      <c r="AT386" s="211" t="s">
        <v>191</v>
      </c>
      <c r="AU386" s="211" t="s">
        <v>85</v>
      </c>
      <c r="AY386" s="18" t="s">
        <v>195</v>
      </c>
      <c r="BE386" s="212">
        <f>IF(N386="základní",J386,0)</f>
        <v>0</v>
      </c>
      <c r="BF386" s="212">
        <f>IF(N386="snížená",J386,0)</f>
        <v>0</v>
      </c>
      <c r="BG386" s="212">
        <f>IF(N386="zákl. přenesená",J386,0)</f>
        <v>0</v>
      </c>
      <c r="BH386" s="212">
        <f>IF(N386="sníž. přenesená",J386,0)</f>
        <v>0</v>
      </c>
      <c r="BI386" s="212">
        <f>IF(N386="nulová",J386,0)</f>
        <v>0</v>
      </c>
      <c r="BJ386" s="18" t="s">
        <v>83</v>
      </c>
      <c r="BK386" s="212">
        <f>ROUND(I386*H386,2)</f>
        <v>0</v>
      </c>
      <c r="BL386" s="18" t="s">
        <v>234</v>
      </c>
      <c r="BM386" s="211" t="s">
        <v>3257</v>
      </c>
    </row>
    <row r="387" s="10" customFormat="1">
      <c r="A387" s="10"/>
      <c r="B387" s="218"/>
      <c r="C387" s="219"/>
      <c r="D387" s="213" t="s">
        <v>199</v>
      </c>
      <c r="E387" s="220" t="s">
        <v>1</v>
      </c>
      <c r="F387" s="221" t="s">
        <v>3258</v>
      </c>
      <c r="G387" s="219"/>
      <c r="H387" s="220" t="s">
        <v>1</v>
      </c>
      <c r="I387" s="222"/>
      <c r="J387" s="219"/>
      <c r="K387" s="219"/>
      <c r="L387" s="223"/>
      <c r="M387" s="224"/>
      <c r="N387" s="225"/>
      <c r="O387" s="225"/>
      <c r="P387" s="225"/>
      <c r="Q387" s="225"/>
      <c r="R387" s="225"/>
      <c r="S387" s="225"/>
      <c r="T387" s="226"/>
      <c r="U387" s="10"/>
      <c r="V387" s="10"/>
      <c r="W387" s="10"/>
      <c r="X387" s="10"/>
      <c r="Y387" s="10"/>
      <c r="Z387" s="10"/>
      <c r="AA387" s="10"/>
      <c r="AB387" s="10"/>
      <c r="AC387" s="10"/>
      <c r="AD387" s="10"/>
      <c r="AE387" s="10"/>
      <c r="AT387" s="227" t="s">
        <v>199</v>
      </c>
      <c r="AU387" s="227" t="s">
        <v>85</v>
      </c>
      <c r="AV387" s="10" t="s">
        <v>83</v>
      </c>
      <c r="AW387" s="10" t="s">
        <v>32</v>
      </c>
      <c r="AX387" s="10" t="s">
        <v>76</v>
      </c>
      <c r="AY387" s="227" t="s">
        <v>195</v>
      </c>
    </row>
    <row r="388" s="11" customFormat="1">
      <c r="A388" s="11"/>
      <c r="B388" s="228"/>
      <c r="C388" s="229"/>
      <c r="D388" s="213" t="s">
        <v>199</v>
      </c>
      <c r="E388" s="230" t="s">
        <v>1</v>
      </c>
      <c r="F388" s="231" t="s">
        <v>3259</v>
      </c>
      <c r="G388" s="229"/>
      <c r="H388" s="232">
        <v>10.44</v>
      </c>
      <c r="I388" s="233"/>
      <c r="J388" s="229"/>
      <c r="K388" s="229"/>
      <c r="L388" s="234"/>
      <c r="M388" s="235"/>
      <c r="N388" s="236"/>
      <c r="O388" s="236"/>
      <c r="P388" s="236"/>
      <c r="Q388" s="236"/>
      <c r="R388" s="236"/>
      <c r="S388" s="236"/>
      <c r="T388" s="237"/>
      <c r="U388" s="11"/>
      <c r="V388" s="11"/>
      <c r="W388" s="11"/>
      <c r="X388" s="11"/>
      <c r="Y388" s="11"/>
      <c r="Z388" s="11"/>
      <c r="AA388" s="11"/>
      <c r="AB388" s="11"/>
      <c r="AC388" s="11"/>
      <c r="AD388" s="11"/>
      <c r="AE388" s="11"/>
      <c r="AT388" s="238" t="s">
        <v>199</v>
      </c>
      <c r="AU388" s="238" t="s">
        <v>85</v>
      </c>
      <c r="AV388" s="11" t="s">
        <v>85</v>
      </c>
      <c r="AW388" s="11" t="s">
        <v>32</v>
      </c>
      <c r="AX388" s="11" t="s">
        <v>76</v>
      </c>
      <c r="AY388" s="238" t="s">
        <v>195</v>
      </c>
    </row>
    <row r="389" s="11" customFormat="1">
      <c r="A389" s="11"/>
      <c r="B389" s="228"/>
      <c r="C389" s="229"/>
      <c r="D389" s="213" t="s">
        <v>199</v>
      </c>
      <c r="E389" s="230" t="s">
        <v>1</v>
      </c>
      <c r="F389" s="231" t="s">
        <v>3260</v>
      </c>
      <c r="G389" s="229"/>
      <c r="H389" s="232">
        <v>85.632000000000005</v>
      </c>
      <c r="I389" s="233"/>
      <c r="J389" s="229"/>
      <c r="K389" s="229"/>
      <c r="L389" s="234"/>
      <c r="M389" s="235"/>
      <c r="N389" s="236"/>
      <c r="O389" s="236"/>
      <c r="P389" s="236"/>
      <c r="Q389" s="236"/>
      <c r="R389" s="236"/>
      <c r="S389" s="236"/>
      <c r="T389" s="237"/>
      <c r="U389" s="11"/>
      <c r="V389" s="11"/>
      <c r="W389" s="11"/>
      <c r="X389" s="11"/>
      <c r="Y389" s="11"/>
      <c r="Z389" s="11"/>
      <c r="AA389" s="11"/>
      <c r="AB389" s="11"/>
      <c r="AC389" s="11"/>
      <c r="AD389" s="11"/>
      <c r="AE389" s="11"/>
      <c r="AT389" s="238" t="s">
        <v>199</v>
      </c>
      <c r="AU389" s="238" t="s">
        <v>85</v>
      </c>
      <c r="AV389" s="11" t="s">
        <v>85</v>
      </c>
      <c r="AW389" s="11" t="s">
        <v>32</v>
      </c>
      <c r="AX389" s="11" t="s">
        <v>76</v>
      </c>
      <c r="AY389" s="238" t="s">
        <v>195</v>
      </c>
    </row>
    <row r="390" s="11" customFormat="1">
      <c r="A390" s="11"/>
      <c r="B390" s="228"/>
      <c r="C390" s="229"/>
      <c r="D390" s="213" t="s">
        <v>199</v>
      </c>
      <c r="E390" s="230" t="s">
        <v>1</v>
      </c>
      <c r="F390" s="231" t="s">
        <v>3261</v>
      </c>
      <c r="G390" s="229"/>
      <c r="H390" s="232">
        <v>9.75</v>
      </c>
      <c r="I390" s="233"/>
      <c r="J390" s="229"/>
      <c r="K390" s="229"/>
      <c r="L390" s="234"/>
      <c r="M390" s="235"/>
      <c r="N390" s="236"/>
      <c r="O390" s="236"/>
      <c r="P390" s="236"/>
      <c r="Q390" s="236"/>
      <c r="R390" s="236"/>
      <c r="S390" s="236"/>
      <c r="T390" s="237"/>
      <c r="U390" s="11"/>
      <c r="V390" s="11"/>
      <c r="W390" s="11"/>
      <c r="X390" s="11"/>
      <c r="Y390" s="11"/>
      <c r="Z390" s="11"/>
      <c r="AA390" s="11"/>
      <c r="AB390" s="11"/>
      <c r="AC390" s="11"/>
      <c r="AD390" s="11"/>
      <c r="AE390" s="11"/>
      <c r="AT390" s="238" t="s">
        <v>199</v>
      </c>
      <c r="AU390" s="238" t="s">
        <v>85</v>
      </c>
      <c r="AV390" s="11" t="s">
        <v>85</v>
      </c>
      <c r="AW390" s="11" t="s">
        <v>32</v>
      </c>
      <c r="AX390" s="11" t="s">
        <v>76</v>
      </c>
      <c r="AY390" s="238" t="s">
        <v>195</v>
      </c>
    </row>
    <row r="391" s="11" customFormat="1">
      <c r="A391" s="11"/>
      <c r="B391" s="228"/>
      <c r="C391" s="229"/>
      <c r="D391" s="213" t="s">
        <v>199</v>
      </c>
      <c r="E391" s="230" t="s">
        <v>1</v>
      </c>
      <c r="F391" s="231" t="s">
        <v>3262</v>
      </c>
      <c r="G391" s="229"/>
      <c r="H391" s="232">
        <v>3.6400000000000001</v>
      </c>
      <c r="I391" s="233"/>
      <c r="J391" s="229"/>
      <c r="K391" s="229"/>
      <c r="L391" s="234"/>
      <c r="M391" s="235"/>
      <c r="N391" s="236"/>
      <c r="O391" s="236"/>
      <c r="P391" s="236"/>
      <c r="Q391" s="236"/>
      <c r="R391" s="236"/>
      <c r="S391" s="236"/>
      <c r="T391" s="237"/>
      <c r="U391" s="11"/>
      <c r="V391" s="11"/>
      <c r="W391" s="11"/>
      <c r="X391" s="11"/>
      <c r="Y391" s="11"/>
      <c r="Z391" s="11"/>
      <c r="AA391" s="11"/>
      <c r="AB391" s="11"/>
      <c r="AC391" s="11"/>
      <c r="AD391" s="11"/>
      <c r="AE391" s="11"/>
      <c r="AT391" s="238" t="s">
        <v>199</v>
      </c>
      <c r="AU391" s="238" t="s">
        <v>85</v>
      </c>
      <c r="AV391" s="11" t="s">
        <v>85</v>
      </c>
      <c r="AW391" s="11" t="s">
        <v>32</v>
      </c>
      <c r="AX391" s="11" t="s">
        <v>76</v>
      </c>
      <c r="AY391" s="238" t="s">
        <v>195</v>
      </c>
    </row>
    <row r="392" s="11" customFormat="1">
      <c r="A392" s="11"/>
      <c r="B392" s="228"/>
      <c r="C392" s="229"/>
      <c r="D392" s="213" t="s">
        <v>199</v>
      </c>
      <c r="E392" s="230" t="s">
        <v>1</v>
      </c>
      <c r="F392" s="231" t="s">
        <v>3263</v>
      </c>
      <c r="G392" s="229"/>
      <c r="H392" s="232">
        <v>92.579999999999998</v>
      </c>
      <c r="I392" s="233"/>
      <c r="J392" s="229"/>
      <c r="K392" s="229"/>
      <c r="L392" s="234"/>
      <c r="M392" s="235"/>
      <c r="N392" s="236"/>
      <c r="O392" s="236"/>
      <c r="P392" s="236"/>
      <c r="Q392" s="236"/>
      <c r="R392" s="236"/>
      <c r="S392" s="236"/>
      <c r="T392" s="237"/>
      <c r="U392" s="11"/>
      <c r="V392" s="11"/>
      <c r="W392" s="11"/>
      <c r="X392" s="11"/>
      <c r="Y392" s="11"/>
      <c r="Z392" s="11"/>
      <c r="AA392" s="11"/>
      <c r="AB392" s="11"/>
      <c r="AC392" s="11"/>
      <c r="AD392" s="11"/>
      <c r="AE392" s="11"/>
      <c r="AT392" s="238" t="s">
        <v>199</v>
      </c>
      <c r="AU392" s="238" t="s">
        <v>85</v>
      </c>
      <c r="AV392" s="11" t="s">
        <v>85</v>
      </c>
      <c r="AW392" s="11" t="s">
        <v>32</v>
      </c>
      <c r="AX392" s="11" t="s">
        <v>76</v>
      </c>
      <c r="AY392" s="238" t="s">
        <v>195</v>
      </c>
    </row>
    <row r="393" s="11" customFormat="1">
      <c r="A393" s="11"/>
      <c r="B393" s="228"/>
      <c r="C393" s="229"/>
      <c r="D393" s="213" t="s">
        <v>199</v>
      </c>
      <c r="E393" s="230" t="s">
        <v>1</v>
      </c>
      <c r="F393" s="231" t="s">
        <v>3264</v>
      </c>
      <c r="G393" s="229"/>
      <c r="H393" s="232">
        <v>4.5499999999999998</v>
      </c>
      <c r="I393" s="233"/>
      <c r="J393" s="229"/>
      <c r="K393" s="229"/>
      <c r="L393" s="234"/>
      <c r="M393" s="235"/>
      <c r="N393" s="236"/>
      <c r="O393" s="236"/>
      <c r="P393" s="236"/>
      <c r="Q393" s="236"/>
      <c r="R393" s="236"/>
      <c r="S393" s="236"/>
      <c r="T393" s="237"/>
      <c r="U393" s="11"/>
      <c r="V393" s="11"/>
      <c r="W393" s="11"/>
      <c r="X393" s="11"/>
      <c r="Y393" s="11"/>
      <c r="Z393" s="11"/>
      <c r="AA393" s="11"/>
      <c r="AB393" s="11"/>
      <c r="AC393" s="11"/>
      <c r="AD393" s="11"/>
      <c r="AE393" s="11"/>
      <c r="AT393" s="238" t="s">
        <v>199</v>
      </c>
      <c r="AU393" s="238" t="s">
        <v>85</v>
      </c>
      <c r="AV393" s="11" t="s">
        <v>85</v>
      </c>
      <c r="AW393" s="11" t="s">
        <v>32</v>
      </c>
      <c r="AX393" s="11" t="s">
        <v>76</v>
      </c>
      <c r="AY393" s="238" t="s">
        <v>195</v>
      </c>
    </row>
    <row r="394" s="11" customFormat="1">
      <c r="A394" s="11"/>
      <c r="B394" s="228"/>
      <c r="C394" s="229"/>
      <c r="D394" s="213" t="s">
        <v>199</v>
      </c>
      <c r="E394" s="230" t="s">
        <v>1</v>
      </c>
      <c r="F394" s="231" t="s">
        <v>3265</v>
      </c>
      <c r="G394" s="229"/>
      <c r="H394" s="232">
        <v>9</v>
      </c>
      <c r="I394" s="233"/>
      <c r="J394" s="229"/>
      <c r="K394" s="229"/>
      <c r="L394" s="234"/>
      <c r="M394" s="235"/>
      <c r="N394" s="236"/>
      <c r="O394" s="236"/>
      <c r="P394" s="236"/>
      <c r="Q394" s="236"/>
      <c r="R394" s="236"/>
      <c r="S394" s="236"/>
      <c r="T394" s="237"/>
      <c r="U394" s="11"/>
      <c r="V394" s="11"/>
      <c r="W394" s="11"/>
      <c r="X394" s="11"/>
      <c r="Y394" s="11"/>
      <c r="Z394" s="11"/>
      <c r="AA394" s="11"/>
      <c r="AB394" s="11"/>
      <c r="AC394" s="11"/>
      <c r="AD394" s="11"/>
      <c r="AE394" s="11"/>
      <c r="AT394" s="238" t="s">
        <v>199</v>
      </c>
      <c r="AU394" s="238" t="s">
        <v>85</v>
      </c>
      <c r="AV394" s="11" t="s">
        <v>85</v>
      </c>
      <c r="AW394" s="11" t="s">
        <v>32</v>
      </c>
      <c r="AX394" s="11" t="s">
        <v>76</v>
      </c>
      <c r="AY394" s="238" t="s">
        <v>195</v>
      </c>
    </row>
    <row r="395" s="11" customFormat="1">
      <c r="A395" s="11"/>
      <c r="B395" s="228"/>
      <c r="C395" s="229"/>
      <c r="D395" s="213" t="s">
        <v>199</v>
      </c>
      <c r="E395" s="230" t="s">
        <v>1</v>
      </c>
      <c r="F395" s="231" t="s">
        <v>3266</v>
      </c>
      <c r="G395" s="229"/>
      <c r="H395" s="232">
        <v>2.1000000000000001</v>
      </c>
      <c r="I395" s="233"/>
      <c r="J395" s="229"/>
      <c r="K395" s="229"/>
      <c r="L395" s="234"/>
      <c r="M395" s="235"/>
      <c r="N395" s="236"/>
      <c r="O395" s="236"/>
      <c r="P395" s="236"/>
      <c r="Q395" s="236"/>
      <c r="R395" s="236"/>
      <c r="S395" s="236"/>
      <c r="T395" s="237"/>
      <c r="U395" s="11"/>
      <c r="V395" s="11"/>
      <c r="W395" s="11"/>
      <c r="X395" s="11"/>
      <c r="Y395" s="11"/>
      <c r="Z395" s="11"/>
      <c r="AA395" s="11"/>
      <c r="AB395" s="11"/>
      <c r="AC395" s="11"/>
      <c r="AD395" s="11"/>
      <c r="AE395" s="11"/>
      <c r="AT395" s="238" t="s">
        <v>199</v>
      </c>
      <c r="AU395" s="238" t="s">
        <v>85</v>
      </c>
      <c r="AV395" s="11" t="s">
        <v>85</v>
      </c>
      <c r="AW395" s="11" t="s">
        <v>32</v>
      </c>
      <c r="AX395" s="11" t="s">
        <v>76</v>
      </c>
      <c r="AY395" s="238" t="s">
        <v>195</v>
      </c>
    </row>
    <row r="396" s="16" customFormat="1">
      <c r="A396" s="16"/>
      <c r="B396" s="298"/>
      <c r="C396" s="299"/>
      <c r="D396" s="213" t="s">
        <v>199</v>
      </c>
      <c r="E396" s="300" t="s">
        <v>1</v>
      </c>
      <c r="F396" s="301" t="s">
        <v>1498</v>
      </c>
      <c r="G396" s="299"/>
      <c r="H396" s="302">
        <v>217.69200000000001</v>
      </c>
      <c r="I396" s="303"/>
      <c r="J396" s="299"/>
      <c r="K396" s="299"/>
      <c r="L396" s="304"/>
      <c r="M396" s="305"/>
      <c r="N396" s="306"/>
      <c r="O396" s="306"/>
      <c r="P396" s="306"/>
      <c r="Q396" s="306"/>
      <c r="R396" s="306"/>
      <c r="S396" s="306"/>
      <c r="T396" s="307"/>
      <c r="U396" s="16"/>
      <c r="V396" s="16"/>
      <c r="W396" s="16"/>
      <c r="X396" s="16"/>
      <c r="Y396" s="16"/>
      <c r="Z396" s="16"/>
      <c r="AA396" s="16"/>
      <c r="AB396" s="16"/>
      <c r="AC396" s="16"/>
      <c r="AD396" s="16"/>
      <c r="AE396" s="16"/>
      <c r="AT396" s="308" t="s">
        <v>199</v>
      </c>
      <c r="AU396" s="308" t="s">
        <v>85</v>
      </c>
      <c r="AV396" s="16" t="s">
        <v>229</v>
      </c>
      <c r="AW396" s="16" t="s">
        <v>32</v>
      </c>
      <c r="AX396" s="16" t="s">
        <v>76</v>
      </c>
      <c r="AY396" s="308" t="s">
        <v>195</v>
      </c>
    </row>
    <row r="397" s="11" customFormat="1">
      <c r="A397" s="11"/>
      <c r="B397" s="228"/>
      <c r="C397" s="229"/>
      <c r="D397" s="213" t="s">
        <v>199</v>
      </c>
      <c r="E397" s="230" t="s">
        <v>1</v>
      </c>
      <c r="F397" s="231" t="s">
        <v>3267</v>
      </c>
      <c r="G397" s="229"/>
      <c r="H397" s="232">
        <v>794.79999999999995</v>
      </c>
      <c r="I397" s="233"/>
      <c r="J397" s="229"/>
      <c r="K397" s="229"/>
      <c r="L397" s="234"/>
      <c r="M397" s="235"/>
      <c r="N397" s="236"/>
      <c r="O397" s="236"/>
      <c r="P397" s="236"/>
      <c r="Q397" s="236"/>
      <c r="R397" s="236"/>
      <c r="S397" s="236"/>
      <c r="T397" s="237"/>
      <c r="U397" s="11"/>
      <c r="V397" s="11"/>
      <c r="W397" s="11"/>
      <c r="X397" s="11"/>
      <c r="Y397" s="11"/>
      <c r="Z397" s="11"/>
      <c r="AA397" s="11"/>
      <c r="AB397" s="11"/>
      <c r="AC397" s="11"/>
      <c r="AD397" s="11"/>
      <c r="AE397" s="11"/>
      <c r="AT397" s="238" t="s">
        <v>199</v>
      </c>
      <c r="AU397" s="238" t="s">
        <v>85</v>
      </c>
      <c r="AV397" s="11" t="s">
        <v>85</v>
      </c>
      <c r="AW397" s="11" t="s">
        <v>32</v>
      </c>
      <c r="AX397" s="11" t="s">
        <v>83</v>
      </c>
      <c r="AY397" s="238" t="s">
        <v>195</v>
      </c>
    </row>
    <row r="398" s="2" customFormat="1" ht="33" customHeight="1">
      <c r="A398" s="39"/>
      <c r="B398" s="40"/>
      <c r="C398" s="200" t="s">
        <v>292</v>
      </c>
      <c r="D398" s="200" t="s">
        <v>191</v>
      </c>
      <c r="E398" s="201" t="s">
        <v>1492</v>
      </c>
      <c r="F398" s="202" t="s">
        <v>1493</v>
      </c>
      <c r="G398" s="203" t="s">
        <v>1237</v>
      </c>
      <c r="H398" s="204">
        <v>704.06399999999996</v>
      </c>
      <c r="I398" s="205"/>
      <c r="J398" s="206">
        <f>ROUND(I398*H398,2)</f>
        <v>0</v>
      </c>
      <c r="K398" s="202" t="s">
        <v>1412</v>
      </c>
      <c r="L398" s="45"/>
      <c r="M398" s="207" t="s">
        <v>1</v>
      </c>
      <c r="N398" s="208" t="s">
        <v>41</v>
      </c>
      <c r="O398" s="92"/>
      <c r="P398" s="209">
        <f>O398*H398</f>
        <v>0</v>
      </c>
      <c r="Q398" s="209">
        <v>0</v>
      </c>
      <c r="R398" s="209">
        <f>Q398*H398</f>
        <v>0</v>
      </c>
      <c r="S398" s="209">
        <v>0</v>
      </c>
      <c r="T398" s="210">
        <f>S398*H398</f>
        <v>0</v>
      </c>
      <c r="U398" s="39"/>
      <c r="V398" s="39"/>
      <c r="W398" s="39"/>
      <c r="X398" s="39"/>
      <c r="Y398" s="39"/>
      <c r="Z398" s="39"/>
      <c r="AA398" s="39"/>
      <c r="AB398" s="39"/>
      <c r="AC398" s="39"/>
      <c r="AD398" s="39"/>
      <c r="AE398" s="39"/>
      <c r="AR398" s="211" t="s">
        <v>234</v>
      </c>
      <c r="AT398" s="211" t="s">
        <v>191</v>
      </c>
      <c r="AU398" s="211" t="s">
        <v>85</v>
      </c>
      <c r="AY398" s="18" t="s">
        <v>195</v>
      </c>
      <c r="BE398" s="212">
        <f>IF(N398="základní",J398,0)</f>
        <v>0</v>
      </c>
      <c r="BF398" s="212">
        <f>IF(N398="snížená",J398,0)</f>
        <v>0</v>
      </c>
      <c r="BG398" s="212">
        <f>IF(N398="zákl. přenesená",J398,0)</f>
        <v>0</v>
      </c>
      <c r="BH398" s="212">
        <f>IF(N398="sníž. přenesená",J398,0)</f>
        <v>0</v>
      </c>
      <c r="BI398" s="212">
        <f>IF(N398="nulová",J398,0)</f>
        <v>0</v>
      </c>
      <c r="BJ398" s="18" t="s">
        <v>83</v>
      </c>
      <c r="BK398" s="212">
        <f>ROUND(I398*H398,2)</f>
        <v>0</v>
      </c>
      <c r="BL398" s="18" t="s">
        <v>234</v>
      </c>
      <c r="BM398" s="211" t="s">
        <v>3268</v>
      </c>
    </row>
    <row r="399" s="10" customFormat="1">
      <c r="A399" s="10"/>
      <c r="B399" s="218"/>
      <c r="C399" s="219"/>
      <c r="D399" s="213" t="s">
        <v>199</v>
      </c>
      <c r="E399" s="220" t="s">
        <v>1</v>
      </c>
      <c r="F399" s="221" t="s">
        <v>3269</v>
      </c>
      <c r="G399" s="219"/>
      <c r="H399" s="220" t="s">
        <v>1</v>
      </c>
      <c r="I399" s="222"/>
      <c r="J399" s="219"/>
      <c r="K399" s="219"/>
      <c r="L399" s="223"/>
      <c r="M399" s="224"/>
      <c r="N399" s="225"/>
      <c r="O399" s="225"/>
      <c r="P399" s="225"/>
      <c r="Q399" s="225"/>
      <c r="R399" s="225"/>
      <c r="S399" s="225"/>
      <c r="T399" s="226"/>
      <c r="U399" s="10"/>
      <c r="V399" s="10"/>
      <c r="W399" s="10"/>
      <c r="X399" s="10"/>
      <c r="Y399" s="10"/>
      <c r="Z399" s="10"/>
      <c r="AA399" s="10"/>
      <c r="AB399" s="10"/>
      <c r="AC399" s="10"/>
      <c r="AD399" s="10"/>
      <c r="AE399" s="10"/>
      <c r="AT399" s="227" t="s">
        <v>199</v>
      </c>
      <c r="AU399" s="227" t="s">
        <v>85</v>
      </c>
      <c r="AV399" s="10" t="s">
        <v>83</v>
      </c>
      <c r="AW399" s="10" t="s">
        <v>32</v>
      </c>
      <c r="AX399" s="10" t="s">
        <v>76</v>
      </c>
      <c r="AY399" s="227" t="s">
        <v>195</v>
      </c>
    </row>
    <row r="400" s="10" customFormat="1">
      <c r="A400" s="10"/>
      <c r="B400" s="218"/>
      <c r="C400" s="219"/>
      <c r="D400" s="213" t="s">
        <v>199</v>
      </c>
      <c r="E400" s="220" t="s">
        <v>1</v>
      </c>
      <c r="F400" s="221" t="s">
        <v>3245</v>
      </c>
      <c r="G400" s="219"/>
      <c r="H400" s="220" t="s">
        <v>1</v>
      </c>
      <c r="I400" s="222"/>
      <c r="J400" s="219"/>
      <c r="K400" s="219"/>
      <c r="L400" s="223"/>
      <c r="M400" s="224"/>
      <c r="N400" s="225"/>
      <c r="O400" s="225"/>
      <c r="P400" s="225"/>
      <c r="Q400" s="225"/>
      <c r="R400" s="225"/>
      <c r="S400" s="225"/>
      <c r="T400" s="226"/>
      <c r="U400" s="10"/>
      <c r="V400" s="10"/>
      <c r="W400" s="10"/>
      <c r="X400" s="10"/>
      <c r="Y400" s="10"/>
      <c r="Z400" s="10"/>
      <c r="AA400" s="10"/>
      <c r="AB400" s="10"/>
      <c r="AC400" s="10"/>
      <c r="AD400" s="10"/>
      <c r="AE400" s="10"/>
      <c r="AT400" s="227" t="s">
        <v>199</v>
      </c>
      <c r="AU400" s="227" t="s">
        <v>85</v>
      </c>
      <c r="AV400" s="10" t="s">
        <v>83</v>
      </c>
      <c r="AW400" s="10" t="s">
        <v>32</v>
      </c>
      <c r="AX400" s="10" t="s">
        <v>76</v>
      </c>
      <c r="AY400" s="227" t="s">
        <v>195</v>
      </c>
    </row>
    <row r="401" s="11" customFormat="1">
      <c r="A401" s="11"/>
      <c r="B401" s="228"/>
      <c r="C401" s="229"/>
      <c r="D401" s="213" t="s">
        <v>199</v>
      </c>
      <c r="E401" s="230" t="s">
        <v>1</v>
      </c>
      <c r="F401" s="231" t="s">
        <v>3270</v>
      </c>
      <c r="G401" s="229"/>
      <c r="H401" s="232">
        <v>64.319999999999993</v>
      </c>
      <c r="I401" s="233"/>
      <c r="J401" s="229"/>
      <c r="K401" s="229"/>
      <c r="L401" s="234"/>
      <c r="M401" s="235"/>
      <c r="N401" s="236"/>
      <c r="O401" s="236"/>
      <c r="P401" s="236"/>
      <c r="Q401" s="236"/>
      <c r="R401" s="236"/>
      <c r="S401" s="236"/>
      <c r="T401" s="237"/>
      <c r="U401" s="11"/>
      <c r="V401" s="11"/>
      <c r="W401" s="11"/>
      <c r="X401" s="11"/>
      <c r="Y401" s="11"/>
      <c r="Z401" s="11"/>
      <c r="AA401" s="11"/>
      <c r="AB401" s="11"/>
      <c r="AC401" s="11"/>
      <c r="AD401" s="11"/>
      <c r="AE401" s="11"/>
      <c r="AT401" s="238" t="s">
        <v>199</v>
      </c>
      <c r="AU401" s="238" t="s">
        <v>85</v>
      </c>
      <c r="AV401" s="11" t="s">
        <v>85</v>
      </c>
      <c r="AW401" s="11" t="s">
        <v>32</v>
      </c>
      <c r="AX401" s="11" t="s">
        <v>76</v>
      </c>
      <c r="AY401" s="238" t="s">
        <v>195</v>
      </c>
    </row>
    <row r="402" s="10" customFormat="1">
      <c r="A402" s="10"/>
      <c r="B402" s="218"/>
      <c r="C402" s="219"/>
      <c r="D402" s="213" t="s">
        <v>199</v>
      </c>
      <c r="E402" s="220" t="s">
        <v>1</v>
      </c>
      <c r="F402" s="221" t="s">
        <v>3271</v>
      </c>
      <c r="G402" s="219"/>
      <c r="H402" s="220" t="s">
        <v>1</v>
      </c>
      <c r="I402" s="222"/>
      <c r="J402" s="219"/>
      <c r="K402" s="219"/>
      <c r="L402" s="223"/>
      <c r="M402" s="224"/>
      <c r="N402" s="225"/>
      <c r="O402" s="225"/>
      <c r="P402" s="225"/>
      <c r="Q402" s="225"/>
      <c r="R402" s="225"/>
      <c r="S402" s="225"/>
      <c r="T402" s="226"/>
      <c r="U402" s="10"/>
      <c r="V402" s="10"/>
      <c r="W402" s="10"/>
      <c r="X402" s="10"/>
      <c r="Y402" s="10"/>
      <c r="Z402" s="10"/>
      <c r="AA402" s="10"/>
      <c r="AB402" s="10"/>
      <c r="AC402" s="10"/>
      <c r="AD402" s="10"/>
      <c r="AE402" s="10"/>
      <c r="AT402" s="227" t="s">
        <v>199</v>
      </c>
      <c r="AU402" s="227" t="s">
        <v>85</v>
      </c>
      <c r="AV402" s="10" t="s">
        <v>83</v>
      </c>
      <c r="AW402" s="10" t="s">
        <v>32</v>
      </c>
      <c r="AX402" s="10" t="s">
        <v>76</v>
      </c>
      <c r="AY402" s="227" t="s">
        <v>195</v>
      </c>
    </row>
    <row r="403" s="11" customFormat="1">
      <c r="A403" s="11"/>
      <c r="B403" s="228"/>
      <c r="C403" s="229"/>
      <c r="D403" s="213" t="s">
        <v>199</v>
      </c>
      <c r="E403" s="230" t="s">
        <v>1</v>
      </c>
      <c r="F403" s="231" t="s">
        <v>3272</v>
      </c>
      <c r="G403" s="229"/>
      <c r="H403" s="232">
        <v>357.23000000000002</v>
      </c>
      <c r="I403" s="233"/>
      <c r="J403" s="229"/>
      <c r="K403" s="229"/>
      <c r="L403" s="234"/>
      <c r="M403" s="235"/>
      <c r="N403" s="236"/>
      <c r="O403" s="236"/>
      <c r="P403" s="236"/>
      <c r="Q403" s="236"/>
      <c r="R403" s="236"/>
      <c r="S403" s="236"/>
      <c r="T403" s="237"/>
      <c r="U403" s="11"/>
      <c r="V403" s="11"/>
      <c r="W403" s="11"/>
      <c r="X403" s="11"/>
      <c r="Y403" s="11"/>
      <c r="Z403" s="11"/>
      <c r="AA403" s="11"/>
      <c r="AB403" s="11"/>
      <c r="AC403" s="11"/>
      <c r="AD403" s="11"/>
      <c r="AE403" s="11"/>
      <c r="AT403" s="238" t="s">
        <v>199</v>
      </c>
      <c r="AU403" s="238" t="s">
        <v>85</v>
      </c>
      <c r="AV403" s="11" t="s">
        <v>85</v>
      </c>
      <c r="AW403" s="11" t="s">
        <v>32</v>
      </c>
      <c r="AX403" s="11" t="s">
        <v>76</v>
      </c>
      <c r="AY403" s="238" t="s">
        <v>195</v>
      </c>
    </row>
    <row r="404" s="10" customFormat="1">
      <c r="A404" s="10"/>
      <c r="B404" s="218"/>
      <c r="C404" s="219"/>
      <c r="D404" s="213" t="s">
        <v>199</v>
      </c>
      <c r="E404" s="220" t="s">
        <v>1</v>
      </c>
      <c r="F404" s="221" t="s">
        <v>3253</v>
      </c>
      <c r="G404" s="219"/>
      <c r="H404" s="220" t="s">
        <v>1</v>
      </c>
      <c r="I404" s="222"/>
      <c r="J404" s="219"/>
      <c r="K404" s="219"/>
      <c r="L404" s="223"/>
      <c r="M404" s="224"/>
      <c r="N404" s="225"/>
      <c r="O404" s="225"/>
      <c r="P404" s="225"/>
      <c r="Q404" s="225"/>
      <c r="R404" s="225"/>
      <c r="S404" s="225"/>
      <c r="T404" s="226"/>
      <c r="U404" s="10"/>
      <c r="V404" s="10"/>
      <c r="W404" s="10"/>
      <c r="X404" s="10"/>
      <c r="Y404" s="10"/>
      <c r="Z404" s="10"/>
      <c r="AA404" s="10"/>
      <c r="AB404" s="10"/>
      <c r="AC404" s="10"/>
      <c r="AD404" s="10"/>
      <c r="AE404" s="10"/>
      <c r="AT404" s="227" t="s">
        <v>199</v>
      </c>
      <c r="AU404" s="227" t="s">
        <v>85</v>
      </c>
      <c r="AV404" s="10" t="s">
        <v>83</v>
      </c>
      <c r="AW404" s="10" t="s">
        <v>32</v>
      </c>
      <c r="AX404" s="10" t="s">
        <v>76</v>
      </c>
      <c r="AY404" s="227" t="s">
        <v>195</v>
      </c>
    </row>
    <row r="405" s="11" customFormat="1">
      <c r="A405" s="11"/>
      <c r="B405" s="228"/>
      <c r="C405" s="229"/>
      <c r="D405" s="213" t="s">
        <v>199</v>
      </c>
      <c r="E405" s="230" t="s">
        <v>1</v>
      </c>
      <c r="F405" s="231" t="s">
        <v>3273</v>
      </c>
      <c r="G405" s="229"/>
      <c r="H405" s="232">
        <v>281.185</v>
      </c>
      <c r="I405" s="233"/>
      <c r="J405" s="229"/>
      <c r="K405" s="229"/>
      <c r="L405" s="234"/>
      <c r="M405" s="235"/>
      <c r="N405" s="236"/>
      <c r="O405" s="236"/>
      <c r="P405" s="236"/>
      <c r="Q405" s="236"/>
      <c r="R405" s="236"/>
      <c r="S405" s="236"/>
      <c r="T405" s="237"/>
      <c r="U405" s="11"/>
      <c r="V405" s="11"/>
      <c r="W405" s="11"/>
      <c r="X405" s="11"/>
      <c r="Y405" s="11"/>
      <c r="Z405" s="11"/>
      <c r="AA405" s="11"/>
      <c r="AB405" s="11"/>
      <c r="AC405" s="11"/>
      <c r="AD405" s="11"/>
      <c r="AE405" s="11"/>
      <c r="AT405" s="238" t="s">
        <v>199</v>
      </c>
      <c r="AU405" s="238" t="s">
        <v>85</v>
      </c>
      <c r="AV405" s="11" t="s">
        <v>85</v>
      </c>
      <c r="AW405" s="11" t="s">
        <v>32</v>
      </c>
      <c r="AX405" s="11" t="s">
        <v>76</v>
      </c>
      <c r="AY405" s="238" t="s">
        <v>195</v>
      </c>
    </row>
    <row r="406" s="10" customFormat="1">
      <c r="A406" s="10"/>
      <c r="B406" s="218"/>
      <c r="C406" s="219"/>
      <c r="D406" s="213" t="s">
        <v>199</v>
      </c>
      <c r="E406" s="220" t="s">
        <v>1</v>
      </c>
      <c r="F406" s="221" t="s">
        <v>3274</v>
      </c>
      <c r="G406" s="219"/>
      <c r="H406" s="220" t="s">
        <v>1</v>
      </c>
      <c r="I406" s="222"/>
      <c r="J406" s="219"/>
      <c r="K406" s="219"/>
      <c r="L406" s="223"/>
      <c r="M406" s="224"/>
      <c r="N406" s="225"/>
      <c r="O406" s="225"/>
      <c r="P406" s="225"/>
      <c r="Q406" s="225"/>
      <c r="R406" s="225"/>
      <c r="S406" s="225"/>
      <c r="T406" s="226"/>
      <c r="U406" s="10"/>
      <c r="V406" s="10"/>
      <c r="W406" s="10"/>
      <c r="X406" s="10"/>
      <c r="Y406" s="10"/>
      <c r="Z406" s="10"/>
      <c r="AA406" s="10"/>
      <c r="AB406" s="10"/>
      <c r="AC406" s="10"/>
      <c r="AD406" s="10"/>
      <c r="AE406" s="10"/>
      <c r="AT406" s="227" t="s">
        <v>199</v>
      </c>
      <c r="AU406" s="227" t="s">
        <v>85</v>
      </c>
      <c r="AV406" s="10" t="s">
        <v>83</v>
      </c>
      <c r="AW406" s="10" t="s">
        <v>32</v>
      </c>
      <c r="AX406" s="10" t="s">
        <v>76</v>
      </c>
      <c r="AY406" s="227" t="s">
        <v>195</v>
      </c>
    </row>
    <row r="407" s="11" customFormat="1">
      <c r="A407" s="11"/>
      <c r="B407" s="228"/>
      <c r="C407" s="229"/>
      <c r="D407" s="213" t="s">
        <v>199</v>
      </c>
      <c r="E407" s="230" t="s">
        <v>1</v>
      </c>
      <c r="F407" s="231" t="s">
        <v>3275</v>
      </c>
      <c r="G407" s="229"/>
      <c r="H407" s="232">
        <v>1.329</v>
      </c>
      <c r="I407" s="233"/>
      <c r="J407" s="229"/>
      <c r="K407" s="229"/>
      <c r="L407" s="234"/>
      <c r="M407" s="235"/>
      <c r="N407" s="236"/>
      <c r="O407" s="236"/>
      <c r="P407" s="236"/>
      <c r="Q407" s="236"/>
      <c r="R407" s="236"/>
      <c r="S407" s="236"/>
      <c r="T407" s="237"/>
      <c r="U407" s="11"/>
      <c r="V407" s="11"/>
      <c r="W407" s="11"/>
      <c r="X407" s="11"/>
      <c r="Y407" s="11"/>
      <c r="Z407" s="11"/>
      <c r="AA407" s="11"/>
      <c r="AB407" s="11"/>
      <c r="AC407" s="11"/>
      <c r="AD407" s="11"/>
      <c r="AE407" s="11"/>
      <c r="AT407" s="238" t="s">
        <v>199</v>
      </c>
      <c r="AU407" s="238" t="s">
        <v>85</v>
      </c>
      <c r="AV407" s="11" t="s">
        <v>85</v>
      </c>
      <c r="AW407" s="11" t="s">
        <v>32</v>
      </c>
      <c r="AX407" s="11" t="s">
        <v>76</v>
      </c>
      <c r="AY407" s="238" t="s">
        <v>195</v>
      </c>
    </row>
    <row r="408" s="15" customFormat="1">
      <c r="A408" s="15"/>
      <c r="B408" s="287"/>
      <c r="C408" s="288"/>
      <c r="D408" s="213" t="s">
        <v>199</v>
      </c>
      <c r="E408" s="289" t="s">
        <v>1</v>
      </c>
      <c r="F408" s="290" t="s">
        <v>1422</v>
      </c>
      <c r="G408" s="288"/>
      <c r="H408" s="291">
        <v>704.06399999999996</v>
      </c>
      <c r="I408" s="292"/>
      <c r="J408" s="288"/>
      <c r="K408" s="288"/>
      <c r="L408" s="293"/>
      <c r="M408" s="294"/>
      <c r="N408" s="295"/>
      <c r="O408" s="295"/>
      <c r="P408" s="295"/>
      <c r="Q408" s="295"/>
      <c r="R408" s="295"/>
      <c r="S408" s="295"/>
      <c r="T408" s="296"/>
      <c r="U408" s="15"/>
      <c r="V408" s="15"/>
      <c r="W408" s="15"/>
      <c r="X408" s="15"/>
      <c r="Y408" s="15"/>
      <c r="Z408" s="15"/>
      <c r="AA408" s="15"/>
      <c r="AB408" s="15"/>
      <c r="AC408" s="15"/>
      <c r="AD408" s="15"/>
      <c r="AE408" s="15"/>
      <c r="AT408" s="297" t="s">
        <v>199</v>
      </c>
      <c r="AU408" s="297" t="s">
        <v>85</v>
      </c>
      <c r="AV408" s="15" t="s">
        <v>234</v>
      </c>
      <c r="AW408" s="15" t="s">
        <v>32</v>
      </c>
      <c r="AX408" s="15" t="s">
        <v>83</v>
      </c>
      <c r="AY408" s="297" t="s">
        <v>195</v>
      </c>
    </row>
    <row r="409" s="2" customFormat="1" ht="33" customHeight="1">
      <c r="A409" s="39"/>
      <c r="B409" s="40"/>
      <c r="C409" s="200" t="s">
        <v>296</v>
      </c>
      <c r="D409" s="200" t="s">
        <v>191</v>
      </c>
      <c r="E409" s="201" t="s">
        <v>1499</v>
      </c>
      <c r="F409" s="202" t="s">
        <v>1500</v>
      </c>
      <c r="G409" s="203" t="s">
        <v>1237</v>
      </c>
      <c r="H409" s="204">
        <v>1891.4739999999999</v>
      </c>
      <c r="I409" s="205"/>
      <c r="J409" s="206">
        <f>ROUND(I409*H409,2)</f>
        <v>0</v>
      </c>
      <c r="K409" s="202" t="s">
        <v>1412</v>
      </c>
      <c r="L409" s="45"/>
      <c r="M409" s="207" t="s">
        <v>1</v>
      </c>
      <c r="N409" s="208" t="s">
        <v>41</v>
      </c>
      <c r="O409" s="92"/>
      <c r="P409" s="209">
        <f>O409*H409</f>
        <v>0</v>
      </c>
      <c r="Q409" s="209">
        <v>0</v>
      </c>
      <c r="R409" s="209">
        <f>Q409*H409</f>
        <v>0</v>
      </c>
      <c r="S409" s="209">
        <v>0</v>
      </c>
      <c r="T409" s="210">
        <f>S409*H409</f>
        <v>0</v>
      </c>
      <c r="U409" s="39"/>
      <c r="V409" s="39"/>
      <c r="W409" s="39"/>
      <c r="X409" s="39"/>
      <c r="Y409" s="39"/>
      <c r="Z409" s="39"/>
      <c r="AA409" s="39"/>
      <c r="AB409" s="39"/>
      <c r="AC409" s="39"/>
      <c r="AD409" s="39"/>
      <c r="AE409" s="39"/>
      <c r="AR409" s="211" t="s">
        <v>234</v>
      </c>
      <c r="AT409" s="211" t="s">
        <v>191</v>
      </c>
      <c r="AU409" s="211" t="s">
        <v>85</v>
      </c>
      <c r="AY409" s="18" t="s">
        <v>195</v>
      </c>
      <c r="BE409" s="212">
        <f>IF(N409="základní",J409,0)</f>
        <v>0</v>
      </c>
      <c r="BF409" s="212">
        <f>IF(N409="snížená",J409,0)</f>
        <v>0</v>
      </c>
      <c r="BG409" s="212">
        <f>IF(N409="zákl. přenesená",J409,0)</f>
        <v>0</v>
      </c>
      <c r="BH409" s="212">
        <f>IF(N409="sníž. přenesená",J409,0)</f>
        <v>0</v>
      </c>
      <c r="BI409" s="212">
        <f>IF(N409="nulová",J409,0)</f>
        <v>0</v>
      </c>
      <c r="BJ409" s="18" t="s">
        <v>83</v>
      </c>
      <c r="BK409" s="212">
        <f>ROUND(I409*H409,2)</f>
        <v>0</v>
      </c>
      <c r="BL409" s="18" t="s">
        <v>234</v>
      </c>
      <c r="BM409" s="211" t="s">
        <v>3276</v>
      </c>
    </row>
    <row r="410" s="10" customFormat="1">
      <c r="A410" s="10"/>
      <c r="B410" s="218"/>
      <c r="C410" s="219"/>
      <c r="D410" s="213" t="s">
        <v>199</v>
      </c>
      <c r="E410" s="220" t="s">
        <v>1</v>
      </c>
      <c r="F410" s="221" t="s">
        <v>3245</v>
      </c>
      <c r="G410" s="219"/>
      <c r="H410" s="220" t="s">
        <v>1</v>
      </c>
      <c r="I410" s="222"/>
      <c r="J410" s="219"/>
      <c r="K410" s="219"/>
      <c r="L410" s="223"/>
      <c r="M410" s="224"/>
      <c r="N410" s="225"/>
      <c r="O410" s="225"/>
      <c r="P410" s="225"/>
      <c r="Q410" s="225"/>
      <c r="R410" s="225"/>
      <c r="S410" s="225"/>
      <c r="T410" s="226"/>
      <c r="U410" s="10"/>
      <c r="V410" s="10"/>
      <c r="W410" s="10"/>
      <c r="X410" s="10"/>
      <c r="Y410" s="10"/>
      <c r="Z410" s="10"/>
      <c r="AA410" s="10"/>
      <c r="AB410" s="10"/>
      <c r="AC410" s="10"/>
      <c r="AD410" s="10"/>
      <c r="AE410" s="10"/>
      <c r="AT410" s="227" t="s">
        <v>199</v>
      </c>
      <c r="AU410" s="227" t="s">
        <v>85</v>
      </c>
      <c r="AV410" s="10" t="s">
        <v>83</v>
      </c>
      <c r="AW410" s="10" t="s">
        <v>32</v>
      </c>
      <c r="AX410" s="10" t="s">
        <v>76</v>
      </c>
      <c r="AY410" s="227" t="s">
        <v>195</v>
      </c>
    </row>
    <row r="411" s="11" customFormat="1">
      <c r="A411" s="11"/>
      <c r="B411" s="228"/>
      <c r="C411" s="229"/>
      <c r="D411" s="213" t="s">
        <v>199</v>
      </c>
      <c r="E411" s="230" t="s">
        <v>1</v>
      </c>
      <c r="F411" s="231" t="s">
        <v>3277</v>
      </c>
      <c r="G411" s="229"/>
      <c r="H411" s="232">
        <v>9.1579999999999995</v>
      </c>
      <c r="I411" s="233"/>
      <c r="J411" s="229"/>
      <c r="K411" s="229"/>
      <c r="L411" s="234"/>
      <c r="M411" s="235"/>
      <c r="N411" s="236"/>
      <c r="O411" s="236"/>
      <c r="P411" s="236"/>
      <c r="Q411" s="236"/>
      <c r="R411" s="236"/>
      <c r="S411" s="236"/>
      <c r="T411" s="237"/>
      <c r="U411" s="11"/>
      <c r="V411" s="11"/>
      <c r="W411" s="11"/>
      <c r="X411" s="11"/>
      <c r="Y411" s="11"/>
      <c r="Z411" s="11"/>
      <c r="AA411" s="11"/>
      <c r="AB411" s="11"/>
      <c r="AC411" s="11"/>
      <c r="AD411" s="11"/>
      <c r="AE411" s="11"/>
      <c r="AT411" s="238" t="s">
        <v>199</v>
      </c>
      <c r="AU411" s="238" t="s">
        <v>85</v>
      </c>
      <c r="AV411" s="11" t="s">
        <v>85</v>
      </c>
      <c r="AW411" s="11" t="s">
        <v>32</v>
      </c>
      <c r="AX411" s="11" t="s">
        <v>76</v>
      </c>
      <c r="AY411" s="238" t="s">
        <v>195</v>
      </c>
    </row>
    <row r="412" s="11" customFormat="1">
      <c r="A412" s="11"/>
      <c r="B412" s="228"/>
      <c r="C412" s="229"/>
      <c r="D412" s="213" t="s">
        <v>199</v>
      </c>
      <c r="E412" s="230" t="s">
        <v>1</v>
      </c>
      <c r="F412" s="231" t="s">
        <v>3278</v>
      </c>
      <c r="G412" s="229"/>
      <c r="H412" s="232">
        <v>10.478</v>
      </c>
      <c r="I412" s="233"/>
      <c r="J412" s="229"/>
      <c r="K412" s="229"/>
      <c r="L412" s="234"/>
      <c r="M412" s="235"/>
      <c r="N412" s="236"/>
      <c r="O412" s="236"/>
      <c r="P412" s="236"/>
      <c r="Q412" s="236"/>
      <c r="R412" s="236"/>
      <c r="S412" s="236"/>
      <c r="T412" s="237"/>
      <c r="U412" s="11"/>
      <c r="V412" s="11"/>
      <c r="W412" s="11"/>
      <c r="X412" s="11"/>
      <c r="Y412" s="11"/>
      <c r="Z412" s="11"/>
      <c r="AA412" s="11"/>
      <c r="AB412" s="11"/>
      <c r="AC412" s="11"/>
      <c r="AD412" s="11"/>
      <c r="AE412" s="11"/>
      <c r="AT412" s="238" t="s">
        <v>199</v>
      </c>
      <c r="AU412" s="238" t="s">
        <v>85</v>
      </c>
      <c r="AV412" s="11" t="s">
        <v>85</v>
      </c>
      <c r="AW412" s="11" t="s">
        <v>32</v>
      </c>
      <c r="AX412" s="11" t="s">
        <v>76</v>
      </c>
      <c r="AY412" s="238" t="s">
        <v>195</v>
      </c>
    </row>
    <row r="413" s="11" customFormat="1">
      <c r="A413" s="11"/>
      <c r="B413" s="228"/>
      <c r="C413" s="229"/>
      <c r="D413" s="213" t="s">
        <v>199</v>
      </c>
      <c r="E413" s="230" t="s">
        <v>1</v>
      </c>
      <c r="F413" s="231" t="s">
        <v>3279</v>
      </c>
      <c r="G413" s="229"/>
      <c r="H413" s="232">
        <v>12.561</v>
      </c>
      <c r="I413" s="233"/>
      <c r="J413" s="229"/>
      <c r="K413" s="229"/>
      <c r="L413" s="234"/>
      <c r="M413" s="235"/>
      <c r="N413" s="236"/>
      <c r="O413" s="236"/>
      <c r="P413" s="236"/>
      <c r="Q413" s="236"/>
      <c r="R413" s="236"/>
      <c r="S413" s="236"/>
      <c r="T413" s="237"/>
      <c r="U413" s="11"/>
      <c r="V413" s="11"/>
      <c r="W413" s="11"/>
      <c r="X413" s="11"/>
      <c r="Y413" s="11"/>
      <c r="Z413" s="11"/>
      <c r="AA413" s="11"/>
      <c r="AB413" s="11"/>
      <c r="AC413" s="11"/>
      <c r="AD413" s="11"/>
      <c r="AE413" s="11"/>
      <c r="AT413" s="238" t="s">
        <v>199</v>
      </c>
      <c r="AU413" s="238" t="s">
        <v>85</v>
      </c>
      <c r="AV413" s="11" t="s">
        <v>85</v>
      </c>
      <c r="AW413" s="11" t="s">
        <v>32</v>
      </c>
      <c r="AX413" s="11" t="s">
        <v>76</v>
      </c>
      <c r="AY413" s="238" t="s">
        <v>195</v>
      </c>
    </row>
    <row r="414" s="11" customFormat="1">
      <c r="A414" s="11"/>
      <c r="B414" s="228"/>
      <c r="C414" s="229"/>
      <c r="D414" s="213" t="s">
        <v>199</v>
      </c>
      <c r="E414" s="230" t="s">
        <v>1</v>
      </c>
      <c r="F414" s="231" t="s">
        <v>3280</v>
      </c>
      <c r="G414" s="229"/>
      <c r="H414" s="232">
        <v>53.009</v>
      </c>
      <c r="I414" s="233"/>
      <c r="J414" s="229"/>
      <c r="K414" s="229"/>
      <c r="L414" s="234"/>
      <c r="M414" s="235"/>
      <c r="N414" s="236"/>
      <c r="O414" s="236"/>
      <c r="P414" s="236"/>
      <c r="Q414" s="236"/>
      <c r="R414" s="236"/>
      <c r="S414" s="236"/>
      <c r="T414" s="237"/>
      <c r="U414" s="11"/>
      <c r="V414" s="11"/>
      <c r="W414" s="11"/>
      <c r="X414" s="11"/>
      <c r="Y414" s="11"/>
      <c r="Z414" s="11"/>
      <c r="AA414" s="11"/>
      <c r="AB414" s="11"/>
      <c r="AC414" s="11"/>
      <c r="AD414" s="11"/>
      <c r="AE414" s="11"/>
      <c r="AT414" s="238" t="s">
        <v>199</v>
      </c>
      <c r="AU414" s="238" t="s">
        <v>85</v>
      </c>
      <c r="AV414" s="11" t="s">
        <v>85</v>
      </c>
      <c r="AW414" s="11" t="s">
        <v>32</v>
      </c>
      <c r="AX414" s="11" t="s">
        <v>76</v>
      </c>
      <c r="AY414" s="238" t="s">
        <v>195</v>
      </c>
    </row>
    <row r="415" s="11" customFormat="1">
      <c r="A415" s="11"/>
      <c r="B415" s="228"/>
      <c r="C415" s="229"/>
      <c r="D415" s="213" t="s">
        <v>199</v>
      </c>
      <c r="E415" s="230" t="s">
        <v>1</v>
      </c>
      <c r="F415" s="231" t="s">
        <v>3281</v>
      </c>
      <c r="G415" s="229"/>
      <c r="H415" s="232">
        <v>79.480000000000004</v>
      </c>
      <c r="I415" s="233"/>
      <c r="J415" s="229"/>
      <c r="K415" s="229"/>
      <c r="L415" s="234"/>
      <c r="M415" s="235"/>
      <c r="N415" s="236"/>
      <c r="O415" s="236"/>
      <c r="P415" s="236"/>
      <c r="Q415" s="236"/>
      <c r="R415" s="236"/>
      <c r="S415" s="236"/>
      <c r="T415" s="237"/>
      <c r="U415" s="11"/>
      <c r="V415" s="11"/>
      <c r="W415" s="11"/>
      <c r="X415" s="11"/>
      <c r="Y415" s="11"/>
      <c r="Z415" s="11"/>
      <c r="AA415" s="11"/>
      <c r="AB415" s="11"/>
      <c r="AC415" s="11"/>
      <c r="AD415" s="11"/>
      <c r="AE415" s="11"/>
      <c r="AT415" s="238" t="s">
        <v>199</v>
      </c>
      <c r="AU415" s="238" t="s">
        <v>85</v>
      </c>
      <c r="AV415" s="11" t="s">
        <v>85</v>
      </c>
      <c r="AW415" s="11" t="s">
        <v>32</v>
      </c>
      <c r="AX415" s="11" t="s">
        <v>76</v>
      </c>
      <c r="AY415" s="238" t="s">
        <v>195</v>
      </c>
    </row>
    <row r="416" s="11" customFormat="1">
      <c r="A416" s="11"/>
      <c r="B416" s="228"/>
      <c r="C416" s="229"/>
      <c r="D416" s="213" t="s">
        <v>199</v>
      </c>
      <c r="E416" s="230" t="s">
        <v>1</v>
      </c>
      <c r="F416" s="231" t="s">
        <v>3282</v>
      </c>
      <c r="G416" s="229"/>
      <c r="H416" s="232">
        <v>39.631</v>
      </c>
      <c r="I416" s="233"/>
      <c r="J416" s="229"/>
      <c r="K416" s="229"/>
      <c r="L416" s="234"/>
      <c r="M416" s="235"/>
      <c r="N416" s="236"/>
      <c r="O416" s="236"/>
      <c r="P416" s="236"/>
      <c r="Q416" s="236"/>
      <c r="R416" s="236"/>
      <c r="S416" s="236"/>
      <c r="T416" s="237"/>
      <c r="U416" s="11"/>
      <c r="V416" s="11"/>
      <c r="W416" s="11"/>
      <c r="X416" s="11"/>
      <c r="Y416" s="11"/>
      <c r="Z416" s="11"/>
      <c r="AA416" s="11"/>
      <c r="AB416" s="11"/>
      <c r="AC416" s="11"/>
      <c r="AD416" s="11"/>
      <c r="AE416" s="11"/>
      <c r="AT416" s="238" t="s">
        <v>199</v>
      </c>
      <c r="AU416" s="238" t="s">
        <v>85</v>
      </c>
      <c r="AV416" s="11" t="s">
        <v>85</v>
      </c>
      <c r="AW416" s="11" t="s">
        <v>32</v>
      </c>
      <c r="AX416" s="11" t="s">
        <v>76</v>
      </c>
      <c r="AY416" s="238" t="s">
        <v>195</v>
      </c>
    </row>
    <row r="417" s="11" customFormat="1">
      <c r="A417" s="11"/>
      <c r="B417" s="228"/>
      <c r="C417" s="229"/>
      <c r="D417" s="213" t="s">
        <v>199</v>
      </c>
      <c r="E417" s="230" t="s">
        <v>1</v>
      </c>
      <c r="F417" s="231" t="s">
        <v>3283</v>
      </c>
      <c r="G417" s="229"/>
      <c r="H417" s="232">
        <v>27.207999999999998</v>
      </c>
      <c r="I417" s="233"/>
      <c r="J417" s="229"/>
      <c r="K417" s="229"/>
      <c r="L417" s="234"/>
      <c r="M417" s="235"/>
      <c r="N417" s="236"/>
      <c r="O417" s="236"/>
      <c r="P417" s="236"/>
      <c r="Q417" s="236"/>
      <c r="R417" s="236"/>
      <c r="S417" s="236"/>
      <c r="T417" s="237"/>
      <c r="U417" s="11"/>
      <c r="V417" s="11"/>
      <c r="W417" s="11"/>
      <c r="X417" s="11"/>
      <c r="Y417" s="11"/>
      <c r="Z417" s="11"/>
      <c r="AA417" s="11"/>
      <c r="AB417" s="11"/>
      <c r="AC417" s="11"/>
      <c r="AD417" s="11"/>
      <c r="AE417" s="11"/>
      <c r="AT417" s="238" t="s">
        <v>199</v>
      </c>
      <c r="AU417" s="238" t="s">
        <v>85</v>
      </c>
      <c r="AV417" s="11" t="s">
        <v>85</v>
      </c>
      <c r="AW417" s="11" t="s">
        <v>32</v>
      </c>
      <c r="AX417" s="11" t="s">
        <v>76</v>
      </c>
      <c r="AY417" s="238" t="s">
        <v>195</v>
      </c>
    </row>
    <row r="418" s="11" customFormat="1">
      <c r="A418" s="11"/>
      <c r="B418" s="228"/>
      <c r="C418" s="229"/>
      <c r="D418" s="213" t="s">
        <v>199</v>
      </c>
      <c r="E418" s="230" t="s">
        <v>1</v>
      </c>
      <c r="F418" s="231" t="s">
        <v>3284</v>
      </c>
      <c r="G418" s="229"/>
      <c r="H418" s="232">
        <v>108.367</v>
      </c>
      <c r="I418" s="233"/>
      <c r="J418" s="229"/>
      <c r="K418" s="229"/>
      <c r="L418" s="234"/>
      <c r="M418" s="235"/>
      <c r="N418" s="236"/>
      <c r="O418" s="236"/>
      <c r="P418" s="236"/>
      <c r="Q418" s="236"/>
      <c r="R418" s="236"/>
      <c r="S418" s="236"/>
      <c r="T418" s="237"/>
      <c r="U418" s="11"/>
      <c r="V418" s="11"/>
      <c r="W418" s="11"/>
      <c r="X418" s="11"/>
      <c r="Y418" s="11"/>
      <c r="Z418" s="11"/>
      <c r="AA418" s="11"/>
      <c r="AB418" s="11"/>
      <c r="AC418" s="11"/>
      <c r="AD418" s="11"/>
      <c r="AE418" s="11"/>
      <c r="AT418" s="238" t="s">
        <v>199</v>
      </c>
      <c r="AU418" s="238" t="s">
        <v>85</v>
      </c>
      <c r="AV418" s="11" t="s">
        <v>85</v>
      </c>
      <c r="AW418" s="11" t="s">
        <v>32</v>
      </c>
      <c r="AX418" s="11" t="s">
        <v>76</v>
      </c>
      <c r="AY418" s="238" t="s">
        <v>195</v>
      </c>
    </row>
    <row r="419" s="11" customFormat="1">
      <c r="A419" s="11"/>
      <c r="B419" s="228"/>
      <c r="C419" s="229"/>
      <c r="D419" s="213" t="s">
        <v>199</v>
      </c>
      <c r="E419" s="230" t="s">
        <v>1</v>
      </c>
      <c r="F419" s="231" t="s">
        <v>3285</v>
      </c>
      <c r="G419" s="229"/>
      <c r="H419" s="232">
        <v>18.863</v>
      </c>
      <c r="I419" s="233"/>
      <c r="J419" s="229"/>
      <c r="K419" s="229"/>
      <c r="L419" s="234"/>
      <c r="M419" s="235"/>
      <c r="N419" s="236"/>
      <c r="O419" s="236"/>
      <c r="P419" s="236"/>
      <c r="Q419" s="236"/>
      <c r="R419" s="236"/>
      <c r="S419" s="236"/>
      <c r="T419" s="237"/>
      <c r="U419" s="11"/>
      <c r="V419" s="11"/>
      <c r="W419" s="11"/>
      <c r="X419" s="11"/>
      <c r="Y419" s="11"/>
      <c r="Z419" s="11"/>
      <c r="AA419" s="11"/>
      <c r="AB419" s="11"/>
      <c r="AC419" s="11"/>
      <c r="AD419" s="11"/>
      <c r="AE419" s="11"/>
      <c r="AT419" s="238" t="s">
        <v>199</v>
      </c>
      <c r="AU419" s="238" t="s">
        <v>85</v>
      </c>
      <c r="AV419" s="11" t="s">
        <v>85</v>
      </c>
      <c r="AW419" s="11" t="s">
        <v>32</v>
      </c>
      <c r="AX419" s="11" t="s">
        <v>76</v>
      </c>
      <c r="AY419" s="238" t="s">
        <v>195</v>
      </c>
    </row>
    <row r="420" s="11" customFormat="1">
      <c r="A420" s="11"/>
      <c r="B420" s="228"/>
      <c r="C420" s="229"/>
      <c r="D420" s="213" t="s">
        <v>199</v>
      </c>
      <c r="E420" s="230" t="s">
        <v>1</v>
      </c>
      <c r="F420" s="231" t="s">
        <v>3286</v>
      </c>
      <c r="G420" s="229"/>
      <c r="H420" s="232">
        <v>51.960000000000001</v>
      </c>
      <c r="I420" s="233"/>
      <c r="J420" s="229"/>
      <c r="K420" s="229"/>
      <c r="L420" s="234"/>
      <c r="M420" s="235"/>
      <c r="N420" s="236"/>
      <c r="O420" s="236"/>
      <c r="P420" s="236"/>
      <c r="Q420" s="236"/>
      <c r="R420" s="236"/>
      <c r="S420" s="236"/>
      <c r="T420" s="237"/>
      <c r="U420" s="11"/>
      <c r="V420" s="11"/>
      <c r="W420" s="11"/>
      <c r="X420" s="11"/>
      <c r="Y420" s="11"/>
      <c r="Z420" s="11"/>
      <c r="AA420" s="11"/>
      <c r="AB420" s="11"/>
      <c r="AC420" s="11"/>
      <c r="AD420" s="11"/>
      <c r="AE420" s="11"/>
      <c r="AT420" s="238" t="s">
        <v>199</v>
      </c>
      <c r="AU420" s="238" t="s">
        <v>85</v>
      </c>
      <c r="AV420" s="11" t="s">
        <v>85</v>
      </c>
      <c r="AW420" s="11" t="s">
        <v>32</v>
      </c>
      <c r="AX420" s="11" t="s">
        <v>76</v>
      </c>
      <c r="AY420" s="238" t="s">
        <v>195</v>
      </c>
    </row>
    <row r="421" s="11" customFormat="1">
      <c r="A421" s="11"/>
      <c r="B421" s="228"/>
      <c r="C421" s="229"/>
      <c r="D421" s="213" t="s">
        <v>199</v>
      </c>
      <c r="E421" s="230" t="s">
        <v>1</v>
      </c>
      <c r="F421" s="231" t="s">
        <v>3287</v>
      </c>
      <c r="G421" s="229"/>
      <c r="H421" s="232">
        <v>6.2530000000000001</v>
      </c>
      <c r="I421" s="233"/>
      <c r="J421" s="229"/>
      <c r="K421" s="229"/>
      <c r="L421" s="234"/>
      <c r="M421" s="235"/>
      <c r="N421" s="236"/>
      <c r="O421" s="236"/>
      <c r="P421" s="236"/>
      <c r="Q421" s="236"/>
      <c r="R421" s="236"/>
      <c r="S421" s="236"/>
      <c r="T421" s="237"/>
      <c r="U421" s="11"/>
      <c r="V421" s="11"/>
      <c r="W421" s="11"/>
      <c r="X421" s="11"/>
      <c r="Y421" s="11"/>
      <c r="Z421" s="11"/>
      <c r="AA421" s="11"/>
      <c r="AB421" s="11"/>
      <c r="AC421" s="11"/>
      <c r="AD421" s="11"/>
      <c r="AE421" s="11"/>
      <c r="AT421" s="238" t="s">
        <v>199</v>
      </c>
      <c r="AU421" s="238" t="s">
        <v>85</v>
      </c>
      <c r="AV421" s="11" t="s">
        <v>85</v>
      </c>
      <c r="AW421" s="11" t="s">
        <v>32</v>
      </c>
      <c r="AX421" s="11" t="s">
        <v>76</v>
      </c>
      <c r="AY421" s="238" t="s">
        <v>195</v>
      </c>
    </row>
    <row r="422" s="11" customFormat="1">
      <c r="A422" s="11"/>
      <c r="B422" s="228"/>
      <c r="C422" s="229"/>
      <c r="D422" s="213" t="s">
        <v>199</v>
      </c>
      <c r="E422" s="230" t="s">
        <v>1</v>
      </c>
      <c r="F422" s="231" t="s">
        <v>3288</v>
      </c>
      <c r="G422" s="229"/>
      <c r="H422" s="232">
        <v>23.303999999999998</v>
      </c>
      <c r="I422" s="233"/>
      <c r="J422" s="229"/>
      <c r="K422" s="229"/>
      <c r="L422" s="234"/>
      <c r="M422" s="235"/>
      <c r="N422" s="236"/>
      <c r="O422" s="236"/>
      <c r="P422" s="236"/>
      <c r="Q422" s="236"/>
      <c r="R422" s="236"/>
      <c r="S422" s="236"/>
      <c r="T422" s="237"/>
      <c r="U422" s="11"/>
      <c r="V422" s="11"/>
      <c r="W422" s="11"/>
      <c r="X422" s="11"/>
      <c r="Y422" s="11"/>
      <c r="Z422" s="11"/>
      <c r="AA422" s="11"/>
      <c r="AB422" s="11"/>
      <c r="AC422" s="11"/>
      <c r="AD422" s="11"/>
      <c r="AE422" s="11"/>
      <c r="AT422" s="238" t="s">
        <v>199</v>
      </c>
      <c r="AU422" s="238" t="s">
        <v>85</v>
      </c>
      <c r="AV422" s="11" t="s">
        <v>85</v>
      </c>
      <c r="AW422" s="11" t="s">
        <v>32</v>
      </c>
      <c r="AX422" s="11" t="s">
        <v>76</v>
      </c>
      <c r="AY422" s="238" t="s">
        <v>195</v>
      </c>
    </row>
    <row r="423" s="11" customFormat="1">
      <c r="A423" s="11"/>
      <c r="B423" s="228"/>
      <c r="C423" s="229"/>
      <c r="D423" s="213" t="s">
        <v>199</v>
      </c>
      <c r="E423" s="230" t="s">
        <v>1</v>
      </c>
      <c r="F423" s="231" t="s">
        <v>3289</v>
      </c>
      <c r="G423" s="229"/>
      <c r="H423" s="232">
        <v>7.0960000000000001</v>
      </c>
      <c r="I423" s="233"/>
      <c r="J423" s="229"/>
      <c r="K423" s="229"/>
      <c r="L423" s="234"/>
      <c r="M423" s="235"/>
      <c r="N423" s="236"/>
      <c r="O423" s="236"/>
      <c r="P423" s="236"/>
      <c r="Q423" s="236"/>
      <c r="R423" s="236"/>
      <c r="S423" s="236"/>
      <c r="T423" s="237"/>
      <c r="U423" s="11"/>
      <c r="V423" s="11"/>
      <c r="W423" s="11"/>
      <c r="X423" s="11"/>
      <c r="Y423" s="11"/>
      <c r="Z423" s="11"/>
      <c r="AA423" s="11"/>
      <c r="AB423" s="11"/>
      <c r="AC423" s="11"/>
      <c r="AD423" s="11"/>
      <c r="AE423" s="11"/>
      <c r="AT423" s="238" t="s">
        <v>199</v>
      </c>
      <c r="AU423" s="238" t="s">
        <v>85</v>
      </c>
      <c r="AV423" s="11" t="s">
        <v>85</v>
      </c>
      <c r="AW423" s="11" t="s">
        <v>32</v>
      </c>
      <c r="AX423" s="11" t="s">
        <v>76</v>
      </c>
      <c r="AY423" s="238" t="s">
        <v>195</v>
      </c>
    </row>
    <row r="424" s="11" customFormat="1">
      <c r="A424" s="11"/>
      <c r="B424" s="228"/>
      <c r="C424" s="229"/>
      <c r="D424" s="213" t="s">
        <v>199</v>
      </c>
      <c r="E424" s="230" t="s">
        <v>1</v>
      </c>
      <c r="F424" s="231" t="s">
        <v>3290</v>
      </c>
      <c r="G424" s="229"/>
      <c r="H424" s="232">
        <v>82.506</v>
      </c>
      <c r="I424" s="233"/>
      <c r="J424" s="229"/>
      <c r="K424" s="229"/>
      <c r="L424" s="234"/>
      <c r="M424" s="235"/>
      <c r="N424" s="236"/>
      <c r="O424" s="236"/>
      <c r="P424" s="236"/>
      <c r="Q424" s="236"/>
      <c r="R424" s="236"/>
      <c r="S424" s="236"/>
      <c r="T424" s="237"/>
      <c r="U424" s="11"/>
      <c r="V424" s="11"/>
      <c r="W424" s="11"/>
      <c r="X424" s="11"/>
      <c r="Y424" s="11"/>
      <c r="Z424" s="11"/>
      <c r="AA424" s="11"/>
      <c r="AB424" s="11"/>
      <c r="AC424" s="11"/>
      <c r="AD424" s="11"/>
      <c r="AE424" s="11"/>
      <c r="AT424" s="238" t="s">
        <v>199</v>
      </c>
      <c r="AU424" s="238" t="s">
        <v>85</v>
      </c>
      <c r="AV424" s="11" t="s">
        <v>85</v>
      </c>
      <c r="AW424" s="11" t="s">
        <v>32</v>
      </c>
      <c r="AX424" s="11" t="s">
        <v>76</v>
      </c>
      <c r="AY424" s="238" t="s">
        <v>195</v>
      </c>
    </row>
    <row r="425" s="11" customFormat="1">
      <c r="A425" s="11"/>
      <c r="B425" s="228"/>
      <c r="C425" s="229"/>
      <c r="D425" s="213" t="s">
        <v>199</v>
      </c>
      <c r="E425" s="230" t="s">
        <v>1</v>
      </c>
      <c r="F425" s="231" t="s">
        <v>3291</v>
      </c>
      <c r="G425" s="229"/>
      <c r="H425" s="232">
        <v>106.223</v>
      </c>
      <c r="I425" s="233"/>
      <c r="J425" s="229"/>
      <c r="K425" s="229"/>
      <c r="L425" s="234"/>
      <c r="M425" s="235"/>
      <c r="N425" s="236"/>
      <c r="O425" s="236"/>
      <c r="P425" s="236"/>
      <c r="Q425" s="236"/>
      <c r="R425" s="236"/>
      <c r="S425" s="236"/>
      <c r="T425" s="237"/>
      <c r="U425" s="11"/>
      <c r="V425" s="11"/>
      <c r="W425" s="11"/>
      <c r="X425" s="11"/>
      <c r="Y425" s="11"/>
      <c r="Z425" s="11"/>
      <c r="AA425" s="11"/>
      <c r="AB425" s="11"/>
      <c r="AC425" s="11"/>
      <c r="AD425" s="11"/>
      <c r="AE425" s="11"/>
      <c r="AT425" s="238" t="s">
        <v>199</v>
      </c>
      <c r="AU425" s="238" t="s">
        <v>85</v>
      </c>
      <c r="AV425" s="11" t="s">
        <v>85</v>
      </c>
      <c r="AW425" s="11" t="s">
        <v>32</v>
      </c>
      <c r="AX425" s="11" t="s">
        <v>76</v>
      </c>
      <c r="AY425" s="238" t="s">
        <v>195</v>
      </c>
    </row>
    <row r="426" s="10" customFormat="1">
      <c r="A426" s="10"/>
      <c r="B426" s="218"/>
      <c r="C426" s="219"/>
      <c r="D426" s="213" t="s">
        <v>199</v>
      </c>
      <c r="E426" s="220" t="s">
        <v>1</v>
      </c>
      <c r="F426" s="221" t="s">
        <v>3292</v>
      </c>
      <c r="G426" s="219"/>
      <c r="H426" s="220" t="s">
        <v>1</v>
      </c>
      <c r="I426" s="222"/>
      <c r="J426" s="219"/>
      <c r="K426" s="219"/>
      <c r="L426" s="223"/>
      <c r="M426" s="224"/>
      <c r="N426" s="225"/>
      <c r="O426" s="225"/>
      <c r="P426" s="225"/>
      <c r="Q426" s="225"/>
      <c r="R426" s="225"/>
      <c r="S426" s="225"/>
      <c r="T426" s="226"/>
      <c r="U426" s="10"/>
      <c r="V426" s="10"/>
      <c r="W426" s="10"/>
      <c r="X426" s="10"/>
      <c r="Y426" s="10"/>
      <c r="Z426" s="10"/>
      <c r="AA426" s="10"/>
      <c r="AB426" s="10"/>
      <c r="AC426" s="10"/>
      <c r="AD426" s="10"/>
      <c r="AE426" s="10"/>
      <c r="AT426" s="227" t="s">
        <v>199</v>
      </c>
      <c r="AU426" s="227" t="s">
        <v>85</v>
      </c>
      <c r="AV426" s="10" t="s">
        <v>83</v>
      </c>
      <c r="AW426" s="10" t="s">
        <v>32</v>
      </c>
      <c r="AX426" s="10" t="s">
        <v>76</v>
      </c>
      <c r="AY426" s="227" t="s">
        <v>195</v>
      </c>
    </row>
    <row r="427" s="11" customFormat="1">
      <c r="A427" s="11"/>
      <c r="B427" s="228"/>
      <c r="C427" s="229"/>
      <c r="D427" s="213" t="s">
        <v>199</v>
      </c>
      <c r="E427" s="230" t="s">
        <v>1</v>
      </c>
      <c r="F427" s="231" t="s">
        <v>3293</v>
      </c>
      <c r="G427" s="229"/>
      <c r="H427" s="232">
        <v>124.345</v>
      </c>
      <c r="I427" s="233"/>
      <c r="J427" s="229"/>
      <c r="K427" s="229"/>
      <c r="L427" s="234"/>
      <c r="M427" s="235"/>
      <c r="N427" s="236"/>
      <c r="O427" s="236"/>
      <c r="P427" s="236"/>
      <c r="Q427" s="236"/>
      <c r="R427" s="236"/>
      <c r="S427" s="236"/>
      <c r="T427" s="237"/>
      <c r="U427" s="11"/>
      <c r="V427" s="11"/>
      <c r="W427" s="11"/>
      <c r="X427" s="11"/>
      <c r="Y427" s="11"/>
      <c r="Z427" s="11"/>
      <c r="AA427" s="11"/>
      <c r="AB427" s="11"/>
      <c r="AC427" s="11"/>
      <c r="AD427" s="11"/>
      <c r="AE427" s="11"/>
      <c r="AT427" s="238" t="s">
        <v>199</v>
      </c>
      <c r="AU427" s="238" t="s">
        <v>85</v>
      </c>
      <c r="AV427" s="11" t="s">
        <v>85</v>
      </c>
      <c r="AW427" s="11" t="s">
        <v>32</v>
      </c>
      <c r="AX427" s="11" t="s">
        <v>76</v>
      </c>
      <c r="AY427" s="238" t="s">
        <v>195</v>
      </c>
    </row>
    <row r="428" s="10" customFormat="1">
      <c r="A428" s="10"/>
      <c r="B428" s="218"/>
      <c r="C428" s="219"/>
      <c r="D428" s="213" t="s">
        <v>199</v>
      </c>
      <c r="E428" s="220" t="s">
        <v>1</v>
      </c>
      <c r="F428" s="221" t="s">
        <v>3294</v>
      </c>
      <c r="G428" s="219"/>
      <c r="H428" s="220" t="s">
        <v>1</v>
      </c>
      <c r="I428" s="222"/>
      <c r="J428" s="219"/>
      <c r="K428" s="219"/>
      <c r="L428" s="223"/>
      <c r="M428" s="224"/>
      <c r="N428" s="225"/>
      <c r="O428" s="225"/>
      <c r="P428" s="225"/>
      <c r="Q428" s="225"/>
      <c r="R428" s="225"/>
      <c r="S428" s="225"/>
      <c r="T428" s="226"/>
      <c r="U428" s="10"/>
      <c r="V428" s="10"/>
      <c r="W428" s="10"/>
      <c r="X428" s="10"/>
      <c r="Y428" s="10"/>
      <c r="Z428" s="10"/>
      <c r="AA428" s="10"/>
      <c r="AB428" s="10"/>
      <c r="AC428" s="10"/>
      <c r="AD428" s="10"/>
      <c r="AE428" s="10"/>
      <c r="AT428" s="227" t="s">
        <v>199</v>
      </c>
      <c r="AU428" s="227" t="s">
        <v>85</v>
      </c>
      <c r="AV428" s="10" t="s">
        <v>83</v>
      </c>
      <c r="AW428" s="10" t="s">
        <v>32</v>
      </c>
      <c r="AX428" s="10" t="s">
        <v>76</v>
      </c>
      <c r="AY428" s="227" t="s">
        <v>195</v>
      </c>
    </row>
    <row r="429" s="11" customFormat="1">
      <c r="A429" s="11"/>
      <c r="B429" s="228"/>
      <c r="C429" s="229"/>
      <c r="D429" s="213" t="s">
        <v>199</v>
      </c>
      <c r="E429" s="230" t="s">
        <v>1</v>
      </c>
      <c r="F429" s="231" t="s">
        <v>3295</v>
      </c>
      <c r="G429" s="229"/>
      <c r="H429" s="232">
        <v>23.437999999999999</v>
      </c>
      <c r="I429" s="233"/>
      <c r="J429" s="229"/>
      <c r="K429" s="229"/>
      <c r="L429" s="234"/>
      <c r="M429" s="235"/>
      <c r="N429" s="236"/>
      <c r="O429" s="236"/>
      <c r="P429" s="236"/>
      <c r="Q429" s="236"/>
      <c r="R429" s="236"/>
      <c r="S429" s="236"/>
      <c r="T429" s="237"/>
      <c r="U429" s="11"/>
      <c r="V429" s="11"/>
      <c r="W429" s="11"/>
      <c r="X429" s="11"/>
      <c r="Y429" s="11"/>
      <c r="Z429" s="11"/>
      <c r="AA429" s="11"/>
      <c r="AB429" s="11"/>
      <c r="AC429" s="11"/>
      <c r="AD429" s="11"/>
      <c r="AE429" s="11"/>
      <c r="AT429" s="238" t="s">
        <v>199</v>
      </c>
      <c r="AU429" s="238" t="s">
        <v>85</v>
      </c>
      <c r="AV429" s="11" t="s">
        <v>85</v>
      </c>
      <c r="AW429" s="11" t="s">
        <v>32</v>
      </c>
      <c r="AX429" s="11" t="s">
        <v>76</v>
      </c>
      <c r="AY429" s="238" t="s">
        <v>195</v>
      </c>
    </row>
    <row r="430" s="10" customFormat="1">
      <c r="A430" s="10"/>
      <c r="B430" s="218"/>
      <c r="C430" s="219"/>
      <c r="D430" s="213" t="s">
        <v>199</v>
      </c>
      <c r="E430" s="220" t="s">
        <v>1</v>
      </c>
      <c r="F430" s="221" t="s">
        <v>2231</v>
      </c>
      <c r="G430" s="219"/>
      <c r="H430" s="220" t="s">
        <v>1</v>
      </c>
      <c r="I430" s="222"/>
      <c r="J430" s="219"/>
      <c r="K430" s="219"/>
      <c r="L430" s="223"/>
      <c r="M430" s="224"/>
      <c r="N430" s="225"/>
      <c r="O430" s="225"/>
      <c r="P430" s="225"/>
      <c r="Q430" s="225"/>
      <c r="R430" s="225"/>
      <c r="S430" s="225"/>
      <c r="T430" s="226"/>
      <c r="U430" s="10"/>
      <c r="V430" s="10"/>
      <c r="W430" s="10"/>
      <c r="X430" s="10"/>
      <c r="Y430" s="10"/>
      <c r="Z430" s="10"/>
      <c r="AA430" s="10"/>
      <c r="AB430" s="10"/>
      <c r="AC430" s="10"/>
      <c r="AD430" s="10"/>
      <c r="AE430" s="10"/>
      <c r="AT430" s="227" t="s">
        <v>199</v>
      </c>
      <c r="AU430" s="227" t="s">
        <v>85</v>
      </c>
      <c r="AV430" s="10" t="s">
        <v>83</v>
      </c>
      <c r="AW430" s="10" t="s">
        <v>32</v>
      </c>
      <c r="AX430" s="10" t="s">
        <v>76</v>
      </c>
      <c r="AY430" s="227" t="s">
        <v>195</v>
      </c>
    </row>
    <row r="431" s="10" customFormat="1">
      <c r="A431" s="10"/>
      <c r="B431" s="218"/>
      <c r="C431" s="219"/>
      <c r="D431" s="213" t="s">
        <v>199</v>
      </c>
      <c r="E431" s="220" t="s">
        <v>1</v>
      </c>
      <c r="F431" s="221" t="s">
        <v>3296</v>
      </c>
      <c r="G431" s="219"/>
      <c r="H431" s="220" t="s">
        <v>1</v>
      </c>
      <c r="I431" s="222"/>
      <c r="J431" s="219"/>
      <c r="K431" s="219"/>
      <c r="L431" s="223"/>
      <c r="M431" s="224"/>
      <c r="N431" s="225"/>
      <c r="O431" s="225"/>
      <c r="P431" s="225"/>
      <c r="Q431" s="225"/>
      <c r="R431" s="225"/>
      <c r="S431" s="225"/>
      <c r="T431" s="226"/>
      <c r="U431" s="10"/>
      <c r="V431" s="10"/>
      <c r="W431" s="10"/>
      <c r="X431" s="10"/>
      <c r="Y431" s="10"/>
      <c r="Z431" s="10"/>
      <c r="AA431" s="10"/>
      <c r="AB431" s="10"/>
      <c r="AC431" s="10"/>
      <c r="AD431" s="10"/>
      <c r="AE431" s="10"/>
      <c r="AT431" s="227" t="s">
        <v>199</v>
      </c>
      <c r="AU431" s="227" t="s">
        <v>85</v>
      </c>
      <c r="AV431" s="10" t="s">
        <v>83</v>
      </c>
      <c r="AW431" s="10" t="s">
        <v>32</v>
      </c>
      <c r="AX431" s="10" t="s">
        <v>76</v>
      </c>
      <c r="AY431" s="227" t="s">
        <v>195</v>
      </c>
    </row>
    <row r="432" s="11" customFormat="1">
      <c r="A432" s="11"/>
      <c r="B432" s="228"/>
      <c r="C432" s="229"/>
      <c r="D432" s="213" t="s">
        <v>199</v>
      </c>
      <c r="E432" s="230" t="s">
        <v>1</v>
      </c>
      <c r="F432" s="231" t="s">
        <v>3297</v>
      </c>
      <c r="G432" s="229"/>
      <c r="H432" s="232">
        <v>-118.878</v>
      </c>
      <c r="I432" s="233"/>
      <c r="J432" s="229"/>
      <c r="K432" s="229"/>
      <c r="L432" s="234"/>
      <c r="M432" s="235"/>
      <c r="N432" s="236"/>
      <c r="O432" s="236"/>
      <c r="P432" s="236"/>
      <c r="Q432" s="236"/>
      <c r="R432" s="236"/>
      <c r="S432" s="236"/>
      <c r="T432" s="237"/>
      <c r="U432" s="11"/>
      <c r="V432" s="11"/>
      <c r="W432" s="11"/>
      <c r="X432" s="11"/>
      <c r="Y432" s="11"/>
      <c r="Z432" s="11"/>
      <c r="AA432" s="11"/>
      <c r="AB432" s="11"/>
      <c r="AC432" s="11"/>
      <c r="AD432" s="11"/>
      <c r="AE432" s="11"/>
      <c r="AT432" s="238" t="s">
        <v>199</v>
      </c>
      <c r="AU432" s="238" t="s">
        <v>85</v>
      </c>
      <c r="AV432" s="11" t="s">
        <v>85</v>
      </c>
      <c r="AW432" s="11" t="s">
        <v>32</v>
      </c>
      <c r="AX432" s="11" t="s">
        <v>76</v>
      </c>
      <c r="AY432" s="238" t="s">
        <v>195</v>
      </c>
    </row>
    <row r="433" s="11" customFormat="1">
      <c r="A433" s="11"/>
      <c r="B433" s="228"/>
      <c r="C433" s="229"/>
      <c r="D433" s="213" t="s">
        <v>199</v>
      </c>
      <c r="E433" s="230" t="s">
        <v>1</v>
      </c>
      <c r="F433" s="231" t="s">
        <v>3298</v>
      </c>
      <c r="G433" s="229"/>
      <c r="H433" s="232">
        <v>-19.5</v>
      </c>
      <c r="I433" s="233"/>
      <c r="J433" s="229"/>
      <c r="K433" s="229"/>
      <c r="L433" s="234"/>
      <c r="M433" s="235"/>
      <c r="N433" s="236"/>
      <c r="O433" s="236"/>
      <c r="P433" s="236"/>
      <c r="Q433" s="236"/>
      <c r="R433" s="236"/>
      <c r="S433" s="236"/>
      <c r="T433" s="237"/>
      <c r="U433" s="11"/>
      <c r="V433" s="11"/>
      <c r="W433" s="11"/>
      <c r="X433" s="11"/>
      <c r="Y433" s="11"/>
      <c r="Z433" s="11"/>
      <c r="AA433" s="11"/>
      <c r="AB433" s="11"/>
      <c r="AC433" s="11"/>
      <c r="AD433" s="11"/>
      <c r="AE433" s="11"/>
      <c r="AT433" s="238" t="s">
        <v>199</v>
      </c>
      <c r="AU433" s="238" t="s">
        <v>85</v>
      </c>
      <c r="AV433" s="11" t="s">
        <v>85</v>
      </c>
      <c r="AW433" s="11" t="s">
        <v>32</v>
      </c>
      <c r="AX433" s="11" t="s">
        <v>76</v>
      </c>
      <c r="AY433" s="238" t="s">
        <v>195</v>
      </c>
    </row>
    <row r="434" s="10" customFormat="1">
      <c r="A434" s="10"/>
      <c r="B434" s="218"/>
      <c r="C434" s="219"/>
      <c r="D434" s="213" t="s">
        <v>199</v>
      </c>
      <c r="E434" s="220" t="s">
        <v>1</v>
      </c>
      <c r="F434" s="221" t="s">
        <v>3299</v>
      </c>
      <c r="G434" s="219"/>
      <c r="H434" s="220" t="s">
        <v>1</v>
      </c>
      <c r="I434" s="222"/>
      <c r="J434" s="219"/>
      <c r="K434" s="219"/>
      <c r="L434" s="223"/>
      <c r="M434" s="224"/>
      <c r="N434" s="225"/>
      <c r="O434" s="225"/>
      <c r="P434" s="225"/>
      <c r="Q434" s="225"/>
      <c r="R434" s="225"/>
      <c r="S434" s="225"/>
      <c r="T434" s="226"/>
      <c r="U434" s="10"/>
      <c r="V434" s="10"/>
      <c r="W434" s="10"/>
      <c r="X434" s="10"/>
      <c r="Y434" s="10"/>
      <c r="Z434" s="10"/>
      <c r="AA434" s="10"/>
      <c r="AB434" s="10"/>
      <c r="AC434" s="10"/>
      <c r="AD434" s="10"/>
      <c r="AE434" s="10"/>
      <c r="AT434" s="227" t="s">
        <v>199</v>
      </c>
      <c r="AU434" s="227" t="s">
        <v>85</v>
      </c>
      <c r="AV434" s="10" t="s">
        <v>83</v>
      </c>
      <c r="AW434" s="10" t="s">
        <v>32</v>
      </c>
      <c r="AX434" s="10" t="s">
        <v>76</v>
      </c>
      <c r="AY434" s="227" t="s">
        <v>195</v>
      </c>
    </row>
    <row r="435" s="11" customFormat="1">
      <c r="A435" s="11"/>
      <c r="B435" s="228"/>
      <c r="C435" s="229"/>
      <c r="D435" s="213" t="s">
        <v>199</v>
      </c>
      <c r="E435" s="230" t="s">
        <v>1</v>
      </c>
      <c r="F435" s="231" t="s">
        <v>3300</v>
      </c>
      <c r="G435" s="229"/>
      <c r="H435" s="232">
        <v>-0.77400000000000002</v>
      </c>
      <c r="I435" s="233"/>
      <c r="J435" s="229"/>
      <c r="K435" s="229"/>
      <c r="L435" s="234"/>
      <c r="M435" s="235"/>
      <c r="N435" s="236"/>
      <c r="O435" s="236"/>
      <c r="P435" s="236"/>
      <c r="Q435" s="236"/>
      <c r="R435" s="236"/>
      <c r="S435" s="236"/>
      <c r="T435" s="237"/>
      <c r="U435" s="11"/>
      <c r="V435" s="11"/>
      <c r="W435" s="11"/>
      <c r="X435" s="11"/>
      <c r="Y435" s="11"/>
      <c r="Z435" s="11"/>
      <c r="AA435" s="11"/>
      <c r="AB435" s="11"/>
      <c r="AC435" s="11"/>
      <c r="AD435" s="11"/>
      <c r="AE435" s="11"/>
      <c r="AT435" s="238" t="s">
        <v>199</v>
      </c>
      <c r="AU435" s="238" t="s">
        <v>85</v>
      </c>
      <c r="AV435" s="11" t="s">
        <v>85</v>
      </c>
      <c r="AW435" s="11" t="s">
        <v>32</v>
      </c>
      <c r="AX435" s="11" t="s">
        <v>76</v>
      </c>
      <c r="AY435" s="238" t="s">
        <v>195</v>
      </c>
    </row>
    <row r="436" s="11" customFormat="1">
      <c r="A436" s="11"/>
      <c r="B436" s="228"/>
      <c r="C436" s="229"/>
      <c r="D436" s="213" t="s">
        <v>199</v>
      </c>
      <c r="E436" s="230" t="s">
        <v>1</v>
      </c>
      <c r="F436" s="231" t="s">
        <v>3301</v>
      </c>
      <c r="G436" s="229"/>
      <c r="H436" s="232">
        <v>-0.48799999999999999</v>
      </c>
      <c r="I436" s="233"/>
      <c r="J436" s="229"/>
      <c r="K436" s="229"/>
      <c r="L436" s="234"/>
      <c r="M436" s="235"/>
      <c r="N436" s="236"/>
      <c r="O436" s="236"/>
      <c r="P436" s="236"/>
      <c r="Q436" s="236"/>
      <c r="R436" s="236"/>
      <c r="S436" s="236"/>
      <c r="T436" s="237"/>
      <c r="U436" s="11"/>
      <c r="V436" s="11"/>
      <c r="W436" s="11"/>
      <c r="X436" s="11"/>
      <c r="Y436" s="11"/>
      <c r="Z436" s="11"/>
      <c r="AA436" s="11"/>
      <c r="AB436" s="11"/>
      <c r="AC436" s="11"/>
      <c r="AD436" s="11"/>
      <c r="AE436" s="11"/>
      <c r="AT436" s="238" t="s">
        <v>199</v>
      </c>
      <c r="AU436" s="238" t="s">
        <v>85</v>
      </c>
      <c r="AV436" s="11" t="s">
        <v>85</v>
      </c>
      <c r="AW436" s="11" t="s">
        <v>32</v>
      </c>
      <c r="AX436" s="11" t="s">
        <v>76</v>
      </c>
      <c r="AY436" s="238" t="s">
        <v>195</v>
      </c>
    </row>
    <row r="437" s="11" customFormat="1">
      <c r="A437" s="11"/>
      <c r="B437" s="228"/>
      <c r="C437" s="229"/>
      <c r="D437" s="213" t="s">
        <v>199</v>
      </c>
      <c r="E437" s="230" t="s">
        <v>1</v>
      </c>
      <c r="F437" s="231" t="s">
        <v>3302</v>
      </c>
      <c r="G437" s="229"/>
      <c r="H437" s="232">
        <v>-1.044</v>
      </c>
      <c r="I437" s="233"/>
      <c r="J437" s="229"/>
      <c r="K437" s="229"/>
      <c r="L437" s="234"/>
      <c r="M437" s="235"/>
      <c r="N437" s="236"/>
      <c r="O437" s="236"/>
      <c r="P437" s="236"/>
      <c r="Q437" s="236"/>
      <c r="R437" s="236"/>
      <c r="S437" s="236"/>
      <c r="T437" s="237"/>
      <c r="U437" s="11"/>
      <c r="V437" s="11"/>
      <c r="W437" s="11"/>
      <c r="X437" s="11"/>
      <c r="Y437" s="11"/>
      <c r="Z437" s="11"/>
      <c r="AA437" s="11"/>
      <c r="AB437" s="11"/>
      <c r="AC437" s="11"/>
      <c r="AD437" s="11"/>
      <c r="AE437" s="11"/>
      <c r="AT437" s="238" t="s">
        <v>199</v>
      </c>
      <c r="AU437" s="238" t="s">
        <v>85</v>
      </c>
      <c r="AV437" s="11" t="s">
        <v>85</v>
      </c>
      <c r="AW437" s="11" t="s">
        <v>32</v>
      </c>
      <c r="AX437" s="11" t="s">
        <v>76</v>
      </c>
      <c r="AY437" s="238" t="s">
        <v>195</v>
      </c>
    </row>
    <row r="438" s="16" customFormat="1">
      <c r="A438" s="16"/>
      <c r="B438" s="298"/>
      <c r="C438" s="299"/>
      <c r="D438" s="213" t="s">
        <v>199</v>
      </c>
      <c r="E438" s="300" t="s">
        <v>1</v>
      </c>
      <c r="F438" s="301" t="s">
        <v>1498</v>
      </c>
      <c r="G438" s="299"/>
      <c r="H438" s="302">
        <v>643.19600000000003</v>
      </c>
      <c r="I438" s="303"/>
      <c r="J438" s="299"/>
      <c r="K438" s="299"/>
      <c r="L438" s="304"/>
      <c r="M438" s="305"/>
      <c r="N438" s="306"/>
      <c r="O438" s="306"/>
      <c r="P438" s="306"/>
      <c r="Q438" s="306"/>
      <c r="R438" s="306"/>
      <c r="S438" s="306"/>
      <c r="T438" s="307"/>
      <c r="U438" s="16"/>
      <c r="V438" s="16"/>
      <c r="W438" s="16"/>
      <c r="X438" s="16"/>
      <c r="Y438" s="16"/>
      <c r="Z438" s="16"/>
      <c r="AA438" s="16"/>
      <c r="AB438" s="16"/>
      <c r="AC438" s="16"/>
      <c r="AD438" s="16"/>
      <c r="AE438" s="16"/>
      <c r="AT438" s="308" t="s">
        <v>199</v>
      </c>
      <c r="AU438" s="308" t="s">
        <v>85</v>
      </c>
      <c r="AV438" s="16" t="s">
        <v>229</v>
      </c>
      <c r="AW438" s="16" t="s">
        <v>32</v>
      </c>
      <c r="AX438" s="16" t="s">
        <v>76</v>
      </c>
      <c r="AY438" s="308" t="s">
        <v>195</v>
      </c>
    </row>
    <row r="439" s="11" customFormat="1">
      <c r="A439" s="11"/>
      <c r="B439" s="228"/>
      <c r="C439" s="229"/>
      <c r="D439" s="213" t="s">
        <v>199</v>
      </c>
      <c r="E439" s="230" t="s">
        <v>1</v>
      </c>
      <c r="F439" s="231" t="s">
        <v>3303</v>
      </c>
      <c r="G439" s="229"/>
      <c r="H439" s="232">
        <v>578.87599999999998</v>
      </c>
      <c r="I439" s="233"/>
      <c r="J439" s="229"/>
      <c r="K439" s="229"/>
      <c r="L439" s="234"/>
      <c r="M439" s="235"/>
      <c r="N439" s="236"/>
      <c r="O439" s="236"/>
      <c r="P439" s="236"/>
      <c r="Q439" s="236"/>
      <c r="R439" s="236"/>
      <c r="S439" s="236"/>
      <c r="T439" s="237"/>
      <c r="U439" s="11"/>
      <c r="V439" s="11"/>
      <c r="W439" s="11"/>
      <c r="X439" s="11"/>
      <c r="Y439" s="11"/>
      <c r="Z439" s="11"/>
      <c r="AA439" s="11"/>
      <c r="AB439" s="11"/>
      <c r="AC439" s="11"/>
      <c r="AD439" s="11"/>
      <c r="AE439" s="11"/>
      <c r="AT439" s="238" t="s">
        <v>199</v>
      </c>
      <c r="AU439" s="238" t="s">
        <v>85</v>
      </c>
      <c r="AV439" s="11" t="s">
        <v>85</v>
      </c>
      <c r="AW439" s="11" t="s">
        <v>32</v>
      </c>
      <c r="AX439" s="11" t="s">
        <v>76</v>
      </c>
      <c r="AY439" s="238" t="s">
        <v>195</v>
      </c>
    </row>
    <row r="440" s="16" customFormat="1">
      <c r="A440" s="16"/>
      <c r="B440" s="298"/>
      <c r="C440" s="299"/>
      <c r="D440" s="213" t="s">
        <v>199</v>
      </c>
      <c r="E440" s="300" t="s">
        <v>1</v>
      </c>
      <c r="F440" s="301" t="s">
        <v>1498</v>
      </c>
      <c r="G440" s="299"/>
      <c r="H440" s="302">
        <v>578.87599999999998</v>
      </c>
      <c r="I440" s="303"/>
      <c r="J440" s="299"/>
      <c r="K440" s="299"/>
      <c r="L440" s="304"/>
      <c r="M440" s="305"/>
      <c r="N440" s="306"/>
      <c r="O440" s="306"/>
      <c r="P440" s="306"/>
      <c r="Q440" s="306"/>
      <c r="R440" s="306"/>
      <c r="S440" s="306"/>
      <c r="T440" s="307"/>
      <c r="U440" s="16"/>
      <c r="V440" s="16"/>
      <c r="W440" s="16"/>
      <c r="X440" s="16"/>
      <c r="Y440" s="16"/>
      <c r="Z440" s="16"/>
      <c r="AA440" s="16"/>
      <c r="AB440" s="16"/>
      <c r="AC440" s="16"/>
      <c r="AD440" s="16"/>
      <c r="AE440" s="16"/>
      <c r="AT440" s="308" t="s">
        <v>199</v>
      </c>
      <c r="AU440" s="308" t="s">
        <v>85</v>
      </c>
      <c r="AV440" s="16" t="s">
        <v>229</v>
      </c>
      <c r="AW440" s="16" t="s">
        <v>32</v>
      </c>
      <c r="AX440" s="16" t="s">
        <v>76</v>
      </c>
      <c r="AY440" s="308" t="s">
        <v>195</v>
      </c>
    </row>
    <row r="441" s="10" customFormat="1">
      <c r="A441" s="10"/>
      <c r="B441" s="218"/>
      <c r="C441" s="219"/>
      <c r="D441" s="213" t="s">
        <v>199</v>
      </c>
      <c r="E441" s="220" t="s">
        <v>1</v>
      </c>
      <c r="F441" s="221" t="s">
        <v>3304</v>
      </c>
      <c r="G441" s="219"/>
      <c r="H441" s="220" t="s">
        <v>1</v>
      </c>
      <c r="I441" s="222"/>
      <c r="J441" s="219"/>
      <c r="K441" s="219"/>
      <c r="L441" s="223"/>
      <c r="M441" s="224"/>
      <c r="N441" s="225"/>
      <c r="O441" s="225"/>
      <c r="P441" s="225"/>
      <c r="Q441" s="225"/>
      <c r="R441" s="225"/>
      <c r="S441" s="225"/>
      <c r="T441" s="226"/>
      <c r="U441" s="10"/>
      <c r="V441" s="10"/>
      <c r="W441" s="10"/>
      <c r="X441" s="10"/>
      <c r="Y441" s="10"/>
      <c r="Z441" s="10"/>
      <c r="AA441" s="10"/>
      <c r="AB441" s="10"/>
      <c r="AC441" s="10"/>
      <c r="AD441" s="10"/>
      <c r="AE441" s="10"/>
      <c r="AT441" s="227" t="s">
        <v>199</v>
      </c>
      <c r="AU441" s="227" t="s">
        <v>85</v>
      </c>
      <c r="AV441" s="10" t="s">
        <v>83</v>
      </c>
      <c r="AW441" s="10" t="s">
        <v>32</v>
      </c>
      <c r="AX441" s="10" t="s">
        <v>76</v>
      </c>
      <c r="AY441" s="227" t="s">
        <v>195</v>
      </c>
    </row>
    <row r="442" s="10" customFormat="1">
      <c r="A442" s="10"/>
      <c r="B442" s="218"/>
      <c r="C442" s="219"/>
      <c r="D442" s="213" t="s">
        <v>199</v>
      </c>
      <c r="E442" s="220" t="s">
        <v>1</v>
      </c>
      <c r="F442" s="221" t="s">
        <v>3247</v>
      </c>
      <c r="G442" s="219"/>
      <c r="H442" s="220" t="s">
        <v>1</v>
      </c>
      <c r="I442" s="222"/>
      <c r="J442" s="219"/>
      <c r="K442" s="219"/>
      <c r="L442" s="223"/>
      <c r="M442" s="224"/>
      <c r="N442" s="225"/>
      <c r="O442" s="225"/>
      <c r="P442" s="225"/>
      <c r="Q442" s="225"/>
      <c r="R442" s="225"/>
      <c r="S442" s="225"/>
      <c r="T442" s="226"/>
      <c r="U442" s="10"/>
      <c r="V442" s="10"/>
      <c r="W442" s="10"/>
      <c r="X442" s="10"/>
      <c r="Y442" s="10"/>
      <c r="Z442" s="10"/>
      <c r="AA442" s="10"/>
      <c r="AB442" s="10"/>
      <c r="AC442" s="10"/>
      <c r="AD442" s="10"/>
      <c r="AE442" s="10"/>
      <c r="AT442" s="227" t="s">
        <v>199</v>
      </c>
      <c r="AU442" s="227" t="s">
        <v>85</v>
      </c>
      <c r="AV442" s="10" t="s">
        <v>83</v>
      </c>
      <c r="AW442" s="10" t="s">
        <v>32</v>
      </c>
      <c r="AX442" s="10" t="s">
        <v>76</v>
      </c>
      <c r="AY442" s="227" t="s">
        <v>195</v>
      </c>
    </row>
    <row r="443" s="11" customFormat="1">
      <c r="A443" s="11"/>
      <c r="B443" s="228"/>
      <c r="C443" s="229"/>
      <c r="D443" s="213" t="s">
        <v>199</v>
      </c>
      <c r="E443" s="230" t="s">
        <v>1</v>
      </c>
      <c r="F443" s="231" t="s">
        <v>3305</v>
      </c>
      <c r="G443" s="229"/>
      <c r="H443" s="232">
        <v>12.779</v>
      </c>
      <c r="I443" s="233"/>
      <c r="J443" s="229"/>
      <c r="K443" s="229"/>
      <c r="L443" s="234"/>
      <c r="M443" s="235"/>
      <c r="N443" s="236"/>
      <c r="O443" s="236"/>
      <c r="P443" s="236"/>
      <c r="Q443" s="236"/>
      <c r="R443" s="236"/>
      <c r="S443" s="236"/>
      <c r="T443" s="237"/>
      <c r="U443" s="11"/>
      <c r="V443" s="11"/>
      <c r="W443" s="11"/>
      <c r="X443" s="11"/>
      <c r="Y443" s="11"/>
      <c r="Z443" s="11"/>
      <c r="AA443" s="11"/>
      <c r="AB443" s="11"/>
      <c r="AC443" s="11"/>
      <c r="AD443" s="11"/>
      <c r="AE443" s="11"/>
      <c r="AT443" s="238" t="s">
        <v>199</v>
      </c>
      <c r="AU443" s="238" t="s">
        <v>85</v>
      </c>
      <c r="AV443" s="11" t="s">
        <v>85</v>
      </c>
      <c r="AW443" s="11" t="s">
        <v>32</v>
      </c>
      <c r="AX443" s="11" t="s">
        <v>76</v>
      </c>
      <c r="AY443" s="238" t="s">
        <v>195</v>
      </c>
    </row>
    <row r="444" s="11" customFormat="1">
      <c r="A444" s="11"/>
      <c r="B444" s="228"/>
      <c r="C444" s="229"/>
      <c r="D444" s="213" t="s">
        <v>199</v>
      </c>
      <c r="E444" s="230" t="s">
        <v>1</v>
      </c>
      <c r="F444" s="231" t="s">
        <v>3306</v>
      </c>
      <c r="G444" s="229"/>
      <c r="H444" s="232">
        <v>47.423999999999999</v>
      </c>
      <c r="I444" s="233"/>
      <c r="J444" s="229"/>
      <c r="K444" s="229"/>
      <c r="L444" s="234"/>
      <c r="M444" s="235"/>
      <c r="N444" s="236"/>
      <c r="O444" s="236"/>
      <c r="P444" s="236"/>
      <c r="Q444" s="236"/>
      <c r="R444" s="236"/>
      <c r="S444" s="236"/>
      <c r="T444" s="237"/>
      <c r="U444" s="11"/>
      <c r="V444" s="11"/>
      <c r="W444" s="11"/>
      <c r="X444" s="11"/>
      <c r="Y444" s="11"/>
      <c r="Z444" s="11"/>
      <c r="AA444" s="11"/>
      <c r="AB444" s="11"/>
      <c r="AC444" s="11"/>
      <c r="AD444" s="11"/>
      <c r="AE444" s="11"/>
      <c r="AT444" s="238" t="s">
        <v>199</v>
      </c>
      <c r="AU444" s="238" t="s">
        <v>85</v>
      </c>
      <c r="AV444" s="11" t="s">
        <v>85</v>
      </c>
      <c r="AW444" s="11" t="s">
        <v>32</v>
      </c>
      <c r="AX444" s="11" t="s">
        <v>76</v>
      </c>
      <c r="AY444" s="238" t="s">
        <v>195</v>
      </c>
    </row>
    <row r="445" s="11" customFormat="1">
      <c r="A445" s="11"/>
      <c r="B445" s="228"/>
      <c r="C445" s="229"/>
      <c r="D445" s="213" t="s">
        <v>199</v>
      </c>
      <c r="E445" s="230" t="s">
        <v>1</v>
      </c>
      <c r="F445" s="231" t="s">
        <v>3307</v>
      </c>
      <c r="G445" s="229"/>
      <c r="H445" s="232">
        <v>44.999000000000002</v>
      </c>
      <c r="I445" s="233"/>
      <c r="J445" s="229"/>
      <c r="K445" s="229"/>
      <c r="L445" s="234"/>
      <c r="M445" s="235"/>
      <c r="N445" s="236"/>
      <c r="O445" s="236"/>
      <c r="P445" s="236"/>
      <c r="Q445" s="236"/>
      <c r="R445" s="236"/>
      <c r="S445" s="236"/>
      <c r="T445" s="237"/>
      <c r="U445" s="11"/>
      <c r="V445" s="11"/>
      <c r="W445" s="11"/>
      <c r="X445" s="11"/>
      <c r="Y445" s="11"/>
      <c r="Z445" s="11"/>
      <c r="AA445" s="11"/>
      <c r="AB445" s="11"/>
      <c r="AC445" s="11"/>
      <c r="AD445" s="11"/>
      <c r="AE445" s="11"/>
      <c r="AT445" s="238" t="s">
        <v>199</v>
      </c>
      <c r="AU445" s="238" t="s">
        <v>85</v>
      </c>
      <c r="AV445" s="11" t="s">
        <v>85</v>
      </c>
      <c r="AW445" s="11" t="s">
        <v>32</v>
      </c>
      <c r="AX445" s="11" t="s">
        <v>76</v>
      </c>
      <c r="AY445" s="238" t="s">
        <v>195</v>
      </c>
    </row>
    <row r="446" s="11" customFormat="1">
      <c r="A446" s="11"/>
      <c r="B446" s="228"/>
      <c r="C446" s="229"/>
      <c r="D446" s="213" t="s">
        <v>199</v>
      </c>
      <c r="E446" s="230" t="s">
        <v>1</v>
      </c>
      <c r="F446" s="231" t="s">
        <v>3308</v>
      </c>
      <c r="G446" s="229"/>
      <c r="H446" s="232">
        <v>50.914000000000001</v>
      </c>
      <c r="I446" s="233"/>
      <c r="J446" s="229"/>
      <c r="K446" s="229"/>
      <c r="L446" s="234"/>
      <c r="M446" s="235"/>
      <c r="N446" s="236"/>
      <c r="O446" s="236"/>
      <c r="P446" s="236"/>
      <c r="Q446" s="236"/>
      <c r="R446" s="236"/>
      <c r="S446" s="236"/>
      <c r="T446" s="237"/>
      <c r="U446" s="11"/>
      <c r="V446" s="11"/>
      <c r="W446" s="11"/>
      <c r="X446" s="11"/>
      <c r="Y446" s="11"/>
      <c r="Z446" s="11"/>
      <c r="AA446" s="11"/>
      <c r="AB446" s="11"/>
      <c r="AC446" s="11"/>
      <c r="AD446" s="11"/>
      <c r="AE446" s="11"/>
      <c r="AT446" s="238" t="s">
        <v>199</v>
      </c>
      <c r="AU446" s="238" t="s">
        <v>85</v>
      </c>
      <c r="AV446" s="11" t="s">
        <v>85</v>
      </c>
      <c r="AW446" s="11" t="s">
        <v>32</v>
      </c>
      <c r="AX446" s="11" t="s">
        <v>76</v>
      </c>
      <c r="AY446" s="238" t="s">
        <v>195</v>
      </c>
    </row>
    <row r="447" s="11" customFormat="1">
      <c r="A447" s="11"/>
      <c r="B447" s="228"/>
      <c r="C447" s="229"/>
      <c r="D447" s="213" t="s">
        <v>199</v>
      </c>
      <c r="E447" s="230" t="s">
        <v>1</v>
      </c>
      <c r="F447" s="231" t="s">
        <v>3309</v>
      </c>
      <c r="G447" s="229"/>
      <c r="H447" s="232">
        <v>37.404000000000003</v>
      </c>
      <c r="I447" s="233"/>
      <c r="J447" s="229"/>
      <c r="K447" s="229"/>
      <c r="L447" s="234"/>
      <c r="M447" s="235"/>
      <c r="N447" s="236"/>
      <c r="O447" s="236"/>
      <c r="P447" s="236"/>
      <c r="Q447" s="236"/>
      <c r="R447" s="236"/>
      <c r="S447" s="236"/>
      <c r="T447" s="237"/>
      <c r="U447" s="11"/>
      <c r="V447" s="11"/>
      <c r="W447" s="11"/>
      <c r="X447" s="11"/>
      <c r="Y447" s="11"/>
      <c r="Z447" s="11"/>
      <c r="AA447" s="11"/>
      <c r="AB447" s="11"/>
      <c r="AC447" s="11"/>
      <c r="AD447" s="11"/>
      <c r="AE447" s="11"/>
      <c r="AT447" s="238" t="s">
        <v>199</v>
      </c>
      <c r="AU447" s="238" t="s">
        <v>85</v>
      </c>
      <c r="AV447" s="11" t="s">
        <v>85</v>
      </c>
      <c r="AW447" s="11" t="s">
        <v>32</v>
      </c>
      <c r="AX447" s="11" t="s">
        <v>76</v>
      </c>
      <c r="AY447" s="238" t="s">
        <v>195</v>
      </c>
    </row>
    <row r="448" s="11" customFormat="1">
      <c r="A448" s="11"/>
      <c r="B448" s="228"/>
      <c r="C448" s="229"/>
      <c r="D448" s="213" t="s">
        <v>199</v>
      </c>
      <c r="E448" s="230" t="s">
        <v>1</v>
      </c>
      <c r="F448" s="231" t="s">
        <v>3310</v>
      </c>
      <c r="G448" s="229"/>
      <c r="H448" s="232">
        <v>42.222000000000001</v>
      </c>
      <c r="I448" s="233"/>
      <c r="J448" s="229"/>
      <c r="K448" s="229"/>
      <c r="L448" s="234"/>
      <c r="M448" s="235"/>
      <c r="N448" s="236"/>
      <c r="O448" s="236"/>
      <c r="P448" s="236"/>
      <c r="Q448" s="236"/>
      <c r="R448" s="236"/>
      <c r="S448" s="236"/>
      <c r="T448" s="237"/>
      <c r="U448" s="11"/>
      <c r="V448" s="11"/>
      <c r="W448" s="11"/>
      <c r="X448" s="11"/>
      <c r="Y448" s="11"/>
      <c r="Z448" s="11"/>
      <c r="AA448" s="11"/>
      <c r="AB448" s="11"/>
      <c r="AC448" s="11"/>
      <c r="AD448" s="11"/>
      <c r="AE448" s="11"/>
      <c r="AT448" s="238" t="s">
        <v>199</v>
      </c>
      <c r="AU448" s="238" t="s">
        <v>85</v>
      </c>
      <c r="AV448" s="11" t="s">
        <v>85</v>
      </c>
      <c r="AW448" s="11" t="s">
        <v>32</v>
      </c>
      <c r="AX448" s="11" t="s">
        <v>76</v>
      </c>
      <c r="AY448" s="238" t="s">
        <v>195</v>
      </c>
    </row>
    <row r="449" s="11" customFormat="1">
      <c r="A449" s="11"/>
      <c r="B449" s="228"/>
      <c r="C449" s="229"/>
      <c r="D449" s="213" t="s">
        <v>199</v>
      </c>
      <c r="E449" s="230" t="s">
        <v>1</v>
      </c>
      <c r="F449" s="231" t="s">
        <v>3311</v>
      </c>
      <c r="G449" s="229"/>
      <c r="H449" s="232">
        <v>103.357</v>
      </c>
      <c r="I449" s="233"/>
      <c r="J449" s="229"/>
      <c r="K449" s="229"/>
      <c r="L449" s="234"/>
      <c r="M449" s="235"/>
      <c r="N449" s="236"/>
      <c r="O449" s="236"/>
      <c r="P449" s="236"/>
      <c r="Q449" s="236"/>
      <c r="R449" s="236"/>
      <c r="S449" s="236"/>
      <c r="T449" s="237"/>
      <c r="U449" s="11"/>
      <c r="V449" s="11"/>
      <c r="W449" s="11"/>
      <c r="X449" s="11"/>
      <c r="Y449" s="11"/>
      <c r="Z449" s="11"/>
      <c r="AA449" s="11"/>
      <c r="AB449" s="11"/>
      <c r="AC449" s="11"/>
      <c r="AD449" s="11"/>
      <c r="AE449" s="11"/>
      <c r="AT449" s="238" t="s">
        <v>199</v>
      </c>
      <c r="AU449" s="238" t="s">
        <v>85</v>
      </c>
      <c r="AV449" s="11" t="s">
        <v>85</v>
      </c>
      <c r="AW449" s="11" t="s">
        <v>32</v>
      </c>
      <c r="AX449" s="11" t="s">
        <v>76</v>
      </c>
      <c r="AY449" s="238" t="s">
        <v>195</v>
      </c>
    </row>
    <row r="450" s="11" customFormat="1">
      <c r="A450" s="11"/>
      <c r="B450" s="228"/>
      <c r="C450" s="229"/>
      <c r="D450" s="213" t="s">
        <v>199</v>
      </c>
      <c r="E450" s="230" t="s">
        <v>1</v>
      </c>
      <c r="F450" s="231" t="s">
        <v>3312</v>
      </c>
      <c r="G450" s="229"/>
      <c r="H450" s="232">
        <v>12.930999999999999</v>
      </c>
      <c r="I450" s="233"/>
      <c r="J450" s="229"/>
      <c r="K450" s="229"/>
      <c r="L450" s="234"/>
      <c r="M450" s="235"/>
      <c r="N450" s="236"/>
      <c r="O450" s="236"/>
      <c r="P450" s="236"/>
      <c r="Q450" s="236"/>
      <c r="R450" s="236"/>
      <c r="S450" s="236"/>
      <c r="T450" s="237"/>
      <c r="U450" s="11"/>
      <c r="V450" s="11"/>
      <c r="W450" s="11"/>
      <c r="X450" s="11"/>
      <c r="Y450" s="11"/>
      <c r="Z450" s="11"/>
      <c r="AA450" s="11"/>
      <c r="AB450" s="11"/>
      <c r="AC450" s="11"/>
      <c r="AD450" s="11"/>
      <c r="AE450" s="11"/>
      <c r="AT450" s="238" t="s">
        <v>199</v>
      </c>
      <c r="AU450" s="238" t="s">
        <v>85</v>
      </c>
      <c r="AV450" s="11" t="s">
        <v>85</v>
      </c>
      <c r="AW450" s="11" t="s">
        <v>32</v>
      </c>
      <c r="AX450" s="11" t="s">
        <v>76</v>
      </c>
      <c r="AY450" s="238" t="s">
        <v>195</v>
      </c>
    </row>
    <row r="451" s="11" customFormat="1">
      <c r="A451" s="11"/>
      <c r="B451" s="228"/>
      <c r="C451" s="229"/>
      <c r="D451" s="213" t="s">
        <v>199</v>
      </c>
      <c r="E451" s="230" t="s">
        <v>1</v>
      </c>
      <c r="F451" s="231" t="s">
        <v>3313</v>
      </c>
      <c r="G451" s="229"/>
      <c r="H451" s="232">
        <v>24.408000000000001</v>
      </c>
      <c r="I451" s="233"/>
      <c r="J451" s="229"/>
      <c r="K451" s="229"/>
      <c r="L451" s="234"/>
      <c r="M451" s="235"/>
      <c r="N451" s="236"/>
      <c r="O451" s="236"/>
      <c r="P451" s="236"/>
      <c r="Q451" s="236"/>
      <c r="R451" s="236"/>
      <c r="S451" s="236"/>
      <c r="T451" s="237"/>
      <c r="U451" s="11"/>
      <c r="V451" s="11"/>
      <c r="W451" s="11"/>
      <c r="X451" s="11"/>
      <c r="Y451" s="11"/>
      <c r="Z451" s="11"/>
      <c r="AA451" s="11"/>
      <c r="AB451" s="11"/>
      <c r="AC451" s="11"/>
      <c r="AD451" s="11"/>
      <c r="AE451" s="11"/>
      <c r="AT451" s="238" t="s">
        <v>199</v>
      </c>
      <c r="AU451" s="238" t="s">
        <v>85</v>
      </c>
      <c r="AV451" s="11" t="s">
        <v>85</v>
      </c>
      <c r="AW451" s="11" t="s">
        <v>32</v>
      </c>
      <c r="AX451" s="11" t="s">
        <v>76</v>
      </c>
      <c r="AY451" s="238" t="s">
        <v>195</v>
      </c>
    </row>
    <row r="452" s="11" customFormat="1">
      <c r="A452" s="11"/>
      <c r="B452" s="228"/>
      <c r="C452" s="229"/>
      <c r="D452" s="213" t="s">
        <v>199</v>
      </c>
      <c r="E452" s="230" t="s">
        <v>1</v>
      </c>
      <c r="F452" s="231" t="s">
        <v>3314</v>
      </c>
      <c r="G452" s="229"/>
      <c r="H452" s="232">
        <v>23.451000000000001</v>
      </c>
      <c r="I452" s="233"/>
      <c r="J452" s="229"/>
      <c r="K452" s="229"/>
      <c r="L452" s="234"/>
      <c r="M452" s="235"/>
      <c r="N452" s="236"/>
      <c r="O452" s="236"/>
      <c r="P452" s="236"/>
      <c r="Q452" s="236"/>
      <c r="R452" s="236"/>
      <c r="S452" s="236"/>
      <c r="T452" s="237"/>
      <c r="U452" s="11"/>
      <c r="V452" s="11"/>
      <c r="W452" s="11"/>
      <c r="X452" s="11"/>
      <c r="Y452" s="11"/>
      <c r="Z452" s="11"/>
      <c r="AA452" s="11"/>
      <c r="AB452" s="11"/>
      <c r="AC452" s="11"/>
      <c r="AD452" s="11"/>
      <c r="AE452" s="11"/>
      <c r="AT452" s="238" t="s">
        <v>199</v>
      </c>
      <c r="AU452" s="238" t="s">
        <v>85</v>
      </c>
      <c r="AV452" s="11" t="s">
        <v>85</v>
      </c>
      <c r="AW452" s="11" t="s">
        <v>32</v>
      </c>
      <c r="AX452" s="11" t="s">
        <v>76</v>
      </c>
      <c r="AY452" s="238" t="s">
        <v>195</v>
      </c>
    </row>
    <row r="453" s="11" customFormat="1">
      <c r="A453" s="11"/>
      <c r="B453" s="228"/>
      <c r="C453" s="229"/>
      <c r="D453" s="213" t="s">
        <v>199</v>
      </c>
      <c r="E453" s="230" t="s">
        <v>1</v>
      </c>
      <c r="F453" s="231" t="s">
        <v>3315</v>
      </c>
      <c r="G453" s="229"/>
      <c r="H453" s="232">
        <v>39.381</v>
      </c>
      <c r="I453" s="233"/>
      <c r="J453" s="229"/>
      <c r="K453" s="229"/>
      <c r="L453" s="234"/>
      <c r="M453" s="235"/>
      <c r="N453" s="236"/>
      <c r="O453" s="236"/>
      <c r="P453" s="236"/>
      <c r="Q453" s="236"/>
      <c r="R453" s="236"/>
      <c r="S453" s="236"/>
      <c r="T453" s="237"/>
      <c r="U453" s="11"/>
      <c r="V453" s="11"/>
      <c r="W453" s="11"/>
      <c r="X453" s="11"/>
      <c r="Y453" s="11"/>
      <c r="Z453" s="11"/>
      <c r="AA453" s="11"/>
      <c r="AB453" s="11"/>
      <c r="AC453" s="11"/>
      <c r="AD453" s="11"/>
      <c r="AE453" s="11"/>
      <c r="AT453" s="238" t="s">
        <v>199</v>
      </c>
      <c r="AU453" s="238" t="s">
        <v>85</v>
      </c>
      <c r="AV453" s="11" t="s">
        <v>85</v>
      </c>
      <c r="AW453" s="11" t="s">
        <v>32</v>
      </c>
      <c r="AX453" s="11" t="s">
        <v>76</v>
      </c>
      <c r="AY453" s="238" t="s">
        <v>195</v>
      </c>
    </row>
    <row r="454" s="11" customFormat="1">
      <c r="A454" s="11"/>
      <c r="B454" s="228"/>
      <c r="C454" s="229"/>
      <c r="D454" s="213" t="s">
        <v>199</v>
      </c>
      <c r="E454" s="230" t="s">
        <v>1</v>
      </c>
      <c r="F454" s="231" t="s">
        <v>3316</v>
      </c>
      <c r="G454" s="229"/>
      <c r="H454" s="232">
        <v>47.697000000000003</v>
      </c>
      <c r="I454" s="233"/>
      <c r="J454" s="229"/>
      <c r="K454" s="229"/>
      <c r="L454" s="234"/>
      <c r="M454" s="235"/>
      <c r="N454" s="236"/>
      <c r="O454" s="236"/>
      <c r="P454" s="236"/>
      <c r="Q454" s="236"/>
      <c r="R454" s="236"/>
      <c r="S454" s="236"/>
      <c r="T454" s="237"/>
      <c r="U454" s="11"/>
      <c r="V454" s="11"/>
      <c r="W454" s="11"/>
      <c r="X454" s="11"/>
      <c r="Y454" s="11"/>
      <c r="Z454" s="11"/>
      <c r="AA454" s="11"/>
      <c r="AB454" s="11"/>
      <c r="AC454" s="11"/>
      <c r="AD454" s="11"/>
      <c r="AE454" s="11"/>
      <c r="AT454" s="238" t="s">
        <v>199</v>
      </c>
      <c r="AU454" s="238" t="s">
        <v>85</v>
      </c>
      <c r="AV454" s="11" t="s">
        <v>85</v>
      </c>
      <c r="AW454" s="11" t="s">
        <v>32</v>
      </c>
      <c r="AX454" s="11" t="s">
        <v>76</v>
      </c>
      <c r="AY454" s="238" t="s">
        <v>195</v>
      </c>
    </row>
    <row r="455" s="11" customFormat="1">
      <c r="A455" s="11"/>
      <c r="B455" s="228"/>
      <c r="C455" s="229"/>
      <c r="D455" s="213" t="s">
        <v>199</v>
      </c>
      <c r="E455" s="230" t="s">
        <v>1</v>
      </c>
      <c r="F455" s="231" t="s">
        <v>3317</v>
      </c>
      <c r="G455" s="229"/>
      <c r="H455" s="232">
        <v>91.010000000000005</v>
      </c>
      <c r="I455" s="233"/>
      <c r="J455" s="229"/>
      <c r="K455" s="229"/>
      <c r="L455" s="234"/>
      <c r="M455" s="235"/>
      <c r="N455" s="236"/>
      <c r="O455" s="236"/>
      <c r="P455" s="236"/>
      <c r="Q455" s="236"/>
      <c r="R455" s="236"/>
      <c r="S455" s="236"/>
      <c r="T455" s="237"/>
      <c r="U455" s="11"/>
      <c r="V455" s="11"/>
      <c r="W455" s="11"/>
      <c r="X455" s="11"/>
      <c r="Y455" s="11"/>
      <c r="Z455" s="11"/>
      <c r="AA455" s="11"/>
      <c r="AB455" s="11"/>
      <c r="AC455" s="11"/>
      <c r="AD455" s="11"/>
      <c r="AE455" s="11"/>
      <c r="AT455" s="238" t="s">
        <v>199</v>
      </c>
      <c r="AU455" s="238" t="s">
        <v>85</v>
      </c>
      <c r="AV455" s="11" t="s">
        <v>85</v>
      </c>
      <c r="AW455" s="11" t="s">
        <v>32</v>
      </c>
      <c r="AX455" s="11" t="s">
        <v>76</v>
      </c>
      <c r="AY455" s="238" t="s">
        <v>195</v>
      </c>
    </row>
    <row r="456" s="11" customFormat="1">
      <c r="A456" s="11"/>
      <c r="B456" s="228"/>
      <c r="C456" s="229"/>
      <c r="D456" s="213" t="s">
        <v>199</v>
      </c>
      <c r="E456" s="230" t="s">
        <v>1</v>
      </c>
      <c r="F456" s="231" t="s">
        <v>3318</v>
      </c>
      <c r="G456" s="229"/>
      <c r="H456" s="232">
        <v>16.933</v>
      </c>
      <c r="I456" s="233"/>
      <c r="J456" s="229"/>
      <c r="K456" s="229"/>
      <c r="L456" s="234"/>
      <c r="M456" s="235"/>
      <c r="N456" s="236"/>
      <c r="O456" s="236"/>
      <c r="P456" s="236"/>
      <c r="Q456" s="236"/>
      <c r="R456" s="236"/>
      <c r="S456" s="236"/>
      <c r="T456" s="237"/>
      <c r="U456" s="11"/>
      <c r="V456" s="11"/>
      <c r="W456" s="11"/>
      <c r="X456" s="11"/>
      <c r="Y456" s="11"/>
      <c r="Z456" s="11"/>
      <c r="AA456" s="11"/>
      <c r="AB456" s="11"/>
      <c r="AC456" s="11"/>
      <c r="AD456" s="11"/>
      <c r="AE456" s="11"/>
      <c r="AT456" s="238" t="s">
        <v>199</v>
      </c>
      <c r="AU456" s="238" t="s">
        <v>85</v>
      </c>
      <c r="AV456" s="11" t="s">
        <v>85</v>
      </c>
      <c r="AW456" s="11" t="s">
        <v>32</v>
      </c>
      <c r="AX456" s="11" t="s">
        <v>76</v>
      </c>
      <c r="AY456" s="238" t="s">
        <v>195</v>
      </c>
    </row>
    <row r="457" s="11" customFormat="1">
      <c r="A457" s="11"/>
      <c r="B457" s="228"/>
      <c r="C457" s="229"/>
      <c r="D457" s="213" t="s">
        <v>199</v>
      </c>
      <c r="E457" s="230" t="s">
        <v>1</v>
      </c>
      <c r="F457" s="231" t="s">
        <v>3319</v>
      </c>
      <c r="G457" s="229"/>
      <c r="H457" s="232">
        <v>109.008</v>
      </c>
      <c r="I457" s="233"/>
      <c r="J457" s="229"/>
      <c r="K457" s="229"/>
      <c r="L457" s="234"/>
      <c r="M457" s="235"/>
      <c r="N457" s="236"/>
      <c r="O457" s="236"/>
      <c r="P457" s="236"/>
      <c r="Q457" s="236"/>
      <c r="R457" s="236"/>
      <c r="S457" s="236"/>
      <c r="T457" s="237"/>
      <c r="U457" s="11"/>
      <c r="V457" s="11"/>
      <c r="W457" s="11"/>
      <c r="X457" s="11"/>
      <c r="Y457" s="11"/>
      <c r="Z457" s="11"/>
      <c r="AA457" s="11"/>
      <c r="AB457" s="11"/>
      <c r="AC457" s="11"/>
      <c r="AD457" s="11"/>
      <c r="AE457" s="11"/>
      <c r="AT457" s="238" t="s">
        <v>199</v>
      </c>
      <c r="AU457" s="238" t="s">
        <v>85</v>
      </c>
      <c r="AV457" s="11" t="s">
        <v>85</v>
      </c>
      <c r="AW457" s="11" t="s">
        <v>32</v>
      </c>
      <c r="AX457" s="11" t="s">
        <v>76</v>
      </c>
      <c r="AY457" s="238" t="s">
        <v>195</v>
      </c>
    </row>
    <row r="458" s="11" customFormat="1">
      <c r="A458" s="11"/>
      <c r="B458" s="228"/>
      <c r="C458" s="229"/>
      <c r="D458" s="213" t="s">
        <v>199</v>
      </c>
      <c r="E458" s="230" t="s">
        <v>1</v>
      </c>
      <c r="F458" s="231" t="s">
        <v>3320</v>
      </c>
      <c r="G458" s="229"/>
      <c r="H458" s="232">
        <v>19.010999999999999</v>
      </c>
      <c r="I458" s="233"/>
      <c r="J458" s="229"/>
      <c r="K458" s="229"/>
      <c r="L458" s="234"/>
      <c r="M458" s="235"/>
      <c r="N458" s="236"/>
      <c r="O458" s="236"/>
      <c r="P458" s="236"/>
      <c r="Q458" s="236"/>
      <c r="R458" s="236"/>
      <c r="S458" s="236"/>
      <c r="T458" s="237"/>
      <c r="U458" s="11"/>
      <c r="V458" s="11"/>
      <c r="W458" s="11"/>
      <c r="X458" s="11"/>
      <c r="Y458" s="11"/>
      <c r="Z458" s="11"/>
      <c r="AA458" s="11"/>
      <c r="AB458" s="11"/>
      <c r="AC458" s="11"/>
      <c r="AD458" s="11"/>
      <c r="AE458" s="11"/>
      <c r="AT458" s="238" t="s">
        <v>199</v>
      </c>
      <c r="AU458" s="238" t="s">
        <v>85</v>
      </c>
      <c r="AV458" s="11" t="s">
        <v>85</v>
      </c>
      <c r="AW458" s="11" t="s">
        <v>32</v>
      </c>
      <c r="AX458" s="11" t="s">
        <v>76</v>
      </c>
      <c r="AY458" s="238" t="s">
        <v>195</v>
      </c>
    </row>
    <row r="459" s="10" customFormat="1">
      <c r="A459" s="10"/>
      <c r="B459" s="218"/>
      <c r="C459" s="219"/>
      <c r="D459" s="213" t="s">
        <v>199</v>
      </c>
      <c r="E459" s="220" t="s">
        <v>1</v>
      </c>
      <c r="F459" s="221" t="s">
        <v>3292</v>
      </c>
      <c r="G459" s="219"/>
      <c r="H459" s="220" t="s">
        <v>1</v>
      </c>
      <c r="I459" s="222"/>
      <c r="J459" s="219"/>
      <c r="K459" s="219"/>
      <c r="L459" s="223"/>
      <c r="M459" s="224"/>
      <c r="N459" s="225"/>
      <c r="O459" s="225"/>
      <c r="P459" s="225"/>
      <c r="Q459" s="225"/>
      <c r="R459" s="225"/>
      <c r="S459" s="225"/>
      <c r="T459" s="226"/>
      <c r="U459" s="10"/>
      <c r="V459" s="10"/>
      <c r="W459" s="10"/>
      <c r="X459" s="10"/>
      <c r="Y459" s="10"/>
      <c r="Z459" s="10"/>
      <c r="AA459" s="10"/>
      <c r="AB459" s="10"/>
      <c r="AC459" s="10"/>
      <c r="AD459" s="10"/>
      <c r="AE459" s="10"/>
      <c r="AT459" s="227" t="s">
        <v>199</v>
      </c>
      <c r="AU459" s="227" t="s">
        <v>85</v>
      </c>
      <c r="AV459" s="10" t="s">
        <v>83</v>
      </c>
      <c r="AW459" s="10" t="s">
        <v>32</v>
      </c>
      <c r="AX459" s="10" t="s">
        <v>76</v>
      </c>
      <c r="AY459" s="227" t="s">
        <v>195</v>
      </c>
    </row>
    <row r="460" s="11" customFormat="1">
      <c r="A460" s="11"/>
      <c r="B460" s="228"/>
      <c r="C460" s="229"/>
      <c r="D460" s="213" t="s">
        <v>199</v>
      </c>
      <c r="E460" s="230" t="s">
        <v>1</v>
      </c>
      <c r="F460" s="231" t="s">
        <v>3321</v>
      </c>
      <c r="G460" s="229"/>
      <c r="H460" s="232">
        <v>147.03</v>
      </c>
      <c r="I460" s="233"/>
      <c r="J460" s="229"/>
      <c r="K460" s="229"/>
      <c r="L460" s="234"/>
      <c r="M460" s="235"/>
      <c r="N460" s="236"/>
      <c r="O460" s="236"/>
      <c r="P460" s="236"/>
      <c r="Q460" s="236"/>
      <c r="R460" s="236"/>
      <c r="S460" s="236"/>
      <c r="T460" s="237"/>
      <c r="U460" s="11"/>
      <c r="V460" s="11"/>
      <c r="W460" s="11"/>
      <c r="X460" s="11"/>
      <c r="Y460" s="11"/>
      <c r="Z460" s="11"/>
      <c r="AA460" s="11"/>
      <c r="AB460" s="11"/>
      <c r="AC460" s="11"/>
      <c r="AD460" s="11"/>
      <c r="AE460" s="11"/>
      <c r="AT460" s="238" t="s">
        <v>199</v>
      </c>
      <c r="AU460" s="238" t="s">
        <v>85</v>
      </c>
      <c r="AV460" s="11" t="s">
        <v>85</v>
      </c>
      <c r="AW460" s="11" t="s">
        <v>32</v>
      </c>
      <c r="AX460" s="11" t="s">
        <v>76</v>
      </c>
      <c r="AY460" s="238" t="s">
        <v>195</v>
      </c>
    </row>
    <row r="461" s="11" customFormat="1">
      <c r="A461" s="11"/>
      <c r="B461" s="228"/>
      <c r="C461" s="229"/>
      <c r="D461" s="213" t="s">
        <v>199</v>
      </c>
      <c r="E461" s="230" t="s">
        <v>1</v>
      </c>
      <c r="F461" s="231" t="s">
        <v>3322</v>
      </c>
      <c r="G461" s="229"/>
      <c r="H461" s="232">
        <v>15.798</v>
      </c>
      <c r="I461" s="233"/>
      <c r="J461" s="229"/>
      <c r="K461" s="229"/>
      <c r="L461" s="234"/>
      <c r="M461" s="235"/>
      <c r="N461" s="236"/>
      <c r="O461" s="236"/>
      <c r="P461" s="236"/>
      <c r="Q461" s="236"/>
      <c r="R461" s="236"/>
      <c r="S461" s="236"/>
      <c r="T461" s="237"/>
      <c r="U461" s="11"/>
      <c r="V461" s="11"/>
      <c r="W461" s="11"/>
      <c r="X461" s="11"/>
      <c r="Y461" s="11"/>
      <c r="Z461" s="11"/>
      <c r="AA461" s="11"/>
      <c r="AB461" s="11"/>
      <c r="AC461" s="11"/>
      <c r="AD461" s="11"/>
      <c r="AE461" s="11"/>
      <c r="AT461" s="238" t="s">
        <v>199</v>
      </c>
      <c r="AU461" s="238" t="s">
        <v>85</v>
      </c>
      <c r="AV461" s="11" t="s">
        <v>85</v>
      </c>
      <c r="AW461" s="11" t="s">
        <v>32</v>
      </c>
      <c r="AX461" s="11" t="s">
        <v>76</v>
      </c>
      <c r="AY461" s="238" t="s">
        <v>195</v>
      </c>
    </row>
    <row r="462" s="10" customFormat="1">
      <c r="A462" s="10"/>
      <c r="B462" s="218"/>
      <c r="C462" s="219"/>
      <c r="D462" s="213" t="s">
        <v>199</v>
      </c>
      <c r="E462" s="220" t="s">
        <v>1</v>
      </c>
      <c r="F462" s="221" t="s">
        <v>3294</v>
      </c>
      <c r="G462" s="219"/>
      <c r="H462" s="220" t="s">
        <v>1</v>
      </c>
      <c r="I462" s="222"/>
      <c r="J462" s="219"/>
      <c r="K462" s="219"/>
      <c r="L462" s="223"/>
      <c r="M462" s="224"/>
      <c r="N462" s="225"/>
      <c r="O462" s="225"/>
      <c r="P462" s="225"/>
      <c r="Q462" s="225"/>
      <c r="R462" s="225"/>
      <c r="S462" s="225"/>
      <c r="T462" s="226"/>
      <c r="U462" s="10"/>
      <c r="V462" s="10"/>
      <c r="W462" s="10"/>
      <c r="X462" s="10"/>
      <c r="Y462" s="10"/>
      <c r="Z462" s="10"/>
      <c r="AA462" s="10"/>
      <c r="AB462" s="10"/>
      <c r="AC462" s="10"/>
      <c r="AD462" s="10"/>
      <c r="AE462" s="10"/>
      <c r="AT462" s="227" t="s">
        <v>199</v>
      </c>
      <c r="AU462" s="227" t="s">
        <v>85</v>
      </c>
      <c r="AV462" s="10" t="s">
        <v>83</v>
      </c>
      <c r="AW462" s="10" t="s">
        <v>32</v>
      </c>
      <c r="AX462" s="10" t="s">
        <v>76</v>
      </c>
      <c r="AY462" s="227" t="s">
        <v>195</v>
      </c>
    </row>
    <row r="463" s="11" customFormat="1">
      <c r="A463" s="11"/>
      <c r="B463" s="228"/>
      <c r="C463" s="229"/>
      <c r="D463" s="213" t="s">
        <v>199</v>
      </c>
      <c r="E463" s="230" t="s">
        <v>1</v>
      </c>
      <c r="F463" s="231" t="s">
        <v>3323</v>
      </c>
      <c r="G463" s="229"/>
      <c r="H463" s="232">
        <v>23.437999999999999</v>
      </c>
      <c r="I463" s="233"/>
      <c r="J463" s="229"/>
      <c r="K463" s="229"/>
      <c r="L463" s="234"/>
      <c r="M463" s="235"/>
      <c r="N463" s="236"/>
      <c r="O463" s="236"/>
      <c r="P463" s="236"/>
      <c r="Q463" s="236"/>
      <c r="R463" s="236"/>
      <c r="S463" s="236"/>
      <c r="T463" s="237"/>
      <c r="U463" s="11"/>
      <c r="V463" s="11"/>
      <c r="W463" s="11"/>
      <c r="X463" s="11"/>
      <c r="Y463" s="11"/>
      <c r="Z463" s="11"/>
      <c r="AA463" s="11"/>
      <c r="AB463" s="11"/>
      <c r="AC463" s="11"/>
      <c r="AD463" s="11"/>
      <c r="AE463" s="11"/>
      <c r="AT463" s="238" t="s">
        <v>199</v>
      </c>
      <c r="AU463" s="238" t="s">
        <v>85</v>
      </c>
      <c r="AV463" s="11" t="s">
        <v>85</v>
      </c>
      <c r="AW463" s="11" t="s">
        <v>32</v>
      </c>
      <c r="AX463" s="11" t="s">
        <v>76</v>
      </c>
      <c r="AY463" s="238" t="s">
        <v>195</v>
      </c>
    </row>
    <row r="464" s="11" customFormat="1">
      <c r="A464" s="11"/>
      <c r="B464" s="228"/>
      <c r="C464" s="229"/>
      <c r="D464" s="213" t="s">
        <v>199</v>
      </c>
      <c r="E464" s="230" t="s">
        <v>1</v>
      </c>
      <c r="F464" s="231" t="s">
        <v>3324</v>
      </c>
      <c r="G464" s="229"/>
      <c r="H464" s="232">
        <v>1.75</v>
      </c>
      <c r="I464" s="233"/>
      <c r="J464" s="229"/>
      <c r="K464" s="229"/>
      <c r="L464" s="234"/>
      <c r="M464" s="235"/>
      <c r="N464" s="236"/>
      <c r="O464" s="236"/>
      <c r="P464" s="236"/>
      <c r="Q464" s="236"/>
      <c r="R464" s="236"/>
      <c r="S464" s="236"/>
      <c r="T464" s="237"/>
      <c r="U464" s="11"/>
      <c r="V464" s="11"/>
      <c r="W464" s="11"/>
      <c r="X464" s="11"/>
      <c r="Y464" s="11"/>
      <c r="Z464" s="11"/>
      <c r="AA464" s="11"/>
      <c r="AB464" s="11"/>
      <c r="AC464" s="11"/>
      <c r="AD464" s="11"/>
      <c r="AE464" s="11"/>
      <c r="AT464" s="238" t="s">
        <v>199</v>
      </c>
      <c r="AU464" s="238" t="s">
        <v>85</v>
      </c>
      <c r="AV464" s="11" t="s">
        <v>85</v>
      </c>
      <c r="AW464" s="11" t="s">
        <v>32</v>
      </c>
      <c r="AX464" s="11" t="s">
        <v>76</v>
      </c>
      <c r="AY464" s="238" t="s">
        <v>195</v>
      </c>
    </row>
    <row r="465" s="10" customFormat="1">
      <c r="A465" s="10"/>
      <c r="B465" s="218"/>
      <c r="C465" s="219"/>
      <c r="D465" s="213" t="s">
        <v>199</v>
      </c>
      <c r="E465" s="220" t="s">
        <v>1</v>
      </c>
      <c r="F465" s="221" t="s">
        <v>2231</v>
      </c>
      <c r="G465" s="219"/>
      <c r="H465" s="220" t="s">
        <v>1</v>
      </c>
      <c r="I465" s="222"/>
      <c r="J465" s="219"/>
      <c r="K465" s="219"/>
      <c r="L465" s="223"/>
      <c r="M465" s="224"/>
      <c r="N465" s="225"/>
      <c r="O465" s="225"/>
      <c r="P465" s="225"/>
      <c r="Q465" s="225"/>
      <c r="R465" s="225"/>
      <c r="S465" s="225"/>
      <c r="T465" s="226"/>
      <c r="U465" s="10"/>
      <c r="V465" s="10"/>
      <c r="W465" s="10"/>
      <c r="X465" s="10"/>
      <c r="Y465" s="10"/>
      <c r="Z465" s="10"/>
      <c r="AA465" s="10"/>
      <c r="AB465" s="10"/>
      <c r="AC465" s="10"/>
      <c r="AD465" s="10"/>
      <c r="AE465" s="10"/>
      <c r="AT465" s="227" t="s">
        <v>199</v>
      </c>
      <c r="AU465" s="227" t="s">
        <v>85</v>
      </c>
      <c r="AV465" s="10" t="s">
        <v>83</v>
      </c>
      <c r="AW465" s="10" t="s">
        <v>32</v>
      </c>
      <c r="AX465" s="10" t="s">
        <v>76</v>
      </c>
      <c r="AY465" s="227" t="s">
        <v>195</v>
      </c>
    </row>
    <row r="466" s="10" customFormat="1">
      <c r="A466" s="10"/>
      <c r="B466" s="218"/>
      <c r="C466" s="219"/>
      <c r="D466" s="213" t="s">
        <v>199</v>
      </c>
      <c r="E466" s="220" t="s">
        <v>1</v>
      </c>
      <c r="F466" s="221" t="s">
        <v>3296</v>
      </c>
      <c r="G466" s="219"/>
      <c r="H466" s="220" t="s">
        <v>1</v>
      </c>
      <c r="I466" s="222"/>
      <c r="J466" s="219"/>
      <c r="K466" s="219"/>
      <c r="L466" s="223"/>
      <c r="M466" s="224"/>
      <c r="N466" s="225"/>
      <c r="O466" s="225"/>
      <c r="P466" s="225"/>
      <c r="Q466" s="225"/>
      <c r="R466" s="225"/>
      <c r="S466" s="225"/>
      <c r="T466" s="226"/>
      <c r="U466" s="10"/>
      <c r="V466" s="10"/>
      <c r="W466" s="10"/>
      <c r="X466" s="10"/>
      <c r="Y466" s="10"/>
      <c r="Z466" s="10"/>
      <c r="AA466" s="10"/>
      <c r="AB466" s="10"/>
      <c r="AC466" s="10"/>
      <c r="AD466" s="10"/>
      <c r="AE466" s="10"/>
      <c r="AT466" s="227" t="s">
        <v>199</v>
      </c>
      <c r="AU466" s="227" t="s">
        <v>85</v>
      </c>
      <c r="AV466" s="10" t="s">
        <v>83</v>
      </c>
      <c r="AW466" s="10" t="s">
        <v>32</v>
      </c>
      <c r="AX466" s="10" t="s">
        <v>76</v>
      </c>
      <c r="AY466" s="227" t="s">
        <v>195</v>
      </c>
    </row>
    <row r="467" s="11" customFormat="1">
      <c r="A467" s="11"/>
      <c r="B467" s="228"/>
      <c r="C467" s="229"/>
      <c r="D467" s="213" t="s">
        <v>199</v>
      </c>
      <c r="E467" s="230" t="s">
        <v>1</v>
      </c>
      <c r="F467" s="231" t="s">
        <v>3325</v>
      </c>
      <c r="G467" s="229"/>
      <c r="H467" s="232">
        <v>-83.310000000000002</v>
      </c>
      <c r="I467" s="233"/>
      <c r="J467" s="229"/>
      <c r="K467" s="229"/>
      <c r="L467" s="234"/>
      <c r="M467" s="235"/>
      <c r="N467" s="236"/>
      <c r="O467" s="236"/>
      <c r="P467" s="236"/>
      <c r="Q467" s="236"/>
      <c r="R467" s="236"/>
      <c r="S467" s="236"/>
      <c r="T467" s="237"/>
      <c r="U467" s="11"/>
      <c r="V467" s="11"/>
      <c r="W467" s="11"/>
      <c r="X467" s="11"/>
      <c r="Y467" s="11"/>
      <c r="Z467" s="11"/>
      <c r="AA467" s="11"/>
      <c r="AB467" s="11"/>
      <c r="AC467" s="11"/>
      <c r="AD467" s="11"/>
      <c r="AE467" s="11"/>
      <c r="AT467" s="238" t="s">
        <v>199</v>
      </c>
      <c r="AU467" s="238" t="s">
        <v>85</v>
      </c>
      <c r="AV467" s="11" t="s">
        <v>85</v>
      </c>
      <c r="AW467" s="11" t="s">
        <v>32</v>
      </c>
      <c r="AX467" s="11" t="s">
        <v>76</v>
      </c>
      <c r="AY467" s="238" t="s">
        <v>195</v>
      </c>
    </row>
    <row r="468" s="11" customFormat="1">
      <c r="A468" s="11"/>
      <c r="B468" s="228"/>
      <c r="C468" s="229"/>
      <c r="D468" s="213" t="s">
        <v>199</v>
      </c>
      <c r="E468" s="230" t="s">
        <v>1</v>
      </c>
      <c r="F468" s="231" t="s">
        <v>3326</v>
      </c>
      <c r="G468" s="229"/>
      <c r="H468" s="232">
        <v>-16.25</v>
      </c>
      <c r="I468" s="233"/>
      <c r="J468" s="229"/>
      <c r="K468" s="229"/>
      <c r="L468" s="234"/>
      <c r="M468" s="235"/>
      <c r="N468" s="236"/>
      <c r="O468" s="236"/>
      <c r="P468" s="236"/>
      <c r="Q468" s="236"/>
      <c r="R468" s="236"/>
      <c r="S468" s="236"/>
      <c r="T468" s="237"/>
      <c r="U468" s="11"/>
      <c r="V468" s="11"/>
      <c r="W468" s="11"/>
      <c r="X468" s="11"/>
      <c r="Y468" s="11"/>
      <c r="Z468" s="11"/>
      <c r="AA468" s="11"/>
      <c r="AB468" s="11"/>
      <c r="AC468" s="11"/>
      <c r="AD468" s="11"/>
      <c r="AE468" s="11"/>
      <c r="AT468" s="238" t="s">
        <v>199</v>
      </c>
      <c r="AU468" s="238" t="s">
        <v>85</v>
      </c>
      <c r="AV468" s="11" t="s">
        <v>85</v>
      </c>
      <c r="AW468" s="11" t="s">
        <v>32</v>
      </c>
      <c r="AX468" s="11" t="s">
        <v>76</v>
      </c>
      <c r="AY468" s="238" t="s">
        <v>195</v>
      </c>
    </row>
    <row r="469" s="10" customFormat="1">
      <c r="A469" s="10"/>
      <c r="B469" s="218"/>
      <c r="C469" s="219"/>
      <c r="D469" s="213" t="s">
        <v>199</v>
      </c>
      <c r="E469" s="220" t="s">
        <v>1</v>
      </c>
      <c r="F469" s="221" t="s">
        <v>3327</v>
      </c>
      <c r="G469" s="219"/>
      <c r="H469" s="220" t="s">
        <v>1</v>
      </c>
      <c r="I469" s="222"/>
      <c r="J469" s="219"/>
      <c r="K469" s="219"/>
      <c r="L469" s="223"/>
      <c r="M469" s="224"/>
      <c r="N469" s="225"/>
      <c r="O469" s="225"/>
      <c r="P469" s="225"/>
      <c r="Q469" s="225"/>
      <c r="R469" s="225"/>
      <c r="S469" s="225"/>
      <c r="T469" s="226"/>
      <c r="U469" s="10"/>
      <c r="V469" s="10"/>
      <c r="W469" s="10"/>
      <c r="X469" s="10"/>
      <c r="Y469" s="10"/>
      <c r="Z469" s="10"/>
      <c r="AA469" s="10"/>
      <c r="AB469" s="10"/>
      <c r="AC469" s="10"/>
      <c r="AD469" s="10"/>
      <c r="AE469" s="10"/>
      <c r="AT469" s="227" t="s">
        <v>199</v>
      </c>
      <c r="AU469" s="227" t="s">
        <v>85</v>
      </c>
      <c r="AV469" s="10" t="s">
        <v>83</v>
      </c>
      <c r="AW469" s="10" t="s">
        <v>32</v>
      </c>
      <c r="AX469" s="10" t="s">
        <v>76</v>
      </c>
      <c r="AY469" s="227" t="s">
        <v>195</v>
      </c>
    </row>
    <row r="470" s="11" customFormat="1">
      <c r="A470" s="11"/>
      <c r="B470" s="228"/>
      <c r="C470" s="229"/>
      <c r="D470" s="213" t="s">
        <v>199</v>
      </c>
      <c r="E470" s="230" t="s">
        <v>1</v>
      </c>
      <c r="F470" s="231" t="s">
        <v>3328</v>
      </c>
      <c r="G470" s="229"/>
      <c r="H470" s="232">
        <v>-8.3100000000000005</v>
      </c>
      <c r="I470" s="233"/>
      <c r="J470" s="229"/>
      <c r="K470" s="229"/>
      <c r="L470" s="234"/>
      <c r="M470" s="235"/>
      <c r="N470" s="236"/>
      <c r="O470" s="236"/>
      <c r="P470" s="236"/>
      <c r="Q470" s="236"/>
      <c r="R470" s="236"/>
      <c r="S470" s="236"/>
      <c r="T470" s="237"/>
      <c r="U470" s="11"/>
      <c r="V470" s="11"/>
      <c r="W470" s="11"/>
      <c r="X470" s="11"/>
      <c r="Y470" s="11"/>
      <c r="Z470" s="11"/>
      <c r="AA470" s="11"/>
      <c r="AB470" s="11"/>
      <c r="AC470" s="11"/>
      <c r="AD470" s="11"/>
      <c r="AE470" s="11"/>
      <c r="AT470" s="238" t="s">
        <v>199</v>
      </c>
      <c r="AU470" s="238" t="s">
        <v>85</v>
      </c>
      <c r="AV470" s="11" t="s">
        <v>85</v>
      </c>
      <c r="AW470" s="11" t="s">
        <v>32</v>
      </c>
      <c r="AX470" s="11" t="s">
        <v>76</v>
      </c>
      <c r="AY470" s="238" t="s">
        <v>195</v>
      </c>
    </row>
    <row r="471" s="11" customFormat="1">
      <c r="A471" s="11"/>
      <c r="B471" s="228"/>
      <c r="C471" s="229"/>
      <c r="D471" s="213" t="s">
        <v>199</v>
      </c>
      <c r="E471" s="230" t="s">
        <v>1</v>
      </c>
      <c r="F471" s="231" t="s">
        <v>3329</v>
      </c>
      <c r="G471" s="229"/>
      <c r="H471" s="232">
        <v>-3.25</v>
      </c>
      <c r="I471" s="233"/>
      <c r="J471" s="229"/>
      <c r="K471" s="229"/>
      <c r="L471" s="234"/>
      <c r="M471" s="235"/>
      <c r="N471" s="236"/>
      <c r="O471" s="236"/>
      <c r="P471" s="236"/>
      <c r="Q471" s="236"/>
      <c r="R471" s="236"/>
      <c r="S471" s="236"/>
      <c r="T471" s="237"/>
      <c r="U471" s="11"/>
      <c r="V471" s="11"/>
      <c r="W471" s="11"/>
      <c r="X471" s="11"/>
      <c r="Y471" s="11"/>
      <c r="Z471" s="11"/>
      <c r="AA471" s="11"/>
      <c r="AB471" s="11"/>
      <c r="AC471" s="11"/>
      <c r="AD471" s="11"/>
      <c r="AE471" s="11"/>
      <c r="AT471" s="238" t="s">
        <v>199</v>
      </c>
      <c r="AU471" s="238" t="s">
        <v>85</v>
      </c>
      <c r="AV471" s="11" t="s">
        <v>85</v>
      </c>
      <c r="AW471" s="11" t="s">
        <v>32</v>
      </c>
      <c r="AX471" s="11" t="s">
        <v>76</v>
      </c>
      <c r="AY471" s="238" t="s">
        <v>195</v>
      </c>
    </row>
    <row r="472" s="10" customFormat="1">
      <c r="A472" s="10"/>
      <c r="B472" s="218"/>
      <c r="C472" s="219"/>
      <c r="D472" s="213" t="s">
        <v>199</v>
      </c>
      <c r="E472" s="220" t="s">
        <v>1</v>
      </c>
      <c r="F472" s="221" t="s">
        <v>3330</v>
      </c>
      <c r="G472" s="219"/>
      <c r="H472" s="220" t="s">
        <v>1</v>
      </c>
      <c r="I472" s="222"/>
      <c r="J472" s="219"/>
      <c r="K472" s="219"/>
      <c r="L472" s="223"/>
      <c r="M472" s="224"/>
      <c r="N472" s="225"/>
      <c r="O472" s="225"/>
      <c r="P472" s="225"/>
      <c r="Q472" s="225"/>
      <c r="R472" s="225"/>
      <c r="S472" s="225"/>
      <c r="T472" s="226"/>
      <c r="U472" s="10"/>
      <c r="V472" s="10"/>
      <c r="W472" s="10"/>
      <c r="X472" s="10"/>
      <c r="Y472" s="10"/>
      <c r="Z472" s="10"/>
      <c r="AA472" s="10"/>
      <c r="AB472" s="10"/>
      <c r="AC472" s="10"/>
      <c r="AD472" s="10"/>
      <c r="AE472" s="10"/>
      <c r="AT472" s="227" t="s">
        <v>199</v>
      </c>
      <c r="AU472" s="227" t="s">
        <v>85</v>
      </c>
      <c r="AV472" s="10" t="s">
        <v>83</v>
      </c>
      <c r="AW472" s="10" t="s">
        <v>32</v>
      </c>
      <c r="AX472" s="10" t="s">
        <v>76</v>
      </c>
      <c r="AY472" s="227" t="s">
        <v>195</v>
      </c>
    </row>
    <row r="473" s="11" customFormat="1">
      <c r="A473" s="11"/>
      <c r="B473" s="228"/>
      <c r="C473" s="229"/>
      <c r="D473" s="213" t="s">
        <v>199</v>
      </c>
      <c r="E473" s="230" t="s">
        <v>1</v>
      </c>
      <c r="F473" s="231" t="s">
        <v>3331</v>
      </c>
      <c r="G473" s="229"/>
      <c r="H473" s="232">
        <v>-7.6139999999999999</v>
      </c>
      <c r="I473" s="233"/>
      <c r="J473" s="229"/>
      <c r="K473" s="229"/>
      <c r="L473" s="234"/>
      <c r="M473" s="235"/>
      <c r="N473" s="236"/>
      <c r="O473" s="236"/>
      <c r="P473" s="236"/>
      <c r="Q473" s="236"/>
      <c r="R473" s="236"/>
      <c r="S473" s="236"/>
      <c r="T473" s="237"/>
      <c r="U473" s="11"/>
      <c r="V473" s="11"/>
      <c r="W473" s="11"/>
      <c r="X473" s="11"/>
      <c r="Y473" s="11"/>
      <c r="Z473" s="11"/>
      <c r="AA473" s="11"/>
      <c r="AB473" s="11"/>
      <c r="AC473" s="11"/>
      <c r="AD473" s="11"/>
      <c r="AE473" s="11"/>
      <c r="AT473" s="238" t="s">
        <v>199</v>
      </c>
      <c r="AU473" s="238" t="s">
        <v>85</v>
      </c>
      <c r="AV473" s="11" t="s">
        <v>85</v>
      </c>
      <c r="AW473" s="11" t="s">
        <v>32</v>
      </c>
      <c r="AX473" s="11" t="s">
        <v>76</v>
      </c>
      <c r="AY473" s="238" t="s">
        <v>195</v>
      </c>
    </row>
    <row r="474" s="11" customFormat="1">
      <c r="A474" s="11"/>
      <c r="B474" s="228"/>
      <c r="C474" s="229"/>
      <c r="D474" s="213" t="s">
        <v>199</v>
      </c>
      <c r="E474" s="230" t="s">
        <v>1</v>
      </c>
      <c r="F474" s="231" t="s">
        <v>3332</v>
      </c>
      <c r="G474" s="229"/>
      <c r="H474" s="232">
        <v>-1.625</v>
      </c>
      <c r="I474" s="233"/>
      <c r="J474" s="229"/>
      <c r="K474" s="229"/>
      <c r="L474" s="234"/>
      <c r="M474" s="235"/>
      <c r="N474" s="236"/>
      <c r="O474" s="236"/>
      <c r="P474" s="236"/>
      <c r="Q474" s="236"/>
      <c r="R474" s="236"/>
      <c r="S474" s="236"/>
      <c r="T474" s="237"/>
      <c r="U474" s="11"/>
      <c r="V474" s="11"/>
      <c r="W474" s="11"/>
      <c r="X474" s="11"/>
      <c r="Y474" s="11"/>
      <c r="Z474" s="11"/>
      <c r="AA474" s="11"/>
      <c r="AB474" s="11"/>
      <c r="AC474" s="11"/>
      <c r="AD474" s="11"/>
      <c r="AE474" s="11"/>
      <c r="AT474" s="238" t="s">
        <v>199</v>
      </c>
      <c r="AU474" s="238" t="s">
        <v>85</v>
      </c>
      <c r="AV474" s="11" t="s">
        <v>85</v>
      </c>
      <c r="AW474" s="11" t="s">
        <v>32</v>
      </c>
      <c r="AX474" s="11" t="s">
        <v>76</v>
      </c>
      <c r="AY474" s="238" t="s">
        <v>195</v>
      </c>
    </row>
    <row r="475" s="10" customFormat="1">
      <c r="A475" s="10"/>
      <c r="B475" s="218"/>
      <c r="C475" s="219"/>
      <c r="D475" s="213" t="s">
        <v>199</v>
      </c>
      <c r="E475" s="220" t="s">
        <v>1</v>
      </c>
      <c r="F475" s="221" t="s">
        <v>3299</v>
      </c>
      <c r="G475" s="219"/>
      <c r="H475" s="220" t="s">
        <v>1</v>
      </c>
      <c r="I475" s="222"/>
      <c r="J475" s="219"/>
      <c r="K475" s="219"/>
      <c r="L475" s="223"/>
      <c r="M475" s="224"/>
      <c r="N475" s="225"/>
      <c r="O475" s="225"/>
      <c r="P475" s="225"/>
      <c r="Q475" s="225"/>
      <c r="R475" s="225"/>
      <c r="S475" s="225"/>
      <c r="T475" s="226"/>
      <c r="U475" s="10"/>
      <c r="V475" s="10"/>
      <c r="W475" s="10"/>
      <c r="X475" s="10"/>
      <c r="Y475" s="10"/>
      <c r="Z475" s="10"/>
      <c r="AA475" s="10"/>
      <c r="AB475" s="10"/>
      <c r="AC475" s="10"/>
      <c r="AD475" s="10"/>
      <c r="AE475" s="10"/>
      <c r="AT475" s="227" t="s">
        <v>199</v>
      </c>
      <c r="AU475" s="227" t="s">
        <v>85</v>
      </c>
      <c r="AV475" s="10" t="s">
        <v>83</v>
      </c>
      <c r="AW475" s="10" t="s">
        <v>32</v>
      </c>
      <c r="AX475" s="10" t="s">
        <v>76</v>
      </c>
      <c r="AY475" s="227" t="s">
        <v>195</v>
      </c>
    </row>
    <row r="476" s="11" customFormat="1">
      <c r="A476" s="11"/>
      <c r="B476" s="228"/>
      <c r="C476" s="229"/>
      <c r="D476" s="213" t="s">
        <v>199</v>
      </c>
      <c r="E476" s="230" t="s">
        <v>1</v>
      </c>
      <c r="F476" s="231" t="s">
        <v>3333</v>
      </c>
      <c r="G476" s="229"/>
      <c r="H476" s="232">
        <v>-3.681</v>
      </c>
      <c r="I476" s="233"/>
      <c r="J476" s="229"/>
      <c r="K476" s="229"/>
      <c r="L476" s="234"/>
      <c r="M476" s="235"/>
      <c r="N476" s="236"/>
      <c r="O476" s="236"/>
      <c r="P476" s="236"/>
      <c r="Q476" s="236"/>
      <c r="R476" s="236"/>
      <c r="S476" s="236"/>
      <c r="T476" s="237"/>
      <c r="U476" s="11"/>
      <c r="V476" s="11"/>
      <c r="W476" s="11"/>
      <c r="X476" s="11"/>
      <c r="Y476" s="11"/>
      <c r="Z476" s="11"/>
      <c r="AA476" s="11"/>
      <c r="AB476" s="11"/>
      <c r="AC476" s="11"/>
      <c r="AD476" s="11"/>
      <c r="AE476" s="11"/>
      <c r="AT476" s="238" t="s">
        <v>199</v>
      </c>
      <c r="AU476" s="238" t="s">
        <v>85</v>
      </c>
      <c r="AV476" s="11" t="s">
        <v>85</v>
      </c>
      <c r="AW476" s="11" t="s">
        <v>32</v>
      </c>
      <c r="AX476" s="11" t="s">
        <v>76</v>
      </c>
      <c r="AY476" s="238" t="s">
        <v>195</v>
      </c>
    </row>
    <row r="477" s="11" customFormat="1">
      <c r="A477" s="11"/>
      <c r="B477" s="228"/>
      <c r="C477" s="229"/>
      <c r="D477" s="213" t="s">
        <v>199</v>
      </c>
      <c r="E477" s="230" t="s">
        <v>1</v>
      </c>
      <c r="F477" s="231" t="s">
        <v>3334</v>
      </c>
      <c r="G477" s="229"/>
      <c r="H477" s="232">
        <v>-0.97499999999999998</v>
      </c>
      <c r="I477" s="233"/>
      <c r="J477" s="229"/>
      <c r="K477" s="229"/>
      <c r="L477" s="234"/>
      <c r="M477" s="235"/>
      <c r="N477" s="236"/>
      <c r="O477" s="236"/>
      <c r="P477" s="236"/>
      <c r="Q477" s="236"/>
      <c r="R477" s="236"/>
      <c r="S477" s="236"/>
      <c r="T477" s="237"/>
      <c r="U477" s="11"/>
      <c r="V477" s="11"/>
      <c r="W477" s="11"/>
      <c r="X477" s="11"/>
      <c r="Y477" s="11"/>
      <c r="Z477" s="11"/>
      <c r="AA477" s="11"/>
      <c r="AB477" s="11"/>
      <c r="AC477" s="11"/>
      <c r="AD477" s="11"/>
      <c r="AE477" s="11"/>
      <c r="AT477" s="238" t="s">
        <v>199</v>
      </c>
      <c r="AU477" s="238" t="s">
        <v>85</v>
      </c>
      <c r="AV477" s="11" t="s">
        <v>85</v>
      </c>
      <c r="AW477" s="11" t="s">
        <v>32</v>
      </c>
      <c r="AX477" s="11" t="s">
        <v>76</v>
      </c>
      <c r="AY477" s="238" t="s">
        <v>195</v>
      </c>
    </row>
    <row r="478" s="10" customFormat="1">
      <c r="A478" s="10"/>
      <c r="B478" s="218"/>
      <c r="C478" s="219"/>
      <c r="D478" s="213" t="s">
        <v>199</v>
      </c>
      <c r="E478" s="220" t="s">
        <v>1</v>
      </c>
      <c r="F478" s="221" t="s">
        <v>3335</v>
      </c>
      <c r="G478" s="219"/>
      <c r="H478" s="220" t="s">
        <v>1</v>
      </c>
      <c r="I478" s="222"/>
      <c r="J478" s="219"/>
      <c r="K478" s="219"/>
      <c r="L478" s="223"/>
      <c r="M478" s="224"/>
      <c r="N478" s="225"/>
      <c r="O478" s="225"/>
      <c r="P478" s="225"/>
      <c r="Q478" s="225"/>
      <c r="R478" s="225"/>
      <c r="S478" s="225"/>
      <c r="T478" s="226"/>
      <c r="U478" s="10"/>
      <c r="V478" s="10"/>
      <c r="W478" s="10"/>
      <c r="X478" s="10"/>
      <c r="Y478" s="10"/>
      <c r="Z478" s="10"/>
      <c r="AA478" s="10"/>
      <c r="AB478" s="10"/>
      <c r="AC478" s="10"/>
      <c r="AD478" s="10"/>
      <c r="AE478" s="10"/>
      <c r="AT478" s="227" t="s">
        <v>199</v>
      </c>
      <c r="AU478" s="227" t="s">
        <v>85</v>
      </c>
      <c r="AV478" s="10" t="s">
        <v>83</v>
      </c>
      <c r="AW478" s="10" t="s">
        <v>32</v>
      </c>
      <c r="AX478" s="10" t="s">
        <v>76</v>
      </c>
      <c r="AY478" s="227" t="s">
        <v>195</v>
      </c>
    </row>
    <row r="479" s="11" customFormat="1">
      <c r="A479" s="11"/>
      <c r="B479" s="228"/>
      <c r="C479" s="229"/>
      <c r="D479" s="213" t="s">
        <v>199</v>
      </c>
      <c r="E479" s="230" t="s">
        <v>1</v>
      </c>
      <c r="F479" s="231" t="s">
        <v>3336</v>
      </c>
      <c r="G479" s="229"/>
      <c r="H479" s="232">
        <v>-2.8439999999999999</v>
      </c>
      <c r="I479" s="233"/>
      <c r="J479" s="229"/>
      <c r="K479" s="229"/>
      <c r="L479" s="234"/>
      <c r="M479" s="235"/>
      <c r="N479" s="236"/>
      <c r="O479" s="236"/>
      <c r="P479" s="236"/>
      <c r="Q479" s="236"/>
      <c r="R479" s="236"/>
      <c r="S479" s="236"/>
      <c r="T479" s="237"/>
      <c r="U479" s="11"/>
      <c r="V479" s="11"/>
      <c r="W479" s="11"/>
      <c r="X479" s="11"/>
      <c r="Y479" s="11"/>
      <c r="Z479" s="11"/>
      <c r="AA479" s="11"/>
      <c r="AB479" s="11"/>
      <c r="AC479" s="11"/>
      <c r="AD479" s="11"/>
      <c r="AE479" s="11"/>
      <c r="AT479" s="238" t="s">
        <v>199</v>
      </c>
      <c r="AU479" s="238" t="s">
        <v>85</v>
      </c>
      <c r="AV479" s="11" t="s">
        <v>85</v>
      </c>
      <c r="AW479" s="11" t="s">
        <v>32</v>
      </c>
      <c r="AX479" s="11" t="s">
        <v>76</v>
      </c>
      <c r="AY479" s="238" t="s">
        <v>195</v>
      </c>
    </row>
    <row r="480" s="11" customFormat="1">
      <c r="A480" s="11"/>
      <c r="B480" s="228"/>
      <c r="C480" s="229"/>
      <c r="D480" s="213" t="s">
        <v>199</v>
      </c>
      <c r="E480" s="230" t="s">
        <v>1</v>
      </c>
      <c r="F480" s="231" t="s">
        <v>3337</v>
      </c>
      <c r="G480" s="229"/>
      <c r="H480" s="232">
        <v>-0.65000000000000002</v>
      </c>
      <c r="I480" s="233"/>
      <c r="J480" s="229"/>
      <c r="K480" s="229"/>
      <c r="L480" s="234"/>
      <c r="M480" s="235"/>
      <c r="N480" s="236"/>
      <c r="O480" s="236"/>
      <c r="P480" s="236"/>
      <c r="Q480" s="236"/>
      <c r="R480" s="236"/>
      <c r="S480" s="236"/>
      <c r="T480" s="237"/>
      <c r="U480" s="11"/>
      <c r="V480" s="11"/>
      <c r="W480" s="11"/>
      <c r="X480" s="11"/>
      <c r="Y480" s="11"/>
      <c r="Z480" s="11"/>
      <c r="AA480" s="11"/>
      <c r="AB480" s="11"/>
      <c r="AC480" s="11"/>
      <c r="AD480" s="11"/>
      <c r="AE480" s="11"/>
      <c r="AT480" s="238" t="s">
        <v>199</v>
      </c>
      <c r="AU480" s="238" t="s">
        <v>85</v>
      </c>
      <c r="AV480" s="11" t="s">
        <v>85</v>
      </c>
      <c r="AW480" s="11" t="s">
        <v>32</v>
      </c>
      <c r="AX480" s="11" t="s">
        <v>76</v>
      </c>
      <c r="AY480" s="238" t="s">
        <v>195</v>
      </c>
    </row>
    <row r="481" s="10" customFormat="1">
      <c r="A481" s="10"/>
      <c r="B481" s="218"/>
      <c r="C481" s="219"/>
      <c r="D481" s="213" t="s">
        <v>199</v>
      </c>
      <c r="E481" s="220" t="s">
        <v>1</v>
      </c>
      <c r="F481" s="221" t="s">
        <v>3249</v>
      </c>
      <c r="G481" s="219"/>
      <c r="H481" s="220" t="s">
        <v>1</v>
      </c>
      <c r="I481" s="222"/>
      <c r="J481" s="219"/>
      <c r="K481" s="219"/>
      <c r="L481" s="223"/>
      <c r="M481" s="224"/>
      <c r="N481" s="225"/>
      <c r="O481" s="225"/>
      <c r="P481" s="225"/>
      <c r="Q481" s="225"/>
      <c r="R481" s="225"/>
      <c r="S481" s="225"/>
      <c r="T481" s="226"/>
      <c r="U481" s="10"/>
      <c r="V481" s="10"/>
      <c r="W481" s="10"/>
      <c r="X481" s="10"/>
      <c r="Y481" s="10"/>
      <c r="Z481" s="10"/>
      <c r="AA481" s="10"/>
      <c r="AB481" s="10"/>
      <c r="AC481" s="10"/>
      <c r="AD481" s="10"/>
      <c r="AE481" s="10"/>
      <c r="AT481" s="227" t="s">
        <v>199</v>
      </c>
      <c r="AU481" s="227" t="s">
        <v>85</v>
      </c>
      <c r="AV481" s="10" t="s">
        <v>83</v>
      </c>
      <c r="AW481" s="10" t="s">
        <v>32</v>
      </c>
      <c r="AX481" s="10" t="s">
        <v>76</v>
      </c>
      <c r="AY481" s="227" t="s">
        <v>195</v>
      </c>
    </row>
    <row r="482" s="11" customFormat="1">
      <c r="A482" s="11"/>
      <c r="B482" s="228"/>
      <c r="C482" s="229"/>
      <c r="D482" s="213" t="s">
        <v>199</v>
      </c>
      <c r="E482" s="230" t="s">
        <v>1</v>
      </c>
      <c r="F482" s="231" t="s">
        <v>3338</v>
      </c>
      <c r="G482" s="229"/>
      <c r="H482" s="232">
        <v>150.476</v>
      </c>
      <c r="I482" s="233"/>
      <c r="J482" s="229"/>
      <c r="K482" s="229"/>
      <c r="L482" s="234"/>
      <c r="M482" s="235"/>
      <c r="N482" s="236"/>
      <c r="O482" s="236"/>
      <c r="P482" s="236"/>
      <c r="Q482" s="236"/>
      <c r="R482" s="236"/>
      <c r="S482" s="236"/>
      <c r="T482" s="237"/>
      <c r="U482" s="11"/>
      <c r="V482" s="11"/>
      <c r="W482" s="11"/>
      <c r="X482" s="11"/>
      <c r="Y482" s="11"/>
      <c r="Z482" s="11"/>
      <c r="AA482" s="11"/>
      <c r="AB482" s="11"/>
      <c r="AC482" s="11"/>
      <c r="AD482" s="11"/>
      <c r="AE482" s="11"/>
      <c r="AT482" s="238" t="s">
        <v>199</v>
      </c>
      <c r="AU482" s="238" t="s">
        <v>85</v>
      </c>
      <c r="AV482" s="11" t="s">
        <v>85</v>
      </c>
      <c r="AW482" s="11" t="s">
        <v>32</v>
      </c>
      <c r="AX482" s="11" t="s">
        <v>76</v>
      </c>
      <c r="AY482" s="238" t="s">
        <v>195</v>
      </c>
    </row>
    <row r="483" s="11" customFormat="1">
      <c r="A483" s="11"/>
      <c r="B483" s="228"/>
      <c r="C483" s="229"/>
      <c r="D483" s="213" t="s">
        <v>199</v>
      </c>
      <c r="E483" s="230" t="s">
        <v>1</v>
      </c>
      <c r="F483" s="231" t="s">
        <v>3339</v>
      </c>
      <c r="G483" s="229"/>
      <c r="H483" s="232">
        <v>283.24799999999999</v>
      </c>
      <c r="I483" s="233"/>
      <c r="J483" s="229"/>
      <c r="K483" s="229"/>
      <c r="L483" s="234"/>
      <c r="M483" s="235"/>
      <c r="N483" s="236"/>
      <c r="O483" s="236"/>
      <c r="P483" s="236"/>
      <c r="Q483" s="236"/>
      <c r="R483" s="236"/>
      <c r="S483" s="236"/>
      <c r="T483" s="237"/>
      <c r="U483" s="11"/>
      <c r="V483" s="11"/>
      <c r="W483" s="11"/>
      <c r="X483" s="11"/>
      <c r="Y483" s="11"/>
      <c r="Z483" s="11"/>
      <c r="AA483" s="11"/>
      <c r="AB483" s="11"/>
      <c r="AC483" s="11"/>
      <c r="AD483" s="11"/>
      <c r="AE483" s="11"/>
      <c r="AT483" s="238" t="s">
        <v>199</v>
      </c>
      <c r="AU483" s="238" t="s">
        <v>85</v>
      </c>
      <c r="AV483" s="11" t="s">
        <v>85</v>
      </c>
      <c r="AW483" s="11" t="s">
        <v>32</v>
      </c>
      <c r="AX483" s="11" t="s">
        <v>76</v>
      </c>
      <c r="AY483" s="238" t="s">
        <v>195</v>
      </c>
    </row>
    <row r="484" s="11" customFormat="1">
      <c r="A484" s="11"/>
      <c r="B484" s="228"/>
      <c r="C484" s="229"/>
      <c r="D484" s="213" t="s">
        <v>199</v>
      </c>
      <c r="E484" s="230" t="s">
        <v>1</v>
      </c>
      <c r="F484" s="231" t="s">
        <v>3340</v>
      </c>
      <c r="G484" s="229"/>
      <c r="H484" s="232">
        <v>53.539000000000001</v>
      </c>
      <c r="I484" s="233"/>
      <c r="J484" s="229"/>
      <c r="K484" s="229"/>
      <c r="L484" s="234"/>
      <c r="M484" s="235"/>
      <c r="N484" s="236"/>
      <c r="O484" s="236"/>
      <c r="P484" s="236"/>
      <c r="Q484" s="236"/>
      <c r="R484" s="236"/>
      <c r="S484" s="236"/>
      <c r="T484" s="237"/>
      <c r="U484" s="11"/>
      <c r="V484" s="11"/>
      <c r="W484" s="11"/>
      <c r="X484" s="11"/>
      <c r="Y484" s="11"/>
      <c r="Z484" s="11"/>
      <c r="AA484" s="11"/>
      <c r="AB484" s="11"/>
      <c r="AC484" s="11"/>
      <c r="AD484" s="11"/>
      <c r="AE484" s="11"/>
      <c r="AT484" s="238" t="s">
        <v>199</v>
      </c>
      <c r="AU484" s="238" t="s">
        <v>85</v>
      </c>
      <c r="AV484" s="11" t="s">
        <v>85</v>
      </c>
      <c r="AW484" s="11" t="s">
        <v>32</v>
      </c>
      <c r="AX484" s="11" t="s">
        <v>76</v>
      </c>
      <c r="AY484" s="238" t="s">
        <v>195</v>
      </c>
    </row>
    <row r="485" s="11" customFormat="1">
      <c r="A485" s="11"/>
      <c r="B485" s="228"/>
      <c r="C485" s="229"/>
      <c r="D485" s="213" t="s">
        <v>199</v>
      </c>
      <c r="E485" s="230" t="s">
        <v>1</v>
      </c>
      <c r="F485" s="231" t="s">
        <v>3341</v>
      </c>
      <c r="G485" s="229"/>
      <c r="H485" s="232">
        <v>114.789</v>
      </c>
      <c r="I485" s="233"/>
      <c r="J485" s="229"/>
      <c r="K485" s="229"/>
      <c r="L485" s="234"/>
      <c r="M485" s="235"/>
      <c r="N485" s="236"/>
      <c r="O485" s="236"/>
      <c r="P485" s="236"/>
      <c r="Q485" s="236"/>
      <c r="R485" s="236"/>
      <c r="S485" s="236"/>
      <c r="T485" s="237"/>
      <c r="U485" s="11"/>
      <c r="V485" s="11"/>
      <c r="W485" s="11"/>
      <c r="X485" s="11"/>
      <c r="Y485" s="11"/>
      <c r="Z485" s="11"/>
      <c r="AA485" s="11"/>
      <c r="AB485" s="11"/>
      <c r="AC485" s="11"/>
      <c r="AD485" s="11"/>
      <c r="AE485" s="11"/>
      <c r="AT485" s="238" t="s">
        <v>199</v>
      </c>
      <c r="AU485" s="238" t="s">
        <v>85</v>
      </c>
      <c r="AV485" s="11" t="s">
        <v>85</v>
      </c>
      <c r="AW485" s="11" t="s">
        <v>32</v>
      </c>
      <c r="AX485" s="11" t="s">
        <v>76</v>
      </c>
      <c r="AY485" s="238" t="s">
        <v>195</v>
      </c>
    </row>
    <row r="486" s="10" customFormat="1">
      <c r="A486" s="10"/>
      <c r="B486" s="218"/>
      <c r="C486" s="219"/>
      <c r="D486" s="213" t="s">
        <v>199</v>
      </c>
      <c r="E486" s="220" t="s">
        <v>1</v>
      </c>
      <c r="F486" s="221" t="s">
        <v>3342</v>
      </c>
      <c r="G486" s="219"/>
      <c r="H486" s="220" t="s">
        <v>1</v>
      </c>
      <c r="I486" s="222"/>
      <c r="J486" s="219"/>
      <c r="K486" s="219"/>
      <c r="L486" s="223"/>
      <c r="M486" s="224"/>
      <c r="N486" s="225"/>
      <c r="O486" s="225"/>
      <c r="P486" s="225"/>
      <c r="Q486" s="225"/>
      <c r="R486" s="225"/>
      <c r="S486" s="225"/>
      <c r="T486" s="226"/>
      <c r="U486" s="10"/>
      <c r="V486" s="10"/>
      <c r="W486" s="10"/>
      <c r="X486" s="10"/>
      <c r="Y486" s="10"/>
      <c r="Z486" s="10"/>
      <c r="AA486" s="10"/>
      <c r="AB486" s="10"/>
      <c r="AC486" s="10"/>
      <c r="AD486" s="10"/>
      <c r="AE486" s="10"/>
      <c r="AT486" s="227" t="s">
        <v>199</v>
      </c>
      <c r="AU486" s="227" t="s">
        <v>85</v>
      </c>
      <c r="AV486" s="10" t="s">
        <v>83</v>
      </c>
      <c r="AW486" s="10" t="s">
        <v>32</v>
      </c>
      <c r="AX486" s="10" t="s">
        <v>76</v>
      </c>
      <c r="AY486" s="227" t="s">
        <v>195</v>
      </c>
    </row>
    <row r="487" s="11" customFormat="1">
      <c r="A487" s="11"/>
      <c r="B487" s="228"/>
      <c r="C487" s="229"/>
      <c r="D487" s="213" t="s">
        <v>199</v>
      </c>
      <c r="E487" s="230" t="s">
        <v>1</v>
      </c>
      <c r="F487" s="231" t="s">
        <v>3343</v>
      </c>
      <c r="G487" s="229"/>
      <c r="H487" s="232">
        <v>64.609999999999999</v>
      </c>
      <c r="I487" s="233"/>
      <c r="J487" s="229"/>
      <c r="K487" s="229"/>
      <c r="L487" s="234"/>
      <c r="M487" s="235"/>
      <c r="N487" s="236"/>
      <c r="O487" s="236"/>
      <c r="P487" s="236"/>
      <c r="Q487" s="236"/>
      <c r="R487" s="236"/>
      <c r="S487" s="236"/>
      <c r="T487" s="237"/>
      <c r="U487" s="11"/>
      <c r="V487" s="11"/>
      <c r="W487" s="11"/>
      <c r="X487" s="11"/>
      <c r="Y487" s="11"/>
      <c r="Z487" s="11"/>
      <c r="AA487" s="11"/>
      <c r="AB487" s="11"/>
      <c r="AC487" s="11"/>
      <c r="AD487" s="11"/>
      <c r="AE487" s="11"/>
      <c r="AT487" s="238" t="s">
        <v>199</v>
      </c>
      <c r="AU487" s="238" t="s">
        <v>85</v>
      </c>
      <c r="AV487" s="11" t="s">
        <v>85</v>
      </c>
      <c r="AW487" s="11" t="s">
        <v>32</v>
      </c>
      <c r="AX487" s="11" t="s">
        <v>76</v>
      </c>
      <c r="AY487" s="238" t="s">
        <v>195</v>
      </c>
    </row>
    <row r="488" s="10" customFormat="1">
      <c r="A488" s="10"/>
      <c r="B488" s="218"/>
      <c r="C488" s="219"/>
      <c r="D488" s="213" t="s">
        <v>199</v>
      </c>
      <c r="E488" s="220" t="s">
        <v>1</v>
      </c>
      <c r="F488" s="221" t="s">
        <v>3344</v>
      </c>
      <c r="G488" s="219"/>
      <c r="H488" s="220" t="s">
        <v>1</v>
      </c>
      <c r="I488" s="222"/>
      <c r="J488" s="219"/>
      <c r="K488" s="219"/>
      <c r="L488" s="223"/>
      <c r="M488" s="224"/>
      <c r="N488" s="225"/>
      <c r="O488" s="225"/>
      <c r="P488" s="225"/>
      <c r="Q488" s="225"/>
      <c r="R488" s="225"/>
      <c r="S488" s="225"/>
      <c r="T488" s="226"/>
      <c r="U488" s="10"/>
      <c r="V488" s="10"/>
      <c r="W488" s="10"/>
      <c r="X488" s="10"/>
      <c r="Y488" s="10"/>
      <c r="Z488" s="10"/>
      <c r="AA488" s="10"/>
      <c r="AB488" s="10"/>
      <c r="AC488" s="10"/>
      <c r="AD488" s="10"/>
      <c r="AE488" s="10"/>
      <c r="AT488" s="227" t="s">
        <v>199</v>
      </c>
      <c r="AU488" s="227" t="s">
        <v>85</v>
      </c>
      <c r="AV488" s="10" t="s">
        <v>83</v>
      </c>
      <c r="AW488" s="10" t="s">
        <v>32</v>
      </c>
      <c r="AX488" s="10" t="s">
        <v>76</v>
      </c>
      <c r="AY488" s="227" t="s">
        <v>195</v>
      </c>
    </row>
    <row r="489" s="11" customFormat="1">
      <c r="A489" s="11"/>
      <c r="B489" s="228"/>
      <c r="C489" s="229"/>
      <c r="D489" s="213" t="s">
        <v>199</v>
      </c>
      <c r="E489" s="230" t="s">
        <v>1</v>
      </c>
      <c r="F489" s="231" t="s">
        <v>3345</v>
      </c>
      <c r="G489" s="229"/>
      <c r="H489" s="232">
        <v>12.5</v>
      </c>
      <c r="I489" s="233"/>
      <c r="J489" s="229"/>
      <c r="K489" s="229"/>
      <c r="L489" s="234"/>
      <c r="M489" s="235"/>
      <c r="N489" s="236"/>
      <c r="O489" s="236"/>
      <c r="P489" s="236"/>
      <c r="Q489" s="236"/>
      <c r="R489" s="236"/>
      <c r="S489" s="236"/>
      <c r="T489" s="237"/>
      <c r="U489" s="11"/>
      <c r="V489" s="11"/>
      <c r="W489" s="11"/>
      <c r="X489" s="11"/>
      <c r="Y489" s="11"/>
      <c r="Z489" s="11"/>
      <c r="AA489" s="11"/>
      <c r="AB489" s="11"/>
      <c r="AC489" s="11"/>
      <c r="AD489" s="11"/>
      <c r="AE489" s="11"/>
      <c r="AT489" s="238" t="s">
        <v>199</v>
      </c>
      <c r="AU489" s="238" t="s">
        <v>85</v>
      </c>
      <c r="AV489" s="11" t="s">
        <v>85</v>
      </c>
      <c r="AW489" s="11" t="s">
        <v>32</v>
      </c>
      <c r="AX489" s="11" t="s">
        <v>76</v>
      </c>
      <c r="AY489" s="238" t="s">
        <v>195</v>
      </c>
    </row>
    <row r="490" s="10" customFormat="1">
      <c r="A490" s="10"/>
      <c r="B490" s="218"/>
      <c r="C490" s="219"/>
      <c r="D490" s="213" t="s">
        <v>199</v>
      </c>
      <c r="E490" s="220" t="s">
        <v>1</v>
      </c>
      <c r="F490" s="221" t="s">
        <v>3346</v>
      </c>
      <c r="G490" s="219"/>
      <c r="H490" s="220" t="s">
        <v>1</v>
      </c>
      <c r="I490" s="222"/>
      <c r="J490" s="219"/>
      <c r="K490" s="219"/>
      <c r="L490" s="223"/>
      <c r="M490" s="224"/>
      <c r="N490" s="225"/>
      <c r="O490" s="225"/>
      <c r="P490" s="225"/>
      <c r="Q490" s="225"/>
      <c r="R490" s="225"/>
      <c r="S490" s="225"/>
      <c r="T490" s="226"/>
      <c r="U490" s="10"/>
      <c r="V490" s="10"/>
      <c r="W490" s="10"/>
      <c r="X490" s="10"/>
      <c r="Y490" s="10"/>
      <c r="Z490" s="10"/>
      <c r="AA490" s="10"/>
      <c r="AB490" s="10"/>
      <c r="AC490" s="10"/>
      <c r="AD490" s="10"/>
      <c r="AE490" s="10"/>
      <c r="AT490" s="227" t="s">
        <v>199</v>
      </c>
      <c r="AU490" s="227" t="s">
        <v>85</v>
      </c>
      <c r="AV490" s="10" t="s">
        <v>83</v>
      </c>
      <c r="AW490" s="10" t="s">
        <v>32</v>
      </c>
      <c r="AX490" s="10" t="s">
        <v>76</v>
      </c>
      <c r="AY490" s="227" t="s">
        <v>195</v>
      </c>
    </row>
    <row r="491" s="11" customFormat="1">
      <c r="A491" s="11"/>
      <c r="B491" s="228"/>
      <c r="C491" s="229"/>
      <c r="D491" s="213" t="s">
        <v>199</v>
      </c>
      <c r="E491" s="230" t="s">
        <v>1</v>
      </c>
      <c r="F491" s="231" t="s">
        <v>3347</v>
      </c>
      <c r="G491" s="229"/>
      <c r="H491" s="232">
        <v>14.013999999999999</v>
      </c>
      <c r="I491" s="233"/>
      <c r="J491" s="229"/>
      <c r="K491" s="229"/>
      <c r="L491" s="234"/>
      <c r="M491" s="235"/>
      <c r="N491" s="236"/>
      <c r="O491" s="236"/>
      <c r="P491" s="236"/>
      <c r="Q491" s="236"/>
      <c r="R491" s="236"/>
      <c r="S491" s="236"/>
      <c r="T491" s="237"/>
      <c r="U491" s="11"/>
      <c r="V491" s="11"/>
      <c r="W491" s="11"/>
      <c r="X491" s="11"/>
      <c r="Y491" s="11"/>
      <c r="Z491" s="11"/>
      <c r="AA491" s="11"/>
      <c r="AB491" s="11"/>
      <c r="AC491" s="11"/>
      <c r="AD491" s="11"/>
      <c r="AE491" s="11"/>
      <c r="AT491" s="238" t="s">
        <v>199</v>
      </c>
      <c r="AU491" s="238" t="s">
        <v>85</v>
      </c>
      <c r="AV491" s="11" t="s">
        <v>85</v>
      </c>
      <c r="AW491" s="11" t="s">
        <v>32</v>
      </c>
      <c r="AX491" s="11" t="s">
        <v>76</v>
      </c>
      <c r="AY491" s="238" t="s">
        <v>195</v>
      </c>
    </row>
    <row r="492" s="10" customFormat="1">
      <c r="A492" s="10"/>
      <c r="B492" s="218"/>
      <c r="C492" s="219"/>
      <c r="D492" s="213" t="s">
        <v>199</v>
      </c>
      <c r="E492" s="220" t="s">
        <v>1</v>
      </c>
      <c r="F492" s="221" t="s">
        <v>3348</v>
      </c>
      <c r="G492" s="219"/>
      <c r="H492" s="220" t="s">
        <v>1</v>
      </c>
      <c r="I492" s="222"/>
      <c r="J492" s="219"/>
      <c r="K492" s="219"/>
      <c r="L492" s="223"/>
      <c r="M492" s="224"/>
      <c r="N492" s="225"/>
      <c r="O492" s="225"/>
      <c r="P492" s="225"/>
      <c r="Q492" s="225"/>
      <c r="R492" s="225"/>
      <c r="S492" s="225"/>
      <c r="T492" s="226"/>
      <c r="U492" s="10"/>
      <c r="V492" s="10"/>
      <c r="W492" s="10"/>
      <c r="X492" s="10"/>
      <c r="Y492" s="10"/>
      <c r="Z492" s="10"/>
      <c r="AA492" s="10"/>
      <c r="AB492" s="10"/>
      <c r="AC492" s="10"/>
      <c r="AD492" s="10"/>
      <c r="AE492" s="10"/>
      <c r="AT492" s="227" t="s">
        <v>199</v>
      </c>
      <c r="AU492" s="227" t="s">
        <v>85</v>
      </c>
      <c r="AV492" s="10" t="s">
        <v>83</v>
      </c>
      <c r="AW492" s="10" t="s">
        <v>32</v>
      </c>
      <c r="AX492" s="10" t="s">
        <v>76</v>
      </c>
      <c r="AY492" s="227" t="s">
        <v>195</v>
      </c>
    </row>
    <row r="493" s="11" customFormat="1">
      <c r="A493" s="11"/>
      <c r="B493" s="228"/>
      <c r="C493" s="229"/>
      <c r="D493" s="213" t="s">
        <v>199</v>
      </c>
      <c r="E493" s="230" t="s">
        <v>1</v>
      </c>
      <c r="F493" s="231" t="s">
        <v>3349</v>
      </c>
      <c r="G493" s="229"/>
      <c r="H493" s="232">
        <v>1.75</v>
      </c>
      <c r="I493" s="233"/>
      <c r="J493" s="229"/>
      <c r="K493" s="229"/>
      <c r="L493" s="234"/>
      <c r="M493" s="235"/>
      <c r="N493" s="236"/>
      <c r="O493" s="236"/>
      <c r="P493" s="236"/>
      <c r="Q493" s="236"/>
      <c r="R493" s="236"/>
      <c r="S493" s="236"/>
      <c r="T493" s="237"/>
      <c r="U493" s="11"/>
      <c r="V493" s="11"/>
      <c r="W493" s="11"/>
      <c r="X493" s="11"/>
      <c r="Y493" s="11"/>
      <c r="Z493" s="11"/>
      <c r="AA493" s="11"/>
      <c r="AB493" s="11"/>
      <c r="AC493" s="11"/>
      <c r="AD493" s="11"/>
      <c r="AE493" s="11"/>
      <c r="AT493" s="238" t="s">
        <v>199</v>
      </c>
      <c r="AU493" s="238" t="s">
        <v>85</v>
      </c>
      <c r="AV493" s="11" t="s">
        <v>85</v>
      </c>
      <c r="AW493" s="11" t="s">
        <v>32</v>
      </c>
      <c r="AX493" s="11" t="s">
        <v>76</v>
      </c>
      <c r="AY493" s="238" t="s">
        <v>195</v>
      </c>
    </row>
    <row r="494" s="10" customFormat="1">
      <c r="A494" s="10"/>
      <c r="B494" s="218"/>
      <c r="C494" s="219"/>
      <c r="D494" s="213" t="s">
        <v>199</v>
      </c>
      <c r="E494" s="220" t="s">
        <v>1</v>
      </c>
      <c r="F494" s="221" t="s">
        <v>2231</v>
      </c>
      <c r="G494" s="219"/>
      <c r="H494" s="220" t="s">
        <v>1</v>
      </c>
      <c r="I494" s="222"/>
      <c r="J494" s="219"/>
      <c r="K494" s="219"/>
      <c r="L494" s="223"/>
      <c r="M494" s="224"/>
      <c r="N494" s="225"/>
      <c r="O494" s="225"/>
      <c r="P494" s="225"/>
      <c r="Q494" s="225"/>
      <c r="R494" s="225"/>
      <c r="S494" s="225"/>
      <c r="T494" s="226"/>
      <c r="U494" s="10"/>
      <c r="V494" s="10"/>
      <c r="W494" s="10"/>
      <c r="X494" s="10"/>
      <c r="Y494" s="10"/>
      <c r="Z494" s="10"/>
      <c r="AA494" s="10"/>
      <c r="AB494" s="10"/>
      <c r="AC494" s="10"/>
      <c r="AD494" s="10"/>
      <c r="AE494" s="10"/>
      <c r="AT494" s="227" t="s">
        <v>199</v>
      </c>
      <c r="AU494" s="227" t="s">
        <v>85</v>
      </c>
      <c r="AV494" s="10" t="s">
        <v>83</v>
      </c>
      <c r="AW494" s="10" t="s">
        <v>32</v>
      </c>
      <c r="AX494" s="10" t="s">
        <v>76</v>
      </c>
      <c r="AY494" s="227" t="s">
        <v>195</v>
      </c>
    </row>
    <row r="495" s="10" customFormat="1">
      <c r="A495" s="10"/>
      <c r="B495" s="218"/>
      <c r="C495" s="219"/>
      <c r="D495" s="213" t="s">
        <v>199</v>
      </c>
      <c r="E495" s="220" t="s">
        <v>1</v>
      </c>
      <c r="F495" s="221" t="s">
        <v>3350</v>
      </c>
      <c r="G495" s="219"/>
      <c r="H495" s="220" t="s">
        <v>1</v>
      </c>
      <c r="I495" s="222"/>
      <c r="J495" s="219"/>
      <c r="K495" s="219"/>
      <c r="L495" s="223"/>
      <c r="M495" s="224"/>
      <c r="N495" s="225"/>
      <c r="O495" s="225"/>
      <c r="P495" s="225"/>
      <c r="Q495" s="225"/>
      <c r="R495" s="225"/>
      <c r="S495" s="225"/>
      <c r="T495" s="226"/>
      <c r="U495" s="10"/>
      <c r="V495" s="10"/>
      <c r="W495" s="10"/>
      <c r="X495" s="10"/>
      <c r="Y495" s="10"/>
      <c r="Z495" s="10"/>
      <c r="AA495" s="10"/>
      <c r="AB495" s="10"/>
      <c r="AC495" s="10"/>
      <c r="AD495" s="10"/>
      <c r="AE495" s="10"/>
      <c r="AT495" s="227" t="s">
        <v>199</v>
      </c>
      <c r="AU495" s="227" t="s">
        <v>85</v>
      </c>
      <c r="AV495" s="10" t="s">
        <v>83</v>
      </c>
      <c r="AW495" s="10" t="s">
        <v>32</v>
      </c>
      <c r="AX495" s="10" t="s">
        <v>76</v>
      </c>
      <c r="AY495" s="227" t="s">
        <v>195</v>
      </c>
    </row>
    <row r="496" s="11" customFormat="1">
      <c r="A496" s="11"/>
      <c r="B496" s="228"/>
      <c r="C496" s="229"/>
      <c r="D496" s="213" t="s">
        <v>199</v>
      </c>
      <c r="E496" s="230" t="s">
        <v>1</v>
      </c>
      <c r="F496" s="231" t="s">
        <v>3351</v>
      </c>
      <c r="G496" s="229"/>
      <c r="H496" s="232">
        <v>-74.724000000000004</v>
      </c>
      <c r="I496" s="233"/>
      <c r="J496" s="229"/>
      <c r="K496" s="229"/>
      <c r="L496" s="234"/>
      <c r="M496" s="235"/>
      <c r="N496" s="236"/>
      <c r="O496" s="236"/>
      <c r="P496" s="236"/>
      <c r="Q496" s="236"/>
      <c r="R496" s="236"/>
      <c r="S496" s="236"/>
      <c r="T496" s="237"/>
      <c r="U496" s="11"/>
      <c r="V496" s="11"/>
      <c r="W496" s="11"/>
      <c r="X496" s="11"/>
      <c r="Y496" s="11"/>
      <c r="Z496" s="11"/>
      <c r="AA496" s="11"/>
      <c r="AB496" s="11"/>
      <c r="AC496" s="11"/>
      <c r="AD496" s="11"/>
      <c r="AE496" s="11"/>
      <c r="AT496" s="238" t="s">
        <v>199</v>
      </c>
      <c r="AU496" s="238" t="s">
        <v>85</v>
      </c>
      <c r="AV496" s="11" t="s">
        <v>85</v>
      </c>
      <c r="AW496" s="11" t="s">
        <v>32</v>
      </c>
      <c r="AX496" s="11" t="s">
        <v>76</v>
      </c>
      <c r="AY496" s="238" t="s">
        <v>195</v>
      </c>
    </row>
    <row r="497" s="11" customFormat="1">
      <c r="A497" s="11"/>
      <c r="B497" s="228"/>
      <c r="C497" s="229"/>
      <c r="D497" s="213" t="s">
        <v>199</v>
      </c>
      <c r="E497" s="230" t="s">
        <v>1</v>
      </c>
      <c r="F497" s="231" t="s">
        <v>3352</v>
      </c>
      <c r="G497" s="229"/>
      <c r="H497" s="232">
        <v>-8.125</v>
      </c>
      <c r="I497" s="233"/>
      <c r="J497" s="229"/>
      <c r="K497" s="229"/>
      <c r="L497" s="234"/>
      <c r="M497" s="235"/>
      <c r="N497" s="236"/>
      <c r="O497" s="236"/>
      <c r="P497" s="236"/>
      <c r="Q497" s="236"/>
      <c r="R497" s="236"/>
      <c r="S497" s="236"/>
      <c r="T497" s="237"/>
      <c r="U497" s="11"/>
      <c r="V497" s="11"/>
      <c r="W497" s="11"/>
      <c r="X497" s="11"/>
      <c r="Y497" s="11"/>
      <c r="Z497" s="11"/>
      <c r="AA497" s="11"/>
      <c r="AB497" s="11"/>
      <c r="AC497" s="11"/>
      <c r="AD497" s="11"/>
      <c r="AE497" s="11"/>
      <c r="AT497" s="238" t="s">
        <v>199</v>
      </c>
      <c r="AU497" s="238" t="s">
        <v>85</v>
      </c>
      <c r="AV497" s="11" t="s">
        <v>85</v>
      </c>
      <c r="AW497" s="11" t="s">
        <v>32</v>
      </c>
      <c r="AX497" s="11" t="s">
        <v>76</v>
      </c>
      <c r="AY497" s="238" t="s">
        <v>195</v>
      </c>
    </row>
    <row r="498" s="10" customFormat="1">
      <c r="A498" s="10"/>
      <c r="B498" s="218"/>
      <c r="C498" s="219"/>
      <c r="D498" s="213" t="s">
        <v>199</v>
      </c>
      <c r="E498" s="220" t="s">
        <v>1</v>
      </c>
      <c r="F498" s="221" t="s">
        <v>3353</v>
      </c>
      <c r="G498" s="219"/>
      <c r="H498" s="220" t="s">
        <v>1</v>
      </c>
      <c r="I498" s="222"/>
      <c r="J498" s="219"/>
      <c r="K498" s="219"/>
      <c r="L498" s="223"/>
      <c r="M498" s="224"/>
      <c r="N498" s="225"/>
      <c r="O498" s="225"/>
      <c r="P498" s="225"/>
      <c r="Q498" s="225"/>
      <c r="R498" s="225"/>
      <c r="S498" s="225"/>
      <c r="T498" s="226"/>
      <c r="U498" s="10"/>
      <c r="V498" s="10"/>
      <c r="W498" s="10"/>
      <c r="X498" s="10"/>
      <c r="Y498" s="10"/>
      <c r="Z498" s="10"/>
      <c r="AA498" s="10"/>
      <c r="AB498" s="10"/>
      <c r="AC498" s="10"/>
      <c r="AD498" s="10"/>
      <c r="AE498" s="10"/>
      <c r="AT498" s="227" t="s">
        <v>199</v>
      </c>
      <c r="AU498" s="227" t="s">
        <v>85</v>
      </c>
      <c r="AV498" s="10" t="s">
        <v>83</v>
      </c>
      <c r="AW498" s="10" t="s">
        <v>32</v>
      </c>
      <c r="AX498" s="10" t="s">
        <v>76</v>
      </c>
      <c r="AY498" s="227" t="s">
        <v>195</v>
      </c>
    </row>
    <row r="499" s="11" customFormat="1">
      <c r="A499" s="11"/>
      <c r="B499" s="228"/>
      <c r="C499" s="229"/>
      <c r="D499" s="213" t="s">
        <v>199</v>
      </c>
      <c r="E499" s="230" t="s">
        <v>1</v>
      </c>
      <c r="F499" s="231" t="s">
        <v>3354</v>
      </c>
      <c r="G499" s="229"/>
      <c r="H499" s="232">
        <v>-8.5630000000000006</v>
      </c>
      <c r="I499" s="233"/>
      <c r="J499" s="229"/>
      <c r="K499" s="229"/>
      <c r="L499" s="234"/>
      <c r="M499" s="235"/>
      <c r="N499" s="236"/>
      <c r="O499" s="236"/>
      <c r="P499" s="236"/>
      <c r="Q499" s="236"/>
      <c r="R499" s="236"/>
      <c r="S499" s="236"/>
      <c r="T499" s="237"/>
      <c r="U499" s="11"/>
      <c r="V499" s="11"/>
      <c r="W499" s="11"/>
      <c r="X499" s="11"/>
      <c r="Y499" s="11"/>
      <c r="Z499" s="11"/>
      <c r="AA499" s="11"/>
      <c r="AB499" s="11"/>
      <c r="AC499" s="11"/>
      <c r="AD499" s="11"/>
      <c r="AE499" s="11"/>
      <c r="AT499" s="238" t="s">
        <v>199</v>
      </c>
      <c r="AU499" s="238" t="s">
        <v>85</v>
      </c>
      <c r="AV499" s="11" t="s">
        <v>85</v>
      </c>
      <c r="AW499" s="11" t="s">
        <v>32</v>
      </c>
      <c r="AX499" s="11" t="s">
        <v>76</v>
      </c>
      <c r="AY499" s="238" t="s">
        <v>195</v>
      </c>
    </row>
    <row r="500" s="11" customFormat="1">
      <c r="A500" s="11"/>
      <c r="B500" s="228"/>
      <c r="C500" s="229"/>
      <c r="D500" s="213" t="s">
        <v>199</v>
      </c>
      <c r="E500" s="230" t="s">
        <v>1</v>
      </c>
      <c r="F500" s="231" t="s">
        <v>3355</v>
      </c>
      <c r="G500" s="229"/>
      <c r="H500" s="232">
        <v>-0.97499999999999998</v>
      </c>
      <c r="I500" s="233"/>
      <c r="J500" s="229"/>
      <c r="K500" s="229"/>
      <c r="L500" s="234"/>
      <c r="M500" s="235"/>
      <c r="N500" s="236"/>
      <c r="O500" s="236"/>
      <c r="P500" s="236"/>
      <c r="Q500" s="236"/>
      <c r="R500" s="236"/>
      <c r="S500" s="236"/>
      <c r="T500" s="237"/>
      <c r="U500" s="11"/>
      <c r="V500" s="11"/>
      <c r="W500" s="11"/>
      <c r="X500" s="11"/>
      <c r="Y500" s="11"/>
      <c r="Z500" s="11"/>
      <c r="AA500" s="11"/>
      <c r="AB500" s="11"/>
      <c r="AC500" s="11"/>
      <c r="AD500" s="11"/>
      <c r="AE500" s="11"/>
      <c r="AT500" s="238" t="s">
        <v>199</v>
      </c>
      <c r="AU500" s="238" t="s">
        <v>85</v>
      </c>
      <c r="AV500" s="11" t="s">
        <v>85</v>
      </c>
      <c r="AW500" s="11" t="s">
        <v>32</v>
      </c>
      <c r="AX500" s="11" t="s">
        <v>76</v>
      </c>
      <c r="AY500" s="238" t="s">
        <v>195</v>
      </c>
    </row>
    <row r="501" s="11" customFormat="1">
      <c r="A501" s="11"/>
      <c r="B501" s="228"/>
      <c r="C501" s="229"/>
      <c r="D501" s="213" t="s">
        <v>199</v>
      </c>
      <c r="E501" s="230" t="s">
        <v>1</v>
      </c>
      <c r="F501" s="231" t="s">
        <v>3356</v>
      </c>
      <c r="G501" s="229"/>
      <c r="H501" s="232">
        <v>-0.36399999999999999</v>
      </c>
      <c r="I501" s="233"/>
      <c r="J501" s="229"/>
      <c r="K501" s="229"/>
      <c r="L501" s="234"/>
      <c r="M501" s="235"/>
      <c r="N501" s="236"/>
      <c r="O501" s="236"/>
      <c r="P501" s="236"/>
      <c r="Q501" s="236"/>
      <c r="R501" s="236"/>
      <c r="S501" s="236"/>
      <c r="T501" s="237"/>
      <c r="U501" s="11"/>
      <c r="V501" s="11"/>
      <c r="W501" s="11"/>
      <c r="X501" s="11"/>
      <c r="Y501" s="11"/>
      <c r="Z501" s="11"/>
      <c r="AA501" s="11"/>
      <c r="AB501" s="11"/>
      <c r="AC501" s="11"/>
      <c r="AD501" s="11"/>
      <c r="AE501" s="11"/>
      <c r="AT501" s="238" t="s">
        <v>199</v>
      </c>
      <c r="AU501" s="238" t="s">
        <v>85</v>
      </c>
      <c r="AV501" s="11" t="s">
        <v>85</v>
      </c>
      <c r="AW501" s="11" t="s">
        <v>32</v>
      </c>
      <c r="AX501" s="11" t="s">
        <v>76</v>
      </c>
      <c r="AY501" s="238" t="s">
        <v>195</v>
      </c>
    </row>
    <row r="502" s="16" customFormat="1">
      <c r="A502" s="16"/>
      <c r="B502" s="298"/>
      <c r="C502" s="299"/>
      <c r="D502" s="213" t="s">
        <v>199</v>
      </c>
      <c r="E502" s="300" t="s">
        <v>1</v>
      </c>
      <c r="F502" s="301" t="s">
        <v>1498</v>
      </c>
      <c r="G502" s="299"/>
      <c r="H502" s="302">
        <v>1384.6110000000001</v>
      </c>
      <c r="I502" s="303"/>
      <c r="J502" s="299"/>
      <c r="K502" s="299"/>
      <c r="L502" s="304"/>
      <c r="M502" s="305"/>
      <c r="N502" s="306"/>
      <c r="O502" s="306"/>
      <c r="P502" s="306"/>
      <c r="Q502" s="306"/>
      <c r="R502" s="306"/>
      <c r="S502" s="306"/>
      <c r="T502" s="307"/>
      <c r="U502" s="16"/>
      <c r="V502" s="16"/>
      <c r="W502" s="16"/>
      <c r="X502" s="16"/>
      <c r="Y502" s="16"/>
      <c r="Z502" s="16"/>
      <c r="AA502" s="16"/>
      <c r="AB502" s="16"/>
      <c r="AC502" s="16"/>
      <c r="AD502" s="16"/>
      <c r="AE502" s="16"/>
      <c r="AT502" s="308" t="s">
        <v>199</v>
      </c>
      <c r="AU502" s="308" t="s">
        <v>85</v>
      </c>
      <c r="AV502" s="16" t="s">
        <v>229</v>
      </c>
      <c r="AW502" s="16" t="s">
        <v>32</v>
      </c>
      <c r="AX502" s="16" t="s">
        <v>76</v>
      </c>
      <c r="AY502" s="308" t="s">
        <v>195</v>
      </c>
    </row>
    <row r="503" s="11" customFormat="1">
      <c r="A503" s="11"/>
      <c r="B503" s="228"/>
      <c r="C503" s="229"/>
      <c r="D503" s="213" t="s">
        <v>199</v>
      </c>
      <c r="E503" s="230" t="s">
        <v>1</v>
      </c>
      <c r="F503" s="231" t="s">
        <v>3357</v>
      </c>
      <c r="G503" s="229"/>
      <c r="H503" s="232">
        <v>1246.1500000000001</v>
      </c>
      <c r="I503" s="233"/>
      <c r="J503" s="229"/>
      <c r="K503" s="229"/>
      <c r="L503" s="234"/>
      <c r="M503" s="235"/>
      <c r="N503" s="236"/>
      <c r="O503" s="236"/>
      <c r="P503" s="236"/>
      <c r="Q503" s="236"/>
      <c r="R503" s="236"/>
      <c r="S503" s="236"/>
      <c r="T503" s="237"/>
      <c r="U503" s="11"/>
      <c r="V503" s="11"/>
      <c r="W503" s="11"/>
      <c r="X503" s="11"/>
      <c r="Y503" s="11"/>
      <c r="Z503" s="11"/>
      <c r="AA503" s="11"/>
      <c r="AB503" s="11"/>
      <c r="AC503" s="11"/>
      <c r="AD503" s="11"/>
      <c r="AE503" s="11"/>
      <c r="AT503" s="238" t="s">
        <v>199</v>
      </c>
      <c r="AU503" s="238" t="s">
        <v>85</v>
      </c>
      <c r="AV503" s="11" t="s">
        <v>85</v>
      </c>
      <c r="AW503" s="11" t="s">
        <v>32</v>
      </c>
      <c r="AX503" s="11" t="s">
        <v>76</v>
      </c>
      <c r="AY503" s="238" t="s">
        <v>195</v>
      </c>
    </row>
    <row r="504" s="16" customFormat="1">
      <c r="A504" s="16"/>
      <c r="B504" s="298"/>
      <c r="C504" s="299"/>
      <c r="D504" s="213" t="s">
        <v>199</v>
      </c>
      <c r="E504" s="300" t="s">
        <v>1</v>
      </c>
      <c r="F504" s="301" t="s">
        <v>1498</v>
      </c>
      <c r="G504" s="299"/>
      <c r="H504" s="302">
        <v>1246.1500000000001</v>
      </c>
      <c r="I504" s="303"/>
      <c r="J504" s="299"/>
      <c r="K504" s="299"/>
      <c r="L504" s="304"/>
      <c r="M504" s="305"/>
      <c r="N504" s="306"/>
      <c r="O504" s="306"/>
      <c r="P504" s="306"/>
      <c r="Q504" s="306"/>
      <c r="R504" s="306"/>
      <c r="S504" s="306"/>
      <c r="T504" s="307"/>
      <c r="U504" s="16"/>
      <c r="V504" s="16"/>
      <c r="W504" s="16"/>
      <c r="X504" s="16"/>
      <c r="Y504" s="16"/>
      <c r="Z504" s="16"/>
      <c r="AA504" s="16"/>
      <c r="AB504" s="16"/>
      <c r="AC504" s="16"/>
      <c r="AD504" s="16"/>
      <c r="AE504" s="16"/>
      <c r="AT504" s="308" t="s">
        <v>199</v>
      </c>
      <c r="AU504" s="308" t="s">
        <v>85</v>
      </c>
      <c r="AV504" s="16" t="s">
        <v>229</v>
      </c>
      <c r="AW504" s="16" t="s">
        <v>32</v>
      </c>
      <c r="AX504" s="16" t="s">
        <v>76</v>
      </c>
      <c r="AY504" s="308" t="s">
        <v>195</v>
      </c>
    </row>
    <row r="505" s="10" customFormat="1">
      <c r="A505" s="10"/>
      <c r="B505" s="218"/>
      <c r="C505" s="219"/>
      <c r="D505" s="213" t="s">
        <v>199</v>
      </c>
      <c r="E505" s="220" t="s">
        <v>1</v>
      </c>
      <c r="F505" s="221" t="s">
        <v>3271</v>
      </c>
      <c r="G505" s="219"/>
      <c r="H505" s="220" t="s">
        <v>1</v>
      </c>
      <c r="I505" s="222"/>
      <c r="J505" s="219"/>
      <c r="K505" s="219"/>
      <c r="L505" s="223"/>
      <c r="M505" s="224"/>
      <c r="N505" s="225"/>
      <c r="O505" s="225"/>
      <c r="P505" s="225"/>
      <c r="Q505" s="225"/>
      <c r="R505" s="225"/>
      <c r="S505" s="225"/>
      <c r="T505" s="226"/>
      <c r="U505" s="10"/>
      <c r="V505" s="10"/>
      <c r="W505" s="10"/>
      <c r="X505" s="10"/>
      <c r="Y505" s="10"/>
      <c r="Z505" s="10"/>
      <c r="AA505" s="10"/>
      <c r="AB505" s="10"/>
      <c r="AC505" s="10"/>
      <c r="AD505" s="10"/>
      <c r="AE505" s="10"/>
      <c r="AT505" s="227" t="s">
        <v>199</v>
      </c>
      <c r="AU505" s="227" t="s">
        <v>85</v>
      </c>
      <c r="AV505" s="10" t="s">
        <v>83</v>
      </c>
      <c r="AW505" s="10" t="s">
        <v>32</v>
      </c>
      <c r="AX505" s="10" t="s">
        <v>76</v>
      </c>
      <c r="AY505" s="227" t="s">
        <v>195</v>
      </c>
    </row>
    <row r="506" s="11" customFormat="1">
      <c r="A506" s="11"/>
      <c r="B506" s="228"/>
      <c r="C506" s="229"/>
      <c r="D506" s="213" t="s">
        <v>199</v>
      </c>
      <c r="E506" s="230" t="s">
        <v>1</v>
      </c>
      <c r="F506" s="231" t="s">
        <v>3358</v>
      </c>
      <c r="G506" s="229"/>
      <c r="H506" s="232">
        <v>10.406000000000001</v>
      </c>
      <c r="I506" s="233"/>
      <c r="J506" s="229"/>
      <c r="K506" s="229"/>
      <c r="L506" s="234"/>
      <c r="M506" s="235"/>
      <c r="N506" s="236"/>
      <c r="O506" s="236"/>
      <c r="P506" s="236"/>
      <c r="Q506" s="236"/>
      <c r="R506" s="236"/>
      <c r="S506" s="236"/>
      <c r="T506" s="237"/>
      <c r="U506" s="11"/>
      <c r="V506" s="11"/>
      <c r="W506" s="11"/>
      <c r="X506" s="11"/>
      <c r="Y506" s="11"/>
      <c r="Z506" s="11"/>
      <c r="AA506" s="11"/>
      <c r="AB506" s="11"/>
      <c r="AC506" s="11"/>
      <c r="AD506" s="11"/>
      <c r="AE506" s="11"/>
      <c r="AT506" s="238" t="s">
        <v>199</v>
      </c>
      <c r="AU506" s="238" t="s">
        <v>85</v>
      </c>
      <c r="AV506" s="11" t="s">
        <v>85</v>
      </c>
      <c r="AW506" s="11" t="s">
        <v>32</v>
      </c>
      <c r="AX506" s="11" t="s">
        <v>76</v>
      </c>
      <c r="AY506" s="238" t="s">
        <v>195</v>
      </c>
    </row>
    <row r="507" s="11" customFormat="1">
      <c r="A507" s="11"/>
      <c r="B507" s="228"/>
      <c r="C507" s="229"/>
      <c r="D507" s="213" t="s">
        <v>199</v>
      </c>
      <c r="E507" s="230" t="s">
        <v>1</v>
      </c>
      <c r="F507" s="231" t="s">
        <v>3359</v>
      </c>
      <c r="G507" s="229"/>
      <c r="H507" s="232">
        <v>42.286000000000001</v>
      </c>
      <c r="I507" s="233"/>
      <c r="J507" s="229"/>
      <c r="K507" s="229"/>
      <c r="L507" s="234"/>
      <c r="M507" s="235"/>
      <c r="N507" s="236"/>
      <c r="O507" s="236"/>
      <c r="P507" s="236"/>
      <c r="Q507" s="236"/>
      <c r="R507" s="236"/>
      <c r="S507" s="236"/>
      <c r="T507" s="237"/>
      <c r="U507" s="11"/>
      <c r="V507" s="11"/>
      <c r="W507" s="11"/>
      <c r="X507" s="11"/>
      <c r="Y507" s="11"/>
      <c r="Z507" s="11"/>
      <c r="AA507" s="11"/>
      <c r="AB507" s="11"/>
      <c r="AC507" s="11"/>
      <c r="AD507" s="11"/>
      <c r="AE507" s="11"/>
      <c r="AT507" s="238" t="s">
        <v>199</v>
      </c>
      <c r="AU507" s="238" t="s">
        <v>85</v>
      </c>
      <c r="AV507" s="11" t="s">
        <v>85</v>
      </c>
      <c r="AW507" s="11" t="s">
        <v>32</v>
      </c>
      <c r="AX507" s="11" t="s">
        <v>76</v>
      </c>
      <c r="AY507" s="238" t="s">
        <v>195</v>
      </c>
    </row>
    <row r="508" s="11" customFormat="1">
      <c r="A508" s="11"/>
      <c r="B508" s="228"/>
      <c r="C508" s="229"/>
      <c r="D508" s="213" t="s">
        <v>199</v>
      </c>
      <c r="E508" s="230" t="s">
        <v>1</v>
      </c>
      <c r="F508" s="231" t="s">
        <v>3360</v>
      </c>
      <c r="G508" s="229"/>
      <c r="H508" s="232">
        <v>55.176000000000002</v>
      </c>
      <c r="I508" s="233"/>
      <c r="J508" s="229"/>
      <c r="K508" s="229"/>
      <c r="L508" s="234"/>
      <c r="M508" s="235"/>
      <c r="N508" s="236"/>
      <c r="O508" s="236"/>
      <c r="P508" s="236"/>
      <c r="Q508" s="236"/>
      <c r="R508" s="236"/>
      <c r="S508" s="236"/>
      <c r="T508" s="237"/>
      <c r="U508" s="11"/>
      <c r="V508" s="11"/>
      <c r="W508" s="11"/>
      <c r="X508" s="11"/>
      <c r="Y508" s="11"/>
      <c r="Z508" s="11"/>
      <c r="AA508" s="11"/>
      <c r="AB508" s="11"/>
      <c r="AC508" s="11"/>
      <c r="AD508" s="11"/>
      <c r="AE508" s="11"/>
      <c r="AT508" s="238" t="s">
        <v>199</v>
      </c>
      <c r="AU508" s="238" t="s">
        <v>85</v>
      </c>
      <c r="AV508" s="11" t="s">
        <v>85</v>
      </c>
      <c r="AW508" s="11" t="s">
        <v>32</v>
      </c>
      <c r="AX508" s="11" t="s">
        <v>76</v>
      </c>
      <c r="AY508" s="238" t="s">
        <v>195</v>
      </c>
    </row>
    <row r="509" s="11" customFormat="1">
      <c r="A509" s="11"/>
      <c r="B509" s="228"/>
      <c r="C509" s="229"/>
      <c r="D509" s="213" t="s">
        <v>199</v>
      </c>
      <c r="E509" s="230" t="s">
        <v>1</v>
      </c>
      <c r="F509" s="231" t="s">
        <v>3361</v>
      </c>
      <c r="G509" s="229"/>
      <c r="H509" s="232">
        <v>64.224000000000004</v>
      </c>
      <c r="I509" s="233"/>
      <c r="J509" s="229"/>
      <c r="K509" s="229"/>
      <c r="L509" s="234"/>
      <c r="M509" s="235"/>
      <c r="N509" s="236"/>
      <c r="O509" s="236"/>
      <c r="P509" s="236"/>
      <c r="Q509" s="236"/>
      <c r="R509" s="236"/>
      <c r="S509" s="236"/>
      <c r="T509" s="237"/>
      <c r="U509" s="11"/>
      <c r="V509" s="11"/>
      <c r="W509" s="11"/>
      <c r="X509" s="11"/>
      <c r="Y509" s="11"/>
      <c r="Z509" s="11"/>
      <c r="AA509" s="11"/>
      <c r="AB509" s="11"/>
      <c r="AC509" s="11"/>
      <c r="AD509" s="11"/>
      <c r="AE509" s="11"/>
      <c r="AT509" s="238" t="s">
        <v>199</v>
      </c>
      <c r="AU509" s="238" t="s">
        <v>85</v>
      </c>
      <c r="AV509" s="11" t="s">
        <v>85</v>
      </c>
      <c r="AW509" s="11" t="s">
        <v>32</v>
      </c>
      <c r="AX509" s="11" t="s">
        <v>76</v>
      </c>
      <c r="AY509" s="238" t="s">
        <v>195</v>
      </c>
    </row>
    <row r="510" s="11" customFormat="1">
      <c r="A510" s="11"/>
      <c r="B510" s="228"/>
      <c r="C510" s="229"/>
      <c r="D510" s="213" t="s">
        <v>199</v>
      </c>
      <c r="E510" s="230" t="s">
        <v>1</v>
      </c>
      <c r="F510" s="231" t="s">
        <v>3362</v>
      </c>
      <c r="G510" s="229"/>
      <c r="H510" s="232">
        <v>63.064999999999998</v>
      </c>
      <c r="I510" s="233"/>
      <c r="J510" s="229"/>
      <c r="K510" s="229"/>
      <c r="L510" s="234"/>
      <c r="M510" s="235"/>
      <c r="N510" s="236"/>
      <c r="O510" s="236"/>
      <c r="P510" s="236"/>
      <c r="Q510" s="236"/>
      <c r="R510" s="236"/>
      <c r="S510" s="236"/>
      <c r="T510" s="237"/>
      <c r="U510" s="11"/>
      <c r="V510" s="11"/>
      <c r="W510" s="11"/>
      <c r="X510" s="11"/>
      <c r="Y510" s="11"/>
      <c r="Z510" s="11"/>
      <c r="AA510" s="11"/>
      <c r="AB510" s="11"/>
      <c r="AC510" s="11"/>
      <c r="AD510" s="11"/>
      <c r="AE510" s="11"/>
      <c r="AT510" s="238" t="s">
        <v>199</v>
      </c>
      <c r="AU510" s="238" t="s">
        <v>85</v>
      </c>
      <c r="AV510" s="11" t="s">
        <v>85</v>
      </c>
      <c r="AW510" s="11" t="s">
        <v>32</v>
      </c>
      <c r="AX510" s="11" t="s">
        <v>76</v>
      </c>
      <c r="AY510" s="238" t="s">
        <v>195</v>
      </c>
    </row>
    <row r="511" s="11" customFormat="1">
      <c r="A511" s="11"/>
      <c r="B511" s="228"/>
      <c r="C511" s="229"/>
      <c r="D511" s="213" t="s">
        <v>199</v>
      </c>
      <c r="E511" s="230" t="s">
        <v>1</v>
      </c>
      <c r="F511" s="231" t="s">
        <v>3363</v>
      </c>
      <c r="G511" s="229"/>
      <c r="H511" s="232">
        <v>58.491</v>
      </c>
      <c r="I511" s="233"/>
      <c r="J511" s="229"/>
      <c r="K511" s="229"/>
      <c r="L511" s="234"/>
      <c r="M511" s="235"/>
      <c r="N511" s="236"/>
      <c r="O511" s="236"/>
      <c r="P511" s="236"/>
      <c r="Q511" s="236"/>
      <c r="R511" s="236"/>
      <c r="S511" s="236"/>
      <c r="T511" s="237"/>
      <c r="U511" s="11"/>
      <c r="V511" s="11"/>
      <c r="W511" s="11"/>
      <c r="X511" s="11"/>
      <c r="Y511" s="11"/>
      <c r="Z511" s="11"/>
      <c r="AA511" s="11"/>
      <c r="AB511" s="11"/>
      <c r="AC511" s="11"/>
      <c r="AD511" s="11"/>
      <c r="AE511" s="11"/>
      <c r="AT511" s="238" t="s">
        <v>199</v>
      </c>
      <c r="AU511" s="238" t="s">
        <v>85</v>
      </c>
      <c r="AV511" s="11" t="s">
        <v>85</v>
      </c>
      <c r="AW511" s="11" t="s">
        <v>32</v>
      </c>
      <c r="AX511" s="11" t="s">
        <v>76</v>
      </c>
      <c r="AY511" s="238" t="s">
        <v>195</v>
      </c>
    </row>
    <row r="512" s="11" customFormat="1">
      <c r="A512" s="11"/>
      <c r="B512" s="228"/>
      <c r="C512" s="229"/>
      <c r="D512" s="213" t="s">
        <v>199</v>
      </c>
      <c r="E512" s="230" t="s">
        <v>1</v>
      </c>
      <c r="F512" s="231" t="s">
        <v>3364</v>
      </c>
      <c r="G512" s="229"/>
      <c r="H512" s="232">
        <v>19.373999999999999</v>
      </c>
      <c r="I512" s="233"/>
      <c r="J512" s="229"/>
      <c r="K512" s="229"/>
      <c r="L512" s="234"/>
      <c r="M512" s="235"/>
      <c r="N512" s="236"/>
      <c r="O512" s="236"/>
      <c r="P512" s="236"/>
      <c r="Q512" s="236"/>
      <c r="R512" s="236"/>
      <c r="S512" s="236"/>
      <c r="T512" s="237"/>
      <c r="U512" s="11"/>
      <c r="V512" s="11"/>
      <c r="W512" s="11"/>
      <c r="X512" s="11"/>
      <c r="Y512" s="11"/>
      <c r="Z512" s="11"/>
      <c r="AA512" s="11"/>
      <c r="AB512" s="11"/>
      <c r="AC512" s="11"/>
      <c r="AD512" s="11"/>
      <c r="AE512" s="11"/>
      <c r="AT512" s="238" t="s">
        <v>199</v>
      </c>
      <c r="AU512" s="238" t="s">
        <v>85</v>
      </c>
      <c r="AV512" s="11" t="s">
        <v>85</v>
      </c>
      <c r="AW512" s="11" t="s">
        <v>32</v>
      </c>
      <c r="AX512" s="11" t="s">
        <v>76</v>
      </c>
      <c r="AY512" s="238" t="s">
        <v>195</v>
      </c>
    </row>
    <row r="513" s="11" customFormat="1">
      <c r="A513" s="11"/>
      <c r="B513" s="228"/>
      <c r="C513" s="229"/>
      <c r="D513" s="213" t="s">
        <v>199</v>
      </c>
      <c r="E513" s="230" t="s">
        <v>1</v>
      </c>
      <c r="F513" s="231" t="s">
        <v>3365</v>
      </c>
      <c r="G513" s="229"/>
      <c r="H513" s="232">
        <v>25.192</v>
      </c>
      <c r="I513" s="233"/>
      <c r="J513" s="229"/>
      <c r="K513" s="229"/>
      <c r="L513" s="234"/>
      <c r="M513" s="235"/>
      <c r="N513" s="236"/>
      <c r="O513" s="236"/>
      <c r="P513" s="236"/>
      <c r="Q513" s="236"/>
      <c r="R513" s="236"/>
      <c r="S513" s="236"/>
      <c r="T513" s="237"/>
      <c r="U513" s="11"/>
      <c r="V513" s="11"/>
      <c r="W513" s="11"/>
      <c r="X513" s="11"/>
      <c r="Y513" s="11"/>
      <c r="Z513" s="11"/>
      <c r="AA513" s="11"/>
      <c r="AB513" s="11"/>
      <c r="AC513" s="11"/>
      <c r="AD513" s="11"/>
      <c r="AE513" s="11"/>
      <c r="AT513" s="238" t="s">
        <v>199</v>
      </c>
      <c r="AU513" s="238" t="s">
        <v>85</v>
      </c>
      <c r="AV513" s="11" t="s">
        <v>85</v>
      </c>
      <c r="AW513" s="11" t="s">
        <v>32</v>
      </c>
      <c r="AX513" s="11" t="s">
        <v>76</v>
      </c>
      <c r="AY513" s="238" t="s">
        <v>195</v>
      </c>
    </row>
    <row r="514" s="10" customFormat="1">
      <c r="A514" s="10"/>
      <c r="B514" s="218"/>
      <c r="C514" s="219"/>
      <c r="D514" s="213" t="s">
        <v>199</v>
      </c>
      <c r="E514" s="220" t="s">
        <v>1</v>
      </c>
      <c r="F514" s="221" t="s">
        <v>3292</v>
      </c>
      <c r="G514" s="219"/>
      <c r="H514" s="220" t="s">
        <v>1</v>
      </c>
      <c r="I514" s="222"/>
      <c r="J514" s="219"/>
      <c r="K514" s="219"/>
      <c r="L514" s="223"/>
      <c r="M514" s="224"/>
      <c r="N514" s="225"/>
      <c r="O514" s="225"/>
      <c r="P514" s="225"/>
      <c r="Q514" s="225"/>
      <c r="R514" s="225"/>
      <c r="S514" s="225"/>
      <c r="T514" s="226"/>
      <c r="U514" s="10"/>
      <c r="V514" s="10"/>
      <c r="W514" s="10"/>
      <c r="X514" s="10"/>
      <c r="Y514" s="10"/>
      <c r="Z514" s="10"/>
      <c r="AA514" s="10"/>
      <c r="AB514" s="10"/>
      <c r="AC514" s="10"/>
      <c r="AD514" s="10"/>
      <c r="AE514" s="10"/>
      <c r="AT514" s="227" t="s">
        <v>199</v>
      </c>
      <c r="AU514" s="227" t="s">
        <v>85</v>
      </c>
      <c r="AV514" s="10" t="s">
        <v>83</v>
      </c>
      <c r="AW514" s="10" t="s">
        <v>32</v>
      </c>
      <c r="AX514" s="10" t="s">
        <v>76</v>
      </c>
      <c r="AY514" s="227" t="s">
        <v>195</v>
      </c>
    </row>
    <row r="515" s="11" customFormat="1">
      <c r="A515" s="11"/>
      <c r="B515" s="228"/>
      <c r="C515" s="229"/>
      <c r="D515" s="213" t="s">
        <v>199</v>
      </c>
      <c r="E515" s="230" t="s">
        <v>1</v>
      </c>
      <c r="F515" s="231" t="s">
        <v>3366</v>
      </c>
      <c r="G515" s="229"/>
      <c r="H515" s="232">
        <v>60.189999999999998</v>
      </c>
      <c r="I515" s="233"/>
      <c r="J515" s="229"/>
      <c r="K515" s="229"/>
      <c r="L515" s="234"/>
      <c r="M515" s="235"/>
      <c r="N515" s="236"/>
      <c r="O515" s="236"/>
      <c r="P515" s="236"/>
      <c r="Q515" s="236"/>
      <c r="R515" s="236"/>
      <c r="S515" s="236"/>
      <c r="T515" s="237"/>
      <c r="U515" s="11"/>
      <c r="V515" s="11"/>
      <c r="W515" s="11"/>
      <c r="X515" s="11"/>
      <c r="Y515" s="11"/>
      <c r="Z515" s="11"/>
      <c r="AA515" s="11"/>
      <c r="AB515" s="11"/>
      <c r="AC515" s="11"/>
      <c r="AD515" s="11"/>
      <c r="AE515" s="11"/>
      <c r="AT515" s="238" t="s">
        <v>199</v>
      </c>
      <c r="AU515" s="238" t="s">
        <v>85</v>
      </c>
      <c r="AV515" s="11" t="s">
        <v>85</v>
      </c>
      <c r="AW515" s="11" t="s">
        <v>32</v>
      </c>
      <c r="AX515" s="11" t="s">
        <v>76</v>
      </c>
      <c r="AY515" s="238" t="s">
        <v>195</v>
      </c>
    </row>
    <row r="516" s="10" customFormat="1">
      <c r="A516" s="10"/>
      <c r="B516" s="218"/>
      <c r="C516" s="219"/>
      <c r="D516" s="213" t="s">
        <v>199</v>
      </c>
      <c r="E516" s="220" t="s">
        <v>1</v>
      </c>
      <c r="F516" s="221" t="s">
        <v>3294</v>
      </c>
      <c r="G516" s="219"/>
      <c r="H516" s="220" t="s">
        <v>1</v>
      </c>
      <c r="I516" s="222"/>
      <c r="J516" s="219"/>
      <c r="K516" s="219"/>
      <c r="L516" s="223"/>
      <c r="M516" s="224"/>
      <c r="N516" s="225"/>
      <c r="O516" s="225"/>
      <c r="P516" s="225"/>
      <c r="Q516" s="225"/>
      <c r="R516" s="225"/>
      <c r="S516" s="225"/>
      <c r="T516" s="226"/>
      <c r="U516" s="10"/>
      <c r="V516" s="10"/>
      <c r="W516" s="10"/>
      <c r="X516" s="10"/>
      <c r="Y516" s="10"/>
      <c r="Z516" s="10"/>
      <c r="AA516" s="10"/>
      <c r="AB516" s="10"/>
      <c r="AC516" s="10"/>
      <c r="AD516" s="10"/>
      <c r="AE516" s="10"/>
      <c r="AT516" s="227" t="s">
        <v>199</v>
      </c>
      <c r="AU516" s="227" t="s">
        <v>85</v>
      </c>
      <c r="AV516" s="10" t="s">
        <v>83</v>
      </c>
      <c r="AW516" s="10" t="s">
        <v>32</v>
      </c>
      <c r="AX516" s="10" t="s">
        <v>76</v>
      </c>
      <c r="AY516" s="227" t="s">
        <v>195</v>
      </c>
    </row>
    <row r="517" s="11" customFormat="1">
      <c r="A517" s="11"/>
      <c r="B517" s="228"/>
      <c r="C517" s="229"/>
      <c r="D517" s="213" t="s">
        <v>199</v>
      </c>
      <c r="E517" s="230" t="s">
        <v>1</v>
      </c>
      <c r="F517" s="231" t="s">
        <v>3367</v>
      </c>
      <c r="G517" s="229"/>
      <c r="H517" s="232">
        <v>10.938000000000001</v>
      </c>
      <c r="I517" s="233"/>
      <c r="J517" s="229"/>
      <c r="K517" s="229"/>
      <c r="L517" s="234"/>
      <c r="M517" s="235"/>
      <c r="N517" s="236"/>
      <c r="O517" s="236"/>
      <c r="P517" s="236"/>
      <c r="Q517" s="236"/>
      <c r="R517" s="236"/>
      <c r="S517" s="236"/>
      <c r="T517" s="237"/>
      <c r="U517" s="11"/>
      <c r="V517" s="11"/>
      <c r="W517" s="11"/>
      <c r="X517" s="11"/>
      <c r="Y517" s="11"/>
      <c r="Z517" s="11"/>
      <c r="AA517" s="11"/>
      <c r="AB517" s="11"/>
      <c r="AC517" s="11"/>
      <c r="AD517" s="11"/>
      <c r="AE517" s="11"/>
      <c r="AT517" s="238" t="s">
        <v>199</v>
      </c>
      <c r="AU517" s="238" t="s">
        <v>85</v>
      </c>
      <c r="AV517" s="11" t="s">
        <v>85</v>
      </c>
      <c r="AW517" s="11" t="s">
        <v>32</v>
      </c>
      <c r="AX517" s="11" t="s">
        <v>76</v>
      </c>
      <c r="AY517" s="238" t="s">
        <v>195</v>
      </c>
    </row>
    <row r="518" s="10" customFormat="1">
      <c r="A518" s="10"/>
      <c r="B518" s="218"/>
      <c r="C518" s="219"/>
      <c r="D518" s="213" t="s">
        <v>199</v>
      </c>
      <c r="E518" s="220" t="s">
        <v>1</v>
      </c>
      <c r="F518" s="221" t="s">
        <v>3368</v>
      </c>
      <c r="G518" s="219"/>
      <c r="H518" s="220" t="s">
        <v>1</v>
      </c>
      <c r="I518" s="222"/>
      <c r="J518" s="219"/>
      <c r="K518" s="219"/>
      <c r="L518" s="223"/>
      <c r="M518" s="224"/>
      <c r="N518" s="225"/>
      <c r="O518" s="225"/>
      <c r="P518" s="225"/>
      <c r="Q518" s="225"/>
      <c r="R518" s="225"/>
      <c r="S518" s="225"/>
      <c r="T518" s="226"/>
      <c r="U518" s="10"/>
      <c r="V518" s="10"/>
      <c r="W518" s="10"/>
      <c r="X518" s="10"/>
      <c r="Y518" s="10"/>
      <c r="Z518" s="10"/>
      <c r="AA518" s="10"/>
      <c r="AB518" s="10"/>
      <c r="AC518" s="10"/>
      <c r="AD518" s="10"/>
      <c r="AE518" s="10"/>
      <c r="AT518" s="227" t="s">
        <v>199</v>
      </c>
      <c r="AU518" s="227" t="s">
        <v>85</v>
      </c>
      <c r="AV518" s="10" t="s">
        <v>83</v>
      </c>
      <c r="AW518" s="10" t="s">
        <v>32</v>
      </c>
      <c r="AX518" s="10" t="s">
        <v>76</v>
      </c>
      <c r="AY518" s="227" t="s">
        <v>195</v>
      </c>
    </row>
    <row r="519" s="11" customFormat="1">
      <c r="A519" s="11"/>
      <c r="B519" s="228"/>
      <c r="C519" s="229"/>
      <c r="D519" s="213" t="s">
        <v>199</v>
      </c>
      <c r="E519" s="230" t="s">
        <v>1</v>
      </c>
      <c r="F519" s="231" t="s">
        <v>3369</v>
      </c>
      <c r="G519" s="229"/>
      <c r="H519" s="232">
        <v>-34.200000000000003</v>
      </c>
      <c r="I519" s="233"/>
      <c r="J519" s="229"/>
      <c r="K519" s="229"/>
      <c r="L519" s="234"/>
      <c r="M519" s="235"/>
      <c r="N519" s="236"/>
      <c r="O519" s="236"/>
      <c r="P519" s="236"/>
      <c r="Q519" s="236"/>
      <c r="R519" s="236"/>
      <c r="S519" s="236"/>
      <c r="T519" s="237"/>
      <c r="U519" s="11"/>
      <c r="V519" s="11"/>
      <c r="W519" s="11"/>
      <c r="X519" s="11"/>
      <c r="Y519" s="11"/>
      <c r="Z519" s="11"/>
      <c r="AA519" s="11"/>
      <c r="AB519" s="11"/>
      <c r="AC519" s="11"/>
      <c r="AD519" s="11"/>
      <c r="AE519" s="11"/>
      <c r="AT519" s="238" t="s">
        <v>199</v>
      </c>
      <c r="AU519" s="238" t="s">
        <v>85</v>
      </c>
      <c r="AV519" s="11" t="s">
        <v>85</v>
      </c>
      <c r="AW519" s="11" t="s">
        <v>32</v>
      </c>
      <c r="AX519" s="11" t="s">
        <v>76</v>
      </c>
      <c r="AY519" s="238" t="s">
        <v>195</v>
      </c>
    </row>
    <row r="520" s="11" customFormat="1">
      <c r="A520" s="11"/>
      <c r="B520" s="228"/>
      <c r="C520" s="229"/>
      <c r="D520" s="213" t="s">
        <v>199</v>
      </c>
      <c r="E520" s="230" t="s">
        <v>1</v>
      </c>
      <c r="F520" s="231" t="s">
        <v>3370</v>
      </c>
      <c r="G520" s="229"/>
      <c r="H520" s="232">
        <v>15.925000000000001</v>
      </c>
      <c r="I520" s="233"/>
      <c r="J520" s="229"/>
      <c r="K520" s="229"/>
      <c r="L520" s="234"/>
      <c r="M520" s="235"/>
      <c r="N520" s="236"/>
      <c r="O520" s="236"/>
      <c r="P520" s="236"/>
      <c r="Q520" s="236"/>
      <c r="R520" s="236"/>
      <c r="S520" s="236"/>
      <c r="T520" s="237"/>
      <c r="U520" s="11"/>
      <c r="V520" s="11"/>
      <c r="W520" s="11"/>
      <c r="X520" s="11"/>
      <c r="Y520" s="11"/>
      <c r="Z520" s="11"/>
      <c r="AA520" s="11"/>
      <c r="AB520" s="11"/>
      <c r="AC520" s="11"/>
      <c r="AD520" s="11"/>
      <c r="AE520" s="11"/>
      <c r="AT520" s="238" t="s">
        <v>199</v>
      </c>
      <c r="AU520" s="238" t="s">
        <v>85</v>
      </c>
      <c r="AV520" s="11" t="s">
        <v>85</v>
      </c>
      <c r="AW520" s="11" t="s">
        <v>32</v>
      </c>
      <c r="AX520" s="11" t="s">
        <v>76</v>
      </c>
      <c r="AY520" s="238" t="s">
        <v>195</v>
      </c>
    </row>
    <row r="521" s="11" customFormat="1">
      <c r="A521" s="11"/>
      <c r="B521" s="228"/>
      <c r="C521" s="229"/>
      <c r="D521" s="213" t="s">
        <v>199</v>
      </c>
      <c r="E521" s="230" t="s">
        <v>1</v>
      </c>
      <c r="F521" s="231" t="s">
        <v>3371</v>
      </c>
      <c r="G521" s="229"/>
      <c r="H521" s="232">
        <v>36</v>
      </c>
      <c r="I521" s="233"/>
      <c r="J521" s="229"/>
      <c r="K521" s="229"/>
      <c r="L521" s="234"/>
      <c r="M521" s="235"/>
      <c r="N521" s="236"/>
      <c r="O521" s="236"/>
      <c r="P521" s="236"/>
      <c r="Q521" s="236"/>
      <c r="R521" s="236"/>
      <c r="S521" s="236"/>
      <c r="T521" s="237"/>
      <c r="U521" s="11"/>
      <c r="V521" s="11"/>
      <c r="W521" s="11"/>
      <c r="X521" s="11"/>
      <c r="Y521" s="11"/>
      <c r="Z521" s="11"/>
      <c r="AA521" s="11"/>
      <c r="AB521" s="11"/>
      <c r="AC521" s="11"/>
      <c r="AD521" s="11"/>
      <c r="AE521" s="11"/>
      <c r="AT521" s="238" t="s">
        <v>199</v>
      </c>
      <c r="AU521" s="238" t="s">
        <v>85</v>
      </c>
      <c r="AV521" s="11" t="s">
        <v>85</v>
      </c>
      <c r="AW521" s="11" t="s">
        <v>32</v>
      </c>
      <c r="AX521" s="11" t="s">
        <v>76</v>
      </c>
      <c r="AY521" s="238" t="s">
        <v>195</v>
      </c>
    </row>
    <row r="522" s="10" customFormat="1">
      <c r="A522" s="10"/>
      <c r="B522" s="218"/>
      <c r="C522" s="219"/>
      <c r="D522" s="213" t="s">
        <v>199</v>
      </c>
      <c r="E522" s="220" t="s">
        <v>1</v>
      </c>
      <c r="F522" s="221" t="s">
        <v>2231</v>
      </c>
      <c r="G522" s="219"/>
      <c r="H522" s="220" t="s">
        <v>1</v>
      </c>
      <c r="I522" s="222"/>
      <c r="J522" s="219"/>
      <c r="K522" s="219"/>
      <c r="L522" s="223"/>
      <c r="M522" s="224"/>
      <c r="N522" s="225"/>
      <c r="O522" s="225"/>
      <c r="P522" s="225"/>
      <c r="Q522" s="225"/>
      <c r="R522" s="225"/>
      <c r="S522" s="225"/>
      <c r="T522" s="226"/>
      <c r="U522" s="10"/>
      <c r="V522" s="10"/>
      <c r="W522" s="10"/>
      <c r="X522" s="10"/>
      <c r="Y522" s="10"/>
      <c r="Z522" s="10"/>
      <c r="AA522" s="10"/>
      <c r="AB522" s="10"/>
      <c r="AC522" s="10"/>
      <c r="AD522" s="10"/>
      <c r="AE522" s="10"/>
      <c r="AT522" s="227" t="s">
        <v>199</v>
      </c>
      <c r="AU522" s="227" t="s">
        <v>85</v>
      </c>
      <c r="AV522" s="10" t="s">
        <v>83</v>
      </c>
      <c r="AW522" s="10" t="s">
        <v>32</v>
      </c>
      <c r="AX522" s="10" t="s">
        <v>76</v>
      </c>
      <c r="AY522" s="227" t="s">
        <v>195</v>
      </c>
    </row>
    <row r="523" s="10" customFormat="1">
      <c r="A523" s="10"/>
      <c r="B523" s="218"/>
      <c r="C523" s="219"/>
      <c r="D523" s="213" t="s">
        <v>199</v>
      </c>
      <c r="E523" s="220" t="s">
        <v>1</v>
      </c>
      <c r="F523" s="221" t="s">
        <v>3296</v>
      </c>
      <c r="G523" s="219"/>
      <c r="H523" s="220" t="s">
        <v>1</v>
      </c>
      <c r="I523" s="222"/>
      <c r="J523" s="219"/>
      <c r="K523" s="219"/>
      <c r="L523" s="223"/>
      <c r="M523" s="224"/>
      <c r="N523" s="225"/>
      <c r="O523" s="225"/>
      <c r="P523" s="225"/>
      <c r="Q523" s="225"/>
      <c r="R523" s="225"/>
      <c r="S523" s="225"/>
      <c r="T523" s="226"/>
      <c r="U523" s="10"/>
      <c r="V523" s="10"/>
      <c r="W523" s="10"/>
      <c r="X523" s="10"/>
      <c r="Y523" s="10"/>
      <c r="Z523" s="10"/>
      <c r="AA523" s="10"/>
      <c r="AB523" s="10"/>
      <c r="AC523" s="10"/>
      <c r="AD523" s="10"/>
      <c r="AE523" s="10"/>
      <c r="AT523" s="227" t="s">
        <v>199</v>
      </c>
      <c r="AU523" s="227" t="s">
        <v>85</v>
      </c>
      <c r="AV523" s="10" t="s">
        <v>83</v>
      </c>
      <c r="AW523" s="10" t="s">
        <v>32</v>
      </c>
      <c r="AX523" s="10" t="s">
        <v>76</v>
      </c>
      <c r="AY523" s="227" t="s">
        <v>195</v>
      </c>
    </row>
    <row r="524" s="11" customFormat="1">
      <c r="A524" s="11"/>
      <c r="B524" s="228"/>
      <c r="C524" s="229"/>
      <c r="D524" s="213" t="s">
        <v>199</v>
      </c>
      <c r="E524" s="230" t="s">
        <v>1</v>
      </c>
      <c r="F524" s="231" t="s">
        <v>3372</v>
      </c>
      <c r="G524" s="229"/>
      <c r="H524" s="232">
        <v>-13.08</v>
      </c>
      <c r="I524" s="233"/>
      <c r="J524" s="229"/>
      <c r="K524" s="229"/>
      <c r="L524" s="234"/>
      <c r="M524" s="235"/>
      <c r="N524" s="236"/>
      <c r="O524" s="236"/>
      <c r="P524" s="236"/>
      <c r="Q524" s="236"/>
      <c r="R524" s="236"/>
      <c r="S524" s="236"/>
      <c r="T524" s="237"/>
      <c r="U524" s="11"/>
      <c r="V524" s="11"/>
      <c r="W524" s="11"/>
      <c r="X524" s="11"/>
      <c r="Y524" s="11"/>
      <c r="Z524" s="11"/>
      <c r="AA524" s="11"/>
      <c r="AB524" s="11"/>
      <c r="AC524" s="11"/>
      <c r="AD524" s="11"/>
      <c r="AE524" s="11"/>
      <c r="AT524" s="238" t="s">
        <v>199</v>
      </c>
      <c r="AU524" s="238" t="s">
        <v>85</v>
      </c>
      <c r="AV524" s="11" t="s">
        <v>85</v>
      </c>
      <c r="AW524" s="11" t="s">
        <v>32</v>
      </c>
      <c r="AX524" s="11" t="s">
        <v>76</v>
      </c>
      <c r="AY524" s="238" t="s">
        <v>195</v>
      </c>
    </row>
    <row r="525" s="11" customFormat="1">
      <c r="A525" s="11"/>
      <c r="B525" s="228"/>
      <c r="C525" s="229"/>
      <c r="D525" s="213" t="s">
        <v>199</v>
      </c>
      <c r="E525" s="230" t="s">
        <v>1</v>
      </c>
      <c r="F525" s="231" t="s">
        <v>3332</v>
      </c>
      <c r="G525" s="229"/>
      <c r="H525" s="232">
        <v>-1.625</v>
      </c>
      <c r="I525" s="233"/>
      <c r="J525" s="229"/>
      <c r="K525" s="229"/>
      <c r="L525" s="234"/>
      <c r="M525" s="235"/>
      <c r="N525" s="236"/>
      <c r="O525" s="236"/>
      <c r="P525" s="236"/>
      <c r="Q525" s="236"/>
      <c r="R525" s="236"/>
      <c r="S525" s="236"/>
      <c r="T525" s="237"/>
      <c r="U525" s="11"/>
      <c r="V525" s="11"/>
      <c r="W525" s="11"/>
      <c r="X525" s="11"/>
      <c r="Y525" s="11"/>
      <c r="Z525" s="11"/>
      <c r="AA525" s="11"/>
      <c r="AB525" s="11"/>
      <c r="AC525" s="11"/>
      <c r="AD525" s="11"/>
      <c r="AE525" s="11"/>
      <c r="AT525" s="238" t="s">
        <v>199</v>
      </c>
      <c r="AU525" s="238" t="s">
        <v>85</v>
      </c>
      <c r="AV525" s="11" t="s">
        <v>85</v>
      </c>
      <c r="AW525" s="11" t="s">
        <v>32</v>
      </c>
      <c r="AX525" s="11" t="s">
        <v>76</v>
      </c>
      <c r="AY525" s="238" t="s">
        <v>195</v>
      </c>
    </row>
    <row r="526" s="10" customFormat="1">
      <c r="A526" s="10"/>
      <c r="B526" s="218"/>
      <c r="C526" s="219"/>
      <c r="D526" s="213" t="s">
        <v>199</v>
      </c>
      <c r="E526" s="220" t="s">
        <v>1</v>
      </c>
      <c r="F526" s="221" t="s">
        <v>3299</v>
      </c>
      <c r="G526" s="219"/>
      <c r="H526" s="220" t="s">
        <v>1</v>
      </c>
      <c r="I526" s="222"/>
      <c r="J526" s="219"/>
      <c r="K526" s="219"/>
      <c r="L526" s="223"/>
      <c r="M526" s="224"/>
      <c r="N526" s="225"/>
      <c r="O526" s="225"/>
      <c r="P526" s="225"/>
      <c r="Q526" s="225"/>
      <c r="R526" s="225"/>
      <c r="S526" s="225"/>
      <c r="T526" s="226"/>
      <c r="U526" s="10"/>
      <c r="V526" s="10"/>
      <c r="W526" s="10"/>
      <c r="X526" s="10"/>
      <c r="Y526" s="10"/>
      <c r="Z526" s="10"/>
      <c r="AA526" s="10"/>
      <c r="AB526" s="10"/>
      <c r="AC526" s="10"/>
      <c r="AD526" s="10"/>
      <c r="AE526" s="10"/>
      <c r="AT526" s="227" t="s">
        <v>199</v>
      </c>
      <c r="AU526" s="227" t="s">
        <v>85</v>
      </c>
      <c r="AV526" s="10" t="s">
        <v>83</v>
      </c>
      <c r="AW526" s="10" t="s">
        <v>32</v>
      </c>
      <c r="AX526" s="10" t="s">
        <v>76</v>
      </c>
      <c r="AY526" s="227" t="s">
        <v>195</v>
      </c>
    </row>
    <row r="527" s="11" customFormat="1">
      <c r="A527" s="11"/>
      <c r="B527" s="228"/>
      <c r="C527" s="229"/>
      <c r="D527" s="213" t="s">
        <v>199</v>
      </c>
      <c r="E527" s="230" t="s">
        <v>1</v>
      </c>
      <c r="F527" s="231" t="s">
        <v>3373</v>
      </c>
      <c r="G527" s="229"/>
      <c r="H527" s="232">
        <v>-3.3479999999999999</v>
      </c>
      <c r="I527" s="233"/>
      <c r="J527" s="229"/>
      <c r="K527" s="229"/>
      <c r="L527" s="234"/>
      <c r="M527" s="235"/>
      <c r="N527" s="236"/>
      <c r="O527" s="236"/>
      <c r="P527" s="236"/>
      <c r="Q527" s="236"/>
      <c r="R527" s="236"/>
      <c r="S527" s="236"/>
      <c r="T527" s="237"/>
      <c r="U527" s="11"/>
      <c r="V527" s="11"/>
      <c r="W527" s="11"/>
      <c r="X527" s="11"/>
      <c r="Y527" s="11"/>
      <c r="Z527" s="11"/>
      <c r="AA527" s="11"/>
      <c r="AB527" s="11"/>
      <c r="AC527" s="11"/>
      <c r="AD527" s="11"/>
      <c r="AE527" s="11"/>
      <c r="AT527" s="238" t="s">
        <v>199</v>
      </c>
      <c r="AU527" s="238" t="s">
        <v>85</v>
      </c>
      <c r="AV527" s="11" t="s">
        <v>85</v>
      </c>
      <c r="AW527" s="11" t="s">
        <v>32</v>
      </c>
      <c r="AX527" s="11" t="s">
        <v>76</v>
      </c>
      <c r="AY527" s="238" t="s">
        <v>195</v>
      </c>
    </row>
    <row r="528" s="11" customFormat="1">
      <c r="A528" s="11"/>
      <c r="B528" s="228"/>
      <c r="C528" s="229"/>
      <c r="D528" s="213" t="s">
        <v>199</v>
      </c>
      <c r="E528" s="230" t="s">
        <v>1</v>
      </c>
      <c r="F528" s="231" t="s">
        <v>3334</v>
      </c>
      <c r="G528" s="229"/>
      <c r="H528" s="232">
        <v>-0.97499999999999998</v>
      </c>
      <c r="I528" s="233"/>
      <c r="J528" s="229"/>
      <c r="K528" s="229"/>
      <c r="L528" s="234"/>
      <c r="M528" s="235"/>
      <c r="N528" s="236"/>
      <c r="O528" s="236"/>
      <c r="P528" s="236"/>
      <c r="Q528" s="236"/>
      <c r="R528" s="236"/>
      <c r="S528" s="236"/>
      <c r="T528" s="237"/>
      <c r="U528" s="11"/>
      <c r="V528" s="11"/>
      <c r="W528" s="11"/>
      <c r="X528" s="11"/>
      <c r="Y528" s="11"/>
      <c r="Z528" s="11"/>
      <c r="AA528" s="11"/>
      <c r="AB528" s="11"/>
      <c r="AC528" s="11"/>
      <c r="AD528" s="11"/>
      <c r="AE528" s="11"/>
      <c r="AT528" s="238" t="s">
        <v>199</v>
      </c>
      <c r="AU528" s="238" t="s">
        <v>85</v>
      </c>
      <c r="AV528" s="11" t="s">
        <v>85</v>
      </c>
      <c r="AW528" s="11" t="s">
        <v>32</v>
      </c>
      <c r="AX528" s="11" t="s">
        <v>76</v>
      </c>
      <c r="AY528" s="238" t="s">
        <v>195</v>
      </c>
    </row>
    <row r="529" s="10" customFormat="1">
      <c r="A529" s="10"/>
      <c r="B529" s="218"/>
      <c r="C529" s="219"/>
      <c r="D529" s="213" t="s">
        <v>199</v>
      </c>
      <c r="E529" s="220" t="s">
        <v>1</v>
      </c>
      <c r="F529" s="221" t="s">
        <v>3335</v>
      </c>
      <c r="G529" s="219"/>
      <c r="H529" s="220" t="s">
        <v>1</v>
      </c>
      <c r="I529" s="222"/>
      <c r="J529" s="219"/>
      <c r="K529" s="219"/>
      <c r="L529" s="223"/>
      <c r="M529" s="224"/>
      <c r="N529" s="225"/>
      <c r="O529" s="225"/>
      <c r="P529" s="225"/>
      <c r="Q529" s="225"/>
      <c r="R529" s="225"/>
      <c r="S529" s="225"/>
      <c r="T529" s="226"/>
      <c r="U529" s="10"/>
      <c r="V529" s="10"/>
      <c r="W529" s="10"/>
      <c r="X529" s="10"/>
      <c r="Y529" s="10"/>
      <c r="Z529" s="10"/>
      <c r="AA529" s="10"/>
      <c r="AB529" s="10"/>
      <c r="AC529" s="10"/>
      <c r="AD529" s="10"/>
      <c r="AE529" s="10"/>
      <c r="AT529" s="227" t="s">
        <v>199</v>
      </c>
      <c r="AU529" s="227" t="s">
        <v>85</v>
      </c>
      <c r="AV529" s="10" t="s">
        <v>83</v>
      </c>
      <c r="AW529" s="10" t="s">
        <v>32</v>
      </c>
      <c r="AX529" s="10" t="s">
        <v>76</v>
      </c>
      <c r="AY529" s="227" t="s">
        <v>195</v>
      </c>
    </row>
    <row r="530" s="11" customFormat="1">
      <c r="A530" s="11"/>
      <c r="B530" s="228"/>
      <c r="C530" s="229"/>
      <c r="D530" s="213" t="s">
        <v>199</v>
      </c>
      <c r="E530" s="230" t="s">
        <v>1</v>
      </c>
      <c r="F530" s="231" t="s">
        <v>3374</v>
      </c>
      <c r="G530" s="229"/>
      <c r="H530" s="232">
        <v>-0.504</v>
      </c>
      <c r="I530" s="233"/>
      <c r="J530" s="229"/>
      <c r="K530" s="229"/>
      <c r="L530" s="234"/>
      <c r="M530" s="235"/>
      <c r="N530" s="236"/>
      <c r="O530" s="236"/>
      <c r="P530" s="236"/>
      <c r="Q530" s="236"/>
      <c r="R530" s="236"/>
      <c r="S530" s="236"/>
      <c r="T530" s="237"/>
      <c r="U530" s="11"/>
      <c r="V530" s="11"/>
      <c r="W530" s="11"/>
      <c r="X530" s="11"/>
      <c r="Y530" s="11"/>
      <c r="Z530" s="11"/>
      <c r="AA530" s="11"/>
      <c r="AB530" s="11"/>
      <c r="AC530" s="11"/>
      <c r="AD530" s="11"/>
      <c r="AE530" s="11"/>
      <c r="AT530" s="238" t="s">
        <v>199</v>
      </c>
      <c r="AU530" s="238" t="s">
        <v>85</v>
      </c>
      <c r="AV530" s="11" t="s">
        <v>85</v>
      </c>
      <c r="AW530" s="11" t="s">
        <v>32</v>
      </c>
      <c r="AX530" s="11" t="s">
        <v>76</v>
      </c>
      <c r="AY530" s="238" t="s">
        <v>195</v>
      </c>
    </row>
    <row r="531" s="10" customFormat="1">
      <c r="A531" s="10"/>
      <c r="B531" s="218"/>
      <c r="C531" s="219"/>
      <c r="D531" s="213" t="s">
        <v>199</v>
      </c>
      <c r="E531" s="220" t="s">
        <v>1</v>
      </c>
      <c r="F531" s="221" t="s">
        <v>3258</v>
      </c>
      <c r="G531" s="219"/>
      <c r="H531" s="220" t="s">
        <v>1</v>
      </c>
      <c r="I531" s="222"/>
      <c r="J531" s="219"/>
      <c r="K531" s="219"/>
      <c r="L531" s="223"/>
      <c r="M531" s="224"/>
      <c r="N531" s="225"/>
      <c r="O531" s="225"/>
      <c r="P531" s="225"/>
      <c r="Q531" s="225"/>
      <c r="R531" s="225"/>
      <c r="S531" s="225"/>
      <c r="T531" s="226"/>
      <c r="U531" s="10"/>
      <c r="V531" s="10"/>
      <c r="W531" s="10"/>
      <c r="X531" s="10"/>
      <c r="Y531" s="10"/>
      <c r="Z531" s="10"/>
      <c r="AA531" s="10"/>
      <c r="AB531" s="10"/>
      <c r="AC531" s="10"/>
      <c r="AD531" s="10"/>
      <c r="AE531" s="10"/>
      <c r="AT531" s="227" t="s">
        <v>199</v>
      </c>
      <c r="AU531" s="227" t="s">
        <v>85</v>
      </c>
      <c r="AV531" s="10" t="s">
        <v>83</v>
      </c>
      <c r="AW531" s="10" t="s">
        <v>32</v>
      </c>
      <c r="AX531" s="10" t="s">
        <v>76</v>
      </c>
      <c r="AY531" s="227" t="s">
        <v>195</v>
      </c>
    </row>
    <row r="532" s="11" customFormat="1">
      <c r="A532" s="11"/>
      <c r="B532" s="228"/>
      <c r="C532" s="229"/>
      <c r="D532" s="213" t="s">
        <v>199</v>
      </c>
      <c r="E532" s="230" t="s">
        <v>1</v>
      </c>
      <c r="F532" s="231" t="s">
        <v>3375</v>
      </c>
      <c r="G532" s="229"/>
      <c r="H532" s="232">
        <v>-9.2579999999999991</v>
      </c>
      <c r="I532" s="233"/>
      <c r="J532" s="229"/>
      <c r="K532" s="229"/>
      <c r="L532" s="234"/>
      <c r="M532" s="235"/>
      <c r="N532" s="236"/>
      <c r="O532" s="236"/>
      <c r="P532" s="236"/>
      <c r="Q532" s="236"/>
      <c r="R532" s="236"/>
      <c r="S532" s="236"/>
      <c r="T532" s="237"/>
      <c r="U532" s="11"/>
      <c r="V532" s="11"/>
      <c r="W532" s="11"/>
      <c r="X532" s="11"/>
      <c r="Y532" s="11"/>
      <c r="Z532" s="11"/>
      <c r="AA532" s="11"/>
      <c r="AB532" s="11"/>
      <c r="AC532" s="11"/>
      <c r="AD532" s="11"/>
      <c r="AE532" s="11"/>
      <c r="AT532" s="238" t="s">
        <v>199</v>
      </c>
      <c r="AU532" s="238" t="s">
        <v>85</v>
      </c>
      <c r="AV532" s="11" t="s">
        <v>85</v>
      </c>
      <c r="AW532" s="11" t="s">
        <v>32</v>
      </c>
      <c r="AX532" s="11" t="s">
        <v>76</v>
      </c>
      <c r="AY532" s="238" t="s">
        <v>195</v>
      </c>
    </row>
    <row r="533" s="11" customFormat="1">
      <c r="A533" s="11"/>
      <c r="B533" s="228"/>
      <c r="C533" s="229"/>
      <c r="D533" s="213" t="s">
        <v>199</v>
      </c>
      <c r="E533" s="230" t="s">
        <v>1</v>
      </c>
      <c r="F533" s="231" t="s">
        <v>3376</v>
      </c>
      <c r="G533" s="229"/>
      <c r="H533" s="232">
        <v>-0.45500000000000002</v>
      </c>
      <c r="I533" s="233"/>
      <c r="J533" s="229"/>
      <c r="K533" s="229"/>
      <c r="L533" s="234"/>
      <c r="M533" s="235"/>
      <c r="N533" s="236"/>
      <c r="O533" s="236"/>
      <c r="P533" s="236"/>
      <c r="Q533" s="236"/>
      <c r="R533" s="236"/>
      <c r="S533" s="236"/>
      <c r="T533" s="237"/>
      <c r="U533" s="11"/>
      <c r="V533" s="11"/>
      <c r="W533" s="11"/>
      <c r="X533" s="11"/>
      <c r="Y533" s="11"/>
      <c r="Z533" s="11"/>
      <c r="AA533" s="11"/>
      <c r="AB533" s="11"/>
      <c r="AC533" s="11"/>
      <c r="AD533" s="11"/>
      <c r="AE533" s="11"/>
      <c r="AT533" s="238" t="s">
        <v>199</v>
      </c>
      <c r="AU533" s="238" t="s">
        <v>85</v>
      </c>
      <c r="AV533" s="11" t="s">
        <v>85</v>
      </c>
      <c r="AW533" s="11" t="s">
        <v>32</v>
      </c>
      <c r="AX533" s="11" t="s">
        <v>76</v>
      </c>
      <c r="AY533" s="238" t="s">
        <v>195</v>
      </c>
    </row>
    <row r="534" s="11" customFormat="1">
      <c r="A534" s="11"/>
      <c r="B534" s="228"/>
      <c r="C534" s="229"/>
      <c r="D534" s="213" t="s">
        <v>199</v>
      </c>
      <c r="E534" s="230" t="s">
        <v>1</v>
      </c>
      <c r="F534" s="231" t="s">
        <v>3377</v>
      </c>
      <c r="G534" s="229"/>
      <c r="H534" s="232">
        <v>-0.90000000000000002</v>
      </c>
      <c r="I534" s="233"/>
      <c r="J534" s="229"/>
      <c r="K534" s="229"/>
      <c r="L534" s="234"/>
      <c r="M534" s="235"/>
      <c r="N534" s="236"/>
      <c r="O534" s="236"/>
      <c r="P534" s="236"/>
      <c r="Q534" s="236"/>
      <c r="R534" s="236"/>
      <c r="S534" s="236"/>
      <c r="T534" s="237"/>
      <c r="U534" s="11"/>
      <c r="V534" s="11"/>
      <c r="W534" s="11"/>
      <c r="X534" s="11"/>
      <c r="Y534" s="11"/>
      <c r="Z534" s="11"/>
      <c r="AA534" s="11"/>
      <c r="AB534" s="11"/>
      <c r="AC534" s="11"/>
      <c r="AD534" s="11"/>
      <c r="AE534" s="11"/>
      <c r="AT534" s="238" t="s">
        <v>199</v>
      </c>
      <c r="AU534" s="238" t="s">
        <v>85</v>
      </c>
      <c r="AV534" s="11" t="s">
        <v>85</v>
      </c>
      <c r="AW534" s="11" t="s">
        <v>32</v>
      </c>
      <c r="AX534" s="11" t="s">
        <v>76</v>
      </c>
      <c r="AY534" s="238" t="s">
        <v>195</v>
      </c>
    </row>
    <row r="535" s="16" customFormat="1">
      <c r="A535" s="16"/>
      <c r="B535" s="298"/>
      <c r="C535" s="299"/>
      <c r="D535" s="213" t="s">
        <v>199</v>
      </c>
      <c r="E535" s="300" t="s">
        <v>1</v>
      </c>
      <c r="F535" s="301" t="s">
        <v>1498</v>
      </c>
      <c r="G535" s="299"/>
      <c r="H535" s="302">
        <v>396.92200000000003</v>
      </c>
      <c r="I535" s="303"/>
      <c r="J535" s="299"/>
      <c r="K535" s="299"/>
      <c r="L535" s="304"/>
      <c r="M535" s="305"/>
      <c r="N535" s="306"/>
      <c r="O535" s="306"/>
      <c r="P535" s="306"/>
      <c r="Q535" s="306"/>
      <c r="R535" s="306"/>
      <c r="S535" s="306"/>
      <c r="T535" s="307"/>
      <c r="U535" s="16"/>
      <c r="V535" s="16"/>
      <c r="W535" s="16"/>
      <c r="X535" s="16"/>
      <c r="Y535" s="16"/>
      <c r="Z535" s="16"/>
      <c r="AA535" s="16"/>
      <c r="AB535" s="16"/>
      <c r="AC535" s="16"/>
      <c r="AD535" s="16"/>
      <c r="AE535" s="16"/>
      <c r="AT535" s="308" t="s">
        <v>199</v>
      </c>
      <c r="AU535" s="308" t="s">
        <v>85</v>
      </c>
      <c r="AV535" s="16" t="s">
        <v>229</v>
      </c>
      <c r="AW535" s="16" t="s">
        <v>32</v>
      </c>
      <c r="AX535" s="16" t="s">
        <v>76</v>
      </c>
      <c r="AY535" s="308" t="s">
        <v>195</v>
      </c>
    </row>
    <row r="536" s="11" customFormat="1">
      <c r="A536" s="11"/>
      <c r="B536" s="228"/>
      <c r="C536" s="229"/>
      <c r="D536" s="213" t="s">
        <v>199</v>
      </c>
      <c r="E536" s="230" t="s">
        <v>1</v>
      </c>
      <c r="F536" s="231" t="s">
        <v>3378</v>
      </c>
      <c r="G536" s="229"/>
      <c r="H536" s="232">
        <v>39.692</v>
      </c>
      <c r="I536" s="233"/>
      <c r="J536" s="229"/>
      <c r="K536" s="229"/>
      <c r="L536" s="234"/>
      <c r="M536" s="235"/>
      <c r="N536" s="236"/>
      <c r="O536" s="236"/>
      <c r="P536" s="236"/>
      <c r="Q536" s="236"/>
      <c r="R536" s="236"/>
      <c r="S536" s="236"/>
      <c r="T536" s="237"/>
      <c r="U536" s="11"/>
      <c r="V536" s="11"/>
      <c r="W536" s="11"/>
      <c r="X536" s="11"/>
      <c r="Y536" s="11"/>
      <c r="Z536" s="11"/>
      <c r="AA536" s="11"/>
      <c r="AB536" s="11"/>
      <c r="AC536" s="11"/>
      <c r="AD536" s="11"/>
      <c r="AE536" s="11"/>
      <c r="AT536" s="238" t="s">
        <v>199</v>
      </c>
      <c r="AU536" s="238" t="s">
        <v>85</v>
      </c>
      <c r="AV536" s="11" t="s">
        <v>85</v>
      </c>
      <c r="AW536" s="11" t="s">
        <v>32</v>
      </c>
      <c r="AX536" s="11" t="s">
        <v>76</v>
      </c>
      <c r="AY536" s="238" t="s">
        <v>195</v>
      </c>
    </row>
    <row r="537" s="16" customFormat="1">
      <c r="A537" s="16"/>
      <c r="B537" s="298"/>
      <c r="C537" s="299"/>
      <c r="D537" s="213" t="s">
        <v>199</v>
      </c>
      <c r="E537" s="300" t="s">
        <v>1</v>
      </c>
      <c r="F537" s="301" t="s">
        <v>1498</v>
      </c>
      <c r="G537" s="299"/>
      <c r="H537" s="302">
        <v>39.692</v>
      </c>
      <c r="I537" s="303"/>
      <c r="J537" s="299"/>
      <c r="K537" s="299"/>
      <c r="L537" s="304"/>
      <c r="M537" s="305"/>
      <c r="N537" s="306"/>
      <c r="O537" s="306"/>
      <c r="P537" s="306"/>
      <c r="Q537" s="306"/>
      <c r="R537" s="306"/>
      <c r="S537" s="306"/>
      <c r="T537" s="307"/>
      <c r="U537" s="16"/>
      <c r="V537" s="16"/>
      <c r="W537" s="16"/>
      <c r="X537" s="16"/>
      <c r="Y537" s="16"/>
      <c r="Z537" s="16"/>
      <c r="AA537" s="16"/>
      <c r="AB537" s="16"/>
      <c r="AC537" s="16"/>
      <c r="AD537" s="16"/>
      <c r="AE537" s="16"/>
      <c r="AT537" s="308" t="s">
        <v>199</v>
      </c>
      <c r="AU537" s="308" t="s">
        <v>85</v>
      </c>
      <c r="AV537" s="16" t="s">
        <v>229</v>
      </c>
      <c r="AW537" s="16" t="s">
        <v>32</v>
      </c>
      <c r="AX537" s="16" t="s">
        <v>76</v>
      </c>
      <c r="AY537" s="308" t="s">
        <v>195</v>
      </c>
    </row>
    <row r="538" s="10" customFormat="1">
      <c r="A538" s="10"/>
      <c r="B538" s="218"/>
      <c r="C538" s="219"/>
      <c r="D538" s="213" t="s">
        <v>199</v>
      </c>
      <c r="E538" s="220" t="s">
        <v>1</v>
      </c>
      <c r="F538" s="221" t="s">
        <v>3253</v>
      </c>
      <c r="G538" s="219"/>
      <c r="H538" s="220" t="s">
        <v>1</v>
      </c>
      <c r="I538" s="222"/>
      <c r="J538" s="219"/>
      <c r="K538" s="219"/>
      <c r="L538" s="223"/>
      <c r="M538" s="224"/>
      <c r="N538" s="225"/>
      <c r="O538" s="225"/>
      <c r="P538" s="225"/>
      <c r="Q538" s="225"/>
      <c r="R538" s="225"/>
      <c r="S538" s="225"/>
      <c r="T538" s="226"/>
      <c r="U538" s="10"/>
      <c r="V538" s="10"/>
      <c r="W538" s="10"/>
      <c r="X538" s="10"/>
      <c r="Y538" s="10"/>
      <c r="Z538" s="10"/>
      <c r="AA538" s="10"/>
      <c r="AB538" s="10"/>
      <c r="AC538" s="10"/>
      <c r="AD538" s="10"/>
      <c r="AE538" s="10"/>
      <c r="AT538" s="227" t="s">
        <v>199</v>
      </c>
      <c r="AU538" s="227" t="s">
        <v>85</v>
      </c>
      <c r="AV538" s="10" t="s">
        <v>83</v>
      </c>
      <c r="AW538" s="10" t="s">
        <v>32</v>
      </c>
      <c r="AX538" s="10" t="s">
        <v>76</v>
      </c>
      <c r="AY538" s="227" t="s">
        <v>195</v>
      </c>
    </row>
    <row r="539" s="11" customFormat="1">
      <c r="A539" s="11"/>
      <c r="B539" s="228"/>
      <c r="C539" s="229"/>
      <c r="D539" s="213" t="s">
        <v>199</v>
      </c>
      <c r="E539" s="230" t="s">
        <v>1</v>
      </c>
      <c r="F539" s="231" t="s">
        <v>3379</v>
      </c>
      <c r="G539" s="229"/>
      <c r="H539" s="232">
        <v>10.725</v>
      </c>
      <c r="I539" s="233"/>
      <c r="J539" s="229"/>
      <c r="K539" s="229"/>
      <c r="L539" s="234"/>
      <c r="M539" s="235"/>
      <c r="N539" s="236"/>
      <c r="O539" s="236"/>
      <c r="P539" s="236"/>
      <c r="Q539" s="236"/>
      <c r="R539" s="236"/>
      <c r="S539" s="236"/>
      <c r="T539" s="237"/>
      <c r="U539" s="11"/>
      <c r="V539" s="11"/>
      <c r="W539" s="11"/>
      <c r="X539" s="11"/>
      <c r="Y539" s="11"/>
      <c r="Z539" s="11"/>
      <c r="AA539" s="11"/>
      <c r="AB539" s="11"/>
      <c r="AC539" s="11"/>
      <c r="AD539" s="11"/>
      <c r="AE539" s="11"/>
      <c r="AT539" s="238" t="s">
        <v>199</v>
      </c>
      <c r="AU539" s="238" t="s">
        <v>85</v>
      </c>
      <c r="AV539" s="11" t="s">
        <v>85</v>
      </c>
      <c r="AW539" s="11" t="s">
        <v>32</v>
      </c>
      <c r="AX539" s="11" t="s">
        <v>76</v>
      </c>
      <c r="AY539" s="238" t="s">
        <v>195</v>
      </c>
    </row>
    <row r="540" s="11" customFormat="1">
      <c r="A540" s="11"/>
      <c r="B540" s="228"/>
      <c r="C540" s="229"/>
      <c r="D540" s="213" t="s">
        <v>199</v>
      </c>
      <c r="E540" s="230" t="s">
        <v>1</v>
      </c>
      <c r="F540" s="231" t="s">
        <v>3380</v>
      </c>
      <c r="G540" s="229"/>
      <c r="H540" s="232">
        <v>11.917999999999999</v>
      </c>
      <c r="I540" s="233"/>
      <c r="J540" s="229"/>
      <c r="K540" s="229"/>
      <c r="L540" s="234"/>
      <c r="M540" s="235"/>
      <c r="N540" s="236"/>
      <c r="O540" s="236"/>
      <c r="P540" s="236"/>
      <c r="Q540" s="236"/>
      <c r="R540" s="236"/>
      <c r="S540" s="236"/>
      <c r="T540" s="237"/>
      <c r="U540" s="11"/>
      <c r="V540" s="11"/>
      <c r="W540" s="11"/>
      <c r="X540" s="11"/>
      <c r="Y540" s="11"/>
      <c r="Z540" s="11"/>
      <c r="AA540" s="11"/>
      <c r="AB540" s="11"/>
      <c r="AC540" s="11"/>
      <c r="AD540" s="11"/>
      <c r="AE540" s="11"/>
      <c r="AT540" s="238" t="s">
        <v>199</v>
      </c>
      <c r="AU540" s="238" t="s">
        <v>85</v>
      </c>
      <c r="AV540" s="11" t="s">
        <v>85</v>
      </c>
      <c r="AW540" s="11" t="s">
        <v>32</v>
      </c>
      <c r="AX540" s="11" t="s">
        <v>76</v>
      </c>
      <c r="AY540" s="238" t="s">
        <v>195</v>
      </c>
    </row>
    <row r="541" s="11" customFormat="1">
      <c r="A541" s="11"/>
      <c r="B541" s="228"/>
      <c r="C541" s="229"/>
      <c r="D541" s="213" t="s">
        <v>199</v>
      </c>
      <c r="E541" s="230" t="s">
        <v>1</v>
      </c>
      <c r="F541" s="231" t="s">
        <v>3381</v>
      </c>
      <c r="G541" s="229"/>
      <c r="H541" s="232">
        <v>79.218000000000004</v>
      </c>
      <c r="I541" s="233"/>
      <c r="J541" s="229"/>
      <c r="K541" s="229"/>
      <c r="L541" s="234"/>
      <c r="M541" s="235"/>
      <c r="N541" s="236"/>
      <c r="O541" s="236"/>
      <c r="P541" s="236"/>
      <c r="Q541" s="236"/>
      <c r="R541" s="236"/>
      <c r="S541" s="236"/>
      <c r="T541" s="237"/>
      <c r="U541" s="11"/>
      <c r="V541" s="11"/>
      <c r="W541" s="11"/>
      <c r="X541" s="11"/>
      <c r="Y541" s="11"/>
      <c r="Z541" s="11"/>
      <c r="AA541" s="11"/>
      <c r="AB541" s="11"/>
      <c r="AC541" s="11"/>
      <c r="AD541" s="11"/>
      <c r="AE541" s="11"/>
      <c r="AT541" s="238" t="s">
        <v>199</v>
      </c>
      <c r="AU541" s="238" t="s">
        <v>85</v>
      </c>
      <c r="AV541" s="11" t="s">
        <v>85</v>
      </c>
      <c r="AW541" s="11" t="s">
        <v>32</v>
      </c>
      <c r="AX541" s="11" t="s">
        <v>76</v>
      </c>
      <c r="AY541" s="238" t="s">
        <v>195</v>
      </c>
    </row>
    <row r="542" s="11" customFormat="1">
      <c r="A542" s="11"/>
      <c r="B542" s="228"/>
      <c r="C542" s="229"/>
      <c r="D542" s="213" t="s">
        <v>199</v>
      </c>
      <c r="E542" s="230" t="s">
        <v>1</v>
      </c>
      <c r="F542" s="231" t="s">
        <v>3382</v>
      </c>
      <c r="G542" s="229"/>
      <c r="H542" s="232">
        <v>77.567999999999998</v>
      </c>
      <c r="I542" s="233"/>
      <c r="J542" s="229"/>
      <c r="K542" s="229"/>
      <c r="L542" s="234"/>
      <c r="M542" s="235"/>
      <c r="N542" s="236"/>
      <c r="O542" s="236"/>
      <c r="P542" s="236"/>
      <c r="Q542" s="236"/>
      <c r="R542" s="236"/>
      <c r="S542" s="236"/>
      <c r="T542" s="237"/>
      <c r="U542" s="11"/>
      <c r="V542" s="11"/>
      <c r="W542" s="11"/>
      <c r="X542" s="11"/>
      <c r="Y542" s="11"/>
      <c r="Z542" s="11"/>
      <c r="AA542" s="11"/>
      <c r="AB542" s="11"/>
      <c r="AC542" s="11"/>
      <c r="AD542" s="11"/>
      <c r="AE542" s="11"/>
      <c r="AT542" s="238" t="s">
        <v>199</v>
      </c>
      <c r="AU542" s="238" t="s">
        <v>85</v>
      </c>
      <c r="AV542" s="11" t="s">
        <v>85</v>
      </c>
      <c r="AW542" s="11" t="s">
        <v>32</v>
      </c>
      <c r="AX542" s="11" t="s">
        <v>76</v>
      </c>
      <c r="AY542" s="238" t="s">
        <v>195</v>
      </c>
    </row>
    <row r="543" s="11" customFormat="1">
      <c r="A543" s="11"/>
      <c r="B543" s="228"/>
      <c r="C543" s="229"/>
      <c r="D543" s="213" t="s">
        <v>199</v>
      </c>
      <c r="E543" s="230" t="s">
        <v>1</v>
      </c>
      <c r="F543" s="231" t="s">
        <v>3383</v>
      </c>
      <c r="G543" s="229"/>
      <c r="H543" s="232">
        <v>56.418999999999997</v>
      </c>
      <c r="I543" s="233"/>
      <c r="J543" s="229"/>
      <c r="K543" s="229"/>
      <c r="L543" s="234"/>
      <c r="M543" s="235"/>
      <c r="N543" s="236"/>
      <c r="O543" s="236"/>
      <c r="P543" s="236"/>
      <c r="Q543" s="236"/>
      <c r="R543" s="236"/>
      <c r="S543" s="236"/>
      <c r="T543" s="237"/>
      <c r="U543" s="11"/>
      <c r="V543" s="11"/>
      <c r="W543" s="11"/>
      <c r="X543" s="11"/>
      <c r="Y543" s="11"/>
      <c r="Z543" s="11"/>
      <c r="AA543" s="11"/>
      <c r="AB543" s="11"/>
      <c r="AC543" s="11"/>
      <c r="AD543" s="11"/>
      <c r="AE543" s="11"/>
      <c r="AT543" s="238" t="s">
        <v>199</v>
      </c>
      <c r="AU543" s="238" t="s">
        <v>85</v>
      </c>
      <c r="AV543" s="11" t="s">
        <v>85</v>
      </c>
      <c r="AW543" s="11" t="s">
        <v>32</v>
      </c>
      <c r="AX543" s="11" t="s">
        <v>76</v>
      </c>
      <c r="AY543" s="238" t="s">
        <v>195</v>
      </c>
    </row>
    <row r="544" s="11" customFormat="1">
      <c r="A544" s="11"/>
      <c r="B544" s="228"/>
      <c r="C544" s="229"/>
      <c r="D544" s="213" t="s">
        <v>199</v>
      </c>
      <c r="E544" s="230" t="s">
        <v>1</v>
      </c>
      <c r="F544" s="231" t="s">
        <v>3384</v>
      </c>
      <c r="G544" s="229"/>
      <c r="H544" s="232">
        <v>78.478999999999999</v>
      </c>
      <c r="I544" s="233"/>
      <c r="J544" s="229"/>
      <c r="K544" s="229"/>
      <c r="L544" s="234"/>
      <c r="M544" s="235"/>
      <c r="N544" s="236"/>
      <c r="O544" s="236"/>
      <c r="P544" s="236"/>
      <c r="Q544" s="236"/>
      <c r="R544" s="236"/>
      <c r="S544" s="236"/>
      <c r="T544" s="237"/>
      <c r="U544" s="11"/>
      <c r="V544" s="11"/>
      <c r="W544" s="11"/>
      <c r="X544" s="11"/>
      <c r="Y544" s="11"/>
      <c r="Z544" s="11"/>
      <c r="AA544" s="11"/>
      <c r="AB544" s="11"/>
      <c r="AC544" s="11"/>
      <c r="AD544" s="11"/>
      <c r="AE544" s="11"/>
      <c r="AT544" s="238" t="s">
        <v>199</v>
      </c>
      <c r="AU544" s="238" t="s">
        <v>85</v>
      </c>
      <c r="AV544" s="11" t="s">
        <v>85</v>
      </c>
      <c r="AW544" s="11" t="s">
        <v>32</v>
      </c>
      <c r="AX544" s="11" t="s">
        <v>76</v>
      </c>
      <c r="AY544" s="238" t="s">
        <v>195</v>
      </c>
    </row>
    <row r="545" s="10" customFormat="1">
      <c r="A545" s="10"/>
      <c r="B545" s="218"/>
      <c r="C545" s="219"/>
      <c r="D545" s="213" t="s">
        <v>199</v>
      </c>
      <c r="E545" s="220" t="s">
        <v>1</v>
      </c>
      <c r="F545" s="221" t="s">
        <v>3292</v>
      </c>
      <c r="G545" s="219"/>
      <c r="H545" s="220" t="s">
        <v>1</v>
      </c>
      <c r="I545" s="222"/>
      <c r="J545" s="219"/>
      <c r="K545" s="219"/>
      <c r="L545" s="223"/>
      <c r="M545" s="224"/>
      <c r="N545" s="225"/>
      <c r="O545" s="225"/>
      <c r="P545" s="225"/>
      <c r="Q545" s="225"/>
      <c r="R545" s="225"/>
      <c r="S545" s="225"/>
      <c r="T545" s="226"/>
      <c r="U545" s="10"/>
      <c r="V545" s="10"/>
      <c r="W545" s="10"/>
      <c r="X545" s="10"/>
      <c r="Y545" s="10"/>
      <c r="Z545" s="10"/>
      <c r="AA545" s="10"/>
      <c r="AB545" s="10"/>
      <c r="AC545" s="10"/>
      <c r="AD545" s="10"/>
      <c r="AE545" s="10"/>
      <c r="AT545" s="227" t="s">
        <v>199</v>
      </c>
      <c r="AU545" s="227" t="s">
        <v>85</v>
      </c>
      <c r="AV545" s="10" t="s">
        <v>83</v>
      </c>
      <c r="AW545" s="10" t="s">
        <v>32</v>
      </c>
      <c r="AX545" s="10" t="s">
        <v>76</v>
      </c>
      <c r="AY545" s="227" t="s">
        <v>195</v>
      </c>
    </row>
    <row r="546" s="11" customFormat="1">
      <c r="A546" s="11"/>
      <c r="B546" s="228"/>
      <c r="C546" s="229"/>
      <c r="D546" s="213" t="s">
        <v>199</v>
      </c>
      <c r="E546" s="230" t="s">
        <v>1</v>
      </c>
      <c r="F546" s="231" t="s">
        <v>3385</v>
      </c>
      <c r="G546" s="229"/>
      <c r="H546" s="232">
        <v>46.898000000000003</v>
      </c>
      <c r="I546" s="233"/>
      <c r="J546" s="229"/>
      <c r="K546" s="229"/>
      <c r="L546" s="234"/>
      <c r="M546" s="235"/>
      <c r="N546" s="236"/>
      <c r="O546" s="236"/>
      <c r="P546" s="236"/>
      <c r="Q546" s="236"/>
      <c r="R546" s="236"/>
      <c r="S546" s="236"/>
      <c r="T546" s="237"/>
      <c r="U546" s="11"/>
      <c r="V546" s="11"/>
      <c r="W546" s="11"/>
      <c r="X546" s="11"/>
      <c r="Y546" s="11"/>
      <c r="Z546" s="11"/>
      <c r="AA546" s="11"/>
      <c r="AB546" s="11"/>
      <c r="AC546" s="11"/>
      <c r="AD546" s="11"/>
      <c r="AE546" s="11"/>
      <c r="AT546" s="238" t="s">
        <v>199</v>
      </c>
      <c r="AU546" s="238" t="s">
        <v>85</v>
      </c>
      <c r="AV546" s="11" t="s">
        <v>85</v>
      </c>
      <c r="AW546" s="11" t="s">
        <v>32</v>
      </c>
      <c r="AX546" s="11" t="s">
        <v>76</v>
      </c>
      <c r="AY546" s="238" t="s">
        <v>195</v>
      </c>
    </row>
    <row r="547" s="10" customFormat="1">
      <c r="A547" s="10"/>
      <c r="B547" s="218"/>
      <c r="C547" s="219"/>
      <c r="D547" s="213" t="s">
        <v>199</v>
      </c>
      <c r="E547" s="220" t="s">
        <v>1</v>
      </c>
      <c r="F547" s="221" t="s">
        <v>3294</v>
      </c>
      <c r="G547" s="219"/>
      <c r="H547" s="220" t="s">
        <v>1</v>
      </c>
      <c r="I547" s="222"/>
      <c r="J547" s="219"/>
      <c r="K547" s="219"/>
      <c r="L547" s="223"/>
      <c r="M547" s="224"/>
      <c r="N547" s="225"/>
      <c r="O547" s="225"/>
      <c r="P547" s="225"/>
      <c r="Q547" s="225"/>
      <c r="R547" s="225"/>
      <c r="S547" s="225"/>
      <c r="T547" s="226"/>
      <c r="U547" s="10"/>
      <c r="V547" s="10"/>
      <c r="W547" s="10"/>
      <c r="X547" s="10"/>
      <c r="Y547" s="10"/>
      <c r="Z547" s="10"/>
      <c r="AA547" s="10"/>
      <c r="AB547" s="10"/>
      <c r="AC547" s="10"/>
      <c r="AD547" s="10"/>
      <c r="AE547" s="10"/>
      <c r="AT547" s="227" t="s">
        <v>199</v>
      </c>
      <c r="AU547" s="227" t="s">
        <v>85</v>
      </c>
      <c r="AV547" s="10" t="s">
        <v>83</v>
      </c>
      <c r="AW547" s="10" t="s">
        <v>32</v>
      </c>
      <c r="AX547" s="10" t="s">
        <v>76</v>
      </c>
      <c r="AY547" s="227" t="s">
        <v>195</v>
      </c>
    </row>
    <row r="548" s="11" customFormat="1">
      <c r="A548" s="11"/>
      <c r="B548" s="228"/>
      <c r="C548" s="229"/>
      <c r="D548" s="213" t="s">
        <v>199</v>
      </c>
      <c r="E548" s="230" t="s">
        <v>1</v>
      </c>
      <c r="F548" s="231" t="s">
        <v>3386</v>
      </c>
      <c r="G548" s="229"/>
      <c r="H548" s="232">
        <v>9.375</v>
      </c>
      <c r="I548" s="233"/>
      <c r="J548" s="229"/>
      <c r="K548" s="229"/>
      <c r="L548" s="234"/>
      <c r="M548" s="235"/>
      <c r="N548" s="236"/>
      <c r="O548" s="236"/>
      <c r="P548" s="236"/>
      <c r="Q548" s="236"/>
      <c r="R548" s="236"/>
      <c r="S548" s="236"/>
      <c r="T548" s="237"/>
      <c r="U548" s="11"/>
      <c r="V548" s="11"/>
      <c r="W548" s="11"/>
      <c r="X548" s="11"/>
      <c r="Y548" s="11"/>
      <c r="Z548" s="11"/>
      <c r="AA548" s="11"/>
      <c r="AB548" s="11"/>
      <c r="AC548" s="11"/>
      <c r="AD548" s="11"/>
      <c r="AE548" s="11"/>
      <c r="AT548" s="238" t="s">
        <v>199</v>
      </c>
      <c r="AU548" s="238" t="s">
        <v>85</v>
      </c>
      <c r="AV548" s="11" t="s">
        <v>85</v>
      </c>
      <c r="AW548" s="11" t="s">
        <v>32</v>
      </c>
      <c r="AX548" s="11" t="s">
        <v>76</v>
      </c>
      <c r="AY548" s="238" t="s">
        <v>195</v>
      </c>
    </row>
    <row r="549" s="10" customFormat="1">
      <c r="A549" s="10"/>
      <c r="B549" s="218"/>
      <c r="C549" s="219"/>
      <c r="D549" s="213" t="s">
        <v>199</v>
      </c>
      <c r="E549" s="220" t="s">
        <v>1</v>
      </c>
      <c r="F549" s="221" t="s">
        <v>2231</v>
      </c>
      <c r="G549" s="219"/>
      <c r="H549" s="220" t="s">
        <v>1</v>
      </c>
      <c r="I549" s="222"/>
      <c r="J549" s="219"/>
      <c r="K549" s="219"/>
      <c r="L549" s="223"/>
      <c r="M549" s="224"/>
      <c r="N549" s="225"/>
      <c r="O549" s="225"/>
      <c r="P549" s="225"/>
      <c r="Q549" s="225"/>
      <c r="R549" s="225"/>
      <c r="S549" s="225"/>
      <c r="T549" s="226"/>
      <c r="U549" s="10"/>
      <c r="V549" s="10"/>
      <c r="W549" s="10"/>
      <c r="X549" s="10"/>
      <c r="Y549" s="10"/>
      <c r="Z549" s="10"/>
      <c r="AA549" s="10"/>
      <c r="AB549" s="10"/>
      <c r="AC549" s="10"/>
      <c r="AD549" s="10"/>
      <c r="AE549" s="10"/>
      <c r="AT549" s="227" t="s">
        <v>199</v>
      </c>
      <c r="AU549" s="227" t="s">
        <v>85</v>
      </c>
      <c r="AV549" s="10" t="s">
        <v>83</v>
      </c>
      <c r="AW549" s="10" t="s">
        <v>32</v>
      </c>
      <c r="AX549" s="10" t="s">
        <v>76</v>
      </c>
      <c r="AY549" s="227" t="s">
        <v>195</v>
      </c>
    </row>
    <row r="550" s="10" customFormat="1">
      <c r="A550" s="10"/>
      <c r="B550" s="218"/>
      <c r="C550" s="219"/>
      <c r="D550" s="213" t="s">
        <v>199</v>
      </c>
      <c r="E550" s="220" t="s">
        <v>1</v>
      </c>
      <c r="F550" s="221" t="s">
        <v>3327</v>
      </c>
      <c r="G550" s="219"/>
      <c r="H550" s="220" t="s">
        <v>1</v>
      </c>
      <c r="I550" s="222"/>
      <c r="J550" s="219"/>
      <c r="K550" s="219"/>
      <c r="L550" s="223"/>
      <c r="M550" s="224"/>
      <c r="N550" s="225"/>
      <c r="O550" s="225"/>
      <c r="P550" s="225"/>
      <c r="Q550" s="225"/>
      <c r="R550" s="225"/>
      <c r="S550" s="225"/>
      <c r="T550" s="226"/>
      <c r="U550" s="10"/>
      <c r="V550" s="10"/>
      <c r="W550" s="10"/>
      <c r="X550" s="10"/>
      <c r="Y550" s="10"/>
      <c r="Z550" s="10"/>
      <c r="AA550" s="10"/>
      <c r="AB550" s="10"/>
      <c r="AC550" s="10"/>
      <c r="AD550" s="10"/>
      <c r="AE550" s="10"/>
      <c r="AT550" s="227" t="s">
        <v>199</v>
      </c>
      <c r="AU550" s="227" t="s">
        <v>85</v>
      </c>
      <c r="AV550" s="10" t="s">
        <v>83</v>
      </c>
      <c r="AW550" s="10" t="s">
        <v>32</v>
      </c>
      <c r="AX550" s="10" t="s">
        <v>76</v>
      </c>
      <c r="AY550" s="227" t="s">
        <v>195</v>
      </c>
    </row>
    <row r="551" s="11" customFormat="1">
      <c r="A551" s="11"/>
      <c r="B551" s="228"/>
      <c r="C551" s="229"/>
      <c r="D551" s="213" t="s">
        <v>199</v>
      </c>
      <c r="E551" s="230" t="s">
        <v>1</v>
      </c>
      <c r="F551" s="231" t="s">
        <v>3387</v>
      </c>
      <c r="G551" s="229"/>
      <c r="H551" s="232">
        <v>-61.805999999999997</v>
      </c>
      <c r="I551" s="233"/>
      <c r="J551" s="229"/>
      <c r="K551" s="229"/>
      <c r="L551" s="234"/>
      <c r="M551" s="235"/>
      <c r="N551" s="236"/>
      <c r="O551" s="236"/>
      <c r="P551" s="236"/>
      <c r="Q551" s="236"/>
      <c r="R551" s="236"/>
      <c r="S551" s="236"/>
      <c r="T551" s="237"/>
      <c r="U551" s="11"/>
      <c r="V551" s="11"/>
      <c r="W551" s="11"/>
      <c r="X551" s="11"/>
      <c r="Y551" s="11"/>
      <c r="Z551" s="11"/>
      <c r="AA551" s="11"/>
      <c r="AB551" s="11"/>
      <c r="AC551" s="11"/>
      <c r="AD551" s="11"/>
      <c r="AE551" s="11"/>
      <c r="AT551" s="238" t="s">
        <v>199</v>
      </c>
      <c r="AU551" s="238" t="s">
        <v>85</v>
      </c>
      <c r="AV551" s="11" t="s">
        <v>85</v>
      </c>
      <c r="AW551" s="11" t="s">
        <v>32</v>
      </c>
      <c r="AX551" s="11" t="s">
        <v>76</v>
      </c>
      <c r="AY551" s="238" t="s">
        <v>195</v>
      </c>
    </row>
    <row r="552" s="11" customFormat="1">
      <c r="A552" s="11"/>
      <c r="B552" s="228"/>
      <c r="C552" s="229"/>
      <c r="D552" s="213" t="s">
        <v>199</v>
      </c>
      <c r="E552" s="230" t="s">
        <v>1</v>
      </c>
      <c r="F552" s="231" t="s">
        <v>3388</v>
      </c>
      <c r="G552" s="229"/>
      <c r="H552" s="232">
        <v>-8.125</v>
      </c>
      <c r="I552" s="233"/>
      <c r="J552" s="229"/>
      <c r="K552" s="229"/>
      <c r="L552" s="234"/>
      <c r="M552" s="235"/>
      <c r="N552" s="236"/>
      <c r="O552" s="236"/>
      <c r="P552" s="236"/>
      <c r="Q552" s="236"/>
      <c r="R552" s="236"/>
      <c r="S552" s="236"/>
      <c r="T552" s="237"/>
      <c r="U552" s="11"/>
      <c r="V552" s="11"/>
      <c r="W552" s="11"/>
      <c r="X552" s="11"/>
      <c r="Y552" s="11"/>
      <c r="Z552" s="11"/>
      <c r="AA552" s="11"/>
      <c r="AB552" s="11"/>
      <c r="AC552" s="11"/>
      <c r="AD552" s="11"/>
      <c r="AE552" s="11"/>
      <c r="AT552" s="238" t="s">
        <v>199</v>
      </c>
      <c r="AU552" s="238" t="s">
        <v>85</v>
      </c>
      <c r="AV552" s="11" t="s">
        <v>85</v>
      </c>
      <c r="AW552" s="11" t="s">
        <v>32</v>
      </c>
      <c r="AX552" s="11" t="s">
        <v>76</v>
      </c>
      <c r="AY552" s="238" t="s">
        <v>195</v>
      </c>
    </row>
    <row r="553" s="10" customFormat="1">
      <c r="A553" s="10"/>
      <c r="B553" s="218"/>
      <c r="C553" s="219"/>
      <c r="D553" s="213" t="s">
        <v>199</v>
      </c>
      <c r="E553" s="220" t="s">
        <v>1</v>
      </c>
      <c r="F553" s="221" t="s">
        <v>3296</v>
      </c>
      <c r="G553" s="219"/>
      <c r="H553" s="220" t="s">
        <v>1</v>
      </c>
      <c r="I553" s="222"/>
      <c r="J553" s="219"/>
      <c r="K553" s="219"/>
      <c r="L553" s="223"/>
      <c r="M553" s="224"/>
      <c r="N553" s="225"/>
      <c r="O553" s="225"/>
      <c r="P553" s="225"/>
      <c r="Q553" s="225"/>
      <c r="R553" s="225"/>
      <c r="S553" s="225"/>
      <c r="T553" s="226"/>
      <c r="U553" s="10"/>
      <c r="V553" s="10"/>
      <c r="W553" s="10"/>
      <c r="X553" s="10"/>
      <c r="Y553" s="10"/>
      <c r="Z553" s="10"/>
      <c r="AA553" s="10"/>
      <c r="AB553" s="10"/>
      <c r="AC553" s="10"/>
      <c r="AD553" s="10"/>
      <c r="AE553" s="10"/>
      <c r="AT553" s="227" t="s">
        <v>199</v>
      </c>
      <c r="AU553" s="227" t="s">
        <v>85</v>
      </c>
      <c r="AV553" s="10" t="s">
        <v>83</v>
      </c>
      <c r="AW553" s="10" t="s">
        <v>32</v>
      </c>
      <c r="AX553" s="10" t="s">
        <v>76</v>
      </c>
      <c r="AY553" s="227" t="s">
        <v>195</v>
      </c>
    </row>
    <row r="554" s="11" customFormat="1">
      <c r="A554" s="11"/>
      <c r="B554" s="228"/>
      <c r="C554" s="229"/>
      <c r="D554" s="213" t="s">
        <v>199</v>
      </c>
      <c r="E554" s="230" t="s">
        <v>1</v>
      </c>
      <c r="F554" s="231" t="s">
        <v>3389</v>
      </c>
      <c r="G554" s="229"/>
      <c r="H554" s="232">
        <v>-2.8500000000000001</v>
      </c>
      <c r="I554" s="233"/>
      <c r="J554" s="229"/>
      <c r="K554" s="229"/>
      <c r="L554" s="234"/>
      <c r="M554" s="235"/>
      <c r="N554" s="236"/>
      <c r="O554" s="236"/>
      <c r="P554" s="236"/>
      <c r="Q554" s="236"/>
      <c r="R554" s="236"/>
      <c r="S554" s="236"/>
      <c r="T554" s="237"/>
      <c r="U554" s="11"/>
      <c r="V554" s="11"/>
      <c r="W554" s="11"/>
      <c r="X554" s="11"/>
      <c r="Y554" s="11"/>
      <c r="Z554" s="11"/>
      <c r="AA554" s="11"/>
      <c r="AB554" s="11"/>
      <c r="AC554" s="11"/>
      <c r="AD554" s="11"/>
      <c r="AE554" s="11"/>
      <c r="AT554" s="238" t="s">
        <v>199</v>
      </c>
      <c r="AU554" s="238" t="s">
        <v>85</v>
      </c>
      <c r="AV554" s="11" t="s">
        <v>85</v>
      </c>
      <c r="AW554" s="11" t="s">
        <v>32</v>
      </c>
      <c r="AX554" s="11" t="s">
        <v>76</v>
      </c>
      <c r="AY554" s="238" t="s">
        <v>195</v>
      </c>
    </row>
    <row r="555" s="11" customFormat="1">
      <c r="A555" s="11"/>
      <c r="B555" s="228"/>
      <c r="C555" s="229"/>
      <c r="D555" s="213" t="s">
        <v>199</v>
      </c>
      <c r="E555" s="230" t="s">
        <v>1</v>
      </c>
      <c r="F555" s="231" t="s">
        <v>3332</v>
      </c>
      <c r="G555" s="229"/>
      <c r="H555" s="232">
        <v>-1.625</v>
      </c>
      <c r="I555" s="233"/>
      <c r="J555" s="229"/>
      <c r="K555" s="229"/>
      <c r="L555" s="234"/>
      <c r="M555" s="235"/>
      <c r="N555" s="236"/>
      <c r="O555" s="236"/>
      <c r="P555" s="236"/>
      <c r="Q555" s="236"/>
      <c r="R555" s="236"/>
      <c r="S555" s="236"/>
      <c r="T555" s="237"/>
      <c r="U555" s="11"/>
      <c r="V555" s="11"/>
      <c r="W555" s="11"/>
      <c r="X555" s="11"/>
      <c r="Y555" s="11"/>
      <c r="Z555" s="11"/>
      <c r="AA555" s="11"/>
      <c r="AB555" s="11"/>
      <c r="AC555" s="11"/>
      <c r="AD555" s="11"/>
      <c r="AE555" s="11"/>
      <c r="AT555" s="238" t="s">
        <v>199</v>
      </c>
      <c r="AU555" s="238" t="s">
        <v>85</v>
      </c>
      <c r="AV555" s="11" t="s">
        <v>85</v>
      </c>
      <c r="AW555" s="11" t="s">
        <v>32</v>
      </c>
      <c r="AX555" s="11" t="s">
        <v>76</v>
      </c>
      <c r="AY555" s="238" t="s">
        <v>195</v>
      </c>
    </row>
    <row r="556" s="10" customFormat="1">
      <c r="A556" s="10"/>
      <c r="B556" s="218"/>
      <c r="C556" s="219"/>
      <c r="D556" s="213" t="s">
        <v>199</v>
      </c>
      <c r="E556" s="220" t="s">
        <v>1</v>
      </c>
      <c r="F556" s="221" t="s">
        <v>3258</v>
      </c>
      <c r="G556" s="219"/>
      <c r="H556" s="220" t="s">
        <v>1</v>
      </c>
      <c r="I556" s="222"/>
      <c r="J556" s="219"/>
      <c r="K556" s="219"/>
      <c r="L556" s="223"/>
      <c r="M556" s="224"/>
      <c r="N556" s="225"/>
      <c r="O556" s="225"/>
      <c r="P556" s="225"/>
      <c r="Q556" s="225"/>
      <c r="R556" s="225"/>
      <c r="S556" s="225"/>
      <c r="T556" s="226"/>
      <c r="U556" s="10"/>
      <c r="V556" s="10"/>
      <c r="W556" s="10"/>
      <c r="X556" s="10"/>
      <c r="Y556" s="10"/>
      <c r="Z556" s="10"/>
      <c r="AA556" s="10"/>
      <c r="AB556" s="10"/>
      <c r="AC556" s="10"/>
      <c r="AD556" s="10"/>
      <c r="AE556" s="10"/>
      <c r="AT556" s="227" t="s">
        <v>199</v>
      </c>
      <c r="AU556" s="227" t="s">
        <v>85</v>
      </c>
      <c r="AV556" s="10" t="s">
        <v>83</v>
      </c>
      <c r="AW556" s="10" t="s">
        <v>32</v>
      </c>
      <c r="AX556" s="10" t="s">
        <v>76</v>
      </c>
      <c r="AY556" s="227" t="s">
        <v>195</v>
      </c>
    </row>
    <row r="557" s="11" customFormat="1">
      <c r="A557" s="11"/>
      <c r="B557" s="228"/>
      <c r="C557" s="229"/>
      <c r="D557" s="213" t="s">
        <v>199</v>
      </c>
      <c r="E557" s="230" t="s">
        <v>1</v>
      </c>
      <c r="F557" s="231" t="s">
        <v>3390</v>
      </c>
      <c r="G557" s="229"/>
      <c r="H557" s="232">
        <v>-0.20999999999999999</v>
      </c>
      <c r="I557" s="233"/>
      <c r="J557" s="229"/>
      <c r="K557" s="229"/>
      <c r="L557" s="234"/>
      <c r="M557" s="235"/>
      <c r="N557" s="236"/>
      <c r="O557" s="236"/>
      <c r="P557" s="236"/>
      <c r="Q557" s="236"/>
      <c r="R557" s="236"/>
      <c r="S557" s="236"/>
      <c r="T557" s="237"/>
      <c r="U557" s="11"/>
      <c r="V557" s="11"/>
      <c r="W557" s="11"/>
      <c r="X557" s="11"/>
      <c r="Y557" s="11"/>
      <c r="Z557" s="11"/>
      <c r="AA557" s="11"/>
      <c r="AB557" s="11"/>
      <c r="AC557" s="11"/>
      <c r="AD557" s="11"/>
      <c r="AE557" s="11"/>
      <c r="AT557" s="238" t="s">
        <v>199</v>
      </c>
      <c r="AU557" s="238" t="s">
        <v>85</v>
      </c>
      <c r="AV557" s="11" t="s">
        <v>85</v>
      </c>
      <c r="AW557" s="11" t="s">
        <v>32</v>
      </c>
      <c r="AX557" s="11" t="s">
        <v>76</v>
      </c>
      <c r="AY557" s="238" t="s">
        <v>195</v>
      </c>
    </row>
    <row r="558" s="16" customFormat="1">
      <c r="A558" s="16"/>
      <c r="B558" s="298"/>
      <c r="C558" s="299"/>
      <c r="D558" s="213" t="s">
        <v>199</v>
      </c>
      <c r="E558" s="300" t="s">
        <v>1</v>
      </c>
      <c r="F558" s="301" t="s">
        <v>1498</v>
      </c>
      <c r="G558" s="299"/>
      <c r="H558" s="302">
        <v>295.98399999999998</v>
      </c>
      <c r="I558" s="303"/>
      <c r="J558" s="299"/>
      <c r="K558" s="299"/>
      <c r="L558" s="304"/>
      <c r="M558" s="305"/>
      <c r="N558" s="306"/>
      <c r="O558" s="306"/>
      <c r="P558" s="306"/>
      <c r="Q558" s="306"/>
      <c r="R558" s="306"/>
      <c r="S558" s="306"/>
      <c r="T558" s="307"/>
      <c r="U558" s="16"/>
      <c r="V558" s="16"/>
      <c r="W558" s="16"/>
      <c r="X558" s="16"/>
      <c r="Y558" s="16"/>
      <c r="Z558" s="16"/>
      <c r="AA558" s="16"/>
      <c r="AB558" s="16"/>
      <c r="AC558" s="16"/>
      <c r="AD558" s="16"/>
      <c r="AE558" s="16"/>
      <c r="AT558" s="308" t="s">
        <v>199</v>
      </c>
      <c r="AU558" s="308" t="s">
        <v>85</v>
      </c>
      <c r="AV558" s="16" t="s">
        <v>229</v>
      </c>
      <c r="AW558" s="16" t="s">
        <v>32</v>
      </c>
      <c r="AX558" s="16" t="s">
        <v>76</v>
      </c>
      <c r="AY558" s="308" t="s">
        <v>195</v>
      </c>
    </row>
    <row r="559" s="11" customFormat="1">
      <c r="A559" s="11"/>
      <c r="B559" s="228"/>
      <c r="C559" s="229"/>
      <c r="D559" s="213" t="s">
        <v>199</v>
      </c>
      <c r="E559" s="230" t="s">
        <v>1</v>
      </c>
      <c r="F559" s="231" t="s">
        <v>3391</v>
      </c>
      <c r="G559" s="229"/>
      <c r="H559" s="232">
        <v>14.799</v>
      </c>
      <c r="I559" s="233"/>
      <c r="J559" s="229"/>
      <c r="K559" s="229"/>
      <c r="L559" s="234"/>
      <c r="M559" s="235"/>
      <c r="N559" s="236"/>
      <c r="O559" s="236"/>
      <c r="P559" s="236"/>
      <c r="Q559" s="236"/>
      <c r="R559" s="236"/>
      <c r="S559" s="236"/>
      <c r="T559" s="237"/>
      <c r="U559" s="11"/>
      <c r="V559" s="11"/>
      <c r="W559" s="11"/>
      <c r="X559" s="11"/>
      <c r="Y559" s="11"/>
      <c r="Z559" s="11"/>
      <c r="AA559" s="11"/>
      <c r="AB559" s="11"/>
      <c r="AC559" s="11"/>
      <c r="AD559" s="11"/>
      <c r="AE559" s="11"/>
      <c r="AT559" s="238" t="s">
        <v>199</v>
      </c>
      <c r="AU559" s="238" t="s">
        <v>85</v>
      </c>
      <c r="AV559" s="11" t="s">
        <v>85</v>
      </c>
      <c r="AW559" s="11" t="s">
        <v>32</v>
      </c>
      <c r="AX559" s="11" t="s">
        <v>76</v>
      </c>
      <c r="AY559" s="238" t="s">
        <v>195</v>
      </c>
    </row>
    <row r="560" s="16" customFormat="1">
      <c r="A560" s="16"/>
      <c r="B560" s="298"/>
      <c r="C560" s="299"/>
      <c r="D560" s="213" t="s">
        <v>199</v>
      </c>
      <c r="E560" s="300" t="s">
        <v>1</v>
      </c>
      <c r="F560" s="301" t="s">
        <v>1498</v>
      </c>
      <c r="G560" s="299"/>
      <c r="H560" s="302">
        <v>14.799</v>
      </c>
      <c r="I560" s="303"/>
      <c r="J560" s="299"/>
      <c r="K560" s="299"/>
      <c r="L560" s="304"/>
      <c r="M560" s="305"/>
      <c r="N560" s="306"/>
      <c r="O560" s="306"/>
      <c r="P560" s="306"/>
      <c r="Q560" s="306"/>
      <c r="R560" s="306"/>
      <c r="S560" s="306"/>
      <c r="T560" s="307"/>
      <c r="U560" s="16"/>
      <c r="V560" s="16"/>
      <c r="W560" s="16"/>
      <c r="X560" s="16"/>
      <c r="Y560" s="16"/>
      <c r="Z560" s="16"/>
      <c r="AA560" s="16"/>
      <c r="AB560" s="16"/>
      <c r="AC560" s="16"/>
      <c r="AD560" s="16"/>
      <c r="AE560" s="16"/>
      <c r="AT560" s="308" t="s">
        <v>199</v>
      </c>
      <c r="AU560" s="308" t="s">
        <v>85</v>
      </c>
      <c r="AV560" s="16" t="s">
        <v>229</v>
      </c>
      <c r="AW560" s="16" t="s">
        <v>32</v>
      </c>
      <c r="AX560" s="16" t="s">
        <v>76</v>
      </c>
      <c r="AY560" s="308" t="s">
        <v>195</v>
      </c>
    </row>
    <row r="561" s="10" customFormat="1">
      <c r="A561" s="10"/>
      <c r="B561" s="218"/>
      <c r="C561" s="219"/>
      <c r="D561" s="213" t="s">
        <v>199</v>
      </c>
      <c r="E561" s="220" t="s">
        <v>1</v>
      </c>
      <c r="F561" s="221" t="s">
        <v>3274</v>
      </c>
      <c r="G561" s="219"/>
      <c r="H561" s="220" t="s">
        <v>1</v>
      </c>
      <c r="I561" s="222"/>
      <c r="J561" s="219"/>
      <c r="K561" s="219"/>
      <c r="L561" s="223"/>
      <c r="M561" s="224"/>
      <c r="N561" s="225"/>
      <c r="O561" s="225"/>
      <c r="P561" s="225"/>
      <c r="Q561" s="225"/>
      <c r="R561" s="225"/>
      <c r="S561" s="225"/>
      <c r="T561" s="226"/>
      <c r="U561" s="10"/>
      <c r="V561" s="10"/>
      <c r="W561" s="10"/>
      <c r="X561" s="10"/>
      <c r="Y561" s="10"/>
      <c r="Z561" s="10"/>
      <c r="AA561" s="10"/>
      <c r="AB561" s="10"/>
      <c r="AC561" s="10"/>
      <c r="AD561" s="10"/>
      <c r="AE561" s="10"/>
      <c r="AT561" s="227" t="s">
        <v>199</v>
      </c>
      <c r="AU561" s="227" t="s">
        <v>85</v>
      </c>
      <c r="AV561" s="10" t="s">
        <v>83</v>
      </c>
      <c r="AW561" s="10" t="s">
        <v>32</v>
      </c>
      <c r="AX561" s="10" t="s">
        <v>76</v>
      </c>
      <c r="AY561" s="227" t="s">
        <v>195</v>
      </c>
    </row>
    <row r="562" s="11" customFormat="1">
      <c r="A562" s="11"/>
      <c r="B562" s="228"/>
      <c r="C562" s="229"/>
      <c r="D562" s="213" t="s">
        <v>199</v>
      </c>
      <c r="E562" s="230" t="s">
        <v>1</v>
      </c>
      <c r="F562" s="231" t="s">
        <v>3392</v>
      </c>
      <c r="G562" s="229"/>
      <c r="H562" s="232">
        <v>8.3819999999999997</v>
      </c>
      <c r="I562" s="233"/>
      <c r="J562" s="229"/>
      <c r="K562" s="229"/>
      <c r="L562" s="234"/>
      <c r="M562" s="235"/>
      <c r="N562" s="236"/>
      <c r="O562" s="236"/>
      <c r="P562" s="236"/>
      <c r="Q562" s="236"/>
      <c r="R562" s="236"/>
      <c r="S562" s="236"/>
      <c r="T562" s="237"/>
      <c r="U562" s="11"/>
      <c r="V562" s="11"/>
      <c r="W562" s="11"/>
      <c r="X562" s="11"/>
      <c r="Y562" s="11"/>
      <c r="Z562" s="11"/>
      <c r="AA562" s="11"/>
      <c r="AB562" s="11"/>
      <c r="AC562" s="11"/>
      <c r="AD562" s="11"/>
      <c r="AE562" s="11"/>
      <c r="AT562" s="238" t="s">
        <v>199</v>
      </c>
      <c r="AU562" s="238" t="s">
        <v>85</v>
      </c>
      <c r="AV562" s="11" t="s">
        <v>85</v>
      </c>
      <c r="AW562" s="11" t="s">
        <v>32</v>
      </c>
      <c r="AX562" s="11" t="s">
        <v>76</v>
      </c>
      <c r="AY562" s="238" t="s">
        <v>195</v>
      </c>
    </row>
    <row r="563" s="10" customFormat="1">
      <c r="A563" s="10"/>
      <c r="B563" s="218"/>
      <c r="C563" s="219"/>
      <c r="D563" s="213" t="s">
        <v>199</v>
      </c>
      <c r="E563" s="220" t="s">
        <v>1</v>
      </c>
      <c r="F563" s="221" t="s">
        <v>3292</v>
      </c>
      <c r="G563" s="219"/>
      <c r="H563" s="220" t="s">
        <v>1</v>
      </c>
      <c r="I563" s="222"/>
      <c r="J563" s="219"/>
      <c r="K563" s="219"/>
      <c r="L563" s="223"/>
      <c r="M563" s="224"/>
      <c r="N563" s="225"/>
      <c r="O563" s="225"/>
      <c r="P563" s="225"/>
      <c r="Q563" s="225"/>
      <c r="R563" s="225"/>
      <c r="S563" s="225"/>
      <c r="T563" s="226"/>
      <c r="U563" s="10"/>
      <c r="V563" s="10"/>
      <c r="W563" s="10"/>
      <c r="X563" s="10"/>
      <c r="Y563" s="10"/>
      <c r="Z563" s="10"/>
      <c r="AA563" s="10"/>
      <c r="AB563" s="10"/>
      <c r="AC563" s="10"/>
      <c r="AD563" s="10"/>
      <c r="AE563" s="10"/>
      <c r="AT563" s="227" t="s">
        <v>199</v>
      </c>
      <c r="AU563" s="227" t="s">
        <v>85</v>
      </c>
      <c r="AV563" s="10" t="s">
        <v>83</v>
      </c>
      <c r="AW563" s="10" t="s">
        <v>32</v>
      </c>
      <c r="AX563" s="10" t="s">
        <v>76</v>
      </c>
      <c r="AY563" s="227" t="s">
        <v>195</v>
      </c>
    </row>
    <row r="564" s="11" customFormat="1">
      <c r="A564" s="11"/>
      <c r="B564" s="228"/>
      <c r="C564" s="229"/>
      <c r="D564" s="213" t="s">
        <v>199</v>
      </c>
      <c r="E564" s="230" t="s">
        <v>1</v>
      </c>
      <c r="F564" s="231" t="s">
        <v>3393</v>
      </c>
      <c r="G564" s="229"/>
      <c r="H564" s="232">
        <v>7.4930000000000003</v>
      </c>
      <c r="I564" s="233"/>
      <c r="J564" s="229"/>
      <c r="K564" s="229"/>
      <c r="L564" s="234"/>
      <c r="M564" s="235"/>
      <c r="N564" s="236"/>
      <c r="O564" s="236"/>
      <c r="P564" s="236"/>
      <c r="Q564" s="236"/>
      <c r="R564" s="236"/>
      <c r="S564" s="236"/>
      <c r="T564" s="237"/>
      <c r="U564" s="11"/>
      <c r="V564" s="11"/>
      <c r="W564" s="11"/>
      <c r="X564" s="11"/>
      <c r="Y564" s="11"/>
      <c r="Z564" s="11"/>
      <c r="AA564" s="11"/>
      <c r="AB564" s="11"/>
      <c r="AC564" s="11"/>
      <c r="AD564" s="11"/>
      <c r="AE564" s="11"/>
      <c r="AT564" s="238" t="s">
        <v>199</v>
      </c>
      <c r="AU564" s="238" t="s">
        <v>85</v>
      </c>
      <c r="AV564" s="11" t="s">
        <v>85</v>
      </c>
      <c r="AW564" s="11" t="s">
        <v>32</v>
      </c>
      <c r="AX564" s="11" t="s">
        <v>76</v>
      </c>
      <c r="AY564" s="238" t="s">
        <v>195</v>
      </c>
    </row>
    <row r="565" s="10" customFormat="1">
      <c r="A565" s="10"/>
      <c r="B565" s="218"/>
      <c r="C565" s="219"/>
      <c r="D565" s="213" t="s">
        <v>199</v>
      </c>
      <c r="E565" s="220" t="s">
        <v>1</v>
      </c>
      <c r="F565" s="221" t="s">
        <v>3294</v>
      </c>
      <c r="G565" s="219"/>
      <c r="H565" s="220" t="s">
        <v>1</v>
      </c>
      <c r="I565" s="222"/>
      <c r="J565" s="219"/>
      <c r="K565" s="219"/>
      <c r="L565" s="223"/>
      <c r="M565" s="224"/>
      <c r="N565" s="225"/>
      <c r="O565" s="225"/>
      <c r="P565" s="225"/>
      <c r="Q565" s="225"/>
      <c r="R565" s="225"/>
      <c r="S565" s="225"/>
      <c r="T565" s="226"/>
      <c r="U565" s="10"/>
      <c r="V565" s="10"/>
      <c r="W565" s="10"/>
      <c r="X565" s="10"/>
      <c r="Y565" s="10"/>
      <c r="Z565" s="10"/>
      <c r="AA565" s="10"/>
      <c r="AB565" s="10"/>
      <c r="AC565" s="10"/>
      <c r="AD565" s="10"/>
      <c r="AE565" s="10"/>
      <c r="AT565" s="227" t="s">
        <v>199</v>
      </c>
      <c r="AU565" s="227" t="s">
        <v>85</v>
      </c>
      <c r="AV565" s="10" t="s">
        <v>83</v>
      </c>
      <c r="AW565" s="10" t="s">
        <v>32</v>
      </c>
      <c r="AX565" s="10" t="s">
        <v>76</v>
      </c>
      <c r="AY565" s="227" t="s">
        <v>195</v>
      </c>
    </row>
    <row r="566" s="11" customFormat="1">
      <c r="A566" s="11"/>
      <c r="B566" s="228"/>
      <c r="C566" s="229"/>
      <c r="D566" s="213" t="s">
        <v>199</v>
      </c>
      <c r="E566" s="230" t="s">
        <v>1</v>
      </c>
      <c r="F566" s="231" t="s">
        <v>3394</v>
      </c>
      <c r="G566" s="229"/>
      <c r="H566" s="232">
        <v>1.823</v>
      </c>
      <c r="I566" s="233"/>
      <c r="J566" s="229"/>
      <c r="K566" s="229"/>
      <c r="L566" s="234"/>
      <c r="M566" s="235"/>
      <c r="N566" s="236"/>
      <c r="O566" s="236"/>
      <c r="P566" s="236"/>
      <c r="Q566" s="236"/>
      <c r="R566" s="236"/>
      <c r="S566" s="236"/>
      <c r="T566" s="237"/>
      <c r="U566" s="11"/>
      <c r="V566" s="11"/>
      <c r="W566" s="11"/>
      <c r="X566" s="11"/>
      <c r="Y566" s="11"/>
      <c r="Z566" s="11"/>
      <c r="AA566" s="11"/>
      <c r="AB566" s="11"/>
      <c r="AC566" s="11"/>
      <c r="AD566" s="11"/>
      <c r="AE566" s="11"/>
      <c r="AT566" s="238" t="s">
        <v>199</v>
      </c>
      <c r="AU566" s="238" t="s">
        <v>85</v>
      </c>
      <c r="AV566" s="11" t="s">
        <v>85</v>
      </c>
      <c r="AW566" s="11" t="s">
        <v>32</v>
      </c>
      <c r="AX566" s="11" t="s">
        <v>76</v>
      </c>
      <c r="AY566" s="238" t="s">
        <v>195</v>
      </c>
    </row>
    <row r="567" s="10" customFormat="1">
      <c r="A567" s="10"/>
      <c r="B567" s="218"/>
      <c r="C567" s="219"/>
      <c r="D567" s="213" t="s">
        <v>199</v>
      </c>
      <c r="E567" s="220" t="s">
        <v>1</v>
      </c>
      <c r="F567" s="221" t="s">
        <v>2231</v>
      </c>
      <c r="G567" s="219"/>
      <c r="H567" s="220" t="s">
        <v>1</v>
      </c>
      <c r="I567" s="222"/>
      <c r="J567" s="219"/>
      <c r="K567" s="219"/>
      <c r="L567" s="223"/>
      <c r="M567" s="224"/>
      <c r="N567" s="225"/>
      <c r="O567" s="225"/>
      <c r="P567" s="225"/>
      <c r="Q567" s="225"/>
      <c r="R567" s="225"/>
      <c r="S567" s="225"/>
      <c r="T567" s="226"/>
      <c r="U567" s="10"/>
      <c r="V567" s="10"/>
      <c r="W567" s="10"/>
      <c r="X567" s="10"/>
      <c r="Y567" s="10"/>
      <c r="Z567" s="10"/>
      <c r="AA567" s="10"/>
      <c r="AB567" s="10"/>
      <c r="AC567" s="10"/>
      <c r="AD567" s="10"/>
      <c r="AE567" s="10"/>
      <c r="AT567" s="227" t="s">
        <v>199</v>
      </c>
      <c r="AU567" s="227" t="s">
        <v>85</v>
      </c>
      <c r="AV567" s="10" t="s">
        <v>83</v>
      </c>
      <c r="AW567" s="10" t="s">
        <v>32</v>
      </c>
      <c r="AX567" s="10" t="s">
        <v>76</v>
      </c>
      <c r="AY567" s="227" t="s">
        <v>195</v>
      </c>
    </row>
    <row r="568" s="10" customFormat="1">
      <c r="A568" s="10"/>
      <c r="B568" s="218"/>
      <c r="C568" s="219"/>
      <c r="D568" s="213" t="s">
        <v>199</v>
      </c>
      <c r="E568" s="220" t="s">
        <v>1</v>
      </c>
      <c r="F568" s="221" t="s">
        <v>3296</v>
      </c>
      <c r="G568" s="219"/>
      <c r="H568" s="220" t="s">
        <v>1</v>
      </c>
      <c r="I568" s="222"/>
      <c r="J568" s="219"/>
      <c r="K568" s="219"/>
      <c r="L568" s="223"/>
      <c r="M568" s="224"/>
      <c r="N568" s="225"/>
      <c r="O568" s="225"/>
      <c r="P568" s="225"/>
      <c r="Q568" s="225"/>
      <c r="R568" s="225"/>
      <c r="S568" s="225"/>
      <c r="T568" s="226"/>
      <c r="U568" s="10"/>
      <c r="V568" s="10"/>
      <c r="W568" s="10"/>
      <c r="X568" s="10"/>
      <c r="Y568" s="10"/>
      <c r="Z568" s="10"/>
      <c r="AA568" s="10"/>
      <c r="AB568" s="10"/>
      <c r="AC568" s="10"/>
      <c r="AD568" s="10"/>
      <c r="AE568" s="10"/>
      <c r="AT568" s="227" t="s">
        <v>199</v>
      </c>
      <c r="AU568" s="227" t="s">
        <v>85</v>
      </c>
      <c r="AV568" s="10" t="s">
        <v>83</v>
      </c>
      <c r="AW568" s="10" t="s">
        <v>32</v>
      </c>
      <c r="AX568" s="10" t="s">
        <v>76</v>
      </c>
      <c r="AY568" s="227" t="s">
        <v>195</v>
      </c>
    </row>
    <row r="569" s="11" customFormat="1">
      <c r="A569" s="11"/>
      <c r="B569" s="228"/>
      <c r="C569" s="229"/>
      <c r="D569" s="213" t="s">
        <v>199</v>
      </c>
      <c r="E569" s="230" t="s">
        <v>1</v>
      </c>
      <c r="F569" s="231" t="s">
        <v>3395</v>
      </c>
      <c r="G569" s="229"/>
      <c r="H569" s="232">
        <v>-2.3879999999999999</v>
      </c>
      <c r="I569" s="233"/>
      <c r="J569" s="229"/>
      <c r="K569" s="229"/>
      <c r="L569" s="234"/>
      <c r="M569" s="235"/>
      <c r="N569" s="236"/>
      <c r="O569" s="236"/>
      <c r="P569" s="236"/>
      <c r="Q569" s="236"/>
      <c r="R569" s="236"/>
      <c r="S569" s="236"/>
      <c r="T569" s="237"/>
      <c r="U569" s="11"/>
      <c r="V569" s="11"/>
      <c r="W569" s="11"/>
      <c r="X569" s="11"/>
      <c r="Y569" s="11"/>
      <c r="Z569" s="11"/>
      <c r="AA569" s="11"/>
      <c r="AB569" s="11"/>
      <c r="AC569" s="11"/>
      <c r="AD569" s="11"/>
      <c r="AE569" s="11"/>
      <c r="AT569" s="238" t="s">
        <v>199</v>
      </c>
      <c r="AU569" s="238" t="s">
        <v>85</v>
      </c>
      <c r="AV569" s="11" t="s">
        <v>85</v>
      </c>
      <c r="AW569" s="11" t="s">
        <v>32</v>
      </c>
      <c r="AX569" s="11" t="s">
        <v>76</v>
      </c>
      <c r="AY569" s="238" t="s">
        <v>195</v>
      </c>
    </row>
    <row r="570" s="11" customFormat="1">
      <c r="A570" s="11"/>
      <c r="B570" s="228"/>
      <c r="C570" s="229"/>
      <c r="D570" s="213" t="s">
        <v>199</v>
      </c>
      <c r="E570" s="230" t="s">
        <v>1</v>
      </c>
      <c r="F570" s="231" t="s">
        <v>3396</v>
      </c>
      <c r="G570" s="229"/>
      <c r="H570" s="232">
        <v>-2.0249999999999999</v>
      </c>
      <c r="I570" s="233"/>
      <c r="J570" s="229"/>
      <c r="K570" s="229"/>
      <c r="L570" s="234"/>
      <c r="M570" s="235"/>
      <c r="N570" s="236"/>
      <c r="O570" s="236"/>
      <c r="P570" s="236"/>
      <c r="Q570" s="236"/>
      <c r="R570" s="236"/>
      <c r="S570" s="236"/>
      <c r="T570" s="237"/>
      <c r="U570" s="11"/>
      <c r="V570" s="11"/>
      <c r="W570" s="11"/>
      <c r="X570" s="11"/>
      <c r="Y570" s="11"/>
      <c r="Z570" s="11"/>
      <c r="AA570" s="11"/>
      <c r="AB570" s="11"/>
      <c r="AC570" s="11"/>
      <c r="AD570" s="11"/>
      <c r="AE570" s="11"/>
      <c r="AT570" s="238" t="s">
        <v>199</v>
      </c>
      <c r="AU570" s="238" t="s">
        <v>85</v>
      </c>
      <c r="AV570" s="11" t="s">
        <v>85</v>
      </c>
      <c r="AW570" s="11" t="s">
        <v>32</v>
      </c>
      <c r="AX570" s="11" t="s">
        <v>76</v>
      </c>
      <c r="AY570" s="238" t="s">
        <v>195</v>
      </c>
    </row>
    <row r="571" s="16" customFormat="1">
      <c r="A571" s="16"/>
      <c r="B571" s="298"/>
      <c r="C571" s="299"/>
      <c r="D571" s="213" t="s">
        <v>199</v>
      </c>
      <c r="E571" s="300" t="s">
        <v>1</v>
      </c>
      <c r="F571" s="301" t="s">
        <v>1498</v>
      </c>
      <c r="G571" s="299"/>
      <c r="H571" s="302">
        <v>13.285</v>
      </c>
      <c r="I571" s="303"/>
      <c r="J571" s="299"/>
      <c r="K571" s="299"/>
      <c r="L571" s="304"/>
      <c r="M571" s="305"/>
      <c r="N571" s="306"/>
      <c r="O571" s="306"/>
      <c r="P571" s="306"/>
      <c r="Q571" s="306"/>
      <c r="R571" s="306"/>
      <c r="S571" s="306"/>
      <c r="T571" s="307"/>
      <c r="U571" s="16"/>
      <c r="V571" s="16"/>
      <c r="W571" s="16"/>
      <c r="X571" s="16"/>
      <c r="Y571" s="16"/>
      <c r="Z571" s="16"/>
      <c r="AA571" s="16"/>
      <c r="AB571" s="16"/>
      <c r="AC571" s="16"/>
      <c r="AD571" s="16"/>
      <c r="AE571" s="16"/>
      <c r="AT571" s="308" t="s">
        <v>199</v>
      </c>
      <c r="AU571" s="308" t="s">
        <v>85</v>
      </c>
      <c r="AV571" s="16" t="s">
        <v>229</v>
      </c>
      <c r="AW571" s="16" t="s">
        <v>32</v>
      </c>
      <c r="AX571" s="16" t="s">
        <v>76</v>
      </c>
      <c r="AY571" s="308" t="s">
        <v>195</v>
      </c>
    </row>
    <row r="572" s="11" customFormat="1">
      <c r="A572" s="11"/>
      <c r="B572" s="228"/>
      <c r="C572" s="229"/>
      <c r="D572" s="213" t="s">
        <v>199</v>
      </c>
      <c r="E572" s="230" t="s">
        <v>1</v>
      </c>
      <c r="F572" s="231" t="s">
        <v>3397</v>
      </c>
      <c r="G572" s="229"/>
      <c r="H572" s="232">
        <v>11.957000000000001</v>
      </c>
      <c r="I572" s="233"/>
      <c r="J572" s="229"/>
      <c r="K572" s="229"/>
      <c r="L572" s="234"/>
      <c r="M572" s="235"/>
      <c r="N572" s="236"/>
      <c r="O572" s="236"/>
      <c r="P572" s="236"/>
      <c r="Q572" s="236"/>
      <c r="R572" s="236"/>
      <c r="S572" s="236"/>
      <c r="T572" s="237"/>
      <c r="U572" s="11"/>
      <c r="V572" s="11"/>
      <c r="W572" s="11"/>
      <c r="X572" s="11"/>
      <c r="Y572" s="11"/>
      <c r="Z572" s="11"/>
      <c r="AA572" s="11"/>
      <c r="AB572" s="11"/>
      <c r="AC572" s="11"/>
      <c r="AD572" s="11"/>
      <c r="AE572" s="11"/>
      <c r="AT572" s="238" t="s">
        <v>199</v>
      </c>
      <c r="AU572" s="238" t="s">
        <v>85</v>
      </c>
      <c r="AV572" s="11" t="s">
        <v>85</v>
      </c>
      <c r="AW572" s="11" t="s">
        <v>32</v>
      </c>
      <c r="AX572" s="11" t="s">
        <v>76</v>
      </c>
      <c r="AY572" s="238" t="s">
        <v>195</v>
      </c>
    </row>
    <row r="573" s="16" customFormat="1">
      <c r="A573" s="16"/>
      <c r="B573" s="298"/>
      <c r="C573" s="299"/>
      <c r="D573" s="213" t="s">
        <v>199</v>
      </c>
      <c r="E573" s="300" t="s">
        <v>1</v>
      </c>
      <c r="F573" s="301" t="s">
        <v>1498</v>
      </c>
      <c r="G573" s="299"/>
      <c r="H573" s="302">
        <v>11.957000000000001</v>
      </c>
      <c r="I573" s="303"/>
      <c r="J573" s="299"/>
      <c r="K573" s="299"/>
      <c r="L573" s="304"/>
      <c r="M573" s="305"/>
      <c r="N573" s="306"/>
      <c r="O573" s="306"/>
      <c r="P573" s="306"/>
      <c r="Q573" s="306"/>
      <c r="R573" s="306"/>
      <c r="S573" s="306"/>
      <c r="T573" s="307"/>
      <c r="U573" s="16"/>
      <c r="V573" s="16"/>
      <c r="W573" s="16"/>
      <c r="X573" s="16"/>
      <c r="Y573" s="16"/>
      <c r="Z573" s="16"/>
      <c r="AA573" s="16"/>
      <c r="AB573" s="16"/>
      <c r="AC573" s="16"/>
      <c r="AD573" s="16"/>
      <c r="AE573" s="16"/>
      <c r="AT573" s="308" t="s">
        <v>199</v>
      </c>
      <c r="AU573" s="308" t="s">
        <v>85</v>
      </c>
      <c r="AV573" s="16" t="s">
        <v>229</v>
      </c>
      <c r="AW573" s="16" t="s">
        <v>32</v>
      </c>
      <c r="AX573" s="16" t="s">
        <v>76</v>
      </c>
      <c r="AY573" s="308" t="s">
        <v>195</v>
      </c>
    </row>
    <row r="574" s="10" customFormat="1">
      <c r="A574" s="10"/>
      <c r="B574" s="218"/>
      <c r="C574" s="219"/>
      <c r="D574" s="213" t="s">
        <v>199</v>
      </c>
      <c r="E574" s="220" t="s">
        <v>1</v>
      </c>
      <c r="F574" s="221" t="s">
        <v>3398</v>
      </c>
      <c r="G574" s="219"/>
      <c r="H574" s="220" t="s">
        <v>1</v>
      </c>
      <c r="I574" s="222"/>
      <c r="J574" s="219"/>
      <c r="K574" s="219"/>
      <c r="L574" s="223"/>
      <c r="M574" s="224"/>
      <c r="N574" s="225"/>
      <c r="O574" s="225"/>
      <c r="P574" s="225"/>
      <c r="Q574" s="225"/>
      <c r="R574" s="225"/>
      <c r="S574" s="225"/>
      <c r="T574" s="226"/>
      <c r="U574" s="10"/>
      <c r="V574" s="10"/>
      <c r="W574" s="10"/>
      <c r="X574" s="10"/>
      <c r="Y574" s="10"/>
      <c r="Z574" s="10"/>
      <c r="AA574" s="10"/>
      <c r="AB574" s="10"/>
      <c r="AC574" s="10"/>
      <c r="AD574" s="10"/>
      <c r="AE574" s="10"/>
      <c r="AT574" s="227" t="s">
        <v>199</v>
      </c>
      <c r="AU574" s="227" t="s">
        <v>85</v>
      </c>
      <c r="AV574" s="10" t="s">
        <v>83</v>
      </c>
      <c r="AW574" s="10" t="s">
        <v>32</v>
      </c>
      <c r="AX574" s="10" t="s">
        <v>76</v>
      </c>
      <c r="AY574" s="227" t="s">
        <v>195</v>
      </c>
    </row>
    <row r="575" s="11" customFormat="1">
      <c r="A575" s="11"/>
      <c r="B575" s="228"/>
      <c r="C575" s="229"/>
      <c r="D575" s="213" t="s">
        <v>199</v>
      </c>
      <c r="E575" s="230" t="s">
        <v>1</v>
      </c>
      <c r="F575" s="231" t="s">
        <v>3399</v>
      </c>
      <c r="G575" s="229"/>
      <c r="H575" s="232">
        <v>1891.4739999999999</v>
      </c>
      <c r="I575" s="233"/>
      <c r="J575" s="229"/>
      <c r="K575" s="229"/>
      <c r="L575" s="234"/>
      <c r="M575" s="235"/>
      <c r="N575" s="236"/>
      <c r="O575" s="236"/>
      <c r="P575" s="236"/>
      <c r="Q575" s="236"/>
      <c r="R575" s="236"/>
      <c r="S575" s="236"/>
      <c r="T575" s="237"/>
      <c r="U575" s="11"/>
      <c r="V575" s="11"/>
      <c r="W575" s="11"/>
      <c r="X575" s="11"/>
      <c r="Y575" s="11"/>
      <c r="Z575" s="11"/>
      <c r="AA575" s="11"/>
      <c r="AB575" s="11"/>
      <c r="AC575" s="11"/>
      <c r="AD575" s="11"/>
      <c r="AE575" s="11"/>
      <c r="AT575" s="238" t="s">
        <v>199</v>
      </c>
      <c r="AU575" s="238" t="s">
        <v>85</v>
      </c>
      <c r="AV575" s="11" t="s">
        <v>85</v>
      </c>
      <c r="AW575" s="11" t="s">
        <v>32</v>
      </c>
      <c r="AX575" s="11" t="s">
        <v>76</v>
      </c>
      <c r="AY575" s="238" t="s">
        <v>195</v>
      </c>
    </row>
    <row r="576" s="16" customFormat="1">
      <c r="A576" s="16"/>
      <c r="B576" s="298"/>
      <c r="C576" s="299"/>
      <c r="D576" s="213" t="s">
        <v>199</v>
      </c>
      <c r="E576" s="300" t="s">
        <v>1</v>
      </c>
      <c r="F576" s="301" t="s">
        <v>1498</v>
      </c>
      <c r="G576" s="299"/>
      <c r="H576" s="302">
        <v>1891.4739999999999</v>
      </c>
      <c r="I576" s="303"/>
      <c r="J576" s="299"/>
      <c r="K576" s="299"/>
      <c r="L576" s="304"/>
      <c r="M576" s="305"/>
      <c r="N576" s="306"/>
      <c r="O576" s="306"/>
      <c r="P576" s="306"/>
      <c r="Q576" s="306"/>
      <c r="R576" s="306"/>
      <c r="S576" s="306"/>
      <c r="T576" s="307"/>
      <c r="U576" s="16"/>
      <c r="V576" s="16"/>
      <c r="W576" s="16"/>
      <c r="X576" s="16"/>
      <c r="Y576" s="16"/>
      <c r="Z576" s="16"/>
      <c r="AA576" s="16"/>
      <c r="AB576" s="16"/>
      <c r="AC576" s="16"/>
      <c r="AD576" s="16"/>
      <c r="AE576" s="16"/>
      <c r="AT576" s="308" t="s">
        <v>199</v>
      </c>
      <c r="AU576" s="308" t="s">
        <v>85</v>
      </c>
      <c r="AV576" s="16" t="s">
        <v>229</v>
      </c>
      <c r="AW576" s="16" t="s">
        <v>32</v>
      </c>
      <c r="AX576" s="16" t="s">
        <v>83</v>
      </c>
      <c r="AY576" s="308" t="s">
        <v>195</v>
      </c>
    </row>
    <row r="577" s="2" customFormat="1" ht="33" customHeight="1">
      <c r="A577" s="39"/>
      <c r="B577" s="40"/>
      <c r="C577" s="200" t="s">
        <v>300</v>
      </c>
      <c r="D577" s="200" t="s">
        <v>191</v>
      </c>
      <c r="E577" s="201" t="s">
        <v>1542</v>
      </c>
      <c r="F577" s="202" t="s">
        <v>1543</v>
      </c>
      <c r="G577" s="203" t="s">
        <v>1237</v>
      </c>
      <c r="H577" s="204">
        <v>189.14699999999999</v>
      </c>
      <c r="I577" s="205"/>
      <c r="J577" s="206">
        <f>ROUND(I577*H577,2)</f>
        <v>0</v>
      </c>
      <c r="K577" s="202" t="s">
        <v>1412</v>
      </c>
      <c r="L577" s="45"/>
      <c r="M577" s="207" t="s">
        <v>1</v>
      </c>
      <c r="N577" s="208" t="s">
        <v>41</v>
      </c>
      <c r="O577" s="92"/>
      <c r="P577" s="209">
        <f>O577*H577</f>
        <v>0</v>
      </c>
      <c r="Q577" s="209">
        <v>0</v>
      </c>
      <c r="R577" s="209">
        <f>Q577*H577</f>
        <v>0</v>
      </c>
      <c r="S577" s="209">
        <v>0</v>
      </c>
      <c r="T577" s="210">
        <f>S577*H577</f>
        <v>0</v>
      </c>
      <c r="U577" s="39"/>
      <c r="V577" s="39"/>
      <c r="W577" s="39"/>
      <c r="X577" s="39"/>
      <c r="Y577" s="39"/>
      <c r="Z577" s="39"/>
      <c r="AA577" s="39"/>
      <c r="AB577" s="39"/>
      <c r="AC577" s="39"/>
      <c r="AD577" s="39"/>
      <c r="AE577" s="39"/>
      <c r="AR577" s="211" t="s">
        <v>234</v>
      </c>
      <c r="AT577" s="211" t="s">
        <v>191</v>
      </c>
      <c r="AU577" s="211" t="s">
        <v>85</v>
      </c>
      <c r="AY577" s="18" t="s">
        <v>195</v>
      </c>
      <c r="BE577" s="212">
        <f>IF(N577="základní",J577,0)</f>
        <v>0</v>
      </c>
      <c r="BF577" s="212">
        <f>IF(N577="snížená",J577,0)</f>
        <v>0</v>
      </c>
      <c r="BG577" s="212">
        <f>IF(N577="zákl. přenesená",J577,0)</f>
        <v>0</v>
      </c>
      <c r="BH577" s="212">
        <f>IF(N577="sníž. přenesená",J577,0)</f>
        <v>0</v>
      </c>
      <c r="BI577" s="212">
        <f>IF(N577="nulová",J577,0)</f>
        <v>0</v>
      </c>
      <c r="BJ577" s="18" t="s">
        <v>83</v>
      </c>
      <c r="BK577" s="212">
        <f>ROUND(I577*H577,2)</f>
        <v>0</v>
      </c>
      <c r="BL577" s="18" t="s">
        <v>234</v>
      </c>
      <c r="BM577" s="211" t="s">
        <v>3400</v>
      </c>
    </row>
    <row r="578" s="10" customFormat="1">
      <c r="A578" s="10"/>
      <c r="B578" s="218"/>
      <c r="C578" s="219"/>
      <c r="D578" s="213" t="s">
        <v>199</v>
      </c>
      <c r="E578" s="220" t="s">
        <v>1</v>
      </c>
      <c r="F578" s="221" t="s">
        <v>3269</v>
      </c>
      <c r="G578" s="219"/>
      <c r="H578" s="220" t="s">
        <v>1</v>
      </c>
      <c r="I578" s="222"/>
      <c r="J578" s="219"/>
      <c r="K578" s="219"/>
      <c r="L578" s="223"/>
      <c r="M578" s="224"/>
      <c r="N578" s="225"/>
      <c r="O578" s="225"/>
      <c r="P578" s="225"/>
      <c r="Q578" s="225"/>
      <c r="R578" s="225"/>
      <c r="S578" s="225"/>
      <c r="T578" s="226"/>
      <c r="U578" s="10"/>
      <c r="V578" s="10"/>
      <c r="W578" s="10"/>
      <c r="X578" s="10"/>
      <c r="Y578" s="10"/>
      <c r="Z578" s="10"/>
      <c r="AA578" s="10"/>
      <c r="AB578" s="10"/>
      <c r="AC578" s="10"/>
      <c r="AD578" s="10"/>
      <c r="AE578" s="10"/>
      <c r="AT578" s="227" t="s">
        <v>199</v>
      </c>
      <c r="AU578" s="227" t="s">
        <v>85</v>
      </c>
      <c r="AV578" s="10" t="s">
        <v>83</v>
      </c>
      <c r="AW578" s="10" t="s">
        <v>32</v>
      </c>
      <c r="AX578" s="10" t="s">
        <v>76</v>
      </c>
      <c r="AY578" s="227" t="s">
        <v>195</v>
      </c>
    </row>
    <row r="579" s="10" customFormat="1">
      <c r="A579" s="10"/>
      <c r="B579" s="218"/>
      <c r="C579" s="219"/>
      <c r="D579" s="213" t="s">
        <v>199</v>
      </c>
      <c r="E579" s="220" t="s">
        <v>1</v>
      </c>
      <c r="F579" s="221" t="s">
        <v>3304</v>
      </c>
      <c r="G579" s="219"/>
      <c r="H579" s="220" t="s">
        <v>1</v>
      </c>
      <c r="I579" s="222"/>
      <c r="J579" s="219"/>
      <c r="K579" s="219"/>
      <c r="L579" s="223"/>
      <c r="M579" s="224"/>
      <c r="N579" s="225"/>
      <c r="O579" s="225"/>
      <c r="P579" s="225"/>
      <c r="Q579" s="225"/>
      <c r="R579" s="225"/>
      <c r="S579" s="225"/>
      <c r="T579" s="226"/>
      <c r="U579" s="10"/>
      <c r="V579" s="10"/>
      <c r="W579" s="10"/>
      <c r="X579" s="10"/>
      <c r="Y579" s="10"/>
      <c r="Z579" s="10"/>
      <c r="AA579" s="10"/>
      <c r="AB579" s="10"/>
      <c r="AC579" s="10"/>
      <c r="AD579" s="10"/>
      <c r="AE579" s="10"/>
      <c r="AT579" s="227" t="s">
        <v>199</v>
      </c>
      <c r="AU579" s="227" t="s">
        <v>85</v>
      </c>
      <c r="AV579" s="10" t="s">
        <v>83</v>
      </c>
      <c r="AW579" s="10" t="s">
        <v>32</v>
      </c>
      <c r="AX579" s="10" t="s">
        <v>76</v>
      </c>
      <c r="AY579" s="227" t="s">
        <v>195</v>
      </c>
    </row>
    <row r="580" s="11" customFormat="1">
      <c r="A580" s="11"/>
      <c r="B580" s="228"/>
      <c r="C580" s="229"/>
      <c r="D580" s="213" t="s">
        <v>199</v>
      </c>
      <c r="E580" s="230" t="s">
        <v>1</v>
      </c>
      <c r="F580" s="231" t="s">
        <v>3401</v>
      </c>
      <c r="G580" s="229"/>
      <c r="H580" s="232">
        <v>189.14699999999999</v>
      </c>
      <c r="I580" s="233"/>
      <c r="J580" s="229"/>
      <c r="K580" s="229"/>
      <c r="L580" s="234"/>
      <c r="M580" s="235"/>
      <c r="N580" s="236"/>
      <c r="O580" s="236"/>
      <c r="P580" s="236"/>
      <c r="Q580" s="236"/>
      <c r="R580" s="236"/>
      <c r="S580" s="236"/>
      <c r="T580" s="237"/>
      <c r="U580" s="11"/>
      <c r="V580" s="11"/>
      <c r="W580" s="11"/>
      <c r="X580" s="11"/>
      <c r="Y580" s="11"/>
      <c r="Z580" s="11"/>
      <c r="AA580" s="11"/>
      <c r="AB580" s="11"/>
      <c r="AC580" s="11"/>
      <c r="AD580" s="11"/>
      <c r="AE580" s="11"/>
      <c r="AT580" s="238" t="s">
        <v>199</v>
      </c>
      <c r="AU580" s="238" t="s">
        <v>85</v>
      </c>
      <c r="AV580" s="11" t="s">
        <v>85</v>
      </c>
      <c r="AW580" s="11" t="s">
        <v>32</v>
      </c>
      <c r="AX580" s="11" t="s">
        <v>76</v>
      </c>
      <c r="AY580" s="238" t="s">
        <v>195</v>
      </c>
    </row>
    <row r="581" s="15" customFormat="1">
      <c r="A581" s="15"/>
      <c r="B581" s="287"/>
      <c r="C581" s="288"/>
      <c r="D581" s="213" t="s">
        <v>199</v>
      </c>
      <c r="E581" s="289" t="s">
        <v>1</v>
      </c>
      <c r="F581" s="290" t="s">
        <v>1422</v>
      </c>
      <c r="G581" s="288"/>
      <c r="H581" s="291">
        <v>189.14699999999999</v>
      </c>
      <c r="I581" s="292"/>
      <c r="J581" s="288"/>
      <c r="K581" s="288"/>
      <c r="L581" s="293"/>
      <c r="M581" s="294"/>
      <c r="N581" s="295"/>
      <c r="O581" s="295"/>
      <c r="P581" s="295"/>
      <c r="Q581" s="295"/>
      <c r="R581" s="295"/>
      <c r="S581" s="295"/>
      <c r="T581" s="296"/>
      <c r="U581" s="15"/>
      <c r="V581" s="15"/>
      <c r="W581" s="15"/>
      <c r="X581" s="15"/>
      <c r="Y581" s="15"/>
      <c r="Z581" s="15"/>
      <c r="AA581" s="15"/>
      <c r="AB581" s="15"/>
      <c r="AC581" s="15"/>
      <c r="AD581" s="15"/>
      <c r="AE581" s="15"/>
      <c r="AT581" s="297" t="s">
        <v>199</v>
      </c>
      <c r="AU581" s="297" t="s">
        <v>85</v>
      </c>
      <c r="AV581" s="15" t="s">
        <v>234</v>
      </c>
      <c r="AW581" s="15" t="s">
        <v>32</v>
      </c>
      <c r="AX581" s="15" t="s">
        <v>83</v>
      </c>
      <c r="AY581" s="297" t="s">
        <v>195</v>
      </c>
    </row>
    <row r="582" s="2" customFormat="1" ht="24.15" customHeight="1">
      <c r="A582" s="39"/>
      <c r="B582" s="40"/>
      <c r="C582" s="200" t="s">
        <v>7</v>
      </c>
      <c r="D582" s="200" t="s">
        <v>191</v>
      </c>
      <c r="E582" s="201" t="s">
        <v>1546</v>
      </c>
      <c r="F582" s="202" t="s">
        <v>1547</v>
      </c>
      <c r="G582" s="203" t="s">
        <v>1237</v>
      </c>
      <c r="H582" s="204">
        <v>65.135999999999996</v>
      </c>
      <c r="I582" s="205"/>
      <c r="J582" s="206">
        <f>ROUND(I582*H582,2)</f>
        <v>0</v>
      </c>
      <c r="K582" s="202" t="s">
        <v>1412</v>
      </c>
      <c r="L582" s="45"/>
      <c r="M582" s="207" t="s">
        <v>1</v>
      </c>
      <c r="N582" s="208" t="s">
        <v>41</v>
      </c>
      <c r="O582" s="92"/>
      <c r="P582" s="209">
        <f>O582*H582</f>
        <v>0</v>
      </c>
      <c r="Q582" s="209">
        <v>0</v>
      </c>
      <c r="R582" s="209">
        <f>Q582*H582</f>
        <v>0</v>
      </c>
      <c r="S582" s="209">
        <v>0</v>
      </c>
      <c r="T582" s="210">
        <f>S582*H582</f>
        <v>0</v>
      </c>
      <c r="U582" s="39"/>
      <c r="V582" s="39"/>
      <c r="W582" s="39"/>
      <c r="X582" s="39"/>
      <c r="Y582" s="39"/>
      <c r="Z582" s="39"/>
      <c r="AA582" s="39"/>
      <c r="AB582" s="39"/>
      <c r="AC582" s="39"/>
      <c r="AD582" s="39"/>
      <c r="AE582" s="39"/>
      <c r="AR582" s="211" t="s">
        <v>234</v>
      </c>
      <c r="AT582" s="211" t="s">
        <v>191</v>
      </c>
      <c r="AU582" s="211" t="s">
        <v>85</v>
      </c>
      <c r="AY582" s="18" t="s">
        <v>195</v>
      </c>
      <c r="BE582" s="212">
        <f>IF(N582="základní",J582,0)</f>
        <v>0</v>
      </c>
      <c r="BF582" s="212">
        <f>IF(N582="snížená",J582,0)</f>
        <v>0</v>
      </c>
      <c r="BG582" s="212">
        <f>IF(N582="zákl. přenesená",J582,0)</f>
        <v>0</v>
      </c>
      <c r="BH582" s="212">
        <f>IF(N582="sníž. přenesená",J582,0)</f>
        <v>0</v>
      </c>
      <c r="BI582" s="212">
        <f>IF(N582="nulová",J582,0)</f>
        <v>0</v>
      </c>
      <c r="BJ582" s="18" t="s">
        <v>83</v>
      </c>
      <c r="BK582" s="212">
        <f>ROUND(I582*H582,2)</f>
        <v>0</v>
      </c>
      <c r="BL582" s="18" t="s">
        <v>234</v>
      </c>
      <c r="BM582" s="211" t="s">
        <v>3402</v>
      </c>
    </row>
    <row r="583" s="11" customFormat="1">
      <c r="A583" s="11"/>
      <c r="B583" s="228"/>
      <c r="C583" s="229"/>
      <c r="D583" s="213" t="s">
        <v>199</v>
      </c>
      <c r="E583" s="230" t="s">
        <v>1</v>
      </c>
      <c r="F583" s="231" t="s">
        <v>3403</v>
      </c>
      <c r="G583" s="229"/>
      <c r="H583" s="232">
        <v>18.359999999999999</v>
      </c>
      <c r="I583" s="233"/>
      <c r="J583" s="229"/>
      <c r="K583" s="229"/>
      <c r="L583" s="234"/>
      <c r="M583" s="235"/>
      <c r="N583" s="236"/>
      <c r="O583" s="236"/>
      <c r="P583" s="236"/>
      <c r="Q583" s="236"/>
      <c r="R583" s="236"/>
      <c r="S583" s="236"/>
      <c r="T583" s="237"/>
      <c r="U583" s="11"/>
      <c r="V583" s="11"/>
      <c r="W583" s="11"/>
      <c r="X583" s="11"/>
      <c r="Y583" s="11"/>
      <c r="Z583" s="11"/>
      <c r="AA583" s="11"/>
      <c r="AB583" s="11"/>
      <c r="AC583" s="11"/>
      <c r="AD583" s="11"/>
      <c r="AE583" s="11"/>
      <c r="AT583" s="238" t="s">
        <v>199</v>
      </c>
      <c r="AU583" s="238" t="s">
        <v>85</v>
      </c>
      <c r="AV583" s="11" t="s">
        <v>85</v>
      </c>
      <c r="AW583" s="11" t="s">
        <v>32</v>
      </c>
      <c r="AX583" s="11" t="s">
        <v>76</v>
      </c>
      <c r="AY583" s="238" t="s">
        <v>195</v>
      </c>
    </row>
    <row r="584" s="11" customFormat="1">
      <c r="A584" s="11"/>
      <c r="B584" s="228"/>
      <c r="C584" s="229"/>
      <c r="D584" s="213" t="s">
        <v>199</v>
      </c>
      <c r="E584" s="230" t="s">
        <v>1</v>
      </c>
      <c r="F584" s="231" t="s">
        <v>3404</v>
      </c>
      <c r="G584" s="229"/>
      <c r="H584" s="232">
        <v>34.920000000000002</v>
      </c>
      <c r="I584" s="233"/>
      <c r="J584" s="229"/>
      <c r="K584" s="229"/>
      <c r="L584" s="234"/>
      <c r="M584" s="235"/>
      <c r="N584" s="236"/>
      <c r="O584" s="236"/>
      <c r="P584" s="236"/>
      <c r="Q584" s="236"/>
      <c r="R584" s="236"/>
      <c r="S584" s="236"/>
      <c r="T584" s="237"/>
      <c r="U584" s="11"/>
      <c r="V584" s="11"/>
      <c r="W584" s="11"/>
      <c r="X584" s="11"/>
      <c r="Y584" s="11"/>
      <c r="Z584" s="11"/>
      <c r="AA584" s="11"/>
      <c r="AB584" s="11"/>
      <c r="AC584" s="11"/>
      <c r="AD584" s="11"/>
      <c r="AE584" s="11"/>
      <c r="AT584" s="238" t="s">
        <v>199</v>
      </c>
      <c r="AU584" s="238" t="s">
        <v>85</v>
      </c>
      <c r="AV584" s="11" t="s">
        <v>85</v>
      </c>
      <c r="AW584" s="11" t="s">
        <v>32</v>
      </c>
      <c r="AX584" s="11" t="s">
        <v>76</v>
      </c>
      <c r="AY584" s="238" t="s">
        <v>195</v>
      </c>
    </row>
    <row r="585" s="11" customFormat="1">
      <c r="A585" s="11"/>
      <c r="B585" s="228"/>
      <c r="C585" s="229"/>
      <c r="D585" s="213" t="s">
        <v>199</v>
      </c>
      <c r="E585" s="230" t="s">
        <v>1</v>
      </c>
      <c r="F585" s="231" t="s">
        <v>3405</v>
      </c>
      <c r="G585" s="229"/>
      <c r="H585" s="232">
        <v>5.5919999999999996</v>
      </c>
      <c r="I585" s="233"/>
      <c r="J585" s="229"/>
      <c r="K585" s="229"/>
      <c r="L585" s="234"/>
      <c r="M585" s="235"/>
      <c r="N585" s="236"/>
      <c r="O585" s="236"/>
      <c r="P585" s="236"/>
      <c r="Q585" s="236"/>
      <c r="R585" s="236"/>
      <c r="S585" s="236"/>
      <c r="T585" s="237"/>
      <c r="U585" s="11"/>
      <c r="V585" s="11"/>
      <c r="W585" s="11"/>
      <c r="X585" s="11"/>
      <c r="Y585" s="11"/>
      <c r="Z585" s="11"/>
      <c r="AA585" s="11"/>
      <c r="AB585" s="11"/>
      <c r="AC585" s="11"/>
      <c r="AD585" s="11"/>
      <c r="AE585" s="11"/>
      <c r="AT585" s="238" t="s">
        <v>199</v>
      </c>
      <c r="AU585" s="238" t="s">
        <v>85</v>
      </c>
      <c r="AV585" s="11" t="s">
        <v>85</v>
      </c>
      <c r="AW585" s="11" t="s">
        <v>32</v>
      </c>
      <c r="AX585" s="11" t="s">
        <v>76</v>
      </c>
      <c r="AY585" s="238" t="s">
        <v>195</v>
      </c>
    </row>
    <row r="586" s="11" customFormat="1">
      <c r="A586" s="11"/>
      <c r="B586" s="228"/>
      <c r="C586" s="229"/>
      <c r="D586" s="213" t="s">
        <v>199</v>
      </c>
      <c r="E586" s="230" t="s">
        <v>1</v>
      </c>
      <c r="F586" s="231" t="s">
        <v>3406</v>
      </c>
      <c r="G586" s="229"/>
      <c r="H586" s="232">
        <v>6.2640000000000002</v>
      </c>
      <c r="I586" s="233"/>
      <c r="J586" s="229"/>
      <c r="K586" s="229"/>
      <c r="L586" s="234"/>
      <c r="M586" s="235"/>
      <c r="N586" s="236"/>
      <c r="O586" s="236"/>
      <c r="P586" s="236"/>
      <c r="Q586" s="236"/>
      <c r="R586" s="236"/>
      <c r="S586" s="236"/>
      <c r="T586" s="237"/>
      <c r="U586" s="11"/>
      <c r="V586" s="11"/>
      <c r="W586" s="11"/>
      <c r="X586" s="11"/>
      <c r="Y586" s="11"/>
      <c r="Z586" s="11"/>
      <c r="AA586" s="11"/>
      <c r="AB586" s="11"/>
      <c r="AC586" s="11"/>
      <c r="AD586" s="11"/>
      <c r="AE586" s="11"/>
      <c r="AT586" s="238" t="s">
        <v>199</v>
      </c>
      <c r="AU586" s="238" t="s">
        <v>85</v>
      </c>
      <c r="AV586" s="11" t="s">
        <v>85</v>
      </c>
      <c r="AW586" s="11" t="s">
        <v>32</v>
      </c>
      <c r="AX586" s="11" t="s">
        <v>76</v>
      </c>
      <c r="AY586" s="238" t="s">
        <v>195</v>
      </c>
    </row>
    <row r="587" s="15" customFormat="1">
      <c r="A587" s="15"/>
      <c r="B587" s="287"/>
      <c r="C587" s="288"/>
      <c r="D587" s="213" t="s">
        <v>199</v>
      </c>
      <c r="E587" s="289" t="s">
        <v>1</v>
      </c>
      <c r="F587" s="290" t="s">
        <v>1422</v>
      </c>
      <c r="G587" s="288"/>
      <c r="H587" s="291">
        <v>65.135999999999996</v>
      </c>
      <c r="I587" s="292"/>
      <c r="J587" s="288"/>
      <c r="K587" s="288"/>
      <c r="L587" s="293"/>
      <c r="M587" s="294"/>
      <c r="N587" s="295"/>
      <c r="O587" s="295"/>
      <c r="P587" s="295"/>
      <c r="Q587" s="295"/>
      <c r="R587" s="295"/>
      <c r="S587" s="295"/>
      <c r="T587" s="296"/>
      <c r="U587" s="15"/>
      <c r="V587" s="15"/>
      <c r="W587" s="15"/>
      <c r="X587" s="15"/>
      <c r="Y587" s="15"/>
      <c r="Z587" s="15"/>
      <c r="AA587" s="15"/>
      <c r="AB587" s="15"/>
      <c r="AC587" s="15"/>
      <c r="AD587" s="15"/>
      <c r="AE587" s="15"/>
      <c r="AT587" s="297" t="s">
        <v>199</v>
      </c>
      <c r="AU587" s="297" t="s">
        <v>85</v>
      </c>
      <c r="AV587" s="15" t="s">
        <v>234</v>
      </c>
      <c r="AW587" s="15" t="s">
        <v>32</v>
      </c>
      <c r="AX587" s="15" t="s">
        <v>83</v>
      </c>
      <c r="AY587" s="297" t="s">
        <v>195</v>
      </c>
    </row>
    <row r="588" s="2" customFormat="1" ht="44.25" customHeight="1">
      <c r="A588" s="39"/>
      <c r="B588" s="40"/>
      <c r="C588" s="200" t="s">
        <v>307</v>
      </c>
      <c r="D588" s="200" t="s">
        <v>191</v>
      </c>
      <c r="E588" s="201" t="s">
        <v>3407</v>
      </c>
      <c r="F588" s="202" t="s">
        <v>3408</v>
      </c>
      <c r="G588" s="203" t="s">
        <v>513</v>
      </c>
      <c r="H588" s="204">
        <v>10</v>
      </c>
      <c r="I588" s="205"/>
      <c r="J588" s="206">
        <f>ROUND(I588*H588,2)</f>
        <v>0</v>
      </c>
      <c r="K588" s="202" t="s">
        <v>1412</v>
      </c>
      <c r="L588" s="45"/>
      <c r="M588" s="207" t="s">
        <v>1</v>
      </c>
      <c r="N588" s="208" t="s">
        <v>41</v>
      </c>
      <c r="O588" s="92"/>
      <c r="P588" s="209">
        <f>O588*H588</f>
        <v>0</v>
      </c>
      <c r="Q588" s="209">
        <v>0.012</v>
      </c>
      <c r="R588" s="209">
        <f>Q588*H588</f>
        <v>0.12</v>
      </c>
      <c r="S588" s="209">
        <v>0</v>
      </c>
      <c r="T588" s="210">
        <f>S588*H588</f>
        <v>0</v>
      </c>
      <c r="U588" s="39"/>
      <c r="V588" s="39"/>
      <c r="W588" s="39"/>
      <c r="X588" s="39"/>
      <c r="Y588" s="39"/>
      <c r="Z588" s="39"/>
      <c r="AA588" s="39"/>
      <c r="AB588" s="39"/>
      <c r="AC588" s="39"/>
      <c r="AD588" s="39"/>
      <c r="AE588" s="39"/>
      <c r="AR588" s="211" t="s">
        <v>234</v>
      </c>
      <c r="AT588" s="211" t="s">
        <v>191</v>
      </c>
      <c r="AU588" s="211" t="s">
        <v>85</v>
      </c>
      <c r="AY588" s="18" t="s">
        <v>195</v>
      </c>
      <c r="BE588" s="212">
        <f>IF(N588="základní",J588,0)</f>
        <v>0</v>
      </c>
      <c r="BF588" s="212">
        <f>IF(N588="snížená",J588,0)</f>
        <v>0</v>
      </c>
      <c r="BG588" s="212">
        <f>IF(N588="zákl. přenesená",J588,0)</f>
        <v>0</v>
      </c>
      <c r="BH588" s="212">
        <f>IF(N588="sníž. přenesená",J588,0)</f>
        <v>0</v>
      </c>
      <c r="BI588" s="212">
        <f>IF(N588="nulová",J588,0)</f>
        <v>0</v>
      </c>
      <c r="BJ588" s="18" t="s">
        <v>83</v>
      </c>
      <c r="BK588" s="212">
        <f>ROUND(I588*H588,2)</f>
        <v>0</v>
      </c>
      <c r="BL588" s="18" t="s">
        <v>234</v>
      </c>
      <c r="BM588" s="211" t="s">
        <v>3409</v>
      </c>
    </row>
    <row r="589" s="10" customFormat="1">
      <c r="A589" s="10"/>
      <c r="B589" s="218"/>
      <c r="C589" s="219"/>
      <c r="D589" s="213" t="s">
        <v>199</v>
      </c>
      <c r="E589" s="220" t="s">
        <v>1</v>
      </c>
      <c r="F589" s="221" t="s">
        <v>3410</v>
      </c>
      <c r="G589" s="219"/>
      <c r="H589" s="220" t="s">
        <v>1</v>
      </c>
      <c r="I589" s="222"/>
      <c r="J589" s="219"/>
      <c r="K589" s="219"/>
      <c r="L589" s="223"/>
      <c r="M589" s="224"/>
      <c r="N589" s="225"/>
      <c r="O589" s="225"/>
      <c r="P589" s="225"/>
      <c r="Q589" s="225"/>
      <c r="R589" s="225"/>
      <c r="S589" s="225"/>
      <c r="T589" s="226"/>
      <c r="U589" s="10"/>
      <c r="V589" s="10"/>
      <c r="W589" s="10"/>
      <c r="X589" s="10"/>
      <c r="Y589" s="10"/>
      <c r="Z589" s="10"/>
      <c r="AA589" s="10"/>
      <c r="AB589" s="10"/>
      <c r="AC589" s="10"/>
      <c r="AD589" s="10"/>
      <c r="AE589" s="10"/>
      <c r="AT589" s="227" t="s">
        <v>199</v>
      </c>
      <c r="AU589" s="227" t="s">
        <v>85</v>
      </c>
      <c r="AV589" s="10" t="s">
        <v>83</v>
      </c>
      <c r="AW589" s="10" t="s">
        <v>32</v>
      </c>
      <c r="AX589" s="10" t="s">
        <v>76</v>
      </c>
      <c r="AY589" s="227" t="s">
        <v>195</v>
      </c>
    </row>
    <row r="590" s="10" customFormat="1">
      <c r="A590" s="10"/>
      <c r="B590" s="218"/>
      <c r="C590" s="219"/>
      <c r="D590" s="213" t="s">
        <v>199</v>
      </c>
      <c r="E590" s="220" t="s">
        <v>1</v>
      </c>
      <c r="F590" s="221" t="s">
        <v>3411</v>
      </c>
      <c r="G590" s="219"/>
      <c r="H590" s="220" t="s">
        <v>1</v>
      </c>
      <c r="I590" s="222"/>
      <c r="J590" s="219"/>
      <c r="K590" s="219"/>
      <c r="L590" s="223"/>
      <c r="M590" s="224"/>
      <c r="N590" s="225"/>
      <c r="O590" s="225"/>
      <c r="P590" s="225"/>
      <c r="Q590" s="225"/>
      <c r="R590" s="225"/>
      <c r="S590" s="225"/>
      <c r="T590" s="226"/>
      <c r="U590" s="10"/>
      <c r="V590" s="10"/>
      <c r="W590" s="10"/>
      <c r="X590" s="10"/>
      <c r="Y590" s="10"/>
      <c r="Z590" s="10"/>
      <c r="AA590" s="10"/>
      <c r="AB590" s="10"/>
      <c r="AC590" s="10"/>
      <c r="AD590" s="10"/>
      <c r="AE590" s="10"/>
      <c r="AT590" s="227" t="s">
        <v>199</v>
      </c>
      <c r="AU590" s="227" t="s">
        <v>85</v>
      </c>
      <c r="AV590" s="10" t="s">
        <v>83</v>
      </c>
      <c r="AW590" s="10" t="s">
        <v>32</v>
      </c>
      <c r="AX590" s="10" t="s">
        <v>76</v>
      </c>
      <c r="AY590" s="227" t="s">
        <v>195</v>
      </c>
    </row>
    <row r="591" s="11" customFormat="1">
      <c r="A591" s="11"/>
      <c r="B591" s="228"/>
      <c r="C591" s="229"/>
      <c r="D591" s="213" t="s">
        <v>199</v>
      </c>
      <c r="E591" s="230" t="s">
        <v>1</v>
      </c>
      <c r="F591" s="231" t="s">
        <v>3412</v>
      </c>
      <c r="G591" s="229"/>
      <c r="H591" s="232">
        <v>10</v>
      </c>
      <c r="I591" s="233"/>
      <c r="J591" s="229"/>
      <c r="K591" s="229"/>
      <c r="L591" s="234"/>
      <c r="M591" s="235"/>
      <c r="N591" s="236"/>
      <c r="O591" s="236"/>
      <c r="P591" s="236"/>
      <c r="Q591" s="236"/>
      <c r="R591" s="236"/>
      <c r="S591" s="236"/>
      <c r="T591" s="237"/>
      <c r="U591" s="11"/>
      <c r="V591" s="11"/>
      <c r="W591" s="11"/>
      <c r="X591" s="11"/>
      <c r="Y591" s="11"/>
      <c r="Z591" s="11"/>
      <c r="AA591" s="11"/>
      <c r="AB591" s="11"/>
      <c r="AC591" s="11"/>
      <c r="AD591" s="11"/>
      <c r="AE591" s="11"/>
      <c r="AT591" s="238" t="s">
        <v>199</v>
      </c>
      <c r="AU591" s="238" t="s">
        <v>85</v>
      </c>
      <c r="AV591" s="11" t="s">
        <v>85</v>
      </c>
      <c r="AW591" s="11" t="s">
        <v>32</v>
      </c>
      <c r="AX591" s="11" t="s">
        <v>76</v>
      </c>
      <c r="AY591" s="238" t="s">
        <v>195</v>
      </c>
    </row>
    <row r="592" s="15" customFormat="1">
      <c r="A592" s="15"/>
      <c r="B592" s="287"/>
      <c r="C592" s="288"/>
      <c r="D592" s="213" t="s">
        <v>199</v>
      </c>
      <c r="E592" s="289" t="s">
        <v>1</v>
      </c>
      <c r="F592" s="290" t="s">
        <v>1422</v>
      </c>
      <c r="G592" s="288"/>
      <c r="H592" s="291">
        <v>10</v>
      </c>
      <c r="I592" s="292"/>
      <c r="J592" s="288"/>
      <c r="K592" s="288"/>
      <c r="L592" s="293"/>
      <c r="M592" s="294"/>
      <c r="N592" s="295"/>
      <c r="O592" s="295"/>
      <c r="P592" s="295"/>
      <c r="Q592" s="295"/>
      <c r="R592" s="295"/>
      <c r="S592" s="295"/>
      <c r="T592" s="296"/>
      <c r="U592" s="15"/>
      <c r="V592" s="15"/>
      <c r="W592" s="15"/>
      <c r="X592" s="15"/>
      <c r="Y592" s="15"/>
      <c r="Z592" s="15"/>
      <c r="AA592" s="15"/>
      <c r="AB592" s="15"/>
      <c r="AC592" s="15"/>
      <c r="AD592" s="15"/>
      <c r="AE592" s="15"/>
      <c r="AT592" s="297" t="s">
        <v>199</v>
      </c>
      <c r="AU592" s="297" t="s">
        <v>85</v>
      </c>
      <c r="AV592" s="15" t="s">
        <v>234</v>
      </c>
      <c r="AW592" s="15" t="s">
        <v>32</v>
      </c>
      <c r="AX592" s="15" t="s">
        <v>83</v>
      </c>
      <c r="AY592" s="297" t="s">
        <v>195</v>
      </c>
    </row>
    <row r="593" s="2" customFormat="1" ht="24.15" customHeight="1">
      <c r="A593" s="39"/>
      <c r="B593" s="40"/>
      <c r="C593" s="262" t="s">
        <v>311</v>
      </c>
      <c r="D593" s="262" t="s">
        <v>224</v>
      </c>
      <c r="E593" s="263" t="s">
        <v>3413</v>
      </c>
      <c r="F593" s="264" t="s">
        <v>3414</v>
      </c>
      <c r="G593" s="265" t="s">
        <v>513</v>
      </c>
      <c r="H593" s="266">
        <v>11</v>
      </c>
      <c r="I593" s="267"/>
      <c r="J593" s="268">
        <f>ROUND(I593*H593,2)</f>
        <v>0</v>
      </c>
      <c r="K593" s="264" t="s">
        <v>1412</v>
      </c>
      <c r="L593" s="269"/>
      <c r="M593" s="270" t="s">
        <v>1</v>
      </c>
      <c r="N593" s="271" t="s">
        <v>41</v>
      </c>
      <c r="O593" s="92"/>
      <c r="P593" s="209">
        <f>O593*H593</f>
        <v>0</v>
      </c>
      <c r="Q593" s="209">
        <v>0.090520000000000003</v>
      </c>
      <c r="R593" s="209">
        <f>Q593*H593</f>
        <v>0.99572000000000005</v>
      </c>
      <c r="S593" s="209">
        <v>0</v>
      </c>
      <c r="T593" s="210">
        <f>S593*H593</f>
        <v>0</v>
      </c>
      <c r="U593" s="39"/>
      <c r="V593" s="39"/>
      <c r="W593" s="39"/>
      <c r="X593" s="39"/>
      <c r="Y593" s="39"/>
      <c r="Z593" s="39"/>
      <c r="AA593" s="39"/>
      <c r="AB593" s="39"/>
      <c r="AC593" s="39"/>
      <c r="AD593" s="39"/>
      <c r="AE593" s="39"/>
      <c r="AR593" s="211" t="s">
        <v>253</v>
      </c>
      <c r="AT593" s="211" t="s">
        <v>224</v>
      </c>
      <c r="AU593" s="211" t="s">
        <v>85</v>
      </c>
      <c r="AY593" s="18" t="s">
        <v>195</v>
      </c>
      <c r="BE593" s="212">
        <f>IF(N593="základní",J593,0)</f>
        <v>0</v>
      </c>
      <c r="BF593" s="212">
        <f>IF(N593="snížená",J593,0)</f>
        <v>0</v>
      </c>
      <c r="BG593" s="212">
        <f>IF(N593="zákl. přenesená",J593,0)</f>
        <v>0</v>
      </c>
      <c r="BH593" s="212">
        <f>IF(N593="sníž. přenesená",J593,0)</f>
        <v>0</v>
      </c>
      <c r="BI593" s="212">
        <f>IF(N593="nulová",J593,0)</f>
        <v>0</v>
      </c>
      <c r="BJ593" s="18" t="s">
        <v>83</v>
      </c>
      <c r="BK593" s="212">
        <f>ROUND(I593*H593,2)</f>
        <v>0</v>
      </c>
      <c r="BL593" s="18" t="s">
        <v>234</v>
      </c>
      <c r="BM593" s="211" t="s">
        <v>3415</v>
      </c>
    </row>
    <row r="594" s="10" customFormat="1">
      <c r="A594" s="10"/>
      <c r="B594" s="218"/>
      <c r="C594" s="219"/>
      <c r="D594" s="213" t="s">
        <v>199</v>
      </c>
      <c r="E594" s="220" t="s">
        <v>1</v>
      </c>
      <c r="F594" s="221" t="s">
        <v>3410</v>
      </c>
      <c r="G594" s="219"/>
      <c r="H594" s="220" t="s">
        <v>1</v>
      </c>
      <c r="I594" s="222"/>
      <c r="J594" s="219"/>
      <c r="K594" s="219"/>
      <c r="L594" s="223"/>
      <c r="M594" s="224"/>
      <c r="N594" s="225"/>
      <c r="O594" s="225"/>
      <c r="P594" s="225"/>
      <c r="Q594" s="225"/>
      <c r="R594" s="225"/>
      <c r="S594" s="225"/>
      <c r="T594" s="226"/>
      <c r="U594" s="10"/>
      <c r="V594" s="10"/>
      <c r="W594" s="10"/>
      <c r="X594" s="10"/>
      <c r="Y594" s="10"/>
      <c r="Z594" s="10"/>
      <c r="AA594" s="10"/>
      <c r="AB594" s="10"/>
      <c r="AC594" s="10"/>
      <c r="AD594" s="10"/>
      <c r="AE594" s="10"/>
      <c r="AT594" s="227" t="s">
        <v>199</v>
      </c>
      <c r="AU594" s="227" t="s">
        <v>85</v>
      </c>
      <c r="AV594" s="10" t="s">
        <v>83</v>
      </c>
      <c r="AW594" s="10" t="s">
        <v>32</v>
      </c>
      <c r="AX594" s="10" t="s">
        <v>76</v>
      </c>
      <c r="AY594" s="227" t="s">
        <v>195</v>
      </c>
    </row>
    <row r="595" s="10" customFormat="1">
      <c r="A595" s="10"/>
      <c r="B595" s="218"/>
      <c r="C595" s="219"/>
      <c r="D595" s="213" t="s">
        <v>199</v>
      </c>
      <c r="E595" s="220" t="s">
        <v>1</v>
      </c>
      <c r="F595" s="221" t="s">
        <v>3411</v>
      </c>
      <c r="G595" s="219"/>
      <c r="H595" s="220" t="s">
        <v>1</v>
      </c>
      <c r="I595" s="222"/>
      <c r="J595" s="219"/>
      <c r="K595" s="219"/>
      <c r="L595" s="223"/>
      <c r="M595" s="224"/>
      <c r="N595" s="225"/>
      <c r="O595" s="225"/>
      <c r="P595" s="225"/>
      <c r="Q595" s="225"/>
      <c r="R595" s="225"/>
      <c r="S595" s="225"/>
      <c r="T595" s="226"/>
      <c r="U595" s="10"/>
      <c r="V595" s="10"/>
      <c r="W595" s="10"/>
      <c r="X595" s="10"/>
      <c r="Y595" s="10"/>
      <c r="Z595" s="10"/>
      <c r="AA595" s="10"/>
      <c r="AB595" s="10"/>
      <c r="AC595" s="10"/>
      <c r="AD595" s="10"/>
      <c r="AE595" s="10"/>
      <c r="AT595" s="227" t="s">
        <v>199</v>
      </c>
      <c r="AU595" s="227" t="s">
        <v>85</v>
      </c>
      <c r="AV595" s="10" t="s">
        <v>83</v>
      </c>
      <c r="AW595" s="10" t="s">
        <v>32</v>
      </c>
      <c r="AX595" s="10" t="s">
        <v>76</v>
      </c>
      <c r="AY595" s="227" t="s">
        <v>195</v>
      </c>
    </row>
    <row r="596" s="10" customFormat="1">
      <c r="A596" s="10"/>
      <c r="B596" s="218"/>
      <c r="C596" s="219"/>
      <c r="D596" s="213" t="s">
        <v>199</v>
      </c>
      <c r="E596" s="220" t="s">
        <v>1</v>
      </c>
      <c r="F596" s="221" t="s">
        <v>3416</v>
      </c>
      <c r="G596" s="219"/>
      <c r="H596" s="220" t="s">
        <v>1</v>
      </c>
      <c r="I596" s="222"/>
      <c r="J596" s="219"/>
      <c r="K596" s="219"/>
      <c r="L596" s="223"/>
      <c r="M596" s="224"/>
      <c r="N596" s="225"/>
      <c r="O596" s="225"/>
      <c r="P596" s="225"/>
      <c r="Q596" s="225"/>
      <c r="R596" s="225"/>
      <c r="S596" s="225"/>
      <c r="T596" s="226"/>
      <c r="U596" s="10"/>
      <c r="V596" s="10"/>
      <c r="W596" s="10"/>
      <c r="X596" s="10"/>
      <c r="Y596" s="10"/>
      <c r="Z596" s="10"/>
      <c r="AA596" s="10"/>
      <c r="AB596" s="10"/>
      <c r="AC596" s="10"/>
      <c r="AD596" s="10"/>
      <c r="AE596" s="10"/>
      <c r="AT596" s="227" t="s">
        <v>199</v>
      </c>
      <c r="AU596" s="227" t="s">
        <v>85</v>
      </c>
      <c r="AV596" s="10" t="s">
        <v>83</v>
      </c>
      <c r="AW596" s="10" t="s">
        <v>32</v>
      </c>
      <c r="AX596" s="10" t="s">
        <v>76</v>
      </c>
      <c r="AY596" s="227" t="s">
        <v>195</v>
      </c>
    </row>
    <row r="597" s="11" customFormat="1">
      <c r="A597" s="11"/>
      <c r="B597" s="228"/>
      <c r="C597" s="229"/>
      <c r="D597" s="213" t="s">
        <v>199</v>
      </c>
      <c r="E597" s="230" t="s">
        <v>1</v>
      </c>
      <c r="F597" s="231" t="s">
        <v>3417</v>
      </c>
      <c r="G597" s="229"/>
      <c r="H597" s="232">
        <v>11</v>
      </c>
      <c r="I597" s="233"/>
      <c r="J597" s="229"/>
      <c r="K597" s="229"/>
      <c r="L597" s="234"/>
      <c r="M597" s="235"/>
      <c r="N597" s="236"/>
      <c r="O597" s="236"/>
      <c r="P597" s="236"/>
      <c r="Q597" s="236"/>
      <c r="R597" s="236"/>
      <c r="S597" s="236"/>
      <c r="T597" s="237"/>
      <c r="U597" s="11"/>
      <c r="V597" s="11"/>
      <c r="W597" s="11"/>
      <c r="X597" s="11"/>
      <c r="Y597" s="11"/>
      <c r="Z597" s="11"/>
      <c r="AA597" s="11"/>
      <c r="AB597" s="11"/>
      <c r="AC597" s="11"/>
      <c r="AD597" s="11"/>
      <c r="AE597" s="11"/>
      <c r="AT597" s="238" t="s">
        <v>199</v>
      </c>
      <c r="AU597" s="238" t="s">
        <v>85</v>
      </c>
      <c r="AV597" s="11" t="s">
        <v>85</v>
      </c>
      <c r="AW597" s="11" t="s">
        <v>32</v>
      </c>
      <c r="AX597" s="11" t="s">
        <v>76</v>
      </c>
      <c r="AY597" s="238" t="s">
        <v>195</v>
      </c>
    </row>
    <row r="598" s="15" customFormat="1">
      <c r="A598" s="15"/>
      <c r="B598" s="287"/>
      <c r="C598" s="288"/>
      <c r="D598" s="213" t="s">
        <v>199</v>
      </c>
      <c r="E598" s="289" t="s">
        <v>1</v>
      </c>
      <c r="F598" s="290" t="s">
        <v>1422</v>
      </c>
      <c r="G598" s="288"/>
      <c r="H598" s="291">
        <v>11</v>
      </c>
      <c r="I598" s="292"/>
      <c r="J598" s="288"/>
      <c r="K598" s="288"/>
      <c r="L598" s="293"/>
      <c r="M598" s="294"/>
      <c r="N598" s="295"/>
      <c r="O598" s="295"/>
      <c r="P598" s="295"/>
      <c r="Q598" s="295"/>
      <c r="R598" s="295"/>
      <c r="S598" s="295"/>
      <c r="T598" s="296"/>
      <c r="U598" s="15"/>
      <c r="V598" s="15"/>
      <c r="W598" s="15"/>
      <c r="X598" s="15"/>
      <c r="Y598" s="15"/>
      <c r="Z598" s="15"/>
      <c r="AA598" s="15"/>
      <c r="AB598" s="15"/>
      <c r="AC598" s="15"/>
      <c r="AD598" s="15"/>
      <c r="AE598" s="15"/>
      <c r="AT598" s="297" t="s">
        <v>199</v>
      </c>
      <c r="AU598" s="297" t="s">
        <v>85</v>
      </c>
      <c r="AV598" s="15" t="s">
        <v>234</v>
      </c>
      <c r="AW598" s="15" t="s">
        <v>32</v>
      </c>
      <c r="AX598" s="15" t="s">
        <v>83</v>
      </c>
      <c r="AY598" s="297" t="s">
        <v>195</v>
      </c>
    </row>
    <row r="599" s="2" customFormat="1" ht="24.15" customHeight="1">
      <c r="A599" s="39"/>
      <c r="B599" s="40"/>
      <c r="C599" s="200" t="s">
        <v>315</v>
      </c>
      <c r="D599" s="200" t="s">
        <v>191</v>
      </c>
      <c r="E599" s="201" t="s">
        <v>3418</v>
      </c>
      <c r="F599" s="202" t="s">
        <v>3419</v>
      </c>
      <c r="G599" s="203" t="s">
        <v>1411</v>
      </c>
      <c r="H599" s="204">
        <v>4260.7359999999999</v>
      </c>
      <c r="I599" s="205"/>
      <c r="J599" s="206">
        <f>ROUND(I599*H599,2)</f>
        <v>0</v>
      </c>
      <c r="K599" s="202" t="s">
        <v>1412</v>
      </c>
      <c r="L599" s="45"/>
      <c r="M599" s="207" t="s">
        <v>1</v>
      </c>
      <c r="N599" s="208" t="s">
        <v>41</v>
      </c>
      <c r="O599" s="92"/>
      <c r="P599" s="209">
        <f>O599*H599</f>
        <v>0</v>
      </c>
      <c r="Q599" s="209">
        <v>0.00084999999999999995</v>
      </c>
      <c r="R599" s="209">
        <f>Q599*H599</f>
        <v>3.6216255999999998</v>
      </c>
      <c r="S599" s="209">
        <v>0</v>
      </c>
      <c r="T599" s="210">
        <f>S599*H599</f>
        <v>0</v>
      </c>
      <c r="U599" s="39"/>
      <c r="V599" s="39"/>
      <c r="W599" s="39"/>
      <c r="X599" s="39"/>
      <c r="Y599" s="39"/>
      <c r="Z599" s="39"/>
      <c r="AA599" s="39"/>
      <c r="AB599" s="39"/>
      <c r="AC599" s="39"/>
      <c r="AD599" s="39"/>
      <c r="AE599" s="39"/>
      <c r="AR599" s="211" t="s">
        <v>234</v>
      </c>
      <c r="AT599" s="211" t="s">
        <v>191</v>
      </c>
      <c r="AU599" s="211" t="s">
        <v>85</v>
      </c>
      <c r="AY599" s="18" t="s">
        <v>195</v>
      </c>
      <c r="BE599" s="212">
        <f>IF(N599="základní",J599,0)</f>
        <v>0</v>
      </c>
      <c r="BF599" s="212">
        <f>IF(N599="snížená",J599,0)</f>
        <v>0</v>
      </c>
      <c r="BG599" s="212">
        <f>IF(N599="zákl. přenesená",J599,0)</f>
        <v>0</v>
      </c>
      <c r="BH599" s="212">
        <f>IF(N599="sníž. přenesená",J599,0)</f>
        <v>0</v>
      </c>
      <c r="BI599" s="212">
        <f>IF(N599="nulová",J599,0)</f>
        <v>0</v>
      </c>
      <c r="BJ599" s="18" t="s">
        <v>83</v>
      </c>
      <c r="BK599" s="212">
        <f>ROUND(I599*H599,2)</f>
        <v>0</v>
      </c>
      <c r="BL599" s="18" t="s">
        <v>234</v>
      </c>
      <c r="BM599" s="211" t="s">
        <v>3420</v>
      </c>
    </row>
    <row r="600" s="10" customFormat="1">
      <c r="A600" s="10"/>
      <c r="B600" s="218"/>
      <c r="C600" s="219"/>
      <c r="D600" s="213" t="s">
        <v>199</v>
      </c>
      <c r="E600" s="220" t="s">
        <v>1</v>
      </c>
      <c r="F600" s="221" t="s">
        <v>3245</v>
      </c>
      <c r="G600" s="219"/>
      <c r="H600" s="220" t="s">
        <v>1</v>
      </c>
      <c r="I600" s="222"/>
      <c r="J600" s="219"/>
      <c r="K600" s="219"/>
      <c r="L600" s="223"/>
      <c r="M600" s="224"/>
      <c r="N600" s="225"/>
      <c r="O600" s="225"/>
      <c r="P600" s="225"/>
      <c r="Q600" s="225"/>
      <c r="R600" s="225"/>
      <c r="S600" s="225"/>
      <c r="T600" s="226"/>
      <c r="U600" s="10"/>
      <c r="V600" s="10"/>
      <c r="W600" s="10"/>
      <c r="X600" s="10"/>
      <c r="Y600" s="10"/>
      <c r="Z600" s="10"/>
      <c r="AA600" s="10"/>
      <c r="AB600" s="10"/>
      <c r="AC600" s="10"/>
      <c r="AD600" s="10"/>
      <c r="AE600" s="10"/>
      <c r="AT600" s="227" t="s">
        <v>199</v>
      </c>
      <c r="AU600" s="227" t="s">
        <v>85</v>
      </c>
      <c r="AV600" s="10" t="s">
        <v>83</v>
      </c>
      <c r="AW600" s="10" t="s">
        <v>32</v>
      </c>
      <c r="AX600" s="10" t="s">
        <v>76</v>
      </c>
      <c r="AY600" s="227" t="s">
        <v>195</v>
      </c>
    </row>
    <row r="601" s="11" customFormat="1">
      <c r="A601" s="11"/>
      <c r="B601" s="228"/>
      <c r="C601" s="229"/>
      <c r="D601" s="213" t="s">
        <v>199</v>
      </c>
      <c r="E601" s="230" t="s">
        <v>1</v>
      </c>
      <c r="F601" s="231" t="s">
        <v>3421</v>
      </c>
      <c r="G601" s="229"/>
      <c r="H601" s="232">
        <v>15.263999999999999</v>
      </c>
      <c r="I601" s="233"/>
      <c r="J601" s="229"/>
      <c r="K601" s="229"/>
      <c r="L601" s="234"/>
      <c r="M601" s="235"/>
      <c r="N601" s="236"/>
      <c r="O601" s="236"/>
      <c r="P601" s="236"/>
      <c r="Q601" s="236"/>
      <c r="R601" s="236"/>
      <c r="S601" s="236"/>
      <c r="T601" s="237"/>
      <c r="U601" s="11"/>
      <c r="V601" s="11"/>
      <c r="W601" s="11"/>
      <c r="X601" s="11"/>
      <c r="Y601" s="11"/>
      <c r="Z601" s="11"/>
      <c r="AA601" s="11"/>
      <c r="AB601" s="11"/>
      <c r="AC601" s="11"/>
      <c r="AD601" s="11"/>
      <c r="AE601" s="11"/>
      <c r="AT601" s="238" t="s">
        <v>199</v>
      </c>
      <c r="AU601" s="238" t="s">
        <v>85</v>
      </c>
      <c r="AV601" s="11" t="s">
        <v>85</v>
      </c>
      <c r="AW601" s="11" t="s">
        <v>32</v>
      </c>
      <c r="AX601" s="11" t="s">
        <v>76</v>
      </c>
      <c r="AY601" s="238" t="s">
        <v>195</v>
      </c>
    </row>
    <row r="602" s="11" customFormat="1">
      <c r="A602" s="11"/>
      <c r="B602" s="228"/>
      <c r="C602" s="229"/>
      <c r="D602" s="213" t="s">
        <v>199</v>
      </c>
      <c r="E602" s="230" t="s">
        <v>1</v>
      </c>
      <c r="F602" s="231" t="s">
        <v>3422</v>
      </c>
      <c r="G602" s="229"/>
      <c r="H602" s="232">
        <v>17.463000000000001</v>
      </c>
      <c r="I602" s="233"/>
      <c r="J602" s="229"/>
      <c r="K602" s="229"/>
      <c r="L602" s="234"/>
      <c r="M602" s="235"/>
      <c r="N602" s="236"/>
      <c r="O602" s="236"/>
      <c r="P602" s="236"/>
      <c r="Q602" s="236"/>
      <c r="R602" s="236"/>
      <c r="S602" s="236"/>
      <c r="T602" s="237"/>
      <c r="U602" s="11"/>
      <c r="V602" s="11"/>
      <c r="W602" s="11"/>
      <c r="X602" s="11"/>
      <c r="Y602" s="11"/>
      <c r="Z602" s="11"/>
      <c r="AA602" s="11"/>
      <c r="AB602" s="11"/>
      <c r="AC602" s="11"/>
      <c r="AD602" s="11"/>
      <c r="AE602" s="11"/>
      <c r="AT602" s="238" t="s">
        <v>199</v>
      </c>
      <c r="AU602" s="238" t="s">
        <v>85</v>
      </c>
      <c r="AV602" s="11" t="s">
        <v>85</v>
      </c>
      <c r="AW602" s="11" t="s">
        <v>32</v>
      </c>
      <c r="AX602" s="11" t="s">
        <v>76</v>
      </c>
      <c r="AY602" s="238" t="s">
        <v>195</v>
      </c>
    </row>
    <row r="603" s="11" customFormat="1">
      <c r="A603" s="11"/>
      <c r="B603" s="228"/>
      <c r="C603" s="229"/>
      <c r="D603" s="213" t="s">
        <v>199</v>
      </c>
      <c r="E603" s="230" t="s">
        <v>1</v>
      </c>
      <c r="F603" s="231" t="s">
        <v>3423</v>
      </c>
      <c r="G603" s="229"/>
      <c r="H603" s="232">
        <v>20.934999999999999</v>
      </c>
      <c r="I603" s="233"/>
      <c r="J603" s="229"/>
      <c r="K603" s="229"/>
      <c r="L603" s="234"/>
      <c r="M603" s="235"/>
      <c r="N603" s="236"/>
      <c r="O603" s="236"/>
      <c r="P603" s="236"/>
      <c r="Q603" s="236"/>
      <c r="R603" s="236"/>
      <c r="S603" s="236"/>
      <c r="T603" s="237"/>
      <c r="U603" s="11"/>
      <c r="V603" s="11"/>
      <c r="W603" s="11"/>
      <c r="X603" s="11"/>
      <c r="Y603" s="11"/>
      <c r="Z603" s="11"/>
      <c r="AA603" s="11"/>
      <c r="AB603" s="11"/>
      <c r="AC603" s="11"/>
      <c r="AD603" s="11"/>
      <c r="AE603" s="11"/>
      <c r="AT603" s="238" t="s">
        <v>199</v>
      </c>
      <c r="AU603" s="238" t="s">
        <v>85</v>
      </c>
      <c r="AV603" s="11" t="s">
        <v>85</v>
      </c>
      <c r="AW603" s="11" t="s">
        <v>32</v>
      </c>
      <c r="AX603" s="11" t="s">
        <v>76</v>
      </c>
      <c r="AY603" s="238" t="s">
        <v>195</v>
      </c>
    </row>
    <row r="604" s="11" customFormat="1">
      <c r="A604" s="11"/>
      <c r="B604" s="228"/>
      <c r="C604" s="229"/>
      <c r="D604" s="213" t="s">
        <v>199</v>
      </c>
      <c r="E604" s="230" t="s">
        <v>1</v>
      </c>
      <c r="F604" s="231" t="s">
        <v>3424</v>
      </c>
      <c r="G604" s="229"/>
      <c r="H604" s="232">
        <v>88.347999999999999</v>
      </c>
      <c r="I604" s="233"/>
      <c r="J604" s="229"/>
      <c r="K604" s="229"/>
      <c r="L604" s="234"/>
      <c r="M604" s="235"/>
      <c r="N604" s="236"/>
      <c r="O604" s="236"/>
      <c r="P604" s="236"/>
      <c r="Q604" s="236"/>
      <c r="R604" s="236"/>
      <c r="S604" s="236"/>
      <c r="T604" s="237"/>
      <c r="U604" s="11"/>
      <c r="V604" s="11"/>
      <c r="W604" s="11"/>
      <c r="X604" s="11"/>
      <c r="Y604" s="11"/>
      <c r="Z604" s="11"/>
      <c r="AA604" s="11"/>
      <c r="AB604" s="11"/>
      <c r="AC604" s="11"/>
      <c r="AD604" s="11"/>
      <c r="AE604" s="11"/>
      <c r="AT604" s="238" t="s">
        <v>199</v>
      </c>
      <c r="AU604" s="238" t="s">
        <v>85</v>
      </c>
      <c r="AV604" s="11" t="s">
        <v>85</v>
      </c>
      <c r="AW604" s="11" t="s">
        <v>32</v>
      </c>
      <c r="AX604" s="11" t="s">
        <v>76</v>
      </c>
      <c r="AY604" s="238" t="s">
        <v>195</v>
      </c>
    </row>
    <row r="605" s="11" customFormat="1">
      <c r="A605" s="11"/>
      <c r="B605" s="228"/>
      <c r="C605" s="229"/>
      <c r="D605" s="213" t="s">
        <v>199</v>
      </c>
      <c r="E605" s="230" t="s">
        <v>1</v>
      </c>
      <c r="F605" s="231" t="s">
        <v>3425</v>
      </c>
      <c r="G605" s="229"/>
      <c r="H605" s="232">
        <v>132.46700000000001</v>
      </c>
      <c r="I605" s="233"/>
      <c r="J605" s="229"/>
      <c r="K605" s="229"/>
      <c r="L605" s="234"/>
      <c r="M605" s="235"/>
      <c r="N605" s="236"/>
      <c r="O605" s="236"/>
      <c r="P605" s="236"/>
      <c r="Q605" s="236"/>
      <c r="R605" s="236"/>
      <c r="S605" s="236"/>
      <c r="T605" s="237"/>
      <c r="U605" s="11"/>
      <c r="V605" s="11"/>
      <c r="W605" s="11"/>
      <c r="X605" s="11"/>
      <c r="Y605" s="11"/>
      <c r="Z605" s="11"/>
      <c r="AA605" s="11"/>
      <c r="AB605" s="11"/>
      <c r="AC605" s="11"/>
      <c r="AD605" s="11"/>
      <c r="AE605" s="11"/>
      <c r="AT605" s="238" t="s">
        <v>199</v>
      </c>
      <c r="AU605" s="238" t="s">
        <v>85</v>
      </c>
      <c r="AV605" s="11" t="s">
        <v>85</v>
      </c>
      <c r="AW605" s="11" t="s">
        <v>32</v>
      </c>
      <c r="AX605" s="11" t="s">
        <v>76</v>
      </c>
      <c r="AY605" s="238" t="s">
        <v>195</v>
      </c>
    </row>
    <row r="606" s="11" customFormat="1">
      <c r="A606" s="11"/>
      <c r="B606" s="228"/>
      <c r="C606" s="229"/>
      <c r="D606" s="213" t="s">
        <v>199</v>
      </c>
      <c r="E606" s="230" t="s">
        <v>1</v>
      </c>
      <c r="F606" s="231" t="s">
        <v>3426</v>
      </c>
      <c r="G606" s="229"/>
      <c r="H606" s="232">
        <v>66.051000000000002</v>
      </c>
      <c r="I606" s="233"/>
      <c r="J606" s="229"/>
      <c r="K606" s="229"/>
      <c r="L606" s="234"/>
      <c r="M606" s="235"/>
      <c r="N606" s="236"/>
      <c r="O606" s="236"/>
      <c r="P606" s="236"/>
      <c r="Q606" s="236"/>
      <c r="R606" s="236"/>
      <c r="S606" s="236"/>
      <c r="T606" s="237"/>
      <c r="U606" s="11"/>
      <c r="V606" s="11"/>
      <c r="W606" s="11"/>
      <c r="X606" s="11"/>
      <c r="Y606" s="11"/>
      <c r="Z606" s="11"/>
      <c r="AA606" s="11"/>
      <c r="AB606" s="11"/>
      <c r="AC606" s="11"/>
      <c r="AD606" s="11"/>
      <c r="AE606" s="11"/>
      <c r="AT606" s="238" t="s">
        <v>199</v>
      </c>
      <c r="AU606" s="238" t="s">
        <v>85</v>
      </c>
      <c r="AV606" s="11" t="s">
        <v>85</v>
      </c>
      <c r="AW606" s="11" t="s">
        <v>32</v>
      </c>
      <c r="AX606" s="11" t="s">
        <v>76</v>
      </c>
      <c r="AY606" s="238" t="s">
        <v>195</v>
      </c>
    </row>
    <row r="607" s="11" customFormat="1">
      <c r="A607" s="11"/>
      <c r="B607" s="228"/>
      <c r="C607" s="229"/>
      <c r="D607" s="213" t="s">
        <v>199</v>
      </c>
      <c r="E607" s="230" t="s">
        <v>1</v>
      </c>
      <c r="F607" s="231" t="s">
        <v>3427</v>
      </c>
      <c r="G607" s="229"/>
      <c r="H607" s="232">
        <v>45.345999999999997</v>
      </c>
      <c r="I607" s="233"/>
      <c r="J607" s="229"/>
      <c r="K607" s="229"/>
      <c r="L607" s="234"/>
      <c r="M607" s="235"/>
      <c r="N607" s="236"/>
      <c r="O607" s="236"/>
      <c r="P607" s="236"/>
      <c r="Q607" s="236"/>
      <c r="R607" s="236"/>
      <c r="S607" s="236"/>
      <c r="T607" s="237"/>
      <c r="U607" s="11"/>
      <c r="V607" s="11"/>
      <c r="W607" s="11"/>
      <c r="X607" s="11"/>
      <c r="Y607" s="11"/>
      <c r="Z607" s="11"/>
      <c r="AA607" s="11"/>
      <c r="AB607" s="11"/>
      <c r="AC607" s="11"/>
      <c r="AD607" s="11"/>
      <c r="AE607" s="11"/>
      <c r="AT607" s="238" t="s">
        <v>199</v>
      </c>
      <c r="AU607" s="238" t="s">
        <v>85</v>
      </c>
      <c r="AV607" s="11" t="s">
        <v>85</v>
      </c>
      <c r="AW607" s="11" t="s">
        <v>32</v>
      </c>
      <c r="AX607" s="11" t="s">
        <v>76</v>
      </c>
      <c r="AY607" s="238" t="s">
        <v>195</v>
      </c>
    </row>
    <row r="608" s="11" customFormat="1">
      <c r="A608" s="11"/>
      <c r="B608" s="228"/>
      <c r="C608" s="229"/>
      <c r="D608" s="213" t="s">
        <v>199</v>
      </c>
      <c r="E608" s="230" t="s">
        <v>1</v>
      </c>
      <c r="F608" s="231" t="s">
        <v>3428</v>
      </c>
      <c r="G608" s="229"/>
      <c r="H608" s="232">
        <v>180.612</v>
      </c>
      <c r="I608" s="233"/>
      <c r="J608" s="229"/>
      <c r="K608" s="229"/>
      <c r="L608" s="234"/>
      <c r="M608" s="235"/>
      <c r="N608" s="236"/>
      <c r="O608" s="236"/>
      <c r="P608" s="236"/>
      <c r="Q608" s="236"/>
      <c r="R608" s="236"/>
      <c r="S608" s="236"/>
      <c r="T608" s="237"/>
      <c r="U608" s="11"/>
      <c r="V608" s="11"/>
      <c r="W608" s="11"/>
      <c r="X608" s="11"/>
      <c r="Y608" s="11"/>
      <c r="Z608" s="11"/>
      <c r="AA608" s="11"/>
      <c r="AB608" s="11"/>
      <c r="AC608" s="11"/>
      <c r="AD608" s="11"/>
      <c r="AE608" s="11"/>
      <c r="AT608" s="238" t="s">
        <v>199</v>
      </c>
      <c r="AU608" s="238" t="s">
        <v>85</v>
      </c>
      <c r="AV608" s="11" t="s">
        <v>85</v>
      </c>
      <c r="AW608" s="11" t="s">
        <v>32</v>
      </c>
      <c r="AX608" s="11" t="s">
        <v>76</v>
      </c>
      <c r="AY608" s="238" t="s">
        <v>195</v>
      </c>
    </row>
    <row r="609" s="11" customFormat="1">
      <c r="A609" s="11"/>
      <c r="B609" s="228"/>
      <c r="C609" s="229"/>
      <c r="D609" s="213" t="s">
        <v>199</v>
      </c>
      <c r="E609" s="230" t="s">
        <v>1</v>
      </c>
      <c r="F609" s="231" t="s">
        <v>3429</v>
      </c>
      <c r="G609" s="229"/>
      <c r="H609" s="232">
        <v>31.437999999999999</v>
      </c>
      <c r="I609" s="233"/>
      <c r="J609" s="229"/>
      <c r="K609" s="229"/>
      <c r="L609" s="234"/>
      <c r="M609" s="235"/>
      <c r="N609" s="236"/>
      <c r="O609" s="236"/>
      <c r="P609" s="236"/>
      <c r="Q609" s="236"/>
      <c r="R609" s="236"/>
      <c r="S609" s="236"/>
      <c r="T609" s="237"/>
      <c r="U609" s="11"/>
      <c r="V609" s="11"/>
      <c r="W609" s="11"/>
      <c r="X609" s="11"/>
      <c r="Y609" s="11"/>
      <c r="Z609" s="11"/>
      <c r="AA609" s="11"/>
      <c r="AB609" s="11"/>
      <c r="AC609" s="11"/>
      <c r="AD609" s="11"/>
      <c r="AE609" s="11"/>
      <c r="AT609" s="238" t="s">
        <v>199</v>
      </c>
      <c r="AU609" s="238" t="s">
        <v>85</v>
      </c>
      <c r="AV609" s="11" t="s">
        <v>85</v>
      </c>
      <c r="AW609" s="11" t="s">
        <v>32</v>
      </c>
      <c r="AX609" s="11" t="s">
        <v>76</v>
      </c>
      <c r="AY609" s="238" t="s">
        <v>195</v>
      </c>
    </row>
    <row r="610" s="11" customFormat="1">
      <c r="A610" s="11"/>
      <c r="B610" s="228"/>
      <c r="C610" s="229"/>
      <c r="D610" s="213" t="s">
        <v>199</v>
      </c>
      <c r="E610" s="230" t="s">
        <v>1</v>
      </c>
      <c r="F610" s="231" t="s">
        <v>3430</v>
      </c>
      <c r="G610" s="229"/>
      <c r="H610" s="232">
        <v>86.599999999999994</v>
      </c>
      <c r="I610" s="233"/>
      <c r="J610" s="229"/>
      <c r="K610" s="229"/>
      <c r="L610" s="234"/>
      <c r="M610" s="235"/>
      <c r="N610" s="236"/>
      <c r="O610" s="236"/>
      <c r="P610" s="236"/>
      <c r="Q610" s="236"/>
      <c r="R610" s="236"/>
      <c r="S610" s="236"/>
      <c r="T610" s="237"/>
      <c r="U610" s="11"/>
      <c r="V610" s="11"/>
      <c r="W610" s="11"/>
      <c r="X610" s="11"/>
      <c r="Y610" s="11"/>
      <c r="Z610" s="11"/>
      <c r="AA610" s="11"/>
      <c r="AB610" s="11"/>
      <c r="AC610" s="11"/>
      <c r="AD610" s="11"/>
      <c r="AE610" s="11"/>
      <c r="AT610" s="238" t="s">
        <v>199</v>
      </c>
      <c r="AU610" s="238" t="s">
        <v>85</v>
      </c>
      <c r="AV610" s="11" t="s">
        <v>85</v>
      </c>
      <c r="AW610" s="11" t="s">
        <v>32</v>
      </c>
      <c r="AX610" s="11" t="s">
        <v>76</v>
      </c>
      <c r="AY610" s="238" t="s">
        <v>195</v>
      </c>
    </row>
    <row r="611" s="11" customFormat="1">
      <c r="A611" s="11"/>
      <c r="B611" s="228"/>
      <c r="C611" s="229"/>
      <c r="D611" s="213" t="s">
        <v>199</v>
      </c>
      <c r="E611" s="230" t="s">
        <v>1</v>
      </c>
      <c r="F611" s="231" t="s">
        <v>3431</v>
      </c>
      <c r="G611" s="229"/>
      <c r="H611" s="232">
        <v>10.422000000000001</v>
      </c>
      <c r="I611" s="233"/>
      <c r="J611" s="229"/>
      <c r="K611" s="229"/>
      <c r="L611" s="234"/>
      <c r="M611" s="235"/>
      <c r="N611" s="236"/>
      <c r="O611" s="236"/>
      <c r="P611" s="236"/>
      <c r="Q611" s="236"/>
      <c r="R611" s="236"/>
      <c r="S611" s="236"/>
      <c r="T611" s="237"/>
      <c r="U611" s="11"/>
      <c r="V611" s="11"/>
      <c r="W611" s="11"/>
      <c r="X611" s="11"/>
      <c r="Y611" s="11"/>
      <c r="Z611" s="11"/>
      <c r="AA611" s="11"/>
      <c r="AB611" s="11"/>
      <c r="AC611" s="11"/>
      <c r="AD611" s="11"/>
      <c r="AE611" s="11"/>
      <c r="AT611" s="238" t="s">
        <v>199</v>
      </c>
      <c r="AU611" s="238" t="s">
        <v>85</v>
      </c>
      <c r="AV611" s="11" t="s">
        <v>85</v>
      </c>
      <c r="AW611" s="11" t="s">
        <v>32</v>
      </c>
      <c r="AX611" s="11" t="s">
        <v>76</v>
      </c>
      <c r="AY611" s="238" t="s">
        <v>195</v>
      </c>
    </row>
    <row r="612" s="11" customFormat="1">
      <c r="A612" s="11"/>
      <c r="B612" s="228"/>
      <c r="C612" s="229"/>
      <c r="D612" s="213" t="s">
        <v>199</v>
      </c>
      <c r="E612" s="230" t="s">
        <v>1</v>
      </c>
      <c r="F612" s="231" t="s">
        <v>3432</v>
      </c>
      <c r="G612" s="229"/>
      <c r="H612" s="232">
        <v>38.838999999999999</v>
      </c>
      <c r="I612" s="233"/>
      <c r="J612" s="229"/>
      <c r="K612" s="229"/>
      <c r="L612" s="234"/>
      <c r="M612" s="235"/>
      <c r="N612" s="236"/>
      <c r="O612" s="236"/>
      <c r="P612" s="236"/>
      <c r="Q612" s="236"/>
      <c r="R612" s="236"/>
      <c r="S612" s="236"/>
      <c r="T612" s="237"/>
      <c r="U612" s="11"/>
      <c r="V612" s="11"/>
      <c r="W612" s="11"/>
      <c r="X612" s="11"/>
      <c r="Y612" s="11"/>
      <c r="Z612" s="11"/>
      <c r="AA612" s="11"/>
      <c r="AB612" s="11"/>
      <c r="AC612" s="11"/>
      <c r="AD612" s="11"/>
      <c r="AE612" s="11"/>
      <c r="AT612" s="238" t="s">
        <v>199</v>
      </c>
      <c r="AU612" s="238" t="s">
        <v>85</v>
      </c>
      <c r="AV612" s="11" t="s">
        <v>85</v>
      </c>
      <c r="AW612" s="11" t="s">
        <v>32</v>
      </c>
      <c r="AX612" s="11" t="s">
        <v>76</v>
      </c>
      <c r="AY612" s="238" t="s">
        <v>195</v>
      </c>
    </row>
    <row r="613" s="11" customFormat="1">
      <c r="A613" s="11"/>
      <c r="B613" s="228"/>
      <c r="C613" s="229"/>
      <c r="D613" s="213" t="s">
        <v>199</v>
      </c>
      <c r="E613" s="230" t="s">
        <v>1</v>
      </c>
      <c r="F613" s="231" t="s">
        <v>3433</v>
      </c>
      <c r="G613" s="229"/>
      <c r="H613" s="232">
        <v>11.826000000000001</v>
      </c>
      <c r="I613" s="233"/>
      <c r="J613" s="229"/>
      <c r="K613" s="229"/>
      <c r="L613" s="234"/>
      <c r="M613" s="235"/>
      <c r="N613" s="236"/>
      <c r="O613" s="236"/>
      <c r="P613" s="236"/>
      <c r="Q613" s="236"/>
      <c r="R613" s="236"/>
      <c r="S613" s="236"/>
      <c r="T613" s="237"/>
      <c r="U613" s="11"/>
      <c r="V613" s="11"/>
      <c r="W613" s="11"/>
      <c r="X613" s="11"/>
      <c r="Y613" s="11"/>
      <c r="Z613" s="11"/>
      <c r="AA613" s="11"/>
      <c r="AB613" s="11"/>
      <c r="AC613" s="11"/>
      <c r="AD613" s="11"/>
      <c r="AE613" s="11"/>
      <c r="AT613" s="238" t="s">
        <v>199</v>
      </c>
      <c r="AU613" s="238" t="s">
        <v>85</v>
      </c>
      <c r="AV613" s="11" t="s">
        <v>85</v>
      </c>
      <c r="AW613" s="11" t="s">
        <v>32</v>
      </c>
      <c r="AX613" s="11" t="s">
        <v>76</v>
      </c>
      <c r="AY613" s="238" t="s">
        <v>195</v>
      </c>
    </row>
    <row r="614" s="11" customFormat="1">
      <c r="A614" s="11"/>
      <c r="B614" s="228"/>
      <c r="C614" s="229"/>
      <c r="D614" s="213" t="s">
        <v>199</v>
      </c>
      <c r="E614" s="230" t="s">
        <v>1</v>
      </c>
      <c r="F614" s="231" t="s">
        <v>3434</v>
      </c>
      <c r="G614" s="229"/>
      <c r="H614" s="232">
        <v>137.50999999999999</v>
      </c>
      <c r="I614" s="233"/>
      <c r="J614" s="229"/>
      <c r="K614" s="229"/>
      <c r="L614" s="234"/>
      <c r="M614" s="235"/>
      <c r="N614" s="236"/>
      <c r="O614" s="236"/>
      <c r="P614" s="236"/>
      <c r="Q614" s="236"/>
      <c r="R614" s="236"/>
      <c r="S614" s="236"/>
      <c r="T614" s="237"/>
      <c r="U614" s="11"/>
      <c r="V614" s="11"/>
      <c r="W614" s="11"/>
      <c r="X614" s="11"/>
      <c r="Y614" s="11"/>
      <c r="Z614" s="11"/>
      <c r="AA614" s="11"/>
      <c r="AB614" s="11"/>
      <c r="AC614" s="11"/>
      <c r="AD614" s="11"/>
      <c r="AE614" s="11"/>
      <c r="AT614" s="238" t="s">
        <v>199</v>
      </c>
      <c r="AU614" s="238" t="s">
        <v>85</v>
      </c>
      <c r="AV614" s="11" t="s">
        <v>85</v>
      </c>
      <c r="AW614" s="11" t="s">
        <v>32</v>
      </c>
      <c r="AX614" s="11" t="s">
        <v>76</v>
      </c>
      <c r="AY614" s="238" t="s">
        <v>195</v>
      </c>
    </row>
    <row r="615" s="11" customFormat="1">
      <c r="A615" s="11"/>
      <c r="B615" s="228"/>
      <c r="C615" s="229"/>
      <c r="D615" s="213" t="s">
        <v>199</v>
      </c>
      <c r="E615" s="230" t="s">
        <v>1</v>
      </c>
      <c r="F615" s="231" t="s">
        <v>3435</v>
      </c>
      <c r="G615" s="229"/>
      <c r="H615" s="232">
        <v>177.03899999999999</v>
      </c>
      <c r="I615" s="233"/>
      <c r="J615" s="229"/>
      <c r="K615" s="229"/>
      <c r="L615" s="234"/>
      <c r="M615" s="235"/>
      <c r="N615" s="236"/>
      <c r="O615" s="236"/>
      <c r="P615" s="236"/>
      <c r="Q615" s="236"/>
      <c r="R615" s="236"/>
      <c r="S615" s="236"/>
      <c r="T615" s="237"/>
      <c r="U615" s="11"/>
      <c r="V615" s="11"/>
      <c r="W615" s="11"/>
      <c r="X615" s="11"/>
      <c r="Y615" s="11"/>
      <c r="Z615" s="11"/>
      <c r="AA615" s="11"/>
      <c r="AB615" s="11"/>
      <c r="AC615" s="11"/>
      <c r="AD615" s="11"/>
      <c r="AE615" s="11"/>
      <c r="AT615" s="238" t="s">
        <v>199</v>
      </c>
      <c r="AU615" s="238" t="s">
        <v>85</v>
      </c>
      <c r="AV615" s="11" t="s">
        <v>85</v>
      </c>
      <c r="AW615" s="11" t="s">
        <v>32</v>
      </c>
      <c r="AX615" s="11" t="s">
        <v>76</v>
      </c>
      <c r="AY615" s="238" t="s">
        <v>195</v>
      </c>
    </row>
    <row r="616" s="10" customFormat="1">
      <c r="A616" s="10"/>
      <c r="B616" s="218"/>
      <c r="C616" s="219"/>
      <c r="D616" s="213" t="s">
        <v>199</v>
      </c>
      <c r="E616" s="220" t="s">
        <v>1</v>
      </c>
      <c r="F616" s="221" t="s">
        <v>3292</v>
      </c>
      <c r="G616" s="219"/>
      <c r="H616" s="220" t="s">
        <v>1</v>
      </c>
      <c r="I616" s="222"/>
      <c r="J616" s="219"/>
      <c r="K616" s="219"/>
      <c r="L616" s="223"/>
      <c r="M616" s="224"/>
      <c r="N616" s="225"/>
      <c r="O616" s="225"/>
      <c r="P616" s="225"/>
      <c r="Q616" s="225"/>
      <c r="R616" s="225"/>
      <c r="S616" s="225"/>
      <c r="T616" s="226"/>
      <c r="U616" s="10"/>
      <c r="V616" s="10"/>
      <c r="W616" s="10"/>
      <c r="X616" s="10"/>
      <c r="Y616" s="10"/>
      <c r="Z616" s="10"/>
      <c r="AA616" s="10"/>
      <c r="AB616" s="10"/>
      <c r="AC616" s="10"/>
      <c r="AD616" s="10"/>
      <c r="AE616" s="10"/>
      <c r="AT616" s="227" t="s">
        <v>199</v>
      </c>
      <c r="AU616" s="227" t="s">
        <v>85</v>
      </c>
      <c r="AV616" s="10" t="s">
        <v>83</v>
      </c>
      <c r="AW616" s="10" t="s">
        <v>32</v>
      </c>
      <c r="AX616" s="10" t="s">
        <v>76</v>
      </c>
      <c r="AY616" s="227" t="s">
        <v>195</v>
      </c>
    </row>
    <row r="617" s="11" customFormat="1">
      <c r="A617" s="11"/>
      <c r="B617" s="228"/>
      <c r="C617" s="229"/>
      <c r="D617" s="213" t="s">
        <v>199</v>
      </c>
      <c r="E617" s="230" t="s">
        <v>1</v>
      </c>
      <c r="F617" s="231" t="s">
        <v>3436</v>
      </c>
      <c r="G617" s="229"/>
      <c r="H617" s="232">
        <v>99.475999999999999</v>
      </c>
      <c r="I617" s="233"/>
      <c r="J617" s="229"/>
      <c r="K617" s="229"/>
      <c r="L617" s="234"/>
      <c r="M617" s="235"/>
      <c r="N617" s="236"/>
      <c r="O617" s="236"/>
      <c r="P617" s="236"/>
      <c r="Q617" s="236"/>
      <c r="R617" s="236"/>
      <c r="S617" s="236"/>
      <c r="T617" s="237"/>
      <c r="U617" s="11"/>
      <c r="V617" s="11"/>
      <c r="W617" s="11"/>
      <c r="X617" s="11"/>
      <c r="Y617" s="11"/>
      <c r="Z617" s="11"/>
      <c r="AA617" s="11"/>
      <c r="AB617" s="11"/>
      <c r="AC617" s="11"/>
      <c r="AD617" s="11"/>
      <c r="AE617" s="11"/>
      <c r="AT617" s="238" t="s">
        <v>199</v>
      </c>
      <c r="AU617" s="238" t="s">
        <v>85</v>
      </c>
      <c r="AV617" s="11" t="s">
        <v>85</v>
      </c>
      <c r="AW617" s="11" t="s">
        <v>32</v>
      </c>
      <c r="AX617" s="11" t="s">
        <v>76</v>
      </c>
      <c r="AY617" s="238" t="s">
        <v>195</v>
      </c>
    </row>
    <row r="618" s="10" customFormat="1">
      <c r="A618" s="10"/>
      <c r="B618" s="218"/>
      <c r="C618" s="219"/>
      <c r="D618" s="213" t="s">
        <v>199</v>
      </c>
      <c r="E618" s="220" t="s">
        <v>1</v>
      </c>
      <c r="F618" s="221" t="s">
        <v>3294</v>
      </c>
      <c r="G618" s="219"/>
      <c r="H618" s="220" t="s">
        <v>1</v>
      </c>
      <c r="I618" s="222"/>
      <c r="J618" s="219"/>
      <c r="K618" s="219"/>
      <c r="L618" s="223"/>
      <c r="M618" s="224"/>
      <c r="N618" s="225"/>
      <c r="O618" s="225"/>
      <c r="P618" s="225"/>
      <c r="Q618" s="225"/>
      <c r="R618" s="225"/>
      <c r="S618" s="225"/>
      <c r="T618" s="226"/>
      <c r="U618" s="10"/>
      <c r="V618" s="10"/>
      <c r="W618" s="10"/>
      <c r="X618" s="10"/>
      <c r="Y618" s="10"/>
      <c r="Z618" s="10"/>
      <c r="AA618" s="10"/>
      <c r="AB618" s="10"/>
      <c r="AC618" s="10"/>
      <c r="AD618" s="10"/>
      <c r="AE618" s="10"/>
      <c r="AT618" s="227" t="s">
        <v>199</v>
      </c>
      <c r="AU618" s="227" t="s">
        <v>85</v>
      </c>
      <c r="AV618" s="10" t="s">
        <v>83</v>
      </c>
      <c r="AW618" s="10" t="s">
        <v>32</v>
      </c>
      <c r="AX618" s="10" t="s">
        <v>76</v>
      </c>
      <c r="AY618" s="227" t="s">
        <v>195</v>
      </c>
    </row>
    <row r="619" s="11" customFormat="1">
      <c r="A619" s="11"/>
      <c r="B619" s="228"/>
      <c r="C619" s="229"/>
      <c r="D619" s="213" t="s">
        <v>199</v>
      </c>
      <c r="E619" s="230" t="s">
        <v>1</v>
      </c>
      <c r="F619" s="231" t="s">
        <v>3437</v>
      </c>
      <c r="G619" s="229"/>
      <c r="H619" s="232">
        <v>37.5</v>
      </c>
      <c r="I619" s="233"/>
      <c r="J619" s="229"/>
      <c r="K619" s="229"/>
      <c r="L619" s="234"/>
      <c r="M619" s="235"/>
      <c r="N619" s="236"/>
      <c r="O619" s="236"/>
      <c r="P619" s="236"/>
      <c r="Q619" s="236"/>
      <c r="R619" s="236"/>
      <c r="S619" s="236"/>
      <c r="T619" s="237"/>
      <c r="U619" s="11"/>
      <c r="V619" s="11"/>
      <c r="W619" s="11"/>
      <c r="X619" s="11"/>
      <c r="Y619" s="11"/>
      <c r="Z619" s="11"/>
      <c r="AA619" s="11"/>
      <c r="AB619" s="11"/>
      <c r="AC619" s="11"/>
      <c r="AD619" s="11"/>
      <c r="AE619" s="11"/>
      <c r="AT619" s="238" t="s">
        <v>199</v>
      </c>
      <c r="AU619" s="238" t="s">
        <v>85</v>
      </c>
      <c r="AV619" s="11" t="s">
        <v>85</v>
      </c>
      <c r="AW619" s="11" t="s">
        <v>32</v>
      </c>
      <c r="AX619" s="11" t="s">
        <v>76</v>
      </c>
      <c r="AY619" s="238" t="s">
        <v>195</v>
      </c>
    </row>
    <row r="620" s="10" customFormat="1">
      <c r="A620" s="10"/>
      <c r="B620" s="218"/>
      <c r="C620" s="219"/>
      <c r="D620" s="213" t="s">
        <v>199</v>
      </c>
      <c r="E620" s="220" t="s">
        <v>1</v>
      </c>
      <c r="F620" s="221" t="s">
        <v>3247</v>
      </c>
      <c r="G620" s="219"/>
      <c r="H620" s="220" t="s">
        <v>1</v>
      </c>
      <c r="I620" s="222"/>
      <c r="J620" s="219"/>
      <c r="K620" s="219"/>
      <c r="L620" s="223"/>
      <c r="M620" s="224"/>
      <c r="N620" s="225"/>
      <c r="O620" s="225"/>
      <c r="P620" s="225"/>
      <c r="Q620" s="225"/>
      <c r="R620" s="225"/>
      <c r="S620" s="225"/>
      <c r="T620" s="226"/>
      <c r="U620" s="10"/>
      <c r="V620" s="10"/>
      <c r="W620" s="10"/>
      <c r="X620" s="10"/>
      <c r="Y620" s="10"/>
      <c r="Z620" s="10"/>
      <c r="AA620" s="10"/>
      <c r="AB620" s="10"/>
      <c r="AC620" s="10"/>
      <c r="AD620" s="10"/>
      <c r="AE620" s="10"/>
      <c r="AT620" s="227" t="s">
        <v>199</v>
      </c>
      <c r="AU620" s="227" t="s">
        <v>85</v>
      </c>
      <c r="AV620" s="10" t="s">
        <v>83</v>
      </c>
      <c r="AW620" s="10" t="s">
        <v>32</v>
      </c>
      <c r="AX620" s="10" t="s">
        <v>76</v>
      </c>
      <c r="AY620" s="227" t="s">
        <v>195</v>
      </c>
    </row>
    <row r="621" s="11" customFormat="1">
      <c r="A621" s="11"/>
      <c r="B621" s="228"/>
      <c r="C621" s="229"/>
      <c r="D621" s="213" t="s">
        <v>199</v>
      </c>
      <c r="E621" s="230" t="s">
        <v>1</v>
      </c>
      <c r="F621" s="231" t="s">
        <v>3438</v>
      </c>
      <c r="G621" s="229"/>
      <c r="H621" s="232">
        <v>21.297999999999998</v>
      </c>
      <c r="I621" s="233"/>
      <c r="J621" s="229"/>
      <c r="K621" s="229"/>
      <c r="L621" s="234"/>
      <c r="M621" s="235"/>
      <c r="N621" s="236"/>
      <c r="O621" s="236"/>
      <c r="P621" s="236"/>
      <c r="Q621" s="236"/>
      <c r="R621" s="236"/>
      <c r="S621" s="236"/>
      <c r="T621" s="237"/>
      <c r="U621" s="11"/>
      <c r="V621" s="11"/>
      <c r="W621" s="11"/>
      <c r="X621" s="11"/>
      <c r="Y621" s="11"/>
      <c r="Z621" s="11"/>
      <c r="AA621" s="11"/>
      <c r="AB621" s="11"/>
      <c r="AC621" s="11"/>
      <c r="AD621" s="11"/>
      <c r="AE621" s="11"/>
      <c r="AT621" s="238" t="s">
        <v>199</v>
      </c>
      <c r="AU621" s="238" t="s">
        <v>85</v>
      </c>
      <c r="AV621" s="11" t="s">
        <v>85</v>
      </c>
      <c r="AW621" s="11" t="s">
        <v>32</v>
      </c>
      <c r="AX621" s="11" t="s">
        <v>76</v>
      </c>
      <c r="AY621" s="238" t="s">
        <v>195</v>
      </c>
    </row>
    <row r="622" s="11" customFormat="1">
      <c r="A622" s="11"/>
      <c r="B622" s="228"/>
      <c r="C622" s="229"/>
      <c r="D622" s="213" t="s">
        <v>199</v>
      </c>
      <c r="E622" s="230" t="s">
        <v>1</v>
      </c>
      <c r="F622" s="231" t="s">
        <v>3439</v>
      </c>
      <c r="G622" s="229"/>
      <c r="H622" s="232">
        <v>79.040000000000006</v>
      </c>
      <c r="I622" s="233"/>
      <c r="J622" s="229"/>
      <c r="K622" s="229"/>
      <c r="L622" s="234"/>
      <c r="M622" s="235"/>
      <c r="N622" s="236"/>
      <c r="O622" s="236"/>
      <c r="P622" s="236"/>
      <c r="Q622" s="236"/>
      <c r="R622" s="236"/>
      <c r="S622" s="236"/>
      <c r="T622" s="237"/>
      <c r="U622" s="11"/>
      <c r="V622" s="11"/>
      <c r="W622" s="11"/>
      <c r="X622" s="11"/>
      <c r="Y622" s="11"/>
      <c r="Z622" s="11"/>
      <c r="AA622" s="11"/>
      <c r="AB622" s="11"/>
      <c r="AC622" s="11"/>
      <c r="AD622" s="11"/>
      <c r="AE622" s="11"/>
      <c r="AT622" s="238" t="s">
        <v>199</v>
      </c>
      <c r="AU622" s="238" t="s">
        <v>85</v>
      </c>
      <c r="AV622" s="11" t="s">
        <v>85</v>
      </c>
      <c r="AW622" s="11" t="s">
        <v>32</v>
      </c>
      <c r="AX622" s="11" t="s">
        <v>76</v>
      </c>
      <c r="AY622" s="238" t="s">
        <v>195</v>
      </c>
    </row>
    <row r="623" s="11" customFormat="1">
      <c r="A623" s="11"/>
      <c r="B623" s="228"/>
      <c r="C623" s="229"/>
      <c r="D623" s="213" t="s">
        <v>199</v>
      </c>
      <c r="E623" s="230" t="s">
        <v>1</v>
      </c>
      <c r="F623" s="231" t="s">
        <v>3440</v>
      </c>
      <c r="G623" s="229"/>
      <c r="H623" s="232">
        <v>74.998000000000005</v>
      </c>
      <c r="I623" s="233"/>
      <c r="J623" s="229"/>
      <c r="K623" s="229"/>
      <c r="L623" s="234"/>
      <c r="M623" s="235"/>
      <c r="N623" s="236"/>
      <c r="O623" s="236"/>
      <c r="P623" s="236"/>
      <c r="Q623" s="236"/>
      <c r="R623" s="236"/>
      <c r="S623" s="236"/>
      <c r="T623" s="237"/>
      <c r="U623" s="11"/>
      <c r="V623" s="11"/>
      <c r="W623" s="11"/>
      <c r="X623" s="11"/>
      <c r="Y623" s="11"/>
      <c r="Z623" s="11"/>
      <c r="AA623" s="11"/>
      <c r="AB623" s="11"/>
      <c r="AC623" s="11"/>
      <c r="AD623" s="11"/>
      <c r="AE623" s="11"/>
      <c r="AT623" s="238" t="s">
        <v>199</v>
      </c>
      <c r="AU623" s="238" t="s">
        <v>85</v>
      </c>
      <c r="AV623" s="11" t="s">
        <v>85</v>
      </c>
      <c r="AW623" s="11" t="s">
        <v>32</v>
      </c>
      <c r="AX623" s="11" t="s">
        <v>76</v>
      </c>
      <c r="AY623" s="238" t="s">
        <v>195</v>
      </c>
    </row>
    <row r="624" s="11" customFormat="1">
      <c r="A624" s="11"/>
      <c r="B624" s="228"/>
      <c r="C624" s="229"/>
      <c r="D624" s="213" t="s">
        <v>199</v>
      </c>
      <c r="E624" s="230" t="s">
        <v>1</v>
      </c>
      <c r="F624" s="231" t="s">
        <v>3441</v>
      </c>
      <c r="G624" s="229"/>
      <c r="H624" s="232">
        <v>84.856999999999999</v>
      </c>
      <c r="I624" s="233"/>
      <c r="J624" s="229"/>
      <c r="K624" s="229"/>
      <c r="L624" s="234"/>
      <c r="M624" s="235"/>
      <c r="N624" s="236"/>
      <c r="O624" s="236"/>
      <c r="P624" s="236"/>
      <c r="Q624" s="236"/>
      <c r="R624" s="236"/>
      <c r="S624" s="236"/>
      <c r="T624" s="237"/>
      <c r="U624" s="11"/>
      <c r="V624" s="11"/>
      <c r="W624" s="11"/>
      <c r="X624" s="11"/>
      <c r="Y624" s="11"/>
      <c r="Z624" s="11"/>
      <c r="AA624" s="11"/>
      <c r="AB624" s="11"/>
      <c r="AC624" s="11"/>
      <c r="AD624" s="11"/>
      <c r="AE624" s="11"/>
      <c r="AT624" s="238" t="s">
        <v>199</v>
      </c>
      <c r="AU624" s="238" t="s">
        <v>85</v>
      </c>
      <c r="AV624" s="11" t="s">
        <v>85</v>
      </c>
      <c r="AW624" s="11" t="s">
        <v>32</v>
      </c>
      <c r="AX624" s="11" t="s">
        <v>76</v>
      </c>
      <c r="AY624" s="238" t="s">
        <v>195</v>
      </c>
    </row>
    <row r="625" s="11" customFormat="1">
      <c r="A625" s="11"/>
      <c r="B625" s="228"/>
      <c r="C625" s="229"/>
      <c r="D625" s="213" t="s">
        <v>199</v>
      </c>
      <c r="E625" s="230" t="s">
        <v>1</v>
      </c>
      <c r="F625" s="231" t="s">
        <v>3442</v>
      </c>
      <c r="G625" s="229"/>
      <c r="H625" s="232">
        <v>62.338999999999999</v>
      </c>
      <c r="I625" s="233"/>
      <c r="J625" s="229"/>
      <c r="K625" s="229"/>
      <c r="L625" s="234"/>
      <c r="M625" s="235"/>
      <c r="N625" s="236"/>
      <c r="O625" s="236"/>
      <c r="P625" s="236"/>
      <c r="Q625" s="236"/>
      <c r="R625" s="236"/>
      <c r="S625" s="236"/>
      <c r="T625" s="237"/>
      <c r="U625" s="11"/>
      <c r="V625" s="11"/>
      <c r="W625" s="11"/>
      <c r="X625" s="11"/>
      <c r="Y625" s="11"/>
      <c r="Z625" s="11"/>
      <c r="AA625" s="11"/>
      <c r="AB625" s="11"/>
      <c r="AC625" s="11"/>
      <c r="AD625" s="11"/>
      <c r="AE625" s="11"/>
      <c r="AT625" s="238" t="s">
        <v>199</v>
      </c>
      <c r="AU625" s="238" t="s">
        <v>85</v>
      </c>
      <c r="AV625" s="11" t="s">
        <v>85</v>
      </c>
      <c r="AW625" s="11" t="s">
        <v>32</v>
      </c>
      <c r="AX625" s="11" t="s">
        <v>76</v>
      </c>
      <c r="AY625" s="238" t="s">
        <v>195</v>
      </c>
    </row>
    <row r="626" s="11" customFormat="1">
      <c r="A626" s="11"/>
      <c r="B626" s="228"/>
      <c r="C626" s="229"/>
      <c r="D626" s="213" t="s">
        <v>199</v>
      </c>
      <c r="E626" s="230" t="s">
        <v>1</v>
      </c>
      <c r="F626" s="231" t="s">
        <v>3443</v>
      </c>
      <c r="G626" s="229"/>
      <c r="H626" s="232">
        <v>70.370000000000005</v>
      </c>
      <c r="I626" s="233"/>
      <c r="J626" s="229"/>
      <c r="K626" s="229"/>
      <c r="L626" s="234"/>
      <c r="M626" s="235"/>
      <c r="N626" s="236"/>
      <c r="O626" s="236"/>
      <c r="P626" s="236"/>
      <c r="Q626" s="236"/>
      <c r="R626" s="236"/>
      <c r="S626" s="236"/>
      <c r="T626" s="237"/>
      <c r="U626" s="11"/>
      <c r="V626" s="11"/>
      <c r="W626" s="11"/>
      <c r="X626" s="11"/>
      <c r="Y626" s="11"/>
      <c r="Z626" s="11"/>
      <c r="AA626" s="11"/>
      <c r="AB626" s="11"/>
      <c r="AC626" s="11"/>
      <c r="AD626" s="11"/>
      <c r="AE626" s="11"/>
      <c r="AT626" s="238" t="s">
        <v>199</v>
      </c>
      <c r="AU626" s="238" t="s">
        <v>85</v>
      </c>
      <c r="AV626" s="11" t="s">
        <v>85</v>
      </c>
      <c r="AW626" s="11" t="s">
        <v>32</v>
      </c>
      <c r="AX626" s="11" t="s">
        <v>76</v>
      </c>
      <c r="AY626" s="238" t="s">
        <v>195</v>
      </c>
    </row>
    <row r="627" s="11" customFormat="1">
      <c r="A627" s="11"/>
      <c r="B627" s="228"/>
      <c r="C627" s="229"/>
      <c r="D627" s="213" t="s">
        <v>199</v>
      </c>
      <c r="E627" s="230" t="s">
        <v>1</v>
      </c>
      <c r="F627" s="231" t="s">
        <v>3444</v>
      </c>
      <c r="G627" s="229"/>
      <c r="H627" s="232">
        <v>172.261</v>
      </c>
      <c r="I627" s="233"/>
      <c r="J627" s="229"/>
      <c r="K627" s="229"/>
      <c r="L627" s="234"/>
      <c r="M627" s="235"/>
      <c r="N627" s="236"/>
      <c r="O627" s="236"/>
      <c r="P627" s="236"/>
      <c r="Q627" s="236"/>
      <c r="R627" s="236"/>
      <c r="S627" s="236"/>
      <c r="T627" s="237"/>
      <c r="U627" s="11"/>
      <c r="V627" s="11"/>
      <c r="W627" s="11"/>
      <c r="X627" s="11"/>
      <c r="Y627" s="11"/>
      <c r="Z627" s="11"/>
      <c r="AA627" s="11"/>
      <c r="AB627" s="11"/>
      <c r="AC627" s="11"/>
      <c r="AD627" s="11"/>
      <c r="AE627" s="11"/>
      <c r="AT627" s="238" t="s">
        <v>199</v>
      </c>
      <c r="AU627" s="238" t="s">
        <v>85</v>
      </c>
      <c r="AV627" s="11" t="s">
        <v>85</v>
      </c>
      <c r="AW627" s="11" t="s">
        <v>32</v>
      </c>
      <c r="AX627" s="11" t="s">
        <v>76</v>
      </c>
      <c r="AY627" s="238" t="s">
        <v>195</v>
      </c>
    </row>
    <row r="628" s="11" customFormat="1">
      <c r="A628" s="11"/>
      <c r="B628" s="228"/>
      <c r="C628" s="229"/>
      <c r="D628" s="213" t="s">
        <v>199</v>
      </c>
      <c r="E628" s="230" t="s">
        <v>1</v>
      </c>
      <c r="F628" s="231" t="s">
        <v>3445</v>
      </c>
      <c r="G628" s="229"/>
      <c r="H628" s="232">
        <v>21.552</v>
      </c>
      <c r="I628" s="233"/>
      <c r="J628" s="229"/>
      <c r="K628" s="229"/>
      <c r="L628" s="234"/>
      <c r="M628" s="235"/>
      <c r="N628" s="236"/>
      <c r="O628" s="236"/>
      <c r="P628" s="236"/>
      <c r="Q628" s="236"/>
      <c r="R628" s="236"/>
      <c r="S628" s="236"/>
      <c r="T628" s="237"/>
      <c r="U628" s="11"/>
      <c r="V628" s="11"/>
      <c r="W628" s="11"/>
      <c r="X628" s="11"/>
      <c r="Y628" s="11"/>
      <c r="Z628" s="11"/>
      <c r="AA628" s="11"/>
      <c r="AB628" s="11"/>
      <c r="AC628" s="11"/>
      <c r="AD628" s="11"/>
      <c r="AE628" s="11"/>
      <c r="AT628" s="238" t="s">
        <v>199</v>
      </c>
      <c r="AU628" s="238" t="s">
        <v>85</v>
      </c>
      <c r="AV628" s="11" t="s">
        <v>85</v>
      </c>
      <c r="AW628" s="11" t="s">
        <v>32</v>
      </c>
      <c r="AX628" s="11" t="s">
        <v>76</v>
      </c>
      <c r="AY628" s="238" t="s">
        <v>195</v>
      </c>
    </row>
    <row r="629" s="11" customFormat="1">
      <c r="A629" s="11"/>
      <c r="B629" s="228"/>
      <c r="C629" s="229"/>
      <c r="D629" s="213" t="s">
        <v>199</v>
      </c>
      <c r="E629" s="230" t="s">
        <v>1</v>
      </c>
      <c r="F629" s="231" t="s">
        <v>3446</v>
      </c>
      <c r="G629" s="229"/>
      <c r="H629" s="232">
        <v>40.680999999999997</v>
      </c>
      <c r="I629" s="233"/>
      <c r="J629" s="229"/>
      <c r="K629" s="229"/>
      <c r="L629" s="234"/>
      <c r="M629" s="235"/>
      <c r="N629" s="236"/>
      <c r="O629" s="236"/>
      <c r="P629" s="236"/>
      <c r="Q629" s="236"/>
      <c r="R629" s="236"/>
      <c r="S629" s="236"/>
      <c r="T629" s="237"/>
      <c r="U629" s="11"/>
      <c r="V629" s="11"/>
      <c r="W629" s="11"/>
      <c r="X629" s="11"/>
      <c r="Y629" s="11"/>
      <c r="Z629" s="11"/>
      <c r="AA629" s="11"/>
      <c r="AB629" s="11"/>
      <c r="AC629" s="11"/>
      <c r="AD629" s="11"/>
      <c r="AE629" s="11"/>
      <c r="AT629" s="238" t="s">
        <v>199</v>
      </c>
      <c r="AU629" s="238" t="s">
        <v>85</v>
      </c>
      <c r="AV629" s="11" t="s">
        <v>85</v>
      </c>
      <c r="AW629" s="11" t="s">
        <v>32</v>
      </c>
      <c r="AX629" s="11" t="s">
        <v>76</v>
      </c>
      <c r="AY629" s="238" t="s">
        <v>195</v>
      </c>
    </row>
    <row r="630" s="11" customFormat="1">
      <c r="A630" s="11"/>
      <c r="B630" s="228"/>
      <c r="C630" s="229"/>
      <c r="D630" s="213" t="s">
        <v>199</v>
      </c>
      <c r="E630" s="230" t="s">
        <v>1</v>
      </c>
      <c r="F630" s="231" t="s">
        <v>3447</v>
      </c>
      <c r="G630" s="229"/>
      <c r="H630" s="232">
        <v>39.085000000000001</v>
      </c>
      <c r="I630" s="233"/>
      <c r="J630" s="229"/>
      <c r="K630" s="229"/>
      <c r="L630" s="234"/>
      <c r="M630" s="235"/>
      <c r="N630" s="236"/>
      <c r="O630" s="236"/>
      <c r="P630" s="236"/>
      <c r="Q630" s="236"/>
      <c r="R630" s="236"/>
      <c r="S630" s="236"/>
      <c r="T630" s="237"/>
      <c r="U630" s="11"/>
      <c r="V630" s="11"/>
      <c r="W630" s="11"/>
      <c r="X630" s="11"/>
      <c r="Y630" s="11"/>
      <c r="Z630" s="11"/>
      <c r="AA630" s="11"/>
      <c r="AB630" s="11"/>
      <c r="AC630" s="11"/>
      <c r="AD630" s="11"/>
      <c r="AE630" s="11"/>
      <c r="AT630" s="238" t="s">
        <v>199</v>
      </c>
      <c r="AU630" s="238" t="s">
        <v>85</v>
      </c>
      <c r="AV630" s="11" t="s">
        <v>85</v>
      </c>
      <c r="AW630" s="11" t="s">
        <v>32</v>
      </c>
      <c r="AX630" s="11" t="s">
        <v>76</v>
      </c>
      <c r="AY630" s="238" t="s">
        <v>195</v>
      </c>
    </row>
    <row r="631" s="11" customFormat="1">
      <c r="A631" s="11"/>
      <c r="B631" s="228"/>
      <c r="C631" s="229"/>
      <c r="D631" s="213" t="s">
        <v>199</v>
      </c>
      <c r="E631" s="230" t="s">
        <v>1</v>
      </c>
      <c r="F631" s="231" t="s">
        <v>3448</v>
      </c>
      <c r="G631" s="229"/>
      <c r="H631" s="232">
        <v>65.635000000000005</v>
      </c>
      <c r="I631" s="233"/>
      <c r="J631" s="229"/>
      <c r="K631" s="229"/>
      <c r="L631" s="234"/>
      <c r="M631" s="235"/>
      <c r="N631" s="236"/>
      <c r="O631" s="236"/>
      <c r="P631" s="236"/>
      <c r="Q631" s="236"/>
      <c r="R631" s="236"/>
      <c r="S631" s="236"/>
      <c r="T631" s="237"/>
      <c r="U631" s="11"/>
      <c r="V631" s="11"/>
      <c r="W631" s="11"/>
      <c r="X631" s="11"/>
      <c r="Y631" s="11"/>
      <c r="Z631" s="11"/>
      <c r="AA631" s="11"/>
      <c r="AB631" s="11"/>
      <c r="AC631" s="11"/>
      <c r="AD631" s="11"/>
      <c r="AE631" s="11"/>
      <c r="AT631" s="238" t="s">
        <v>199</v>
      </c>
      <c r="AU631" s="238" t="s">
        <v>85</v>
      </c>
      <c r="AV631" s="11" t="s">
        <v>85</v>
      </c>
      <c r="AW631" s="11" t="s">
        <v>32</v>
      </c>
      <c r="AX631" s="11" t="s">
        <v>76</v>
      </c>
      <c r="AY631" s="238" t="s">
        <v>195</v>
      </c>
    </row>
    <row r="632" s="11" customFormat="1">
      <c r="A632" s="11"/>
      <c r="B632" s="228"/>
      <c r="C632" s="229"/>
      <c r="D632" s="213" t="s">
        <v>199</v>
      </c>
      <c r="E632" s="230" t="s">
        <v>1</v>
      </c>
      <c r="F632" s="231" t="s">
        <v>3449</v>
      </c>
      <c r="G632" s="229"/>
      <c r="H632" s="232">
        <v>79.495999999999995</v>
      </c>
      <c r="I632" s="233"/>
      <c r="J632" s="229"/>
      <c r="K632" s="229"/>
      <c r="L632" s="234"/>
      <c r="M632" s="235"/>
      <c r="N632" s="236"/>
      <c r="O632" s="236"/>
      <c r="P632" s="236"/>
      <c r="Q632" s="236"/>
      <c r="R632" s="236"/>
      <c r="S632" s="236"/>
      <c r="T632" s="237"/>
      <c r="U632" s="11"/>
      <c r="V632" s="11"/>
      <c r="W632" s="11"/>
      <c r="X632" s="11"/>
      <c r="Y632" s="11"/>
      <c r="Z632" s="11"/>
      <c r="AA632" s="11"/>
      <c r="AB632" s="11"/>
      <c r="AC632" s="11"/>
      <c r="AD632" s="11"/>
      <c r="AE632" s="11"/>
      <c r="AT632" s="238" t="s">
        <v>199</v>
      </c>
      <c r="AU632" s="238" t="s">
        <v>85</v>
      </c>
      <c r="AV632" s="11" t="s">
        <v>85</v>
      </c>
      <c r="AW632" s="11" t="s">
        <v>32</v>
      </c>
      <c r="AX632" s="11" t="s">
        <v>76</v>
      </c>
      <c r="AY632" s="238" t="s">
        <v>195</v>
      </c>
    </row>
    <row r="633" s="11" customFormat="1">
      <c r="A633" s="11"/>
      <c r="B633" s="228"/>
      <c r="C633" s="229"/>
      <c r="D633" s="213" t="s">
        <v>199</v>
      </c>
      <c r="E633" s="230" t="s">
        <v>1</v>
      </c>
      <c r="F633" s="231" t="s">
        <v>3450</v>
      </c>
      <c r="G633" s="229"/>
      <c r="H633" s="232">
        <v>151.684</v>
      </c>
      <c r="I633" s="233"/>
      <c r="J633" s="229"/>
      <c r="K633" s="229"/>
      <c r="L633" s="234"/>
      <c r="M633" s="235"/>
      <c r="N633" s="236"/>
      <c r="O633" s="236"/>
      <c r="P633" s="236"/>
      <c r="Q633" s="236"/>
      <c r="R633" s="236"/>
      <c r="S633" s="236"/>
      <c r="T633" s="237"/>
      <c r="U633" s="11"/>
      <c r="V633" s="11"/>
      <c r="W633" s="11"/>
      <c r="X633" s="11"/>
      <c r="Y633" s="11"/>
      <c r="Z633" s="11"/>
      <c r="AA633" s="11"/>
      <c r="AB633" s="11"/>
      <c r="AC633" s="11"/>
      <c r="AD633" s="11"/>
      <c r="AE633" s="11"/>
      <c r="AT633" s="238" t="s">
        <v>199</v>
      </c>
      <c r="AU633" s="238" t="s">
        <v>85</v>
      </c>
      <c r="AV633" s="11" t="s">
        <v>85</v>
      </c>
      <c r="AW633" s="11" t="s">
        <v>32</v>
      </c>
      <c r="AX633" s="11" t="s">
        <v>76</v>
      </c>
      <c r="AY633" s="238" t="s">
        <v>195</v>
      </c>
    </row>
    <row r="634" s="11" customFormat="1">
      <c r="A634" s="11"/>
      <c r="B634" s="228"/>
      <c r="C634" s="229"/>
      <c r="D634" s="213" t="s">
        <v>199</v>
      </c>
      <c r="E634" s="230" t="s">
        <v>1</v>
      </c>
      <c r="F634" s="231" t="s">
        <v>3451</v>
      </c>
      <c r="G634" s="229"/>
      <c r="H634" s="232">
        <v>28.222000000000001</v>
      </c>
      <c r="I634" s="233"/>
      <c r="J634" s="229"/>
      <c r="K634" s="229"/>
      <c r="L634" s="234"/>
      <c r="M634" s="235"/>
      <c r="N634" s="236"/>
      <c r="O634" s="236"/>
      <c r="P634" s="236"/>
      <c r="Q634" s="236"/>
      <c r="R634" s="236"/>
      <c r="S634" s="236"/>
      <c r="T634" s="237"/>
      <c r="U634" s="11"/>
      <c r="V634" s="11"/>
      <c r="W634" s="11"/>
      <c r="X634" s="11"/>
      <c r="Y634" s="11"/>
      <c r="Z634" s="11"/>
      <c r="AA634" s="11"/>
      <c r="AB634" s="11"/>
      <c r="AC634" s="11"/>
      <c r="AD634" s="11"/>
      <c r="AE634" s="11"/>
      <c r="AT634" s="238" t="s">
        <v>199</v>
      </c>
      <c r="AU634" s="238" t="s">
        <v>85</v>
      </c>
      <c r="AV634" s="11" t="s">
        <v>85</v>
      </c>
      <c r="AW634" s="11" t="s">
        <v>32</v>
      </c>
      <c r="AX634" s="11" t="s">
        <v>76</v>
      </c>
      <c r="AY634" s="238" t="s">
        <v>195</v>
      </c>
    </row>
    <row r="635" s="11" customFormat="1">
      <c r="A635" s="11"/>
      <c r="B635" s="228"/>
      <c r="C635" s="229"/>
      <c r="D635" s="213" t="s">
        <v>199</v>
      </c>
      <c r="E635" s="230" t="s">
        <v>1</v>
      </c>
      <c r="F635" s="231" t="s">
        <v>3452</v>
      </c>
      <c r="G635" s="229"/>
      <c r="H635" s="232">
        <v>181.68000000000001</v>
      </c>
      <c r="I635" s="233"/>
      <c r="J635" s="229"/>
      <c r="K635" s="229"/>
      <c r="L635" s="234"/>
      <c r="M635" s="235"/>
      <c r="N635" s="236"/>
      <c r="O635" s="236"/>
      <c r="P635" s="236"/>
      <c r="Q635" s="236"/>
      <c r="R635" s="236"/>
      <c r="S635" s="236"/>
      <c r="T635" s="237"/>
      <c r="U635" s="11"/>
      <c r="V635" s="11"/>
      <c r="W635" s="11"/>
      <c r="X635" s="11"/>
      <c r="Y635" s="11"/>
      <c r="Z635" s="11"/>
      <c r="AA635" s="11"/>
      <c r="AB635" s="11"/>
      <c r="AC635" s="11"/>
      <c r="AD635" s="11"/>
      <c r="AE635" s="11"/>
      <c r="AT635" s="238" t="s">
        <v>199</v>
      </c>
      <c r="AU635" s="238" t="s">
        <v>85</v>
      </c>
      <c r="AV635" s="11" t="s">
        <v>85</v>
      </c>
      <c r="AW635" s="11" t="s">
        <v>32</v>
      </c>
      <c r="AX635" s="11" t="s">
        <v>76</v>
      </c>
      <c r="AY635" s="238" t="s">
        <v>195</v>
      </c>
    </row>
    <row r="636" s="11" customFormat="1">
      <c r="A636" s="11"/>
      <c r="B636" s="228"/>
      <c r="C636" s="229"/>
      <c r="D636" s="213" t="s">
        <v>199</v>
      </c>
      <c r="E636" s="230" t="s">
        <v>1</v>
      </c>
      <c r="F636" s="231" t="s">
        <v>3453</v>
      </c>
      <c r="G636" s="229"/>
      <c r="H636" s="232">
        <v>31.684999999999999</v>
      </c>
      <c r="I636" s="233"/>
      <c r="J636" s="229"/>
      <c r="K636" s="229"/>
      <c r="L636" s="234"/>
      <c r="M636" s="235"/>
      <c r="N636" s="236"/>
      <c r="O636" s="236"/>
      <c r="P636" s="236"/>
      <c r="Q636" s="236"/>
      <c r="R636" s="236"/>
      <c r="S636" s="236"/>
      <c r="T636" s="237"/>
      <c r="U636" s="11"/>
      <c r="V636" s="11"/>
      <c r="W636" s="11"/>
      <c r="X636" s="11"/>
      <c r="Y636" s="11"/>
      <c r="Z636" s="11"/>
      <c r="AA636" s="11"/>
      <c r="AB636" s="11"/>
      <c r="AC636" s="11"/>
      <c r="AD636" s="11"/>
      <c r="AE636" s="11"/>
      <c r="AT636" s="238" t="s">
        <v>199</v>
      </c>
      <c r="AU636" s="238" t="s">
        <v>85</v>
      </c>
      <c r="AV636" s="11" t="s">
        <v>85</v>
      </c>
      <c r="AW636" s="11" t="s">
        <v>32</v>
      </c>
      <c r="AX636" s="11" t="s">
        <v>76</v>
      </c>
      <c r="AY636" s="238" t="s">
        <v>195</v>
      </c>
    </row>
    <row r="637" s="10" customFormat="1">
      <c r="A637" s="10"/>
      <c r="B637" s="218"/>
      <c r="C637" s="219"/>
      <c r="D637" s="213" t="s">
        <v>199</v>
      </c>
      <c r="E637" s="220" t="s">
        <v>1</v>
      </c>
      <c r="F637" s="221" t="s">
        <v>3292</v>
      </c>
      <c r="G637" s="219"/>
      <c r="H637" s="220" t="s">
        <v>1</v>
      </c>
      <c r="I637" s="222"/>
      <c r="J637" s="219"/>
      <c r="K637" s="219"/>
      <c r="L637" s="223"/>
      <c r="M637" s="224"/>
      <c r="N637" s="225"/>
      <c r="O637" s="225"/>
      <c r="P637" s="225"/>
      <c r="Q637" s="225"/>
      <c r="R637" s="225"/>
      <c r="S637" s="225"/>
      <c r="T637" s="226"/>
      <c r="U637" s="10"/>
      <c r="V637" s="10"/>
      <c r="W637" s="10"/>
      <c r="X637" s="10"/>
      <c r="Y637" s="10"/>
      <c r="Z637" s="10"/>
      <c r="AA637" s="10"/>
      <c r="AB637" s="10"/>
      <c r="AC637" s="10"/>
      <c r="AD637" s="10"/>
      <c r="AE637" s="10"/>
      <c r="AT637" s="227" t="s">
        <v>199</v>
      </c>
      <c r="AU637" s="227" t="s">
        <v>85</v>
      </c>
      <c r="AV637" s="10" t="s">
        <v>83</v>
      </c>
      <c r="AW637" s="10" t="s">
        <v>32</v>
      </c>
      <c r="AX637" s="10" t="s">
        <v>76</v>
      </c>
      <c r="AY637" s="227" t="s">
        <v>195</v>
      </c>
    </row>
    <row r="638" s="11" customFormat="1">
      <c r="A638" s="11"/>
      <c r="B638" s="228"/>
      <c r="C638" s="229"/>
      <c r="D638" s="213" t="s">
        <v>199</v>
      </c>
      <c r="E638" s="230" t="s">
        <v>1</v>
      </c>
      <c r="F638" s="231" t="s">
        <v>3454</v>
      </c>
      <c r="G638" s="229"/>
      <c r="H638" s="232">
        <v>117.624</v>
      </c>
      <c r="I638" s="233"/>
      <c r="J638" s="229"/>
      <c r="K638" s="229"/>
      <c r="L638" s="234"/>
      <c r="M638" s="235"/>
      <c r="N638" s="236"/>
      <c r="O638" s="236"/>
      <c r="P638" s="236"/>
      <c r="Q638" s="236"/>
      <c r="R638" s="236"/>
      <c r="S638" s="236"/>
      <c r="T638" s="237"/>
      <c r="U638" s="11"/>
      <c r="V638" s="11"/>
      <c r="W638" s="11"/>
      <c r="X638" s="11"/>
      <c r="Y638" s="11"/>
      <c r="Z638" s="11"/>
      <c r="AA638" s="11"/>
      <c r="AB638" s="11"/>
      <c r="AC638" s="11"/>
      <c r="AD638" s="11"/>
      <c r="AE638" s="11"/>
      <c r="AT638" s="238" t="s">
        <v>199</v>
      </c>
      <c r="AU638" s="238" t="s">
        <v>85</v>
      </c>
      <c r="AV638" s="11" t="s">
        <v>85</v>
      </c>
      <c r="AW638" s="11" t="s">
        <v>32</v>
      </c>
      <c r="AX638" s="11" t="s">
        <v>76</v>
      </c>
      <c r="AY638" s="238" t="s">
        <v>195</v>
      </c>
    </row>
    <row r="639" s="11" customFormat="1">
      <c r="A639" s="11"/>
      <c r="B639" s="228"/>
      <c r="C639" s="229"/>
      <c r="D639" s="213" t="s">
        <v>199</v>
      </c>
      <c r="E639" s="230" t="s">
        <v>1</v>
      </c>
      <c r="F639" s="231" t="s">
        <v>3455</v>
      </c>
      <c r="G639" s="229"/>
      <c r="H639" s="232">
        <v>11.284000000000001</v>
      </c>
      <c r="I639" s="233"/>
      <c r="J639" s="229"/>
      <c r="K639" s="229"/>
      <c r="L639" s="234"/>
      <c r="M639" s="235"/>
      <c r="N639" s="236"/>
      <c r="O639" s="236"/>
      <c r="P639" s="236"/>
      <c r="Q639" s="236"/>
      <c r="R639" s="236"/>
      <c r="S639" s="236"/>
      <c r="T639" s="237"/>
      <c r="U639" s="11"/>
      <c r="V639" s="11"/>
      <c r="W639" s="11"/>
      <c r="X639" s="11"/>
      <c r="Y639" s="11"/>
      <c r="Z639" s="11"/>
      <c r="AA639" s="11"/>
      <c r="AB639" s="11"/>
      <c r="AC639" s="11"/>
      <c r="AD639" s="11"/>
      <c r="AE639" s="11"/>
      <c r="AT639" s="238" t="s">
        <v>199</v>
      </c>
      <c r="AU639" s="238" t="s">
        <v>85</v>
      </c>
      <c r="AV639" s="11" t="s">
        <v>85</v>
      </c>
      <c r="AW639" s="11" t="s">
        <v>32</v>
      </c>
      <c r="AX639" s="11" t="s">
        <v>76</v>
      </c>
      <c r="AY639" s="238" t="s">
        <v>195</v>
      </c>
    </row>
    <row r="640" s="10" customFormat="1">
      <c r="A640" s="10"/>
      <c r="B640" s="218"/>
      <c r="C640" s="219"/>
      <c r="D640" s="213" t="s">
        <v>199</v>
      </c>
      <c r="E640" s="220" t="s">
        <v>1</v>
      </c>
      <c r="F640" s="221" t="s">
        <v>3294</v>
      </c>
      <c r="G640" s="219"/>
      <c r="H640" s="220" t="s">
        <v>1</v>
      </c>
      <c r="I640" s="222"/>
      <c r="J640" s="219"/>
      <c r="K640" s="219"/>
      <c r="L640" s="223"/>
      <c r="M640" s="224"/>
      <c r="N640" s="225"/>
      <c r="O640" s="225"/>
      <c r="P640" s="225"/>
      <c r="Q640" s="225"/>
      <c r="R640" s="225"/>
      <c r="S640" s="225"/>
      <c r="T640" s="226"/>
      <c r="U640" s="10"/>
      <c r="V640" s="10"/>
      <c r="W640" s="10"/>
      <c r="X640" s="10"/>
      <c r="Y640" s="10"/>
      <c r="Z640" s="10"/>
      <c r="AA640" s="10"/>
      <c r="AB640" s="10"/>
      <c r="AC640" s="10"/>
      <c r="AD640" s="10"/>
      <c r="AE640" s="10"/>
      <c r="AT640" s="227" t="s">
        <v>199</v>
      </c>
      <c r="AU640" s="227" t="s">
        <v>85</v>
      </c>
      <c r="AV640" s="10" t="s">
        <v>83</v>
      </c>
      <c r="AW640" s="10" t="s">
        <v>32</v>
      </c>
      <c r="AX640" s="10" t="s">
        <v>76</v>
      </c>
      <c r="AY640" s="227" t="s">
        <v>195</v>
      </c>
    </row>
    <row r="641" s="11" customFormat="1">
      <c r="A641" s="11"/>
      <c r="B641" s="228"/>
      <c r="C641" s="229"/>
      <c r="D641" s="213" t="s">
        <v>199</v>
      </c>
      <c r="E641" s="230" t="s">
        <v>1</v>
      </c>
      <c r="F641" s="231" t="s">
        <v>3456</v>
      </c>
      <c r="G641" s="229"/>
      <c r="H641" s="232">
        <v>37.5</v>
      </c>
      <c r="I641" s="233"/>
      <c r="J641" s="229"/>
      <c r="K641" s="229"/>
      <c r="L641" s="234"/>
      <c r="M641" s="235"/>
      <c r="N641" s="236"/>
      <c r="O641" s="236"/>
      <c r="P641" s="236"/>
      <c r="Q641" s="236"/>
      <c r="R641" s="236"/>
      <c r="S641" s="236"/>
      <c r="T641" s="237"/>
      <c r="U641" s="11"/>
      <c r="V641" s="11"/>
      <c r="W641" s="11"/>
      <c r="X641" s="11"/>
      <c r="Y641" s="11"/>
      <c r="Z641" s="11"/>
      <c r="AA641" s="11"/>
      <c r="AB641" s="11"/>
      <c r="AC641" s="11"/>
      <c r="AD641" s="11"/>
      <c r="AE641" s="11"/>
      <c r="AT641" s="238" t="s">
        <v>199</v>
      </c>
      <c r="AU641" s="238" t="s">
        <v>85</v>
      </c>
      <c r="AV641" s="11" t="s">
        <v>85</v>
      </c>
      <c r="AW641" s="11" t="s">
        <v>32</v>
      </c>
      <c r="AX641" s="11" t="s">
        <v>76</v>
      </c>
      <c r="AY641" s="238" t="s">
        <v>195</v>
      </c>
    </row>
    <row r="642" s="11" customFormat="1">
      <c r="A642" s="11"/>
      <c r="B642" s="228"/>
      <c r="C642" s="229"/>
      <c r="D642" s="213" t="s">
        <v>199</v>
      </c>
      <c r="E642" s="230" t="s">
        <v>1</v>
      </c>
      <c r="F642" s="231" t="s">
        <v>3457</v>
      </c>
      <c r="G642" s="229"/>
      <c r="H642" s="232">
        <v>2.5</v>
      </c>
      <c r="I642" s="233"/>
      <c r="J642" s="229"/>
      <c r="K642" s="229"/>
      <c r="L642" s="234"/>
      <c r="M642" s="235"/>
      <c r="N642" s="236"/>
      <c r="O642" s="236"/>
      <c r="P642" s="236"/>
      <c r="Q642" s="236"/>
      <c r="R642" s="236"/>
      <c r="S642" s="236"/>
      <c r="T642" s="237"/>
      <c r="U642" s="11"/>
      <c r="V642" s="11"/>
      <c r="W642" s="11"/>
      <c r="X642" s="11"/>
      <c r="Y642" s="11"/>
      <c r="Z642" s="11"/>
      <c r="AA642" s="11"/>
      <c r="AB642" s="11"/>
      <c r="AC642" s="11"/>
      <c r="AD642" s="11"/>
      <c r="AE642" s="11"/>
      <c r="AT642" s="238" t="s">
        <v>199</v>
      </c>
      <c r="AU642" s="238" t="s">
        <v>85</v>
      </c>
      <c r="AV642" s="11" t="s">
        <v>85</v>
      </c>
      <c r="AW642" s="11" t="s">
        <v>32</v>
      </c>
      <c r="AX642" s="11" t="s">
        <v>76</v>
      </c>
      <c r="AY642" s="238" t="s">
        <v>195</v>
      </c>
    </row>
    <row r="643" s="10" customFormat="1">
      <c r="A643" s="10"/>
      <c r="B643" s="218"/>
      <c r="C643" s="219"/>
      <c r="D643" s="213" t="s">
        <v>199</v>
      </c>
      <c r="E643" s="220" t="s">
        <v>1</v>
      </c>
      <c r="F643" s="221" t="s">
        <v>3249</v>
      </c>
      <c r="G643" s="219"/>
      <c r="H643" s="220" t="s">
        <v>1</v>
      </c>
      <c r="I643" s="222"/>
      <c r="J643" s="219"/>
      <c r="K643" s="219"/>
      <c r="L643" s="223"/>
      <c r="M643" s="224"/>
      <c r="N643" s="225"/>
      <c r="O643" s="225"/>
      <c r="P643" s="225"/>
      <c r="Q643" s="225"/>
      <c r="R643" s="225"/>
      <c r="S643" s="225"/>
      <c r="T643" s="226"/>
      <c r="U643" s="10"/>
      <c r="V643" s="10"/>
      <c r="W643" s="10"/>
      <c r="X643" s="10"/>
      <c r="Y643" s="10"/>
      <c r="Z643" s="10"/>
      <c r="AA643" s="10"/>
      <c r="AB643" s="10"/>
      <c r="AC643" s="10"/>
      <c r="AD643" s="10"/>
      <c r="AE643" s="10"/>
      <c r="AT643" s="227" t="s">
        <v>199</v>
      </c>
      <c r="AU643" s="227" t="s">
        <v>85</v>
      </c>
      <c r="AV643" s="10" t="s">
        <v>83</v>
      </c>
      <c r="AW643" s="10" t="s">
        <v>32</v>
      </c>
      <c r="AX643" s="10" t="s">
        <v>76</v>
      </c>
      <c r="AY643" s="227" t="s">
        <v>195</v>
      </c>
    </row>
    <row r="644" s="11" customFormat="1">
      <c r="A644" s="11"/>
      <c r="B644" s="228"/>
      <c r="C644" s="229"/>
      <c r="D644" s="213" t="s">
        <v>199</v>
      </c>
      <c r="E644" s="230" t="s">
        <v>1</v>
      </c>
      <c r="F644" s="231" t="s">
        <v>3458</v>
      </c>
      <c r="G644" s="229"/>
      <c r="H644" s="232">
        <v>250.79400000000001</v>
      </c>
      <c r="I644" s="233"/>
      <c r="J644" s="229"/>
      <c r="K644" s="229"/>
      <c r="L644" s="234"/>
      <c r="M644" s="235"/>
      <c r="N644" s="236"/>
      <c r="O644" s="236"/>
      <c r="P644" s="236"/>
      <c r="Q644" s="236"/>
      <c r="R644" s="236"/>
      <c r="S644" s="236"/>
      <c r="T644" s="237"/>
      <c r="U644" s="11"/>
      <c r="V644" s="11"/>
      <c r="W644" s="11"/>
      <c r="X644" s="11"/>
      <c r="Y644" s="11"/>
      <c r="Z644" s="11"/>
      <c r="AA644" s="11"/>
      <c r="AB644" s="11"/>
      <c r="AC644" s="11"/>
      <c r="AD644" s="11"/>
      <c r="AE644" s="11"/>
      <c r="AT644" s="238" t="s">
        <v>199</v>
      </c>
      <c r="AU644" s="238" t="s">
        <v>85</v>
      </c>
      <c r="AV644" s="11" t="s">
        <v>85</v>
      </c>
      <c r="AW644" s="11" t="s">
        <v>32</v>
      </c>
      <c r="AX644" s="11" t="s">
        <v>76</v>
      </c>
      <c r="AY644" s="238" t="s">
        <v>195</v>
      </c>
    </row>
    <row r="645" s="11" customFormat="1">
      <c r="A645" s="11"/>
      <c r="B645" s="228"/>
      <c r="C645" s="229"/>
      <c r="D645" s="213" t="s">
        <v>199</v>
      </c>
      <c r="E645" s="230" t="s">
        <v>1</v>
      </c>
      <c r="F645" s="231" t="s">
        <v>3459</v>
      </c>
      <c r="G645" s="229"/>
      <c r="H645" s="232">
        <v>472.07999999999998</v>
      </c>
      <c r="I645" s="233"/>
      <c r="J645" s="229"/>
      <c r="K645" s="229"/>
      <c r="L645" s="234"/>
      <c r="M645" s="235"/>
      <c r="N645" s="236"/>
      <c r="O645" s="236"/>
      <c r="P645" s="236"/>
      <c r="Q645" s="236"/>
      <c r="R645" s="236"/>
      <c r="S645" s="236"/>
      <c r="T645" s="237"/>
      <c r="U645" s="11"/>
      <c r="V645" s="11"/>
      <c r="W645" s="11"/>
      <c r="X645" s="11"/>
      <c r="Y645" s="11"/>
      <c r="Z645" s="11"/>
      <c r="AA645" s="11"/>
      <c r="AB645" s="11"/>
      <c r="AC645" s="11"/>
      <c r="AD645" s="11"/>
      <c r="AE645" s="11"/>
      <c r="AT645" s="238" t="s">
        <v>199</v>
      </c>
      <c r="AU645" s="238" t="s">
        <v>85</v>
      </c>
      <c r="AV645" s="11" t="s">
        <v>85</v>
      </c>
      <c r="AW645" s="11" t="s">
        <v>32</v>
      </c>
      <c r="AX645" s="11" t="s">
        <v>76</v>
      </c>
      <c r="AY645" s="238" t="s">
        <v>195</v>
      </c>
    </row>
    <row r="646" s="11" customFormat="1">
      <c r="A646" s="11"/>
      <c r="B646" s="228"/>
      <c r="C646" s="229"/>
      <c r="D646" s="213" t="s">
        <v>199</v>
      </c>
      <c r="E646" s="230" t="s">
        <v>1</v>
      </c>
      <c r="F646" s="231" t="s">
        <v>3460</v>
      </c>
      <c r="G646" s="229"/>
      <c r="H646" s="232">
        <v>89.231999999999999</v>
      </c>
      <c r="I646" s="233"/>
      <c r="J646" s="229"/>
      <c r="K646" s="229"/>
      <c r="L646" s="234"/>
      <c r="M646" s="235"/>
      <c r="N646" s="236"/>
      <c r="O646" s="236"/>
      <c r="P646" s="236"/>
      <c r="Q646" s="236"/>
      <c r="R646" s="236"/>
      <c r="S646" s="236"/>
      <c r="T646" s="237"/>
      <c r="U646" s="11"/>
      <c r="V646" s="11"/>
      <c r="W646" s="11"/>
      <c r="X646" s="11"/>
      <c r="Y646" s="11"/>
      <c r="Z646" s="11"/>
      <c r="AA646" s="11"/>
      <c r="AB646" s="11"/>
      <c r="AC646" s="11"/>
      <c r="AD646" s="11"/>
      <c r="AE646" s="11"/>
      <c r="AT646" s="238" t="s">
        <v>199</v>
      </c>
      <c r="AU646" s="238" t="s">
        <v>85</v>
      </c>
      <c r="AV646" s="11" t="s">
        <v>85</v>
      </c>
      <c r="AW646" s="11" t="s">
        <v>32</v>
      </c>
      <c r="AX646" s="11" t="s">
        <v>76</v>
      </c>
      <c r="AY646" s="238" t="s">
        <v>195</v>
      </c>
    </row>
    <row r="647" s="11" customFormat="1">
      <c r="A647" s="11"/>
      <c r="B647" s="228"/>
      <c r="C647" s="229"/>
      <c r="D647" s="213" t="s">
        <v>199</v>
      </c>
      <c r="E647" s="230" t="s">
        <v>1</v>
      </c>
      <c r="F647" s="231" t="s">
        <v>3461</v>
      </c>
      <c r="G647" s="229"/>
      <c r="H647" s="232">
        <v>191.315</v>
      </c>
      <c r="I647" s="233"/>
      <c r="J647" s="229"/>
      <c r="K647" s="229"/>
      <c r="L647" s="234"/>
      <c r="M647" s="235"/>
      <c r="N647" s="236"/>
      <c r="O647" s="236"/>
      <c r="P647" s="236"/>
      <c r="Q647" s="236"/>
      <c r="R647" s="236"/>
      <c r="S647" s="236"/>
      <c r="T647" s="237"/>
      <c r="U647" s="11"/>
      <c r="V647" s="11"/>
      <c r="W647" s="11"/>
      <c r="X647" s="11"/>
      <c r="Y647" s="11"/>
      <c r="Z647" s="11"/>
      <c r="AA647" s="11"/>
      <c r="AB647" s="11"/>
      <c r="AC647" s="11"/>
      <c r="AD647" s="11"/>
      <c r="AE647" s="11"/>
      <c r="AT647" s="238" t="s">
        <v>199</v>
      </c>
      <c r="AU647" s="238" t="s">
        <v>85</v>
      </c>
      <c r="AV647" s="11" t="s">
        <v>85</v>
      </c>
      <c r="AW647" s="11" t="s">
        <v>32</v>
      </c>
      <c r="AX647" s="11" t="s">
        <v>76</v>
      </c>
      <c r="AY647" s="238" t="s">
        <v>195</v>
      </c>
    </row>
    <row r="648" s="10" customFormat="1">
      <c r="A648" s="10"/>
      <c r="B648" s="218"/>
      <c r="C648" s="219"/>
      <c r="D648" s="213" t="s">
        <v>199</v>
      </c>
      <c r="E648" s="220" t="s">
        <v>1</v>
      </c>
      <c r="F648" s="221" t="s">
        <v>3292</v>
      </c>
      <c r="G648" s="219"/>
      <c r="H648" s="220" t="s">
        <v>1</v>
      </c>
      <c r="I648" s="222"/>
      <c r="J648" s="219"/>
      <c r="K648" s="219"/>
      <c r="L648" s="223"/>
      <c r="M648" s="224"/>
      <c r="N648" s="225"/>
      <c r="O648" s="225"/>
      <c r="P648" s="225"/>
      <c r="Q648" s="225"/>
      <c r="R648" s="225"/>
      <c r="S648" s="225"/>
      <c r="T648" s="226"/>
      <c r="U648" s="10"/>
      <c r="V648" s="10"/>
      <c r="W648" s="10"/>
      <c r="X648" s="10"/>
      <c r="Y648" s="10"/>
      <c r="Z648" s="10"/>
      <c r="AA648" s="10"/>
      <c r="AB648" s="10"/>
      <c r="AC648" s="10"/>
      <c r="AD648" s="10"/>
      <c r="AE648" s="10"/>
      <c r="AT648" s="227" t="s">
        <v>199</v>
      </c>
      <c r="AU648" s="227" t="s">
        <v>85</v>
      </c>
      <c r="AV648" s="10" t="s">
        <v>83</v>
      </c>
      <c r="AW648" s="10" t="s">
        <v>32</v>
      </c>
      <c r="AX648" s="10" t="s">
        <v>76</v>
      </c>
      <c r="AY648" s="227" t="s">
        <v>195</v>
      </c>
    </row>
    <row r="649" s="11" customFormat="1">
      <c r="A649" s="11"/>
      <c r="B649" s="228"/>
      <c r="C649" s="229"/>
      <c r="D649" s="213" t="s">
        <v>199</v>
      </c>
      <c r="E649" s="230" t="s">
        <v>1</v>
      </c>
      <c r="F649" s="231" t="s">
        <v>3462</v>
      </c>
      <c r="G649" s="229"/>
      <c r="H649" s="232">
        <v>51.688000000000002</v>
      </c>
      <c r="I649" s="233"/>
      <c r="J649" s="229"/>
      <c r="K649" s="229"/>
      <c r="L649" s="234"/>
      <c r="M649" s="235"/>
      <c r="N649" s="236"/>
      <c r="O649" s="236"/>
      <c r="P649" s="236"/>
      <c r="Q649" s="236"/>
      <c r="R649" s="236"/>
      <c r="S649" s="236"/>
      <c r="T649" s="237"/>
      <c r="U649" s="11"/>
      <c r="V649" s="11"/>
      <c r="W649" s="11"/>
      <c r="X649" s="11"/>
      <c r="Y649" s="11"/>
      <c r="Z649" s="11"/>
      <c r="AA649" s="11"/>
      <c r="AB649" s="11"/>
      <c r="AC649" s="11"/>
      <c r="AD649" s="11"/>
      <c r="AE649" s="11"/>
      <c r="AT649" s="238" t="s">
        <v>199</v>
      </c>
      <c r="AU649" s="238" t="s">
        <v>85</v>
      </c>
      <c r="AV649" s="11" t="s">
        <v>85</v>
      </c>
      <c r="AW649" s="11" t="s">
        <v>32</v>
      </c>
      <c r="AX649" s="11" t="s">
        <v>76</v>
      </c>
      <c r="AY649" s="238" t="s">
        <v>195</v>
      </c>
    </row>
    <row r="650" s="10" customFormat="1">
      <c r="A650" s="10"/>
      <c r="B650" s="218"/>
      <c r="C650" s="219"/>
      <c r="D650" s="213" t="s">
        <v>199</v>
      </c>
      <c r="E650" s="220" t="s">
        <v>1</v>
      </c>
      <c r="F650" s="221" t="s">
        <v>3294</v>
      </c>
      <c r="G650" s="219"/>
      <c r="H650" s="220" t="s">
        <v>1</v>
      </c>
      <c r="I650" s="222"/>
      <c r="J650" s="219"/>
      <c r="K650" s="219"/>
      <c r="L650" s="223"/>
      <c r="M650" s="224"/>
      <c r="N650" s="225"/>
      <c r="O650" s="225"/>
      <c r="P650" s="225"/>
      <c r="Q650" s="225"/>
      <c r="R650" s="225"/>
      <c r="S650" s="225"/>
      <c r="T650" s="226"/>
      <c r="U650" s="10"/>
      <c r="V650" s="10"/>
      <c r="W650" s="10"/>
      <c r="X650" s="10"/>
      <c r="Y650" s="10"/>
      <c r="Z650" s="10"/>
      <c r="AA650" s="10"/>
      <c r="AB650" s="10"/>
      <c r="AC650" s="10"/>
      <c r="AD650" s="10"/>
      <c r="AE650" s="10"/>
      <c r="AT650" s="227" t="s">
        <v>199</v>
      </c>
      <c r="AU650" s="227" t="s">
        <v>85</v>
      </c>
      <c r="AV650" s="10" t="s">
        <v>83</v>
      </c>
      <c r="AW650" s="10" t="s">
        <v>32</v>
      </c>
      <c r="AX650" s="10" t="s">
        <v>76</v>
      </c>
      <c r="AY650" s="227" t="s">
        <v>195</v>
      </c>
    </row>
    <row r="651" s="11" customFormat="1">
      <c r="A651" s="11"/>
      <c r="B651" s="228"/>
      <c r="C651" s="229"/>
      <c r="D651" s="213" t="s">
        <v>199</v>
      </c>
      <c r="E651" s="230" t="s">
        <v>1</v>
      </c>
      <c r="F651" s="231" t="s">
        <v>3463</v>
      </c>
      <c r="G651" s="229"/>
      <c r="H651" s="232">
        <v>20</v>
      </c>
      <c r="I651" s="233"/>
      <c r="J651" s="229"/>
      <c r="K651" s="229"/>
      <c r="L651" s="234"/>
      <c r="M651" s="235"/>
      <c r="N651" s="236"/>
      <c r="O651" s="236"/>
      <c r="P651" s="236"/>
      <c r="Q651" s="236"/>
      <c r="R651" s="236"/>
      <c r="S651" s="236"/>
      <c r="T651" s="237"/>
      <c r="U651" s="11"/>
      <c r="V651" s="11"/>
      <c r="W651" s="11"/>
      <c r="X651" s="11"/>
      <c r="Y651" s="11"/>
      <c r="Z651" s="11"/>
      <c r="AA651" s="11"/>
      <c r="AB651" s="11"/>
      <c r="AC651" s="11"/>
      <c r="AD651" s="11"/>
      <c r="AE651" s="11"/>
      <c r="AT651" s="238" t="s">
        <v>199</v>
      </c>
      <c r="AU651" s="238" t="s">
        <v>85</v>
      </c>
      <c r="AV651" s="11" t="s">
        <v>85</v>
      </c>
      <c r="AW651" s="11" t="s">
        <v>32</v>
      </c>
      <c r="AX651" s="11" t="s">
        <v>76</v>
      </c>
      <c r="AY651" s="238" t="s">
        <v>195</v>
      </c>
    </row>
    <row r="652" s="10" customFormat="1">
      <c r="A652" s="10"/>
      <c r="B652" s="218"/>
      <c r="C652" s="219"/>
      <c r="D652" s="213" t="s">
        <v>199</v>
      </c>
      <c r="E652" s="220" t="s">
        <v>1</v>
      </c>
      <c r="F652" s="221" t="s">
        <v>3464</v>
      </c>
      <c r="G652" s="219"/>
      <c r="H652" s="220" t="s">
        <v>1</v>
      </c>
      <c r="I652" s="222"/>
      <c r="J652" s="219"/>
      <c r="K652" s="219"/>
      <c r="L652" s="223"/>
      <c r="M652" s="224"/>
      <c r="N652" s="225"/>
      <c r="O652" s="225"/>
      <c r="P652" s="225"/>
      <c r="Q652" s="225"/>
      <c r="R652" s="225"/>
      <c r="S652" s="225"/>
      <c r="T652" s="226"/>
      <c r="U652" s="10"/>
      <c r="V652" s="10"/>
      <c r="W652" s="10"/>
      <c r="X652" s="10"/>
      <c r="Y652" s="10"/>
      <c r="Z652" s="10"/>
      <c r="AA652" s="10"/>
      <c r="AB652" s="10"/>
      <c r="AC652" s="10"/>
      <c r="AD652" s="10"/>
      <c r="AE652" s="10"/>
      <c r="AT652" s="227" t="s">
        <v>199</v>
      </c>
      <c r="AU652" s="227" t="s">
        <v>85</v>
      </c>
      <c r="AV652" s="10" t="s">
        <v>83</v>
      </c>
      <c r="AW652" s="10" t="s">
        <v>32</v>
      </c>
      <c r="AX652" s="10" t="s">
        <v>76</v>
      </c>
      <c r="AY652" s="227" t="s">
        <v>195</v>
      </c>
    </row>
    <row r="653" s="11" customFormat="1">
      <c r="A653" s="11"/>
      <c r="B653" s="228"/>
      <c r="C653" s="229"/>
      <c r="D653" s="213" t="s">
        <v>199</v>
      </c>
      <c r="E653" s="230" t="s">
        <v>1</v>
      </c>
      <c r="F653" s="231" t="s">
        <v>3465</v>
      </c>
      <c r="G653" s="229"/>
      <c r="H653" s="232">
        <v>10.01</v>
      </c>
      <c r="I653" s="233"/>
      <c r="J653" s="229"/>
      <c r="K653" s="229"/>
      <c r="L653" s="234"/>
      <c r="M653" s="235"/>
      <c r="N653" s="236"/>
      <c r="O653" s="236"/>
      <c r="P653" s="236"/>
      <c r="Q653" s="236"/>
      <c r="R653" s="236"/>
      <c r="S653" s="236"/>
      <c r="T653" s="237"/>
      <c r="U653" s="11"/>
      <c r="V653" s="11"/>
      <c r="W653" s="11"/>
      <c r="X653" s="11"/>
      <c r="Y653" s="11"/>
      <c r="Z653" s="11"/>
      <c r="AA653" s="11"/>
      <c r="AB653" s="11"/>
      <c r="AC653" s="11"/>
      <c r="AD653" s="11"/>
      <c r="AE653" s="11"/>
      <c r="AT653" s="238" t="s">
        <v>199</v>
      </c>
      <c r="AU653" s="238" t="s">
        <v>85</v>
      </c>
      <c r="AV653" s="11" t="s">
        <v>85</v>
      </c>
      <c r="AW653" s="11" t="s">
        <v>32</v>
      </c>
      <c r="AX653" s="11" t="s">
        <v>76</v>
      </c>
      <c r="AY653" s="238" t="s">
        <v>195</v>
      </c>
    </row>
    <row r="654" s="10" customFormat="1">
      <c r="A654" s="10"/>
      <c r="B654" s="218"/>
      <c r="C654" s="219"/>
      <c r="D654" s="213" t="s">
        <v>199</v>
      </c>
      <c r="E654" s="220" t="s">
        <v>1</v>
      </c>
      <c r="F654" s="221" t="s">
        <v>3466</v>
      </c>
      <c r="G654" s="219"/>
      <c r="H654" s="220" t="s">
        <v>1</v>
      </c>
      <c r="I654" s="222"/>
      <c r="J654" s="219"/>
      <c r="K654" s="219"/>
      <c r="L654" s="223"/>
      <c r="M654" s="224"/>
      <c r="N654" s="225"/>
      <c r="O654" s="225"/>
      <c r="P654" s="225"/>
      <c r="Q654" s="225"/>
      <c r="R654" s="225"/>
      <c r="S654" s="225"/>
      <c r="T654" s="226"/>
      <c r="U654" s="10"/>
      <c r="V654" s="10"/>
      <c r="W654" s="10"/>
      <c r="X654" s="10"/>
      <c r="Y654" s="10"/>
      <c r="Z654" s="10"/>
      <c r="AA654" s="10"/>
      <c r="AB654" s="10"/>
      <c r="AC654" s="10"/>
      <c r="AD654" s="10"/>
      <c r="AE654" s="10"/>
      <c r="AT654" s="227" t="s">
        <v>199</v>
      </c>
      <c r="AU654" s="227" t="s">
        <v>85</v>
      </c>
      <c r="AV654" s="10" t="s">
        <v>83</v>
      </c>
      <c r="AW654" s="10" t="s">
        <v>32</v>
      </c>
      <c r="AX654" s="10" t="s">
        <v>76</v>
      </c>
      <c r="AY654" s="227" t="s">
        <v>195</v>
      </c>
    </row>
    <row r="655" s="11" customFormat="1">
      <c r="A655" s="11"/>
      <c r="B655" s="228"/>
      <c r="C655" s="229"/>
      <c r="D655" s="213" t="s">
        <v>199</v>
      </c>
      <c r="E655" s="230" t="s">
        <v>1</v>
      </c>
      <c r="F655" s="231" t="s">
        <v>3467</v>
      </c>
      <c r="G655" s="229"/>
      <c r="H655" s="232">
        <v>2.6499999999999999</v>
      </c>
      <c r="I655" s="233"/>
      <c r="J655" s="229"/>
      <c r="K655" s="229"/>
      <c r="L655" s="234"/>
      <c r="M655" s="235"/>
      <c r="N655" s="236"/>
      <c r="O655" s="236"/>
      <c r="P655" s="236"/>
      <c r="Q655" s="236"/>
      <c r="R655" s="236"/>
      <c r="S655" s="236"/>
      <c r="T655" s="237"/>
      <c r="U655" s="11"/>
      <c r="V655" s="11"/>
      <c r="W655" s="11"/>
      <c r="X655" s="11"/>
      <c r="Y655" s="11"/>
      <c r="Z655" s="11"/>
      <c r="AA655" s="11"/>
      <c r="AB655" s="11"/>
      <c r="AC655" s="11"/>
      <c r="AD655" s="11"/>
      <c r="AE655" s="11"/>
      <c r="AT655" s="238" t="s">
        <v>199</v>
      </c>
      <c r="AU655" s="238" t="s">
        <v>85</v>
      </c>
      <c r="AV655" s="11" t="s">
        <v>85</v>
      </c>
      <c r="AW655" s="11" t="s">
        <v>32</v>
      </c>
      <c r="AX655" s="11" t="s">
        <v>76</v>
      </c>
      <c r="AY655" s="238" t="s">
        <v>195</v>
      </c>
    </row>
    <row r="656" s="10" customFormat="1">
      <c r="A656" s="10"/>
      <c r="B656" s="218"/>
      <c r="C656" s="219"/>
      <c r="D656" s="213" t="s">
        <v>199</v>
      </c>
      <c r="E656" s="220" t="s">
        <v>1</v>
      </c>
      <c r="F656" s="221" t="s">
        <v>3253</v>
      </c>
      <c r="G656" s="219"/>
      <c r="H656" s="220" t="s">
        <v>1</v>
      </c>
      <c r="I656" s="222"/>
      <c r="J656" s="219"/>
      <c r="K656" s="219"/>
      <c r="L656" s="223"/>
      <c r="M656" s="224"/>
      <c r="N656" s="225"/>
      <c r="O656" s="225"/>
      <c r="P656" s="225"/>
      <c r="Q656" s="225"/>
      <c r="R656" s="225"/>
      <c r="S656" s="225"/>
      <c r="T656" s="226"/>
      <c r="U656" s="10"/>
      <c r="V656" s="10"/>
      <c r="W656" s="10"/>
      <c r="X656" s="10"/>
      <c r="Y656" s="10"/>
      <c r="Z656" s="10"/>
      <c r="AA656" s="10"/>
      <c r="AB656" s="10"/>
      <c r="AC656" s="10"/>
      <c r="AD656" s="10"/>
      <c r="AE656" s="10"/>
      <c r="AT656" s="227" t="s">
        <v>199</v>
      </c>
      <c r="AU656" s="227" t="s">
        <v>85</v>
      </c>
      <c r="AV656" s="10" t="s">
        <v>83</v>
      </c>
      <c r="AW656" s="10" t="s">
        <v>32</v>
      </c>
      <c r="AX656" s="10" t="s">
        <v>76</v>
      </c>
      <c r="AY656" s="227" t="s">
        <v>195</v>
      </c>
    </row>
    <row r="657" s="11" customFormat="1">
      <c r="A657" s="11"/>
      <c r="B657" s="228"/>
      <c r="C657" s="229"/>
      <c r="D657" s="213" t="s">
        <v>199</v>
      </c>
      <c r="E657" s="230" t="s">
        <v>1</v>
      </c>
      <c r="F657" s="231" t="s">
        <v>3468</v>
      </c>
      <c r="G657" s="229"/>
      <c r="H657" s="232">
        <v>17.875</v>
      </c>
      <c r="I657" s="233"/>
      <c r="J657" s="229"/>
      <c r="K657" s="229"/>
      <c r="L657" s="234"/>
      <c r="M657" s="235"/>
      <c r="N657" s="236"/>
      <c r="O657" s="236"/>
      <c r="P657" s="236"/>
      <c r="Q657" s="236"/>
      <c r="R657" s="236"/>
      <c r="S657" s="236"/>
      <c r="T657" s="237"/>
      <c r="U657" s="11"/>
      <c r="V657" s="11"/>
      <c r="W657" s="11"/>
      <c r="X657" s="11"/>
      <c r="Y657" s="11"/>
      <c r="Z657" s="11"/>
      <c r="AA657" s="11"/>
      <c r="AB657" s="11"/>
      <c r="AC657" s="11"/>
      <c r="AD657" s="11"/>
      <c r="AE657" s="11"/>
      <c r="AT657" s="238" t="s">
        <v>199</v>
      </c>
      <c r="AU657" s="238" t="s">
        <v>85</v>
      </c>
      <c r="AV657" s="11" t="s">
        <v>85</v>
      </c>
      <c r="AW657" s="11" t="s">
        <v>32</v>
      </c>
      <c r="AX657" s="11" t="s">
        <v>76</v>
      </c>
      <c r="AY657" s="238" t="s">
        <v>195</v>
      </c>
    </row>
    <row r="658" s="11" customFormat="1">
      <c r="A658" s="11"/>
      <c r="B658" s="228"/>
      <c r="C658" s="229"/>
      <c r="D658" s="213" t="s">
        <v>199</v>
      </c>
      <c r="E658" s="230" t="s">
        <v>1</v>
      </c>
      <c r="F658" s="231" t="s">
        <v>3469</v>
      </c>
      <c r="G658" s="229"/>
      <c r="H658" s="232">
        <v>19.863</v>
      </c>
      <c r="I658" s="233"/>
      <c r="J658" s="229"/>
      <c r="K658" s="229"/>
      <c r="L658" s="234"/>
      <c r="M658" s="235"/>
      <c r="N658" s="236"/>
      <c r="O658" s="236"/>
      <c r="P658" s="236"/>
      <c r="Q658" s="236"/>
      <c r="R658" s="236"/>
      <c r="S658" s="236"/>
      <c r="T658" s="237"/>
      <c r="U658" s="11"/>
      <c r="V658" s="11"/>
      <c r="W658" s="11"/>
      <c r="X658" s="11"/>
      <c r="Y658" s="11"/>
      <c r="Z658" s="11"/>
      <c r="AA658" s="11"/>
      <c r="AB658" s="11"/>
      <c r="AC658" s="11"/>
      <c r="AD658" s="11"/>
      <c r="AE658" s="11"/>
      <c r="AT658" s="238" t="s">
        <v>199</v>
      </c>
      <c r="AU658" s="238" t="s">
        <v>85</v>
      </c>
      <c r="AV658" s="11" t="s">
        <v>85</v>
      </c>
      <c r="AW658" s="11" t="s">
        <v>32</v>
      </c>
      <c r="AX658" s="11" t="s">
        <v>76</v>
      </c>
      <c r="AY658" s="238" t="s">
        <v>195</v>
      </c>
    </row>
    <row r="659" s="11" customFormat="1">
      <c r="A659" s="11"/>
      <c r="B659" s="228"/>
      <c r="C659" s="229"/>
      <c r="D659" s="213" t="s">
        <v>199</v>
      </c>
      <c r="E659" s="230" t="s">
        <v>1</v>
      </c>
      <c r="F659" s="231" t="s">
        <v>3470</v>
      </c>
      <c r="G659" s="229"/>
      <c r="H659" s="232">
        <v>132.03</v>
      </c>
      <c r="I659" s="233"/>
      <c r="J659" s="229"/>
      <c r="K659" s="229"/>
      <c r="L659" s="234"/>
      <c r="M659" s="235"/>
      <c r="N659" s="236"/>
      <c r="O659" s="236"/>
      <c r="P659" s="236"/>
      <c r="Q659" s="236"/>
      <c r="R659" s="236"/>
      <c r="S659" s="236"/>
      <c r="T659" s="237"/>
      <c r="U659" s="11"/>
      <c r="V659" s="11"/>
      <c r="W659" s="11"/>
      <c r="X659" s="11"/>
      <c r="Y659" s="11"/>
      <c r="Z659" s="11"/>
      <c r="AA659" s="11"/>
      <c r="AB659" s="11"/>
      <c r="AC659" s="11"/>
      <c r="AD659" s="11"/>
      <c r="AE659" s="11"/>
      <c r="AT659" s="238" t="s">
        <v>199</v>
      </c>
      <c r="AU659" s="238" t="s">
        <v>85</v>
      </c>
      <c r="AV659" s="11" t="s">
        <v>85</v>
      </c>
      <c r="AW659" s="11" t="s">
        <v>32</v>
      </c>
      <c r="AX659" s="11" t="s">
        <v>76</v>
      </c>
      <c r="AY659" s="238" t="s">
        <v>195</v>
      </c>
    </row>
    <row r="660" s="11" customFormat="1">
      <c r="A660" s="11"/>
      <c r="B660" s="228"/>
      <c r="C660" s="229"/>
      <c r="D660" s="213" t="s">
        <v>199</v>
      </c>
      <c r="E660" s="230" t="s">
        <v>1</v>
      </c>
      <c r="F660" s="231" t="s">
        <v>3471</v>
      </c>
      <c r="G660" s="229"/>
      <c r="H660" s="232">
        <v>129.28100000000001</v>
      </c>
      <c r="I660" s="233"/>
      <c r="J660" s="229"/>
      <c r="K660" s="229"/>
      <c r="L660" s="234"/>
      <c r="M660" s="235"/>
      <c r="N660" s="236"/>
      <c r="O660" s="236"/>
      <c r="P660" s="236"/>
      <c r="Q660" s="236"/>
      <c r="R660" s="236"/>
      <c r="S660" s="236"/>
      <c r="T660" s="237"/>
      <c r="U660" s="11"/>
      <c r="V660" s="11"/>
      <c r="W660" s="11"/>
      <c r="X660" s="11"/>
      <c r="Y660" s="11"/>
      <c r="Z660" s="11"/>
      <c r="AA660" s="11"/>
      <c r="AB660" s="11"/>
      <c r="AC660" s="11"/>
      <c r="AD660" s="11"/>
      <c r="AE660" s="11"/>
      <c r="AT660" s="238" t="s">
        <v>199</v>
      </c>
      <c r="AU660" s="238" t="s">
        <v>85</v>
      </c>
      <c r="AV660" s="11" t="s">
        <v>85</v>
      </c>
      <c r="AW660" s="11" t="s">
        <v>32</v>
      </c>
      <c r="AX660" s="11" t="s">
        <v>76</v>
      </c>
      <c r="AY660" s="238" t="s">
        <v>195</v>
      </c>
    </row>
    <row r="661" s="11" customFormat="1">
      <c r="A661" s="11"/>
      <c r="B661" s="228"/>
      <c r="C661" s="229"/>
      <c r="D661" s="213" t="s">
        <v>199</v>
      </c>
      <c r="E661" s="230" t="s">
        <v>1</v>
      </c>
      <c r="F661" s="231" t="s">
        <v>3472</v>
      </c>
      <c r="G661" s="229"/>
      <c r="H661" s="232">
        <v>94.031999999999996</v>
      </c>
      <c r="I661" s="233"/>
      <c r="J661" s="229"/>
      <c r="K661" s="229"/>
      <c r="L661" s="234"/>
      <c r="M661" s="235"/>
      <c r="N661" s="236"/>
      <c r="O661" s="236"/>
      <c r="P661" s="236"/>
      <c r="Q661" s="236"/>
      <c r="R661" s="236"/>
      <c r="S661" s="236"/>
      <c r="T661" s="237"/>
      <c r="U661" s="11"/>
      <c r="V661" s="11"/>
      <c r="W661" s="11"/>
      <c r="X661" s="11"/>
      <c r="Y661" s="11"/>
      <c r="Z661" s="11"/>
      <c r="AA661" s="11"/>
      <c r="AB661" s="11"/>
      <c r="AC661" s="11"/>
      <c r="AD661" s="11"/>
      <c r="AE661" s="11"/>
      <c r="AT661" s="238" t="s">
        <v>199</v>
      </c>
      <c r="AU661" s="238" t="s">
        <v>85</v>
      </c>
      <c r="AV661" s="11" t="s">
        <v>85</v>
      </c>
      <c r="AW661" s="11" t="s">
        <v>32</v>
      </c>
      <c r="AX661" s="11" t="s">
        <v>76</v>
      </c>
      <c r="AY661" s="238" t="s">
        <v>195</v>
      </c>
    </row>
    <row r="662" s="11" customFormat="1">
      <c r="A662" s="11"/>
      <c r="B662" s="228"/>
      <c r="C662" s="229"/>
      <c r="D662" s="213" t="s">
        <v>199</v>
      </c>
      <c r="E662" s="230" t="s">
        <v>1</v>
      </c>
      <c r="F662" s="231" t="s">
        <v>3473</v>
      </c>
      <c r="G662" s="229"/>
      <c r="H662" s="232">
        <v>130.798</v>
      </c>
      <c r="I662" s="233"/>
      <c r="J662" s="229"/>
      <c r="K662" s="229"/>
      <c r="L662" s="234"/>
      <c r="M662" s="235"/>
      <c r="N662" s="236"/>
      <c r="O662" s="236"/>
      <c r="P662" s="236"/>
      <c r="Q662" s="236"/>
      <c r="R662" s="236"/>
      <c r="S662" s="236"/>
      <c r="T662" s="237"/>
      <c r="U662" s="11"/>
      <c r="V662" s="11"/>
      <c r="W662" s="11"/>
      <c r="X662" s="11"/>
      <c r="Y662" s="11"/>
      <c r="Z662" s="11"/>
      <c r="AA662" s="11"/>
      <c r="AB662" s="11"/>
      <c r="AC662" s="11"/>
      <c r="AD662" s="11"/>
      <c r="AE662" s="11"/>
      <c r="AT662" s="238" t="s">
        <v>199</v>
      </c>
      <c r="AU662" s="238" t="s">
        <v>85</v>
      </c>
      <c r="AV662" s="11" t="s">
        <v>85</v>
      </c>
      <c r="AW662" s="11" t="s">
        <v>32</v>
      </c>
      <c r="AX662" s="11" t="s">
        <v>76</v>
      </c>
      <c r="AY662" s="238" t="s">
        <v>195</v>
      </c>
    </row>
    <row r="663" s="10" customFormat="1">
      <c r="A663" s="10"/>
      <c r="B663" s="218"/>
      <c r="C663" s="219"/>
      <c r="D663" s="213" t="s">
        <v>199</v>
      </c>
      <c r="E663" s="220" t="s">
        <v>1</v>
      </c>
      <c r="F663" s="221" t="s">
        <v>3292</v>
      </c>
      <c r="G663" s="219"/>
      <c r="H663" s="220" t="s">
        <v>1</v>
      </c>
      <c r="I663" s="222"/>
      <c r="J663" s="219"/>
      <c r="K663" s="219"/>
      <c r="L663" s="223"/>
      <c r="M663" s="224"/>
      <c r="N663" s="225"/>
      <c r="O663" s="225"/>
      <c r="P663" s="225"/>
      <c r="Q663" s="225"/>
      <c r="R663" s="225"/>
      <c r="S663" s="225"/>
      <c r="T663" s="226"/>
      <c r="U663" s="10"/>
      <c r="V663" s="10"/>
      <c r="W663" s="10"/>
      <c r="X663" s="10"/>
      <c r="Y663" s="10"/>
      <c r="Z663" s="10"/>
      <c r="AA663" s="10"/>
      <c r="AB663" s="10"/>
      <c r="AC663" s="10"/>
      <c r="AD663" s="10"/>
      <c r="AE663" s="10"/>
      <c r="AT663" s="227" t="s">
        <v>199</v>
      </c>
      <c r="AU663" s="227" t="s">
        <v>85</v>
      </c>
      <c r="AV663" s="10" t="s">
        <v>83</v>
      </c>
      <c r="AW663" s="10" t="s">
        <v>32</v>
      </c>
      <c r="AX663" s="10" t="s">
        <v>76</v>
      </c>
      <c r="AY663" s="227" t="s">
        <v>195</v>
      </c>
    </row>
    <row r="664" s="11" customFormat="1">
      <c r="A664" s="11"/>
      <c r="B664" s="228"/>
      <c r="C664" s="229"/>
      <c r="D664" s="213" t="s">
        <v>199</v>
      </c>
      <c r="E664" s="230" t="s">
        <v>1</v>
      </c>
      <c r="F664" s="231" t="s">
        <v>3474</v>
      </c>
      <c r="G664" s="229"/>
      <c r="H664" s="232">
        <v>37.518000000000001</v>
      </c>
      <c r="I664" s="233"/>
      <c r="J664" s="229"/>
      <c r="K664" s="229"/>
      <c r="L664" s="234"/>
      <c r="M664" s="235"/>
      <c r="N664" s="236"/>
      <c r="O664" s="236"/>
      <c r="P664" s="236"/>
      <c r="Q664" s="236"/>
      <c r="R664" s="236"/>
      <c r="S664" s="236"/>
      <c r="T664" s="237"/>
      <c r="U664" s="11"/>
      <c r="V664" s="11"/>
      <c r="W664" s="11"/>
      <c r="X664" s="11"/>
      <c r="Y664" s="11"/>
      <c r="Z664" s="11"/>
      <c r="AA664" s="11"/>
      <c r="AB664" s="11"/>
      <c r="AC664" s="11"/>
      <c r="AD664" s="11"/>
      <c r="AE664" s="11"/>
      <c r="AT664" s="238" t="s">
        <v>199</v>
      </c>
      <c r="AU664" s="238" t="s">
        <v>85</v>
      </c>
      <c r="AV664" s="11" t="s">
        <v>85</v>
      </c>
      <c r="AW664" s="11" t="s">
        <v>32</v>
      </c>
      <c r="AX664" s="11" t="s">
        <v>76</v>
      </c>
      <c r="AY664" s="238" t="s">
        <v>195</v>
      </c>
    </row>
    <row r="665" s="10" customFormat="1">
      <c r="A665" s="10"/>
      <c r="B665" s="218"/>
      <c r="C665" s="219"/>
      <c r="D665" s="213" t="s">
        <v>199</v>
      </c>
      <c r="E665" s="220" t="s">
        <v>1</v>
      </c>
      <c r="F665" s="221" t="s">
        <v>3294</v>
      </c>
      <c r="G665" s="219"/>
      <c r="H665" s="220" t="s">
        <v>1</v>
      </c>
      <c r="I665" s="222"/>
      <c r="J665" s="219"/>
      <c r="K665" s="219"/>
      <c r="L665" s="223"/>
      <c r="M665" s="224"/>
      <c r="N665" s="225"/>
      <c r="O665" s="225"/>
      <c r="P665" s="225"/>
      <c r="Q665" s="225"/>
      <c r="R665" s="225"/>
      <c r="S665" s="225"/>
      <c r="T665" s="226"/>
      <c r="U665" s="10"/>
      <c r="V665" s="10"/>
      <c r="W665" s="10"/>
      <c r="X665" s="10"/>
      <c r="Y665" s="10"/>
      <c r="Z665" s="10"/>
      <c r="AA665" s="10"/>
      <c r="AB665" s="10"/>
      <c r="AC665" s="10"/>
      <c r="AD665" s="10"/>
      <c r="AE665" s="10"/>
      <c r="AT665" s="227" t="s">
        <v>199</v>
      </c>
      <c r="AU665" s="227" t="s">
        <v>85</v>
      </c>
      <c r="AV665" s="10" t="s">
        <v>83</v>
      </c>
      <c r="AW665" s="10" t="s">
        <v>32</v>
      </c>
      <c r="AX665" s="10" t="s">
        <v>76</v>
      </c>
      <c r="AY665" s="227" t="s">
        <v>195</v>
      </c>
    </row>
    <row r="666" s="11" customFormat="1">
      <c r="A666" s="11"/>
      <c r="B666" s="228"/>
      <c r="C666" s="229"/>
      <c r="D666" s="213" t="s">
        <v>199</v>
      </c>
      <c r="E666" s="230" t="s">
        <v>1</v>
      </c>
      <c r="F666" s="231" t="s">
        <v>3475</v>
      </c>
      <c r="G666" s="229"/>
      <c r="H666" s="232">
        <v>15</v>
      </c>
      <c r="I666" s="233"/>
      <c r="J666" s="229"/>
      <c r="K666" s="229"/>
      <c r="L666" s="234"/>
      <c r="M666" s="235"/>
      <c r="N666" s="236"/>
      <c r="O666" s="236"/>
      <c r="P666" s="236"/>
      <c r="Q666" s="236"/>
      <c r="R666" s="236"/>
      <c r="S666" s="236"/>
      <c r="T666" s="237"/>
      <c r="U666" s="11"/>
      <c r="V666" s="11"/>
      <c r="W666" s="11"/>
      <c r="X666" s="11"/>
      <c r="Y666" s="11"/>
      <c r="Z666" s="11"/>
      <c r="AA666" s="11"/>
      <c r="AB666" s="11"/>
      <c r="AC666" s="11"/>
      <c r="AD666" s="11"/>
      <c r="AE666" s="11"/>
      <c r="AT666" s="238" t="s">
        <v>199</v>
      </c>
      <c r="AU666" s="238" t="s">
        <v>85</v>
      </c>
      <c r="AV666" s="11" t="s">
        <v>85</v>
      </c>
      <c r="AW666" s="11" t="s">
        <v>32</v>
      </c>
      <c r="AX666" s="11" t="s">
        <v>76</v>
      </c>
      <c r="AY666" s="238" t="s">
        <v>195</v>
      </c>
    </row>
    <row r="667" s="10" customFormat="1">
      <c r="A667" s="10"/>
      <c r="B667" s="218"/>
      <c r="C667" s="219"/>
      <c r="D667" s="213" t="s">
        <v>199</v>
      </c>
      <c r="E667" s="220" t="s">
        <v>1</v>
      </c>
      <c r="F667" s="221" t="s">
        <v>3274</v>
      </c>
      <c r="G667" s="219"/>
      <c r="H667" s="220" t="s">
        <v>1</v>
      </c>
      <c r="I667" s="222"/>
      <c r="J667" s="219"/>
      <c r="K667" s="219"/>
      <c r="L667" s="223"/>
      <c r="M667" s="224"/>
      <c r="N667" s="225"/>
      <c r="O667" s="225"/>
      <c r="P667" s="225"/>
      <c r="Q667" s="225"/>
      <c r="R667" s="225"/>
      <c r="S667" s="225"/>
      <c r="T667" s="226"/>
      <c r="U667" s="10"/>
      <c r="V667" s="10"/>
      <c r="W667" s="10"/>
      <c r="X667" s="10"/>
      <c r="Y667" s="10"/>
      <c r="Z667" s="10"/>
      <c r="AA667" s="10"/>
      <c r="AB667" s="10"/>
      <c r="AC667" s="10"/>
      <c r="AD667" s="10"/>
      <c r="AE667" s="10"/>
      <c r="AT667" s="227" t="s">
        <v>199</v>
      </c>
      <c r="AU667" s="227" t="s">
        <v>85</v>
      </c>
      <c r="AV667" s="10" t="s">
        <v>83</v>
      </c>
      <c r="AW667" s="10" t="s">
        <v>32</v>
      </c>
      <c r="AX667" s="10" t="s">
        <v>76</v>
      </c>
      <c r="AY667" s="227" t="s">
        <v>195</v>
      </c>
    </row>
    <row r="668" s="11" customFormat="1">
      <c r="A668" s="11"/>
      <c r="B668" s="228"/>
      <c r="C668" s="229"/>
      <c r="D668" s="213" t="s">
        <v>199</v>
      </c>
      <c r="E668" s="230" t="s">
        <v>1</v>
      </c>
      <c r="F668" s="231" t="s">
        <v>3476</v>
      </c>
      <c r="G668" s="229"/>
      <c r="H668" s="232">
        <v>17.393000000000001</v>
      </c>
      <c r="I668" s="233"/>
      <c r="J668" s="229"/>
      <c r="K668" s="229"/>
      <c r="L668" s="234"/>
      <c r="M668" s="235"/>
      <c r="N668" s="236"/>
      <c r="O668" s="236"/>
      <c r="P668" s="236"/>
      <c r="Q668" s="236"/>
      <c r="R668" s="236"/>
      <c r="S668" s="236"/>
      <c r="T668" s="237"/>
      <c r="U668" s="11"/>
      <c r="V668" s="11"/>
      <c r="W668" s="11"/>
      <c r="X668" s="11"/>
      <c r="Y668" s="11"/>
      <c r="Z668" s="11"/>
      <c r="AA668" s="11"/>
      <c r="AB668" s="11"/>
      <c r="AC668" s="11"/>
      <c r="AD668" s="11"/>
      <c r="AE668" s="11"/>
      <c r="AT668" s="238" t="s">
        <v>199</v>
      </c>
      <c r="AU668" s="238" t="s">
        <v>85</v>
      </c>
      <c r="AV668" s="11" t="s">
        <v>85</v>
      </c>
      <c r="AW668" s="11" t="s">
        <v>32</v>
      </c>
      <c r="AX668" s="11" t="s">
        <v>76</v>
      </c>
      <c r="AY668" s="238" t="s">
        <v>195</v>
      </c>
    </row>
    <row r="669" s="10" customFormat="1">
      <c r="A669" s="10"/>
      <c r="B669" s="218"/>
      <c r="C669" s="219"/>
      <c r="D669" s="213" t="s">
        <v>199</v>
      </c>
      <c r="E669" s="220" t="s">
        <v>1</v>
      </c>
      <c r="F669" s="221" t="s">
        <v>3292</v>
      </c>
      <c r="G669" s="219"/>
      <c r="H669" s="220" t="s">
        <v>1</v>
      </c>
      <c r="I669" s="222"/>
      <c r="J669" s="219"/>
      <c r="K669" s="219"/>
      <c r="L669" s="223"/>
      <c r="M669" s="224"/>
      <c r="N669" s="225"/>
      <c r="O669" s="225"/>
      <c r="P669" s="225"/>
      <c r="Q669" s="225"/>
      <c r="R669" s="225"/>
      <c r="S669" s="225"/>
      <c r="T669" s="226"/>
      <c r="U669" s="10"/>
      <c r="V669" s="10"/>
      <c r="W669" s="10"/>
      <c r="X669" s="10"/>
      <c r="Y669" s="10"/>
      <c r="Z669" s="10"/>
      <c r="AA669" s="10"/>
      <c r="AB669" s="10"/>
      <c r="AC669" s="10"/>
      <c r="AD669" s="10"/>
      <c r="AE669" s="10"/>
      <c r="AT669" s="227" t="s">
        <v>199</v>
      </c>
      <c r="AU669" s="227" t="s">
        <v>85</v>
      </c>
      <c r="AV669" s="10" t="s">
        <v>83</v>
      </c>
      <c r="AW669" s="10" t="s">
        <v>32</v>
      </c>
      <c r="AX669" s="10" t="s">
        <v>76</v>
      </c>
      <c r="AY669" s="227" t="s">
        <v>195</v>
      </c>
    </row>
    <row r="670" s="11" customFormat="1">
      <c r="A670" s="11"/>
      <c r="B670" s="228"/>
      <c r="C670" s="229"/>
      <c r="D670" s="213" t="s">
        <v>199</v>
      </c>
      <c r="E670" s="230" t="s">
        <v>1</v>
      </c>
      <c r="F670" s="231" t="s">
        <v>3477</v>
      </c>
      <c r="G670" s="229"/>
      <c r="H670" s="232">
        <v>5.5499999999999998</v>
      </c>
      <c r="I670" s="233"/>
      <c r="J670" s="229"/>
      <c r="K670" s="229"/>
      <c r="L670" s="234"/>
      <c r="M670" s="235"/>
      <c r="N670" s="236"/>
      <c r="O670" s="236"/>
      <c r="P670" s="236"/>
      <c r="Q670" s="236"/>
      <c r="R670" s="236"/>
      <c r="S670" s="236"/>
      <c r="T670" s="237"/>
      <c r="U670" s="11"/>
      <c r="V670" s="11"/>
      <c r="W670" s="11"/>
      <c r="X670" s="11"/>
      <c r="Y670" s="11"/>
      <c r="Z670" s="11"/>
      <c r="AA670" s="11"/>
      <c r="AB670" s="11"/>
      <c r="AC670" s="11"/>
      <c r="AD670" s="11"/>
      <c r="AE670" s="11"/>
      <c r="AT670" s="238" t="s">
        <v>199</v>
      </c>
      <c r="AU670" s="238" t="s">
        <v>85</v>
      </c>
      <c r="AV670" s="11" t="s">
        <v>85</v>
      </c>
      <c r="AW670" s="11" t="s">
        <v>32</v>
      </c>
      <c r="AX670" s="11" t="s">
        <v>76</v>
      </c>
      <c r="AY670" s="238" t="s">
        <v>195</v>
      </c>
    </row>
    <row r="671" s="10" customFormat="1">
      <c r="A671" s="10"/>
      <c r="B671" s="218"/>
      <c r="C671" s="219"/>
      <c r="D671" s="213" t="s">
        <v>199</v>
      </c>
      <c r="E671" s="220" t="s">
        <v>1</v>
      </c>
      <c r="F671" s="221" t="s">
        <v>3294</v>
      </c>
      <c r="G671" s="219"/>
      <c r="H671" s="220" t="s">
        <v>1</v>
      </c>
      <c r="I671" s="222"/>
      <c r="J671" s="219"/>
      <c r="K671" s="219"/>
      <c r="L671" s="223"/>
      <c r="M671" s="224"/>
      <c r="N671" s="225"/>
      <c r="O671" s="225"/>
      <c r="P671" s="225"/>
      <c r="Q671" s="225"/>
      <c r="R671" s="225"/>
      <c r="S671" s="225"/>
      <c r="T671" s="226"/>
      <c r="U671" s="10"/>
      <c r="V671" s="10"/>
      <c r="W671" s="10"/>
      <c r="X671" s="10"/>
      <c r="Y671" s="10"/>
      <c r="Z671" s="10"/>
      <c r="AA671" s="10"/>
      <c r="AB671" s="10"/>
      <c r="AC671" s="10"/>
      <c r="AD671" s="10"/>
      <c r="AE671" s="10"/>
      <c r="AT671" s="227" t="s">
        <v>199</v>
      </c>
      <c r="AU671" s="227" t="s">
        <v>85</v>
      </c>
      <c r="AV671" s="10" t="s">
        <v>83</v>
      </c>
      <c r="AW671" s="10" t="s">
        <v>32</v>
      </c>
      <c r="AX671" s="10" t="s">
        <v>76</v>
      </c>
      <c r="AY671" s="227" t="s">
        <v>195</v>
      </c>
    </row>
    <row r="672" s="11" customFormat="1">
      <c r="A672" s="11"/>
      <c r="B672" s="228"/>
      <c r="C672" s="229"/>
      <c r="D672" s="213" t="s">
        <v>199</v>
      </c>
      <c r="E672" s="230" t="s">
        <v>1</v>
      </c>
      <c r="F672" s="231" t="s">
        <v>3478</v>
      </c>
      <c r="G672" s="229"/>
      <c r="H672" s="232">
        <v>2.7000000000000002</v>
      </c>
      <c r="I672" s="233"/>
      <c r="J672" s="229"/>
      <c r="K672" s="229"/>
      <c r="L672" s="234"/>
      <c r="M672" s="235"/>
      <c r="N672" s="236"/>
      <c r="O672" s="236"/>
      <c r="P672" s="236"/>
      <c r="Q672" s="236"/>
      <c r="R672" s="236"/>
      <c r="S672" s="236"/>
      <c r="T672" s="237"/>
      <c r="U672" s="11"/>
      <c r="V672" s="11"/>
      <c r="W672" s="11"/>
      <c r="X672" s="11"/>
      <c r="Y672" s="11"/>
      <c r="Z672" s="11"/>
      <c r="AA672" s="11"/>
      <c r="AB672" s="11"/>
      <c r="AC672" s="11"/>
      <c r="AD672" s="11"/>
      <c r="AE672" s="11"/>
      <c r="AT672" s="238" t="s">
        <v>199</v>
      </c>
      <c r="AU672" s="238" t="s">
        <v>85</v>
      </c>
      <c r="AV672" s="11" t="s">
        <v>85</v>
      </c>
      <c r="AW672" s="11" t="s">
        <v>32</v>
      </c>
      <c r="AX672" s="11" t="s">
        <v>76</v>
      </c>
      <c r="AY672" s="238" t="s">
        <v>195</v>
      </c>
    </row>
    <row r="673" s="15" customFormat="1">
      <c r="A673" s="15"/>
      <c r="B673" s="287"/>
      <c r="C673" s="288"/>
      <c r="D673" s="213" t="s">
        <v>199</v>
      </c>
      <c r="E673" s="289" t="s">
        <v>1</v>
      </c>
      <c r="F673" s="290" t="s">
        <v>1422</v>
      </c>
      <c r="G673" s="288"/>
      <c r="H673" s="291">
        <v>4260.7359999999999</v>
      </c>
      <c r="I673" s="292"/>
      <c r="J673" s="288"/>
      <c r="K673" s="288"/>
      <c r="L673" s="293"/>
      <c r="M673" s="294"/>
      <c r="N673" s="295"/>
      <c r="O673" s="295"/>
      <c r="P673" s="295"/>
      <c r="Q673" s="295"/>
      <c r="R673" s="295"/>
      <c r="S673" s="295"/>
      <c r="T673" s="296"/>
      <c r="U673" s="15"/>
      <c r="V673" s="15"/>
      <c r="W673" s="15"/>
      <c r="X673" s="15"/>
      <c r="Y673" s="15"/>
      <c r="Z673" s="15"/>
      <c r="AA673" s="15"/>
      <c r="AB673" s="15"/>
      <c r="AC673" s="15"/>
      <c r="AD673" s="15"/>
      <c r="AE673" s="15"/>
      <c r="AT673" s="297" t="s">
        <v>199</v>
      </c>
      <c r="AU673" s="297" t="s">
        <v>85</v>
      </c>
      <c r="AV673" s="15" t="s">
        <v>234</v>
      </c>
      <c r="AW673" s="15" t="s">
        <v>32</v>
      </c>
      <c r="AX673" s="15" t="s">
        <v>83</v>
      </c>
      <c r="AY673" s="297" t="s">
        <v>195</v>
      </c>
    </row>
    <row r="674" s="2" customFormat="1" ht="24.15" customHeight="1">
      <c r="A674" s="39"/>
      <c r="B674" s="40"/>
      <c r="C674" s="200" t="s">
        <v>319</v>
      </c>
      <c r="D674" s="200" t="s">
        <v>191</v>
      </c>
      <c r="E674" s="201" t="s">
        <v>3479</v>
      </c>
      <c r="F674" s="202" t="s">
        <v>3480</v>
      </c>
      <c r="G674" s="203" t="s">
        <v>1411</v>
      </c>
      <c r="H674" s="204">
        <v>4260.7359999999999</v>
      </c>
      <c r="I674" s="205"/>
      <c r="J674" s="206">
        <f>ROUND(I674*H674,2)</f>
        <v>0</v>
      </c>
      <c r="K674" s="202" t="s">
        <v>1412</v>
      </c>
      <c r="L674" s="45"/>
      <c r="M674" s="207" t="s">
        <v>1</v>
      </c>
      <c r="N674" s="208" t="s">
        <v>41</v>
      </c>
      <c r="O674" s="92"/>
      <c r="P674" s="209">
        <f>O674*H674</f>
        <v>0</v>
      </c>
      <c r="Q674" s="209">
        <v>0</v>
      </c>
      <c r="R674" s="209">
        <f>Q674*H674</f>
        <v>0</v>
      </c>
      <c r="S674" s="209">
        <v>0</v>
      </c>
      <c r="T674" s="210">
        <f>S674*H674</f>
        <v>0</v>
      </c>
      <c r="U674" s="39"/>
      <c r="V674" s="39"/>
      <c r="W674" s="39"/>
      <c r="X674" s="39"/>
      <c r="Y674" s="39"/>
      <c r="Z674" s="39"/>
      <c r="AA674" s="39"/>
      <c r="AB674" s="39"/>
      <c r="AC674" s="39"/>
      <c r="AD674" s="39"/>
      <c r="AE674" s="39"/>
      <c r="AR674" s="211" t="s">
        <v>234</v>
      </c>
      <c r="AT674" s="211" t="s">
        <v>191</v>
      </c>
      <c r="AU674" s="211" t="s">
        <v>85</v>
      </c>
      <c r="AY674" s="18" t="s">
        <v>195</v>
      </c>
      <c r="BE674" s="212">
        <f>IF(N674="základní",J674,0)</f>
        <v>0</v>
      </c>
      <c r="BF674" s="212">
        <f>IF(N674="snížená",J674,0)</f>
        <v>0</v>
      </c>
      <c r="BG674" s="212">
        <f>IF(N674="zákl. přenesená",J674,0)</f>
        <v>0</v>
      </c>
      <c r="BH674" s="212">
        <f>IF(N674="sníž. přenesená",J674,0)</f>
        <v>0</v>
      </c>
      <c r="BI674" s="212">
        <f>IF(N674="nulová",J674,0)</f>
        <v>0</v>
      </c>
      <c r="BJ674" s="18" t="s">
        <v>83</v>
      </c>
      <c r="BK674" s="212">
        <f>ROUND(I674*H674,2)</f>
        <v>0</v>
      </c>
      <c r="BL674" s="18" t="s">
        <v>234</v>
      </c>
      <c r="BM674" s="211" t="s">
        <v>3481</v>
      </c>
    </row>
    <row r="675" s="2" customFormat="1" ht="24.15" customHeight="1">
      <c r="A675" s="39"/>
      <c r="B675" s="40"/>
      <c r="C675" s="200" t="s">
        <v>657</v>
      </c>
      <c r="D675" s="200" t="s">
        <v>191</v>
      </c>
      <c r="E675" s="201" t="s">
        <v>1559</v>
      </c>
      <c r="F675" s="202" t="s">
        <v>1560</v>
      </c>
      <c r="G675" s="203" t="s">
        <v>1411</v>
      </c>
      <c r="H675" s="204">
        <v>595.84299999999996</v>
      </c>
      <c r="I675" s="205"/>
      <c r="J675" s="206">
        <f>ROUND(I675*H675,2)</f>
        <v>0</v>
      </c>
      <c r="K675" s="202" t="s">
        <v>1412</v>
      </c>
      <c r="L675" s="45"/>
      <c r="M675" s="207" t="s">
        <v>1</v>
      </c>
      <c r="N675" s="208" t="s">
        <v>41</v>
      </c>
      <c r="O675" s="92"/>
      <c r="P675" s="209">
        <f>O675*H675</f>
        <v>0</v>
      </c>
      <c r="Q675" s="209">
        <v>0.0020100000000000001</v>
      </c>
      <c r="R675" s="209">
        <f>Q675*H675</f>
        <v>1.19764443</v>
      </c>
      <c r="S675" s="209">
        <v>0</v>
      </c>
      <c r="T675" s="210">
        <f>S675*H675</f>
        <v>0</v>
      </c>
      <c r="U675" s="39"/>
      <c r="V675" s="39"/>
      <c r="W675" s="39"/>
      <c r="X675" s="39"/>
      <c r="Y675" s="39"/>
      <c r="Z675" s="39"/>
      <c r="AA675" s="39"/>
      <c r="AB675" s="39"/>
      <c r="AC675" s="39"/>
      <c r="AD675" s="39"/>
      <c r="AE675" s="39"/>
      <c r="AR675" s="211" t="s">
        <v>234</v>
      </c>
      <c r="AT675" s="211" t="s">
        <v>191</v>
      </c>
      <c r="AU675" s="211" t="s">
        <v>85</v>
      </c>
      <c r="AY675" s="18" t="s">
        <v>195</v>
      </c>
      <c r="BE675" s="212">
        <f>IF(N675="základní",J675,0)</f>
        <v>0</v>
      </c>
      <c r="BF675" s="212">
        <f>IF(N675="snížená",J675,0)</f>
        <v>0</v>
      </c>
      <c r="BG675" s="212">
        <f>IF(N675="zákl. přenesená",J675,0)</f>
        <v>0</v>
      </c>
      <c r="BH675" s="212">
        <f>IF(N675="sníž. přenesená",J675,0)</f>
        <v>0</v>
      </c>
      <c r="BI675" s="212">
        <f>IF(N675="nulová",J675,0)</f>
        <v>0</v>
      </c>
      <c r="BJ675" s="18" t="s">
        <v>83</v>
      </c>
      <c r="BK675" s="212">
        <f>ROUND(I675*H675,2)</f>
        <v>0</v>
      </c>
      <c r="BL675" s="18" t="s">
        <v>234</v>
      </c>
      <c r="BM675" s="211" t="s">
        <v>3482</v>
      </c>
    </row>
    <row r="676" s="10" customFormat="1">
      <c r="A676" s="10"/>
      <c r="B676" s="218"/>
      <c r="C676" s="219"/>
      <c r="D676" s="213" t="s">
        <v>199</v>
      </c>
      <c r="E676" s="220" t="s">
        <v>1</v>
      </c>
      <c r="F676" s="221" t="s">
        <v>3271</v>
      </c>
      <c r="G676" s="219"/>
      <c r="H676" s="220" t="s">
        <v>1</v>
      </c>
      <c r="I676" s="222"/>
      <c r="J676" s="219"/>
      <c r="K676" s="219"/>
      <c r="L676" s="223"/>
      <c r="M676" s="224"/>
      <c r="N676" s="225"/>
      <c r="O676" s="225"/>
      <c r="P676" s="225"/>
      <c r="Q676" s="225"/>
      <c r="R676" s="225"/>
      <c r="S676" s="225"/>
      <c r="T676" s="226"/>
      <c r="U676" s="10"/>
      <c r="V676" s="10"/>
      <c r="W676" s="10"/>
      <c r="X676" s="10"/>
      <c r="Y676" s="10"/>
      <c r="Z676" s="10"/>
      <c r="AA676" s="10"/>
      <c r="AB676" s="10"/>
      <c r="AC676" s="10"/>
      <c r="AD676" s="10"/>
      <c r="AE676" s="10"/>
      <c r="AT676" s="227" t="s">
        <v>199</v>
      </c>
      <c r="AU676" s="227" t="s">
        <v>85</v>
      </c>
      <c r="AV676" s="10" t="s">
        <v>83</v>
      </c>
      <c r="AW676" s="10" t="s">
        <v>32</v>
      </c>
      <c r="AX676" s="10" t="s">
        <v>76</v>
      </c>
      <c r="AY676" s="227" t="s">
        <v>195</v>
      </c>
    </row>
    <row r="677" s="11" customFormat="1">
      <c r="A677" s="11"/>
      <c r="B677" s="228"/>
      <c r="C677" s="229"/>
      <c r="D677" s="213" t="s">
        <v>199</v>
      </c>
      <c r="E677" s="230" t="s">
        <v>1</v>
      </c>
      <c r="F677" s="231" t="s">
        <v>3483</v>
      </c>
      <c r="G677" s="229"/>
      <c r="H677" s="232">
        <v>17.343</v>
      </c>
      <c r="I677" s="233"/>
      <c r="J677" s="229"/>
      <c r="K677" s="229"/>
      <c r="L677" s="234"/>
      <c r="M677" s="235"/>
      <c r="N677" s="236"/>
      <c r="O677" s="236"/>
      <c r="P677" s="236"/>
      <c r="Q677" s="236"/>
      <c r="R677" s="236"/>
      <c r="S677" s="236"/>
      <c r="T677" s="237"/>
      <c r="U677" s="11"/>
      <c r="V677" s="11"/>
      <c r="W677" s="11"/>
      <c r="X677" s="11"/>
      <c r="Y677" s="11"/>
      <c r="Z677" s="11"/>
      <c r="AA677" s="11"/>
      <c r="AB677" s="11"/>
      <c r="AC677" s="11"/>
      <c r="AD677" s="11"/>
      <c r="AE677" s="11"/>
      <c r="AT677" s="238" t="s">
        <v>199</v>
      </c>
      <c r="AU677" s="238" t="s">
        <v>85</v>
      </c>
      <c r="AV677" s="11" t="s">
        <v>85</v>
      </c>
      <c r="AW677" s="11" t="s">
        <v>32</v>
      </c>
      <c r="AX677" s="11" t="s">
        <v>76</v>
      </c>
      <c r="AY677" s="238" t="s">
        <v>195</v>
      </c>
    </row>
    <row r="678" s="11" customFormat="1">
      <c r="A678" s="11"/>
      <c r="B678" s="228"/>
      <c r="C678" s="229"/>
      <c r="D678" s="213" t="s">
        <v>199</v>
      </c>
      <c r="E678" s="230" t="s">
        <v>1</v>
      </c>
      <c r="F678" s="231" t="s">
        <v>3484</v>
      </c>
      <c r="G678" s="229"/>
      <c r="H678" s="232">
        <v>70.477000000000004</v>
      </c>
      <c r="I678" s="233"/>
      <c r="J678" s="229"/>
      <c r="K678" s="229"/>
      <c r="L678" s="234"/>
      <c r="M678" s="235"/>
      <c r="N678" s="236"/>
      <c r="O678" s="236"/>
      <c r="P678" s="236"/>
      <c r="Q678" s="236"/>
      <c r="R678" s="236"/>
      <c r="S678" s="236"/>
      <c r="T678" s="237"/>
      <c r="U678" s="11"/>
      <c r="V678" s="11"/>
      <c r="W678" s="11"/>
      <c r="X678" s="11"/>
      <c r="Y678" s="11"/>
      <c r="Z678" s="11"/>
      <c r="AA678" s="11"/>
      <c r="AB678" s="11"/>
      <c r="AC678" s="11"/>
      <c r="AD678" s="11"/>
      <c r="AE678" s="11"/>
      <c r="AT678" s="238" t="s">
        <v>199</v>
      </c>
      <c r="AU678" s="238" t="s">
        <v>85</v>
      </c>
      <c r="AV678" s="11" t="s">
        <v>85</v>
      </c>
      <c r="AW678" s="11" t="s">
        <v>32</v>
      </c>
      <c r="AX678" s="11" t="s">
        <v>76</v>
      </c>
      <c r="AY678" s="238" t="s">
        <v>195</v>
      </c>
    </row>
    <row r="679" s="11" customFormat="1">
      <c r="A679" s="11"/>
      <c r="B679" s="228"/>
      <c r="C679" s="229"/>
      <c r="D679" s="213" t="s">
        <v>199</v>
      </c>
      <c r="E679" s="230" t="s">
        <v>1</v>
      </c>
      <c r="F679" s="231" t="s">
        <v>3485</v>
      </c>
      <c r="G679" s="229"/>
      <c r="H679" s="232">
        <v>91.959999999999994</v>
      </c>
      <c r="I679" s="233"/>
      <c r="J679" s="229"/>
      <c r="K679" s="229"/>
      <c r="L679" s="234"/>
      <c r="M679" s="235"/>
      <c r="N679" s="236"/>
      <c r="O679" s="236"/>
      <c r="P679" s="236"/>
      <c r="Q679" s="236"/>
      <c r="R679" s="236"/>
      <c r="S679" s="236"/>
      <c r="T679" s="237"/>
      <c r="U679" s="11"/>
      <c r="V679" s="11"/>
      <c r="W679" s="11"/>
      <c r="X679" s="11"/>
      <c r="Y679" s="11"/>
      <c r="Z679" s="11"/>
      <c r="AA679" s="11"/>
      <c r="AB679" s="11"/>
      <c r="AC679" s="11"/>
      <c r="AD679" s="11"/>
      <c r="AE679" s="11"/>
      <c r="AT679" s="238" t="s">
        <v>199</v>
      </c>
      <c r="AU679" s="238" t="s">
        <v>85</v>
      </c>
      <c r="AV679" s="11" t="s">
        <v>85</v>
      </c>
      <c r="AW679" s="11" t="s">
        <v>32</v>
      </c>
      <c r="AX679" s="11" t="s">
        <v>76</v>
      </c>
      <c r="AY679" s="238" t="s">
        <v>195</v>
      </c>
    </row>
    <row r="680" s="11" customFormat="1">
      <c r="A680" s="11"/>
      <c r="B680" s="228"/>
      <c r="C680" s="229"/>
      <c r="D680" s="213" t="s">
        <v>199</v>
      </c>
      <c r="E680" s="230" t="s">
        <v>1</v>
      </c>
      <c r="F680" s="231" t="s">
        <v>3486</v>
      </c>
      <c r="G680" s="229"/>
      <c r="H680" s="232">
        <v>107.04000000000001</v>
      </c>
      <c r="I680" s="233"/>
      <c r="J680" s="229"/>
      <c r="K680" s="229"/>
      <c r="L680" s="234"/>
      <c r="M680" s="235"/>
      <c r="N680" s="236"/>
      <c r="O680" s="236"/>
      <c r="P680" s="236"/>
      <c r="Q680" s="236"/>
      <c r="R680" s="236"/>
      <c r="S680" s="236"/>
      <c r="T680" s="237"/>
      <c r="U680" s="11"/>
      <c r="V680" s="11"/>
      <c r="W680" s="11"/>
      <c r="X680" s="11"/>
      <c r="Y680" s="11"/>
      <c r="Z680" s="11"/>
      <c r="AA680" s="11"/>
      <c r="AB680" s="11"/>
      <c r="AC680" s="11"/>
      <c r="AD680" s="11"/>
      <c r="AE680" s="11"/>
      <c r="AT680" s="238" t="s">
        <v>199</v>
      </c>
      <c r="AU680" s="238" t="s">
        <v>85</v>
      </c>
      <c r="AV680" s="11" t="s">
        <v>85</v>
      </c>
      <c r="AW680" s="11" t="s">
        <v>32</v>
      </c>
      <c r="AX680" s="11" t="s">
        <v>76</v>
      </c>
      <c r="AY680" s="238" t="s">
        <v>195</v>
      </c>
    </row>
    <row r="681" s="11" customFormat="1">
      <c r="A681" s="11"/>
      <c r="B681" s="228"/>
      <c r="C681" s="229"/>
      <c r="D681" s="213" t="s">
        <v>199</v>
      </c>
      <c r="E681" s="230" t="s">
        <v>1</v>
      </c>
      <c r="F681" s="231" t="s">
        <v>3487</v>
      </c>
      <c r="G681" s="229"/>
      <c r="H681" s="232">
        <v>105.108</v>
      </c>
      <c r="I681" s="233"/>
      <c r="J681" s="229"/>
      <c r="K681" s="229"/>
      <c r="L681" s="234"/>
      <c r="M681" s="235"/>
      <c r="N681" s="236"/>
      <c r="O681" s="236"/>
      <c r="P681" s="236"/>
      <c r="Q681" s="236"/>
      <c r="R681" s="236"/>
      <c r="S681" s="236"/>
      <c r="T681" s="237"/>
      <c r="U681" s="11"/>
      <c r="V681" s="11"/>
      <c r="W681" s="11"/>
      <c r="X681" s="11"/>
      <c r="Y681" s="11"/>
      <c r="Z681" s="11"/>
      <c r="AA681" s="11"/>
      <c r="AB681" s="11"/>
      <c r="AC681" s="11"/>
      <c r="AD681" s="11"/>
      <c r="AE681" s="11"/>
      <c r="AT681" s="238" t="s">
        <v>199</v>
      </c>
      <c r="AU681" s="238" t="s">
        <v>85</v>
      </c>
      <c r="AV681" s="11" t="s">
        <v>85</v>
      </c>
      <c r="AW681" s="11" t="s">
        <v>32</v>
      </c>
      <c r="AX681" s="11" t="s">
        <v>76</v>
      </c>
      <c r="AY681" s="238" t="s">
        <v>195</v>
      </c>
    </row>
    <row r="682" s="11" customFormat="1">
      <c r="A682" s="11"/>
      <c r="B682" s="228"/>
      <c r="C682" s="229"/>
      <c r="D682" s="213" t="s">
        <v>199</v>
      </c>
      <c r="E682" s="230" t="s">
        <v>1</v>
      </c>
      <c r="F682" s="231" t="s">
        <v>3488</v>
      </c>
      <c r="G682" s="229"/>
      <c r="H682" s="232">
        <v>97.484999999999999</v>
      </c>
      <c r="I682" s="233"/>
      <c r="J682" s="229"/>
      <c r="K682" s="229"/>
      <c r="L682" s="234"/>
      <c r="M682" s="235"/>
      <c r="N682" s="236"/>
      <c r="O682" s="236"/>
      <c r="P682" s="236"/>
      <c r="Q682" s="236"/>
      <c r="R682" s="236"/>
      <c r="S682" s="236"/>
      <c r="T682" s="237"/>
      <c r="U682" s="11"/>
      <c r="V682" s="11"/>
      <c r="W682" s="11"/>
      <c r="X682" s="11"/>
      <c r="Y682" s="11"/>
      <c r="Z682" s="11"/>
      <c r="AA682" s="11"/>
      <c r="AB682" s="11"/>
      <c r="AC682" s="11"/>
      <c r="AD682" s="11"/>
      <c r="AE682" s="11"/>
      <c r="AT682" s="238" t="s">
        <v>199</v>
      </c>
      <c r="AU682" s="238" t="s">
        <v>85</v>
      </c>
      <c r="AV682" s="11" t="s">
        <v>85</v>
      </c>
      <c r="AW682" s="11" t="s">
        <v>32</v>
      </c>
      <c r="AX682" s="11" t="s">
        <v>76</v>
      </c>
      <c r="AY682" s="238" t="s">
        <v>195</v>
      </c>
    </row>
    <row r="683" s="11" customFormat="1">
      <c r="A683" s="11"/>
      <c r="B683" s="228"/>
      <c r="C683" s="229"/>
      <c r="D683" s="213" t="s">
        <v>199</v>
      </c>
      <c r="E683" s="230" t="s">
        <v>1</v>
      </c>
      <c r="F683" s="231" t="s">
        <v>3489</v>
      </c>
      <c r="G683" s="229"/>
      <c r="H683" s="232">
        <v>32.290999999999997</v>
      </c>
      <c r="I683" s="233"/>
      <c r="J683" s="229"/>
      <c r="K683" s="229"/>
      <c r="L683" s="234"/>
      <c r="M683" s="235"/>
      <c r="N683" s="236"/>
      <c r="O683" s="236"/>
      <c r="P683" s="236"/>
      <c r="Q683" s="236"/>
      <c r="R683" s="236"/>
      <c r="S683" s="236"/>
      <c r="T683" s="237"/>
      <c r="U683" s="11"/>
      <c r="V683" s="11"/>
      <c r="W683" s="11"/>
      <c r="X683" s="11"/>
      <c r="Y683" s="11"/>
      <c r="Z683" s="11"/>
      <c r="AA683" s="11"/>
      <c r="AB683" s="11"/>
      <c r="AC683" s="11"/>
      <c r="AD683" s="11"/>
      <c r="AE683" s="11"/>
      <c r="AT683" s="238" t="s">
        <v>199</v>
      </c>
      <c r="AU683" s="238" t="s">
        <v>85</v>
      </c>
      <c r="AV683" s="11" t="s">
        <v>85</v>
      </c>
      <c r="AW683" s="11" t="s">
        <v>32</v>
      </c>
      <c r="AX683" s="11" t="s">
        <v>76</v>
      </c>
      <c r="AY683" s="238" t="s">
        <v>195</v>
      </c>
    </row>
    <row r="684" s="11" customFormat="1">
      <c r="A684" s="11"/>
      <c r="B684" s="228"/>
      <c r="C684" s="229"/>
      <c r="D684" s="213" t="s">
        <v>199</v>
      </c>
      <c r="E684" s="230" t="s">
        <v>1</v>
      </c>
      <c r="F684" s="231" t="s">
        <v>3490</v>
      </c>
      <c r="G684" s="229"/>
      <c r="H684" s="232">
        <v>41.987000000000002</v>
      </c>
      <c r="I684" s="233"/>
      <c r="J684" s="229"/>
      <c r="K684" s="229"/>
      <c r="L684" s="234"/>
      <c r="M684" s="235"/>
      <c r="N684" s="236"/>
      <c r="O684" s="236"/>
      <c r="P684" s="236"/>
      <c r="Q684" s="236"/>
      <c r="R684" s="236"/>
      <c r="S684" s="236"/>
      <c r="T684" s="237"/>
      <c r="U684" s="11"/>
      <c r="V684" s="11"/>
      <c r="W684" s="11"/>
      <c r="X684" s="11"/>
      <c r="Y684" s="11"/>
      <c r="Z684" s="11"/>
      <c r="AA684" s="11"/>
      <c r="AB684" s="11"/>
      <c r="AC684" s="11"/>
      <c r="AD684" s="11"/>
      <c r="AE684" s="11"/>
      <c r="AT684" s="238" t="s">
        <v>199</v>
      </c>
      <c r="AU684" s="238" t="s">
        <v>85</v>
      </c>
      <c r="AV684" s="11" t="s">
        <v>85</v>
      </c>
      <c r="AW684" s="11" t="s">
        <v>32</v>
      </c>
      <c r="AX684" s="11" t="s">
        <v>76</v>
      </c>
      <c r="AY684" s="238" t="s">
        <v>195</v>
      </c>
    </row>
    <row r="685" s="10" customFormat="1">
      <c r="A685" s="10"/>
      <c r="B685" s="218"/>
      <c r="C685" s="219"/>
      <c r="D685" s="213" t="s">
        <v>199</v>
      </c>
      <c r="E685" s="220" t="s">
        <v>1</v>
      </c>
      <c r="F685" s="221" t="s">
        <v>3292</v>
      </c>
      <c r="G685" s="219"/>
      <c r="H685" s="220" t="s">
        <v>1</v>
      </c>
      <c r="I685" s="222"/>
      <c r="J685" s="219"/>
      <c r="K685" s="219"/>
      <c r="L685" s="223"/>
      <c r="M685" s="224"/>
      <c r="N685" s="225"/>
      <c r="O685" s="225"/>
      <c r="P685" s="225"/>
      <c r="Q685" s="225"/>
      <c r="R685" s="225"/>
      <c r="S685" s="225"/>
      <c r="T685" s="226"/>
      <c r="U685" s="10"/>
      <c r="V685" s="10"/>
      <c r="W685" s="10"/>
      <c r="X685" s="10"/>
      <c r="Y685" s="10"/>
      <c r="Z685" s="10"/>
      <c r="AA685" s="10"/>
      <c r="AB685" s="10"/>
      <c r="AC685" s="10"/>
      <c r="AD685" s="10"/>
      <c r="AE685" s="10"/>
      <c r="AT685" s="227" t="s">
        <v>199</v>
      </c>
      <c r="AU685" s="227" t="s">
        <v>85</v>
      </c>
      <c r="AV685" s="10" t="s">
        <v>83</v>
      </c>
      <c r="AW685" s="10" t="s">
        <v>32</v>
      </c>
      <c r="AX685" s="10" t="s">
        <v>76</v>
      </c>
      <c r="AY685" s="227" t="s">
        <v>195</v>
      </c>
    </row>
    <row r="686" s="11" customFormat="1">
      <c r="A686" s="11"/>
      <c r="B686" s="228"/>
      <c r="C686" s="229"/>
      <c r="D686" s="213" t="s">
        <v>199</v>
      </c>
      <c r="E686" s="230" t="s">
        <v>1</v>
      </c>
      <c r="F686" s="231" t="s">
        <v>3491</v>
      </c>
      <c r="G686" s="229"/>
      <c r="H686" s="232">
        <v>48.152000000000001</v>
      </c>
      <c r="I686" s="233"/>
      <c r="J686" s="229"/>
      <c r="K686" s="229"/>
      <c r="L686" s="234"/>
      <c r="M686" s="235"/>
      <c r="N686" s="236"/>
      <c r="O686" s="236"/>
      <c r="P686" s="236"/>
      <c r="Q686" s="236"/>
      <c r="R686" s="236"/>
      <c r="S686" s="236"/>
      <c r="T686" s="237"/>
      <c r="U686" s="11"/>
      <c r="V686" s="11"/>
      <c r="W686" s="11"/>
      <c r="X686" s="11"/>
      <c r="Y686" s="11"/>
      <c r="Z686" s="11"/>
      <c r="AA686" s="11"/>
      <c r="AB686" s="11"/>
      <c r="AC686" s="11"/>
      <c r="AD686" s="11"/>
      <c r="AE686" s="11"/>
      <c r="AT686" s="238" t="s">
        <v>199</v>
      </c>
      <c r="AU686" s="238" t="s">
        <v>85</v>
      </c>
      <c r="AV686" s="11" t="s">
        <v>85</v>
      </c>
      <c r="AW686" s="11" t="s">
        <v>32</v>
      </c>
      <c r="AX686" s="11" t="s">
        <v>76</v>
      </c>
      <c r="AY686" s="238" t="s">
        <v>195</v>
      </c>
    </row>
    <row r="687" s="10" customFormat="1">
      <c r="A687" s="10"/>
      <c r="B687" s="218"/>
      <c r="C687" s="219"/>
      <c r="D687" s="213" t="s">
        <v>199</v>
      </c>
      <c r="E687" s="220" t="s">
        <v>1</v>
      </c>
      <c r="F687" s="221" t="s">
        <v>3294</v>
      </c>
      <c r="G687" s="219"/>
      <c r="H687" s="220" t="s">
        <v>1</v>
      </c>
      <c r="I687" s="222"/>
      <c r="J687" s="219"/>
      <c r="K687" s="219"/>
      <c r="L687" s="223"/>
      <c r="M687" s="224"/>
      <c r="N687" s="225"/>
      <c r="O687" s="225"/>
      <c r="P687" s="225"/>
      <c r="Q687" s="225"/>
      <c r="R687" s="225"/>
      <c r="S687" s="225"/>
      <c r="T687" s="226"/>
      <c r="U687" s="10"/>
      <c r="V687" s="10"/>
      <c r="W687" s="10"/>
      <c r="X687" s="10"/>
      <c r="Y687" s="10"/>
      <c r="Z687" s="10"/>
      <c r="AA687" s="10"/>
      <c r="AB687" s="10"/>
      <c r="AC687" s="10"/>
      <c r="AD687" s="10"/>
      <c r="AE687" s="10"/>
      <c r="AT687" s="227" t="s">
        <v>199</v>
      </c>
      <c r="AU687" s="227" t="s">
        <v>85</v>
      </c>
      <c r="AV687" s="10" t="s">
        <v>83</v>
      </c>
      <c r="AW687" s="10" t="s">
        <v>32</v>
      </c>
      <c r="AX687" s="10" t="s">
        <v>76</v>
      </c>
      <c r="AY687" s="227" t="s">
        <v>195</v>
      </c>
    </row>
    <row r="688" s="11" customFormat="1">
      <c r="A688" s="11"/>
      <c r="B688" s="228"/>
      <c r="C688" s="229"/>
      <c r="D688" s="213" t="s">
        <v>199</v>
      </c>
      <c r="E688" s="230" t="s">
        <v>1</v>
      </c>
      <c r="F688" s="231" t="s">
        <v>3492</v>
      </c>
      <c r="G688" s="229"/>
      <c r="H688" s="232">
        <v>17.5</v>
      </c>
      <c r="I688" s="233"/>
      <c r="J688" s="229"/>
      <c r="K688" s="229"/>
      <c r="L688" s="234"/>
      <c r="M688" s="235"/>
      <c r="N688" s="236"/>
      <c r="O688" s="236"/>
      <c r="P688" s="236"/>
      <c r="Q688" s="236"/>
      <c r="R688" s="236"/>
      <c r="S688" s="236"/>
      <c r="T688" s="237"/>
      <c r="U688" s="11"/>
      <c r="V688" s="11"/>
      <c r="W688" s="11"/>
      <c r="X688" s="11"/>
      <c r="Y688" s="11"/>
      <c r="Z688" s="11"/>
      <c r="AA688" s="11"/>
      <c r="AB688" s="11"/>
      <c r="AC688" s="11"/>
      <c r="AD688" s="11"/>
      <c r="AE688" s="11"/>
      <c r="AT688" s="238" t="s">
        <v>199</v>
      </c>
      <c r="AU688" s="238" t="s">
        <v>85</v>
      </c>
      <c r="AV688" s="11" t="s">
        <v>85</v>
      </c>
      <c r="AW688" s="11" t="s">
        <v>32</v>
      </c>
      <c r="AX688" s="11" t="s">
        <v>76</v>
      </c>
      <c r="AY688" s="238" t="s">
        <v>195</v>
      </c>
    </row>
    <row r="689" s="10" customFormat="1">
      <c r="A689" s="10"/>
      <c r="B689" s="218"/>
      <c r="C689" s="219"/>
      <c r="D689" s="213" t="s">
        <v>199</v>
      </c>
      <c r="E689" s="220" t="s">
        <v>1</v>
      </c>
      <c r="F689" s="221" t="s">
        <v>3368</v>
      </c>
      <c r="G689" s="219"/>
      <c r="H689" s="220" t="s">
        <v>1</v>
      </c>
      <c r="I689" s="222"/>
      <c r="J689" s="219"/>
      <c r="K689" s="219"/>
      <c r="L689" s="223"/>
      <c r="M689" s="224"/>
      <c r="N689" s="225"/>
      <c r="O689" s="225"/>
      <c r="P689" s="225"/>
      <c r="Q689" s="225"/>
      <c r="R689" s="225"/>
      <c r="S689" s="225"/>
      <c r="T689" s="226"/>
      <c r="U689" s="10"/>
      <c r="V689" s="10"/>
      <c r="W689" s="10"/>
      <c r="X689" s="10"/>
      <c r="Y689" s="10"/>
      <c r="Z689" s="10"/>
      <c r="AA689" s="10"/>
      <c r="AB689" s="10"/>
      <c r="AC689" s="10"/>
      <c r="AD689" s="10"/>
      <c r="AE689" s="10"/>
      <c r="AT689" s="227" t="s">
        <v>199</v>
      </c>
      <c r="AU689" s="227" t="s">
        <v>85</v>
      </c>
      <c r="AV689" s="10" t="s">
        <v>83</v>
      </c>
      <c r="AW689" s="10" t="s">
        <v>32</v>
      </c>
      <c r="AX689" s="10" t="s">
        <v>76</v>
      </c>
      <c r="AY689" s="227" t="s">
        <v>195</v>
      </c>
    </row>
    <row r="690" s="11" customFormat="1">
      <c r="A690" s="11"/>
      <c r="B690" s="228"/>
      <c r="C690" s="229"/>
      <c r="D690" s="213" t="s">
        <v>199</v>
      </c>
      <c r="E690" s="230" t="s">
        <v>1</v>
      </c>
      <c r="F690" s="231" t="s">
        <v>3493</v>
      </c>
      <c r="G690" s="229"/>
      <c r="H690" s="232">
        <v>-57</v>
      </c>
      <c r="I690" s="233"/>
      <c r="J690" s="229"/>
      <c r="K690" s="229"/>
      <c r="L690" s="234"/>
      <c r="M690" s="235"/>
      <c r="N690" s="236"/>
      <c r="O690" s="236"/>
      <c r="P690" s="236"/>
      <c r="Q690" s="236"/>
      <c r="R690" s="236"/>
      <c r="S690" s="236"/>
      <c r="T690" s="237"/>
      <c r="U690" s="11"/>
      <c r="V690" s="11"/>
      <c r="W690" s="11"/>
      <c r="X690" s="11"/>
      <c r="Y690" s="11"/>
      <c r="Z690" s="11"/>
      <c r="AA690" s="11"/>
      <c r="AB690" s="11"/>
      <c r="AC690" s="11"/>
      <c r="AD690" s="11"/>
      <c r="AE690" s="11"/>
      <c r="AT690" s="238" t="s">
        <v>199</v>
      </c>
      <c r="AU690" s="238" t="s">
        <v>85</v>
      </c>
      <c r="AV690" s="11" t="s">
        <v>85</v>
      </c>
      <c r="AW690" s="11" t="s">
        <v>32</v>
      </c>
      <c r="AX690" s="11" t="s">
        <v>76</v>
      </c>
      <c r="AY690" s="238" t="s">
        <v>195</v>
      </c>
    </row>
    <row r="691" s="11" customFormat="1">
      <c r="A691" s="11"/>
      <c r="B691" s="228"/>
      <c r="C691" s="229"/>
      <c r="D691" s="213" t="s">
        <v>199</v>
      </c>
      <c r="E691" s="230" t="s">
        <v>1</v>
      </c>
      <c r="F691" s="231" t="s">
        <v>3494</v>
      </c>
      <c r="G691" s="229"/>
      <c r="H691" s="232">
        <v>9.0999999999999996</v>
      </c>
      <c r="I691" s="233"/>
      <c r="J691" s="229"/>
      <c r="K691" s="229"/>
      <c r="L691" s="234"/>
      <c r="M691" s="235"/>
      <c r="N691" s="236"/>
      <c r="O691" s="236"/>
      <c r="P691" s="236"/>
      <c r="Q691" s="236"/>
      <c r="R691" s="236"/>
      <c r="S691" s="236"/>
      <c r="T691" s="237"/>
      <c r="U691" s="11"/>
      <c r="V691" s="11"/>
      <c r="W691" s="11"/>
      <c r="X691" s="11"/>
      <c r="Y691" s="11"/>
      <c r="Z691" s="11"/>
      <c r="AA691" s="11"/>
      <c r="AB691" s="11"/>
      <c r="AC691" s="11"/>
      <c r="AD691" s="11"/>
      <c r="AE691" s="11"/>
      <c r="AT691" s="238" t="s">
        <v>199</v>
      </c>
      <c r="AU691" s="238" t="s">
        <v>85</v>
      </c>
      <c r="AV691" s="11" t="s">
        <v>85</v>
      </c>
      <c r="AW691" s="11" t="s">
        <v>32</v>
      </c>
      <c r="AX691" s="11" t="s">
        <v>76</v>
      </c>
      <c r="AY691" s="238" t="s">
        <v>195</v>
      </c>
    </row>
    <row r="692" s="11" customFormat="1">
      <c r="A692" s="11"/>
      <c r="B692" s="228"/>
      <c r="C692" s="229"/>
      <c r="D692" s="213" t="s">
        <v>199</v>
      </c>
      <c r="E692" s="230" t="s">
        <v>1</v>
      </c>
      <c r="F692" s="231" t="s">
        <v>3495</v>
      </c>
      <c r="G692" s="229"/>
      <c r="H692" s="232">
        <v>14.4</v>
      </c>
      <c r="I692" s="233"/>
      <c r="J692" s="229"/>
      <c r="K692" s="229"/>
      <c r="L692" s="234"/>
      <c r="M692" s="235"/>
      <c r="N692" s="236"/>
      <c r="O692" s="236"/>
      <c r="P692" s="236"/>
      <c r="Q692" s="236"/>
      <c r="R692" s="236"/>
      <c r="S692" s="236"/>
      <c r="T692" s="237"/>
      <c r="U692" s="11"/>
      <c r="V692" s="11"/>
      <c r="W692" s="11"/>
      <c r="X692" s="11"/>
      <c r="Y692" s="11"/>
      <c r="Z692" s="11"/>
      <c r="AA692" s="11"/>
      <c r="AB692" s="11"/>
      <c r="AC692" s="11"/>
      <c r="AD692" s="11"/>
      <c r="AE692" s="11"/>
      <c r="AT692" s="238" t="s">
        <v>199</v>
      </c>
      <c r="AU692" s="238" t="s">
        <v>85</v>
      </c>
      <c r="AV692" s="11" t="s">
        <v>85</v>
      </c>
      <c r="AW692" s="11" t="s">
        <v>32</v>
      </c>
      <c r="AX692" s="11" t="s">
        <v>76</v>
      </c>
      <c r="AY692" s="238" t="s">
        <v>195</v>
      </c>
    </row>
    <row r="693" s="15" customFormat="1">
      <c r="A693" s="15"/>
      <c r="B693" s="287"/>
      <c r="C693" s="288"/>
      <c r="D693" s="213" t="s">
        <v>199</v>
      </c>
      <c r="E693" s="289" t="s">
        <v>1</v>
      </c>
      <c r="F693" s="290" t="s">
        <v>1422</v>
      </c>
      <c r="G693" s="288"/>
      <c r="H693" s="291">
        <v>595.84299999999996</v>
      </c>
      <c r="I693" s="292"/>
      <c r="J693" s="288"/>
      <c r="K693" s="288"/>
      <c r="L693" s="293"/>
      <c r="M693" s="294"/>
      <c r="N693" s="295"/>
      <c r="O693" s="295"/>
      <c r="P693" s="295"/>
      <c r="Q693" s="295"/>
      <c r="R693" s="295"/>
      <c r="S693" s="295"/>
      <c r="T693" s="296"/>
      <c r="U693" s="15"/>
      <c r="V693" s="15"/>
      <c r="W693" s="15"/>
      <c r="X693" s="15"/>
      <c r="Y693" s="15"/>
      <c r="Z693" s="15"/>
      <c r="AA693" s="15"/>
      <c r="AB693" s="15"/>
      <c r="AC693" s="15"/>
      <c r="AD693" s="15"/>
      <c r="AE693" s="15"/>
      <c r="AT693" s="297" t="s">
        <v>199</v>
      </c>
      <c r="AU693" s="297" t="s">
        <v>85</v>
      </c>
      <c r="AV693" s="15" t="s">
        <v>234</v>
      </c>
      <c r="AW693" s="15" t="s">
        <v>32</v>
      </c>
      <c r="AX693" s="15" t="s">
        <v>83</v>
      </c>
      <c r="AY693" s="297" t="s">
        <v>195</v>
      </c>
    </row>
    <row r="694" s="2" customFormat="1" ht="24.15" customHeight="1">
      <c r="A694" s="39"/>
      <c r="B694" s="40"/>
      <c r="C694" s="200" t="s">
        <v>662</v>
      </c>
      <c r="D694" s="200" t="s">
        <v>191</v>
      </c>
      <c r="E694" s="201" t="s">
        <v>1587</v>
      </c>
      <c r="F694" s="202" t="s">
        <v>1588</v>
      </c>
      <c r="G694" s="203" t="s">
        <v>1411</v>
      </c>
      <c r="H694" s="204">
        <v>595.84299999999996</v>
      </c>
      <c r="I694" s="205"/>
      <c r="J694" s="206">
        <f>ROUND(I694*H694,2)</f>
        <v>0</v>
      </c>
      <c r="K694" s="202" t="s">
        <v>1412</v>
      </c>
      <c r="L694" s="45"/>
      <c r="M694" s="207" t="s">
        <v>1</v>
      </c>
      <c r="N694" s="208" t="s">
        <v>41</v>
      </c>
      <c r="O694" s="92"/>
      <c r="P694" s="209">
        <f>O694*H694</f>
        <v>0</v>
      </c>
      <c r="Q694" s="209">
        <v>0</v>
      </c>
      <c r="R694" s="209">
        <f>Q694*H694</f>
        <v>0</v>
      </c>
      <c r="S694" s="209">
        <v>0</v>
      </c>
      <c r="T694" s="210">
        <f>S694*H694</f>
        <v>0</v>
      </c>
      <c r="U694" s="39"/>
      <c r="V694" s="39"/>
      <c r="W694" s="39"/>
      <c r="X694" s="39"/>
      <c r="Y694" s="39"/>
      <c r="Z694" s="39"/>
      <c r="AA694" s="39"/>
      <c r="AB694" s="39"/>
      <c r="AC694" s="39"/>
      <c r="AD694" s="39"/>
      <c r="AE694" s="39"/>
      <c r="AR694" s="211" t="s">
        <v>234</v>
      </c>
      <c r="AT694" s="211" t="s">
        <v>191</v>
      </c>
      <c r="AU694" s="211" t="s">
        <v>85</v>
      </c>
      <c r="AY694" s="18" t="s">
        <v>195</v>
      </c>
      <c r="BE694" s="212">
        <f>IF(N694="základní",J694,0)</f>
        <v>0</v>
      </c>
      <c r="BF694" s="212">
        <f>IF(N694="snížená",J694,0)</f>
        <v>0</v>
      </c>
      <c r="BG694" s="212">
        <f>IF(N694="zákl. přenesená",J694,0)</f>
        <v>0</v>
      </c>
      <c r="BH694" s="212">
        <f>IF(N694="sníž. přenesená",J694,0)</f>
        <v>0</v>
      </c>
      <c r="BI694" s="212">
        <f>IF(N694="nulová",J694,0)</f>
        <v>0</v>
      </c>
      <c r="BJ694" s="18" t="s">
        <v>83</v>
      </c>
      <c r="BK694" s="212">
        <f>ROUND(I694*H694,2)</f>
        <v>0</v>
      </c>
      <c r="BL694" s="18" t="s">
        <v>234</v>
      </c>
      <c r="BM694" s="211" t="s">
        <v>3496</v>
      </c>
    </row>
    <row r="695" s="2" customFormat="1" ht="37.8" customHeight="1">
      <c r="A695" s="39"/>
      <c r="B695" s="40"/>
      <c r="C695" s="200" t="s">
        <v>323</v>
      </c>
      <c r="D695" s="200" t="s">
        <v>191</v>
      </c>
      <c r="E695" s="201" t="s">
        <v>1590</v>
      </c>
      <c r="F695" s="202" t="s">
        <v>1591</v>
      </c>
      <c r="G695" s="203" t="s">
        <v>1237</v>
      </c>
      <c r="H695" s="204">
        <v>79.480000000000004</v>
      </c>
      <c r="I695" s="205"/>
      <c r="J695" s="206">
        <f>ROUND(I695*H695,2)</f>
        <v>0</v>
      </c>
      <c r="K695" s="202" t="s">
        <v>1412</v>
      </c>
      <c r="L695" s="45"/>
      <c r="M695" s="207" t="s">
        <v>1</v>
      </c>
      <c r="N695" s="208" t="s">
        <v>41</v>
      </c>
      <c r="O695" s="92"/>
      <c r="P695" s="209">
        <f>O695*H695</f>
        <v>0</v>
      </c>
      <c r="Q695" s="209">
        <v>0</v>
      </c>
      <c r="R695" s="209">
        <f>Q695*H695</f>
        <v>0</v>
      </c>
      <c r="S695" s="209">
        <v>0</v>
      </c>
      <c r="T695" s="210">
        <f>S695*H695</f>
        <v>0</v>
      </c>
      <c r="U695" s="39"/>
      <c r="V695" s="39"/>
      <c r="W695" s="39"/>
      <c r="X695" s="39"/>
      <c r="Y695" s="39"/>
      <c r="Z695" s="39"/>
      <c r="AA695" s="39"/>
      <c r="AB695" s="39"/>
      <c r="AC695" s="39"/>
      <c r="AD695" s="39"/>
      <c r="AE695" s="39"/>
      <c r="AR695" s="211" t="s">
        <v>234</v>
      </c>
      <c r="AT695" s="211" t="s">
        <v>191</v>
      </c>
      <c r="AU695" s="211" t="s">
        <v>85</v>
      </c>
      <c r="AY695" s="18" t="s">
        <v>195</v>
      </c>
      <c r="BE695" s="212">
        <f>IF(N695="základní",J695,0)</f>
        <v>0</v>
      </c>
      <c r="BF695" s="212">
        <f>IF(N695="snížená",J695,0)</f>
        <v>0</v>
      </c>
      <c r="BG695" s="212">
        <f>IF(N695="zákl. přenesená",J695,0)</f>
        <v>0</v>
      </c>
      <c r="BH695" s="212">
        <f>IF(N695="sníž. přenesená",J695,0)</f>
        <v>0</v>
      </c>
      <c r="BI695" s="212">
        <f>IF(N695="nulová",J695,0)</f>
        <v>0</v>
      </c>
      <c r="BJ695" s="18" t="s">
        <v>83</v>
      </c>
      <c r="BK695" s="212">
        <f>ROUND(I695*H695,2)</f>
        <v>0</v>
      </c>
      <c r="BL695" s="18" t="s">
        <v>234</v>
      </c>
      <c r="BM695" s="211" t="s">
        <v>3497</v>
      </c>
    </row>
    <row r="696" s="10" customFormat="1">
      <c r="A696" s="10"/>
      <c r="B696" s="218"/>
      <c r="C696" s="219"/>
      <c r="D696" s="213" t="s">
        <v>199</v>
      </c>
      <c r="E696" s="220" t="s">
        <v>1</v>
      </c>
      <c r="F696" s="221" t="s">
        <v>3258</v>
      </c>
      <c r="G696" s="219"/>
      <c r="H696" s="220" t="s">
        <v>1</v>
      </c>
      <c r="I696" s="222"/>
      <c r="J696" s="219"/>
      <c r="K696" s="219"/>
      <c r="L696" s="223"/>
      <c r="M696" s="224"/>
      <c r="N696" s="225"/>
      <c r="O696" s="225"/>
      <c r="P696" s="225"/>
      <c r="Q696" s="225"/>
      <c r="R696" s="225"/>
      <c r="S696" s="225"/>
      <c r="T696" s="226"/>
      <c r="U696" s="10"/>
      <c r="V696" s="10"/>
      <c r="W696" s="10"/>
      <c r="X696" s="10"/>
      <c r="Y696" s="10"/>
      <c r="Z696" s="10"/>
      <c r="AA696" s="10"/>
      <c r="AB696" s="10"/>
      <c r="AC696" s="10"/>
      <c r="AD696" s="10"/>
      <c r="AE696" s="10"/>
      <c r="AT696" s="227" t="s">
        <v>199</v>
      </c>
      <c r="AU696" s="227" t="s">
        <v>85</v>
      </c>
      <c r="AV696" s="10" t="s">
        <v>83</v>
      </c>
      <c r="AW696" s="10" t="s">
        <v>32</v>
      </c>
      <c r="AX696" s="10" t="s">
        <v>76</v>
      </c>
      <c r="AY696" s="227" t="s">
        <v>195</v>
      </c>
    </row>
    <row r="697" s="11" customFormat="1">
      <c r="A697" s="11"/>
      <c r="B697" s="228"/>
      <c r="C697" s="229"/>
      <c r="D697" s="213" t="s">
        <v>199</v>
      </c>
      <c r="E697" s="230" t="s">
        <v>1</v>
      </c>
      <c r="F697" s="231" t="s">
        <v>3259</v>
      </c>
      <c r="G697" s="229"/>
      <c r="H697" s="232">
        <v>10.44</v>
      </c>
      <c r="I697" s="233"/>
      <c r="J697" s="229"/>
      <c r="K697" s="229"/>
      <c r="L697" s="234"/>
      <c r="M697" s="235"/>
      <c r="N697" s="236"/>
      <c r="O697" s="236"/>
      <c r="P697" s="236"/>
      <c r="Q697" s="236"/>
      <c r="R697" s="236"/>
      <c r="S697" s="236"/>
      <c r="T697" s="237"/>
      <c r="U697" s="11"/>
      <c r="V697" s="11"/>
      <c r="W697" s="11"/>
      <c r="X697" s="11"/>
      <c r="Y697" s="11"/>
      <c r="Z697" s="11"/>
      <c r="AA697" s="11"/>
      <c r="AB697" s="11"/>
      <c r="AC697" s="11"/>
      <c r="AD697" s="11"/>
      <c r="AE697" s="11"/>
      <c r="AT697" s="238" t="s">
        <v>199</v>
      </c>
      <c r="AU697" s="238" t="s">
        <v>85</v>
      </c>
      <c r="AV697" s="11" t="s">
        <v>85</v>
      </c>
      <c r="AW697" s="11" t="s">
        <v>32</v>
      </c>
      <c r="AX697" s="11" t="s">
        <v>76</v>
      </c>
      <c r="AY697" s="238" t="s">
        <v>195</v>
      </c>
    </row>
    <row r="698" s="11" customFormat="1">
      <c r="A698" s="11"/>
      <c r="B698" s="228"/>
      <c r="C698" s="229"/>
      <c r="D698" s="213" t="s">
        <v>199</v>
      </c>
      <c r="E698" s="230" t="s">
        <v>1</v>
      </c>
      <c r="F698" s="231" t="s">
        <v>3260</v>
      </c>
      <c r="G698" s="229"/>
      <c r="H698" s="232">
        <v>85.632000000000005</v>
      </c>
      <c r="I698" s="233"/>
      <c r="J698" s="229"/>
      <c r="K698" s="229"/>
      <c r="L698" s="234"/>
      <c r="M698" s="235"/>
      <c r="N698" s="236"/>
      <c r="O698" s="236"/>
      <c r="P698" s="236"/>
      <c r="Q698" s="236"/>
      <c r="R698" s="236"/>
      <c r="S698" s="236"/>
      <c r="T698" s="237"/>
      <c r="U698" s="11"/>
      <c r="V698" s="11"/>
      <c r="W698" s="11"/>
      <c r="X698" s="11"/>
      <c r="Y698" s="11"/>
      <c r="Z698" s="11"/>
      <c r="AA698" s="11"/>
      <c r="AB698" s="11"/>
      <c r="AC698" s="11"/>
      <c r="AD698" s="11"/>
      <c r="AE698" s="11"/>
      <c r="AT698" s="238" t="s">
        <v>199</v>
      </c>
      <c r="AU698" s="238" t="s">
        <v>85</v>
      </c>
      <c r="AV698" s="11" t="s">
        <v>85</v>
      </c>
      <c r="AW698" s="11" t="s">
        <v>32</v>
      </c>
      <c r="AX698" s="11" t="s">
        <v>76</v>
      </c>
      <c r="AY698" s="238" t="s">
        <v>195</v>
      </c>
    </row>
    <row r="699" s="11" customFormat="1">
      <c r="A699" s="11"/>
      <c r="B699" s="228"/>
      <c r="C699" s="229"/>
      <c r="D699" s="213" t="s">
        <v>199</v>
      </c>
      <c r="E699" s="230" t="s">
        <v>1</v>
      </c>
      <c r="F699" s="231" t="s">
        <v>3261</v>
      </c>
      <c r="G699" s="229"/>
      <c r="H699" s="232">
        <v>9.75</v>
      </c>
      <c r="I699" s="233"/>
      <c r="J699" s="229"/>
      <c r="K699" s="229"/>
      <c r="L699" s="234"/>
      <c r="M699" s="235"/>
      <c r="N699" s="236"/>
      <c r="O699" s="236"/>
      <c r="P699" s="236"/>
      <c r="Q699" s="236"/>
      <c r="R699" s="236"/>
      <c r="S699" s="236"/>
      <c r="T699" s="237"/>
      <c r="U699" s="11"/>
      <c r="V699" s="11"/>
      <c r="W699" s="11"/>
      <c r="X699" s="11"/>
      <c r="Y699" s="11"/>
      <c r="Z699" s="11"/>
      <c r="AA699" s="11"/>
      <c r="AB699" s="11"/>
      <c r="AC699" s="11"/>
      <c r="AD699" s="11"/>
      <c r="AE699" s="11"/>
      <c r="AT699" s="238" t="s">
        <v>199</v>
      </c>
      <c r="AU699" s="238" t="s">
        <v>85</v>
      </c>
      <c r="AV699" s="11" t="s">
        <v>85</v>
      </c>
      <c r="AW699" s="11" t="s">
        <v>32</v>
      </c>
      <c r="AX699" s="11" t="s">
        <v>76</v>
      </c>
      <c r="AY699" s="238" t="s">
        <v>195</v>
      </c>
    </row>
    <row r="700" s="11" customFormat="1">
      <c r="A700" s="11"/>
      <c r="B700" s="228"/>
      <c r="C700" s="229"/>
      <c r="D700" s="213" t="s">
        <v>199</v>
      </c>
      <c r="E700" s="230" t="s">
        <v>1</v>
      </c>
      <c r="F700" s="231" t="s">
        <v>3262</v>
      </c>
      <c r="G700" s="229"/>
      <c r="H700" s="232">
        <v>3.6400000000000001</v>
      </c>
      <c r="I700" s="233"/>
      <c r="J700" s="229"/>
      <c r="K700" s="229"/>
      <c r="L700" s="234"/>
      <c r="M700" s="235"/>
      <c r="N700" s="236"/>
      <c r="O700" s="236"/>
      <c r="P700" s="236"/>
      <c r="Q700" s="236"/>
      <c r="R700" s="236"/>
      <c r="S700" s="236"/>
      <c r="T700" s="237"/>
      <c r="U700" s="11"/>
      <c r="V700" s="11"/>
      <c r="W700" s="11"/>
      <c r="X700" s="11"/>
      <c r="Y700" s="11"/>
      <c r="Z700" s="11"/>
      <c r="AA700" s="11"/>
      <c r="AB700" s="11"/>
      <c r="AC700" s="11"/>
      <c r="AD700" s="11"/>
      <c r="AE700" s="11"/>
      <c r="AT700" s="238" t="s">
        <v>199</v>
      </c>
      <c r="AU700" s="238" t="s">
        <v>85</v>
      </c>
      <c r="AV700" s="11" t="s">
        <v>85</v>
      </c>
      <c r="AW700" s="11" t="s">
        <v>32</v>
      </c>
      <c r="AX700" s="11" t="s">
        <v>76</v>
      </c>
      <c r="AY700" s="238" t="s">
        <v>195</v>
      </c>
    </row>
    <row r="701" s="11" customFormat="1">
      <c r="A701" s="11"/>
      <c r="B701" s="228"/>
      <c r="C701" s="229"/>
      <c r="D701" s="213" t="s">
        <v>199</v>
      </c>
      <c r="E701" s="230" t="s">
        <v>1</v>
      </c>
      <c r="F701" s="231" t="s">
        <v>3263</v>
      </c>
      <c r="G701" s="229"/>
      <c r="H701" s="232">
        <v>92.579999999999998</v>
      </c>
      <c r="I701" s="233"/>
      <c r="J701" s="229"/>
      <c r="K701" s="229"/>
      <c r="L701" s="234"/>
      <c r="M701" s="235"/>
      <c r="N701" s="236"/>
      <c r="O701" s="236"/>
      <c r="P701" s="236"/>
      <c r="Q701" s="236"/>
      <c r="R701" s="236"/>
      <c r="S701" s="236"/>
      <c r="T701" s="237"/>
      <c r="U701" s="11"/>
      <c r="V701" s="11"/>
      <c r="W701" s="11"/>
      <c r="X701" s="11"/>
      <c r="Y701" s="11"/>
      <c r="Z701" s="11"/>
      <c r="AA701" s="11"/>
      <c r="AB701" s="11"/>
      <c r="AC701" s="11"/>
      <c r="AD701" s="11"/>
      <c r="AE701" s="11"/>
      <c r="AT701" s="238" t="s">
        <v>199</v>
      </c>
      <c r="AU701" s="238" t="s">
        <v>85</v>
      </c>
      <c r="AV701" s="11" t="s">
        <v>85</v>
      </c>
      <c r="AW701" s="11" t="s">
        <v>32</v>
      </c>
      <c r="AX701" s="11" t="s">
        <v>76</v>
      </c>
      <c r="AY701" s="238" t="s">
        <v>195</v>
      </c>
    </row>
    <row r="702" s="11" customFormat="1">
      <c r="A702" s="11"/>
      <c r="B702" s="228"/>
      <c r="C702" s="229"/>
      <c r="D702" s="213" t="s">
        <v>199</v>
      </c>
      <c r="E702" s="230" t="s">
        <v>1</v>
      </c>
      <c r="F702" s="231" t="s">
        <v>3264</v>
      </c>
      <c r="G702" s="229"/>
      <c r="H702" s="232">
        <v>4.5499999999999998</v>
      </c>
      <c r="I702" s="233"/>
      <c r="J702" s="229"/>
      <c r="K702" s="229"/>
      <c r="L702" s="234"/>
      <c r="M702" s="235"/>
      <c r="N702" s="236"/>
      <c r="O702" s="236"/>
      <c r="P702" s="236"/>
      <c r="Q702" s="236"/>
      <c r="R702" s="236"/>
      <c r="S702" s="236"/>
      <c r="T702" s="237"/>
      <c r="U702" s="11"/>
      <c r="V702" s="11"/>
      <c r="W702" s="11"/>
      <c r="X702" s="11"/>
      <c r="Y702" s="11"/>
      <c r="Z702" s="11"/>
      <c r="AA702" s="11"/>
      <c r="AB702" s="11"/>
      <c r="AC702" s="11"/>
      <c r="AD702" s="11"/>
      <c r="AE702" s="11"/>
      <c r="AT702" s="238" t="s">
        <v>199</v>
      </c>
      <c r="AU702" s="238" t="s">
        <v>85</v>
      </c>
      <c r="AV702" s="11" t="s">
        <v>85</v>
      </c>
      <c r="AW702" s="11" t="s">
        <v>32</v>
      </c>
      <c r="AX702" s="11" t="s">
        <v>76</v>
      </c>
      <c r="AY702" s="238" t="s">
        <v>195</v>
      </c>
    </row>
    <row r="703" s="11" customFormat="1">
      <c r="A703" s="11"/>
      <c r="B703" s="228"/>
      <c r="C703" s="229"/>
      <c r="D703" s="213" t="s">
        <v>199</v>
      </c>
      <c r="E703" s="230" t="s">
        <v>1</v>
      </c>
      <c r="F703" s="231" t="s">
        <v>3265</v>
      </c>
      <c r="G703" s="229"/>
      <c r="H703" s="232">
        <v>9</v>
      </c>
      <c r="I703" s="233"/>
      <c r="J703" s="229"/>
      <c r="K703" s="229"/>
      <c r="L703" s="234"/>
      <c r="M703" s="235"/>
      <c r="N703" s="236"/>
      <c r="O703" s="236"/>
      <c r="P703" s="236"/>
      <c r="Q703" s="236"/>
      <c r="R703" s="236"/>
      <c r="S703" s="236"/>
      <c r="T703" s="237"/>
      <c r="U703" s="11"/>
      <c r="V703" s="11"/>
      <c r="W703" s="11"/>
      <c r="X703" s="11"/>
      <c r="Y703" s="11"/>
      <c r="Z703" s="11"/>
      <c r="AA703" s="11"/>
      <c r="AB703" s="11"/>
      <c r="AC703" s="11"/>
      <c r="AD703" s="11"/>
      <c r="AE703" s="11"/>
      <c r="AT703" s="238" t="s">
        <v>199</v>
      </c>
      <c r="AU703" s="238" t="s">
        <v>85</v>
      </c>
      <c r="AV703" s="11" t="s">
        <v>85</v>
      </c>
      <c r="AW703" s="11" t="s">
        <v>32</v>
      </c>
      <c r="AX703" s="11" t="s">
        <v>76</v>
      </c>
      <c r="AY703" s="238" t="s">
        <v>195</v>
      </c>
    </row>
    <row r="704" s="11" customFormat="1">
      <c r="A704" s="11"/>
      <c r="B704" s="228"/>
      <c r="C704" s="229"/>
      <c r="D704" s="213" t="s">
        <v>199</v>
      </c>
      <c r="E704" s="230" t="s">
        <v>1</v>
      </c>
      <c r="F704" s="231" t="s">
        <v>3266</v>
      </c>
      <c r="G704" s="229"/>
      <c r="H704" s="232">
        <v>2.1000000000000001</v>
      </c>
      <c r="I704" s="233"/>
      <c r="J704" s="229"/>
      <c r="K704" s="229"/>
      <c r="L704" s="234"/>
      <c r="M704" s="235"/>
      <c r="N704" s="236"/>
      <c r="O704" s="236"/>
      <c r="P704" s="236"/>
      <c r="Q704" s="236"/>
      <c r="R704" s="236"/>
      <c r="S704" s="236"/>
      <c r="T704" s="237"/>
      <c r="U704" s="11"/>
      <c r="V704" s="11"/>
      <c r="W704" s="11"/>
      <c r="X704" s="11"/>
      <c r="Y704" s="11"/>
      <c r="Z704" s="11"/>
      <c r="AA704" s="11"/>
      <c r="AB704" s="11"/>
      <c r="AC704" s="11"/>
      <c r="AD704" s="11"/>
      <c r="AE704" s="11"/>
      <c r="AT704" s="238" t="s">
        <v>199</v>
      </c>
      <c r="AU704" s="238" t="s">
        <v>85</v>
      </c>
      <c r="AV704" s="11" t="s">
        <v>85</v>
      </c>
      <c r="AW704" s="11" t="s">
        <v>32</v>
      </c>
      <c r="AX704" s="11" t="s">
        <v>76</v>
      </c>
      <c r="AY704" s="238" t="s">
        <v>195</v>
      </c>
    </row>
    <row r="705" s="16" customFormat="1">
      <c r="A705" s="16"/>
      <c r="B705" s="298"/>
      <c r="C705" s="299"/>
      <c r="D705" s="213" t="s">
        <v>199</v>
      </c>
      <c r="E705" s="300" t="s">
        <v>1</v>
      </c>
      <c r="F705" s="301" t="s">
        <v>1498</v>
      </c>
      <c r="G705" s="299"/>
      <c r="H705" s="302">
        <v>217.69200000000001</v>
      </c>
      <c r="I705" s="303"/>
      <c r="J705" s="299"/>
      <c r="K705" s="299"/>
      <c r="L705" s="304"/>
      <c r="M705" s="305"/>
      <c r="N705" s="306"/>
      <c r="O705" s="306"/>
      <c r="P705" s="306"/>
      <c r="Q705" s="306"/>
      <c r="R705" s="306"/>
      <c r="S705" s="306"/>
      <c r="T705" s="307"/>
      <c r="U705" s="16"/>
      <c r="V705" s="16"/>
      <c r="W705" s="16"/>
      <c r="X705" s="16"/>
      <c r="Y705" s="16"/>
      <c r="Z705" s="16"/>
      <c r="AA705" s="16"/>
      <c r="AB705" s="16"/>
      <c r="AC705" s="16"/>
      <c r="AD705" s="16"/>
      <c r="AE705" s="16"/>
      <c r="AT705" s="308" t="s">
        <v>199</v>
      </c>
      <c r="AU705" s="308" t="s">
        <v>85</v>
      </c>
      <c r="AV705" s="16" t="s">
        <v>229</v>
      </c>
      <c r="AW705" s="16" t="s">
        <v>32</v>
      </c>
      <c r="AX705" s="16" t="s">
        <v>76</v>
      </c>
      <c r="AY705" s="308" t="s">
        <v>195</v>
      </c>
    </row>
    <row r="706" s="11" customFormat="1">
      <c r="A706" s="11"/>
      <c r="B706" s="228"/>
      <c r="C706" s="229"/>
      <c r="D706" s="213" t="s">
        <v>199</v>
      </c>
      <c r="E706" s="230" t="s">
        <v>1</v>
      </c>
      <c r="F706" s="231" t="s">
        <v>3498</v>
      </c>
      <c r="G706" s="229"/>
      <c r="H706" s="232">
        <v>79.480000000000004</v>
      </c>
      <c r="I706" s="233"/>
      <c r="J706" s="229"/>
      <c r="K706" s="229"/>
      <c r="L706" s="234"/>
      <c r="M706" s="235"/>
      <c r="N706" s="236"/>
      <c r="O706" s="236"/>
      <c r="P706" s="236"/>
      <c r="Q706" s="236"/>
      <c r="R706" s="236"/>
      <c r="S706" s="236"/>
      <c r="T706" s="237"/>
      <c r="U706" s="11"/>
      <c r="V706" s="11"/>
      <c r="W706" s="11"/>
      <c r="X706" s="11"/>
      <c r="Y706" s="11"/>
      <c r="Z706" s="11"/>
      <c r="AA706" s="11"/>
      <c r="AB706" s="11"/>
      <c r="AC706" s="11"/>
      <c r="AD706" s="11"/>
      <c r="AE706" s="11"/>
      <c r="AT706" s="238" t="s">
        <v>199</v>
      </c>
      <c r="AU706" s="238" t="s">
        <v>85</v>
      </c>
      <c r="AV706" s="11" t="s">
        <v>85</v>
      </c>
      <c r="AW706" s="11" t="s">
        <v>32</v>
      </c>
      <c r="AX706" s="11" t="s">
        <v>83</v>
      </c>
      <c r="AY706" s="238" t="s">
        <v>195</v>
      </c>
    </row>
    <row r="707" s="2" customFormat="1" ht="37.8" customHeight="1">
      <c r="A707" s="39"/>
      <c r="B707" s="40"/>
      <c r="C707" s="200" t="s">
        <v>327</v>
      </c>
      <c r="D707" s="200" t="s">
        <v>191</v>
      </c>
      <c r="E707" s="201" t="s">
        <v>3499</v>
      </c>
      <c r="F707" s="202" t="s">
        <v>3500</v>
      </c>
      <c r="G707" s="203" t="s">
        <v>1237</v>
      </c>
      <c r="H707" s="204">
        <v>814.19399999999996</v>
      </c>
      <c r="I707" s="205"/>
      <c r="J707" s="206">
        <f>ROUND(I707*H707,2)</f>
        <v>0</v>
      </c>
      <c r="K707" s="202" t="s">
        <v>1412</v>
      </c>
      <c r="L707" s="45"/>
      <c r="M707" s="207" t="s">
        <v>1</v>
      </c>
      <c r="N707" s="208" t="s">
        <v>41</v>
      </c>
      <c r="O707" s="92"/>
      <c r="P707" s="209">
        <f>O707*H707</f>
        <v>0</v>
      </c>
      <c r="Q707" s="209">
        <v>0</v>
      </c>
      <c r="R707" s="209">
        <f>Q707*H707</f>
        <v>0</v>
      </c>
      <c r="S707" s="209">
        <v>0</v>
      </c>
      <c r="T707" s="210">
        <f>S707*H707</f>
        <v>0</v>
      </c>
      <c r="U707" s="39"/>
      <c r="V707" s="39"/>
      <c r="W707" s="39"/>
      <c r="X707" s="39"/>
      <c r="Y707" s="39"/>
      <c r="Z707" s="39"/>
      <c r="AA707" s="39"/>
      <c r="AB707" s="39"/>
      <c r="AC707" s="39"/>
      <c r="AD707" s="39"/>
      <c r="AE707" s="39"/>
      <c r="AR707" s="211" t="s">
        <v>234</v>
      </c>
      <c r="AT707" s="211" t="s">
        <v>191</v>
      </c>
      <c r="AU707" s="211" t="s">
        <v>85</v>
      </c>
      <c r="AY707" s="18" t="s">
        <v>195</v>
      </c>
      <c r="BE707" s="212">
        <f>IF(N707="základní",J707,0)</f>
        <v>0</v>
      </c>
      <c r="BF707" s="212">
        <f>IF(N707="snížená",J707,0)</f>
        <v>0</v>
      </c>
      <c r="BG707" s="212">
        <f>IF(N707="zákl. přenesená",J707,0)</f>
        <v>0</v>
      </c>
      <c r="BH707" s="212">
        <f>IF(N707="sníž. přenesená",J707,0)</f>
        <v>0</v>
      </c>
      <c r="BI707" s="212">
        <f>IF(N707="nulová",J707,0)</f>
        <v>0</v>
      </c>
      <c r="BJ707" s="18" t="s">
        <v>83</v>
      </c>
      <c r="BK707" s="212">
        <f>ROUND(I707*H707,2)</f>
        <v>0</v>
      </c>
      <c r="BL707" s="18" t="s">
        <v>234</v>
      </c>
      <c r="BM707" s="211" t="s">
        <v>3501</v>
      </c>
    </row>
    <row r="708" s="10" customFormat="1">
      <c r="A708" s="10"/>
      <c r="B708" s="218"/>
      <c r="C708" s="219"/>
      <c r="D708" s="213" t="s">
        <v>199</v>
      </c>
      <c r="E708" s="220" t="s">
        <v>1</v>
      </c>
      <c r="F708" s="221" t="s">
        <v>3502</v>
      </c>
      <c r="G708" s="219"/>
      <c r="H708" s="220" t="s">
        <v>1</v>
      </c>
      <c r="I708" s="222"/>
      <c r="J708" s="219"/>
      <c r="K708" s="219"/>
      <c r="L708" s="223"/>
      <c r="M708" s="224"/>
      <c r="N708" s="225"/>
      <c r="O708" s="225"/>
      <c r="P708" s="225"/>
      <c r="Q708" s="225"/>
      <c r="R708" s="225"/>
      <c r="S708" s="225"/>
      <c r="T708" s="226"/>
      <c r="U708" s="10"/>
      <c r="V708" s="10"/>
      <c r="W708" s="10"/>
      <c r="X708" s="10"/>
      <c r="Y708" s="10"/>
      <c r="Z708" s="10"/>
      <c r="AA708" s="10"/>
      <c r="AB708" s="10"/>
      <c r="AC708" s="10"/>
      <c r="AD708" s="10"/>
      <c r="AE708" s="10"/>
      <c r="AT708" s="227" t="s">
        <v>199</v>
      </c>
      <c r="AU708" s="227" t="s">
        <v>85</v>
      </c>
      <c r="AV708" s="10" t="s">
        <v>83</v>
      </c>
      <c r="AW708" s="10" t="s">
        <v>32</v>
      </c>
      <c r="AX708" s="10" t="s">
        <v>76</v>
      </c>
      <c r="AY708" s="227" t="s">
        <v>195</v>
      </c>
    </row>
    <row r="709" s="11" customFormat="1">
      <c r="A709" s="11"/>
      <c r="B709" s="228"/>
      <c r="C709" s="229"/>
      <c r="D709" s="213" t="s">
        <v>199</v>
      </c>
      <c r="E709" s="230" t="s">
        <v>1</v>
      </c>
      <c r="F709" s="231" t="s">
        <v>3503</v>
      </c>
      <c r="G709" s="229"/>
      <c r="H709" s="232">
        <v>407.09699999999998</v>
      </c>
      <c r="I709" s="233"/>
      <c r="J709" s="229"/>
      <c r="K709" s="229"/>
      <c r="L709" s="234"/>
      <c r="M709" s="235"/>
      <c r="N709" s="236"/>
      <c r="O709" s="236"/>
      <c r="P709" s="236"/>
      <c r="Q709" s="236"/>
      <c r="R709" s="236"/>
      <c r="S709" s="236"/>
      <c r="T709" s="237"/>
      <c r="U709" s="11"/>
      <c r="V709" s="11"/>
      <c r="W709" s="11"/>
      <c r="X709" s="11"/>
      <c r="Y709" s="11"/>
      <c r="Z709" s="11"/>
      <c r="AA709" s="11"/>
      <c r="AB709" s="11"/>
      <c r="AC709" s="11"/>
      <c r="AD709" s="11"/>
      <c r="AE709" s="11"/>
      <c r="AT709" s="238" t="s">
        <v>199</v>
      </c>
      <c r="AU709" s="238" t="s">
        <v>85</v>
      </c>
      <c r="AV709" s="11" t="s">
        <v>85</v>
      </c>
      <c r="AW709" s="11" t="s">
        <v>32</v>
      </c>
      <c r="AX709" s="11" t="s">
        <v>76</v>
      </c>
      <c r="AY709" s="238" t="s">
        <v>195</v>
      </c>
    </row>
    <row r="710" s="16" customFormat="1">
      <c r="A710" s="16"/>
      <c r="B710" s="298"/>
      <c r="C710" s="299"/>
      <c r="D710" s="213" t="s">
        <v>199</v>
      </c>
      <c r="E710" s="300" t="s">
        <v>1</v>
      </c>
      <c r="F710" s="301" t="s">
        <v>1498</v>
      </c>
      <c r="G710" s="299"/>
      <c r="H710" s="302">
        <v>407.09699999999998</v>
      </c>
      <c r="I710" s="303"/>
      <c r="J710" s="299"/>
      <c r="K710" s="299"/>
      <c r="L710" s="304"/>
      <c r="M710" s="305"/>
      <c r="N710" s="306"/>
      <c r="O710" s="306"/>
      <c r="P710" s="306"/>
      <c r="Q710" s="306"/>
      <c r="R710" s="306"/>
      <c r="S710" s="306"/>
      <c r="T710" s="307"/>
      <c r="U710" s="16"/>
      <c r="V710" s="16"/>
      <c r="W710" s="16"/>
      <c r="X710" s="16"/>
      <c r="Y710" s="16"/>
      <c r="Z710" s="16"/>
      <c r="AA710" s="16"/>
      <c r="AB710" s="16"/>
      <c r="AC710" s="16"/>
      <c r="AD710" s="16"/>
      <c r="AE710" s="16"/>
      <c r="AT710" s="308" t="s">
        <v>199</v>
      </c>
      <c r="AU710" s="308" t="s">
        <v>85</v>
      </c>
      <c r="AV710" s="16" t="s">
        <v>229</v>
      </c>
      <c r="AW710" s="16" t="s">
        <v>32</v>
      </c>
      <c r="AX710" s="16" t="s">
        <v>76</v>
      </c>
      <c r="AY710" s="308" t="s">
        <v>195</v>
      </c>
    </row>
    <row r="711" s="11" customFormat="1">
      <c r="A711" s="11"/>
      <c r="B711" s="228"/>
      <c r="C711" s="229"/>
      <c r="D711" s="213" t="s">
        <v>199</v>
      </c>
      <c r="E711" s="230" t="s">
        <v>1</v>
      </c>
      <c r="F711" s="231" t="s">
        <v>3504</v>
      </c>
      <c r="G711" s="229"/>
      <c r="H711" s="232">
        <v>814.19399999999996</v>
      </c>
      <c r="I711" s="233"/>
      <c r="J711" s="229"/>
      <c r="K711" s="229"/>
      <c r="L711" s="234"/>
      <c r="M711" s="235"/>
      <c r="N711" s="236"/>
      <c r="O711" s="236"/>
      <c r="P711" s="236"/>
      <c r="Q711" s="236"/>
      <c r="R711" s="236"/>
      <c r="S711" s="236"/>
      <c r="T711" s="237"/>
      <c r="U711" s="11"/>
      <c r="V711" s="11"/>
      <c r="W711" s="11"/>
      <c r="X711" s="11"/>
      <c r="Y711" s="11"/>
      <c r="Z711" s="11"/>
      <c r="AA711" s="11"/>
      <c r="AB711" s="11"/>
      <c r="AC711" s="11"/>
      <c r="AD711" s="11"/>
      <c r="AE711" s="11"/>
      <c r="AT711" s="238" t="s">
        <v>199</v>
      </c>
      <c r="AU711" s="238" t="s">
        <v>85</v>
      </c>
      <c r="AV711" s="11" t="s">
        <v>85</v>
      </c>
      <c r="AW711" s="11" t="s">
        <v>32</v>
      </c>
      <c r="AX711" s="11" t="s">
        <v>83</v>
      </c>
      <c r="AY711" s="238" t="s">
        <v>195</v>
      </c>
    </row>
    <row r="712" s="2" customFormat="1" ht="37.8" customHeight="1">
      <c r="A712" s="39"/>
      <c r="B712" s="40"/>
      <c r="C712" s="200" t="s">
        <v>331</v>
      </c>
      <c r="D712" s="200" t="s">
        <v>191</v>
      </c>
      <c r="E712" s="201" t="s">
        <v>1600</v>
      </c>
      <c r="F712" s="202" t="s">
        <v>1601</v>
      </c>
      <c r="G712" s="203" t="s">
        <v>1237</v>
      </c>
      <c r="H712" s="204">
        <v>2188.4409999999998</v>
      </c>
      <c r="I712" s="205"/>
      <c r="J712" s="206">
        <f>ROUND(I712*H712,2)</f>
        <v>0</v>
      </c>
      <c r="K712" s="202" t="s">
        <v>1412</v>
      </c>
      <c r="L712" s="45"/>
      <c r="M712" s="207" t="s">
        <v>1</v>
      </c>
      <c r="N712" s="208" t="s">
        <v>41</v>
      </c>
      <c r="O712" s="92"/>
      <c r="P712" s="209">
        <f>O712*H712</f>
        <v>0</v>
      </c>
      <c r="Q712" s="209">
        <v>0</v>
      </c>
      <c r="R712" s="209">
        <f>Q712*H712</f>
        <v>0</v>
      </c>
      <c r="S712" s="209">
        <v>0</v>
      </c>
      <c r="T712" s="210">
        <f>S712*H712</f>
        <v>0</v>
      </c>
      <c r="U712" s="39"/>
      <c r="V712" s="39"/>
      <c r="W712" s="39"/>
      <c r="X712" s="39"/>
      <c r="Y712" s="39"/>
      <c r="Z712" s="39"/>
      <c r="AA712" s="39"/>
      <c r="AB712" s="39"/>
      <c r="AC712" s="39"/>
      <c r="AD712" s="39"/>
      <c r="AE712" s="39"/>
      <c r="AR712" s="211" t="s">
        <v>234</v>
      </c>
      <c r="AT712" s="211" t="s">
        <v>191</v>
      </c>
      <c r="AU712" s="211" t="s">
        <v>85</v>
      </c>
      <c r="AY712" s="18" t="s">
        <v>195</v>
      </c>
      <c r="BE712" s="212">
        <f>IF(N712="základní",J712,0)</f>
        <v>0</v>
      </c>
      <c r="BF712" s="212">
        <f>IF(N712="snížená",J712,0)</f>
        <v>0</v>
      </c>
      <c r="BG712" s="212">
        <f>IF(N712="zákl. přenesená",J712,0)</f>
        <v>0</v>
      </c>
      <c r="BH712" s="212">
        <f>IF(N712="sníž. přenesená",J712,0)</f>
        <v>0</v>
      </c>
      <c r="BI712" s="212">
        <f>IF(N712="nulová",J712,0)</f>
        <v>0</v>
      </c>
      <c r="BJ712" s="18" t="s">
        <v>83</v>
      </c>
      <c r="BK712" s="212">
        <f>ROUND(I712*H712,2)</f>
        <v>0</v>
      </c>
      <c r="BL712" s="18" t="s">
        <v>234</v>
      </c>
      <c r="BM712" s="211" t="s">
        <v>3505</v>
      </c>
    </row>
    <row r="713" s="10" customFormat="1">
      <c r="A713" s="10"/>
      <c r="B713" s="218"/>
      <c r="C713" s="219"/>
      <c r="D713" s="213" t="s">
        <v>199</v>
      </c>
      <c r="E713" s="220" t="s">
        <v>1</v>
      </c>
      <c r="F713" s="221" t="s">
        <v>3506</v>
      </c>
      <c r="G713" s="219"/>
      <c r="H713" s="220" t="s">
        <v>1</v>
      </c>
      <c r="I713" s="222"/>
      <c r="J713" s="219"/>
      <c r="K713" s="219"/>
      <c r="L713" s="223"/>
      <c r="M713" s="224"/>
      <c r="N713" s="225"/>
      <c r="O713" s="225"/>
      <c r="P713" s="225"/>
      <c r="Q713" s="225"/>
      <c r="R713" s="225"/>
      <c r="S713" s="225"/>
      <c r="T713" s="226"/>
      <c r="U713" s="10"/>
      <c r="V713" s="10"/>
      <c r="W713" s="10"/>
      <c r="X713" s="10"/>
      <c r="Y713" s="10"/>
      <c r="Z713" s="10"/>
      <c r="AA713" s="10"/>
      <c r="AB713" s="10"/>
      <c r="AC713" s="10"/>
      <c r="AD713" s="10"/>
      <c r="AE713" s="10"/>
      <c r="AT713" s="227" t="s">
        <v>199</v>
      </c>
      <c r="AU713" s="227" t="s">
        <v>85</v>
      </c>
      <c r="AV713" s="10" t="s">
        <v>83</v>
      </c>
      <c r="AW713" s="10" t="s">
        <v>32</v>
      </c>
      <c r="AX713" s="10" t="s">
        <v>76</v>
      </c>
      <c r="AY713" s="227" t="s">
        <v>195</v>
      </c>
    </row>
    <row r="714" s="11" customFormat="1">
      <c r="A714" s="11"/>
      <c r="B714" s="228"/>
      <c r="C714" s="229"/>
      <c r="D714" s="213" t="s">
        <v>199</v>
      </c>
      <c r="E714" s="230" t="s">
        <v>1</v>
      </c>
      <c r="F714" s="231" t="s">
        <v>3507</v>
      </c>
      <c r="G714" s="229"/>
      <c r="H714" s="232">
        <v>2595.538</v>
      </c>
      <c r="I714" s="233"/>
      <c r="J714" s="229"/>
      <c r="K714" s="229"/>
      <c r="L714" s="234"/>
      <c r="M714" s="235"/>
      <c r="N714" s="236"/>
      <c r="O714" s="236"/>
      <c r="P714" s="236"/>
      <c r="Q714" s="236"/>
      <c r="R714" s="236"/>
      <c r="S714" s="236"/>
      <c r="T714" s="237"/>
      <c r="U714" s="11"/>
      <c r="V714" s="11"/>
      <c r="W714" s="11"/>
      <c r="X714" s="11"/>
      <c r="Y714" s="11"/>
      <c r="Z714" s="11"/>
      <c r="AA714" s="11"/>
      <c r="AB714" s="11"/>
      <c r="AC714" s="11"/>
      <c r="AD714" s="11"/>
      <c r="AE714" s="11"/>
      <c r="AT714" s="238" t="s">
        <v>199</v>
      </c>
      <c r="AU714" s="238" t="s">
        <v>85</v>
      </c>
      <c r="AV714" s="11" t="s">
        <v>85</v>
      </c>
      <c r="AW714" s="11" t="s">
        <v>32</v>
      </c>
      <c r="AX714" s="11" t="s">
        <v>76</v>
      </c>
      <c r="AY714" s="238" t="s">
        <v>195</v>
      </c>
    </row>
    <row r="715" s="11" customFormat="1">
      <c r="A715" s="11"/>
      <c r="B715" s="228"/>
      <c r="C715" s="229"/>
      <c r="D715" s="213" t="s">
        <v>199</v>
      </c>
      <c r="E715" s="230" t="s">
        <v>1</v>
      </c>
      <c r="F715" s="231" t="s">
        <v>3508</v>
      </c>
      <c r="G715" s="229"/>
      <c r="H715" s="232">
        <v>-407.09699999999998</v>
      </c>
      <c r="I715" s="233"/>
      <c r="J715" s="229"/>
      <c r="K715" s="229"/>
      <c r="L715" s="234"/>
      <c r="M715" s="235"/>
      <c r="N715" s="236"/>
      <c r="O715" s="236"/>
      <c r="P715" s="236"/>
      <c r="Q715" s="236"/>
      <c r="R715" s="236"/>
      <c r="S715" s="236"/>
      <c r="T715" s="237"/>
      <c r="U715" s="11"/>
      <c r="V715" s="11"/>
      <c r="W715" s="11"/>
      <c r="X715" s="11"/>
      <c r="Y715" s="11"/>
      <c r="Z715" s="11"/>
      <c r="AA715" s="11"/>
      <c r="AB715" s="11"/>
      <c r="AC715" s="11"/>
      <c r="AD715" s="11"/>
      <c r="AE715" s="11"/>
      <c r="AT715" s="238" t="s">
        <v>199</v>
      </c>
      <c r="AU715" s="238" t="s">
        <v>85</v>
      </c>
      <c r="AV715" s="11" t="s">
        <v>85</v>
      </c>
      <c r="AW715" s="11" t="s">
        <v>32</v>
      </c>
      <c r="AX715" s="11" t="s">
        <v>76</v>
      </c>
      <c r="AY715" s="238" t="s">
        <v>195</v>
      </c>
    </row>
    <row r="716" s="15" customFormat="1">
      <c r="A716" s="15"/>
      <c r="B716" s="287"/>
      <c r="C716" s="288"/>
      <c r="D716" s="213" t="s">
        <v>199</v>
      </c>
      <c r="E716" s="289" t="s">
        <v>1</v>
      </c>
      <c r="F716" s="290" t="s">
        <v>1422</v>
      </c>
      <c r="G716" s="288"/>
      <c r="H716" s="291">
        <v>2188.4409999999998</v>
      </c>
      <c r="I716" s="292"/>
      <c r="J716" s="288"/>
      <c r="K716" s="288"/>
      <c r="L716" s="293"/>
      <c r="M716" s="294"/>
      <c r="N716" s="295"/>
      <c r="O716" s="295"/>
      <c r="P716" s="295"/>
      <c r="Q716" s="295"/>
      <c r="R716" s="295"/>
      <c r="S716" s="295"/>
      <c r="T716" s="296"/>
      <c r="U716" s="15"/>
      <c r="V716" s="15"/>
      <c r="W716" s="15"/>
      <c r="X716" s="15"/>
      <c r="Y716" s="15"/>
      <c r="Z716" s="15"/>
      <c r="AA716" s="15"/>
      <c r="AB716" s="15"/>
      <c r="AC716" s="15"/>
      <c r="AD716" s="15"/>
      <c r="AE716" s="15"/>
      <c r="AT716" s="297" t="s">
        <v>199</v>
      </c>
      <c r="AU716" s="297" t="s">
        <v>85</v>
      </c>
      <c r="AV716" s="15" t="s">
        <v>234</v>
      </c>
      <c r="AW716" s="15" t="s">
        <v>32</v>
      </c>
      <c r="AX716" s="15" t="s">
        <v>83</v>
      </c>
      <c r="AY716" s="297" t="s">
        <v>195</v>
      </c>
    </row>
    <row r="717" s="2" customFormat="1" ht="37.8" customHeight="1">
      <c r="A717" s="39"/>
      <c r="B717" s="40"/>
      <c r="C717" s="200" t="s">
        <v>335</v>
      </c>
      <c r="D717" s="200" t="s">
        <v>191</v>
      </c>
      <c r="E717" s="201" t="s">
        <v>1606</v>
      </c>
      <c r="F717" s="202" t="s">
        <v>1607</v>
      </c>
      <c r="G717" s="203" t="s">
        <v>1237</v>
      </c>
      <c r="H717" s="204">
        <v>35015.055999999997</v>
      </c>
      <c r="I717" s="205"/>
      <c r="J717" s="206">
        <f>ROUND(I717*H717,2)</f>
        <v>0</v>
      </c>
      <c r="K717" s="202" t="s">
        <v>1412</v>
      </c>
      <c r="L717" s="45"/>
      <c r="M717" s="207" t="s">
        <v>1</v>
      </c>
      <c r="N717" s="208" t="s">
        <v>41</v>
      </c>
      <c r="O717" s="92"/>
      <c r="P717" s="209">
        <f>O717*H717</f>
        <v>0</v>
      </c>
      <c r="Q717" s="209">
        <v>0</v>
      </c>
      <c r="R717" s="209">
        <f>Q717*H717</f>
        <v>0</v>
      </c>
      <c r="S717" s="209">
        <v>0</v>
      </c>
      <c r="T717" s="210">
        <f>S717*H717</f>
        <v>0</v>
      </c>
      <c r="U717" s="39"/>
      <c r="V717" s="39"/>
      <c r="W717" s="39"/>
      <c r="X717" s="39"/>
      <c r="Y717" s="39"/>
      <c r="Z717" s="39"/>
      <c r="AA717" s="39"/>
      <c r="AB717" s="39"/>
      <c r="AC717" s="39"/>
      <c r="AD717" s="39"/>
      <c r="AE717" s="39"/>
      <c r="AR717" s="211" t="s">
        <v>234</v>
      </c>
      <c r="AT717" s="211" t="s">
        <v>191</v>
      </c>
      <c r="AU717" s="211" t="s">
        <v>85</v>
      </c>
      <c r="AY717" s="18" t="s">
        <v>195</v>
      </c>
      <c r="BE717" s="212">
        <f>IF(N717="základní",J717,0)</f>
        <v>0</v>
      </c>
      <c r="BF717" s="212">
        <f>IF(N717="snížená",J717,0)</f>
        <v>0</v>
      </c>
      <c r="BG717" s="212">
        <f>IF(N717="zákl. přenesená",J717,0)</f>
        <v>0</v>
      </c>
      <c r="BH717" s="212">
        <f>IF(N717="sníž. přenesená",J717,0)</f>
        <v>0</v>
      </c>
      <c r="BI717" s="212">
        <f>IF(N717="nulová",J717,0)</f>
        <v>0</v>
      </c>
      <c r="BJ717" s="18" t="s">
        <v>83</v>
      </c>
      <c r="BK717" s="212">
        <f>ROUND(I717*H717,2)</f>
        <v>0</v>
      </c>
      <c r="BL717" s="18" t="s">
        <v>234</v>
      </c>
      <c r="BM717" s="211" t="s">
        <v>3509</v>
      </c>
    </row>
    <row r="718" s="10" customFormat="1">
      <c r="A718" s="10"/>
      <c r="B718" s="218"/>
      <c r="C718" s="219"/>
      <c r="D718" s="213" t="s">
        <v>199</v>
      </c>
      <c r="E718" s="220" t="s">
        <v>1</v>
      </c>
      <c r="F718" s="221" t="s">
        <v>3510</v>
      </c>
      <c r="G718" s="219"/>
      <c r="H718" s="220" t="s">
        <v>1</v>
      </c>
      <c r="I718" s="222"/>
      <c r="J718" s="219"/>
      <c r="K718" s="219"/>
      <c r="L718" s="223"/>
      <c r="M718" s="224"/>
      <c r="N718" s="225"/>
      <c r="O718" s="225"/>
      <c r="P718" s="225"/>
      <c r="Q718" s="225"/>
      <c r="R718" s="225"/>
      <c r="S718" s="225"/>
      <c r="T718" s="226"/>
      <c r="U718" s="10"/>
      <c r="V718" s="10"/>
      <c r="W718" s="10"/>
      <c r="X718" s="10"/>
      <c r="Y718" s="10"/>
      <c r="Z718" s="10"/>
      <c r="AA718" s="10"/>
      <c r="AB718" s="10"/>
      <c r="AC718" s="10"/>
      <c r="AD718" s="10"/>
      <c r="AE718" s="10"/>
      <c r="AT718" s="227" t="s">
        <v>199</v>
      </c>
      <c r="AU718" s="227" t="s">
        <v>85</v>
      </c>
      <c r="AV718" s="10" t="s">
        <v>83</v>
      </c>
      <c r="AW718" s="10" t="s">
        <v>32</v>
      </c>
      <c r="AX718" s="10" t="s">
        <v>76</v>
      </c>
      <c r="AY718" s="227" t="s">
        <v>195</v>
      </c>
    </row>
    <row r="719" s="11" customFormat="1">
      <c r="A719" s="11"/>
      <c r="B719" s="228"/>
      <c r="C719" s="229"/>
      <c r="D719" s="213" t="s">
        <v>199</v>
      </c>
      <c r="E719" s="230" t="s">
        <v>1</v>
      </c>
      <c r="F719" s="231" t="s">
        <v>3511</v>
      </c>
      <c r="G719" s="229"/>
      <c r="H719" s="232">
        <v>35015.055999999997</v>
      </c>
      <c r="I719" s="233"/>
      <c r="J719" s="229"/>
      <c r="K719" s="229"/>
      <c r="L719" s="234"/>
      <c r="M719" s="235"/>
      <c r="N719" s="236"/>
      <c r="O719" s="236"/>
      <c r="P719" s="236"/>
      <c r="Q719" s="236"/>
      <c r="R719" s="236"/>
      <c r="S719" s="236"/>
      <c r="T719" s="237"/>
      <c r="U719" s="11"/>
      <c r="V719" s="11"/>
      <c r="W719" s="11"/>
      <c r="X719" s="11"/>
      <c r="Y719" s="11"/>
      <c r="Z719" s="11"/>
      <c r="AA719" s="11"/>
      <c r="AB719" s="11"/>
      <c r="AC719" s="11"/>
      <c r="AD719" s="11"/>
      <c r="AE719" s="11"/>
      <c r="AT719" s="238" t="s">
        <v>199</v>
      </c>
      <c r="AU719" s="238" t="s">
        <v>85</v>
      </c>
      <c r="AV719" s="11" t="s">
        <v>85</v>
      </c>
      <c r="AW719" s="11" t="s">
        <v>32</v>
      </c>
      <c r="AX719" s="11" t="s">
        <v>76</v>
      </c>
      <c r="AY719" s="238" t="s">
        <v>195</v>
      </c>
    </row>
    <row r="720" s="15" customFormat="1">
      <c r="A720" s="15"/>
      <c r="B720" s="287"/>
      <c r="C720" s="288"/>
      <c r="D720" s="213" t="s">
        <v>199</v>
      </c>
      <c r="E720" s="289" t="s">
        <v>1</v>
      </c>
      <c r="F720" s="290" t="s">
        <v>1422</v>
      </c>
      <c r="G720" s="288"/>
      <c r="H720" s="291">
        <v>35015.055999999997</v>
      </c>
      <c r="I720" s="292"/>
      <c r="J720" s="288"/>
      <c r="K720" s="288"/>
      <c r="L720" s="293"/>
      <c r="M720" s="294"/>
      <c r="N720" s="295"/>
      <c r="O720" s="295"/>
      <c r="P720" s="295"/>
      <c r="Q720" s="295"/>
      <c r="R720" s="295"/>
      <c r="S720" s="295"/>
      <c r="T720" s="296"/>
      <c r="U720" s="15"/>
      <c r="V720" s="15"/>
      <c r="W720" s="15"/>
      <c r="X720" s="15"/>
      <c r="Y720" s="15"/>
      <c r="Z720" s="15"/>
      <c r="AA720" s="15"/>
      <c r="AB720" s="15"/>
      <c r="AC720" s="15"/>
      <c r="AD720" s="15"/>
      <c r="AE720" s="15"/>
      <c r="AT720" s="297" t="s">
        <v>199</v>
      </c>
      <c r="AU720" s="297" t="s">
        <v>85</v>
      </c>
      <c r="AV720" s="15" t="s">
        <v>234</v>
      </c>
      <c r="AW720" s="15" t="s">
        <v>32</v>
      </c>
      <c r="AX720" s="15" t="s">
        <v>83</v>
      </c>
      <c r="AY720" s="297" t="s">
        <v>195</v>
      </c>
    </row>
    <row r="721" s="2" customFormat="1" ht="37.8" customHeight="1">
      <c r="A721" s="39"/>
      <c r="B721" s="40"/>
      <c r="C721" s="200" t="s">
        <v>340</v>
      </c>
      <c r="D721" s="200" t="s">
        <v>191</v>
      </c>
      <c r="E721" s="201" t="s">
        <v>1611</v>
      </c>
      <c r="F721" s="202" t="s">
        <v>1612</v>
      </c>
      <c r="G721" s="203" t="s">
        <v>1237</v>
      </c>
      <c r="H721" s="204">
        <v>189.14699999999999</v>
      </c>
      <c r="I721" s="205"/>
      <c r="J721" s="206">
        <f>ROUND(I721*H721,2)</f>
        <v>0</v>
      </c>
      <c r="K721" s="202" t="s">
        <v>1412</v>
      </c>
      <c r="L721" s="45"/>
      <c r="M721" s="207" t="s">
        <v>1</v>
      </c>
      <c r="N721" s="208" t="s">
        <v>41</v>
      </c>
      <c r="O721" s="92"/>
      <c r="P721" s="209">
        <f>O721*H721</f>
        <v>0</v>
      </c>
      <c r="Q721" s="209">
        <v>0</v>
      </c>
      <c r="R721" s="209">
        <f>Q721*H721</f>
        <v>0</v>
      </c>
      <c r="S721" s="209">
        <v>0</v>
      </c>
      <c r="T721" s="210">
        <f>S721*H721</f>
        <v>0</v>
      </c>
      <c r="U721" s="39"/>
      <c r="V721" s="39"/>
      <c r="W721" s="39"/>
      <c r="X721" s="39"/>
      <c r="Y721" s="39"/>
      <c r="Z721" s="39"/>
      <c r="AA721" s="39"/>
      <c r="AB721" s="39"/>
      <c r="AC721" s="39"/>
      <c r="AD721" s="39"/>
      <c r="AE721" s="39"/>
      <c r="AR721" s="211" t="s">
        <v>234</v>
      </c>
      <c r="AT721" s="211" t="s">
        <v>191</v>
      </c>
      <c r="AU721" s="211" t="s">
        <v>85</v>
      </c>
      <c r="AY721" s="18" t="s">
        <v>195</v>
      </c>
      <c r="BE721" s="212">
        <f>IF(N721="základní",J721,0)</f>
        <v>0</v>
      </c>
      <c r="BF721" s="212">
        <f>IF(N721="snížená",J721,0)</f>
        <v>0</v>
      </c>
      <c r="BG721" s="212">
        <f>IF(N721="zákl. přenesená",J721,0)</f>
        <v>0</v>
      </c>
      <c r="BH721" s="212">
        <f>IF(N721="sníž. přenesená",J721,0)</f>
        <v>0</v>
      </c>
      <c r="BI721" s="212">
        <f>IF(N721="nulová",J721,0)</f>
        <v>0</v>
      </c>
      <c r="BJ721" s="18" t="s">
        <v>83</v>
      </c>
      <c r="BK721" s="212">
        <f>ROUND(I721*H721,2)</f>
        <v>0</v>
      </c>
      <c r="BL721" s="18" t="s">
        <v>234</v>
      </c>
      <c r="BM721" s="211" t="s">
        <v>3512</v>
      </c>
    </row>
    <row r="722" s="10" customFormat="1">
      <c r="A722" s="10"/>
      <c r="B722" s="218"/>
      <c r="C722" s="219"/>
      <c r="D722" s="213" t="s">
        <v>199</v>
      </c>
      <c r="E722" s="220" t="s">
        <v>1</v>
      </c>
      <c r="F722" s="221" t="s">
        <v>3506</v>
      </c>
      <c r="G722" s="219"/>
      <c r="H722" s="220" t="s">
        <v>1</v>
      </c>
      <c r="I722" s="222"/>
      <c r="J722" s="219"/>
      <c r="K722" s="219"/>
      <c r="L722" s="223"/>
      <c r="M722" s="224"/>
      <c r="N722" s="225"/>
      <c r="O722" s="225"/>
      <c r="P722" s="225"/>
      <c r="Q722" s="225"/>
      <c r="R722" s="225"/>
      <c r="S722" s="225"/>
      <c r="T722" s="226"/>
      <c r="U722" s="10"/>
      <c r="V722" s="10"/>
      <c r="W722" s="10"/>
      <c r="X722" s="10"/>
      <c r="Y722" s="10"/>
      <c r="Z722" s="10"/>
      <c r="AA722" s="10"/>
      <c r="AB722" s="10"/>
      <c r="AC722" s="10"/>
      <c r="AD722" s="10"/>
      <c r="AE722" s="10"/>
      <c r="AT722" s="227" t="s">
        <v>199</v>
      </c>
      <c r="AU722" s="227" t="s">
        <v>85</v>
      </c>
      <c r="AV722" s="10" t="s">
        <v>83</v>
      </c>
      <c r="AW722" s="10" t="s">
        <v>32</v>
      </c>
      <c r="AX722" s="10" t="s">
        <v>76</v>
      </c>
      <c r="AY722" s="227" t="s">
        <v>195</v>
      </c>
    </row>
    <row r="723" s="11" customFormat="1">
      <c r="A723" s="11"/>
      <c r="B723" s="228"/>
      <c r="C723" s="229"/>
      <c r="D723" s="213" t="s">
        <v>199</v>
      </c>
      <c r="E723" s="230" t="s">
        <v>1</v>
      </c>
      <c r="F723" s="231" t="s">
        <v>3513</v>
      </c>
      <c r="G723" s="229"/>
      <c r="H723" s="232">
        <v>189.14699999999999</v>
      </c>
      <c r="I723" s="233"/>
      <c r="J723" s="229"/>
      <c r="K723" s="229"/>
      <c r="L723" s="234"/>
      <c r="M723" s="235"/>
      <c r="N723" s="236"/>
      <c r="O723" s="236"/>
      <c r="P723" s="236"/>
      <c r="Q723" s="236"/>
      <c r="R723" s="236"/>
      <c r="S723" s="236"/>
      <c r="T723" s="237"/>
      <c r="U723" s="11"/>
      <c r="V723" s="11"/>
      <c r="W723" s="11"/>
      <c r="X723" s="11"/>
      <c r="Y723" s="11"/>
      <c r="Z723" s="11"/>
      <c r="AA723" s="11"/>
      <c r="AB723" s="11"/>
      <c r="AC723" s="11"/>
      <c r="AD723" s="11"/>
      <c r="AE723" s="11"/>
      <c r="AT723" s="238" t="s">
        <v>199</v>
      </c>
      <c r="AU723" s="238" t="s">
        <v>85</v>
      </c>
      <c r="AV723" s="11" t="s">
        <v>85</v>
      </c>
      <c r="AW723" s="11" t="s">
        <v>32</v>
      </c>
      <c r="AX723" s="11" t="s">
        <v>76</v>
      </c>
      <c r="AY723" s="238" t="s">
        <v>195</v>
      </c>
    </row>
    <row r="724" s="15" customFormat="1">
      <c r="A724" s="15"/>
      <c r="B724" s="287"/>
      <c r="C724" s="288"/>
      <c r="D724" s="213" t="s">
        <v>199</v>
      </c>
      <c r="E724" s="289" t="s">
        <v>1</v>
      </c>
      <c r="F724" s="290" t="s">
        <v>1422</v>
      </c>
      <c r="G724" s="288"/>
      <c r="H724" s="291">
        <v>189.14699999999999</v>
      </c>
      <c r="I724" s="292"/>
      <c r="J724" s="288"/>
      <c r="K724" s="288"/>
      <c r="L724" s="293"/>
      <c r="M724" s="294"/>
      <c r="N724" s="295"/>
      <c r="O724" s="295"/>
      <c r="P724" s="295"/>
      <c r="Q724" s="295"/>
      <c r="R724" s="295"/>
      <c r="S724" s="295"/>
      <c r="T724" s="296"/>
      <c r="U724" s="15"/>
      <c r="V724" s="15"/>
      <c r="W724" s="15"/>
      <c r="X724" s="15"/>
      <c r="Y724" s="15"/>
      <c r="Z724" s="15"/>
      <c r="AA724" s="15"/>
      <c r="AB724" s="15"/>
      <c r="AC724" s="15"/>
      <c r="AD724" s="15"/>
      <c r="AE724" s="15"/>
      <c r="AT724" s="297" t="s">
        <v>199</v>
      </c>
      <c r="AU724" s="297" t="s">
        <v>85</v>
      </c>
      <c r="AV724" s="15" t="s">
        <v>234</v>
      </c>
      <c r="AW724" s="15" t="s">
        <v>32</v>
      </c>
      <c r="AX724" s="15" t="s">
        <v>83</v>
      </c>
      <c r="AY724" s="297" t="s">
        <v>195</v>
      </c>
    </row>
    <row r="725" s="2" customFormat="1" ht="37.8" customHeight="1">
      <c r="A725" s="39"/>
      <c r="B725" s="40"/>
      <c r="C725" s="200" t="s">
        <v>345</v>
      </c>
      <c r="D725" s="200" t="s">
        <v>191</v>
      </c>
      <c r="E725" s="201" t="s">
        <v>1617</v>
      </c>
      <c r="F725" s="202" t="s">
        <v>1618</v>
      </c>
      <c r="G725" s="203" t="s">
        <v>1237</v>
      </c>
      <c r="H725" s="204">
        <v>3026.3519999999999</v>
      </c>
      <c r="I725" s="205"/>
      <c r="J725" s="206">
        <f>ROUND(I725*H725,2)</f>
        <v>0</v>
      </c>
      <c r="K725" s="202" t="s">
        <v>1412</v>
      </c>
      <c r="L725" s="45"/>
      <c r="M725" s="207" t="s">
        <v>1</v>
      </c>
      <c r="N725" s="208" t="s">
        <v>41</v>
      </c>
      <c r="O725" s="92"/>
      <c r="P725" s="209">
        <f>O725*H725</f>
        <v>0</v>
      </c>
      <c r="Q725" s="209">
        <v>0</v>
      </c>
      <c r="R725" s="209">
        <f>Q725*H725</f>
        <v>0</v>
      </c>
      <c r="S725" s="209">
        <v>0</v>
      </c>
      <c r="T725" s="210">
        <f>S725*H725</f>
        <v>0</v>
      </c>
      <c r="U725" s="39"/>
      <c r="V725" s="39"/>
      <c r="W725" s="39"/>
      <c r="X725" s="39"/>
      <c r="Y725" s="39"/>
      <c r="Z725" s="39"/>
      <c r="AA725" s="39"/>
      <c r="AB725" s="39"/>
      <c r="AC725" s="39"/>
      <c r="AD725" s="39"/>
      <c r="AE725" s="39"/>
      <c r="AR725" s="211" t="s">
        <v>234</v>
      </c>
      <c r="AT725" s="211" t="s">
        <v>191</v>
      </c>
      <c r="AU725" s="211" t="s">
        <v>85</v>
      </c>
      <c r="AY725" s="18" t="s">
        <v>195</v>
      </c>
      <c r="BE725" s="212">
        <f>IF(N725="základní",J725,0)</f>
        <v>0</v>
      </c>
      <c r="BF725" s="212">
        <f>IF(N725="snížená",J725,0)</f>
        <v>0</v>
      </c>
      <c r="BG725" s="212">
        <f>IF(N725="zákl. přenesená",J725,0)</f>
        <v>0</v>
      </c>
      <c r="BH725" s="212">
        <f>IF(N725="sníž. přenesená",J725,0)</f>
        <v>0</v>
      </c>
      <c r="BI725" s="212">
        <f>IF(N725="nulová",J725,0)</f>
        <v>0</v>
      </c>
      <c r="BJ725" s="18" t="s">
        <v>83</v>
      </c>
      <c r="BK725" s="212">
        <f>ROUND(I725*H725,2)</f>
        <v>0</v>
      </c>
      <c r="BL725" s="18" t="s">
        <v>234</v>
      </c>
      <c r="BM725" s="211" t="s">
        <v>3514</v>
      </c>
    </row>
    <row r="726" s="10" customFormat="1">
      <c r="A726" s="10"/>
      <c r="B726" s="218"/>
      <c r="C726" s="219"/>
      <c r="D726" s="213" t="s">
        <v>199</v>
      </c>
      <c r="E726" s="220" t="s">
        <v>1</v>
      </c>
      <c r="F726" s="221" t="s">
        <v>3510</v>
      </c>
      <c r="G726" s="219"/>
      <c r="H726" s="220" t="s">
        <v>1</v>
      </c>
      <c r="I726" s="222"/>
      <c r="J726" s="219"/>
      <c r="K726" s="219"/>
      <c r="L726" s="223"/>
      <c r="M726" s="224"/>
      <c r="N726" s="225"/>
      <c r="O726" s="225"/>
      <c r="P726" s="225"/>
      <c r="Q726" s="225"/>
      <c r="R726" s="225"/>
      <c r="S726" s="225"/>
      <c r="T726" s="226"/>
      <c r="U726" s="10"/>
      <c r="V726" s="10"/>
      <c r="W726" s="10"/>
      <c r="X726" s="10"/>
      <c r="Y726" s="10"/>
      <c r="Z726" s="10"/>
      <c r="AA726" s="10"/>
      <c r="AB726" s="10"/>
      <c r="AC726" s="10"/>
      <c r="AD726" s="10"/>
      <c r="AE726" s="10"/>
      <c r="AT726" s="227" t="s">
        <v>199</v>
      </c>
      <c r="AU726" s="227" t="s">
        <v>85</v>
      </c>
      <c r="AV726" s="10" t="s">
        <v>83</v>
      </c>
      <c r="AW726" s="10" t="s">
        <v>32</v>
      </c>
      <c r="AX726" s="10" t="s">
        <v>76</v>
      </c>
      <c r="AY726" s="227" t="s">
        <v>195</v>
      </c>
    </row>
    <row r="727" s="11" customFormat="1">
      <c r="A727" s="11"/>
      <c r="B727" s="228"/>
      <c r="C727" s="229"/>
      <c r="D727" s="213" t="s">
        <v>199</v>
      </c>
      <c r="E727" s="230" t="s">
        <v>1</v>
      </c>
      <c r="F727" s="231" t="s">
        <v>3515</v>
      </c>
      <c r="G727" s="229"/>
      <c r="H727" s="232">
        <v>3026.3519999999999</v>
      </c>
      <c r="I727" s="233"/>
      <c r="J727" s="229"/>
      <c r="K727" s="229"/>
      <c r="L727" s="234"/>
      <c r="M727" s="235"/>
      <c r="N727" s="236"/>
      <c r="O727" s="236"/>
      <c r="P727" s="236"/>
      <c r="Q727" s="236"/>
      <c r="R727" s="236"/>
      <c r="S727" s="236"/>
      <c r="T727" s="237"/>
      <c r="U727" s="11"/>
      <c r="V727" s="11"/>
      <c r="W727" s="11"/>
      <c r="X727" s="11"/>
      <c r="Y727" s="11"/>
      <c r="Z727" s="11"/>
      <c r="AA727" s="11"/>
      <c r="AB727" s="11"/>
      <c r="AC727" s="11"/>
      <c r="AD727" s="11"/>
      <c r="AE727" s="11"/>
      <c r="AT727" s="238" t="s">
        <v>199</v>
      </c>
      <c r="AU727" s="238" t="s">
        <v>85</v>
      </c>
      <c r="AV727" s="11" t="s">
        <v>85</v>
      </c>
      <c r="AW727" s="11" t="s">
        <v>32</v>
      </c>
      <c r="AX727" s="11" t="s">
        <v>76</v>
      </c>
      <c r="AY727" s="238" t="s">
        <v>195</v>
      </c>
    </row>
    <row r="728" s="15" customFormat="1">
      <c r="A728" s="15"/>
      <c r="B728" s="287"/>
      <c r="C728" s="288"/>
      <c r="D728" s="213" t="s">
        <v>199</v>
      </c>
      <c r="E728" s="289" t="s">
        <v>1</v>
      </c>
      <c r="F728" s="290" t="s">
        <v>1422</v>
      </c>
      <c r="G728" s="288"/>
      <c r="H728" s="291">
        <v>3026.3519999999999</v>
      </c>
      <c r="I728" s="292"/>
      <c r="J728" s="288"/>
      <c r="K728" s="288"/>
      <c r="L728" s="293"/>
      <c r="M728" s="294"/>
      <c r="N728" s="295"/>
      <c r="O728" s="295"/>
      <c r="P728" s="295"/>
      <c r="Q728" s="295"/>
      <c r="R728" s="295"/>
      <c r="S728" s="295"/>
      <c r="T728" s="296"/>
      <c r="U728" s="15"/>
      <c r="V728" s="15"/>
      <c r="W728" s="15"/>
      <c r="X728" s="15"/>
      <c r="Y728" s="15"/>
      <c r="Z728" s="15"/>
      <c r="AA728" s="15"/>
      <c r="AB728" s="15"/>
      <c r="AC728" s="15"/>
      <c r="AD728" s="15"/>
      <c r="AE728" s="15"/>
      <c r="AT728" s="297" t="s">
        <v>199</v>
      </c>
      <c r="AU728" s="297" t="s">
        <v>85</v>
      </c>
      <c r="AV728" s="15" t="s">
        <v>234</v>
      </c>
      <c r="AW728" s="15" t="s">
        <v>32</v>
      </c>
      <c r="AX728" s="15" t="s">
        <v>83</v>
      </c>
      <c r="AY728" s="297" t="s">
        <v>195</v>
      </c>
    </row>
    <row r="729" s="2" customFormat="1" ht="24.15" customHeight="1">
      <c r="A729" s="39"/>
      <c r="B729" s="40"/>
      <c r="C729" s="200" t="s">
        <v>349</v>
      </c>
      <c r="D729" s="200" t="s">
        <v>191</v>
      </c>
      <c r="E729" s="201" t="s">
        <v>1622</v>
      </c>
      <c r="F729" s="202" t="s">
        <v>1623</v>
      </c>
      <c r="G729" s="203" t="s">
        <v>1237</v>
      </c>
      <c r="H729" s="204">
        <v>407.09699999999998</v>
      </c>
      <c r="I729" s="205"/>
      <c r="J729" s="206">
        <f>ROUND(I729*H729,2)</f>
        <v>0</v>
      </c>
      <c r="K729" s="202" t="s">
        <v>1412</v>
      </c>
      <c r="L729" s="45"/>
      <c r="M729" s="207" t="s">
        <v>1</v>
      </c>
      <c r="N729" s="208" t="s">
        <v>41</v>
      </c>
      <c r="O729" s="92"/>
      <c r="P729" s="209">
        <f>O729*H729</f>
        <v>0</v>
      </c>
      <c r="Q729" s="209">
        <v>0</v>
      </c>
      <c r="R729" s="209">
        <f>Q729*H729</f>
        <v>0</v>
      </c>
      <c r="S729" s="209">
        <v>0</v>
      </c>
      <c r="T729" s="210">
        <f>S729*H729</f>
        <v>0</v>
      </c>
      <c r="U729" s="39"/>
      <c r="V729" s="39"/>
      <c r="W729" s="39"/>
      <c r="X729" s="39"/>
      <c r="Y729" s="39"/>
      <c r="Z729" s="39"/>
      <c r="AA729" s="39"/>
      <c r="AB729" s="39"/>
      <c r="AC729" s="39"/>
      <c r="AD729" s="39"/>
      <c r="AE729" s="39"/>
      <c r="AR729" s="211" t="s">
        <v>234</v>
      </c>
      <c r="AT729" s="211" t="s">
        <v>191</v>
      </c>
      <c r="AU729" s="211" t="s">
        <v>85</v>
      </c>
      <c r="AY729" s="18" t="s">
        <v>195</v>
      </c>
      <c r="BE729" s="212">
        <f>IF(N729="základní",J729,0)</f>
        <v>0</v>
      </c>
      <c r="BF729" s="212">
        <f>IF(N729="snížená",J729,0)</f>
        <v>0</v>
      </c>
      <c r="BG729" s="212">
        <f>IF(N729="zákl. přenesená",J729,0)</f>
        <v>0</v>
      </c>
      <c r="BH729" s="212">
        <f>IF(N729="sníž. přenesená",J729,0)</f>
        <v>0</v>
      </c>
      <c r="BI729" s="212">
        <f>IF(N729="nulová",J729,0)</f>
        <v>0</v>
      </c>
      <c r="BJ729" s="18" t="s">
        <v>83</v>
      </c>
      <c r="BK729" s="212">
        <f>ROUND(I729*H729,2)</f>
        <v>0</v>
      </c>
      <c r="BL729" s="18" t="s">
        <v>234</v>
      </c>
      <c r="BM729" s="211" t="s">
        <v>3516</v>
      </c>
    </row>
    <row r="730" s="11" customFormat="1">
      <c r="A730" s="11"/>
      <c r="B730" s="228"/>
      <c r="C730" s="229"/>
      <c r="D730" s="213" t="s">
        <v>199</v>
      </c>
      <c r="E730" s="230" t="s">
        <v>1</v>
      </c>
      <c r="F730" s="231" t="s">
        <v>3517</v>
      </c>
      <c r="G730" s="229"/>
      <c r="H730" s="232">
        <v>407.09699999999998</v>
      </c>
      <c r="I730" s="233"/>
      <c r="J730" s="229"/>
      <c r="K730" s="229"/>
      <c r="L730" s="234"/>
      <c r="M730" s="235"/>
      <c r="N730" s="236"/>
      <c r="O730" s="236"/>
      <c r="P730" s="236"/>
      <c r="Q730" s="236"/>
      <c r="R730" s="236"/>
      <c r="S730" s="236"/>
      <c r="T730" s="237"/>
      <c r="U730" s="11"/>
      <c r="V730" s="11"/>
      <c r="W730" s="11"/>
      <c r="X730" s="11"/>
      <c r="Y730" s="11"/>
      <c r="Z730" s="11"/>
      <c r="AA730" s="11"/>
      <c r="AB730" s="11"/>
      <c r="AC730" s="11"/>
      <c r="AD730" s="11"/>
      <c r="AE730" s="11"/>
      <c r="AT730" s="238" t="s">
        <v>199</v>
      </c>
      <c r="AU730" s="238" t="s">
        <v>85</v>
      </c>
      <c r="AV730" s="11" t="s">
        <v>85</v>
      </c>
      <c r="AW730" s="11" t="s">
        <v>32</v>
      </c>
      <c r="AX730" s="11" t="s">
        <v>76</v>
      </c>
      <c r="AY730" s="238" t="s">
        <v>195</v>
      </c>
    </row>
    <row r="731" s="15" customFormat="1">
      <c r="A731" s="15"/>
      <c r="B731" s="287"/>
      <c r="C731" s="288"/>
      <c r="D731" s="213" t="s">
        <v>199</v>
      </c>
      <c r="E731" s="289" t="s">
        <v>1</v>
      </c>
      <c r="F731" s="290" t="s">
        <v>1422</v>
      </c>
      <c r="G731" s="288"/>
      <c r="H731" s="291">
        <v>407.09699999999998</v>
      </c>
      <c r="I731" s="292"/>
      <c r="J731" s="288"/>
      <c r="K731" s="288"/>
      <c r="L731" s="293"/>
      <c r="M731" s="294"/>
      <c r="N731" s="295"/>
      <c r="O731" s="295"/>
      <c r="P731" s="295"/>
      <c r="Q731" s="295"/>
      <c r="R731" s="295"/>
      <c r="S731" s="295"/>
      <c r="T731" s="296"/>
      <c r="U731" s="15"/>
      <c r="V731" s="15"/>
      <c r="W731" s="15"/>
      <c r="X731" s="15"/>
      <c r="Y731" s="15"/>
      <c r="Z731" s="15"/>
      <c r="AA731" s="15"/>
      <c r="AB731" s="15"/>
      <c r="AC731" s="15"/>
      <c r="AD731" s="15"/>
      <c r="AE731" s="15"/>
      <c r="AT731" s="297" t="s">
        <v>199</v>
      </c>
      <c r="AU731" s="297" t="s">
        <v>85</v>
      </c>
      <c r="AV731" s="15" t="s">
        <v>234</v>
      </c>
      <c r="AW731" s="15" t="s">
        <v>32</v>
      </c>
      <c r="AX731" s="15" t="s">
        <v>83</v>
      </c>
      <c r="AY731" s="297" t="s">
        <v>195</v>
      </c>
    </row>
    <row r="732" s="2" customFormat="1" ht="33" customHeight="1">
      <c r="A732" s="39"/>
      <c r="B732" s="40"/>
      <c r="C732" s="200" t="s">
        <v>353</v>
      </c>
      <c r="D732" s="200" t="s">
        <v>191</v>
      </c>
      <c r="E732" s="201" t="s">
        <v>1626</v>
      </c>
      <c r="F732" s="202" t="s">
        <v>1627</v>
      </c>
      <c r="G732" s="203" t="s">
        <v>1628</v>
      </c>
      <c r="H732" s="204">
        <v>4279.6580000000004</v>
      </c>
      <c r="I732" s="205"/>
      <c r="J732" s="206">
        <f>ROUND(I732*H732,2)</f>
        <v>0</v>
      </c>
      <c r="K732" s="202" t="s">
        <v>1412</v>
      </c>
      <c r="L732" s="45"/>
      <c r="M732" s="207" t="s">
        <v>1</v>
      </c>
      <c r="N732" s="208" t="s">
        <v>41</v>
      </c>
      <c r="O732" s="92"/>
      <c r="P732" s="209">
        <f>O732*H732</f>
        <v>0</v>
      </c>
      <c r="Q732" s="209">
        <v>0</v>
      </c>
      <c r="R732" s="209">
        <f>Q732*H732</f>
        <v>0</v>
      </c>
      <c r="S732" s="209">
        <v>0</v>
      </c>
      <c r="T732" s="210">
        <f>S732*H732</f>
        <v>0</v>
      </c>
      <c r="U732" s="39"/>
      <c r="V732" s="39"/>
      <c r="W732" s="39"/>
      <c r="X732" s="39"/>
      <c r="Y732" s="39"/>
      <c r="Z732" s="39"/>
      <c r="AA732" s="39"/>
      <c r="AB732" s="39"/>
      <c r="AC732" s="39"/>
      <c r="AD732" s="39"/>
      <c r="AE732" s="39"/>
      <c r="AR732" s="211" t="s">
        <v>234</v>
      </c>
      <c r="AT732" s="211" t="s">
        <v>191</v>
      </c>
      <c r="AU732" s="211" t="s">
        <v>85</v>
      </c>
      <c r="AY732" s="18" t="s">
        <v>195</v>
      </c>
      <c r="BE732" s="212">
        <f>IF(N732="základní",J732,0)</f>
        <v>0</v>
      </c>
      <c r="BF732" s="212">
        <f>IF(N732="snížená",J732,0)</f>
        <v>0</v>
      </c>
      <c r="BG732" s="212">
        <f>IF(N732="zákl. přenesená",J732,0)</f>
        <v>0</v>
      </c>
      <c r="BH732" s="212">
        <f>IF(N732="sníž. přenesená",J732,0)</f>
        <v>0</v>
      </c>
      <c r="BI732" s="212">
        <f>IF(N732="nulová",J732,0)</f>
        <v>0</v>
      </c>
      <c r="BJ732" s="18" t="s">
        <v>83</v>
      </c>
      <c r="BK732" s="212">
        <f>ROUND(I732*H732,2)</f>
        <v>0</v>
      </c>
      <c r="BL732" s="18" t="s">
        <v>234</v>
      </c>
      <c r="BM732" s="211" t="s">
        <v>3518</v>
      </c>
    </row>
    <row r="733" s="10" customFormat="1">
      <c r="A733" s="10"/>
      <c r="B733" s="218"/>
      <c r="C733" s="219"/>
      <c r="D733" s="213" t="s">
        <v>199</v>
      </c>
      <c r="E733" s="220" t="s">
        <v>1</v>
      </c>
      <c r="F733" s="221" t="s">
        <v>3506</v>
      </c>
      <c r="G733" s="219"/>
      <c r="H733" s="220" t="s">
        <v>1</v>
      </c>
      <c r="I733" s="222"/>
      <c r="J733" s="219"/>
      <c r="K733" s="219"/>
      <c r="L733" s="223"/>
      <c r="M733" s="224"/>
      <c r="N733" s="225"/>
      <c r="O733" s="225"/>
      <c r="P733" s="225"/>
      <c r="Q733" s="225"/>
      <c r="R733" s="225"/>
      <c r="S733" s="225"/>
      <c r="T733" s="226"/>
      <c r="U733" s="10"/>
      <c r="V733" s="10"/>
      <c r="W733" s="10"/>
      <c r="X733" s="10"/>
      <c r="Y733" s="10"/>
      <c r="Z733" s="10"/>
      <c r="AA733" s="10"/>
      <c r="AB733" s="10"/>
      <c r="AC733" s="10"/>
      <c r="AD733" s="10"/>
      <c r="AE733" s="10"/>
      <c r="AT733" s="227" t="s">
        <v>199</v>
      </c>
      <c r="AU733" s="227" t="s">
        <v>85</v>
      </c>
      <c r="AV733" s="10" t="s">
        <v>83</v>
      </c>
      <c r="AW733" s="10" t="s">
        <v>32</v>
      </c>
      <c r="AX733" s="10" t="s">
        <v>76</v>
      </c>
      <c r="AY733" s="227" t="s">
        <v>195</v>
      </c>
    </row>
    <row r="734" s="11" customFormat="1">
      <c r="A734" s="11"/>
      <c r="B734" s="228"/>
      <c r="C734" s="229"/>
      <c r="D734" s="213" t="s">
        <v>199</v>
      </c>
      <c r="E734" s="230" t="s">
        <v>1</v>
      </c>
      <c r="F734" s="231" t="s">
        <v>3519</v>
      </c>
      <c r="G734" s="229"/>
      <c r="H734" s="232">
        <v>2188.4409999999998</v>
      </c>
      <c r="I734" s="233"/>
      <c r="J734" s="229"/>
      <c r="K734" s="229"/>
      <c r="L734" s="234"/>
      <c r="M734" s="235"/>
      <c r="N734" s="236"/>
      <c r="O734" s="236"/>
      <c r="P734" s="236"/>
      <c r="Q734" s="236"/>
      <c r="R734" s="236"/>
      <c r="S734" s="236"/>
      <c r="T734" s="237"/>
      <c r="U734" s="11"/>
      <c r="V734" s="11"/>
      <c r="W734" s="11"/>
      <c r="X734" s="11"/>
      <c r="Y734" s="11"/>
      <c r="Z734" s="11"/>
      <c r="AA734" s="11"/>
      <c r="AB734" s="11"/>
      <c r="AC734" s="11"/>
      <c r="AD734" s="11"/>
      <c r="AE734" s="11"/>
      <c r="AT734" s="238" t="s">
        <v>199</v>
      </c>
      <c r="AU734" s="238" t="s">
        <v>85</v>
      </c>
      <c r="AV734" s="11" t="s">
        <v>85</v>
      </c>
      <c r="AW734" s="11" t="s">
        <v>32</v>
      </c>
      <c r="AX734" s="11" t="s">
        <v>76</v>
      </c>
      <c r="AY734" s="238" t="s">
        <v>195</v>
      </c>
    </row>
    <row r="735" s="11" customFormat="1">
      <c r="A735" s="11"/>
      <c r="B735" s="228"/>
      <c r="C735" s="229"/>
      <c r="D735" s="213" t="s">
        <v>199</v>
      </c>
      <c r="E735" s="230" t="s">
        <v>1</v>
      </c>
      <c r="F735" s="231" t="s">
        <v>3520</v>
      </c>
      <c r="G735" s="229"/>
      <c r="H735" s="232">
        <v>189.14699999999999</v>
      </c>
      <c r="I735" s="233"/>
      <c r="J735" s="229"/>
      <c r="K735" s="229"/>
      <c r="L735" s="234"/>
      <c r="M735" s="235"/>
      <c r="N735" s="236"/>
      <c r="O735" s="236"/>
      <c r="P735" s="236"/>
      <c r="Q735" s="236"/>
      <c r="R735" s="236"/>
      <c r="S735" s="236"/>
      <c r="T735" s="237"/>
      <c r="U735" s="11"/>
      <c r="V735" s="11"/>
      <c r="W735" s="11"/>
      <c r="X735" s="11"/>
      <c r="Y735" s="11"/>
      <c r="Z735" s="11"/>
      <c r="AA735" s="11"/>
      <c r="AB735" s="11"/>
      <c r="AC735" s="11"/>
      <c r="AD735" s="11"/>
      <c r="AE735" s="11"/>
      <c r="AT735" s="238" t="s">
        <v>199</v>
      </c>
      <c r="AU735" s="238" t="s">
        <v>85</v>
      </c>
      <c r="AV735" s="11" t="s">
        <v>85</v>
      </c>
      <c r="AW735" s="11" t="s">
        <v>32</v>
      </c>
      <c r="AX735" s="11" t="s">
        <v>76</v>
      </c>
      <c r="AY735" s="238" t="s">
        <v>195</v>
      </c>
    </row>
    <row r="736" s="16" customFormat="1">
      <c r="A736" s="16"/>
      <c r="B736" s="298"/>
      <c r="C736" s="299"/>
      <c r="D736" s="213" t="s">
        <v>199</v>
      </c>
      <c r="E736" s="300" t="s">
        <v>1</v>
      </c>
      <c r="F736" s="301" t="s">
        <v>1498</v>
      </c>
      <c r="G736" s="299"/>
      <c r="H736" s="302">
        <v>2377.5880000000002</v>
      </c>
      <c r="I736" s="303"/>
      <c r="J736" s="299"/>
      <c r="K736" s="299"/>
      <c r="L736" s="304"/>
      <c r="M736" s="305"/>
      <c r="N736" s="306"/>
      <c r="O736" s="306"/>
      <c r="P736" s="306"/>
      <c r="Q736" s="306"/>
      <c r="R736" s="306"/>
      <c r="S736" s="306"/>
      <c r="T736" s="307"/>
      <c r="U736" s="16"/>
      <c r="V736" s="16"/>
      <c r="W736" s="16"/>
      <c r="X736" s="16"/>
      <c r="Y736" s="16"/>
      <c r="Z736" s="16"/>
      <c r="AA736" s="16"/>
      <c r="AB736" s="16"/>
      <c r="AC736" s="16"/>
      <c r="AD736" s="16"/>
      <c r="AE736" s="16"/>
      <c r="AT736" s="308" t="s">
        <v>199</v>
      </c>
      <c r="AU736" s="308" t="s">
        <v>85</v>
      </c>
      <c r="AV736" s="16" t="s">
        <v>229</v>
      </c>
      <c r="AW736" s="16" t="s">
        <v>32</v>
      </c>
      <c r="AX736" s="16" t="s">
        <v>76</v>
      </c>
      <c r="AY736" s="308" t="s">
        <v>195</v>
      </c>
    </row>
    <row r="737" s="11" customFormat="1">
      <c r="A737" s="11"/>
      <c r="B737" s="228"/>
      <c r="C737" s="229"/>
      <c r="D737" s="213" t="s">
        <v>199</v>
      </c>
      <c r="E737" s="230" t="s">
        <v>1</v>
      </c>
      <c r="F737" s="231" t="s">
        <v>3521</v>
      </c>
      <c r="G737" s="229"/>
      <c r="H737" s="232">
        <v>4279.6580000000004</v>
      </c>
      <c r="I737" s="233"/>
      <c r="J737" s="229"/>
      <c r="K737" s="229"/>
      <c r="L737" s="234"/>
      <c r="M737" s="235"/>
      <c r="N737" s="236"/>
      <c r="O737" s="236"/>
      <c r="P737" s="236"/>
      <c r="Q737" s="236"/>
      <c r="R737" s="236"/>
      <c r="S737" s="236"/>
      <c r="T737" s="237"/>
      <c r="U737" s="11"/>
      <c r="V737" s="11"/>
      <c r="W737" s="11"/>
      <c r="X737" s="11"/>
      <c r="Y737" s="11"/>
      <c r="Z737" s="11"/>
      <c r="AA737" s="11"/>
      <c r="AB737" s="11"/>
      <c r="AC737" s="11"/>
      <c r="AD737" s="11"/>
      <c r="AE737" s="11"/>
      <c r="AT737" s="238" t="s">
        <v>199</v>
      </c>
      <c r="AU737" s="238" t="s">
        <v>85</v>
      </c>
      <c r="AV737" s="11" t="s">
        <v>85</v>
      </c>
      <c r="AW737" s="11" t="s">
        <v>32</v>
      </c>
      <c r="AX737" s="11" t="s">
        <v>83</v>
      </c>
      <c r="AY737" s="238" t="s">
        <v>195</v>
      </c>
    </row>
    <row r="738" s="2" customFormat="1" ht="16.5" customHeight="1">
      <c r="A738" s="39"/>
      <c r="B738" s="40"/>
      <c r="C738" s="200" t="s">
        <v>357</v>
      </c>
      <c r="D738" s="200" t="s">
        <v>191</v>
      </c>
      <c r="E738" s="201" t="s">
        <v>1632</v>
      </c>
      <c r="F738" s="202" t="s">
        <v>1633</v>
      </c>
      <c r="G738" s="203" t="s">
        <v>1237</v>
      </c>
      <c r="H738" s="204">
        <v>2784.6849999999999</v>
      </c>
      <c r="I738" s="205"/>
      <c r="J738" s="206">
        <f>ROUND(I738*H738,2)</f>
        <v>0</v>
      </c>
      <c r="K738" s="202" t="s">
        <v>1412</v>
      </c>
      <c r="L738" s="45"/>
      <c r="M738" s="207" t="s">
        <v>1</v>
      </c>
      <c r="N738" s="208" t="s">
        <v>41</v>
      </c>
      <c r="O738" s="92"/>
      <c r="P738" s="209">
        <f>O738*H738</f>
        <v>0</v>
      </c>
      <c r="Q738" s="209">
        <v>0</v>
      </c>
      <c r="R738" s="209">
        <f>Q738*H738</f>
        <v>0</v>
      </c>
      <c r="S738" s="209">
        <v>0</v>
      </c>
      <c r="T738" s="210">
        <f>S738*H738</f>
        <v>0</v>
      </c>
      <c r="U738" s="39"/>
      <c r="V738" s="39"/>
      <c r="W738" s="39"/>
      <c r="X738" s="39"/>
      <c r="Y738" s="39"/>
      <c r="Z738" s="39"/>
      <c r="AA738" s="39"/>
      <c r="AB738" s="39"/>
      <c r="AC738" s="39"/>
      <c r="AD738" s="39"/>
      <c r="AE738" s="39"/>
      <c r="AR738" s="211" t="s">
        <v>234</v>
      </c>
      <c r="AT738" s="211" t="s">
        <v>191</v>
      </c>
      <c r="AU738" s="211" t="s">
        <v>85</v>
      </c>
      <c r="AY738" s="18" t="s">
        <v>195</v>
      </c>
      <c r="BE738" s="212">
        <f>IF(N738="základní",J738,0)</f>
        <v>0</v>
      </c>
      <c r="BF738" s="212">
        <f>IF(N738="snížená",J738,0)</f>
        <v>0</v>
      </c>
      <c r="BG738" s="212">
        <f>IF(N738="zákl. přenesená",J738,0)</f>
        <v>0</v>
      </c>
      <c r="BH738" s="212">
        <f>IF(N738="sníž. přenesená",J738,0)</f>
        <v>0</v>
      </c>
      <c r="BI738" s="212">
        <f>IF(N738="nulová",J738,0)</f>
        <v>0</v>
      </c>
      <c r="BJ738" s="18" t="s">
        <v>83</v>
      </c>
      <c r="BK738" s="212">
        <f>ROUND(I738*H738,2)</f>
        <v>0</v>
      </c>
      <c r="BL738" s="18" t="s">
        <v>234</v>
      </c>
      <c r="BM738" s="211" t="s">
        <v>3522</v>
      </c>
    </row>
    <row r="739" s="10" customFormat="1">
      <c r="A739" s="10"/>
      <c r="B739" s="218"/>
      <c r="C739" s="219"/>
      <c r="D739" s="213" t="s">
        <v>199</v>
      </c>
      <c r="E739" s="220" t="s">
        <v>1</v>
      </c>
      <c r="F739" s="221" t="s">
        <v>3506</v>
      </c>
      <c r="G739" s="219"/>
      <c r="H739" s="220" t="s">
        <v>1</v>
      </c>
      <c r="I739" s="222"/>
      <c r="J739" s="219"/>
      <c r="K739" s="219"/>
      <c r="L739" s="223"/>
      <c r="M739" s="224"/>
      <c r="N739" s="225"/>
      <c r="O739" s="225"/>
      <c r="P739" s="225"/>
      <c r="Q739" s="225"/>
      <c r="R739" s="225"/>
      <c r="S739" s="225"/>
      <c r="T739" s="226"/>
      <c r="U739" s="10"/>
      <c r="V739" s="10"/>
      <c r="W739" s="10"/>
      <c r="X739" s="10"/>
      <c r="Y739" s="10"/>
      <c r="Z739" s="10"/>
      <c r="AA739" s="10"/>
      <c r="AB739" s="10"/>
      <c r="AC739" s="10"/>
      <c r="AD739" s="10"/>
      <c r="AE739" s="10"/>
      <c r="AT739" s="227" t="s">
        <v>199</v>
      </c>
      <c r="AU739" s="227" t="s">
        <v>85</v>
      </c>
      <c r="AV739" s="10" t="s">
        <v>83</v>
      </c>
      <c r="AW739" s="10" t="s">
        <v>32</v>
      </c>
      <c r="AX739" s="10" t="s">
        <v>76</v>
      </c>
      <c r="AY739" s="227" t="s">
        <v>195</v>
      </c>
    </row>
    <row r="740" s="11" customFormat="1">
      <c r="A740" s="11"/>
      <c r="B740" s="228"/>
      <c r="C740" s="229"/>
      <c r="D740" s="213" t="s">
        <v>199</v>
      </c>
      <c r="E740" s="230" t="s">
        <v>1</v>
      </c>
      <c r="F740" s="231" t="s">
        <v>3523</v>
      </c>
      <c r="G740" s="229"/>
      <c r="H740" s="232">
        <v>2188.4409999999998</v>
      </c>
      <c r="I740" s="233"/>
      <c r="J740" s="229"/>
      <c r="K740" s="229"/>
      <c r="L740" s="234"/>
      <c r="M740" s="235"/>
      <c r="N740" s="236"/>
      <c r="O740" s="236"/>
      <c r="P740" s="236"/>
      <c r="Q740" s="236"/>
      <c r="R740" s="236"/>
      <c r="S740" s="236"/>
      <c r="T740" s="237"/>
      <c r="U740" s="11"/>
      <c r="V740" s="11"/>
      <c r="W740" s="11"/>
      <c r="X740" s="11"/>
      <c r="Y740" s="11"/>
      <c r="Z740" s="11"/>
      <c r="AA740" s="11"/>
      <c r="AB740" s="11"/>
      <c r="AC740" s="11"/>
      <c r="AD740" s="11"/>
      <c r="AE740" s="11"/>
      <c r="AT740" s="238" t="s">
        <v>199</v>
      </c>
      <c r="AU740" s="238" t="s">
        <v>85</v>
      </c>
      <c r="AV740" s="11" t="s">
        <v>85</v>
      </c>
      <c r="AW740" s="11" t="s">
        <v>32</v>
      </c>
      <c r="AX740" s="11" t="s">
        <v>76</v>
      </c>
      <c r="AY740" s="238" t="s">
        <v>195</v>
      </c>
    </row>
    <row r="741" s="11" customFormat="1">
      <c r="A741" s="11"/>
      <c r="B741" s="228"/>
      <c r="C741" s="229"/>
      <c r="D741" s="213" t="s">
        <v>199</v>
      </c>
      <c r="E741" s="230" t="s">
        <v>1</v>
      </c>
      <c r="F741" s="231" t="s">
        <v>3520</v>
      </c>
      <c r="G741" s="229"/>
      <c r="H741" s="232">
        <v>189.14699999999999</v>
      </c>
      <c r="I741" s="233"/>
      <c r="J741" s="229"/>
      <c r="K741" s="229"/>
      <c r="L741" s="234"/>
      <c r="M741" s="235"/>
      <c r="N741" s="236"/>
      <c r="O741" s="236"/>
      <c r="P741" s="236"/>
      <c r="Q741" s="236"/>
      <c r="R741" s="236"/>
      <c r="S741" s="236"/>
      <c r="T741" s="237"/>
      <c r="U741" s="11"/>
      <c r="V741" s="11"/>
      <c r="W741" s="11"/>
      <c r="X741" s="11"/>
      <c r="Y741" s="11"/>
      <c r="Z741" s="11"/>
      <c r="AA741" s="11"/>
      <c r="AB741" s="11"/>
      <c r="AC741" s="11"/>
      <c r="AD741" s="11"/>
      <c r="AE741" s="11"/>
      <c r="AT741" s="238" t="s">
        <v>199</v>
      </c>
      <c r="AU741" s="238" t="s">
        <v>85</v>
      </c>
      <c r="AV741" s="11" t="s">
        <v>85</v>
      </c>
      <c r="AW741" s="11" t="s">
        <v>32</v>
      </c>
      <c r="AX741" s="11" t="s">
        <v>76</v>
      </c>
      <c r="AY741" s="238" t="s">
        <v>195</v>
      </c>
    </row>
    <row r="742" s="11" customFormat="1">
      <c r="A742" s="11"/>
      <c r="B742" s="228"/>
      <c r="C742" s="229"/>
      <c r="D742" s="213" t="s">
        <v>199</v>
      </c>
      <c r="E742" s="230" t="s">
        <v>1</v>
      </c>
      <c r="F742" s="231" t="s">
        <v>3517</v>
      </c>
      <c r="G742" s="229"/>
      <c r="H742" s="232">
        <v>407.09699999999998</v>
      </c>
      <c r="I742" s="233"/>
      <c r="J742" s="229"/>
      <c r="K742" s="229"/>
      <c r="L742" s="234"/>
      <c r="M742" s="235"/>
      <c r="N742" s="236"/>
      <c r="O742" s="236"/>
      <c r="P742" s="236"/>
      <c r="Q742" s="236"/>
      <c r="R742" s="236"/>
      <c r="S742" s="236"/>
      <c r="T742" s="237"/>
      <c r="U742" s="11"/>
      <c r="V742" s="11"/>
      <c r="W742" s="11"/>
      <c r="X742" s="11"/>
      <c r="Y742" s="11"/>
      <c r="Z742" s="11"/>
      <c r="AA742" s="11"/>
      <c r="AB742" s="11"/>
      <c r="AC742" s="11"/>
      <c r="AD742" s="11"/>
      <c r="AE742" s="11"/>
      <c r="AT742" s="238" t="s">
        <v>199</v>
      </c>
      <c r="AU742" s="238" t="s">
        <v>85</v>
      </c>
      <c r="AV742" s="11" t="s">
        <v>85</v>
      </c>
      <c r="AW742" s="11" t="s">
        <v>32</v>
      </c>
      <c r="AX742" s="11" t="s">
        <v>76</v>
      </c>
      <c r="AY742" s="238" t="s">
        <v>195</v>
      </c>
    </row>
    <row r="743" s="15" customFormat="1">
      <c r="A743" s="15"/>
      <c r="B743" s="287"/>
      <c r="C743" s="288"/>
      <c r="D743" s="213" t="s">
        <v>199</v>
      </c>
      <c r="E743" s="289" t="s">
        <v>1</v>
      </c>
      <c r="F743" s="290" t="s">
        <v>1422</v>
      </c>
      <c r="G743" s="288"/>
      <c r="H743" s="291">
        <v>2784.6849999999999</v>
      </c>
      <c r="I743" s="292"/>
      <c r="J743" s="288"/>
      <c r="K743" s="288"/>
      <c r="L743" s="293"/>
      <c r="M743" s="294"/>
      <c r="N743" s="295"/>
      <c r="O743" s="295"/>
      <c r="P743" s="295"/>
      <c r="Q743" s="295"/>
      <c r="R743" s="295"/>
      <c r="S743" s="295"/>
      <c r="T743" s="296"/>
      <c r="U743" s="15"/>
      <c r="V743" s="15"/>
      <c r="W743" s="15"/>
      <c r="X743" s="15"/>
      <c r="Y743" s="15"/>
      <c r="Z743" s="15"/>
      <c r="AA743" s="15"/>
      <c r="AB743" s="15"/>
      <c r="AC743" s="15"/>
      <c r="AD743" s="15"/>
      <c r="AE743" s="15"/>
      <c r="AT743" s="297" t="s">
        <v>199</v>
      </c>
      <c r="AU743" s="297" t="s">
        <v>85</v>
      </c>
      <c r="AV743" s="15" t="s">
        <v>234</v>
      </c>
      <c r="AW743" s="15" t="s">
        <v>32</v>
      </c>
      <c r="AX743" s="15" t="s">
        <v>83</v>
      </c>
      <c r="AY743" s="297" t="s">
        <v>195</v>
      </c>
    </row>
    <row r="744" s="2" customFormat="1" ht="24.15" customHeight="1">
      <c r="A744" s="39"/>
      <c r="B744" s="40"/>
      <c r="C744" s="200" t="s">
        <v>361</v>
      </c>
      <c r="D744" s="200" t="s">
        <v>191</v>
      </c>
      <c r="E744" s="201" t="s">
        <v>1635</v>
      </c>
      <c r="F744" s="202" t="s">
        <v>1636</v>
      </c>
      <c r="G744" s="203" t="s">
        <v>1237</v>
      </c>
      <c r="H744" s="204">
        <v>1921.0070000000001</v>
      </c>
      <c r="I744" s="205"/>
      <c r="J744" s="206">
        <f>ROUND(I744*H744,2)</f>
        <v>0</v>
      </c>
      <c r="K744" s="202" t="s">
        <v>1412</v>
      </c>
      <c r="L744" s="45"/>
      <c r="M744" s="207" t="s">
        <v>1</v>
      </c>
      <c r="N744" s="208" t="s">
        <v>41</v>
      </c>
      <c r="O744" s="92"/>
      <c r="P744" s="209">
        <f>O744*H744</f>
        <v>0</v>
      </c>
      <c r="Q744" s="209">
        <v>0</v>
      </c>
      <c r="R744" s="209">
        <f>Q744*H744</f>
        <v>0</v>
      </c>
      <c r="S744" s="209">
        <v>0</v>
      </c>
      <c r="T744" s="210">
        <f>S744*H744</f>
        <v>0</v>
      </c>
      <c r="U744" s="39"/>
      <c r="V744" s="39"/>
      <c r="W744" s="39"/>
      <c r="X744" s="39"/>
      <c r="Y744" s="39"/>
      <c r="Z744" s="39"/>
      <c r="AA744" s="39"/>
      <c r="AB744" s="39"/>
      <c r="AC744" s="39"/>
      <c r="AD744" s="39"/>
      <c r="AE744" s="39"/>
      <c r="AR744" s="211" t="s">
        <v>234</v>
      </c>
      <c r="AT744" s="211" t="s">
        <v>191</v>
      </c>
      <c r="AU744" s="211" t="s">
        <v>85</v>
      </c>
      <c r="AY744" s="18" t="s">
        <v>195</v>
      </c>
      <c r="BE744" s="212">
        <f>IF(N744="základní",J744,0)</f>
        <v>0</v>
      </c>
      <c r="BF744" s="212">
        <f>IF(N744="snížená",J744,0)</f>
        <v>0</v>
      </c>
      <c r="BG744" s="212">
        <f>IF(N744="zákl. přenesená",J744,0)</f>
        <v>0</v>
      </c>
      <c r="BH744" s="212">
        <f>IF(N744="sníž. přenesená",J744,0)</f>
        <v>0</v>
      </c>
      <c r="BI744" s="212">
        <f>IF(N744="nulová",J744,0)</f>
        <v>0</v>
      </c>
      <c r="BJ744" s="18" t="s">
        <v>83</v>
      </c>
      <c r="BK744" s="212">
        <f>ROUND(I744*H744,2)</f>
        <v>0</v>
      </c>
      <c r="BL744" s="18" t="s">
        <v>234</v>
      </c>
      <c r="BM744" s="211" t="s">
        <v>3524</v>
      </c>
    </row>
    <row r="745" s="2" customFormat="1">
      <c r="A745" s="39"/>
      <c r="B745" s="40"/>
      <c r="C745" s="41"/>
      <c r="D745" s="213" t="s">
        <v>197</v>
      </c>
      <c r="E745" s="41"/>
      <c r="F745" s="214" t="s">
        <v>3525</v>
      </c>
      <c r="G745" s="41"/>
      <c r="H745" s="41"/>
      <c r="I745" s="215"/>
      <c r="J745" s="41"/>
      <c r="K745" s="41"/>
      <c r="L745" s="45"/>
      <c r="M745" s="216"/>
      <c r="N745" s="217"/>
      <c r="O745" s="92"/>
      <c r="P745" s="92"/>
      <c r="Q745" s="92"/>
      <c r="R745" s="92"/>
      <c r="S745" s="92"/>
      <c r="T745" s="93"/>
      <c r="U745" s="39"/>
      <c r="V745" s="39"/>
      <c r="W745" s="39"/>
      <c r="X745" s="39"/>
      <c r="Y745" s="39"/>
      <c r="Z745" s="39"/>
      <c r="AA745" s="39"/>
      <c r="AB745" s="39"/>
      <c r="AC745" s="39"/>
      <c r="AD745" s="39"/>
      <c r="AE745" s="39"/>
      <c r="AT745" s="18" t="s">
        <v>197</v>
      </c>
      <c r="AU745" s="18" t="s">
        <v>85</v>
      </c>
    </row>
    <row r="746" s="10" customFormat="1">
      <c r="A746" s="10"/>
      <c r="B746" s="218"/>
      <c r="C746" s="219"/>
      <c r="D746" s="213" t="s">
        <v>199</v>
      </c>
      <c r="E746" s="220" t="s">
        <v>1</v>
      </c>
      <c r="F746" s="221" t="s">
        <v>3526</v>
      </c>
      <c r="G746" s="219"/>
      <c r="H746" s="220" t="s">
        <v>1</v>
      </c>
      <c r="I746" s="222"/>
      <c r="J746" s="219"/>
      <c r="K746" s="219"/>
      <c r="L746" s="223"/>
      <c r="M746" s="224"/>
      <c r="N746" s="225"/>
      <c r="O746" s="225"/>
      <c r="P746" s="225"/>
      <c r="Q746" s="225"/>
      <c r="R746" s="225"/>
      <c r="S746" s="225"/>
      <c r="T746" s="226"/>
      <c r="U746" s="10"/>
      <c r="V746" s="10"/>
      <c r="W746" s="10"/>
      <c r="X746" s="10"/>
      <c r="Y746" s="10"/>
      <c r="Z746" s="10"/>
      <c r="AA746" s="10"/>
      <c r="AB746" s="10"/>
      <c r="AC746" s="10"/>
      <c r="AD746" s="10"/>
      <c r="AE746" s="10"/>
      <c r="AT746" s="227" t="s">
        <v>199</v>
      </c>
      <c r="AU746" s="227" t="s">
        <v>85</v>
      </c>
      <c r="AV746" s="10" t="s">
        <v>83</v>
      </c>
      <c r="AW746" s="10" t="s">
        <v>32</v>
      </c>
      <c r="AX746" s="10" t="s">
        <v>76</v>
      </c>
      <c r="AY746" s="227" t="s">
        <v>195</v>
      </c>
    </row>
    <row r="747" s="11" customFormat="1">
      <c r="A747" s="11"/>
      <c r="B747" s="228"/>
      <c r="C747" s="229"/>
      <c r="D747" s="213" t="s">
        <v>199</v>
      </c>
      <c r="E747" s="230" t="s">
        <v>1</v>
      </c>
      <c r="F747" s="231" t="s">
        <v>3527</v>
      </c>
      <c r="G747" s="229"/>
      <c r="H747" s="232">
        <v>2784.6849999999999</v>
      </c>
      <c r="I747" s="233"/>
      <c r="J747" s="229"/>
      <c r="K747" s="229"/>
      <c r="L747" s="234"/>
      <c r="M747" s="235"/>
      <c r="N747" s="236"/>
      <c r="O747" s="236"/>
      <c r="P747" s="236"/>
      <c r="Q747" s="236"/>
      <c r="R747" s="236"/>
      <c r="S747" s="236"/>
      <c r="T747" s="237"/>
      <c r="U747" s="11"/>
      <c r="V747" s="11"/>
      <c r="W747" s="11"/>
      <c r="X747" s="11"/>
      <c r="Y747" s="11"/>
      <c r="Z747" s="11"/>
      <c r="AA747" s="11"/>
      <c r="AB747" s="11"/>
      <c r="AC747" s="11"/>
      <c r="AD747" s="11"/>
      <c r="AE747" s="11"/>
      <c r="AT747" s="238" t="s">
        <v>199</v>
      </c>
      <c r="AU747" s="238" t="s">
        <v>85</v>
      </c>
      <c r="AV747" s="11" t="s">
        <v>85</v>
      </c>
      <c r="AW747" s="11" t="s">
        <v>32</v>
      </c>
      <c r="AX747" s="11" t="s">
        <v>76</v>
      </c>
      <c r="AY747" s="238" t="s">
        <v>195</v>
      </c>
    </row>
    <row r="748" s="10" customFormat="1">
      <c r="A748" s="10"/>
      <c r="B748" s="218"/>
      <c r="C748" s="219"/>
      <c r="D748" s="213" t="s">
        <v>199</v>
      </c>
      <c r="E748" s="220" t="s">
        <v>1</v>
      </c>
      <c r="F748" s="221" t="s">
        <v>1700</v>
      </c>
      <c r="G748" s="219"/>
      <c r="H748" s="220" t="s">
        <v>1</v>
      </c>
      <c r="I748" s="222"/>
      <c r="J748" s="219"/>
      <c r="K748" s="219"/>
      <c r="L748" s="223"/>
      <c r="M748" s="224"/>
      <c r="N748" s="225"/>
      <c r="O748" s="225"/>
      <c r="P748" s="225"/>
      <c r="Q748" s="225"/>
      <c r="R748" s="225"/>
      <c r="S748" s="225"/>
      <c r="T748" s="226"/>
      <c r="U748" s="10"/>
      <c r="V748" s="10"/>
      <c r="W748" s="10"/>
      <c r="X748" s="10"/>
      <c r="Y748" s="10"/>
      <c r="Z748" s="10"/>
      <c r="AA748" s="10"/>
      <c r="AB748" s="10"/>
      <c r="AC748" s="10"/>
      <c r="AD748" s="10"/>
      <c r="AE748" s="10"/>
      <c r="AT748" s="227" t="s">
        <v>199</v>
      </c>
      <c r="AU748" s="227" t="s">
        <v>85</v>
      </c>
      <c r="AV748" s="10" t="s">
        <v>83</v>
      </c>
      <c r="AW748" s="10" t="s">
        <v>32</v>
      </c>
      <c r="AX748" s="10" t="s">
        <v>76</v>
      </c>
      <c r="AY748" s="227" t="s">
        <v>195</v>
      </c>
    </row>
    <row r="749" s="10" customFormat="1">
      <c r="A749" s="10"/>
      <c r="B749" s="218"/>
      <c r="C749" s="219"/>
      <c r="D749" s="213" t="s">
        <v>199</v>
      </c>
      <c r="E749" s="220" t="s">
        <v>1</v>
      </c>
      <c r="F749" s="221" t="s">
        <v>3528</v>
      </c>
      <c r="G749" s="219"/>
      <c r="H749" s="220" t="s">
        <v>1</v>
      </c>
      <c r="I749" s="222"/>
      <c r="J749" s="219"/>
      <c r="K749" s="219"/>
      <c r="L749" s="223"/>
      <c r="M749" s="224"/>
      <c r="N749" s="225"/>
      <c r="O749" s="225"/>
      <c r="P749" s="225"/>
      <c r="Q749" s="225"/>
      <c r="R749" s="225"/>
      <c r="S749" s="225"/>
      <c r="T749" s="226"/>
      <c r="U749" s="10"/>
      <c r="V749" s="10"/>
      <c r="W749" s="10"/>
      <c r="X749" s="10"/>
      <c r="Y749" s="10"/>
      <c r="Z749" s="10"/>
      <c r="AA749" s="10"/>
      <c r="AB749" s="10"/>
      <c r="AC749" s="10"/>
      <c r="AD749" s="10"/>
      <c r="AE749" s="10"/>
      <c r="AT749" s="227" t="s">
        <v>199</v>
      </c>
      <c r="AU749" s="227" t="s">
        <v>85</v>
      </c>
      <c r="AV749" s="10" t="s">
        <v>83</v>
      </c>
      <c r="AW749" s="10" t="s">
        <v>32</v>
      </c>
      <c r="AX749" s="10" t="s">
        <v>76</v>
      </c>
      <c r="AY749" s="227" t="s">
        <v>195</v>
      </c>
    </row>
    <row r="750" s="11" customFormat="1">
      <c r="A750" s="11"/>
      <c r="B750" s="228"/>
      <c r="C750" s="229"/>
      <c r="D750" s="213" t="s">
        <v>199</v>
      </c>
      <c r="E750" s="230" t="s">
        <v>1</v>
      </c>
      <c r="F750" s="231" t="s">
        <v>3529</v>
      </c>
      <c r="G750" s="229"/>
      <c r="H750" s="232">
        <v>-12.999000000000001</v>
      </c>
      <c r="I750" s="233"/>
      <c r="J750" s="229"/>
      <c r="K750" s="229"/>
      <c r="L750" s="234"/>
      <c r="M750" s="235"/>
      <c r="N750" s="236"/>
      <c r="O750" s="236"/>
      <c r="P750" s="236"/>
      <c r="Q750" s="236"/>
      <c r="R750" s="236"/>
      <c r="S750" s="236"/>
      <c r="T750" s="237"/>
      <c r="U750" s="11"/>
      <c r="V750" s="11"/>
      <c r="W750" s="11"/>
      <c r="X750" s="11"/>
      <c r="Y750" s="11"/>
      <c r="Z750" s="11"/>
      <c r="AA750" s="11"/>
      <c r="AB750" s="11"/>
      <c r="AC750" s="11"/>
      <c r="AD750" s="11"/>
      <c r="AE750" s="11"/>
      <c r="AT750" s="238" t="s">
        <v>199</v>
      </c>
      <c r="AU750" s="238" t="s">
        <v>85</v>
      </c>
      <c r="AV750" s="11" t="s">
        <v>85</v>
      </c>
      <c r="AW750" s="11" t="s">
        <v>32</v>
      </c>
      <c r="AX750" s="11" t="s">
        <v>76</v>
      </c>
      <c r="AY750" s="238" t="s">
        <v>195</v>
      </c>
    </row>
    <row r="751" s="11" customFormat="1">
      <c r="A751" s="11"/>
      <c r="B751" s="228"/>
      <c r="C751" s="229"/>
      <c r="D751" s="213" t="s">
        <v>199</v>
      </c>
      <c r="E751" s="230" t="s">
        <v>1</v>
      </c>
      <c r="F751" s="231" t="s">
        <v>3530</v>
      </c>
      <c r="G751" s="229"/>
      <c r="H751" s="232">
        <v>-12.101000000000001</v>
      </c>
      <c r="I751" s="233"/>
      <c r="J751" s="229"/>
      <c r="K751" s="229"/>
      <c r="L751" s="234"/>
      <c r="M751" s="235"/>
      <c r="N751" s="236"/>
      <c r="O751" s="236"/>
      <c r="P751" s="236"/>
      <c r="Q751" s="236"/>
      <c r="R751" s="236"/>
      <c r="S751" s="236"/>
      <c r="T751" s="237"/>
      <c r="U751" s="11"/>
      <c r="V751" s="11"/>
      <c r="W751" s="11"/>
      <c r="X751" s="11"/>
      <c r="Y751" s="11"/>
      <c r="Z751" s="11"/>
      <c r="AA751" s="11"/>
      <c r="AB751" s="11"/>
      <c r="AC751" s="11"/>
      <c r="AD751" s="11"/>
      <c r="AE751" s="11"/>
      <c r="AT751" s="238" t="s">
        <v>199</v>
      </c>
      <c r="AU751" s="238" t="s">
        <v>85</v>
      </c>
      <c r="AV751" s="11" t="s">
        <v>85</v>
      </c>
      <c r="AW751" s="11" t="s">
        <v>32</v>
      </c>
      <c r="AX751" s="11" t="s">
        <v>76</v>
      </c>
      <c r="AY751" s="238" t="s">
        <v>195</v>
      </c>
    </row>
    <row r="752" s="11" customFormat="1">
      <c r="A752" s="11"/>
      <c r="B752" s="228"/>
      <c r="C752" s="229"/>
      <c r="D752" s="213" t="s">
        <v>199</v>
      </c>
      <c r="E752" s="230" t="s">
        <v>1</v>
      </c>
      <c r="F752" s="231" t="s">
        <v>3531</v>
      </c>
      <c r="G752" s="229"/>
      <c r="H752" s="232">
        <v>-12.055999999999999</v>
      </c>
      <c r="I752" s="233"/>
      <c r="J752" s="229"/>
      <c r="K752" s="229"/>
      <c r="L752" s="234"/>
      <c r="M752" s="235"/>
      <c r="N752" s="236"/>
      <c r="O752" s="236"/>
      <c r="P752" s="236"/>
      <c r="Q752" s="236"/>
      <c r="R752" s="236"/>
      <c r="S752" s="236"/>
      <c r="T752" s="237"/>
      <c r="U752" s="11"/>
      <c r="V752" s="11"/>
      <c r="W752" s="11"/>
      <c r="X752" s="11"/>
      <c r="Y752" s="11"/>
      <c r="Z752" s="11"/>
      <c r="AA752" s="11"/>
      <c r="AB752" s="11"/>
      <c r="AC752" s="11"/>
      <c r="AD752" s="11"/>
      <c r="AE752" s="11"/>
      <c r="AT752" s="238" t="s">
        <v>199</v>
      </c>
      <c r="AU752" s="238" t="s">
        <v>85</v>
      </c>
      <c r="AV752" s="11" t="s">
        <v>85</v>
      </c>
      <c r="AW752" s="11" t="s">
        <v>32</v>
      </c>
      <c r="AX752" s="11" t="s">
        <v>76</v>
      </c>
      <c r="AY752" s="238" t="s">
        <v>195</v>
      </c>
    </row>
    <row r="753" s="11" customFormat="1">
      <c r="A753" s="11"/>
      <c r="B753" s="228"/>
      <c r="C753" s="229"/>
      <c r="D753" s="213" t="s">
        <v>199</v>
      </c>
      <c r="E753" s="230" t="s">
        <v>1</v>
      </c>
      <c r="F753" s="231" t="s">
        <v>3532</v>
      </c>
      <c r="G753" s="229"/>
      <c r="H753" s="232">
        <v>-6.2279999999999998</v>
      </c>
      <c r="I753" s="233"/>
      <c r="J753" s="229"/>
      <c r="K753" s="229"/>
      <c r="L753" s="234"/>
      <c r="M753" s="235"/>
      <c r="N753" s="236"/>
      <c r="O753" s="236"/>
      <c r="P753" s="236"/>
      <c r="Q753" s="236"/>
      <c r="R753" s="236"/>
      <c r="S753" s="236"/>
      <c r="T753" s="237"/>
      <c r="U753" s="11"/>
      <c r="V753" s="11"/>
      <c r="W753" s="11"/>
      <c r="X753" s="11"/>
      <c r="Y753" s="11"/>
      <c r="Z753" s="11"/>
      <c r="AA753" s="11"/>
      <c r="AB753" s="11"/>
      <c r="AC753" s="11"/>
      <c r="AD753" s="11"/>
      <c r="AE753" s="11"/>
      <c r="AT753" s="238" t="s">
        <v>199</v>
      </c>
      <c r="AU753" s="238" t="s">
        <v>85</v>
      </c>
      <c r="AV753" s="11" t="s">
        <v>85</v>
      </c>
      <c r="AW753" s="11" t="s">
        <v>32</v>
      </c>
      <c r="AX753" s="11" t="s">
        <v>76</v>
      </c>
      <c r="AY753" s="238" t="s">
        <v>195</v>
      </c>
    </row>
    <row r="754" s="11" customFormat="1">
      <c r="A754" s="11"/>
      <c r="B754" s="228"/>
      <c r="C754" s="229"/>
      <c r="D754" s="213" t="s">
        <v>199</v>
      </c>
      <c r="E754" s="230" t="s">
        <v>1</v>
      </c>
      <c r="F754" s="231" t="s">
        <v>3533</v>
      </c>
      <c r="G754" s="229"/>
      <c r="H754" s="232">
        <v>-6.7370000000000001</v>
      </c>
      <c r="I754" s="233"/>
      <c r="J754" s="229"/>
      <c r="K754" s="229"/>
      <c r="L754" s="234"/>
      <c r="M754" s="235"/>
      <c r="N754" s="236"/>
      <c r="O754" s="236"/>
      <c r="P754" s="236"/>
      <c r="Q754" s="236"/>
      <c r="R754" s="236"/>
      <c r="S754" s="236"/>
      <c r="T754" s="237"/>
      <c r="U754" s="11"/>
      <c r="V754" s="11"/>
      <c r="W754" s="11"/>
      <c r="X754" s="11"/>
      <c r="Y754" s="11"/>
      <c r="Z754" s="11"/>
      <c r="AA754" s="11"/>
      <c r="AB754" s="11"/>
      <c r="AC754" s="11"/>
      <c r="AD754" s="11"/>
      <c r="AE754" s="11"/>
      <c r="AT754" s="238" t="s">
        <v>199</v>
      </c>
      <c r="AU754" s="238" t="s">
        <v>85</v>
      </c>
      <c r="AV754" s="11" t="s">
        <v>85</v>
      </c>
      <c r="AW754" s="11" t="s">
        <v>32</v>
      </c>
      <c r="AX754" s="11" t="s">
        <v>76</v>
      </c>
      <c r="AY754" s="238" t="s">
        <v>195</v>
      </c>
    </row>
    <row r="755" s="11" customFormat="1">
      <c r="A755" s="11"/>
      <c r="B755" s="228"/>
      <c r="C755" s="229"/>
      <c r="D755" s="213" t="s">
        <v>199</v>
      </c>
      <c r="E755" s="230" t="s">
        <v>1</v>
      </c>
      <c r="F755" s="231" t="s">
        <v>3534</v>
      </c>
      <c r="G755" s="229"/>
      <c r="H755" s="232">
        <v>-0.245</v>
      </c>
      <c r="I755" s="233"/>
      <c r="J755" s="229"/>
      <c r="K755" s="229"/>
      <c r="L755" s="234"/>
      <c r="M755" s="235"/>
      <c r="N755" s="236"/>
      <c r="O755" s="236"/>
      <c r="P755" s="236"/>
      <c r="Q755" s="236"/>
      <c r="R755" s="236"/>
      <c r="S755" s="236"/>
      <c r="T755" s="237"/>
      <c r="U755" s="11"/>
      <c r="V755" s="11"/>
      <c r="W755" s="11"/>
      <c r="X755" s="11"/>
      <c r="Y755" s="11"/>
      <c r="Z755" s="11"/>
      <c r="AA755" s="11"/>
      <c r="AB755" s="11"/>
      <c r="AC755" s="11"/>
      <c r="AD755" s="11"/>
      <c r="AE755" s="11"/>
      <c r="AT755" s="238" t="s">
        <v>199</v>
      </c>
      <c r="AU755" s="238" t="s">
        <v>85</v>
      </c>
      <c r="AV755" s="11" t="s">
        <v>85</v>
      </c>
      <c r="AW755" s="11" t="s">
        <v>32</v>
      </c>
      <c r="AX755" s="11" t="s">
        <v>76</v>
      </c>
      <c r="AY755" s="238" t="s">
        <v>195</v>
      </c>
    </row>
    <row r="756" s="10" customFormat="1">
      <c r="A756" s="10"/>
      <c r="B756" s="218"/>
      <c r="C756" s="219"/>
      <c r="D756" s="213" t="s">
        <v>199</v>
      </c>
      <c r="E756" s="220" t="s">
        <v>1</v>
      </c>
      <c r="F756" s="221" t="s">
        <v>3535</v>
      </c>
      <c r="G756" s="219"/>
      <c r="H756" s="220" t="s">
        <v>1</v>
      </c>
      <c r="I756" s="222"/>
      <c r="J756" s="219"/>
      <c r="K756" s="219"/>
      <c r="L756" s="223"/>
      <c r="M756" s="224"/>
      <c r="N756" s="225"/>
      <c r="O756" s="225"/>
      <c r="P756" s="225"/>
      <c r="Q756" s="225"/>
      <c r="R756" s="225"/>
      <c r="S756" s="225"/>
      <c r="T756" s="226"/>
      <c r="U756" s="10"/>
      <c r="V756" s="10"/>
      <c r="W756" s="10"/>
      <c r="X756" s="10"/>
      <c r="Y756" s="10"/>
      <c r="Z756" s="10"/>
      <c r="AA756" s="10"/>
      <c r="AB756" s="10"/>
      <c r="AC756" s="10"/>
      <c r="AD756" s="10"/>
      <c r="AE756" s="10"/>
      <c r="AT756" s="227" t="s">
        <v>199</v>
      </c>
      <c r="AU756" s="227" t="s">
        <v>85</v>
      </c>
      <c r="AV756" s="10" t="s">
        <v>83</v>
      </c>
      <c r="AW756" s="10" t="s">
        <v>32</v>
      </c>
      <c r="AX756" s="10" t="s">
        <v>76</v>
      </c>
      <c r="AY756" s="227" t="s">
        <v>195</v>
      </c>
    </row>
    <row r="757" s="11" customFormat="1">
      <c r="A757" s="11"/>
      <c r="B757" s="228"/>
      <c r="C757" s="229"/>
      <c r="D757" s="213" t="s">
        <v>199</v>
      </c>
      <c r="E757" s="230" t="s">
        <v>1</v>
      </c>
      <c r="F757" s="231" t="s">
        <v>3536</v>
      </c>
      <c r="G757" s="229"/>
      <c r="H757" s="232">
        <v>-46.18</v>
      </c>
      <c r="I757" s="233"/>
      <c r="J757" s="229"/>
      <c r="K757" s="229"/>
      <c r="L757" s="234"/>
      <c r="M757" s="235"/>
      <c r="N757" s="236"/>
      <c r="O757" s="236"/>
      <c r="P757" s="236"/>
      <c r="Q757" s="236"/>
      <c r="R757" s="236"/>
      <c r="S757" s="236"/>
      <c r="T757" s="237"/>
      <c r="U757" s="11"/>
      <c r="V757" s="11"/>
      <c r="W757" s="11"/>
      <c r="X757" s="11"/>
      <c r="Y757" s="11"/>
      <c r="Z757" s="11"/>
      <c r="AA757" s="11"/>
      <c r="AB757" s="11"/>
      <c r="AC757" s="11"/>
      <c r="AD757" s="11"/>
      <c r="AE757" s="11"/>
      <c r="AT757" s="238" t="s">
        <v>199</v>
      </c>
      <c r="AU757" s="238" t="s">
        <v>85</v>
      </c>
      <c r="AV757" s="11" t="s">
        <v>85</v>
      </c>
      <c r="AW757" s="11" t="s">
        <v>32</v>
      </c>
      <c r="AX757" s="11" t="s">
        <v>76</v>
      </c>
      <c r="AY757" s="238" t="s">
        <v>195</v>
      </c>
    </row>
    <row r="758" s="11" customFormat="1">
      <c r="A758" s="11"/>
      <c r="B758" s="228"/>
      <c r="C758" s="229"/>
      <c r="D758" s="213" t="s">
        <v>199</v>
      </c>
      <c r="E758" s="230" t="s">
        <v>1</v>
      </c>
      <c r="F758" s="231" t="s">
        <v>3537</v>
      </c>
      <c r="G758" s="229"/>
      <c r="H758" s="232">
        <v>-59.844000000000001</v>
      </c>
      <c r="I758" s="233"/>
      <c r="J758" s="229"/>
      <c r="K758" s="229"/>
      <c r="L758" s="234"/>
      <c r="M758" s="235"/>
      <c r="N758" s="236"/>
      <c r="O758" s="236"/>
      <c r="P758" s="236"/>
      <c r="Q758" s="236"/>
      <c r="R758" s="236"/>
      <c r="S758" s="236"/>
      <c r="T758" s="237"/>
      <c r="U758" s="11"/>
      <c r="V758" s="11"/>
      <c r="W758" s="11"/>
      <c r="X758" s="11"/>
      <c r="Y758" s="11"/>
      <c r="Z758" s="11"/>
      <c r="AA758" s="11"/>
      <c r="AB758" s="11"/>
      <c r="AC758" s="11"/>
      <c r="AD758" s="11"/>
      <c r="AE758" s="11"/>
      <c r="AT758" s="238" t="s">
        <v>199</v>
      </c>
      <c r="AU758" s="238" t="s">
        <v>85</v>
      </c>
      <c r="AV758" s="11" t="s">
        <v>85</v>
      </c>
      <c r="AW758" s="11" t="s">
        <v>32</v>
      </c>
      <c r="AX758" s="11" t="s">
        <v>76</v>
      </c>
      <c r="AY758" s="238" t="s">
        <v>195</v>
      </c>
    </row>
    <row r="759" s="11" customFormat="1">
      <c r="A759" s="11"/>
      <c r="B759" s="228"/>
      <c r="C759" s="229"/>
      <c r="D759" s="213" t="s">
        <v>199</v>
      </c>
      <c r="E759" s="230" t="s">
        <v>1</v>
      </c>
      <c r="F759" s="231" t="s">
        <v>3538</v>
      </c>
      <c r="G759" s="229"/>
      <c r="H759" s="232">
        <v>-28.617999999999999</v>
      </c>
      <c r="I759" s="233"/>
      <c r="J759" s="229"/>
      <c r="K759" s="229"/>
      <c r="L759" s="234"/>
      <c r="M759" s="235"/>
      <c r="N759" s="236"/>
      <c r="O759" s="236"/>
      <c r="P759" s="236"/>
      <c r="Q759" s="236"/>
      <c r="R759" s="236"/>
      <c r="S759" s="236"/>
      <c r="T759" s="237"/>
      <c r="U759" s="11"/>
      <c r="V759" s="11"/>
      <c r="W759" s="11"/>
      <c r="X759" s="11"/>
      <c r="Y759" s="11"/>
      <c r="Z759" s="11"/>
      <c r="AA759" s="11"/>
      <c r="AB759" s="11"/>
      <c r="AC759" s="11"/>
      <c r="AD759" s="11"/>
      <c r="AE759" s="11"/>
      <c r="AT759" s="238" t="s">
        <v>199</v>
      </c>
      <c r="AU759" s="238" t="s">
        <v>85</v>
      </c>
      <c r="AV759" s="11" t="s">
        <v>85</v>
      </c>
      <c r="AW759" s="11" t="s">
        <v>32</v>
      </c>
      <c r="AX759" s="11" t="s">
        <v>76</v>
      </c>
      <c r="AY759" s="238" t="s">
        <v>195</v>
      </c>
    </row>
    <row r="760" s="11" customFormat="1">
      <c r="A760" s="11"/>
      <c r="B760" s="228"/>
      <c r="C760" s="229"/>
      <c r="D760" s="213" t="s">
        <v>199</v>
      </c>
      <c r="E760" s="230" t="s">
        <v>1</v>
      </c>
      <c r="F760" s="231" t="s">
        <v>3539</v>
      </c>
      <c r="G760" s="229"/>
      <c r="H760" s="232">
        <v>-24.864999999999998</v>
      </c>
      <c r="I760" s="233"/>
      <c r="J760" s="229"/>
      <c r="K760" s="229"/>
      <c r="L760" s="234"/>
      <c r="M760" s="235"/>
      <c r="N760" s="236"/>
      <c r="O760" s="236"/>
      <c r="P760" s="236"/>
      <c r="Q760" s="236"/>
      <c r="R760" s="236"/>
      <c r="S760" s="236"/>
      <c r="T760" s="237"/>
      <c r="U760" s="11"/>
      <c r="V760" s="11"/>
      <c r="W760" s="11"/>
      <c r="X760" s="11"/>
      <c r="Y760" s="11"/>
      <c r="Z760" s="11"/>
      <c r="AA760" s="11"/>
      <c r="AB760" s="11"/>
      <c r="AC760" s="11"/>
      <c r="AD760" s="11"/>
      <c r="AE760" s="11"/>
      <c r="AT760" s="238" t="s">
        <v>199</v>
      </c>
      <c r="AU760" s="238" t="s">
        <v>85</v>
      </c>
      <c r="AV760" s="11" t="s">
        <v>85</v>
      </c>
      <c r="AW760" s="11" t="s">
        <v>32</v>
      </c>
      <c r="AX760" s="11" t="s">
        <v>76</v>
      </c>
      <c r="AY760" s="238" t="s">
        <v>195</v>
      </c>
    </row>
    <row r="761" s="11" customFormat="1">
      <c r="A761" s="11"/>
      <c r="B761" s="228"/>
      <c r="C761" s="229"/>
      <c r="D761" s="213" t="s">
        <v>199</v>
      </c>
      <c r="E761" s="230" t="s">
        <v>1</v>
      </c>
      <c r="F761" s="231" t="s">
        <v>3540</v>
      </c>
      <c r="G761" s="229"/>
      <c r="H761" s="232">
        <v>-17.417000000000002</v>
      </c>
      <c r="I761" s="233"/>
      <c r="J761" s="229"/>
      <c r="K761" s="229"/>
      <c r="L761" s="234"/>
      <c r="M761" s="235"/>
      <c r="N761" s="236"/>
      <c r="O761" s="236"/>
      <c r="P761" s="236"/>
      <c r="Q761" s="236"/>
      <c r="R761" s="236"/>
      <c r="S761" s="236"/>
      <c r="T761" s="237"/>
      <c r="U761" s="11"/>
      <c r="V761" s="11"/>
      <c r="W761" s="11"/>
      <c r="X761" s="11"/>
      <c r="Y761" s="11"/>
      <c r="Z761" s="11"/>
      <c r="AA761" s="11"/>
      <c r="AB761" s="11"/>
      <c r="AC761" s="11"/>
      <c r="AD761" s="11"/>
      <c r="AE761" s="11"/>
      <c r="AT761" s="238" t="s">
        <v>199</v>
      </c>
      <c r="AU761" s="238" t="s">
        <v>85</v>
      </c>
      <c r="AV761" s="11" t="s">
        <v>85</v>
      </c>
      <c r="AW761" s="11" t="s">
        <v>32</v>
      </c>
      <c r="AX761" s="11" t="s">
        <v>76</v>
      </c>
      <c r="AY761" s="238" t="s">
        <v>195</v>
      </c>
    </row>
    <row r="762" s="11" customFormat="1">
      <c r="A762" s="11"/>
      <c r="B762" s="228"/>
      <c r="C762" s="229"/>
      <c r="D762" s="213" t="s">
        <v>199</v>
      </c>
      <c r="E762" s="230" t="s">
        <v>1</v>
      </c>
      <c r="F762" s="231" t="s">
        <v>3541</v>
      </c>
      <c r="G762" s="229"/>
      <c r="H762" s="232">
        <v>-2.2330000000000001</v>
      </c>
      <c r="I762" s="233"/>
      <c r="J762" s="229"/>
      <c r="K762" s="229"/>
      <c r="L762" s="234"/>
      <c r="M762" s="235"/>
      <c r="N762" s="236"/>
      <c r="O762" s="236"/>
      <c r="P762" s="236"/>
      <c r="Q762" s="236"/>
      <c r="R762" s="236"/>
      <c r="S762" s="236"/>
      <c r="T762" s="237"/>
      <c r="U762" s="11"/>
      <c r="V762" s="11"/>
      <c r="W762" s="11"/>
      <c r="X762" s="11"/>
      <c r="Y762" s="11"/>
      <c r="Z762" s="11"/>
      <c r="AA762" s="11"/>
      <c r="AB762" s="11"/>
      <c r="AC762" s="11"/>
      <c r="AD762" s="11"/>
      <c r="AE762" s="11"/>
      <c r="AT762" s="238" t="s">
        <v>199</v>
      </c>
      <c r="AU762" s="238" t="s">
        <v>85</v>
      </c>
      <c r="AV762" s="11" t="s">
        <v>85</v>
      </c>
      <c r="AW762" s="11" t="s">
        <v>32</v>
      </c>
      <c r="AX762" s="11" t="s">
        <v>76</v>
      </c>
      <c r="AY762" s="238" t="s">
        <v>195</v>
      </c>
    </row>
    <row r="763" s="11" customFormat="1">
      <c r="A763" s="11"/>
      <c r="B763" s="228"/>
      <c r="C763" s="229"/>
      <c r="D763" s="213" t="s">
        <v>199</v>
      </c>
      <c r="E763" s="230" t="s">
        <v>1</v>
      </c>
      <c r="F763" s="231" t="s">
        <v>3542</v>
      </c>
      <c r="G763" s="229"/>
      <c r="H763" s="232">
        <v>-424.30000000000001</v>
      </c>
      <c r="I763" s="233"/>
      <c r="J763" s="229"/>
      <c r="K763" s="229"/>
      <c r="L763" s="234"/>
      <c r="M763" s="235"/>
      <c r="N763" s="236"/>
      <c r="O763" s="236"/>
      <c r="P763" s="236"/>
      <c r="Q763" s="236"/>
      <c r="R763" s="236"/>
      <c r="S763" s="236"/>
      <c r="T763" s="237"/>
      <c r="U763" s="11"/>
      <c r="V763" s="11"/>
      <c r="W763" s="11"/>
      <c r="X763" s="11"/>
      <c r="Y763" s="11"/>
      <c r="Z763" s="11"/>
      <c r="AA763" s="11"/>
      <c r="AB763" s="11"/>
      <c r="AC763" s="11"/>
      <c r="AD763" s="11"/>
      <c r="AE763" s="11"/>
      <c r="AT763" s="238" t="s">
        <v>199</v>
      </c>
      <c r="AU763" s="238" t="s">
        <v>85</v>
      </c>
      <c r="AV763" s="11" t="s">
        <v>85</v>
      </c>
      <c r="AW763" s="11" t="s">
        <v>32</v>
      </c>
      <c r="AX763" s="11" t="s">
        <v>76</v>
      </c>
      <c r="AY763" s="238" t="s">
        <v>195</v>
      </c>
    </row>
    <row r="764" s="11" customFormat="1">
      <c r="A764" s="11"/>
      <c r="B764" s="228"/>
      <c r="C764" s="229"/>
      <c r="D764" s="213" t="s">
        <v>199</v>
      </c>
      <c r="E764" s="230" t="s">
        <v>1</v>
      </c>
      <c r="F764" s="231" t="s">
        <v>3543</v>
      </c>
      <c r="G764" s="229"/>
      <c r="H764" s="232">
        <v>-174.24500000000001</v>
      </c>
      <c r="I764" s="233"/>
      <c r="J764" s="229"/>
      <c r="K764" s="229"/>
      <c r="L764" s="234"/>
      <c r="M764" s="235"/>
      <c r="N764" s="236"/>
      <c r="O764" s="236"/>
      <c r="P764" s="236"/>
      <c r="Q764" s="236"/>
      <c r="R764" s="236"/>
      <c r="S764" s="236"/>
      <c r="T764" s="237"/>
      <c r="U764" s="11"/>
      <c r="V764" s="11"/>
      <c r="W764" s="11"/>
      <c r="X764" s="11"/>
      <c r="Y764" s="11"/>
      <c r="Z764" s="11"/>
      <c r="AA764" s="11"/>
      <c r="AB764" s="11"/>
      <c r="AC764" s="11"/>
      <c r="AD764" s="11"/>
      <c r="AE764" s="11"/>
      <c r="AT764" s="238" t="s">
        <v>199</v>
      </c>
      <c r="AU764" s="238" t="s">
        <v>85</v>
      </c>
      <c r="AV764" s="11" t="s">
        <v>85</v>
      </c>
      <c r="AW764" s="11" t="s">
        <v>32</v>
      </c>
      <c r="AX764" s="11" t="s">
        <v>76</v>
      </c>
      <c r="AY764" s="238" t="s">
        <v>195</v>
      </c>
    </row>
    <row r="765" s="11" customFormat="1">
      <c r="A765" s="11"/>
      <c r="B765" s="228"/>
      <c r="C765" s="229"/>
      <c r="D765" s="213" t="s">
        <v>199</v>
      </c>
      <c r="E765" s="230" t="s">
        <v>1</v>
      </c>
      <c r="F765" s="231" t="s">
        <v>3544</v>
      </c>
      <c r="G765" s="229"/>
      <c r="H765" s="232">
        <v>-34.524999999999999</v>
      </c>
      <c r="I765" s="233"/>
      <c r="J765" s="229"/>
      <c r="K765" s="229"/>
      <c r="L765" s="234"/>
      <c r="M765" s="235"/>
      <c r="N765" s="236"/>
      <c r="O765" s="236"/>
      <c r="P765" s="236"/>
      <c r="Q765" s="236"/>
      <c r="R765" s="236"/>
      <c r="S765" s="236"/>
      <c r="T765" s="237"/>
      <c r="U765" s="11"/>
      <c r="V765" s="11"/>
      <c r="W765" s="11"/>
      <c r="X765" s="11"/>
      <c r="Y765" s="11"/>
      <c r="Z765" s="11"/>
      <c r="AA765" s="11"/>
      <c r="AB765" s="11"/>
      <c r="AC765" s="11"/>
      <c r="AD765" s="11"/>
      <c r="AE765" s="11"/>
      <c r="AT765" s="238" t="s">
        <v>199</v>
      </c>
      <c r="AU765" s="238" t="s">
        <v>85</v>
      </c>
      <c r="AV765" s="11" t="s">
        <v>85</v>
      </c>
      <c r="AW765" s="11" t="s">
        <v>32</v>
      </c>
      <c r="AX765" s="11" t="s">
        <v>76</v>
      </c>
      <c r="AY765" s="238" t="s">
        <v>195</v>
      </c>
    </row>
    <row r="766" s="11" customFormat="1">
      <c r="A766" s="11"/>
      <c r="B766" s="228"/>
      <c r="C766" s="229"/>
      <c r="D766" s="213" t="s">
        <v>199</v>
      </c>
      <c r="E766" s="230" t="s">
        <v>1</v>
      </c>
      <c r="F766" s="231" t="s">
        <v>3545</v>
      </c>
      <c r="G766" s="229"/>
      <c r="H766" s="232">
        <v>-1.085</v>
      </c>
      <c r="I766" s="233"/>
      <c r="J766" s="229"/>
      <c r="K766" s="229"/>
      <c r="L766" s="234"/>
      <c r="M766" s="235"/>
      <c r="N766" s="236"/>
      <c r="O766" s="236"/>
      <c r="P766" s="236"/>
      <c r="Q766" s="236"/>
      <c r="R766" s="236"/>
      <c r="S766" s="236"/>
      <c r="T766" s="237"/>
      <c r="U766" s="11"/>
      <c r="V766" s="11"/>
      <c r="W766" s="11"/>
      <c r="X766" s="11"/>
      <c r="Y766" s="11"/>
      <c r="Z766" s="11"/>
      <c r="AA766" s="11"/>
      <c r="AB766" s="11"/>
      <c r="AC766" s="11"/>
      <c r="AD766" s="11"/>
      <c r="AE766" s="11"/>
      <c r="AT766" s="238" t="s">
        <v>199</v>
      </c>
      <c r="AU766" s="238" t="s">
        <v>85</v>
      </c>
      <c r="AV766" s="11" t="s">
        <v>85</v>
      </c>
      <c r="AW766" s="11" t="s">
        <v>32</v>
      </c>
      <c r="AX766" s="11" t="s">
        <v>76</v>
      </c>
      <c r="AY766" s="238" t="s">
        <v>195</v>
      </c>
    </row>
    <row r="767" s="15" customFormat="1">
      <c r="A767" s="15"/>
      <c r="B767" s="287"/>
      <c r="C767" s="288"/>
      <c r="D767" s="213" t="s">
        <v>199</v>
      </c>
      <c r="E767" s="289" t="s">
        <v>1</v>
      </c>
      <c r="F767" s="290" t="s">
        <v>1422</v>
      </c>
      <c r="G767" s="288"/>
      <c r="H767" s="291">
        <v>1921.0070000000001</v>
      </c>
      <c r="I767" s="292"/>
      <c r="J767" s="288"/>
      <c r="K767" s="288"/>
      <c r="L767" s="293"/>
      <c r="M767" s="294"/>
      <c r="N767" s="295"/>
      <c r="O767" s="295"/>
      <c r="P767" s="295"/>
      <c r="Q767" s="295"/>
      <c r="R767" s="295"/>
      <c r="S767" s="295"/>
      <c r="T767" s="296"/>
      <c r="U767" s="15"/>
      <c r="V767" s="15"/>
      <c r="W767" s="15"/>
      <c r="X767" s="15"/>
      <c r="Y767" s="15"/>
      <c r="Z767" s="15"/>
      <c r="AA767" s="15"/>
      <c r="AB767" s="15"/>
      <c r="AC767" s="15"/>
      <c r="AD767" s="15"/>
      <c r="AE767" s="15"/>
      <c r="AT767" s="297" t="s">
        <v>199</v>
      </c>
      <c r="AU767" s="297" t="s">
        <v>85</v>
      </c>
      <c r="AV767" s="15" t="s">
        <v>234</v>
      </c>
      <c r="AW767" s="15" t="s">
        <v>32</v>
      </c>
      <c r="AX767" s="15" t="s">
        <v>83</v>
      </c>
      <c r="AY767" s="297" t="s">
        <v>195</v>
      </c>
    </row>
    <row r="768" s="2" customFormat="1" ht="24.15" customHeight="1">
      <c r="A768" s="39"/>
      <c r="B768" s="40"/>
      <c r="C768" s="262" t="s">
        <v>365</v>
      </c>
      <c r="D768" s="262" t="s">
        <v>224</v>
      </c>
      <c r="E768" s="263" t="s">
        <v>1681</v>
      </c>
      <c r="F768" s="264" t="s">
        <v>1682</v>
      </c>
      <c r="G768" s="265" t="s">
        <v>1237</v>
      </c>
      <c r="H768" s="266">
        <v>815.91999999999996</v>
      </c>
      <c r="I768" s="267"/>
      <c r="J768" s="268">
        <f>ROUND(I768*H768,2)</f>
        <v>0</v>
      </c>
      <c r="K768" s="264" t="s">
        <v>1</v>
      </c>
      <c r="L768" s="269"/>
      <c r="M768" s="270" t="s">
        <v>1</v>
      </c>
      <c r="N768" s="271" t="s">
        <v>41</v>
      </c>
      <c r="O768" s="92"/>
      <c r="P768" s="209">
        <f>O768*H768</f>
        <v>0</v>
      </c>
      <c r="Q768" s="209">
        <v>0</v>
      </c>
      <c r="R768" s="209">
        <f>Q768*H768</f>
        <v>0</v>
      </c>
      <c r="S768" s="209">
        <v>0</v>
      </c>
      <c r="T768" s="210">
        <f>S768*H768</f>
        <v>0</v>
      </c>
      <c r="U768" s="39"/>
      <c r="V768" s="39"/>
      <c r="W768" s="39"/>
      <c r="X768" s="39"/>
      <c r="Y768" s="39"/>
      <c r="Z768" s="39"/>
      <c r="AA768" s="39"/>
      <c r="AB768" s="39"/>
      <c r="AC768" s="39"/>
      <c r="AD768" s="39"/>
      <c r="AE768" s="39"/>
      <c r="AR768" s="211" t="s">
        <v>253</v>
      </c>
      <c r="AT768" s="211" t="s">
        <v>224</v>
      </c>
      <c r="AU768" s="211" t="s">
        <v>85</v>
      </c>
      <c r="AY768" s="18" t="s">
        <v>195</v>
      </c>
      <c r="BE768" s="212">
        <f>IF(N768="základní",J768,0)</f>
        <v>0</v>
      </c>
      <c r="BF768" s="212">
        <f>IF(N768="snížená",J768,0)</f>
        <v>0</v>
      </c>
      <c r="BG768" s="212">
        <f>IF(N768="zákl. přenesená",J768,0)</f>
        <v>0</v>
      </c>
      <c r="BH768" s="212">
        <f>IF(N768="sníž. přenesená",J768,0)</f>
        <v>0</v>
      </c>
      <c r="BI768" s="212">
        <f>IF(N768="nulová",J768,0)</f>
        <v>0</v>
      </c>
      <c r="BJ768" s="18" t="s">
        <v>83</v>
      </c>
      <c r="BK768" s="212">
        <f>ROUND(I768*H768,2)</f>
        <v>0</v>
      </c>
      <c r="BL768" s="18" t="s">
        <v>234</v>
      </c>
      <c r="BM768" s="211" t="s">
        <v>3546</v>
      </c>
    </row>
    <row r="769" s="10" customFormat="1">
      <c r="A769" s="10"/>
      <c r="B769" s="218"/>
      <c r="C769" s="219"/>
      <c r="D769" s="213" t="s">
        <v>199</v>
      </c>
      <c r="E769" s="220" t="s">
        <v>1</v>
      </c>
      <c r="F769" s="221" t="s">
        <v>3547</v>
      </c>
      <c r="G769" s="219"/>
      <c r="H769" s="220" t="s">
        <v>1</v>
      </c>
      <c r="I769" s="222"/>
      <c r="J769" s="219"/>
      <c r="K769" s="219"/>
      <c r="L769" s="223"/>
      <c r="M769" s="224"/>
      <c r="N769" s="225"/>
      <c r="O769" s="225"/>
      <c r="P769" s="225"/>
      <c r="Q769" s="225"/>
      <c r="R769" s="225"/>
      <c r="S769" s="225"/>
      <c r="T769" s="226"/>
      <c r="U769" s="10"/>
      <c r="V769" s="10"/>
      <c r="W769" s="10"/>
      <c r="X769" s="10"/>
      <c r="Y769" s="10"/>
      <c r="Z769" s="10"/>
      <c r="AA769" s="10"/>
      <c r="AB769" s="10"/>
      <c r="AC769" s="10"/>
      <c r="AD769" s="10"/>
      <c r="AE769" s="10"/>
      <c r="AT769" s="227" t="s">
        <v>199</v>
      </c>
      <c r="AU769" s="227" t="s">
        <v>85</v>
      </c>
      <c r="AV769" s="10" t="s">
        <v>83</v>
      </c>
      <c r="AW769" s="10" t="s">
        <v>32</v>
      </c>
      <c r="AX769" s="10" t="s">
        <v>76</v>
      </c>
      <c r="AY769" s="227" t="s">
        <v>195</v>
      </c>
    </row>
    <row r="770" s="10" customFormat="1">
      <c r="A770" s="10"/>
      <c r="B770" s="218"/>
      <c r="C770" s="219"/>
      <c r="D770" s="213" t="s">
        <v>199</v>
      </c>
      <c r="E770" s="220" t="s">
        <v>1</v>
      </c>
      <c r="F770" s="221" t="s">
        <v>3548</v>
      </c>
      <c r="G770" s="219"/>
      <c r="H770" s="220" t="s">
        <v>1</v>
      </c>
      <c r="I770" s="222"/>
      <c r="J770" s="219"/>
      <c r="K770" s="219"/>
      <c r="L770" s="223"/>
      <c r="M770" s="224"/>
      <c r="N770" s="225"/>
      <c r="O770" s="225"/>
      <c r="P770" s="225"/>
      <c r="Q770" s="225"/>
      <c r="R770" s="225"/>
      <c r="S770" s="225"/>
      <c r="T770" s="226"/>
      <c r="U770" s="10"/>
      <c r="V770" s="10"/>
      <c r="W770" s="10"/>
      <c r="X770" s="10"/>
      <c r="Y770" s="10"/>
      <c r="Z770" s="10"/>
      <c r="AA770" s="10"/>
      <c r="AB770" s="10"/>
      <c r="AC770" s="10"/>
      <c r="AD770" s="10"/>
      <c r="AE770" s="10"/>
      <c r="AT770" s="227" t="s">
        <v>199</v>
      </c>
      <c r="AU770" s="227" t="s">
        <v>85</v>
      </c>
      <c r="AV770" s="10" t="s">
        <v>83</v>
      </c>
      <c r="AW770" s="10" t="s">
        <v>32</v>
      </c>
      <c r="AX770" s="10" t="s">
        <v>76</v>
      </c>
      <c r="AY770" s="227" t="s">
        <v>195</v>
      </c>
    </row>
    <row r="771" s="11" customFormat="1">
      <c r="A771" s="11"/>
      <c r="B771" s="228"/>
      <c r="C771" s="229"/>
      <c r="D771" s="213" t="s">
        <v>199</v>
      </c>
      <c r="E771" s="230" t="s">
        <v>1</v>
      </c>
      <c r="F771" s="231" t="s">
        <v>3549</v>
      </c>
      <c r="G771" s="229"/>
      <c r="H771" s="232">
        <v>211.60300000000001</v>
      </c>
      <c r="I771" s="233"/>
      <c r="J771" s="229"/>
      <c r="K771" s="229"/>
      <c r="L771" s="234"/>
      <c r="M771" s="235"/>
      <c r="N771" s="236"/>
      <c r="O771" s="236"/>
      <c r="P771" s="236"/>
      <c r="Q771" s="236"/>
      <c r="R771" s="236"/>
      <c r="S771" s="236"/>
      <c r="T771" s="237"/>
      <c r="U771" s="11"/>
      <c r="V771" s="11"/>
      <c r="W771" s="11"/>
      <c r="X771" s="11"/>
      <c r="Y771" s="11"/>
      <c r="Z771" s="11"/>
      <c r="AA771" s="11"/>
      <c r="AB771" s="11"/>
      <c r="AC771" s="11"/>
      <c r="AD771" s="11"/>
      <c r="AE771" s="11"/>
      <c r="AT771" s="238" t="s">
        <v>199</v>
      </c>
      <c r="AU771" s="238" t="s">
        <v>85</v>
      </c>
      <c r="AV771" s="11" t="s">
        <v>85</v>
      </c>
      <c r="AW771" s="11" t="s">
        <v>32</v>
      </c>
      <c r="AX771" s="11" t="s">
        <v>76</v>
      </c>
      <c r="AY771" s="238" t="s">
        <v>195</v>
      </c>
    </row>
    <row r="772" s="11" customFormat="1">
      <c r="A772" s="11"/>
      <c r="B772" s="228"/>
      <c r="C772" s="229"/>
      <c r="D772" s="213" t="s">
        <v>199</v>
      </c>
      <c r="E772" s="230" t="s">
        <v>1</v>
      </c>
      <c r="F772" s="231" t="s">
        <v>3550</v>
      </c>
      <c r="G772" s="229"/>
      <c r="H772" s="232">
        <v>63.18</v>
      </c>
      <c r="I772" s="233"/>
      <c r="J772" s="229"/>
      <c r="K772" s="229"/>
      <c r="L772" s="234"/>
      <c r="M772" s="235"/>
      <c r="N772" s="236"/>
      <c r="O772" s="236"/>
      <c r="P772" s="236"/>
      <c r="Q772" s="236"/>
      <c r="R772" s="236"/>
      <c r="S772" s="236"/>
      <c r="T772" s="237"/>
      <c r="U772" s="11"/>
      <c r="V772" s="11"/>
      <c r="W772" s="11"/>
      <c r="X772" s="11"/>
      <c r="Y772" s="11"/>
      <c r="Z772" s="11"/>
      <c r="AA772" s="11"/>
      <c r="AB772" s="11"/>
      <c r="AC772" s="11"/>
      <c r="AD772" s="11"/>
      <c r="AE772" s="11"/>
      <c r="AT772" s="238" t="s">
        <v>199</v>
      </c>
      <c r="AU772" s="238" t="s">
        <v>85</v>
      </c>
      <c r="AV772" s="11" t="s">
        <v>85</v>
      </c>
      <c r="AW772" s="11" t="s">
        <v>32</v>
      </c>
      <c r="AX772" s="11" t="s">
        <v>76</v>
      </c>
      <c r="AY772" s="238" t="s">
        <v>195</v>
      </c>
    </row>
    <row r="773" s="11" customFormat="1">
      <c r="A773" s="11"/>
      <c r="B773" s="228"/>
      <c r="C773" s="229"/>
      <c r="D773" s="213" t="s">
        <v>199</v>
      </c>
      <c r="E773" s="230" t="s">
        <v>1</v>
      </c>
      <c r="F773" s="231" t="s">
        <v>3551</v>
      </c>
      <c r="G773" s="229"/>
      <c r="H773" s="232">
        <v>161.62100000000001</v>
      </c>
      <c r="I773" s="233"/>
      <c r="J773" s="229"/>
      <c r="K773" s="229"/>
      <c r="L773" s="234"/>
      <c r="M773" s="235"/>
      <c r="N773" s="236"/>
      <c r="O773" s="236"/>
      <c r="P773" s="236"/>
      <c r="Q773" s="236"/>
      <c r="R773" s="236"/>
      <c r="S773" s="236"/>
      <c r="T773" s="237"/>
      <c r="U773" s="11"/>
      <c r="V773" s="11"/>
      <c r="W773" s="11"/>
      <c r="X773" s="11"/>
      <c r="Y773" s="11"/>
      <c r="Z773" s="11"/>
      <c r="AA773" s="11"/>
      <c r="AB773" s="11"/>
      <c r="AC773" s="11"/>
      <c r="AD773" s="11"/>
      <c r="AE773" s="11"/>
      <c r="AT773" s="238" t="s">
        <v>199</v>
      </c>
      <c r="AU773" s="238" t="s">
        <v>85</v>
      </c>
      <c r="AV773" s="11" t="s">
        <v>85</v>
      </c>
      <c r="AW773" s="11" t="s">
        <v>32</v>
      </c>
      <c r="AX773" s="11" t="s">
        <v>76</v>
      </c>
      <c r="AY773" s="238" t="s">
        <v>195</v>
      </c>
    </row>
    <row r="774" s="11" customFormat="1">
      <c r="A774" s="11"/>
      <c r="B774" s="228"/>
      <c r="C774" s="229"/>
      <c r="D774" s="213" t="s">
        <v>199</v>
      </c>
      <c r="E774" s="230" t="s">
        <v>1</v>
      </c>
      <c r="F774" s="231" t="s">
        <v>3552</v>
      </c>
      <c r="G774" s="229"/>
      <c r="H774" s="232">
        <v>55.25</v>
      </c>
      <c r="I774" s="233"/>
      <c r="J774" s="229"/>
      <c r="K774" s="229"/>
      <c r="L774" s="234"/>
      <c r="M774" s="235"/>
      <c r="N774" s="236"/>
      <c r="O774" s="236"/>
      <c r="P774" s="236"/>
      <c r="Q774" s="236"/>
      <c r="R774" s="236"/>
      <c r="S774" s="236"/>
      <c r="T774" s="237"/>
      <c r="U774" s="11"/>
      <c r="V774" s="11"/>
      <c r="W774" s="11"/>
      <c r="X774" s="11"/>
      <c r="Y774" s="11"/>
      <c r="Z774" s="11"/>
      <c r="AA774" s="11"/>
      <c r="AB774" s="11"/>
      <c r="AC774" s="11"/>
      <c r="AD774" s="11"/>
      <c r="AE774" s="11"/>
      <c r="AT774" s="238" t="s">
        <v>199</v>
      </c>
      <c r="AU774" s="238" t="s">
        <v>85</v>
      </c>
      <c r="AV774" s="11" t="s">
        <v>85</v>
      </c>
      <c r="AW774" s="11" t="s">
        <v>32</v>
      </c>
      <c r="AX774" s="11" t="s">
        <v>76</v>
      </c>
      <c r="AY774" s="238" t="s">
        <v>195</v>
      </c>
    </row>
    <row r="775" s="11" customFormat="1">
      <c r="A775" s="11"/>
      <c r="B775" s="228"/>
      <c r="C775" s="229"/>
      <c r="D775" s="213" t="s">
        <v>199</v>
      </c>
      <c r="E775" s="230" t="s">
        <v>1</v>
      </c>
      <c r="F775" s="231" t="s">
        <v>3553</v>
      </c>
      <c r="G775" s="229"/>
      <c r="H775" s="232">
        <v>19.620000000000001</v>
      </c>
      <c r="I775" s="233"/>
      <c r="J775" s="229"/>
      <c r="K775" s="229"/>
      <c r="L775" s="234"/>
      <c r="M775" s="235"/>
      <c r="N775" s="236"/>
      <c r="O775" s="236"/>
      <c r="P775" s="236"/>
      <c r="Q775" s="236"/>
      <c r="R775" s="236"/>
      <c r="S775" s="236"/>
      <c r="T775" s="237"/>
      <c r="U775" s="11"/>
      <c r="V775" s="11"/>
      <c r="W775" s="11"/>
      <c r="X775" s="11"/>
      <c r="Y775" s="11"/>
      <c r="Z775" s="11"/>
      <c r="AA775" s="11"/>
      <c r="AB775" s="11"/>
      <c r="AC775" s="11"/>
      <c r="AD775" s="11"/>
      <c r="AE775" s="11"/>
      <c r="AT775" s="238" t="s">
        <v>199</v>
      </c>
      <c r="AU775" s="238" t="s">
        <v>85</v>
      </c>
      <c r="AV775" s="11" t="s">
        <v>85</v>
      </c>
      <c r="AW775" s="11" t="s">
        <v>32</v>
      </c>
      <c r="AX775" s="11" t="s">
        <v>76</v>
      </c>
      <c r="AY775" s="238" t="s">
        <v>195</v>
      </c>
    </row>
    <row r="776" s="11" customFormat="1">
      <c r="A776" s="11"/>
      <c r="B776" s="228"/>
      <c r="C776" s="229"/>
      <c r="D776" s="213" t="s">
        <v>199</v>
      </c>
      <c r="E776" s="230" t="s">
        <v>1</v>
      </c>
      <c r="F776" s="231" t="s">
        <v>3554</v>
      </c>
      <c r="G776" s="229"/>
      <c r="H776" s="232">
        <v>4.8099999999999996</v>
      </c>
      <c r="I776" s="233"/>
      <c r="J776" s="229"/>
      <c r="K776" s="229"/>
      <c r="L776" s="234"/>
      <c r="M776" s="235"/>
      <c r="N776" s="236"/>
      <c r="O776" s="236"/>
      <c r="P776" s="236"/>
      <c r="Q776" s="236"/>
      <c r="R776" s="236"/>
      <c r="S776" s="236"/>
      <c r="T776" s="237"/>
      <c r="U776" s="11"/>
      <c r="V776" s="11"/>
      <c r="W776" s="11"/>
      <c r="X776" s="11"/>
      <c r="Y776" s="11"/>
      <c r="Z776" s="11"/>
      <c r="AA776" s="11"/>
      <c r="AB776" s="11"/>
      <c r="AC776" s="11"/>
      <c r="AD776" s="11"/>
      <c r="AE776" s="11"/>
      <c r="AT776" s="238" t="s">
        <v>199</v>
      </c>
      <c r="AU776" s="238" t="s">
        <v>85</v>
      </c>
      <c r="AV776" s="11" t="s">
        <v>85</v>
      </c>
      <c r="AW776" s="11" t="s">
        <v>32</v>
      </c>
      <c r="AX776" s="11" t="s">
        <v>76</v>
      </c>
      <c r="AY776" s="238" t="s">
        <v>195</v>
      </c>
    </row>
    <row r="777" s="11" customFormat="1">
      <c r="A777" s="11"/>
      <c r="B777" s="228"/>
      <c r="C777" s="229"/>
      <c r="D777" s="213" t="s">
        <v>199</v>
      </c>
      <c r="E777" s="230" t="s">
        <v>1</v>
      </c>
      <c r="F777" s="231" t="s">
        <v>3555</v>
      </c>
      <c r="G777" s="229"/>
      <c r="H777" s="232">
        <v>5.3579999999999997</v>
      </c>
      <c r="I777" s="233"/>
      <c r="J777" s="229"/>
      <c r="K777" s="229"/>
      <c r="L777" s="234"/>
      <c r="M777" s="235"/>
      <c r="N777" s="236"/>
      <c r="O777" s="236"/>
      <c r="P777" s="236"/>
      <c r="Q777" s="236"/>
      <c r="R777" s="236"/>
      <c r="S777" s="236"/>
      <c r="T777" s="237"/>
      <c r="U777" s="11"/>
      <c r="V777" s="11"/>
      <c r="W777" s="11"/>
      <c r="X777" s="11"/>
      <c r="Y777" s="11"/>
      <c r="Z777" s="11"/>
      <c r="AA777" s="11"/>
      <c r="AB777" s="11"/>
      <c r="AC777" s="11"/>
      <c r="AD777" s="11"/>
      <c r="AE777" s="11"/>
      <c r="AT777" s="238" t="s">
        <v>199</v>
      </c>
      <c r="AU777" s="238" t="s">
        <v>85</v>
      </c>
      <c r="AV777" s="11" t="s">
        <v>85</v>
      </c>
      <c r="AW777" s="11" t="s">
        <v>32</v>
      </c>
      <c r="AX777" s="11" t="s">
        <v>76</v>
      </c>
      <c r="AY777" s="238" t="s">
        <v>195</v>
      </c>
    </row>
    <row r="778" s="11" customFormat="1">
      <c r="A778" s="11"/>
      <c r="B778" s="228"/>
      <c r="C778" s="229"/>
      <c r="D778" s="213" t="s">
        <v>199</v>
      </c>
      <c r="E778" s="230" t="s">
        <v>1</v>
      </c>
      <c r="F778" s="231" t="s">
        <v>3556</v>
      </c>
      <c r="G778" s="229"/>
      <c r="H778" s="232">
        <v>5.4279999999999999</v>
      </c>
      <c r="I778" s="233"/>
      <c r="J778" s="229"/>
      <c r="K778" s="229"/>
      <c r="L778" s="234"/>
      <c r="M778" s="235"/>
      <c r="N778" s="236"/>
      <c r="O778" s="236"/>
      <c r="P778" s="236"/>
      <c r="Q778" s="236"/>
      <c r="R778" s="236"/>
      <c r="S778" s="236"/>
      <c r="T778" s="237"/>
      <c r="U778" s="11"/>
      <c r="V778" s="11"/>
      <c r="W778" s="11"/>
      <c r="X778" s="11"/>
      <c r="Y778" s="11"/>
      <c r="Z778" s="11"/>
      <c r="AA778" s="11"/>
      <c r="AB778" s="11"/>
      <c r="AC778" s="11"/>
      <c r="AD778" s="11"/>
      <c r="AE778" s="11"/>
      <c r="AT778" s="238" t="s">
        <v>199</v>
      </c>
      <c r="AU778" s="238" t="s">
        <v>85</v>
      </c>
      <c r="AV778" s="11" t="s">
        <v>85</v>
      </c>
      <c r="AW778" s="11" t="s">
        <v>32</v>
      </c>
      <c r="AX778" s="11" t="s">
        <v>76</v>
      </c>
      <c r="AY778" s="238" t="s">
        <v>195</v>
      </c>
    </row>
    <row r="779" s="11" customFormat="1">
      <c r="A779" s="11"/>
      <c r="B779" s="228"/>
      <c r="C779" s="229"/>
      <c r="D779" s="213" t="s">
        <v>199</v>
      </c>
      <c r="E779" s="230" t="s">
        <v>1</v>
      </c>
      <c r="F779" s="231" t="s">
        <v>3557</v>
      </c>
      <c r="G779" s="229"/>
      <c r="H779" s="232">
        <v>21.879999999999999</v>
      </c>
      <c r="I779" s="233"/>
      <c r="J779" s="229"/>
      <c r="K779" s="229"/>
      <c r="L779" s="234"/>
      <c r="M779" s="235"/>
      <c r="N779" s="236"/>
      <c r="O779" s="236"/>
      <c r="P779" s="236"/>
      <c r="Q779" s="236"/>
      <c r="R779" s="236"/>
      <c r="S779" s="236"/>
      <c r="T779" s="237"/>
      <c r="U779" s="11"/>
      <c r="V779" s="11"/>
      <c r="W779" s="11"/>
      <c r="X779" s="11"/>
      <c r="Y779" s="11"/>
      <c r="Z779" s="11"/>
      <c r="AA779" s="11"/>
      <c r="AB779" s="11"/>
      <c r="AC779" s="11"/>
      <c r="AD779" s="11"/>
      <c r="AE779" s="11"/>
      <c r="AT779" s="238" t="s">
        <v>199</v>
      </c>
      <c r="AU779" s="238" t="s">
        <v>85</v>
      </c>
      <c r="AV779" s="11" t="s">
        <v>85</v>
      </c>
      <c r="AW779" s="11" t="s">
        <v>32</v>
      </c>
      <c r="AX779" s="11" t="s">
        <v>76</v>
      </c>
      <c r="AY779" s="238" t="s">
        <v>195</v>
      </c>
    </row>
    <row r="780" s="11" customFormat="1">
      <c r="A780" s="11"/>
      <c r="B780" s="228"/>
      <c r="C780" s="229"/>
      <c r="D780" s="213" t="s">
        <v>199</v>
      </c>
      <c r="E780" s="230" t="s">
        <v>1</v>
      </c>
      <c r="F780" s="231" t="s">
        <v>3558</v>
      </c>
      <c r="G780" s="229"/>
      <c r="H780" s="232">
        <v>5.0049999999999999</v>
      </c>
      <c r="I780" s="233"/>
      <c r="J780" s="229"/>
      <c r="K780" s="229"/>
      <c r="L780" s="234"/>
      <c r="M780" s="235"/>
      <c r="N780" s="236"/>
      <c r="O780" s="236"/>
      <c r="P780" s="236"/>
      <c r="Q780" s="236"/>
      <c r="R780" s="236"/>
      <c r="S780" s="236"/>
      <c r="T780" s="237"/>
      <c r="U780" s="11"/>
      <c r="V780" s="11"/>
      <c r="W780" s="11"/>
      <c r="X780" s="11"/>
      <c r="Y780" s="11"/>
      <c r="Z780" s="11"/>
      <c r="AA780" s="11"/>
      <c r="AB780" s="11"/>
      <c r="AC780" s="11"/>
      <c r="AD780" s="11"/>
      <c r="AE780" s="11"/>
      <c r="AT780" s="238" t="s">
        <v>199</v>
      </c>
      <c r="AU780" s="238" t="s">
        <v>85</v>
      </c>
      <c r="AV780" s="11" t="s">
        <v>85</v>
      </c>
      <c r="AW780" s="11" t="s">
        <v>32</v>
      </c>
      <c r="AX780" s="11" t="s">
        <v>76</v>
      </c>
      <c r="AY780" s="238" t="s">
        <v>195</v>
      </c>
    </row>
    <row r="781" s="11" customFormat="1">
      <c r="A781" s="11"/>
      <c r="B781" s="228"/>
      <c r="C781" s="229"/>
      <c r="D781" s="213" t="s">
        <v>199</v>
      </c>
      <c r="E781" s="230" t="s">
        <v>1</v>
      </c>
      <c r="F781" s="231" t="s">
        <v>3559</v>
      </c>
      <c r="G781" s="229"/>
      <c r="H781" s="232">
        <v>5.7460000000000004</v>
      </c>
      <c r="I781" s="233"/>
      <c r="J781" s="229"/>
      <c r="K781" s="229"/>
      <c r="L781" s="234"/>
      <c r="M781" s="235"/>
      <c r="N781" s="236"/>
      <c r="O781" s="236"/>
      <c r="P781" s="236"/>
      <c r="Q781" s="236"/>
      <c r="R781" s="236"/>
      <c r="S781" s="236"/>
      <c r="T781" s="237"/>
      <c r="U781" s="11"/>
      <c r="V781" s="11"/>
      <c r="W781" s="11"/>
      <c r="X781" s="11"/>
      <c r="Y781" s="11"/>
      <c r="Z781" s="11"/>
      <c r="AA781" s="11"/>
      <c r="AB781" s="11"/>
      <c r="AC781" s="11"/>
      <c r="AD781" s="11"/>
      <c r="AE781" s="11"/>
      <c r="AT781" s="238" t="s">
        <v>199</v>
      </c>
      <c r="AU781" s="238" t="s">
        <v>85</v>
      </c>
      <c r="AV781" s="11" t="s">
        <v>85</v>
      </c>
      <c r="AW781" s="11" t="s">
        <v>32</v>
      </c>
      <c r="AX781" s="11" t="s">
        <v>76</v>
      </c>
      <c r="AY781" s="238" t="s">
        <v>195</v>
      </c>
    </row>
    <row r="782" s="11" customFormat="1">
      <c r="A782" s="11"/>
      <c r="B782" s="228"/>
      <c r="C782" s="229"/>
      <c r="D782" s="213" t="s">
        <v>199</v>
      </c>
      <c r="E782" s="230" t="s">
        <v>1</v>
      </c>
      <c r="F782" s="231" t="s">
        <v>3560</v>
      </c>
      <c r="G782" s="229"/>
      <c r="H782" s="232">
        <v>7.3129999999999997</v>
      </c>
      <c r="I782" s="233"/>
      <c r="J782" s="229"/>
      <c r="K782" s="229"/>
      <c r="L782" s="234"/>
      <c r="M782" s="235"/>
      <c r="N782" s="236"/>
      <c r="O782" s="236"/>
      <c r="P782" s="236"/>
      <c r="Q782" s="236"/>
      <c r="R782" s="236"/>
      <c r="S782" s="236"/>
      <c r="T782" s="237"/>
      <c r="U782" s="11"/>
      <c r="V782" s="11"/>
      <c r="W782" s="11"/>
      <c r="X782" s="11"/>
      <c r="Y782" s="11"/>
      <c r="Z782" s="11"/>
      <c r="AA782" s="11"/>
      <c r="AB782" s="11"/>
      <c r="AC782" s="11"/>
      <c r="AD782" s="11"/>
      <c r="AE782" s="11"/>
      <c r="AT782" s="238" t="s">
        <v>199</v>
      </c>
      <c r="AU782" s="238" t="s">
        <v>85</v>
      </c>
      <c r="AV782" s="11" t="s">
        <v>85</v>
      </c>
      <c r="AW782" s="11" t="s">
        <v>32</v>
      </c>
      <c r="AX782" s="11" t="s">
        <v>76</v>
      </c>
      <c r="AY782" s="238" t="s">
        <v>195</v>
      </c>
    </row>
    <row r="783" s="16" customFormat="1">
      <c r="A783" s="16"/>
      <c r="B783" s="298"/>
      <c r="C783" s="299"/>
      <c r="D783" s="213" t="s">
        <v>199</v>
      </c>
      <c r="E783" s="300" t="s">
        <v>1</v>
      </c>
      <c r="F783" s="301" t="s">
        <v>1498</v>
      </c>
      <c r="G783" s="299"/>
      <c r="H783" s="302">
        <v>566.81399999999996</v>
      </c>
      <c r="I783" s="303"/>
      <c r="J783" s="299"/>
      <c r="K783" s="299"/>
      <c r="L783" s="304"/>
      <c r="M783" s="305"/>
      <c r="N783" s="306"/>
      <c r="O783" s="306"/>
      <c r="P783" s="306"/>
      <c r="Q783" s="306"/>
      <c r="R783" s="306"/>
      <c r="S783" s="306"/>
      <c r="T783" s="307"/>
      <c r="U783" s="16"/>
      <c r="V783" s="16"/>
      <c r="W783" s="16"/>
      <c r="X783" s="16"/>
      <c r="Y783" s="16"/>
      <c r="Z783" s="16"/>
      <c r="AA783" s="16"/>
      <c r="AB783" s="16"/>
      <c r="AC783" s="16"/>
      <c r="AD783" s="16"/>
      <c r="AE783" s="16"/>
      <c r="AT783" s="308" t="s">
        <v>199</v>
      </c>
      <c r="AU783" s="308" t="s">
        <v>85</v>
      </c>
      <c r="AV783" s="16" t="s">
        <v>229</v>
      </c>
      <c r="AW783" s="16" t="s">
        <v>32</v>
      </c>
      <c r="AX783" s="16" t="s">
        <v>76</v>
      </c>
      <c r="AY783" s="308" t="s">
        <v>195</v>
      </c>
    </row>
    <row r="784" s="10" customFormat="1">
      <c r="A784" s="10"/>
      <c r="B784" s="218"/>
      <c r="C784" s="219"/>
      <c r="D784" s="213" t="s">
        <v>199</v>
      </c>
      <c r="E784" s="220" t="s">
        <v>1</v>
      </c>
      <c r="F784" s="221" t="s">
        <v>3561</v>
      </c>
      <c r="G784" s="219"/>
      <c r="H784" s="220" t="s">
        <v>1</v>
      </c>
      <c r="I784" s="222"/>
      <c r="J784" s="219"/>
      <c r="K784" s="219"/>
      <c r="L784" s="223"/>
      <c r="M784" s="224"/>
      <c r="N784" s="225"/>
      <c r="O784" s="225"/>
      <c r="P784" s="225"/>
      <c r="Q784" s="225"/>
      <c r="R784" s="225"/>
      <c r="S784" s="225"/>
      <c r="T784" s="226"/>
      <c r="U784" s="10"/>
      <c r="V784" s="10"/>
      <c r="W784" s="10"/>
      <c r="X784" s="10"/>
      <c r="Y784" s="10"/>
      <c r="Z784" s="10"/>
      <c r="AA784" s="10"/>
      <c r="AB784" s="10"/>
      <c r="AC784" s="10"/>
      <c r="AD784" s="10"/>
      <c r="AE784" s="10"/>
      <c r="AT784" s="227" t="s">
        <v>199</v>
      </c>
      <c r="AU784" s="227" t="s">
        <v>85</v>
      </c>
      <c r="AV784" s="10" t="s">
        <v>83</v>
      </c>
      <c r="AW784" s="10" t="s">
        <v>32</v>
      </c>
      <c r="AX784" s="10" t="s">
        <v>76</v>
      </c>
      <c r="AY784" s="227" t="s">
        <v>195</v>
      </c>
    </row>
    <row r="785" s="10" customFormat="1">
      <c r="A785" s="10"/>
      <c r="B785" s="218"/>
      <c r="C785" s="219"/>
      <c r="D785" s="213" t="s">
        <v>199</v>
      </c>
      <c r="E785" s="220" t="s">
        <v>1</v>
      </c>
      <c r="F785" s="221" t="s">
        <v>3562</v>
      </c>
      <c r="G785" s="219"/>
      <c r="H785" s="220" t="s">
        <v>1</v>
      </c>
      <c r="I785" s="222"/>
      <c r="J785" s="219"/>
      <c r="K785" s="219"/>
      <c r="L785" s="223"/>
      <c r="M785" s="224"/>
      <c r="N785" s="225"/>
      <c r="O785" s="225"/>
      <c r="P785" s="225"/>
      <c r="Q785" s="225"/>
      <c r="R785" s="225"/>
      <c r="S785" s="225"/>
      <c r="T785" s="226"/>
      <c r="U785" s="10"/>
      <c r="V785" s="10"/>
      <c r="W785" s="10"/>
      <c r="X785" s="10"/>
      <c r="Y785" s="10"/>
      <c r="Z785" s="10"/>
      <c r="AA785" s="10"/>
      <c r="AB785" s="10"/>
      <c r="AC785" s="10"/>
      <c r="AD785" s="10"/>
      <c r="AE785" s="10"/>
      <c r="AT785" s="227" t="s">
        <v>199</v>
      </c>
      <c r="AU785" s="227" t="s">
        <v>85</v>
      </c>
      <c r="AV785" s="10" t="s">
        <v>83</v>
      </c>
      <c r="AW785" s="10" t="s">
        <v>32</v>
      </c>
      <c r="AX785" s="10" t="s">
        <v>76</v>
      </c>
      <c r="AY785" s="227" t="s">
        <v>195</v>
      </c>
    </row>
    <row r="786" s="11" customFormat="1">
      <c r="A786" s="11"/>
      <c r="B786" s="228"/>
      <c r="C786" s="229"/>
      <c r="D786" s="213" t="s">
        <v>199</v>
      </c>
      <c r="E786" s="230" t="s">
        <v>1</v>
      </c>
      <c r="F786" s="231" t="s">
        <v>3563</v>
      </c>
      <c r="G786" s="229"/>
      <c r="H786" s="232">
        <v>11.765000000000001</v>
      </c>
      <c r="I786" s="233"/>
      <c r="J786" s="229"/>
      <c r="K786" s="229"/>
      <c r="L786" s="234"/>
      <c r="M786" s="235"/>
      <c r="N786" s="236"/>
      <c r="O786" s="236"/>
      <c r="P786" s="236"/>
      <c r="Q786" s="236"/>
      <c r="R786" s="236"/>
      <c r="S786" s="236"/>
      <c r="T786" s="237"/>
      <c r="U786" s="11"/>
      <c r="V786" s="11"/>
      <c r="W786" s="11"/>
      <c r="X786" s="11"/>
      <c r="Y786" s="11"/>
      <c r="Z786" s="11"/>
      <c r="AA786" s="11"/>
      <c r="AB786" s="11"/>
      <c r="AC786" s="11"/>
      <c r="AD786" s="11"/>
      <c r="AE786" s="11"/>
      <c r="AT786" s="238" t="s">
        <v>199</v>
      </c>
      <c r="AU786" s="238" t="s">
        <v>85</v>
      </c>
      <c r="AV786" s="11" t="s">
        <v>85</v>
      </c>
      <c r="AW786" s="11" t="s">
        <v>32</v>
      </c>
      <c r="AX786" s="11" t="s">
        <v>76</v>
      </c>
      <c r="AY786" s="238" t="s">
        <v>195</v>
      </c>
    </row>
    <row r="787" s="11" customFormat="1">
      <c r="A787" s="11"/>
      <c r="B787" s="228"/>
      <c r="C787" s="229"/>
      <c r="D787" s="213" t="s">
        <v>199</v>
      </c>
      <c r="E787" s="230" t="s">
        <v>1</v>
      </c>
      <c r="F787" s="231" t="s">
        <v>3564</v>
      </c>
      <c r="G787" s="229"/>
      <c r="H787" s="232">
        <v>9.7829999999999995</v>
      </c>
      <c r="I787" s="233"/>
      <c r="J787" s="229"/>
      <c r="K787" s="229"/>
      <c r="L787" s="234"/>
      <c r="M787" s="235"/>
      <c r="N787" s="236"/>
      <c r="O787" s="236"/>
      <c r="P787" s="236"/>
      <c r="Q787" s="236"/>
      <c r="R787" s="236"/>
      <c r="S787" s="236"/>
      <c r="T787" s="237"/>
      <c r="U787" s="11"/>
      <c r="V787" s="11"/>
      <c r="W787" s="11"/>
      <c r="X787" s="11"/>
      <c r="Y787" s="11"/>
      <c r="Z787" s="11"/>
      <c r="AA787" s="11"/>
      <c r="AB787" s="11"/>
      <c r="AC787" s="11"/>
      <c r="AD787" s="11"/>
      <c r="AE787" s="11"/>
      <c r="AT787" s="238" t="s">
        <v>199</v>
      </c>
      <c r="AU787" s="238" t="s">
        <v>85</v>
      </c>
      <c r="AV787" s="11" t="s">
        <v>85</v>
      </c>
      <c r="AW787" s="11" t="s">
        <v>32</v>
      </c>
      <c r="AX787" s="11" t="s">
        <v>76</v>
      </c>
      <c r="AY787" s="238" t="s">
        <v>195</v>
      </c>
    </row>
    <row r="788" s="11" customFormat="1">
      <c r="A788" s="11"/>
      <c r="B788" s="228"/>
      <c r="C788" s="229"/>
      <c r="D788" s="213" t="s">
        <v>199</v>
      </c>
      <c r="E788" s="230" t="s">
        <v>1</v>
      </c>
      <c r="F788" s="231" t="s">
        <v>3565</v>
      </c>
      <c r="G788" s="229"/>
      <c r="H788" s="232">
        <v>66.257999999999996</v>
      </c>
      <c r="I788" s="233"/>
      <c r="J788" s="229"/>
      <c r="K788" s="229"/>
      <c r="L788" s="234"/>
      <c r="M788" s="235"/>
      <c r="N788" s="236"/>
      <c r="O788" s="236"/>
      <c r="P788" s="236"/>
      <c r="Q788" s="236"/>
      <c r="R788" s="236"/>
      <c r="S788" s="236"/>
      <c r="T788" s="237"/>
      <c r="U788" s="11"/>
      <c r="V788" s="11"/>
      <c r="W788" s="11"/>
      <c r="X788" s="11"/>
      <c r="Y788" s="11"/>
      <c r="Z788" s="11"/>
      <c r="AA788" s="11"/>
      <c r="AB788" s="11"/>
      <c r="AC788" s="11"/>
      <c r="AD788" s="11"/>
      <c r="AE788" s="11"/>
      <c r="AT788" s="238" t="s">
        <v>199</v>
      </c>
      <c r="AU788" s="238" t="s">
        <v>85</v>
      </c>
      <c r="AV788" s="11" t="s">
        <v>85</v>
      </c>
      <c r="AW788" s="11" t="s">
        <v>32</v>
      </c>
      <c r="AX788" s="11" t="s">
        <v>76</v>
      </c>
      <c r="AY788" s="238" t="s">
        <v>195</v>
      </c>
    </row>
    <row r="789" s="11" customFormat="1">
      <c r="A789" s="11"/>
      <c r="B789" s="228"/>
      <c r="C789" s="229"/>
      <c r="D789" s="213" t="s">
        <v>199</v>
      </c>
      <c r="E789" s="230" t="s">
        <v>1</v>
      </c>
      <c r="F789" s="231" t="s">
        <v>3566</v>
      </c>
      <c r="G789" s="229"/>
      <c r="H789" s="232">
        <v>22.295000000000002</v>
      </c>
      <c r="I789" s="233"/>
      <c r="J789" s="229"/>
      <c r="K789" s="229"/>
      <c r="L789" s="234"/>
      <c r="M789" s="235"/>
      <c r="N789" s="236"/>
      <c r="O789" s="236"/>
      <c r="P789" s="236"/>
      <c r="Q789" s="236"/>
      <c r="R789" s="236"/>
      <c r="S789" s="236"/>
      <c r="T789" s="237"/>
      <c r="U789" s="11"/>
      <c r="V789" s="11"/>
      <c r="W789" s="11"/>
      <c r="X789" s="11"/>
      <c r="Y789" s="11"/>
      <c r="Z789" s="11"/>
      <c r="AA789" s="11"/>
      <c r="AB789" s="11"/>
      <c r="AC789" s="11"/>
      <c r="AD789" s="11"/>
      <c r="AE789" s="11"/>
      <c r="AT789" s="238" t="s">
        <v>199</v>
      </c>
      <c r="AU789" s="238" t="s">
        <v>85</v>
      </c>
      <c r="AV789" s="11" t="s">
        <v>85</v>
      </c>
      <c r="AW789" s="11" t="s">
        <v>32</v>
      </c>
      <c r="AX789" s="11" t="s">
        <v>76</v>
      </c>
      <c r="AY789" s="238" t="s">
        <v>195</v>
      </c>
    </row>
    <row r="790" s="11" customFormat="1">
      <c r="A790" s="11"/>
      <c r="B790" s="228"/>
      <c r="C790" s="229"/>
      <c r="D790" s="213" t="s">
        <v>199</v>
      </c>
      <c r="E790" s="230" t="s">
        <v>1</v>
      </c>
      <c r="F790" s="231" t="s">
        <v>3567</v>
      </c>
      <c r="G790" s="229"/>
      <c r="H790" s="232">
        <v>40.845999999999997</v>
      </c>
      <c r="I790" s="233"/>
      <c r="J790" s="229"/>
      <c r="K790" s="229"/>
      <c r="L790" s="234"/>
      <c r="M790" s="235"/>
      <c r="N790" s="236"/>
      <c r="O790" s="236"/>
      <c r="P790" s="236"/>
      <c r="Q790" s="236"/>
      <c r="R790" s="236"/>
      <c r="S790" s="236"/>
      <c r="T790" s="237"/>
      <c r="U790" s="11"/>
      <c r="V790" s="11"/>
      <c r="W790" s="11"/>
      <c r="X790" s="11"/>
      <c r="Y790" s="11"/>
      <c r="Z790" s="11"/>
      <c r="AA790" s="11"/>
      <c r="AB790" s="11"/>
      <c r="AC790" s="11"/>
      <c r="AD790" s="11"/>
      <c r="AE790" s="11"/>
      <c r="AT790" s="238" t="s">
        <v>199</v>
      </c>
      <c r="AU790" s="238" t="s">
        <v>85</v>
      </c>
      <c r="AV790" s="11" t="s">
        <v>85</v>
      </c>
      <c r="AW790" s="11" t="s">
        <v>32</v>
      </c>
      <c r="AX790" s="11" t="s">
        <v>76</v>
      </c>
      <c r="AY790" s="238" t="s">
        <v>195</v>
      </c>
    </row>
    <row r="791" s="11" customFormat="1">
      <c r="A791" s="11"/>
      <c r="B791" s="228"/>
      <c r="C791" s="229"/>
      <c r="D791" s="213" t="s">
        <v>199</v>
      </c>
      <c r="E791" s="230" t="s">
        <v>1</v>
      </c>
      <c r="F791" s="231" t="s">
        <v>3568</v>
      </c>
      <c r="G791" s="229"/>
      <c r="H791" s="232">
        <v>16.640000000000001</v>
      </c>
      <c r="I791" s="233"/>
      <c r="J791" s="229"/>
      <c r="K791" s="229"/>
      <c r="L791" s="234"/>
      <c r="M791" s="235"/>
      <c r="N791" s="236"/>
      <c r="O791" s="236"/>
      <c r="P791" s="236"/>
      <c r="Q791" s="236"/>
      <c r="R791" s="236"/>
      <c r="S791" s="236"/>
      <c r="T791" s="237"/>
      <c r="U791" s="11"/>
      <c r="V791" s="11"/>
      <c r="W791" s="11"/>
      <c r="X791" s="11"/>
      <c r="Y791" s="11"/>
      <c r="Z791" s="11"/>
      <c r="AA791" s="11"/>
      <c r="AB791" s="11"/>
      <c r="AC791" s="11"/>
      <c r="AD791" s="11"/>
      <c r="AE791" s="11"/>
      <c r="AT791" s="238" t="s">
        <v>199</v>
      </c>
      <c r="AU791" s="238" t="s">
        <v>85</v>
      </c>
      <c r="AV791" s="11" t="s">
        <v>85</v>
      </c>
      <c r="AW791" s="11" t="s">
        <v>32</v>
      </c>
      <c r="AX791" s="11" t="s">
        <v>76</v>
      </c>
      <c r="AY791" s="238" t="s">
        <v>195</v>
      </c>
    </row>
    <row r="792" s="16" customFormat="1">
      <c r="A792" s="16"/>
      <c r="B792" s="298"/>
      <c r="C792" s="299"/>
      <c r="D792" s="213" t="s">
        <v>199</v>
      </c>
      <c r="E792" s="300" t="s">
        <v>1</v>
      </c>
      <c r="F792" s="301" t="s">
        <v>1498</v>
      </c>
      <c r="G792" s="299"/>
      <c r="H792" s="302">
        <v>167.58699999999999</v>
      </c>
      <c r="I792" s="303"/>
      <c r="J792" s="299"/>
      <c r="K792" s="299"/>
      <c r="L792" s="304"/>
      <c r="M792" s="305"/>
      <c r="N792" s="306"/>
      <c r="O792" s="306"/>
      <c r="P792" s="306"/>
      <c r="Q792" s="306"/>
      <c r="R792" s="306"/>
      <c r="S792" s="306"/>
      <c r="T792" s="307"/>
      <c r="U792" s="16"/>
      <c r="V792" s="16"/>
      <c r="W792" s="16"/>
      <c r="X792" s="16"/>
      <c r="Y792" s="16"/>
      <c r="Z792" s="16"/>
      <c r="AA792" s="16"/>
      <c r="AB792" s="16"/>
      <c r="AC792" s="16"/>
      <c r="AD792" s="16"/>
      <c r="AE792" s="16"/>
      <c r="AT792" s="308" t="s">
        <v>199</v>
      </c>
      <c r="AU792" s="308" t="s">
        <v>85</v>
      </c>
      <c r="AV792" s="16" t="s">
        <v>229</v>
      </c>
      <c r="AW792" s="16" t="s">
        <v>32</v>
      </c>
      <c r="AX792" s="16" t="s">
        <v>76</v>
      </c>
      <c r="AY792" s="308" t="s">
        <v>195</v>
      </c>
    </row>
    <row r="793" s="11" customFormat="1">
      <c r="A793" s="11"/>
      <c r="B793" s="228"/>
      <c r="C793" s="229"/>
      <c r="D793" s="213" t="s">
        <v>199</v>
      </c>
      <c r="E793" s="230" t="s">
        <v>1</v>
      </c>
      <c r="F793" s="231" t="s">
        <v>3569</v>
      </c>
      <c r="G793" s="229"/>
      <c r="H793" s="232">
        <v>815.91999999999996</v>
      </c>
      <c r="I793" s="233"/>
      <c r="J793" s="229"/>
      <c r="K793" s="229"/>
      <c r="L793" s="234"/>
      <c r="M793" s="235"/>
      <c r="N793" s="236"/>
      <c r="O793" s="236"/>
      <c r="P793" s="236"/>
      <c r="Q793" s="236"/>
      <c r="R793" s="236"/>
      <c r="S793" s="236"/>
      <c r="T793" s="237"/>
      <c r="U793" s="11"/>
      <c r="V793" s="11"/>
      <c r="W793" s="11"/>
      <c r="X793" s="11"/>
      <c r="Y793" s="11"/>
      <c r="Z793" s="11"/>
      <c r="AA793" s="11"/>
      <c r="AB793" s="11"/>
      <c r="AC793" s="11"/>
      <c r="AD793" s="11"/>
      <c r="AE793" s="11"/>
      <c r="AT793" s="238" t="s">
        <v>199</v>
      </c>
      <c r="AU793" s="238" t="s">
        <v>85</v>
      </c>
      <c r="AV793" s="11" t="s">
        <v>85</v>
      </c>
      <c r="AW793" s="11" t="s">
        <v>32</v>
      </c>
      <c r="AX793" s="11" t="s">
        <v>83</v>
      </c>
      <c r="AY793" s="238" t="s">
        <v>195</v>
      </c>
    </row>
    <row r="794" s="2" customFormat="1" ht="33" customHeight="1">
      <c r="A794" s="39"/>
      <c r="B794" s="40"/>
      <c r="C794" s="262" t="s">
        <v>369</v>
      </c>
      <c r="D794" s="262" t="s">
        <v>224</v>
      </c>
      <c r="E794" s="263" t="s">
        <v>3570</v>
      </c>
      <c r="F794" s="264" t="s">
        <v>3571</v>
      </c>
      <c r="G794" s="265" t="s">
        <v>1237</v>
      </c>
      <c r="H794" s="266">
        <v>466.65899999999999</v>
      </c>
      <c r="I794" s="267"/>
      <c r="J794" s="268">
        <f>ROUND(I794*H794,2)</f>
        <v>0</v>
      </c>
      <c r="K794" s="264" t="s">
        <v>1</v>
      </c>
      <c r="L794" s="269"/>
      <c r="M794" s="270" t="s">
        <v>1</v>
      </c>
      <c r="N794" s="271" t="s">
        <v>41</v>
      </c>
      <c r="O794" s="92"/>
      <c r="P794" s="209">
        <f>O794*H794</f>
        <v>0</v>
      </c>
      <c r="Q794" s="209">
        <v>0</v>
      </c>
      <c r="R794" s="209">
        <f>Q794*H794</f>
        <v>0</v>
      </c>
      <c r="S794" s="209">
        <v>0</v>
      </c>
      <c r="T794" s="210">
        <f>S794*H794</f>
        <v>0</v>
      </c>
      <c r="U794" s="39"/>
      <c r="V794" s="39"/>
      <c r="W794" s="39"/>
      <c r="X794" s="39"/>
      <c r="Y794" s="39"/>
      <c r="Z794" s="39"/>
      <c r="AA794" s="39"/>
      <c r="AB794" s="39"/>
      <c r="AC794" s="39"/>
      <c r="AD794" s="39"/>
      <c r="AE794" s="39"/>
      <c r="AR794" s="211" t="s">
        <v>253</v>
      </c>
      <c r="AT794" s="211" t="s">
        <v>224</v>
      </c>
      <c r="AU794" s="211" t="s">
        <v>85</v>
      </c>
      <c r="AY794" s="18" t="s">
        <v>195</v>
      </c>
      <c r="BE794" s="212">
        <f>IF(N794="základní",J794,0)</f>
        <v>0</v>
      </c>
      <c r="BF794" s="212">
        <f>IF(N794="snížená",J794,0)</f>
        <v>0</v>
      </c>
      <c r="BG794" s="212">
        <f>IF(N794="zákl. přenesená",J794,0)</f>
        <v>0</v>
      </c>
      <c r="BH794" s="212">
        <f>IF(N794="sníž. přenesená",J794,0)</f>
        <v>0</v>
      </c>
      <c r="BI794" s="212">
        <f>IF(N794="nulová",J794,0)</f>
        <v>0</v>
      </c>
      <c r="BJ794" s="18" t="s">
        <v>83</v>
      </c>
      <c r="BK794" s="212">
        <f>ROUND(I794*H794,2)</f>
        <v>0</v>
      </c>
      <c r="BL794" s="18" t="s">
        <v>234</v>
      </c>
      <c r="BM794" s="211" t="s">
        <v>3572</v>
      </c>
    </row>
    <row r="795" s="10" customFormat="1">
      <c r="A795" s="10"/>
      <c r="B795" s="218"/>
      <c r="C795" s="219"/>
      <c r="D795" s="213" t="s">
        <v>199</v>
      </c>
      <c r="E795" s="220" t="s">
        <v>1</v>
      </c>
      <c r="F795" s="221" t="s">
        <v>3573</v>
      </c>
      <c r="G795" s="219"/>
      <c r="H795" s="220" t="s">
        <v>1</v>
      </c>
      <c r="I795" s="222"/>
      <c r="J795" s="219"/>
      <c r="K795" s="219"/>
      <c r="L795" s="223"/>
      <c r="M795" s="224"/>
      <c r="N795" s="225"/>
      <c r="O795" s="225"/>
      <c r="P795" s="225"/>
      <c r="Q795" s="225"/>
      <c r="R795" s="225"/>
      <c r="S795" s="225"/>
      <c r="T795" s="226"/>
      <c r="U795" s="10"/>
      <c r="V795" s="10"/>
      <c r="W795" s="10"/>
      <c r="X795" s="10"/>
      <c r="Y795" s="10"/>
      <c r="Z795" s="10"/>
      <c r="AA795" s="10"/>
      <c r="AB795" s="10"/>
      <c r="AC795" s="10"/>
      <c r="AD795" s="10"/>
      <c r="AE795" s="10"/>
      <c r="AT795" s="227" t="s">
        <v>199</v>
      </c>
      <c r="AU795" s="227" t="s">
        <v>85</v>
      </c>
      <c r="AV795" s="10" t="s">
        <v>83</v>
      </c>
      <c r="AW795" s="10" t="s">
        <v>32</v>
      </c>
      <c r="AX795" s="10" t="s">
        <v>76</v>
      </c>
      <c r="AY795" s="227" t="s">
        <v>195</v>
      </c>
    </row>
    <row r="796" s="10" customFormat="1">
      <c r="A796" s="10"/>
      <c r="B796" s="218"/>
      <c r="C796" s="219"/>
      <c r="D796" s="213" t="s">
        <v>199</v>
      </c>
      <c r="E796" s="220" t="s">
        <v>1</v>
      </c>
      <c r="F796" s="221" t="s">
        <v>3574</v>
      </c>
      <c r="G796" s="219"/>
      <c r="H796" s="220" t="s">
        <v>1</v>
      </c>
      <c r="I796" s="222"/>
      <c r="J796" s="219"/>
      <c r="K796" s="219"/>
      <c r="L796" s="223"/>
      <c r="M796" s="224"/>
      <c r="N796" s="225"/>
      <c r="O796" s="225"/>
      <c r="P796" s="225"/>
      <c r="Q796" s="225"/>
      <c r="R796" s="225"/>
      <c r="S796" s="225"/>
      <c r="T796" s="226"/>
      <c r="U796" s="10"/>
      <c r="V796" s="10"/>
      <c r="W796" s="10"/>
      <c r="X796" s="10"/>
      <c r="Y796" s="10"/>
      <c r="Z796" s="10"/>
      <c r="AA796" s="10"/>
      <c r="AB796" s="10"/>
      <c r="AC796" s="10"/>
      <c r="AD796" s="10"/>
      <c r="AE796" s="10"/>
      <c r="AT796" s="227" t="s">
        <v>199</v>
      </c>
      <c r="AU796" s="227" t="s">
        <v>85</v>
      </c>
      <c r="AV796" s="10" t="s">
        <v>83</v>
      </c>
      <c r="AW796" s="10" t="s">
        <v>32</v>
      </c>
      <c r="AX796" s="10" t="s">
        <v>76</v>
      </c>
      <c r="AY796" s="227" t="s">
        <v>195</v>
      </c>
    </row>
    <row r="797" s="11" customFormat="1">
      <c r="A797" s="11"/>
      <c r="B797" s="228"/>
      <c r="C797" s="229"/>
      <c r="D797" s="213" t="s">
        <v>199</v>
      </c>
      <c r="E797" s="230" t="s">
        <v>1</v>
      </c>
      <c r="F797" s="231" t="s">
        <v>3575</v>
      </c>
      <c r="G797" s="229"/>
      <c r="H797" s="232">
        <v>43.045999999999999</v>
      </c>
      <c r="I797" s="233"/>
      <c r="J797" s="229"/>
      <c r="K797" s="229"/>
      <c r="L797" s="234"/>
      <c r="M797" s="235"/>
      <c r="N797" s="236"/>
      <c r="O797" s="236"/>
      <c r="P797" s="236"/>
      <c r="Q797" s="236"/>
      <c r="R797" s="236"/>
      <c r="S797" s="236"/>
      <c r="T797" s="237"/>
      <c r="U797" s="11"/>
      <c r="V797" s="11"/>
      <c r="W797" s="11"/>
      <c r="X797" s="11"/>
      <c r="Y797" s="11"/>
      <c r="Z797" s="11"/>
      <c r="AA797" s="11"/>
      <c r="AB797" s="11"/>
      <c r="AC797" s="11"/>
      <c r="AD797" s="11"/>
      <c r="AE797" s="11"/>
      <c r="AT797" s="238" t="s">
        <v>199</v>
      </c>
      <c r="AU797" s="238" t="s">
        <v>85</v>
      </c>
      <c r="AV797" s="11" t="s">
        <v>85</v>
      </c>
      <c r="AW797" s="11" t="s">
        <v>32</v>
      </c>
      <c r="AX797" s="11" t="s">
        <v>76</v>
      </c>
      <c r="AY797" s="238" t="s">
        <v>195</v>
      </c>
    </row>
    <row r="798" s="11" customFormat="1">
      <c r="A798" s="11"/>
      <c r="B798" s="228"/>
      <c r="C798" s="229"/>
      <c r="D798" s="213" t="s">
        <v>199</v>
      </c>
      <c r="E798" s="230" t="s">
        <v>1</v>
      </c>
      <c r="F798" s="231" t="s">
        <v>3576</v>
      </c>
      <c r="G798" s="229"/>
      <c r="H798" s="232">
        <v>21.579999999999998</v>
      </c>
      <c r="I798" s="233"/>
      <c r="J798" s="229"/>
      <c r="K798" s="229"/>
      <c r="L798" s="234"/>
      <c r="M798" s="235"/>
      <c r="N798" s="236"/>
      <c r="O798" s="236"/>
      <c r="P798" s="236"/>
      <c r="Q798" s="236"/>
      <c r="R798" s="236"/>
      <c r="S798" s="236"/>
      <c r="T798" s="237"/>
      <c r="U798" s="11"/>
      <c r="V798" s="11"/>
      <c r="W798" s="11"/>
      <c r="X798" s="11"/>
      <c r="Y798" s="11"/>
      <c r="Z798" s="11"/>
      <c r="AA798" s="11"/>
      <c r="AB798" s="11"/>
      <c r="AC798" s="11"/>
      <c r="AD798" s="11"/>
      <c r="AE798" s="11"/>
      <c r="AT798" s="238" t="s">
        <v>199</v>
      </c>
      <c r="AU798" s="238" t="s">
        <v>85</v>
      </c>
      <c r="AV798" s="11" t="s">
        <v>85</v>
      </c>
      <c r="AW798" s="11" t="s">
        <v>32</v>
      </c>
      <c r="AX798" s="11" t="s">
        <v>76</v>
      </c>
      <c r="AY798" s="238" t="s">
        <v>195</v>
      </c>
    </row>
    <row r="799" s="11" customFormat="1">
      <c r="A799" s="11"/>
      <c r="B799" s="228"/>
      <c r="C799" s="229"/>
      <c r="D799" s="213" t="s">
        <v>199</v>
      </c>
      <c r="E799" s="230" t="s">
        <v>1</v>
      </c>
      <c r="F799" s="231" t="s">
        <v>3577</v>
      </c>
      <c r="G799" s="229"/>
      <c r="H799" s="232">
        <v>159.90899999999999</v>
      </c>
      <c r="I799" s="233"/>
      <c r="J799" s="229"/>
      <c r="K799" s="229"/>
      <c r="L799" s="234"/>
      <c r="M799" s="235"/>
      <c r="N799" s="236"/>
      <c r="O799" s="236"/>
      <c r="P799" s="236"/>
      <c r="Q799" s="236"/>
      <c r="R799" s="236"/>
      <c r="S799" s="236"/>
      <c r="T799" s="237"/>
      <c r="U799" s="11"/>
      <c r="V799" s="11"/>
      <c r="W799" s="11"/>
      <c r="X799" s="11"/>
      <c r="Y799" s="11"/>
      <c r="Z799" s="11"/>
      <c r="AA799" s="11"/>
      <c r="AB799" s="11"/>
      <c r="AC799" s="11"/>
      <c r="AD799" s="11"/>
      <c r="AE799" s="11"/>
      <c r="AT799" s="238" t="s">
        <v>199</v>
      </c>
      <c r="AU799" s="238" t="s">
        <v>85</v>
      </c>
      <c r="AV799" s="11" t="s">
        <v>85</v>
      </c>
      <c r="AW799" s="11" t="s">
        <v>32</v>
      </c>
      <c r="AX799" s="11" t="s">
        <v>76</v>
      </c>
      <c r="AY799" s="238" t="s">
        <v>195</v>
      </c>
    </row>
    <row r="800" s="11" customFormat="1">
      <c r="A800" s="11"/>
      <c r="B800" s="228"/>
      <c r="C800" s="229"/>
      <c r="D800" s="213" t="s">
        <v>199</v>
      </c>
      <c r="E800" s="230" t="s">
        <v>1</v>
      </c>
      <c r="F800" s="231" t="s">
        <v>3578</v>
      </c>
      <c r="G800" s="229"/>
      <c r="H800" s="232">
        <v>29.25</v>
      </c>
      <c r="I800" s="233"/>
      <c r="J800" s="229"/>
      <c r="K800" s="229"/>
      <c r="L800" s="234"/>
      <c r="M800" s="235"/>
      <c r="N800" s="236"/>
      <c r="O800" s="236"/>
      <c r="P800" s="236"/>
      <c r="Q800" s="236"/>
      <c r="R800" s="236"/>
      <c r="S800" s="236"/>
      <c r="T800" s="237"/>
      <c r="U800" s="11"/>
      <c r="V800" s="11"/>
      <c r="W800" s="11"/>
      <c r="X800" s="11"/>
      <c r="Y800" s="11"/>
      <c r="Z800" s="11"/>
      <c r="AA800" s="11"/>
      <c r="AB800" s="11"/>
      <c r="AC800" s="11"/>
      <c r="AD800" s="11"/>
      <c r="AE800" s="11"/>
      <c r="AT800" s="238" t="s">
        <v>199</v>
      </c>
      <c r="AU800" s="238" t="s">
        <v>85</v>
      </c>
      <c r="AV800" s="11" t="s">
        <v>85</v>
      </c>
      <c r="AW800" s="11" t="s">
        <v>32</v>
      </c>
      <c r="AX800" s="11" t="s">
        <v>76</v>
      </c>
      <c r="AY800" s="238" t="s">
        <v>195</v>
      </c>
    </row>
    <row r="801" s="11" customFormat="1">
      <c r="A801" s="11"/>
      <c r="B801" s="228"/>
      <c r="C801" s="229"/>
      <c r="D801" s="213" t="s">
        <v>199</v>
      </c>
      <c r="E801" s="230" t="s">
        <v>1</v>
      </c>
      <c r="F801" s="231" t="s">
        <v>3579</v>
      </c>
      <c r="G801" s="229"/>
      <c r="H801" s="232">
        <v>92.709000000000003</v>
      </c>
      <c r="I801" s="233"/>
      <c r="J801" s="229"/>
      <c r="K801" s="229"/>
      <c r="L801" s="234"/>
      <c r="M801" s="235"/>
      <c r="N801" s="236"/>
      <c r="O801" s="236"/>
      <c r="P801" s="236"/>
      <c r="Q801" s="236"/>
      <c r="R801" s="236"/>
      <c r="S801" s="236"/>
      <c r="T801" s="237"/>
      <c r="U801" s="11"/>
      <c r="V801" s="11"/>
      <c r="W801" s="11"/>
      <c r="X801" s="11"/>
      <c r="Y801" s="11"/>
      <c r="Z801" s="11"/>
      <c r="AA801" s="11"/>
      <c r="AB801" s="11"/>
      <c r="AC801" s="11"/>
      <c r="AD801" s="11"/>
      <c r="AE801" s="11"/>
      <c r="AT801" s="238" t="s">
        <v>199</v>
      </c>
      <c r="AU801" s="238" t="s">
        <v>85</v>
      </c>
      <c r="AV801" s="11" t="s">
        <v>85</v>
      </c>
      <c r="AW801" s="11" t="s">
        <v>32</v>
      </c>
      <c r="AX801" s="11" t="s">
        <v>76</v>
      </c>
      <c r="AY801" s="238" t="s">
        <v>195</v>
      </c>
    </row>
    <row r="802" s="11" customFormat="1">
      <c r="A802" s="11"/>
      <c r="B802" s="228"/>
      <c r="C802" s="229"/>
      <c r="D802" s="213" t="s">
        <v>199</v>
      </c>
      <c r="E802" s="230" t="s">
        <v>1</v>
      </c>
      <c r="F802" s="231" t="s">
        <v>3580</v>
      </c>
      <c r="G802" s="229"/>
      <c r="H802" s="232">
        <v>24.050000000000001</v>
      </c>
      <c r="I802" s="233"/>
      <c r="J802" s="229"/>
      <c r="K802" s="229"/>
      <c r="L802" s="234"/>
      <c r="M802" s="235"/>
      <c r="N802" s="236"/>
      <c r="O802" s="236"/>
      <c r="P802" s="236"/>
      <c r="Q802" s="236"/>
      <c r="R802" s="236"/>
      <c r="S802" s="236"/>
      <c r="T802" s="237"/>
      <c r="U802" s="11"/>
      <c r="V802" s="11"/>
      <c r="W802" s="11"/>
      <c r="X802" s="11"/>
      <c r="Y802" s="11"/>
      <c r="Z802" s="11"/>
      <c r="AA802" s="11"/>
      <c r="AB802" s="11"/>
      <c r="AC802" s="11"/>
      <c r="AD802" s="11"/>
      <c r="AE802" s="11"/>
      <c r="AT802" s="238" t="s">
        <v>199</v>
      </c>
      <c r="AU802" s="238" t="s">
        <v>85</v>
      </c>
      <c r="AV802" s="11" t="s">
        <v>85</v>
      </c>
      <c r="AW802" s="11" t="s">
        <v>32</v>
      </c>
      <c r="AX802" s="11" t="s">
        <v>76</v>
      </c>
      <c r="AY802" s="238" t="s">
        <v>195</v>
      </c>
    </row>
    <row r="803" s="10" customFormat="1">
      <c r="A803" s="10"/>
      <c r="B803" s="218"/>
      <c r="C803" s="219"/>
      <c r="D803" s="213" t="s">
        <v>199</v>
      </c>
      <c r="E803" s="220" t="s">
        <v>1</v>
      </c>
      <c r="F803" s="221" t="s">
        <v>3581</v>
      </c>
      <c r="G803" s="219"/>
      <c r="H803" s="220" t="s">
        <v>1</v>
      </c>
      <c r="I803" s="222"/>
      <c r="J803" s="219"/>
      <c r="K803" s="219"/>
      <c r="L803" s="223"/>
      <c r="M803" s="224"/>
      <c r="N803" s="225"/>
      <c r="O803" s="225"/>
      <c r="P803" s="225"/>
      <c r="Q803" s="225"/>
      <c r="R803" s="225"/>
      <c r="S803" s="225"/>
      <c r="T803" s="226"/>
      <c r="U803" s="10"/>
      <c r="V803" s="10"/>
      <c r="W803" s="10"/>
      <c r="X803" s="10"/>
      <c r="Y803" s="10"/>
      <c r="Z803" s="10"/>
      <c r="AA803" s="10"/>
      <c r="AB803" s="10"/>
      <c r="AC803" s="10"/>
      <c r="AD803" s="10"/>
      <c r="AE803" s="10"/>
      <c r="AT803" s="227" t="s">
        <v>199</v>
      </c>
      <c r="AU803" s="227" t="s">
        <v>85</v>
      </c>
      <c r="AV803" s="10" t="s">
        <v>83</v>
      </c>
      <c r="AW803" s="10" t="s">
        <v>32</v>
      </c>
      <c r="AX803" s="10" t="s">
        <v>76</v>
      </c>
      <c r="AY803" s="227" t="s">
        <v>195</v>
      </c>
    </row>
    <row r="804" s="11" customFormat="1">
      <c r="A804" s="11"/>
      <c r="B804" s="228"/>
      <c r="C804" s="229"/>
      <c r="D804" s="213" t="s">
        <v>199</v>
      </c>
      <c r="E804" s="230" t="s">
        <v>1</v>
      </c>
      <c r="F804" s="231" t="s">
        <v>3582</v>
      </c>
      <c r="G804" s="229"/>
      <c r="H804" s="232">
        <v>38.831000000000003</v>
      </c>
      <c r="I804" s="233"/>
      <c r="J804" s="229"/>
      <c r="K804" s="229"/>
      <c r="L804" s="234"/>
      <c r="M804" s="235"/>
      <c r="N804" s="236"/>
      <c r="O804" s="236"/>
      <c r="P804" s="236"/>
      <c r="Q804" s="236"/>
      <c r="R804" s="236"/>
      <c r="S804" s="236"/>
      <c r="T804" s="237"/>
      <c r="U804" s="11"/>
      <c r="V804" s="11"/>
      <c r="W804" s="11"/>
      <c r="X804" s="11"/>
      <c r="Y804" s="11"/>
      <c r="Z804" s="11"/>
      <c r="AA804" s="11"/>
      <c r="AB804" s="11"/>
      <c r="AC804" s="11"/>
      <c r="AD804" s="11"/>
      <c r="AE804" s="11"/>
      <c r="AT804" s="238" t="s">
        <v>199</v>
      </c>
      <c r="AU804" s="238" t="s">
        <v>85</v>
      </c>
      <c r="AV804" s="11" t="s">
        <v>85</v>
      </c>
      <c r="AW804" s="11" t="s">
        <v>32</v>
      </c>
      <c r="AX804" s="11" t="s">
        <v>76</v>
      </c>
      <c r="AY804" s="238" t="s">
        <v>195</v>
      </c>
    </row>
    <row r="805" s="11" customFormat="1">
      <c r="A805" s="11"/>
      <c r="B805" s="228"/>
      <c r="C805" s="229"/>
      <c r="D805" s="213" t="s">
        <v>199</v>
      </c>
      <c r="E805" s="230" t="s">
        <v>1</v>
      </c>
      <c r="F805" s="231" t="s">
        <v>3583</v>
      </c>
      <c r="G805" s="229"/>
      <c r="H805" s="232">
        <v>10.66</v>
      </c>
      <c r="I805" s="233"/>
      <c r="J805" s="229"/>
      <c r="K805" s="229"/>
      <c r="L805" s="234"/>
      <c r="M805" s="235"/>
      <c r="N805" s="236"/>
      <c r="O805" s="236"/>
      <c r="P805" s="236"/>
      <c r="Q805" s="236"/>
      <c r="R805" s="236"/>
      <c r="S805" s="236"/>
      <c r="T805" s="237"/>
      <c r="U805" s="11"/>
      <c r="V805" s="11"/>
      <c r="W805" s="11"/>
      <c r="X805" s="11"/>
      <c r="Y805" s="11"/>
      <c r="Z805" s="11"/>
      <c r="AA805" s="11"/>
      <c r="AB805" s="11"/>
      <c r="AC805" s="11"/>
      <c r="AD805" s="11"/>
      <c r="AE805" s="11"/>
      <c r="AT805" s="238" t="s">
        <v>199</v>
      </c>
      <c r="AU805" s="238" t="s">
        <v>85</v>
      </c>
      <c r="AV805" s="11" t="s">
        <v>85</v>
      </c>
      <c r="AW805" s="11" t="s">
        <v>32</v>
      </c>
      <c r="AX805" s="11" t="s">
        <v>76</v>
      </c>
      <c r="AY805" s="238" t="s">
        <v>195</v>
      </c>
    </row>
    <row r="806" s="16" customFormat="1">
      <c r="A806" s="16"/>
      <c r="B806" s="298"/>
      <c r="C806" s="299"/>
      <c r="D806" s="213" t="s">
        <v>199</v>
      </c>
      <c r="E806" s="300" t="s">
        <v>1</v>
      </c>
      <c r="F806" s="301" t="s">
        <v>1498</v>
      </c>
      <c r="G806" s="299"/>
      <c r="H806" s="302">
        <v>420.03500000000002</v>
      </c>
      <c r="I806" s="303"/>
      <c r="J806" s="299"/>
      <c r="K806" s="299"/>
      <c r="L806" s="304"/>
      <c r="M806" s="305"/>
      <c r="N806" s="306"/>
      <c r="O806" s="306"/>
      <c r="P806" s="306"/>
      <c r="Q806" s="306"/>
      <c r="R806" s="306"/>
      <c r="S806" s="306"/>
      <c r="T806" s="307"/>
      <c r="U806" s="16"/>
      <c r="V806" s="16"/>
      <c r="W806" s="16"/>
      <c r="X806" s="16"/>
      <c r="Y806" s="16"/>
      <c r="Z806" s="16"/>
      <c r="AA806" s="16"/>
      <c r="AB806" s="16"/>
      <c r="AC806" s="16"/>
      <c r="AD806" s="16"/>
      <c r="AE806" s="16"/>
      <c r="AT806" s="308" t="s">
        <v>199</v>
      </c>
      <c r="AU806" s="308" t="s">
        <v>85</v>
      </c>
      <c r="AV806" s="16" t="s">
        <v>229</v>
      </c>
      <c r="AW806" s="16" t="s">
        <v>32</v>
      </c>
      <c r="AX806" s="16" t="s">
        <v>76</v>
      </c>
      <c r="AY806" s="308" t="s">
        <v>195</v>
      </c>
    </row>
    <row r="807" s="11" customFormat="1">
      <c r="A807" s="11"/>
      <c r="B807" s="228"/>
      <c r="C807" s="229"/>
      <c r="D807" s="213" t="s">
        <v>199</v>
      </c>
      <c r="E807" s="230" t="s">
        <v>1</v>
      </c>
      <c r="F807" s="231" t="s">
        <v>3584</v>
      </c>
      <c r="G807" s="229"/>
      <c r="H807" s="232">
        <v>466.65899999999999</v>
      </c>
      <c r="I807" s="233"/>
      <c r="J807" s="229"/>
      <c r="K807" s="229"/>
      <c r="L807" s="234"/>
      <c r="M807" s="235"/>
      <c r="N807" s="236"/>
      <c r="O807" s="236"/>
      <c r="P807" s="236"/>
      <c r="Q807" s="236"/>
      <c r="R807" s="236"/>
      <c r="S807" s="236"/>
      <c r="T807" s="237"/>
      <c r="U807" s="11"/>
      <c r="V807" s="11"/>
      <c r="W807" s="11"/>
      <c r="X807" s="11"/>
      <c r="Y807" s="11"/>
      <c r="Z807" s="11"/>
      <c r="AA807" s="11"/>
      <c r="AB807" s="11"/>
      <c r="AC807" s="11"/>
      <c r="AD807" s="11"/>
      <c r="AE807" s="11"/>
      <c r="AT807" s="238" t="s">
        <v>199</v>
      </c>
      <c r="AU807" s="238" t="s">
        <v>85</v>
      </c>
      <c r="AV807" s="11" t="s">
        <v>85</v>
      </c>
      <c r="AW807" s="11" t="s">
        <v>32</v>
      </c>
      <c r="AX807" s="11" t="s">
        <v>83</v>
      </c>
      <c r="AY807" s="238" t="s">
        <v>195</v>
      </c>
    </row>
    <row r="808" s="2" customFormat="1" ht="16.5" customHeight="1">
      <c r="A808" s="39"/>
      <c r="B808" s="40"/>
      <c r="C808" s="262" t="s">
        <v>373</v>
      </c>
      <c r="D808" s="262" t="s">
        <v>224</v>
      </c>
      <c r="E808" s="263" t="s">
        <v>1687</v>
      </c>
      <c r="F808" s="264" t="s">
        <v>1688</v>
      </c>
      <c r="G808" s="265" t="s">
        <v>1628</v>
      </c>
      <c r="H808" s="266">
        <v>666.95699999999999</v>
      </c>
      <c r="I808" s="267"/>
      <c r="J808" s="268">
        <f>ROUND(I808*H808,2)</f>
        <v>0</v>
      </c>
      <c r="K808" s="264" t="s">
        <v>1412</v>
      </c>
      <c r="L808" s="269"/>
      <c r="M808" s="270" t="s">
        <v>1</v>
      </c>
      <c r="N808" s="271" t="s">
        <v>41</v>
      </c>
      <c r="O808" s="92"/>
      <c r="P808" s="209">
        <f>O808*H808</f>
        <v>0</v>
      </c>
      <c r="Q808" s="209">
        <v>0</v>
      </c>
      <c r="R808" s="209">
        <f>Q808*H808</f>
        <v>0</v>
      </c>
      <c r="S808" s="209">
        <v>0</v>
      </c>
      <c r="T808" s="210">
        <f>S808*H808</f>
        <v>0</v>
      </c>
      <c r="U808" s="39"/>
      <c r="V808" s="39"/>
      <c r="W808" s="39"/>
      <c r="X808" s="39"/>
      <c r="Y808" s="39"/>
      <c r="Z808" s="39"/>
      <c r="AA808" s="39"/>
      <c r="AB808" s="39"/>
      <c r="AC808" s="39"/>
      <c r="AD808" s="39"/>
      <c r="AE808" s="39"/>
      <c r="AR808" s="211" t="s">
        <v>253</v>
      </c>
      <c r="AT808" s="211" t="s">
        <v>224</v>
      </c>
      <c r="AU808" s="211" t="s">
        <v>85</v>
      </c>
      <c r="AY808" s="18" t="s">
        <v>195</v>
      </c>
      <c r="BE808" s="212">
        <f>IF(N808="základní",J808,0)</f>
        <v>0</v>
      </c>
      <c r="BF808" s="212">
        <f>IF(N808="snížená",J808,0)</f>
        <v>0</v>
      </c>
      <c r="BG808" s="212">
        <f>IF(N808="zákl. přenesená",J808,0)</f>
        <v>0</v>
      </c>
      <c r="BH808" s="212">
        <f>IF(N808="sníž. přenesená",J808,0)</f>
        <v>0</v>
      </c>
      <c r="BI808" s="212">
        <f>IF(N808="nulová",J808,0)</f>
        <v>0</v>
      </c>
      <c r="BJ808" s="18" t="s">
        <v>83</v>
      </c>
      <c r="BK808" s="212">
        <f>ROUND(I808*H808,2)</f>
        <v>0</v>
      </c>
      <c r="BL808" s="18" t="s">
        <v>234</v>
      </c>
      <c r="BM808" s="211" t="s">
        <v>3585</v>
      </c>
    </row>
    <row r="809" s="10" customFormat="1">
      <c r="A809" s="10"/>
      <c r="B809" s="218"/>
      <c r="C809" s="219"/>
      <c r="D809" s="213" t="s">
        <v>199</v>
      </c>
      <c r="E809" s="220" t="s">
        <v>1</v>
      </c>
      <c r="F809" s="221" t="s">
        <v>3586</v>
      </c>
      <c r="G809" s="219"/>
      <c r="H809" s="220" t="s">
        <v>1</v>
      </c>
      <c r="I809" s="222"/>
      <c r="J809" s="219"/>
      <c r="K809" s="219"/>
      <c r="L809" s="223"/>
      <c r="M809" s="224"/>
      <c r="N809" s="225"/>
      <c r="O809" s="225"/>
      <c r="P809" s="225"/>
      <c r="Q809" s="225"/>
      <c r="R809" s="225"/>
      <c r="S809" s="225"/>
      <c r="T809" s="226"/>
      <c r="U809" s="10"/>
      <c r="V809" s="10"/>
      <c r="W809" s="10"/>
      <c r="X809" s="10"/>
      <c r="Y809" s="10"/>
      <c r="Z809" s="10"/>
      <c r="AA809" s="10"/>
      <c r="AB809" s="10"/>
      <c r="AC809" s="10"/>
      <c r="AD809" s="10"/>
      <c r="AE809" s="10"/>
      <c r="AT809" s="227" t="s">
        <v>199</v>
      </c>
      <c r="AU809" s="227" t="s">
        <v>85</v>
      </c>
      <c r="AV809" s="10" t="s">
        <v>83</v>
      </c>
      <c r="AW809" s="10" t="s">
        <v>32</v>
      </c>
      <c r="AX809" s="10" t="s">
        <v>76</v>
      </c>
      <c r="AY809" s="227" t="s">
        <v>195</v>
      </c>
    </row>
    <row r="810" s="10" customFormat="1">
      <c r="A810" s="10"/>
      <c r="B810" s="218"/>
      <c r="C810" s="219"/>
      <c r="D810" s="213" t="s">
        <v>199</v>
      </c>
      <c r="E810" s="220" t="s">
        <v>1</v>
      </c>
      <c r="F810" s="221" t="s">
        <v>3574</v>
      </c>
      <c r="G810" s="219"/>
      <c r="H810" s="220" t="s">
        <v>1</v>
      </c>
      <c r="I810" s="222"/>
      <c r="J810" s="219"/>
      <c r="K810" s="219"/>
      <c r="L810" s="223"/>
      <c r="M810" s="224"/>
      <c r="N810" s="225"/>
      <c r="O810" s="225"/>
      <c r="P810" s="225"/>
      <c r="Q810" s="225"/>
      <c r="R810" s="225"/>
      <c r="S810" s="225"/>
      <c r="T810" s="226"/>
      <c r="U810" s="10"/>
      <c r="V810" s="10"/>
      <c r="W810" s="10"/>
      <c r="X810" s="10"/>
      <c r="Y810" s="10"/>
      <c r="Z810" s="10"/>
      <c r="AA810" s="10"/>
      <c r="AB810" s="10"/>
      <c r="AC810" s="10"/>
      <c r="AD810" s="10"/>
      <c r="AE810" s="10"/>
      <c r="AT810" s="227" t="s">
        <v>199</v>
      </c>
      <c r="AU810" s="227" t="s">
        <v>85</v>
      </c>
      <c r="AV810" s="10" t="s">
        <v>83</v>
      </c>
      <c r="AW810" s="10" t="s">
        <v>32</v>
      </c>
      <c r="AX810" s="10" t="s">
        <v>76</v>
      </c>
      <c r="AY810" s="227" t="s">
        <v>195</v>
      </c>
    </row>
    <row r="811" s="11" customFormat="1">
      <c r="A811" s="11"/>
      <c r="B811" s="228"/>
      <c r="C811" s="229"/>
      <c r="D811" s="213" t="s">
        <v>199</v>
      </c>
      <c r="E811" s="230" t="s">
        <v>1</v>
      </c>
      <c r="F811" s="231" t="s">
        <v>3587</v>
      </c>
      <c r="G811" s="229"/>
      <c r="H811" s="232">
        <v>6.6479999999999997</v>
      </c>
      <c r="I811" s="233"/>
      <c r="J811" s="229"/>
      <c r="K811" s="229"/>
      <c r="L811" s="234"/>
      <c r="M811" s="235"/>
      <c r="N811" s="236"/>
      <c r="O811" s="236"/>
      <c r="P811" s="236"/>
      <c r="Q811" s="236"/>
      <c r="R811" s="236"/>
      <c r="S811" s="236"/>
      <c r="T811" s="237"/>
      <c r="U811" s="11"/>
      <c r="V811" s="11"/>
      <c r="W811" s="11"/>
      <c r="X811" s="11"/>
      <c r="Y811" s="11"/>
      <c r="Z811" s="11"/>
      <c r="AA811" s="11"/>
      <c r="AB811" s="11"/>
      <c r="AC811" s="11"/>
      <c r="AD811" s="11"/>
      <c r="AE811" s="11"/>
      <c r="AT811" s="238" t="s">
        <v>199</v>
      </c>
      <c r="AU811" s="238" t="s">
        <v>85</v>
      </c>
      <c r="AV811" s="11" t="s">
        <v>85</v>
      </c>
      <c r="AW811" s="11" t="s">
        <v>32</v>
      </c>
      <c r="AX811" s="11" t="s">
        <v>76</v>
      </c>
      <c r="AY811" s="238" t="s">
        <v>195</v>
      </c>
    </row>
    <row r="812" s="11" customFormat="1">
      <c r="A812" s="11"/>
      <c r="B812" s="228"/>
      <c r="C812" s="229"/>
      <c r="D812" s="213" t="s">
        <v>199</v>
      </c>
      <c r="E812" s="230" t="s">
        <v>1</v>
      </c>
      <c r="F812" s="231" t="s">
        <v>3588</v>
      </c>
      <c r="G812" s="229"/>
      <c r="H812" s="232">
        <v>2.6000000000000001</v>
      </c>
      <c r="I812" s="233"/>
      <c r="J812" s="229"/>
      <c r="K812" s="229"/>
      <c r="L812" s="234"/>
      <c r="M812" s="235"/>
      <c r="N812" s="236"/>
      <c r="O812" s="236"/>
      <c r="P812" s="236"/>
      <c r="Q812" s="236"/>
      <c r="R812" s="236"/>
      <c r="S812" s="236"/>
      <c r="T812" s="237"/>
      <c r="U812" s="11"/>
      <c r="V812" s="11"/>
      <c r="W812" s="11"/>
      <c r="X812" s="11"/>
      <c r="Y812" s="11"/>
      <c r="Z812" s="11"/>
      <c r="AA812" s="11"/>
      <c r="AB812" s="11"/>
      <c r="AC812" s="11"/>
      <c r="AD812" s="11"/>
      <c r="AE812" s="11"/>
      <c r="AT812" s="238" t="s">
        <v>199</v>
      </c>
      <c r="AU812" s="238" t="s">
        <v>85</v>
      </c>
      <c r="AV812" s="11" t="s">
        <v>85</v>
      </c>
      <c r="AW812" s="11" t="s">
        <v>32</v>
      </c>
      <c r="AX812" s="11" t="s">
        <v>76</v>
      </c>
      <c r="AY812" s="238" t="s">
        <v>195</v>
      </c>
    </row>
    <row r="813" s="11" customFormat="1">
      <c r="A813" s="11"/>
      <c r="B813" s="228"/>
      <c r="C813" s="229"/>
      <c r="D813" s="213" t="s">
        <v>199</v>
      </c>
      <c r="E813" s="230" t="s">
        <v>1</v>
      </c>
      <c r="F813" s="231" t="s">
        <v>3589</v>
      </c>
      <c r="G813" s="229"/>
      <c r="H813" s="232">
        <v>59.779000000000003</v>
      </c>
      <c r="I813" s="233"/>
      <c r="J813" s="229"/>
      <c r="K813" s="229"/>
      <c r="L813" s="234"/>
      <c r="M813" s="235"/>
      <c r="N813" s="236"/>
      <c r="O813" s="236"/>
      <c r="P813" s="236"/>
      <c r="Q813" s="236"/>
      <c r="R813" s="236"/>
      <c r="S813" s="236"/>
      <c r="T813" s="237"/>
      <c r="U813" s="11"/>
      <c r="V813" s="11"/>
      <c r="W813" s="11"/>
      <c r="X813" s="11"/>
      <c r="Y813" s="11"/>
      <c r="Z813" s="11"/>
      <c r="AA813" s="11"/>
      <c r="AB813" s="11"/>
      <c r="AC813" s="11"/>
      <c r="AD813" s="11"/>
      <c r="AE813" s="11"/>
      <c r="AT813" s="238" t="s">
        <v>199</v>
      </c>
      <c r="AU813" s="238" t="s">
        <v>85</v>
      </c>
      <c r="AV813" s="11" t="s">
        <v>85</v>
      </c>
      <c r="AW813" s="11" t="s">
        <v>32</v>
      </c>
      <c r="AX813" s="11" t="s">
        <v>76</v>
      </c>
      <c r="AY813" s="238" t="s">
        <v>195</v>
      </c>
    </row>
    <row r="814" s="11" customFormat="1">
      <c r="A814" s="11"/>
      <c r="B814" s="228"/>
      <c r="C814" s="229"/>
      <c r="D814" s="213" t="s">
        <v>199</v>
      </c>
      <c r="E814" s="230" t="s">
        <v>1</v>
      </c>
      <c r="F814" s="231" t="s">
        <v>3590</v>
      </c>
      <c r="G814" s="229"/>
      <c r="H814" s="232">
        <v>6.5</v>
      </c>
      <c r="I814" s="233"/>
      <c r="J814" s="229"/>
      <c r="K814" s="229"/>
      <c r="L814" s="234"/>
      <c r="M814" s="235"/>
      <c r="N814" s="236"/>
      <c r="O814" s="236"/>
      <c r="P814" s="236"/>
      <c r="Q814" s="236"/>
      <c r="R814" s="236"/>
      <c r="S814" s="236"/>
      <c r="T814" s="237"/>
      <c r="U814" s="11"/>
      <c r="V814" s="11"/>
      <c r="W814" s="11"/>
      <c r="X814" s="11"/>
      <c r="Y814" s="11"/>
      <c r="Z814" s="11"/>
      <c r="AA814" s="11"/>
      <c r="AB814" s="11"/>
      <c r="AC814" s="11"/>
      <c r="AD814" s="11"/>
      <c r="AE814" s="11"/>
      <c r="AT814" s="238" t="s">
        <v>199</v>
      </c>
      <c r="AU814" s="238" t="s">
        <v>85</v>
      </c>
      <c r="AV814" s="11" t="s">
        <v>85</v>
      </c>
      <c r="AW814" s="11" t="s">
        <v>32</v>
      </c>
      <c r="AX814" s="11" t="s">
        <v>76</v>
      </c>
      <c r="AY814" s="238" t="s">
        <v>195</v>
      </c>
    </row>
    <row r="815" s="11" customFormat="1">
      <c r="A815" s="11"/>
      <c r="B815" s="228"/>
      <c r="C815" s="229"/>
      <c r="D815" s="213" t="s">
        <v>199</v>
      </c>
      <c r="E815" s="230" t="s">
        <v>1</v>
      </c>
      <c r="F815" s="231" t="s">
        <v>3591</v>
      </c>
      <c r="G815" s="229"/>
      <c r="H815" s="232">
        <v>49.445</v>
      </c>
      <c r="I815" s="233"/>
      <c r="J815" s="229"/>
      <c r="K815" s="229"/>
      <c r="L815" s="234"/>
      <c r="M815" s="235"/>
      <c r="N815" s="236"/>
      <c r="O815" s="236"/>
      <c r="P815" s="236"/>
      <c r="Q815" s="236"/>
      <c r="R815" s="236"/>
      <c r="S815" s="236"/>
      <c r="T815" s="237"/>
      <c r="U815" s="11"/>
      <c r="V815" s="11"/>
      <c r="W815" s="11"/>
      <c r="X815" s="11"/>
      <c r="Y815" s="11"/>
      <c r="Z815" s="11"/>
      <c r="AA815" s="11"/>
      <c r="AB815" s="11"/>
      <c r="AC815" s="11"/>
      <c r="AD815" s="11"/>
      <c r="AE815" s="11"/>
      <c r="AT815" s="238" t="s">
        <v>199</v>
      </c>
      <c r="AU815" s="238" t="s">
        <v>85</v>
      </c>
      <c r="AV815" s="11" t="s">
        <v>85</v>
      </c>
      <c r="AW815" s="11" t="s">
        <v>32</v>
      </c>
      <c r="AX815" s="11" t="s">
        <v>76</v>
      </c>
      <c r="AY815" s="238" t="s">
        <v>195</v>
      </c>
    </row>
    <row r="816" s="11" customFormat="1">
      <c r="A816" s="11"/>
      <c r="B816" s="228"/>
      <c r="C816" s="229"/>
      <c r="D816" s="213" t="s">
        <v>199</v>
      </c>
      <c r="E816" s="230" t="s">
        <v>1</v>
      </c>
      <c r="F816" s="231" t="s">
        <v>3590</v>
      </c>
      <c r="G816" s="229"/>
      <c r="H816" s="232">
        <v>6.5</v>
      </c>
      <c r="I816" s="233"/>
      <c r="J816" s="229"/>
      <c r="K816" s="229"/>
      <c r="L816" s="234"/>
      <c r="M816" s="235"/>
      <c r="N816" s="236"/>
      <c r="O816" s="236"/>
      <c r="P816" s="236"/>
      <c r="Q816" s="236"/>
      <c r="R816" s="236"/>
      <c r="S816" s="236"/>
      <c r="T816" s="237"/>
      <c r="U816" s="11"/>
      <c r="V816" s="11"/>
      <c r="W816" s="11"/>
      <c r="X816" s="11"/>
      <c r="Y816" s="11"/>
      <c r="Z816" s="11"/>
      <c r="AA816" s="11"/>
      <c r="AB816" s="11"/>
      <c r="AC816" s="11"/>
      <c r="AD816" s="11"/>
      <c r="AE816" s="11"/>
      <c r="AT816" s="238" t="s">
        <v>199</v>
      </c>
      <c r="AU816" s="238" t="s">
        <v>85</v>
      </c>
      <c r="AV816" s="11" t="s">
        <v>85</v>
      </c>
      <c r="AW816" s="11" t="s">
        <v>32</v>
      </c>
      <c r="AX816" s="11" t="s">
        <v>76</v>
      </c>
      <c r="AY816" s="238" t="s">
        <v>195</v>
      </c>
    </row>
    <row r="817" s="10" customFormat="1">
      <c r="A817" s="10"/>
      <c r="B817" s="218"/>
      <c r="C817" s="219"/>
      <c r="D817" s="213" t="s">
        <v>199</v>
      </c>
      <c r="E817" s="220" t="s">
        <v>1</v>
      </c>
      <c r="F817" s="221" t="s">
        <v>3581</v>
      </c>
      <c r="G817" s="219"/>
      <c r="H817" s="220" t="s">
        <v>1</v>
      </c>
      <c r="I817" s="222"/>
      <c r="J817" s="219"/>
      <c r="K817" s="219"/>
      <c r="L817" s="223"/>
      <c r="M817" s="224"/>
      <c r="N817" s="225"/>
      <c r="O817" s="225"/>
      <c r="P817" s="225"/>
      <c r="Q817" s="225"/>
      <c r="R817" s="225"/>
      <c r="S817" s="225"/>
      <c r="T817" s="226"/>
      <c r="U817" s="10"/>
      <c r="V817" s="10"/>
      <c r="W817" s="10"/>
      <c r="X817" s="10"/>
      <c r="Y817" s="10"/>
      <c r="Z817" s="10"/>
      <c r="AA817" s="10"/>
      <c r="AB817" s="10"/>
      <c r="AC817" s="10"/>
      <c r="AD817" s="10"/>
      <c r="AE817" s="10"/>
      <c r="AT817" s="227" t="s">
        <v>199</v>
      </c>
      <c r="AU817" s="227" t="s">
        <v>85</v>
      </c>
      <c r="AV817" s="10" t="s">
        <v>83</v>
      </c>
      <c r="AW817" s="10" t="s">
        <v>32</v>
      </c>
      <c r="AX817" s="10" t="s">
        <v>76</v>
      </c>
      <c r="AY817" s="227" t="s">
        <v>195</v>
      </c>
    </row>
    <row r="818" s="11" customFormat="1">
      <c r="A818" s="11"/>
      <c r="B818" s="228"/>
      <c r="C818" s="229"/>
      <c r="D818" s="213" t="s">
        <v>199</v>
      </c>
      <c r="E818" s="230" t="s">
        <v>1</v>
      </c>
      <c r="F818" s="231" t="s">
        <v>3592</v>
      </c>
      <c r="G818" s="229"/>
      <c r="H818" s="232">
        <v>6.0910000000000002</v>
      </c>
      <c r="I818" s="233"/>
      <c r="J818" s="229"/>
      <c r="K818" s="229"/>
      <c r="L818" s="234"/>
      <c r="M818" s="235"/>
      <c r="N818" s="236"/>
      <c r="O818" s="236"/>
      <c r="P818" s="236"/>
      <c r="Q818" s="236"/>
      <c r="R818" s="236"/>
      <c r="S818" s="236"/>
      <c r="T818" s="237"/>
      <c r="U818" s="11"/>
      <c r="V818" s="11"/>
      <c r="W818" s="11"/>
      <c r="X818" s="11"/>
      <c r="Y818" s="11"/>
      <c r="Z818" s="11"/>
      <c r="AA818" s="11"/>
      <c r="AB818" s="11"/>
      <c r="AC818" s="11"/>
      <c r="AD818" s="11"/>
      <c r="AE818" s="11"/>
      <c r="AT818" s="238" t="s">
        <v>199</v>
      </c>
      <c r="AU818" s="238" t="s">
        <v>85</v>
      </c>
      <c r="AV818" s="11" t="s">
        <v>85</v>
      </c>
      <c r="AW818" s="11" t="s">
        <v>32</v>
      </c>
      <c r="AX818" s="11" t="s">
        <v>76</v>
      </c>
      <c r="AY818" s="238" t="s">
        <v>195</v>
      </c>
    </row>
    <row r="819" s="11" customFormat="1">
      <c r="A819" s="11"/>
      <c r="B819" s="228"/>
      <c r="C819" s="229"/>
      <c r="D819" s="213" t="s">
        <v>199</v>
      </c>
      <c r="E819" s="230" t="s">
        <v>1</v>
      </c>
      <c r="F819" s="231" t="s">
        <v>3593</v>
      </c>
      <c r="G819" s="229"/>
      <c r="H819" s="232">
        <v>1.3</v>
      </c>
      <c r="I819" s="233"/>
      <c r="J819" s="229"/>
      <c r="K819" s="229"/>
      <c r="L819" s="234"/>
      <c r="M819" s="235"/>
      <c r="N819" s="236"/>
      <c r="O819" s="236"/>
      <c r="P819" s="236"/>
      <c r="Q819" s="236"/>
      <c r="R819" s="236"/>
      <c r="S819" s="236"/>
      <c r="T819" s="237"/>
      <c r="U819" s="11"/>
      <c r="V819" s="11"/>
      <c r="W819" s="11"/>
      <c r="X819" s="11"/>
      <c r="Y819" s="11"/>
      <c r="Z819" s="11"/>
      <c r="AA819" s="11"/>
      <c r="AB819" s="11"/>
      <c r="AC819" s="11"/>
      <c r="AD819" s="11"/>
      <c r="AE819" s="11"/>
      <c r="AT819" s="238" t="s">
        <v>199</v>
      </c>
      <c r="AU819" s="238" t="s">
        <v>85</v>
      </c>
      <c r="AV819" s="11" t="s">
        <v>85</v>
      </c>
      <c r="AW819" s="11" t="s">
        <v>32</v>
      </c>
      <c r="AX819" s="11" t="s">
        <v>76</v>
      </c>
      <c r="AY819" s="238" t="s">
        <v>195</v>
      </c>
    </row>
    <row r="820" s="16" customFormat="1">
      <c r="A820" s="16"/>
      <c r="B820" s="298"/>
      <c r="C820" s="299"/>
      <c r="D820" s="213" t="s">
        <v>199</v>
      </c>
      <c r="E820" s="300" t="s">
        <v>1</v>
      </c>
      <c r="F820" s="301" t="s">
        <v>1498</v>
      </c>
      <c r="G820" s="299"/>
      <c r="H820" s="302">
        <v>138.863</v>
      </c>
      <c r="I820" s="303"/>
      <c r="J820" s="299"/>
      <c r="K820" s="299"/>
      <c r="L820" s="304"/>
      <c r="M820" s="305"/>
      <c r="N820" s="306"/>
      <c r="O820" s="306"/>
      <c r="P820" s="306"/>
      <c r="Q820" s="306"/>
      <c r="R820" s="306"/>
      <c r="S820" s="306"/>
      <c r="T820" s="307"/>
      <c r="U820" s="16"/>
      <c r="V820" s="16"/>
      <c r="W820" s="16"/>
      <c r="X820" s="16"/>
      <c r="Y820" s="16"/>
      <c r="Z820" s="16"/>
      <c r="AA820" s="16"/>
      <c r="AB820" s="16"/>
      <c r="AC820" s="16"/>
      <c r="AD820" s="16"/>
      <c r="AE820" s="16"/>
      <c r="AT820" s="308" t="s">
        <v>199</v>
      </c>
      <c r="AU820" s="308" t="s">
        <v>85</v>
      </c>
      <c r="AV820" s="16" t="s">
        <v>229</v>
      </c>
      <c r="AW820" s="16" t="s">
        <v>32</v>
      </c>
      <c r="AX820" s="16" t="s">
        <v>76</v>
      </c>
      <c r="AY820" s="308" t="s">
        <v>195</v>
      </c>
    </row>
    <row r="821" s="10" customFormat="1">
      <c r="A821" s="10"/>
      <c r="B821" s="218"/>
      <c r="C821" s="219"/>
      <c r="D821" s="213" t="s">
        <v>199</v>
      </c>
      <c r="E821" s="220" t="s">
        <v>1</v>
      </c>
      <c r="F821" s="221" t="s">
        <v>3594</v>
      </c>
      <c r="G821" s="219"/>
      <c r="H821" s="220" t="s">
        <v>1</v>
      </c>
      <c r="I821" s="222"/>
      <c r="J821" s="219"/>
      <c r="K821" s="219"/>
      <c r="L821" s="223"/>
      <c r="M821" s="224"/>
      <c r="N821" s="225"/>
      <c r="O821" s="225"/>
      <c r="P821" s="225"/>
      <c r="Q821" s="225"/>
      <c r="R821" s="225"/>
      <c r="S821" s="225"/>
      <c r="T821" s="226"/>
      <c r="U821" s="10"/>
      <c r="V821" s="10"/>
      <c r="W821" s="10"/>
      <c r="X821" s="10"/>
      <c r="Y821" s="10"/>
      <c r="Z821" s="10"/>
      <c r="AA821" s="10"/>
      <c r="AB821" s="10"/>
      <c r="AC821" s="10"/>
      <c r="AD821" s="10"/>
      <c r="AE821" s="10"/>
      <c r="AT821" s="227" t="s">
        <v>199</v>
      </c>
      <c r="AU821" s="227" t="s">
        <v>85</v>
      </c>
      <c r="AV821" s="10" t="s">
        <v>83</v>
      </c>
      <c r="AW821" s="10" t="s">
        <v>32</v>
      </c>
      <c r="AX821" s="10" t="s">
        <v>76</v>
      </c>
      <c r="AY821" s="227" t="s">
        <v>195</v>
      </c>
    </row>
    <row r="822" s="10" customFormat="1">
      <c r="A822" s="10"/>
      <c r="B822" s="218"/>
      <c r="C822" s="219"/>
      <c r="D822" s="213" t="s">
        <v>199</v>
      </c>
      <c r="E822" s="220" t="s">
        <v>1</v>
      </c>
      <c r="F822" s="221" t="s">
        <v>3548</v>
      </c>
      <c r="G822" s="219"/>
      <c r="H822" s="220" t="s">
        <v>1</v>
      </c>
      <c r="I822" s="222"/>
      <c r="J822" s="219"/>
      <c r="K822" s="219"/>
      <c r="L822" s="223"/>
      <c r="M822" s="224"/>
      <c r="N822" s="225"/>
      <c r="O822" s="225"/>
      <c r="P822" s="225"/>
      <c r="Q822" s="225"/>
      <c r="R822" s="225"/>
      <c r="S822" s="225"/>
      <c r="T822" s="226"/>
      <c r="U822" s="10"/>
      <c r="V822" s="10"/>
      <c r="W822" s="10"/>
      <c r="X822" s="10"/>
      <c r="Y822" s="10"/>
      <c r="Z822" s="10"/>
      <c r="AA822" s="10"/>
      <c r="AB822" s="10"/>
      <c r="AC822" s="10"/>
      <c r="AD822" s="10"/>
      <c r="AE822" s="10"/>
      <c r="AT822" s="227" t="s">
        <v>199</v>
      </c>
      <c r="AU822" s="227" t="s">
        <v>85</v>
      </c>
      <c r="AV822" s="10" t="s">
        <v>83</v>
      </c>
      <c r="AW822" s="10" t="s">
        <v>32</v>
      </c>
      <c r="AX822" s="10" t="s">
        <v>76</v>
      </c>
      <c r="AY822" s="227" t="s">
        <v>195</v>
      </c>
    </row>
    <row r="823" s="11" customFormat="1">
      <c r="A823" s="11"/>
      <c r="B823" s="228"/>
      <c r="C823" s="229"/>
      <c r="D823" s="213" t="s">
        <v>199</v>
      </c>
      <c r="E823" s="230" t="s">
        <v>1</v>
      </c>
      <c r="F823" s="231" t="s">
        <v>3595</v>
      </c>
      <c r="G823" s="229"/>
      <c r="H823" s="232">
        <v>95.102000000000004</v>
      </c>
      <c r="I823" s="233"/>
      <c r="J823" s="229"/>
      <c r="K823" s="229"/>
      <c r="L823" s="234"/>
      <c r="M823" s="235"/>
      <c r="N823" s="236"/>
      <c r="O823" s="236"/>
      <c r="P823" s="236"/>
      <c r="Q823" s="236"/>
      <c r="R823" s="236"/>
      <c r="S823" s="236"/>
      <c r="T823" s="237"/>
      <c r="U823" s="11"/>
      <c r="V823" s="11"/>
      <c r="W823" s="11"/>
      <c r="X823" s="11"/>
      <c r="Y823" s="11"/>
      <c r="Z823" s="11"/>
      <c r="AA823" s="11"/>
      <c r="AB823" s="11"/>
      <c r="AC823" s="11"/>
      <c r="AD823" s="11"/>
      <c r="AE823" s="11"/>
      <c r="AT823" s="238" t="s">
        <v>199</v>
      </c>
      <c r="AU823" s="238" t="s">
        <v>85</v>
      </c>
      <c r="AV823" s="11" t="s">
        <v>85</v>
      </c>
      <c r="AW823" s="11" t="s">
        <v>32</v>
      </c>
      <c r="AX823" s="11" t="s">
        <v>76</v>
      </c>
      <c r="AY823" s="238" t="s">
        <v>195</v>
      </c>
    </row>
    <row r="824" s="11" customFormat="1">
      <c r="A824" s="11"/>
      <c r="B824" s="228"/>
      <c r="C824" s="229"/>
      <c r="D824" s="213" t="s">
        <v>199</v>
      </c>
      <c r="E824" s="230" t="s">
        <v>1</v>
      </c>
      <c r="F824" s="231" t="s">
        <v>3596</v>
      </c>
      <c r="G824" s="229"/>
      <c r="H824" s="232">
        <v>15.6</v>
      </c>
      <c r="I824" s="233"/>
      <c r="J824" s="229"/>
      <c r="K824" s="229"/>
      <c r="L824" s="234"/>
      <c r="M824" s="235"/>
      <c r="N824" s="236"/>
      <c r="O824" s="236"/>
      <c r="P824" s="236"/>
      <c r="Q824" s="236"/>
      <c r="R824" s="236"/>
      <c r="S824" s="236"/>
      <c r="T824" s="237"/>
      <c r="U824" s="11"/>
      <c r="V824" s="11"/>
      <c r="W824" s="11"/>
      <c r="X824" s="11"/>
      <c r="Y824" s="11"/>
      <c r="Z824" s="11"/>
      <c r="AA824" s="11"/>
      <c r="AB824" s="11"/>
      <c r="AC824" s="11"/>
      <c r="AD824" s="11"/>
      <c r="AE824" s="11"/>
      <c r="AT824" s="238" t="s">
        <v>199</v>
      </c>
      <c r="AU824" s="238" t="s">
        <v>85</v>
      </c>
      <c r="AV824" s="11" t="s">
        <v>85</v>
      </c>
      <c r="AW824" s="11" t="s">
        <v>32</v>
      </c>
      <c r="AX824" s="11" t="s">
        <v>76</v>
      </c>
      <c r="AY824" s="238" t="s">
        <v>195</v>
      </c>
    </row>
    <row r="825" s="11" customFormat="1">
      <c r="A825" s="11"/>
      <c r="B825" s="228"/>
      <c r="C825" s="229"/>
      <c r="D825" s="213" t="s">
        <v>199</v>
      </c>
      <c r="E825" s="230" t="s">
        <v>1</v>
      </c>
      <c r="F825" s="231" t="s">
        <v>3597</v>
      </c>
      <c r="G825" s="229"/>
      <c r="H825" s="232">
        <v>66.647999999999996</v>
      </c>
      <c r="I825" s="233"/>
      <c r="J825" s="229"/>
      <c r="K825" s="229"/>
      <c r="L825" s="234"/>
      <c r="M825" s="235"/>
      <c r="N825" s="236"/>
      <c r="O825" s="236"/>
      <c r="P825" s="236"/>
      <c r="Q825" s="236"/>
      <c r="R825" s="236"/>
      <c r="S825" s="236"/>
      <c r="T825" s="237"/>
      <c r="U825" s="11"/>
      <c r="V825" s="11"/>
      <c r="W825" s="11"/>
      <c r="X825" s="11"/>
      <c r="Y825" s="11"/>
      <c r="Z825" s="11"/>
      <c r="AA825" s="11"/>
      <c r="AB825" s="11"/>
      <c r="AC825" s="11"/>
      <c r="AD825" s="11"/>
      <c r="AE825" s="11"/>
      <c r="AT825" s="238" t="s">
        <v>199</v>
      </c>
      <c r="AU825" s="238" t="s">
        <v>85</v>
      </c>
      <c r="AV825" s="11" t="s">
        <v>85</v>
      </c>
      <c r="AW825" s="11" t="s">
        <v>32</v>
      </c>
      <c r="AX825" s="11" t="s">
        <v>76</v>
      </c>
      <c r="AY825" s="238" t="s">
        <v>195</v>
      </c>
    </row>
    <row r="826" s="11" customFormat="1">
      <c r="A826" s="11"/>
      <c r="B826" s="228"/>
      <c r="C826" s="229"/>
      <c r="D826" s="213" t="s">
        <v>199</v>
      </c>
      <c r="E826" s="230" t="s">
        <v>1</v>
      </c>
      <c r="F826" s="231" t="s">
        <v>3598</v>
      </c>
      <c r="G826" s="229"/>
      <c r="H826" s="232">
        <v>13</v>
      </c>
      <c r="I826" s="233"/>
      <c r="J826" s="229"/>
      <c r="K826" s="229"/>
      <c r="L826" s="234"/>
      <c r="M826" s="235"/>
      <c r="N826" s="236"/>
      <c r="O826" s="236"/>
      <c r="P826" s="236"/>
      <c r="Q826" s="236"/>
      <c r="R826" s="236"/>
      <c r="S826" s="236"/>
      <c r="T826" s="237"/>
      <c r="U826" s="11"/>
      <c r="V826" s="11"/>
      <c r="W826" s="11"/>
      <c r="X826" s="11"/>
      <c r="Y826" s="11"/>
      <c r="Z826" s="11"/>
      <c r="AA826" s="11"/>
      <c r="AB826" s="11"/>
      <c r="AC826" s="11"/>
      <c r="AD826" s="11"/>
      <c r="AE826" s="11"/>
      <c r="AT826" s="238" t="s">
        <v>199</v>
      </c>
      <c r="AU826" s="238" t="s">
        <v>85</v>
      </c>
      <c r="AV826" s="11" t="s">
        <v>85</v>
      </c>
      <c r="AW826" s="11" t="s">
        <v>32</v>
      </c>
      <c r="AX826" s="11" t="s">
        <v>76</v>
      </c>
      <c r="AY826" s="238" t="s">
        <v>195</v>
      </c>
    </row>
    <row r="827" s="11" customFormat="1">
      <c r="A827" s="11"/>
      <c r="B827" s="228"/>
      <c r="C827" s="229"/>
      <c r="D827" s="213" t="s">
        <v>199</v>
      </c>
      <c r="E827" s="230" t="s">
        <v>1</v>
      </c>
      <c r="F827" s="231" t="s">
        <v>3599</v>
      </c>
      <c r="G827" s="229"/>
      <c r="H827" s="232">
        <v>10.464</v>
      </c>
      <c r="I827" s="233"/>
      <c r="J827" s="229"/>
      <c r="K827" s="229"/>
      <c r="L827" s="234"/>
      <c r="M827" s="235"/>
      <c r="N827" s="236"/>
      <c r="O827" s="236"/>
      <c r="P827" s="236"/>
      <c r="Q827" s="236"/>
      <c r="R827" s="236"/>
      <c r="S827" s="236"/>
      <c r="T827" s="237"/>
      <c r="U827" s="11"/>
      <c r="V827" s="11"/>
      <c r="W827" s="11"/>
      <c r="X827" s="11"/>
      <c r="Y827" s="11"/>
      <c r="Z827" s="11"/>
      <c r="AA827" s="11"/>
      <c r="AB827" s="11"/>
      <c r="AC827" s="11"/>
      <c r="AD827" s="11"/>
      <c r="AE827" s="11"/>
      <c r="AT827" s="238" t="s">
        <v>199</v>
      </c>
      <c r="AU827" s="238" t="s">
        <v>85</v>
      </c>
      <c r="AV827" s="11" t="s">
        <v>85</v>
      </c>
      <c r="AW827" s="11" t="s">
        <v>32</v>
      </c>
      <c r="AX827" s="11" t="s">
        <v>76</v>
      </c>
      <c r="AY827" s="238" t="s">
        <v>195</v>
      </c>
    </row>
    <row r="828" s="11" customFormat="1">
      <c r="A828" s="11"/>
      <c r="B828" s="228"/>
      <c r="C828" s="229"/>
      <c r="D828" s="213" t="s">
        <v>199</v>
      </c>
      <c r="E828" s="230" t="s">
        <v>1</v>
      </c>
      <c r="F828" s="231" t="s">
        <v>3593</v>
      </c>
      <c r="G828" s="229"/>
      <c r="H828" s="232">
        <v>1.3</v>
      </c>
      <c r="I828" s="233"/>
      <c r="J828" s="229"/>
      <c r="K828" s="229"/>
      <c r="L828" s="234"/>
      <c r="M828" s="235"/>
      <c r="N828" s="236"/>
      <c r="O828" s="236"/>
      <c r="P828" s="236"/>
      <c r="Q828" s="236"/>
      <c r="R828" s="236"/>
      <c r="S828" s="236"/>
      <c r="T828" s="237"/>
      <c r="U828" s="11"/>
      <c r="V828" s="11"/>
      <c r="W828" s="11"/>
      <c r="X828" s="11"/>
      <c r="Y828" s="11"/>
      <c r="Z828" s="11"/>
      <c r="AA828" s="11"/>
      <c r="AB828" s="11"/>
      <c r="AC828" s="11"/>
      <c r="AD828" s="11"/>
      <c r="AE828" s="11"/>
      <c r="AT828" s="238" t="s">
        <v>199</v>
      </c>
      <c r="AU828" s="238" t="s">
        <v>85</v>
      </c>
      <c r="AV828" s="11" t="s">
        <v>85</v>
      </c>
      <c r="AW828" s="11" t="s">
        <v>32</v>
      </c>
      <c r="AX828" s="11" t="s">
        <v>76</v>
      </c>
      <c r="AY828" s="238" t="s">
        <v>195</v>
      </c>
    </row>
    <row r="829" s="11" customFormat="1">
      <c r="A829" s="11"/>
      <c r="B829" s="228"/>
      <c r="C829" s="229"/>
      <c r="D829" s="213" t="s">
        <v>199</v>
      </c>
      <c r="E829" s="230" t="s">
        <v>1</v>
      </c>
      <c r="F829" s="231" t="s">
        <v>3600</v>
      </c>
      <c r="G829" s="229"/>
      <c r="H829" s="232">
        <v>2.2799999999999998</v>
      </c>
      <c r="I829" s="233"/>
      <c r="J829" s="229"/>
      <c r="K829" s="229"/>
      <c r="L829" s="234"/>
      <c r="M829" s="235"/>
      <c r="N829" s="236"/>
      <c r="O829" s="236"/>
      <c r="P829" s="236"/>
      <c r="Q829" s="236"/>
      <c r="R829" s="236"/>
      <c r="S829" s="236"/>
      <c r="T829" s="237"/>
      <c r="U829" s="11"/>
      <c r="V829" s="11"/>
      <c r="W829" s="11"/>
      <c r="X829" s="11"/>
      <c r="Y829" s="11"/>
      <c r="Z829" s="11"/>
      <c r="AA829" s="11"/>
      <c r="AB829" s="11"/>
      <c r="AC829" s="11"/>
      <c r="AD829" s="11"/>
      <c r="AE829" s="11"/>
      <c r="AT829" s="238" t="s">
        <v>199</v>
      </c>
      <c r="AU829" s="238" t="s">
        <v>85</v>
      </c>
      <c r="AV829" s="11" t="s">
        <v>85</v>
      </c>
      <c r="AW829" s="11" t="s">
        <v>32</v>
      </c>
      <c r="AX829" s="11" t="s">
        <v>76</v>
      </c>
      <c r="AY829" s="238" t="s">
        <v>195</v>
      </c>
    </row>
    <row r="830" s="11" customFormat="1">
      <c r="A830" s="11"/>
      <c r="B830" s="228"/>
      <c r="C830" s="229"/>
      <c r="D830" s="213" t="s">
        <v>199</v>
      </c>
      <c r="E830" s="230" t="s">
        <v>1</v>
      </c>
      <c r="F830" s="231" t="s">
        <v>3593</v>
      </c>
      <c r="G830" s="229"/>
      <c r="H830" s="232">
        <v>1.3</v>
      </c>
      <c r="I830" s="233"/>
      <c r="J830" s="229"/>
      <c r="K830" s="229"/>
      <c r="L830" s="234"/>
      <c r="M830" s="235"/>
      <c r="N830" s="236"/>
      <c r="O830" s="236"/>
      <c r="P830" s="236"/>
      <c r="Q830" s="236"/>
      <c r="R830" s="236"/>
      <c r="S830" s="236"/>
      <c r="T830" s="237"/>
      <c r="U830" s="11"/>
      <c r="V830" s="11"/>
      <c r="W830" s="11"/>
      <c r="X830" s="11"/>
      <c r="Y830" s="11"/>
      <c r="Z830" s="11"/>
      <c r="AA830" s="11"/>
      <c r="AB830" s="11"/>
      <c r="AC830" s="11"/>
      <c r="AD830" s="11"/>
      <c r="AE830" s="11"/>
      <c r="AT830" s="238" t="s">
        <v>199</v>
      </c>
      <c r="AU830" s="238" t="s">
        <v>85</v>
      </c>
      <c r="AV830" s="11" t="s">
        <v>85</v>
      </c>
      <c r="AW830" s="11" t="s">
        <v>32</v>
      </c>
      <c r="AX830" s="11" t="s">
        <v>76</v>
      </c>
      <c r="AY830" s="238" t="s">
        <v>195</v>
      </c>
    </row>
    <row r="831" s="11" customFormat="1">
      <c r="A831" s="11"/>
      <c r="B831" s="228"/>
      <c r="C831" s="229"/>
      <c r="D831" s="213" t="s">
        <v>199</v>
      </c>
      <c r="E831" s="230" t="s">
        <v>1</v>
      </c>
      <c r="F831" s="231" t="s">
        <v>3601</v>
      </c>
      <c r="G831" s="229"/>
      <c r="H831" s="232">
        <v>10.805</v>
      </c>
      <c r="I831" s="233"/>
      <c r="J831" s="229"/>
      <c r="K831" s="229"/>
      <c r="L831" s="234"/>
      <c r="M831" s="235"/>
      <c r="N831" s="236"/>
      <c r="O831" s="236"/>
      <c r="P831" s="236"/>
      <c r="Q831" s="236"/>
      <c r="R831" s="236"/>
      <c r="S831" s="236"/>
      <c r="T831" s="237"/>
      <c r="U831" s="11"/>
      <c r="V831" s="11"/>
      <c r="W831" s="11"/>
      <c r="X831" s="11"/>
      <c r="Y831" s="11"/>
      <c r="Z831" s="11"/>
      <c r="AA831" s="11"/>
      <c r="AB831" s="11"/>
      <c r="AC831" s="11"/>
      <c r="AD831" s="11"/>
      <c r="AE831" s="11"/>
      <c r="AT831" s="238" t="s">
        <v>199</v>
      </c>
      <c r="AU831" s="238" t="s">
        <v>85</v>
      </c>
      <c r="AV831" s="11" t="s">
        <v>85</v>
      </c>
      <c r="AW831" s="11" t="s">
        <v>32</v>
      </c>
      <c r="AX831" s="11" t="s">
        <v>76</v>
      </c>
      <c r="AY831" s="238" t="s">
        <v>195</v>
      </c>
    </row>
    <row r="832" s="11" customFormat="1">
      <c r="A832" s="11"/>
      <c r="B832" s="228"/>
      <c r="C832" s="229"/>
      <c r="D832" s="213" t="s">
        <v>199</v>
      </c>
      <c r="E832" s="230" t="s">
        <v>1</v>
      </c>
      <c r="F832" s="231" t="s">
        <v>3593</v>
      </c>
      <c r="G832" s="229"/>
      <c r="H832" s="232">
        <v>1.3</v>
      </c>
      <c r="I832" s="233"/>
      <c r="J832" s="229"/>
      <c r="K832" s="229"/>
      <c r="L832" s="234"/>
      <c r="M832" s="235"/>
      <c r="N832" s="236"/>
      <c r="O832" s="236"/>
      <c r="P832" s="236"/>
      <c r="Q832" s="236"/>
      <c r="R832" s="236"/>
      <c r="S832" s="236"/>
      <c r="T832" s="237"/>
      <c r="U832" s="11"/>
      <c r="V832" s="11"/>
      <c r="W832" s="11"/>
      <c r="X832" s="11"/>
      <c r="Y832" s="11"/>
      <c r="Z832" s="11"/>
      <c r="AA832" s="11"/>
      <c r="AB832" s="11"/>
      <c r="AC832" s="11"/>
      <c r="AD832" s="11"/>
      <c r="AE832" s="11"/>
      <c r="AT832" s="238" t="s">
        <v>199</v>
      </c>
      <c r="AU832" s="238" t="s">
        <v>85</v>
      </c>
      <c r="AV832" s="11" t="s">
        <v>85</v>
      </c>
      <c r="AW832" s="11" t="s">
        <v>32</v>
      </c>
      <c r="AX832" s="11" t="s">
        <v>76</v>
      </c>
      <c r="AY832" s="238" t="s">
        <v>195</v>
      </c>
    </row>
    <row r="833" s="11" customFormat="1">
      <c r="A833" s="11"/>
      <c r="B833" s="228"/>
      <c r="C833" s="229"/>
      <c r="D833" s="213" t="s">
        <v>199</v>
      </c>
      <c r="E833" s="230" t="s">
        <v>1</v>
      </c>
      <c r="F833" s="231" t="s">
        <v>3602</v>
      </c>
      <c r="G833" s="229"/>
      <c r="H833" s="232">
        <v>1.512</v>
      </c>
      <c r="I833" s="233"/>
      <c r="J833" s="229"/>
      <c r="K833" s="229"/>
      <c r="L833" s="234"/>
      <c r="M833" s="235"/>
      <c r="N833" s="236"/>
      <c r="O833" s="236"/>
      <c r="P833" s="236"/>
      <c r="Q833" s="236"/>
      <c r="R833" s="236"/>
      <c r="S833" s="236"/>
      <c r="T833" s="237"/>
      <c r="U833" s="11"/>
      <c r="V833" s="11"/>
      <c r="W833" s="11"/>
      <c r="X833" s="11"/>
      <c r="Y833" s="11"/>
      <c r="Z833" s="11"/>
      <c r="AA833" s="11"/>
      <c r="AB833" s="11"/>
      <c r="AC833" s="11"/>
      <c r="AD833" s="11"/>
      <c r="AE833" s="11"/>
      <c r="AT833" s="238" t="s">
        <v>199</v>
      </c>
      <c r="AU833" s="238" t="s">
        <v>85</v>
      </c>
      <c r="AV833" s="11" t="s">
        <v>85</v>
      </c>
      <c r="AW833" s="11" t="s">
        <v>32</v>
      </c>
      <c r="AX833" s="11" t="s">
        <v>76</v>
      </c>
      <c r="AY833" s="238" t="s">
        <v>195</v>
      </c>
    </row>
    <row r="834" s="11" customFormat="1">
      <c r="A834" s="11"/>
      <c r="B834" s="228"/>
      <c r="C834" s="229"/>
      <c r="D834" s="213" t="s">
        <v>199</v>
      </c>
      <c r="E834" s="230" t="s">
        <v>1</v>
      </c>
      <c r="F834" s="231" t="s">
        <v>3593</v>
      </c>
      <c r="G834" s="229"/>
      <c r="H834" s="232">
        <v>1.3</v>
      </c>
      <c r="I834" s="233"/>
      <c r="J834" s="229"/>
      <c r="K834" s="229"/>
      <c r="L834" s="234"/>
      <c r="M834" s="235"/>
      <c r="N834" s="236"/>
      <c r="O834" s="236"/>
      <c r="P834" s="236"/>
      <c r="Q834" s="236"/>
      <c r="R834" s="236"/>
      <c r="S834" s="236"/>
      <c r="T834" s="237"/>
      <c r="U834" s="11"/>
      <c r="V834" s="11"/>
      <c r="W834" s="11"/>
      <c r="X834" s="11"/>
      <c r="Y834" s="11"/>
      <c r="Z834" s="11"/>
      <c r="AA834" s="11"/>
      <c r="AB834" s="11"/>
      <c r="AC834" s="11"/>
      <c r="AD834" s="11"/>
      <c r="AE834" s="11"/>
      <c r="AT834" s="238" t="s">
        <v>199</v>
      </c>
      <c r="AU834" s="238" t="s">
        <v>85</v>
      </c>
      <c r="AV834" s="11" t="s">
        <v>85</v>
      </c>
      <c r="AW834" s="11" t="s">
        <v>32</v>
      </c>
      <c r="AX834" s="11" t="s">
        <v>76</v>
      </c>
      <c r="AY834" s="238" t="s">
        <v>195</v>
      </c>
    </row>
    <row r="835" s="16" customFormat="1">
      <c r="A835" s="16"/>
      <c r="B835" s="298"/>
      <c r="C835" s="299"/>
      <c r="D835" s="213" t="s">
        <v>199</v>
      </c>
      <c r="E835" s="300" t="s">
        <v>1</v>
      </c>
      <c r="F835" s="301" t="s">
        <v>1498</v>
      </c>
      <c r="G835" s="299"/>
      <c r="H835" s="302">
        <v>220.61099999999999</v>
      </c>
      <c r="I835" s="303"/>
      <c r="J835" s="299"/>
      <c r="K835" s="299"/>
      <c r="L835" s="304"/>
      <c r="M835" s="305"/>
      <c r="N835" s="306"/>
      <c r="O835" s="306"/>
      <c r="P835" s="306"/>
      <c r="Q835" s="306"/>
      <c r="R835" s="306"/>
      <c r="S835" s="306"/>
      <c r="T835" s="307"/>
      <c r="U835" s="16"/>
      <c r="V835" s="16"/>
      <c r="W835" s="16"/>
      <c r="X835" s="16"/>
      <c r="Y835" s="16"/>
      <c r="Z835" s="16"/>
      <c r="AA835" s="16"/>
      <c r="AB835" s="16"/>
      <c r="AC835" s="16"/>
      <c r="AD835" s="16"/>
      <c r="AE835" s="16"/>
      <c r="AT835" s="308" t="s">
        <v>199</v>
      </c>
      <c r="AU835" s="308" t="s">
        <v>85</v>
      </c>
      <c r="AV835" s="16" t="s">
        <v>229</v>
      </c>
      <c r="AW835" s="16" t="s">
        <v>32</v>
      </c>
      <c r="AX835" s="16" t="s">
        <v>76</v>
      </c>
      <c r="AY835" s="308" t="s">
        <v>195</v>
      </c>
    </row>
    <row r="836" s="11" customFormat="1">
      <c r="A836" s="11"/>
      <c r="B836" s="228"/>
      <c r="C836" s="229"/>
      <c r="D836" s="213" t="s">
        <v>199</v>
      </c>
      <c r="E836" s="230" t="s">
        <v>1</v>
      </c>
      <c r="F836" s="231" t="s">
        <v>3603</v>
      </c>
      <c r="G836" s="229"/>
      <c r="H836" s="232">
        <v>666.95699999999999</v>
      </c>
      <c r="I836" s="233"/>
      <c r="J836" s="229"/>
      <c r="K836" s="229"/>
      <c r="L836" s="234"/>
      <c r="M836" s="235"/>
      <c r="N836" s="236"/>
      <c r="O836" s="236"/>
      <c r="P836" s="236"/>
      <c r="Q836" s="236"/>
      <c r="R836" s="236"/>
      <c r="S836" s="236"/>
      <c r="T836" s="237"/>
      <c r="U836" s="11"/>
      <c r="V836" s="11"/>
      <c r="W836" s="11"/>
      <c r="X836" s="11"/>
      <c r="Y836" s="11"/>
      <c r="Z836" s="11"/>
      <c r="AA836" s="11"/>
      <c r="AB836" s="11"/>
      <c r="AC836" s="11"/>
      <c r="AD836" s="11"/>
      <c r="AE836" s="11"/>
      <c r="AT836" s="238" t="s">
        <v>199</v>
      </c>
      <c r="AU836" s="238" t="s">
        <v>85</v>
      </c>
      <c r="AV836" s="11" t="s">
        <v>85</v>
      </c>
      <c r="AW836" s="11" t="s">
        <v>32</v>
      </c>
      <c r="AX836" s="11" t="s">
        <v>83</v>
      </c>
      <c r="AY836" s="238" t="s">
        <v>195</v>
      </c>
    </row>
    <row r="837" s="2" customFormat="1" ht="24.15" customHeight="1">
      <c r="A837" s="39"/>
      <c r="B837" s="40"/>
      <c r="C837" s="200" t="s">
        <v>380</v>
      </c>
      <c r="D837" s="200" t="s">
        <v>191</v>
      </c>
      <c r="E837" s="201" t="s">
        <v>1693</v>
      </c>
      <c r="F837" s="202" t="s">
        <v>1694</v>
      </c>
      <c r="G837" s="203" t="s">
        <v>1237</v>
      </c>
      <c r="H837" s="204">
        <v>424.30000000000001</v>
      </c>
      <c r="I837" s="205"/>
      <c r="J837" s="206">
        <f>ROUND(I837*H837,2)</f>
        <v>0</v>
      </c>
      <c r="K837" s="202" t="s">
        <v>1412</v>
      </c>
      <c r="L837" s="45"/>
      <c r="M837" s="207" t="s">
        <v>1</v>
      </c>
      <c r="N837" s="208" t="s">
        <v>41</v>
      </c>
      <c r="O837" s="92"/>
      <c r="P837" s="209">
        <f>O837*H837</f>
        <v>0</v>
      </c>
      <c r="Q837" s="209">
        <v>0</v>
      </c>
      <c r="R837" s="209">
        <f>Q837*H837</f>
        <v>0</v>
      </c>
      <c r="S837" s="209">
        <v>0</v>
      </c>
      <c r="T837" s="210">
        <f>S837*H837</f>
        <v>0</v>
      </c>
      <c r="U837" s="39"/>
      <c r="V837" s="39"/>
      <c r="W837" s="39"/>
      <c r="X837" s="39"/>
      <c r="Y837" s="39"/>
      <c r="Z837" s="39"/>
      <c r="AA837" s="39"/>
      <c r="AB837" s="39"/>
      <c r="AC837" s="39"/>
      <c r="AD837" s="39"/>
      <c r="AE837" s="39"/>
      <c r="AR837" s="211" t="s">
        <v>234</v>
      </c>
      <c r="AT837" s="211" t="s">
        <v>191</v>
      </c>
      <c r="AU837" s="211" t="s">
        <v>85</v>
      </c>
      <c r="AY837" s="18" t="s">
        <v>195</v>
      </c>
      <c r="BE837" s="212">
        <f>IF(N837="základní",J837,0)</f>
        <v>0</v>
      </c>
      <c r="BF837" s="212">
        <f>IF(N837="snížená",J837,0)</f>
        <v>0</v>
      </c>
      <c r="BG837" s="212">
        <f>IF(N837="zákl. přenesená",J837,0)</f>
        <v>0</v>
      </c>
      <c r="BH837" s="212">
        <f>IF(N837="sníž. přenesená",J837,0)</f>
        <v>0</v>
      </c>
      <c r="BI837" s="212">
        <f>IF(N837="nulová",J837,0)</f>
        <v>0</v>
      </c>
      <c r="BJ837" s="18" t="s">
        <v>83</v>
      </c>
      <c r="BK837" s="212">
        <f>ROUND(I837*H837,2)</f>
        <v>0</v>
      </c>
      <c r="BL837" s="18" t="s">
        <v>234</v>
      </c>
      <c r="BM837" s="211" t="s">
        <v>3604</v>
      </c>
    </row>
    <row r="838" s="10" customFormat="1">
      <c r="A838" s="10"/>
      <c r="B838" s="218"/>
      <c r="C838" s="219"/>
      <c r="D838" s="213" t="s">
        <v>199</v>
      </c>
      <c r="E838" s="220" t="s">
        <v>1</v>
      </c>
      <c r="F838" s="221" t="s">
        <v>3605</v>
      </c>
      <c r="G838" s="219"/>
      <c r="H838" s="220" t="s">
        <v>1</v>
      </c>
      <c r="I838" s="222"/>
      <c r="J838" s="219"/>
      <c r="K838" s="219"/>
      <c r="L838" s="223"/>
      <c r="M838" s="224"/>
      <c r="N838" s="225"/>
      <c r="O838" s="225"/>
      <c r="P838" s="225"/>
      <c r="Q838" s="225"/>
      <c r="R838" s="225"/>
      <c r="S838" s="225"/>
      <c r="T838" s="226"/>
      <c r="U838" s="10"/>
      <c r="V838" s="10"/>
      <c r="W838" s="10"/>
      <c r="X838" s="10"/>
      <c r="Y838" s="10"/>
      <c r="Z838" s="10"/>
      <c r="AA838" s="10"/>
      <c r="AB838" s="10"/>
      <c r="AC838" s="10"/>
      <c r="AD838" s="10"/>
      <c r="AE838" s="10"/>
      <c r="AT838" s="227" t="s">
        <v>199</v>
      </c>
      <c r="AU838" s="227" t="s">
        <v>85</v>
      </c>
      <c r="AV838" s="10" t="s">
        <v>83</v>
      </c>
      <c r="AW838" s="10" t="s">
        <v>32</v>
      </c>
      <c r="AX838" s="10" t="s">
        <v>76</v>
      </c>
      <c r="AY838" s="227" t="s">
        <v>195</v>
      </c>
    </row>
    <row r="839" s="10" customFormat="1">
      <c r="A839" s="10"/>
      <c r="B839" s="218"/>
      <c r="C839" s="219"/>
      <c r="D839" s="213" t="s">
        <v>199</v>
      </c>
      <c r="E839" s="220" t="s">
        <v>1</v>
      </c>
      <c r="F839" s="221" t="s">
        <v>3528</v>
      </c>
      <c r="G839" s="219"/>
      <c r="H839" s="220" t="s">
        <v>1</v>
      </c>
      <c r="I839" s="222"/>
      <c r="J839" s="219"/>
      <c r="K839" s="219"/>
      <c r="L839" s="223"/>
      <c r="M839" s="224"/>
      <c r="N839" s="225"/>
      <c r="O839" s="225"/>
      <c r="P839" s="225"/>
      <c r="Q839" s="225"/>
      <c r="R839" s="225"/>
      <c r="S839" s="225"/>
      <c r="T839" s="226"/>
      <c r="U839" s="10"/>
      <c r="V839" s="10"/>
      <c r="W839" s="10"/>
      <c r="X839" s="10"/>
      <c r="Y839" s="10"/>
      <c r="Z839" s="10"/>
      <c r="AA839" s="10"/>
      <c r="AB839" s="10"/>
      <c r="AC839" s="10"/>
      <c r="AD839" s="10"/>
      <c r="AE839" s="10"/>
      <c r="AT839" s="227" t="s">
        <v>199</v>
      </c>
      <c r="AU839" s="227" t="s">
        <v>85</v>
      </c>
      <c r="AV839" s="10" t="s">
        <v>83</v>
      </c>
      <c r="AW839" s="10" t="s">
        <v>32</v>
      </c>
      <c r="AX839" s="10" t="s">
        <v>76</v>
      </c>
      <c r="AY839" s="227" t="s">
        <v>195</v>
      </c>
    </row>
    <row r="840" s="11" customFormat="1">
      <c r="A840" s="11"/>
      <c r="B840" s="228"/>
      <c r="C840" s="229"/>
      <c r="D840" s="213" t="s">
        <v>199</v>
      </c>
      <c r="E840" s="230" t="s">
        <v>1</v>
      </c>
      <c r="F840" s="231" t="s">
        <v>3606</v>
      </c>
      <c r="G840" s="229"/>
      <c r="H840" s="232">
        <v>122.502</v>
      </c>
      <c r="I840" s="233"/>
      <c r="J840" s="229"/>
      <c r="K840" s="229"/>
      <c r="L840" s="234"/>
      <c r="M840" s="235"/>
      <c r="N840" s="236"/>
      <c r="O840" s="236"/>
      <c r="P840" s="236"/>
      <c r="Q840" s="236"/>
      <c r="R840" s="236"/>
      <c r="S840" s="236"/>
      <c r="T840" s="237"/>
      <c r="U840" s="11"/>
      <c r="V840" s="11"/>
      <c r="W840" s="11"/>
      <c r="X840" s="11"/>
      <c r="Y840" s="11"/>
      <c r="Z840" s="11"/>
      <c r="AA840" s="11"/>
      <c r="AB840" s="11"/>
      <c r="AC840" s="11"/>
      <c r="AD840" s="11"/>
      <c r="AE840" s="11"/>
      <c r="AT840" s="238" t="s">
        <v>199</v>
      </c>
      <c r="AU840" s="238" t="s">
        <v>85</v>
      </c>
      <c r="AV840" s="11" t="s">
        <v>85</v>
      </c>
      <c r="AW840" s="11" t="s">
        <v>32</v>
      </c>
      <c r="AX840" s="11" t="s">
        <v>76</v>
      </c>
      <c r="AY840" s="238" t="s">
        <v>195</v>
      </c>
    </row>
    <row r="841" s="11" customFormat="1">
      <c r="A841" s="11"/>
      <c r="B841" s="228"/>
      <c r="C841" s="229"/>
      <c r="D841" s="213" t="s">
        <v>199</v>
      </c>
      <c r="E841" s="230" t="s">
        <v>1</v>
      </c>
      <c r="F841" s="231" t="s">
        <v>3607</v>
      </c>
      <c r="G841" s="229"/>
      <c r="H841" s="232">
        <v>114.045</v>
      </c>
      <c r="I841" s="233"/>
      <c r="J841" s="229"/>
      <c r="K841" s="229"/>
      <c r="L841" s="234"/>
      <c r="M841" s="235"/>
      <c r="N841" s="236"/>
      <c r="O841" s="236"/>
      <c r="P841" s="236"/>
      <c r="Q841" s="236"/>
      <c r="R841" s="236"/>
      <c r="S841" s="236"/>
      <c r="T841" s="237"/>
      <c r="U841" s="11"/>
      <c r="V841" s="11"/>
      <c r="W841" s="11"/>
      <c r="X841" s="11"/>
      <c r="Y841" s="11"/>
      <c r="Z841" s="11"/>
      <c r="AA841" s="11"/>
      <c r="AB841" s="11"/>
      <c r="AC841" s="11"/>
      <c r="AD841" s="11"/>
      <c r="AE841" s="11"/>
      <c r="AT841" s="238" t="s">
        <v>199</v>
      </c>
      <c r="AU841" s="238" t="s">
        <v>85</v>
      </c>
      <c r="AV841" s="11" t="s">
        <v>85</v>
      </c>
      <c r="AW841" s="11" t="s">
        <v>32</v>
      </c>
      <c r="AX841" s="11" t="s">
        <v>76</v>
      </c>
      <c r="AY841" s="238" t="s">
        <v>195</v>
      </c>
    </row>
    <row r="842" s="11" customFormat="1">
      <c r="A842" s="11"/>
      <c r="B842" s="228"/>
      <c r="C842" s="229"/>
      <c r="D842" s="213" t="s">
        <v>199</v>
      </c>
      <c r="E842" s="230" t="s">
        <v>1</v>
      </c>
      <c r="F842" s="231" t="s">
        <v>3608</v>
      </c>
      <c r="G842" s="229"/>
      <c r="H842" s="232">
        <v>113.622</v>
      </c>
      <c r="I842" s="233"/>
      <c r="J842" s="229"/>
      <c r="K842" s="229"/>
      <c r="L842" s="234"/>
      <c r="M842" s="235"/>
      <c r="N842" s="236"/>
      <c r="O842" s="236"/>
      <c r="P842" s="236"/>
      <c r="Q842" s="236"/>
      <c r="R842" s="236"/>
      <c r="S842" s="236"/>
      <c r="T842" s="237"/>
      <c r="U842" s="11"/>
      <c r="V842" s="11"/>
      <c r="W842" s="11"/>
      <c r="X842" s="11"/>
      <c r="Y842" s="11"/>
      <c r="Z842" s="11"/>
      <c r="AA842" s="11"/>
      <c r="AB842" s="11"/>
      <c r="AC842" s="11"/>
      <c r="AD842" s="11"/>
      <c r="AE842" s="11"/>
      <c r="AT842" s="238" t="s">
        <v>199</v>
      </c>
      <c r="AU842" s="238" t="s">
        <v>85</v>
      </c>
      <c r="AV842" s="11" t="s">
        <v>85</v>
      </c>
      <c r="AW842" s="11" t="s">
        <v>32</v>
      </c>
      <c r="AX842" s="11" t="s">
        <v>76</v>
      </c>
      <c r="AY842" s="238" t="s">
        <v>195</v>
      </c>
    </row>
    <row r="843" s="11" customFormat="1">
      <c r="A843" s="11"/>
      <c r="B843" s="228"/>
      <c r="C843" s="229"/>
      <c r="D843" s="213" t="s">
        <v>199</v>
      </c>
      <c r="E843" s="230" t="s">
        <v>1</v>
      </c>
      <c r="F843" s="231" t="s">
        <v>3609</v>
      </c>
      <c r="G843" s="229"/>
      <c r="H843" s="232">
        <v>58.695999999999998</v>
      </c>
      <c r="I843" s="233"/>
      <c r="J843" s="229"/>
      <c r="K843" s="229"/>
      <c r="L843" s="234"/>
      <c r="M843" s="235"/>
      <c r="N843" s="236"/>
      <c r="O843" s="236"/>
      <c r="P843" s="236"/>
      <c r="Q843" s="236"/>
      <c r="R843" s="236"/>
      <c r="S843" s="236"/>
      <c r="T843" s="237"/>
      <c r="U843" s="11"/>
      <c r="V843" s="11"/>
      <c r="W843" s="11"/>
      <c r="X843" s="11"/>
      <c r="Y843" s="11"/>
      <c r="Z843" s="11"/>
      <c r="AA843" s="11"/>
      <c r="AB843" s="11"/>
      <c r="AC843" s="11"/>
      <c r="AD843" s="11"/>
      <c r="AE843" s="11"/>
      <c r="AT843" s="238" t="s">
        <v>199</v>
      </c>
      <c r="AU843" s="238" t="s">
        <v>85</v>
      </c>
      <c r="AV843" s="11" t="s">
        <v>85</v>
      </c>
      <c r="AW843" s="11" t="s">
        <v>32</v>
      </c>
      <c r="AX843" s="11" t="s">
        <v>76</v>
      </c>
      <c r="AY843" s="238" t="s">
        <v>195</v>
      </c>
    </row>
    <row r="844" s="11" customFormat="1">
      <c r="A844" s="11"/>
      <c r="B844" s="228"/>
      <c r="C844" s="229"/>
      <c r="D844" s="213" t="s">
        <v>199</v>
      </c>
      <c r="E844" s="230" t="s">
        <v>1</v>
      </c>
      <c r="F844" s="231" t="s">
        <v>3610</v>
      </c>
      <c r="G844" s="229"/>
      <c r="H844" s="232">
        <v>63.493000000000002</v>
      </c>
      <c r="I844" s="233"/>
      <c r="J844" s="229"/>
      <c r="K844" s="229"/>
      <c r="L844" s="234"/>
      <c r="M844" s="235"/>
      <c r="N844" s="236"/>
      <c r="O844" s="236"/>
      <c r="P844" s="236"/>
      <c r="Q844" s="236"/>
      <c r="R844" s="236"/>
      <c r="S844" s="236"/>
      <c r="T844" s="237"/>
      <c r="U844" s="11"/>
      <c r="V844" s="11"/>
      <c r="W844" s="11"/>
      <c r="X844" s="11"/>
      <c r="Y844" s="11"/>
      <c r="Z844" s="11"/>
      <c r="AA844" s="11"/>
      <c r="AB844" s="11"/>
      <c r="AC844" s="11"/>
      <c r="AD844" s="11"/>
      <c r="AE844" s="11"/>
      <c r="AT844" s="238" t="s">
        <v>199</v>
      </c>
      <c r="AU844" s="238" t="s">
        <v>85</v>
      </c>
      <c r="AV844" s="11" t="s">
        <v>85</v>
      </c>
      <c r="AW844" s="11" t="s">
        <v>32</v>
      </c>
      <c r="AX844" s="11" t="s">
        <v>76</v>
      </c>
      <c r="AY844" s="238" t="s">
        <v>195</v>
      </c>
    </row>
    <row r="845" s="11" customFormat="1">
      <c r="A845" s="11"/>
      <c r="B845" s="228"/>
      <c r="C845" s="229"/>
      <c r="D845" s="213" t="s">
        <v>199</v>
      </c>
      <c r="E845" s="230" t="s">
        <v>1</v>
      </c>
      <c r="F845" s="231" t="s">
        <v>3611</v>
      </c>
      <c r="G845" s="229"/>
      <c r="H845" s="232">
        <v>2.3079999999999998</v>
      </c>
      <c r="I845" s="233"/>
      <c r="J845" s="229"/>
      <c r="K845" s="229"/>
      <c r="L845" s="234"/>
      <c r="M845" s="235"/>
      <c r="N845" s="236"/>
      <c r="O845" s="236"/>
      <c r="P845" s="236"/>
      <c r="Q845" s="236"/>
      <c r="R845" s="236"/>
      <c r="S845" s="236"/>
      <c r="T845" s="237"/>
      <c r="U845" s="11"/>
      <c r="V845" s="11"/>
      <c r="W845" s="11"/>
      <c r="X845" s="11"/>
      <c r="Y845" s="11"/>
      <c r="Z845" s="11"/>
      <c r="AA845" s="11"/>
      <c r="AB845" s="11"/>
      <c r="AC845" s="11"/>
      <c r="AD845" s="11"/>
      <c r="AE845" s="11"/>
      <c r="AT845" s="238" t="s">
        <v>199</v>
      </c>
      <c r="AU845" s="238" t="s">
        <v>85</v>
      </c>
      <c r="AV845" s="11" t="s">
        <v>85</v>
      </c>
      <c r="AW845" s="11" t="s">
        <v>32</v>
      </c>
      <c r="AX845" s="11" t="s">
        <v>76</v>
      </c>
      <c r="AY845" s="238" t="s">
        <v>195</v>
      </c>
    </row>
    <row r="846" s="16" customFormat="1">
      <c r="A846" s="16"/>
      <c r="B846" s="298"/>
      <c r="C846" s="299"/>
      <c r="D846" s="213" t="s">
        <v>199</v>
      </c>
      <c r="E846" s="300" t="s">
        <v>1</v>
      </c>
      <c r="F846" s="301" t="s">
        <v>1498</v>
      </c>
      <c r="G846" s="299"/>
      <c r="H846" s="302">
        <v>474.666</v>
      </c>
      <c r="I846" s="303"/>
      <c r="J846" s="299"/>
      <c r="K846" s="299"/>
      <c r="L846" s="304"/>
      <c r="M846" s="305"/>
      <c r="N846" s="306"/>
      <c r="O846" s="306"/>
      <c r="P846" s="306"/>
      <c r="Q846" s="306"/>
      <c r="R846" s="306"/>
      <c r="S846" s="306"/>
      <c r="T846" s="307"/>
      <c r="U846" s="16"/>
      <c r="V846" s="16"/>
      <c r="W846" s="16"/>
      <c r="X846" s="16"/>
      <c r="Y846" s="16"/>
      <c r="Z846" s="16"/>
      <c r="AA846" s="16"/>
      <c r="AB846" s="16"/>
      <c r="AC846" s="16"/>
      <c r="AD846" s="16"/>
      <c r="AE846" s="16"/>
      <c r="AT846" s="308" t="s">
        <v>199</v>
      </c>
      <c r="AU846" s="308" t="s">
        <v>85</v>
      </c>
      <c r="AV846" s="16" t="s">
        <v>229</v>
      </c>
      <c r="AW846" s="16" t="s">
        <v>32</v>
      </c>
      <c r="AX846" s="16" t="s">
        <v>76</v>
      </c>
      <c r="AY846" s="308" t="s">
        <v>195</v>
      </c>
    </row>
    <row r="847" s="10" customFormat="1">
      <c r="A847" s="10"/>
      <c r="B847" s="218"/>
      <c r="C847" s="219"/>
      <c r="D847" s="213" t="s">
        <v>199</v>
      </c>
      <c r="E847" s="220" t="s">
        <v>1</v>
      </c>
      <c r="F847" s="221" t="s">
        <v>1928</v>
      </c>
      <c r="G847" s="219"/>
      <c r="H847" s="220" t="s">
        <v>1</v>
      </c>
      <c r="I847" s="222"/>
      <c r="J847" s="219"/>
      <c r="K847" s="219"/>
      <c r="L847" s="223"/>
      <c r="M847" s="224"/>
      <c r="N847" s="225"/>
      <c r="O847" s="225"/>
      <c r="P847" s="225"/>
      <c r="Q847" s="225"/>
      <c r="R847" s="225"/>
      <c r="S847" s="225"/>
      <c r="T847" s="226"/>
      <c r="U847" s="10"/>
      <c r="V847" s="10"/>
      <c r="W847" s="10"/>
      <c r="X847" s="10"/>
      <c r="Y847" s="10"/>
      <c r="Z847" s="10"/>
      <c r="AA847" s="10"/>
      <c r="AB847" s="10"/>
      <c r="AC847" s="10"/>
      <c r="AD847" s="10"/>
      <c r="AE847" s="10"/>
      <c r="AT847" s="227" t="s">
        <v>199</v>
      </c>
      <c r="AU847" s="227" t="s">
        <v>85</v>
      </c>
      <c r="AV847" s="10" t="s">
        <v>83</v>
      </c>
      <c r="AW847" s="10" t="s">
        <v>32</v>
      </c>
      <c r="AX847" s="10" t="s">
        <v>76</v>
      </c>
      <c r="AY847" s="227" t="s">
        <v>195</v>
      </c>
    </row>
    <row r="848" s="10" customFormat="1">
      <c r="A848" s="10"/>
      <c r="B848" s="218"/>
      <c r="C848" s="219"/>
      <c r="D848" s="213" t="s">
        <v>199</v>
      </c>
      <c r="E848" s="220" t="s">
        <v>1</v>
      </c>
      <c r="F848" s="221" t="s">
        <v>3528</v>
      </c>
      <c r="G848" s="219"/>
      <c r="H848" s="220" t="s">
        <v>1</v>
      </c>
      <c r="I848" s="222"/>
      <c r="J848" s="219"/>
      <c r="K848" s="219"/>
      <c r="L848" s="223"/>
      <c r="M848" s="224"/>
      <c r="N848" s="225"/>
      <c r="O848" s="225"/>
      <c r="P848" s="225"/>
      <c r="Q848" s="225"/>
      <c r="R848" s="225"/>
      <c r="S848" s="225"/>
      <c r="T848" s="226"/>
      <c r="U848" s="10"/>
      <c r="V848" s="10"/>
      <c r="W848" s="10"/>
      <c r="X848" s="10"/>
      <c r="Y848" s="10"/>
      <c r="Z848" s="10"/>
      <c r="AA848" s="10"/>
      <c r="AB848" s="10"/>
      <c r="AC848" s="10"/>
      <c r="AD848" s="10"/>
      <c r="AE848" s="10"/>
      <c r="AT848" s="227" t="s">
        <v>199</v>
      </c>
      <c r="AU848" s="227" t="s">
        <v>85</v>
      </c>
      <c r="AV848" s="10" t="s">
        <v>83</v>
      </c>
      <c r="AW848" s="10" t="s">
        <v>32</v>
      </c>
      <c r="AX848" s="10" t="s">
        <v>76</v>
      </c>
      <c r="AY848" s="227" t="s">
        <v>195</v>
      </c>
    </row>
    <row r="849" s="11" customFormat="1">
      <c r="A849" s="11"/>
      <c r="B849" s="228"/>
      <c r="C849" s="229"/>
      <c r="D849" s="213" t="s">
        <v>199</v>
      </c>
      <c r="E849" s="230" t="s">
        <v>1</v>
      </c>
      <c r="F849" s="231" t="s">
        <v>3529</v>
      </c>
      <c r="G849" s="229"/>
      <c r="H849" s="232">
        <v>-12.999000000000001</v>
      </c>
      <c r="I849" s="233"/>
      <c r="J849" s="229"/>
      <c r="K849" s="229"/>
      <c r="L849" s="234"/>
      <c r="M849" s="235"/>
      <c r="N849" s="236"/>
      <c r="O849" s="236"/>
      <c r="P849" s="236"/>
      <c r="Q849" s="236"/>
      <c r="R849" s="236"/>
      <c r="S849" s="236"/>
      <c r="T849" s="237"/>
      <c r="U849" s="11"/>
      <c r="V849" s="11"/>
      <c r="W849" s="11"/>
      <c r="X849" s="11"/>
      <c r="Y849" s="11"/>
      <c r="Z849" s="11"/>
      <c r="AA849" s="11"/>
      <c r="AB849" s="11"/>
      <c r="AC849" s="11"/>
      <c r="AD849" s="11"/>
      <c r="AE849" s="11"/>
      <c r="AT849" s="238" t="s">
        <v>199</v>
      </c>
      <c r="AU849" s="238" t="s">
        <v>85</v>
      </c>
      <c r="AV849" s="11" t="s">
        <v>85</v>
      </c>
      <c r="AW849" s="11" t="s">
        <v>32</v>
      </c>
      <c r="AX849" s="11" t="s">
        <v>76</v>
      </c>
      <c r="AY849" s="238" t="s">
        <v>195</v>
      </c>
    </row>
    <row r="850" s="11" customFormat="1">
      <c r="A850" s="11"/>
      <c r="B850" s="228"/>
      <c r="C850" s="229"/>
      <c r="D850" s="213" t="s">
        <v>199</v>
      </c>
      <c r="E850" s="230" t="s">
        <v>1</v>
      </c>
      <c r="F850" s="231" t="s">
        <v>3530</v>
      </c>
      <c r="G850" s="229"/>
      <c r="H850" s="232">
        <v>-12.101000000000001</v>
      </c>
      <c r="I850" s="233"/>
      <c r="J850" s="229"/>
      <c r="K850" s="229"/>
      <c r="L850" s="234"/>
      <c r="M850" s="235"/>
      <c r="N850" s="236"/>
      <c r="O850" s="236"/>
      <c r="P850" s="236"/>
      <c r="Q850" s="236"/>
      <c r="R850" s="236"/>
      <c r="S850" s="236"/>
      <c r="T850" s="237"/>
      <c r="U850" s="11"/>
      <c r="V850" s="11"/>
      <c r="W850" s="11"/>
      <c r="X850" s="11"/>
      <c r="Y850" s="11"/>
      <c r="Z850" s="11"/>
      <c r="AA850" s="11"/>
      <c r="AB850" s="11"/>
      <c r="AC850" s="11"/>
      <c r="AD850" s="11"/>
      <c r="AE850" s="11"/>
      <c r="AT850" s="238" t="s">
        <v>199</v>
      </c>
      <c r="AU850" s="238" t="s">
        <v>85</v>
      </c>
      <c r="AV850" s="11" t="s">
        <v>85</v>
      </c>
      <c r="AW850" s="11" t="s">
        <v>32</v>
      </c>
      <c r="AX850" s="11" t="s">
        <v>76</v>
      </c>
      <c r="AY850" s="238" t="s">
        <v>195</v>
      </c>
    </row>
    <row r="851" s="11" customFormat="1">
      <c r="A851" s="11"/>
      <c r="B851" s="228"/>
      <c r="C851" s="229"/>
      <c r="D851" s="213" t="s">
        <v>199</v>
      </c>
      <c r="E851" s="230" t="s">
        <v>1</v>
      </c>
      <c r="F851" s="231" t="s">
        <v>3531</v>
      </c>
      <c r="G851" s="229"/>
      <c r="H851" s="232">
        <v>-12.055999999999999</v>
      </c>
      <c r="I851" s="233"/>
      <c r="J851" s="229"/>
      <c r="K851" s="229"/>
      <c r="L851" s="234"/>
      <c r="M851" s="235"/>
      <c r="N851" s="236"/>
      <c r="O851" s="236"/>
      <c r="P851" s="236"/>
      <c r="Q851" s="236"/>
      <c r="R851" s="236"/>
      <c r="S851" s="236"/>
      <c r="T851" s="237"/>
      <c r="U851" s="11"/>
      <c r="V851" s="11"/>
      <c r="W851" s="11"/>
      <c r="X851" s="11"/>
      <c r="Y851" s="11"/>
      <c r="Z851" s="11"/>
      <c r="AA851" s="11"/>
      <c r="AB851" s="11"/>
      <c r="AC851" s="11"/>
      <c r="AD851" s="11"/>
      <c r="AE851" s="11"/>
      <c r="AT851" s="238" t="s">
        <v>199</v>
      </c>
      <c r="AU851" s="238" t="s">
        <v>85</v>
      </c>
      <c r="AV851" s="11" t="s">
        <v>85</v>
      </c>
      <c r="AW851" s="11" t="s">
        <v>32</v>
      </c>
      <c r="AX851" s="11" t="s">
        <v>76</v>
      </c>
      <c r="AY851" s="238" t="s">
        <v>195</v>
      </c>
    </row>
    <row r="852" s="11" customFormat="1">
      <c r="A852" s="11"/>
      <c r="B852" s="228"/>
      <c r="C852" s="229"/>
      <c r="D852" s="213" t="s">
        <v>199</v>
      </c>
      <c r="E852" s="230" t="s">
        <v>1</v>
      </c>
      <c r="F852" s="231" t="s">
        <v>3532</v>
      </c>
      <c r="G852" s="229"/>
      <c r="H852" s="232">
        <v>-6.2279999999999998</v>
      </c>
      <c r="I852" s="233"/>
      <c r="J852" s="229"/>
      <c r="K852" s="229"/>
      <c r="L852" s="234"/>
      <c r="M852" s="235"/>
      <c r="N852" s="236"/>
      <c r="O852" s="236"/>
      <c r="P852" s="236"/>
      <c r="Q852" s="236"/>
      <c r="R852" s="236"/>
      <c r="S852" s="236"/>
      <c r="T852" s="237"/>
      <c r="U852" s="11"/>
      <c r="V852" s="11"/>
      <c r="W852" s="11"/>
      <c r="X852" s="11"/>
      <c r="Y852" s="11"/>
      <c r="Z852" s="11"/>
      <c r="AA852" s="11"/>
      <c r="AB852" s="11"/>
      <c r="AC852" s="11"/>
      <c r="AD852" s="11"/>
      <c r="AE852" s="11"/>
      <c r="AT852" s="238" t="s">
        <v>199</v>
      </c>
      <c r="AU852" s="238" t="s">
        <v>85</v>
      </c>
      <c r="AV852" s="11" t="s">
        <v>85</v>
      </c>
      <c r="AW852" s="11" t="s">
        <v>32</v>
      </c>
      <c r="AX852" s="11" t="s">
        <v>76</v>
      </c>
      <c r="AY852" s="238" t="s">
        <v>195</v>
      </c>
    </row>
    <row r="853" s="11" customFormat="1">
      <c r="A853" s="11"/>
      <c r="B853" s="228"/>
      <c r="C853" s="229"/>
      <c r="D853" s="213" t="s">
        <v>199</v>
      </c>
      <c r="E853" s="230" t="s">
        <v>1</v>
      </c>
      <c r="F853" s="231" t="s">
        <v>3533</v>
      </c>
      <c r="G853" s="229"/>
      <c r="H853" s="232">
        <v>-6.7370000000000001</v>
      </c>
      <c r="I853" s="233"/>
      <c r="J853" s="229"/>
      <c r="K853" s="229"/>
      <c r="L853" s="234"/>
      <c r="M853" s="235"/>
      <c r="N853" s="236"/>
      <c r="O853" s="236"/>
      <c r="P853" s="236"/>
      <c r="Q853" s="236"/>
      <c r="R853" s="236"/>
      <c r="S853" s="236"/>
      <c r="T853" s="237"/>
      <c r="U853" s="11"/>
      <c r="V853" s="11"/>
      <c r="W853" s="11"/>
      <c r="X853" s="11"/>
      <c r="Y853" s="11"/>
      <c r="Z853" s="11"/>
      <c r="AA853" s="11"/>
      <c r="AB853" s="11"/>
      <c r="AC853" s="11"/>
      <c r="AD853" s="11"/>
      <c r="AE853" s="11"/>
      <c r="AT853" s="238" t="s">
        <v>199</v>
      </c>
      <c r="AU853" s="238" t="s">
        <v>85</v>
      </c>
      <c r="AV853" s="11" t="s">
        <v>85</v>
      </c>
      <c r="AW853" s="11" t="s">
        <v>32</v>
      </c>
      <c r="AX853" s="11" t="s">
        <v>76</v>
      </c>
      <c r="AY853" s="238" t="s">
        <v>195</v>
      </c>
    </row>
    <row r="854" s="11" customFormat="1">
      <c r="A854" s="11"/>
      <c r="B854" s="228"/>
      <c r="C854" s="229"/>
      <c r="D854" s="213" t="s">
        <v>199</v>
      </c>
      <c r="E854" s="230" t="s">
        <v>1</v>
      </c>
      <c r="F854" s="231" t="s">
        <v>3534</v>
      </c>
      <c r="G854" s="229"/>
      <c r="H854" s="232">
        <v>-0.245</v>
      </c>
      <c r="I854" s="233"/>
      <c r="J854" s="229"/>
      <c r="K854" s="229"/>
      <c r="L854" s="234"/>
      <c r="M854" s="235"/>
      <c r="N854" s="236"/>
      <c r="O854" s="236"/>
      <c r="P854" s="236"/>
      <c r="Q854" s="236"/>
      <c r="R854" s="236"/>
      <c r="S854" s="236"/>
      <c r="T854" s="237"/>
      <c r="U854" s="11"/>
      <c r="V854" s="11"/>
      <c r="W854" s="11"/>
      <c r="X854" s="11"/>
      <c r="Y854" s="11"/>
      <c r="Z854" s="11"/>
      <c r="AA854" s="11"/>
      <c r="AB854" s="11"/>
      <c r="AC854" s="11"/>
      <c r="AD854" s="11"/>
      <c r="AE854" s="11"/>
      <c r="AT854" s="238" t="s">
        <v>199</v>
      </c>
      <c r="AU854" s="238" t="s">
        <v>85</v>
      </c>
      <c r="AV854" s="11" t="s">
        <v>85</v>
      </c>
      <c r="AW854" s="11" t="s">
        <v>32</v>
      </c>
      <c r="AX854" s="11" t="s">
        <v>76</v>
      </c>
      <c r="AY854" s="238" t="s">
        <v>195</v>
      </c>
    </row>
    <row r="855" s="15" customFormat="1">
      <c r="A855" s="15"/>
      <c r="B855" s="287"/>
      <c r="C855" s="288"/>
      <c r="D855" s="213" t="s">
        <v>199</v>
      </c>
      <c r="E855" s="289" t="s">
        <v>1</v>
      </c>
      <c r="F855" s="290" t="s">
        <v>1422</v>
      </c>
      <c r="G855" s="288"/>
      <c r="H855" s="291">
        <v>424.30000000000001</v>
      </c>
      <c r="I855" s="292"/>
      <c r="J855" s="288"/>
      <c r="K855" s="288"/>
      <c r="L855" s="293"/>
      <c r="M855" s="294"/>
      <c r="N855" s="295"/>
      <c r="O855" s="295"/>
      <c r="P855" s="295"/>
      <c r="Q855" s="295"/>
      <c r="R855" s="295"/>
      <c r="S855" s="295"/>
      <c r="T855" s="296"/>
      <c r="U855" s="15"/>
      <c r="V855" s="15"/>
      <c r="W855" s="15"/>
      <c r="X855" s="15"/>
      <c r="Y855" s="15"/>
      <c r="Z855" s="15"/>
      <c r="AA855" s="15"/>
      <c r="AB855" s="15"/>
      <c r="AC855" s="15"/>
      <c r="AD855" s="15"/>
      <c r="AE855" s="15"/>
      <c r="AT855" s="297" t="s">
        <v>199</v>
      </c>
      <c r="AU855" s="297" t="s">
        <v>85</v>
      </c>
      <c r="AV855" s="15" t="s">
        <v>234</v>
      </c>
      <c r="AW855" s="15" t="s">
        <v>32</v>
      </c>
      <c r="AX855" s="15" t="s">
        <v>83</v>
      </c>
      <c r="AY855" s="297" t="s">
        <v>195</v>
      </c>
    </row>
    <row r="856" s="2" customFormat="1" ht="16.5" customHeight="1">
      <c r="A856" s="39"/>
      <c r="B856" s="40"/>
      <c r="C856" s="262" t="s">
        <v>385</v>
      </c>
      <c r="D856" s="262" t="s">
        <v>224</v>
      </c>
      <c r="E856" s="263" t="s">
        <v>1701</v>
      </c>
      <c r="F856" s="264" t="s">
        <v>1702</v>
      </c>
      <c r="G856" s="265" t="s">
        <v>1628</v>
      </c>
      <c r="H856" s="266">
        <v>787.23299999999995</v>
      </c>
      <c r="I856" s="267"/>
      <c r="J856" s="268">
        <f>ROUND(I856*H856,2)</f>
        <v>0</v>
      </c>
      <c r="K856" s="264" t="s">
        <v>1412</v>
      </c>
      <c r="L856" s="269"/>
      <c r="M856" s="270" t="s">
        <v>1</v>
      </c>
      <c r="N856" s="271" t="s">
        <v>41</v>
      </c>
      <c r="O856" s="92"/>
      <c r="P856" s="209">
        <f>O856*H856</f>
        <v>0</v>
      </c>
      <c r="Q856" s="209">
        <v>0</v>
      </c>
      <c r="R856" s="209">
        <f>Q856*H856</f>
        <v>0</v>
      </c>
      <c r="S856" s="209">
        <v>0</v>
      </c>
      <c r="T856" s="210">
        <f>S856*H856</f>
        <v>0</v>
      </c>
      <c r="U856" s="39"/>
      <c r="V856" s="39"/>
      <c r="W856" s="39"/>
      <c r="X856" s="39"/>
      <c r="Y856" s="39"/>
      <c r="Z856" s="39"/>
      <c r="AA856" s="39"/>
      <c r="AB856" s="39"/>
      <c r="AC856" s="39"/>
      <c r="AD856" s="39"/>
      <c r="AE856" s="39"/>
      <c r="AR856" s="211" t="s">
        <v>253</v>
      </c>
      <c r="AT856" s="211" t="s">
        <v>224</v>
      </c>
      <c r="AU856" s="211" t="s">
        <v>85</v>
      </c>
      <c r="AY856" s="18" t="s">
        <v>195</v>
      </c>
      <c r="BE856" s="212">
        <f>IF(N856="základní",J856,0)</f>
        <v>0</v>
      </c>
      <c r="BF856" s="212">
        <f>IF(N856="snížená",J856,0)</f>
        <v>0</v>
      </c>
      <c r="BG856" s="212">
        <f>IF(N856="zákl. přenesená",J856,0)</f>
        <v>0</v>
      </c>
      <c r="BH856" s="212">
        <f>IF(N856="sníž. přenesená",J856,0)</f>
        <v>0</v>
      </c>
      <c r="BI856" s="212">
        <f>IF(N856="nulová",J856,0)</f>
        <v>0</v>
      </c>
      <c r="BJ856" s="18" t="s">
        <v>83</v>
      </c>
      <c r="BK856" s="212">
        <f>ROUND(I856*H856,2)</f>
        <v>0</v>
      </c>
      <c r="BL856" s="18" t="s">
        <v>234</v>
      </c>
      <c r="BM856" s="211" t="s">
        <v>3612</v>
      </c>
    </row>
    <row r="857" s="11" customFormat="1">
      <c r="A857" s="11"/>
      <c r="B857" s="228"/>
      <c r="C857" s="229"/>
      <c r="D857" s="213" t="s">
        <v>199</v>
      </c>
      <c r="E857" s="230" t="s">
        <v>1</v>
      </c>
      <c r="F857" s="231" t="s">
        <v>3613</v>
      </c>
      <c r="G857" s="229"/>
      <c r="H857" s="232">
        <v>787.23299999999995</v>
      </c>
      <c r="I857" s="233"/>
      <c r="J857" s="229"/>
      <c r="K857" s="229"/>
      <c r="L857" s="234"/>
      <c r="M857" s="235"/>
      <c r="N857" s="236"/>
      <c r="O857" s="236"/>
      <c r="P857" s="236"/>
      <c r="Q857" s="236"/>
      <c r="R857" s="236"/>
      <c r="S857" s="236"/>
      <c r="T857" s="237"/>
      <c r="U857" s="11"/>
      <c r="V857" s="11"/>
      <c r="W857" s="11"/>
      <c r="X857" s="11"/>
      <c r="Y857" s="11"/>
      <c r="Z857" s="11"/>
      <c r="AA857" s="11"/>
      <c r="AB857" s="11"/>
      <c r="AC857" s="11"/>
      <c r="AD857" s="11"/>
      <c r="AE857" s="11"/>
      <c r="AT857" s="238" t="s">
        <v>199</v>
      </c>
      <c r="AU857" s="238" t="s">
        <v>85</v>
      </c>
      <c r="AV857" s="11" t="s">
        <v>85</v>
      </c>
      <c r="AW857" s="11" t="s">
        <v>32</v>
      </c>
      <c r="AX857" s="11" t="s">
        <v>76</v>
      </c>
      <c r="AY857" s="238" t="s">
        <v>195</v>
      </c>
    </row>
    <row r="858" s="15" customFormat="1">
      <c r="A858" s="15"/>
      <c r="B858" s="287"/>
      <c r="C858" s="288"/>
      <c r="D858" s="213" t="s">
        <v>199</v>
      </c>
      <c r="E858" s="289" t="s">
        <v>1</v>
      </c>
      <c r="F858" s="290" t="s">
        <v>1422</v>
      </c>
      <c r="G858" s="288"/>
      <c r="H858" s="291">
        <v>787.23299999999995</v>
      </c>
      <c r="I858" s="292"/>
      <c r="J858" s="288"/>
      <c r="K858" s="288"/>
      <c r="L858" s="293"/>
      <c r="M858" s="294"/>
      <c r="N858" s="295"/>
      <c r="O858" s="295"/>
      <c r="P858" s="295"/>
      <c r="Q858" s="295"/>
      <c r="R858" s="295"/>
      <c r="S858" s="295"/>
      <c r="T858" s="296"/>
      <c r="U858" s="15"/>
      <c r="V858" s="15"/>
      <c r="W858" s="15"/>
      <c r="X858" s="15"/>
      <c r="Y858" s="15"/>
      <c r="Z858" s="15"/>
      <c r="AA858" s="15"/>
      <c r="AB858" s="15"/>
      <c r="AC858" s="15"/>
      <c r="AD858" s="15"/>
      <c r="AE858" s="15"/>
      <c r="AT858" s="297" t="s">
        <v>199</v>
      </c>
      <c r="AU858" s="297" t="s">
        <v>85</v>
      </c>
      <c r="AV858" s="15" t="s">
        <v>234</v>
      </c>
      <c r="AW858" s="15" t="s">
        <v>32</v>
      </c>
      <c r="AX858" s="15" t="s">
        <v>83</v>
      </c>
      <c r="AY858" s="297" t="s">
        <v>195</v>
      </c>
    </row>
    <row r="859" s="2" customFormat="1" ht="33" customHeight="1">
      <c r="A859" s="39"/>
      <c r="B859" s="40"/>
      <c r="C859" s="200" t="s">
        <v>389</v>
      </c>
      <c r="D859" s="200" t="s">
        <v>191</v>
      </c>
      <c r="E859" s="201" t="s">
        <v>2666</v>
      </c>
      <c r="F859" s="202" t="s">
        <v>2667</v>
      </c>
      <c r="G859" s="203" t="s">
        <v>1411</v>
      </c>
      <c r="H859" s="204">
        <v>794.79999999999995</v>
      </c>
      <c r="I859" s="205"/>
      <c r="J859" s="206">
        <f>ROUND(I859*H859,2)</f>
        <v>0</v>
      </c>
      <c r="K859" s="202" t="s">
        <v>1412</v>
      </c>
      <c r="L859" s="45"/>
      <c r="M859" s="207" t="s">
        <v>1</v>
      </c>
      <c r="N859" s="208" t="s">
        <v>41</v>
      </c>
      <c r="O859" s="92"/>
      <c r="P859" s="209">
        <f>O859*H859</f>
        <v>0</v>
      </c>
      <c r="Q859" s="209">
        <v>0</v>
      </c>
      <c r="R859" s="209">
        <f>Q859*H859</f>
        <v>0</v>
      </c>
      <c r="S859" s="209">
        <v>0</v>
      </c>
      <c r="T859" s="210">
        <f>S859*H859</f>
        <v>0</v>
      </c>
      <c r="U859" s="39"/>
      <c r="V859" s="39"/>
      <c r="W859" s="39"/>
      <c r="X859" s="39"/>
      <c r="Y859" s="39"/>
      <c r="Z859" s="39"/>
      <c r="AA859" s="39"/>
      <c r="AB859" s="39"/>
      <c r="AC859" s="39"/>
      <c r="AD859" s="39"/>
      <c r="AE859" s="39"/>
      <c r="AR859" s="211" t="s">
        <v>234</v>
      </c>
      <c r="AT859" s="211" t="s">
        <v>191</v>
      </c>
      <c r="AU859" s="211" t="s">
        <v>85</v>
      </c>
      <c r="AY859" s="18" t="s">
        <v>195</v>
      </c>
      <c r="BE859" s="212">
        <f>IF(N859="základní",J859,0)</f>
        <v>0</v>
      </c>
      <c r="BF859" s="212">
        <f>IF(N859="snížená",J859,0)</f>
        <v>0</v>
      </c>
      <c r="BG859" s="212">
        <f>IF(N859="zákl. přenesená",J859,0)</f>
        <v>0</v>
      </c>
      <c r="BH859" s="212">
        <f>IF(N859="sníž. přenesená",J859,0)</f>
        <v>0</v>
      </c>
      <c r="BI859" s="212">
        <f>IF(N859="nulová",J859,0)</f>
        <v>0</v>
      </c>
      <c r="BJ859" s="18" t="s">
        <v>83</v>
      </c>
      <c r="BK859" s="212">
        <f>ROUND(I859*H859,2)</f>
        <v>0</v>
      </c>
      <c r="BL859" s="18" t="s">
        <v>234</v>
      </c>
      <c r="BM859" s="211" t="s">
        <v>3614</v>
      </c>
    </row>
    <row r="860" s="10" customFormat="1">
      <c r="A860" s="10"/>
      <c r="B860" s="218"/>
      <c r="C860" s="219"/>
      <c r="D860" s="213" t="s">
        <v>199</v>
      </c>
      <c r="E860" s="220" t="s">
        <v>1</v>
      </c>
      <c r="F860" s="221" t="s">
        <v>3258</v>
      </c>
      <c r="G860" s="219"/>
      <c r="H860" s="220" t="s">
        <v>1</v>
      </c>
      <c r="I860" s="222"/>
      <c r="J860" s="219"/>
      <c r="K860" s="219"/>
      <c r="L860" s="223"/>
      <c r="M860" s="224"/>
      <c r="N860" s="225"/>
      <c r="O860" s="225"/>
      <c r="P860" s="225"/>
      <c r="Q860" s="225"/>
      <c r="R860" s="225"/>
      <c r="S860" s="225"/>
      <c r="T860" s="226"/>
      <c r="U860" s="10"/>
      <c r="V860" s="10"/>
      <c r="W860" s="10"/>
      <c r="X860" s="10"/>
      <c r="Y860" s="10"/>
      <c r="Z860" s="10"/>
      <c r="AA860" s="10"/>
      <c r="AB860" s="10"/>
      <c r="AC860" s="10"/>
      <c r="AD860" s="10"/>
      <c r="AE860" s="10"/>
      <c r="AT860" s="227" t="s">
        <v>199</v>
      </c>
      <c r="AU860" s="227" t="s">
        <v>85</v>
      </c>
      <c r="AV860" s="10" t="s">
        <v>83</v>
      </c>
      <c r="AW860" s="10" t="s">
        <v>32</v>
      </c>
      <c r="AX860" s="10" t="s">
        <v>76</v>
      </c>
      <c r="AY860" s="227" t="s">
        <v>195</v>
      </c>
    </row>
    <row r="861" s="11" customFormat="1">
      <c r="A861" s="11"/>
      <c r="B861" s="228"/>
      <c r="C861" s="229"/>
      <c r="D861" s="213" t="s">
        <v>199</v>
      </c>
      <c r="E861" s="230" t="s">
        <v>1</v>
      </c>
      <c r="F861" s="231" t="s">
        <v>3259</v>
      </c>
      <c r="G861" s="229"/>
      <c r="H861" s="232">
        <v>10.44</v>
      </c>
      <c r="I861" s="233"/>
      <c r="J861" s="229"/>
      <c r="K861" s="229"/>
      <c r="L861" s="234"/>
      <c r="M861" s="235"/>
      <c r="N861" s="236"/>
      <c r="O861" s="236"/>
      <c r="P861" s="236"/>
      <c r="Q861" s="236"/>
      <c r="R861" s="236"/>
      <c r="S861" s="236"/>
      <c r="T861" s="237"/>
      <c r="U861" s="11"/>
      <c r="V861" s="11"/>
      <c r="W861" s="11"/>
      <c r="X861" s="11"/>
      <c r="Y861" s="11"/>
      <c r="Z861" s="11"/>
      <c r="AA861" s="11"/>
      <c r="AB861" s="11"/>
      <c r="AC861" s="11"/>
      <c r="AD861" s="11"/>
      <c r="AE861" s="11"/>
      <c r="AT861" s="238" t="s">
        <v>199</v>
      </c>
      <c r="AU861" s="238" t="s">
        <v>85</v>
      </c>
      <c r="AV861" s="11" t="s">
        <v>85</v>
      </c>
      <c r="AW861" s="11" t="s">
        <v>32</v>
      </c>
      <c r="AX861" s="11" t="s">
        <v>76</v>
      </c>
      <c r="AY861" s="238" t="s">
        <v>195</v>
      </c>
    </row>
    <row r="862" s="11" customFormat="1">
      <c r="A862" s="11"/>
      <c r="B862" s="228"/>
      <c r="C862" s="229"/>
      <c r="D862" s="213" t="s">
        <v>199</v>
      </c>
      <c r="E862" s="230" t="s">
        <v>1</v>
      </c>
      <c r="F862" s="231" t="s">
        <v>3260</v>
      </c>
      <c r="G862" s="229"/>
      <c r="H862" s="232">
        <v>85.632000000000005</v>
      </c>
      <c r="I862" s="233"/>
      <c r="J862" s="229"/>
      <c r="K862" s="229"/>
      <c r="L862" s="234"/>
      <c r="M862" s="235"/>
      <c r="N862" s="236"/>
      <c r="O862" s="236"/>
      <c r="P862" s="236"/>
      <c r="Q862" s="236"/>
      <c r="R862" s="236"/>
      <c r="S862" s="236"/>
      <c r="T862" s="237"/>
      <c r="U862" s="11"/>
      <c r="V862" s="11"/>
      <c r="W862" s="11"/>
      <c r="X862" s="11"/>
      <c r="Y862" s="11"/>
      <c r="Z862" s="11"/>
      <c r="AA862" s="11"/>
      <c r="AB862" s="11"/>
      <c r="AC862" s="11"/>
      <c r="AD862" s="11"/>
      <c r="AE862" s="11"/>
      <c r="AT862" s="238" t="s">
        <v>199</v>
      </c>
      <c r="AU862" s="238" t="s">
        <v>85</v>
      </c>
      <c r="AV862" s="11" t="s">
        <v>85</v>
      </c>
      <c r="AW862" s="11" t="s">
        <v>32</v>
      </c>
      <c r="AX862" s="11" t="s">
        <v>76</v>
      </c>
      <c r="AY862" s="238" t="s">
        <v>195</v>
      </c>
    </row>
    <row r="863" s="11" customFormat="1">
      <c r="A863" s="11"/>
      <c r="B863" s="228"/>
      <c r="C863" s="229"/>
      <c r="D863" s="213" t="s">
        <v>199</v>
      </c>
      <c r="E863" s="230" t="s">
        <v>1</v>
      </c>
      <c r="F863" s="231" t="s">
        <v>3261</v>
      </c>
      <c r="G863" s="229"/>
      <c r="H863" s="232">
        <v>9.75</v>
      </c>
      <c r="I863" s="233"/>
      <c r="J863" s="229"/>
      <c r="K863" s="229"/>
      <c r="L863" s="234"/>
      <c r="M863" s="235"/>
      <c r="N863" s="236"/>
      <c r="O863" s="236"/>
      <c r="P863" s="236"/>
      <c r="Q863" s="236"/>
      <c r="R863" s="236"/>
      <c r="S863" s="236"/>
      <c r="T863" s="237"/>
      <c r="U863" s="11"/>
      <c r="V863" s="11"/>
      <c r="W863" s="11"/>
      <c r="X863" s="11"/>
      <c r="Y863" s="11"/>
      <c r="Z863" s="11"/>
      <c r="AA863" s="11"/>
      <c r="AB863" s="11"/>
      <c r="AC863" s="11"/>
      <c r="AD863" s="11"/>
      <c r="AE863" s="11"/>
      <c r="AT863" s="238" t="s">
        <v>199</v>
      </c>
      <c r="AU863" s="238" t="s">
        <v>85</v>
      </c>
      <c r="AV863" s="11" t="s">
        <v>85</v>
      </c>
      <c r="AW863" s="11" t="s">
        <v>32</v>
      </c>
      <c r="AX863" s="11" t="s">
        <v>76</v>
      </c>
      <c r="AY863" s="238" t="s">
        <v>195</v>
      </c>
    </row>
    <row r="864" s="11" customFormat="1">
      <c r="A864" s="11"/>
      <c r="B864" s="228"/>
      <c r="C864" s="229"/>
      <c r="D864" s="213" t="s">
        <v>199</v>
      </c>
      <c r="E864" s="230" t="s">
        <v>1</v>
      </c>
      <c r="F864" s="231" t="s">
        <v>3262</v>
      </c>
      <c r="G864" s="229"/>
      <c r="H864" s="232">
        <v>3.6400000000000001</v>
      </c>
      <c r="I864" s="233"/>
      <c r="J864" s="229"/>
      <c r="K864" s="229"/>
      <c r="L864" s="234"/>
      <c r="M864" s="235"/>
      <c r="N864" s="236"/>
      <c r="O864" s="236"/>
      <c r="P864" s="236"/>
      <c r="Q864" s="236"/>
      <c r="R864" s="236"/>
      <c r="S864" s="236"/>
      <c r="T864" s="237"/>
      <c r="U864" s="11"/>
      <c r="V864" s="11"/>
      <c r="W864" s="11"/>
      <c r="X864" s="11"/>
      <c r="Y864" s="11"/>
      <c r="Z864" s="11"/>
      <c r="AA864" s="11"/>
      <c r="AB864" s="11"/>
      <c r="AC864" s="11"/>
      <c r="AD864" s="11"/>
      <c r="AE864" s="11"/>
      <c r="AT864" s="238" t="s">
        <v>199</v>
      </c>
      <c r="AU864" s="238" t="s">
        <v>85</v>
      </c>
      <c r="AV864" s="11" t="s">
        <v>85</v>
      </c>
      <c r="AW864" s="11" t="s">
        <v>32</v>
      </c>
      <c r="AX864" s="11" t="s">
        <v>76</v>
      </c>
      <c r="AY864" s="238" t="s">
        <v>195</v>
      </c>
    </row>
    <row r="865" s="11" customFormat="1">
      <c r="A865" s="11"/>
      <c r="B865" s="228"/>
      <c r="C865" s="229"/>
      <c r="D865" s="213" t="s">
        <v>199</v>
      </c>
      <c r="E865" s="230" t="s">
        <v>1</v>
      </c>
      <c r="F865" s="231" t="s">
        <v>3263</v>
      </c>
      <c r="G865" s="229"/>
      <c r="H865" s="232">
        <v>92.579999999999998</v>
      </c>
      <c r="I865" s="233"/>
      <c r="J865" s="229"/>
      <c r="K865" s="229"/>
      <c r="L865" s="234"/>
      <c r="M865" s="235"/>
      <c r="N865" s="236"/>
      <c r="O865" s="236"/>
      <c r="P865" s="236"/>
      <c r="Q865" s="236"/>
      <c r="R865" s="236"/>
      <c r="S865" s="236"/>
      <c r="T865" s="237"/>
      <c r="U865" s="11"/>
      <c r="V865" s="11"/>
      <c r="W865" s="11"/>
      <c r="X865" s="11"/>
      <c r="Y865" s="11"/>
      <c r="Z865" s="11"/>
      <c r="AA865" s="11"/>
      <c r="AB865" s="11"/>
      <c r="AC865" s="11"/>
      <c r="AD865" s="11"/>
      <c r="AE865" s="11"/>
      <c r="AT865" s="238" t="s">
        <v>199</v>
      </c>
      <c r="AU865" s="238" t="s">
        <v>85</v>
      </c>
      <c r="AV865" s="11" t="s">
        <v>85</v>
      </c>
      <c r="AW865" s="11" t="s">
        <v>32</v>
      </c>
      <c r="AX865" s="11" t="s">
        <v>76</v>
      </c>
      <c r="AY865" s="238" t="s">
        <v>195</v>
      </c>
    </row>
    <row r="866" s="11" customFormat="1">
      <c r="A866" s="11"/>
      <c r="B866" s="228"/>
      <c r="C866" s="229"/>
      <c r="D866" s="213" t="s">
        <v>199</v>
      </c>
      <c r="E866" s="230" t="s">
        <v>1</v>
      </c>
      <c r="F866" s="231" t="s">
        <v>3264</v>
      </c>
      <c r="G866" s="229"/>
      <c r="H866" s="232">
        <v>4.5499999999999998</v>
      </c>
      <c r="I866" s="233"/>
      <c r="J866" s="229"/>
      <c r="K866" s="229"/>
      <c r="L866" s="234"/>
      <c r="M866" s="235"/>
      <c r="N866" s="236"/>
      <c r="O866" s="236"/>
      <c r="P866" s="236"/>
      <c r="Q866" s="236"/>
      <c r="R866" s="236"/>
      <c r="S866" s="236"/>
      <c r="T866" s="237"/>
      <c r="U866" s="11"/>
      <c r="V866" s="11"/>
      <c r="W866" s="11"/>
      <c r="X866" s="11"/>
      <c r="Y866" s="11"/>
      <c r="Z866" s="11"/>
      <c r="AA866" s="11"/>
      <c r="AB866" s="11"/>
      <c r="AC866" s="11"/>
      <c r="AD866" s="11"/>
      <c r="AE866" s="11"/>
      <c r="AT866" s="238" t="s">
        <v>199</v>
      </c>
      <c r="AU866" s="238" t="s">
        <v>85</v>
      </c>
      <c r="AV866" s="11" t="s">
        <v>85</v>
      </c>
      <c r="AW866" s="11" t="s">
        <v>32</v>
      </c>
      <c r="AX866" s="11" t="s">
        <v>76</v>
      </c>
      <c r="AY866" s="238" t="s">
        <v>195</v>
      </c>
    </row>
    <row r="867" s="11" customFormat="1">
      <c r="A867" s="11"/>
      <c r="B867" s="228"/>
      <c r="C867" s="229"/>
      <c r="D867" s="213" t="s">
        <v>199</v>
      </c>
      <c r="E867" s="230" t="s">
        <v>1</v>
      </c>
      <c r="F867" s="231" t="s">
        <v>3265</v>
      </c>
      <c r="G867" s="229"/>
      <c r="H867" s="232">
        <v>9</v>
      </c>
      <c r="I867" s="233"/>
      <c r="J867" s="229"/>
      <c r="K867" s="229"/>
      <c r="L867" s="234"/>
      <c r="M867" s="235"/>
      <c r="N867" s="236"/>
      <c r="O867" s="236"/>
      <c r="P867" s="236"/>
      <c r="Q867" s="236"/>
      <c r="R867" s="236"/>
      <c r="S867" s="236"/>
      <c r="T867" s="237"/>
      <c r="U867" s="11"/>
      <c r="V867" s="11"/>
      <c r="W867" s="11"/>
      <c r="X867" s="11"/>
      <c r="Y867" s="11"/>
      <c r="Z867" s="11"/>
      <c r="AA867" s="11"/>
      <c r="AB867" s="11"/>
      <c r="AC867" s="11"/>
      <c r="AD867" s="11"/>
      <c r="AE867" s="11"/>
      <c r="AT867" s="238" t="s">
        <v>199</v>
      </c>
      <c r="AU867" s="238" t="s">
        <v>85</v>
      </c>
      <c r="AV867" s="11" t="s">
        <v>85</v>
      </c>
      <c r="AW867" s="11" t="s">
        <v>32</v>
      </c>
      <c r="AX867" s="11" t="s">
        <v>76</v>
      </c>
      <c r="AY867" s="238" t="s">
        <v>195</v>
      </c>
    </row>
    <row r="868" s="11" customFormat="1">
      <c r="A868" s="11"/>
      <c r="B868" s="228"/>
      <c r="C868" s="229"/>
      <c r="D868" s="213" t="s">
        <v>199</v>
      </c>
      <c r="E868" s="230" t="s">
        <v>1</v>
      </c>
      <c r="F868" s="231" t="s">
        <v>3266</v>
      </c>
      <c r="G868" s="229"/>
      <c r="H868" s="232">
        <v>2.1000000000000001</v>
      </c>
      <c r="I868" s="233"/>
      <c r="J868" s="229"/>
      <c r="K868" s="229"/>
      <c r="L868" s="234"/>
      <c r="M868" s="235"/>
      <c r="N868" s="236"/>
      <c r="O868" s="236"/>
      <c r="P868" s="236"/>
      <c r="Q868" s="236"/>
      <c r="R868" s="236"/>
      <c r="S868" s="236"/>
      <c r="T868" s="237"/>
      <c r="U868" s="11"/>
      <c r="V868" s="11"/>
      <c r="W868" s="11"/>
      <c r="X868" s="11"/>
      <c r="Y868" s="11"/>
      <c r="Z868" s="11"/>
      <c r="AA868" s="11"/>
      <c r="AB868" s="11"/>
      <c r="AC868" s="11"/>
      <c r="AD868" s="11"/>
      <c r="AE868" s="11"/>
      <c r="AT868" s="238" t="s">
        <v>199</v>
      </c>
      <c r="AU868" s="238" t="s">
        <v>85</v>
      </c>
      <c r="AV868" s="11" t="s">
        <v>85</v>
      </c>
      <c r="AW868" s="11" t="s">
        <v>32</v>
      </c>
      <c r="AX868" s="11" t="s">
        <v>76</v>
      </c>
      <c r="AY868" s="238" t="s">
        <v>195</v>
      </c>
    </row>
    <row r="869" s="16" customFormat="1">
      <c r="A869" s="16"/>
      <c r="B869" s="298"/>
      <c r="C869" s="299"/>
      <c r="D869" s="213" t="s">
        <v>199</v>
      </c>
      <c r="E869" s="300" t="s">
        <v>1</v>
      </c>
      <c r="F869" s="301" t="s">
        <v>1498</v>
      </c>
      <c r="G869" s="299"/>
      <c r="H869" s="302">
        <v>217.69200000000001</v>
      </c>
      <c r="I869" s="303"/>
      <c r="J869" s="299"/>
      <c r="K869" s="299"/>
      <c r="L869" s="304"/>
      <c r="M869" s="305"/>
      <c r="N869" s="306"/>
      <c r="O869" s="306"/>
      <c r="P869" s="306"/>
      <c r="Q869" s="306"/>
      <c r="R869" s="306"/>
      <c r="S869" s="306"/>
      <c r="T869" s="307"/>
      <c r="U869" s="16"/>
      <c r="V869" s="16"/>
      <c r="W869" s="16"/>
      <c r="X869" s="16"/>
      <c r="Y869" s="16"/>
      <c r="Z869" s="16"/>
      <c r="AA869" s="16"/>
      <c r="AB869" s="16"/>
      <c r="AC869" s="16"/>
      <c r="AD869" s="16"/>
      <c r="AE869" s="16"/>
      <c r="AT869" s="308" t="s">
        <v>199</v>
      </c>
      <c r="AU869" s="308" t="s">
        <v>85</v>
      </c>
      <c r="AV869" s="16" t="s">
        <v>229</v>
      </c>
      <c r="AW869" s="16" t="s">
        <v>32</v>
      </c>
      <c r="AX869" s="16" t="s">
        <v>76</v>
      </c>
      <c r="AY869" s="308" t="s">
        <v>195</v>
      </c>
    </row>
    <row r="870" s="11" customFormat="1">
      <c r="A870" s="11"/>
      <c r="B870" s="228"/>
      <c r="C870" s="229"/>
      <c r="D870" s="213" t="s">
        <v>199</v>
      </c>
      <c r="E870" s="230" t="s">
        <v>1</v>
      </c>
      <c r="F870" s="231" t="s">
        <v>3267</v>
      </c>
      <c r="G870" s="229"/>
      <c r="H870" s="232">
        <v>794.79999999999995</v>
      </c>
      <c r="I870" s="233"/>
      <c r="J870" s="229"/>
      <c r="K870" s="229"/>
      <c r="L870" s="234"/>
      <c r="M870" s="235"/>
      <c r="N870" s="236"/>
      <c r="O870" s="236"/>
      <c r="P870" s="236"/>
      <c r="Q870" s="236"/>
      <c r="R870" s="236"/>
      <c r="S870" s="236"/>
      <c r="T870" s="237"/>
      <c r="U870" s="11"/>
      <c r="V870" s="11"/>
      <c r="W870" s="11"/>
      <c r="X870" s="11"/>
      <c r="Y870" s="11"/>
      <c r="Z870" s="11"/>
      <c r="AA870" s="11"/>
      <c r="AB870" s="11"/>
      <c r="AC870" s="11"/>
      <c r="AD870" s="11"/>
      <c r="AE870" s="11"/>
      <c r="AT870" s="238" t="s">
        <v>199</v>
      </c>
      <c r="AU870" s="238" t="s">
        <v>85</v>
      </c>
      <c r="AV870" s="11" t="s">
        <v>85</v>
      </c>
      <c r="AW870" s="11" t="s">
        <v>32</v>
      </c>
      <c r="AX870" s="11" t="s">
        <v>83</v>
      </c>
      <c r="AY870" s="238" t="s">
        <v>195</v>
      </c>
    </row>
    <row r="871" s="2" customFormat="1" ht="24.15" customHeight="1">
      <c r="A871" s="39"/>
      <c r="B871" s="40"/>
      <c r="C871" s="200" t="s">
        <v>392</v>
      </c>
      <c r="D871" s="200" t="s">
        <v>191</v>
      </c>
      <c r="E871" s="201" t="s">
        <v>1708</v>
      </c>
      <c r="F871" s="202" t="s">
        <v>1709</v>
      </c>
      <c r="G871" s="203" t="s">
        <v>1411</v>
      </c>
      <c r="H871" s="204">
        <v>794.79999999999995</v>
      </c>
      <c r="I871" s="205"/>
      <c r="J871" s="206">
        <f>ROUND(I871*H871,2)</f>
        <v>0</v>
      </c>
      <c r="K871" s="202" t="s">
        <v>1412</v>
      </c>
      <c r="L871" s="45"/>
      <c r="M871" s="207" t="s">
        <v>1</v>
      </c>
      <c r="N871" s="208" t="s">
        <v>41</v>
      </c>
      <c r="O871" s="92"/>
      <c r="P871" s="209">
        <f>O871*H871</f>
        <v>0</v>
      </c>
      <c r="Q871" s="209">
        <v>0</v>
      </c>
      <c r="R871" s="209">
        <f>Q871*H871</f>
        <v>0</v>
      </c>
      <c r="S871" s="209">
        <v>0</v>
      </c>
      <c r="T871" s="210">
        <f>S871*H871</f>
        <v>0</v>
      </c>
      <c r="U871" s="39"/>
      <c r="V871" s="39"/>
      <c r="W871" s="39"/>
      <c r="X871" s="39"/>
      <c r="Y871" s="39"/>
      <c r="Z871" s="39"/>
      <c r="AA871" s="39"/>
      <c r="AB871" s="39"/>
      <c r="AC871" s="39"/>
      <c r="AD871" s="39"/>
      <c r="AE871" s="39"/>
      <c r="AR871" s="211" t="s">
        <v>234</v>
      </c>
      <c r="AT871" s="211" t="s">
        <v>191</v>
      </c>
      <c r="AU871" s="211" t="s">
        <v>85</v>
      </c>
      <c r="AY871" s="18" t="s">
        <v>195</v>
      </c>
      <c r="BE871" s="212">
        <f>IF(N871="základní",J871,0)</f>
        <v>0</v>
      </c>
      <c r="BF871" s="212">
        <f>IF(N871="snížená",J871,0)</f>
        <v>0</v>
      </c>
      <c r="BG871" s="212">
        <f>IF(N871="zákl. přenesená",J871,0)</f>
        <v>0</v>
      </c>
      <c r="BH871" s="212">
        <f>IF(N871="sníž. přenesená",J871,0)</f>
        <v>0</v>
      </c>
      <c r="BI871" s="212">
        <f>IF(N871="nulová",J871,0)</f>
        <v>0</v>
      </c>
      <c r="BJ871" s="18" t="s">
        <v>83</v>
      </c>
      <c r="BK871" s="212">
        <f>ROUND(I871*H871,2)</f>
        <v>0</v>
      </c>
      <c r="BL871" s="18" t="s">
        <v>234</v>
      </c>
      <c r="BM871" s="211" t="s">
        <v>3615</v>
      </c>
    </row>
    <row r="872" s="10" customFormat="1">
      <c r="A872" s="10"/>
      <c r="B872" s="218"/>
      <c r="C872" s="219"/>
      <c r="D872" s="213" t="s">
        <v>199</v>
      </c>
      <c r="E872" s="220" t="s">
        <v>1</v>
      </c>
      <c r="F872" s="221" t="s">
        <v>3258</v>
      </c>
      <c r="G872" s="219"/>
      <c r="H872" s="220" t="s">
        <v>1</v>
      </c>
      <c r="I872" s="222"/>
      <c r="J872" s="219"/>
      <c r="K872" s="219"/>
      <c r="L872" s="223"/>
      <c r="M872" s="224"/>
      <c r="N872" s="225"/>
      <c r="O872" s="225"/>
      <c r="P872" s="225"/>
      <c r="Q872" s="225"/>
      <c r="R872" s="225"/>
      <c r="S872" s="225"/>
      <c r="T872" s="226"/>
      <c r="U872" s="10"/>
      <c r="V872" s="10"/>
      <c r="W872" s="10"/>
      <c r="X872" s="10"/>
      <c r="Y872" s="10"/>
      <c r="Z872" s="10"/>
      <c r="AA872" s="10"/>
      <c r="AB872" s="10"/>
      <c r="AC872" s="10"/>
      <c r="AD872" s="10"/>
      <c r="AE872" s="10"/>
      <c r="AT872" s="227" t="s">
        <v>199</v>
      </c>
      <c r="AU872" s="227" t="s">
        <v>85</v>
      </c>
      <c r="AV872" s="10" t="s">
        <v>83</v>
      </c>
      <c r="AW872" s="10" t="s">
        <v>32</v>
      </c>
      <c r="AX872" s="10" t="s">
        <v>76</v>
      </c>
      <c r="AY872" s="227" t="s">
        <v>195</v>
      </c>
    </row>
    <row r="873" s="11" customFormat="1">
      <c r="A873" s="11"/>
      <c r="B873" s="228"/>
      <c r="C873" s="229"/>
      <c r="D873" s="213" t="s">
        <v>199</v>
      </c>
      <c r="E873" s="230" t="s">
        <v>1</v>
      </c>
      <c r="F873" s="231" t="s">
        <v>3259</v>
      </c>
      <c r="G873" s="229"/>
      <c r="H873" s="232">
        <v>10.44</v>
      </c>
      <c r="I873" s="233"/>
      <c r="J873" s="229"/>
      <c r="K873" s="229"/>
      <c r="L873" s="234"/>
      <c r="M873" s="235"/>
      <c r="N873" s="236"/>
      <c r="O873" s="236"/>
      <c r="P873" s="236"/>
      <c r="Q873" s="236"/>
      <c r="R873" s="236"/>
      <c r="S873" s="236"/>
      <c r="T873" s="237"/>
      <c r="U873" s="11"/>
      <c r="V873" s="11"/>
      <c r="W873" s="11"/>
      <c r="X873" s="11"/>
      <c r="Y873" s="11"/>
      <c r="Z873" s="11"/>
      <c r="AA873" s="11"/>
      <c r="AB873" s="11"/>
      <c r="AC873" s="11"/>
      <c r="AD873" s="11"/>
      <c r="AE873" s="11"/>
      <c r="AT873" s="238" t="s">
        <v>199</v>
      </c>
      <c r="AU873" s="238" t="s">
        <v>85</v>
      </c>
      <c r="AV873" s="11" t="s">
        <v>85</v>
      </c>
      <c r="AW873" s="11" t="s">
        <v>32</v>
      </c>
      <c r="AX873" s="11" t="s">
        <v>76</v>
      </c>
      <c r="AY873" s="238" t="s">
        <v>195</v>
      </c>
    </row>
    <row r="874" s="11" customFormat="1">
      <c r="A874" s="11"/>
      <c r="B874" s="228"/>
      <c r="C874" s="229"/>
      <c r="D874" s="213" t="s">
        <v>199</v>
      </c>
      <c r="E874" s="230" t="s">
        <v>1</v>
      </c>
      <c r="F874" s="231" t="s">
        <v>3260</v>
      </c>
      <c r="G874" s="229"/>
      <c r="H874" s="232">
        <v>85.632000000000005</v>
      </c>
      <c r="I874" s="233"/>
      <c r="J874" s="229"/>
      <c r="K874" s="229"/>
      <c r="L874" s="234"/>
      <c r="M874" s="235"/>
      <c r="N874" s="236"/>
      <c r="O874" s="236"/>
      <c r="P874" s="236"/>
      <c r="Q874" s="236"/>
      <c r="R874" s="236"/>
      <c r="S874" s="236"/>
      <c r="T874" s="237"/>
      <c r="U874" s="11"/>
      <c r="V874" s="11"/>
      <c r="W874" s="11"/>
      <c r="X874" s="11"/>
      <c r="Y874" s="11"/>
      <c r="Z874" s="11"/>
      <c r="AA874" s="11"/>
      <c r="AB874" s="11"/>
      <c r="AC874" s="11"/>
      <c r="AD874" s="11"/>
      <c r="AE874" s="11"/>
      <c r="AT874" s="238" t="s">
        <v>199</v>
      </c>
      <c r="AU874" s="238" t="s">
        <v>85</v>
      </c>
      <c r="AV874" s="11" t="s">
        <v>85</v>
      </c>
      <c r="AW874" s="11" t="s">
        <v>32</v>
      </c>
      <c r="AX874" s="11" t="s">
        <v>76</v>
      </c>
      <c r="AY874" s="238" t="s">
        <v>195</v>
      </c>
    </row>
    <row r="875" s="11" customFormat="1">
      <c r="A875" s="11"/>
      <c r="B875" s="228"/>
      <c r="C875" s="229"/>
      <c r="D875" s="213" t="s">
        <v>199</v>
      </c>
      <c r="E875" s="230" t="s">
        <v>1</v>
      </c>
      <c r="F875" s="231" t="s">
        <v>3261</v>
      </c>
      <c r="G875" s="229"/>
      <c r="H875" s="232">
        <v>9.75</v>
      </c>
      <c r="I875" s="233"/>
      <c r="J875" s="229"/>
      <c r="K875" s="229"/>
      <c r="L875" s="234"/>
      <c r="M875" s="235"/>
      <c r="N875" s="236"/>
      <c r="O875" s="236"/>
      <c r="P875" s="236"/>
      <c r="Q875" s="236"/>
      <c r="R875" s="236"/>
      <c r="S875" s="236"/>
      <c r="T875" s="237"/>
      <c r="U875" s="11"/>
      <c r="V875" s="11"/>
      <c r="W875" s="11"/>
      <c r="X875" s="11"/>
      <c r="Y875" s="11"/>
      <c r="Z875" s="11"/>
      <c r="AA875" s="11"/>
      <c r="AB875" s="11"/>
      <c r="AC875" s="11"/>
      <c r="AD875" s="11"/>
      <c r="AE875" s="11"/>
      <c r="AT875" s="238" t="s">
        <v>199</v>
      </c>
      <c r="AU875" s="238" t="s">
        <v>85</v>
      </c>
      <c r="AV875" s="11" t="s">
        <v>85</v>
      </c>
      <c r="AW875" s="11" t="s">
        <v>32</v>
      </c>
      <c r="AX875" s="11" t="s">
        <v>76</v>
      </c>
      <c r="AY875" s="238" t="s">
        <v>195</v>
      </c>
    </row>
    <row r="876" s="11" customFormat="1">
      <c r="A876" s="11"/>
      <c r="B876" s="228"/>
      <c r="C876" s="229"/>
      <c r="D876" s="213" t="s">
        <v>199</v>
      </c>
      <c r="E876" s="230" t="s">
        <v>1</v>
      </c>
      <c r="F876" s="231" t="s">
        <v>3262</v>
      </c>
      <c r="G876" s="229"/>
      <c r="H876" s="232">
        <v>3.6400000000000001</v>
      </c>
      <c r="I876" s="233"/>
      <c r="J876" s="229"/>
      <c r="K876" s="229"/>
      <c r="L876" s="234"/>
      <c r="M876" s="235"/>
      <c r="N876" s="236"/>
      <c r="O876" s="236"/>
      <c r="P876" s="236"/>
      <c r="Q876" s="236"/>
      <c r="R876" s="236"/>
      <c r="S876" s="236"/>
      <c r="T876" s="237"/>
      <c r="U876" s="11"/>
      <c r="V876" s="11"/>
      <c r="W876" s="11"/>
      <c r="X876" s="11"/>
      <c r="Y876" s="11"/>
      <c r="Z876" s="11"/>
      <c r="AA876" s="11"/>
      <c r="AB876" s="11"/>
      <c r="AC876" s="11"/>
      <c r="AD876" s="11"/>
      <c r="AE876" s="11"/>
      <c r="AT876" s="238" t="s">
        <v>199</v>
      </c>
      <c r="AU876" s="238" t="s">
        <v>85</v>
      </c>
      <c r="AV876" s="11" t="s">
        <v>85</v>
      </c>
      <c r="AW876" s="11" t="s">
        <v>32</v>
      </c>
      <c r="AX876" s="11" t="s">
        <v>76</v>
      </c>
      <c r="AY876" s="238" t="s">
        <v>195</v>
      </c>
    </row>
    <row r="877" s="11" customFormat="1">
      <c r="A877" s="11"/>
      <c r="B877" s="228"/>
      <c r="C877" s="229"/>
      <c r="D877" s="213" t="s">
        <v>199</v>
      </c>
      <c r="E877" s="230" t="s">
        <v>1</v>
      </c>
      <c r="F877" s="231" t="s">
        <v>3263</v>
      </c>
      <c r="G877" s="229"/>
      <c r="H877" s="232">
        <v>92.579999999999998</v>
      </c>
      <c r="I877" s="233"/>
      <c r="J877" s="229"/>
      <c r="K877" s="229"/>
      <c r="L877" s="234"/>
      <c r="M877" s="235"/>
      <c r="N877" s="236"/>
      <c r="O877" s="236"/>
      <c r="P877" s="236"/>
      <c r="Q877" s="236"/>
      <c r="R877" s="236"/>
      <c r="S877" s="236"/>
      <c r="T877" s="237"/>
      <c r="U877" s="11"/>
      <c r="V877" s="11"/>
      <c r="W877" s="11"/>
      <c r="X877" s="11"/>
      <c r="Y877" s="11"/>
      <c r="Z877" s="11"/>
      <c r="AA877" s="11"/>
      <c r="AB877" s="11"/>
      <c r="AC877" s="11"/>
      <c r="AD877" s="11"/>
      <c r="AE877" s="11"/>
      <c r="AT877" s="238" t="s">
        <v>199</v>
      </c>
      <c r="AU877" s="238" t="s">
        <v>85</v>
      </c>
      <c r="AV877" s="11" t="s">
        <v>85</v>
      </c>
      <c r="AW877" s="11" t="s">
        <v>32</v>
      </c>
      <c r="AX877" s="11" t="s">
        <v>76</v>
      </c>
      <c r="AY877" s="238" t="s">
        <v>195</v>
      </c>
    </row>
    <row r="878" s="11" customFormat="1">
      <c r="A878" s="11"/>
      <c r="B878" s="228"/>
      <c r="C878" s="229"/>
      <c r="D878" s="213" t="s">
        <v>199</v>
      </c>
      <c r="E878" s="230" t="s">
        <v>1</v>
      </c>
      <c r="F878" s="231" t="s">
        <v>3264</v>
      </c>
      <c r="G878" s="229"/>
      <c r="H878" s="232">
        <v>4.5499999999999998</v>
      </c>
      <c r="I878" s="233"/>
      <c r="J878" s="229"/>
      <c r="K878" s="229"/>
      <c r="L878" s="234"/>
      <c r="M878" s="235"/>
      <c r="N878" s="236"/>
      <c r="O878" s="236"/>
      <c r="P878" s="236"/>
      <c r="Q878" s="236"/>
      <c r="R878" s="236"/>
      <c r="S878" s="236"/>
      <c r="T878" s="237"/>
      <c r="U878" s="11"/>
      <c r="V878" s="11"/>
      <c r="W878" s="11"/>
      <c r="X878" s="11"/>
      <c r="Y878" s="11"/>
      <c r="Z878" s="11"/>
      <c r="AA878" s="11"/>
      <c r="AB878" s="11"/>
      <c r="AC878" s="11"/>
      <c r="AD878" s="11"/>
      <c r="AE878" s="11"/>
      <c r="AT878" s="238" t="s">
        <v>199</v>
      </c>
      <c r="AU878" s="238" t="s">
        <v>85</v>
      </c>
      <c r="AV878" s="11" t="s">
        <v>85</v>
      </c>
      <c r="AW878" s="11" t="s">
        <v>32</v>
      </c>
      <c r="AX878" s="11" t="s">
        <v>76</v>
      </c>
      <c r="AY878" s="238" t="s">
        <v>195</v>
      </c>
    </row>
    <row r="879" s="11" customFormat="1">
      <c r="A879" s="11"/>
      <c r="B879" s="228"/>
      <c r="C879" s="229"/>
      <c r="D879" s="213" t="s">
        <v>199</v>
      </c>
      <c r="E879" s="230" t="s">
        <v>1</v>
      </c>
      <c r="F879" s="231" t="s">
        <v>3265</v>
      </c>
      <c r="G879" s="229"/>
      <c r="H879" s="232">
        <v>9</v>
      </c>
      <c r="I879" s="233"/>
      <c r="J879" s="229"/>
      <c r="K879" s="229"/>
      <c r="L879" s="234"/>
      <c r="M879" s="235"/>
      <c r="N879" s="236"/>
      <c r="O879" s="236"/>
      <c r="P879" s="236"/>
      <c r="Q879" s="236"/>
      <c r="R879" s="236"/>
      <c r="S879" s="236"/>
      <c r="T879" s="237"/>
      <c r="U879" s="11"/>
      <c r="V879" s="11"/>
      <c r="W879" s="11"/>
      <c r="X879" s="11"/>
      <c r="Y879" s="11"/>
      <c r="Z879" s="11"/>
      <c r="AA879" s="11"/>
      <c r="AB879" s="11"/>
      <c r="AC879" s="11"/>
      <c r="AD879" s="11"/>
      <c r="AE879" s="11"/>
      <c r="AT879" s="238" t="s">
        <v>199</v>
      </c>
      <c r="AU879" s="238" t="s">
        <v>85</v>
      </c>
      <c r="AV879" s="11" t="s">
        <v>85</v>
      </c>
      <c r="AW879" s="11" t="s">
        <v>32</v>
      </c>
      <c r="AX879" s="11" t="s">
        <v>76</v>
      </c>
      <c r="AY879" s="238" t="s">
        <v>195</v>
      </c>
    </row>
    <row r="880" s="11" customFormat="1">
      <c r="A880" s="11"/>
      <c r="B880" s="228"/>
      <c r="C880" s="229"/>
      <c r="D880" s="213" t="s">
        <v>199</v>
      </c>
      <c r="E880" s="230" t="s">
        <v>1</v>
      </c>
      <c r="F880" s="231" t="s">
        <v>3266</v>
      </c>
      <c r="G880" s="229"/>
      <c r="H880" s="232">
        <v>2.1000000000000001</v>
      </c>
      <c r="I880" s="233"/>
      <c r="J880" s="229"/>
      <c r="K880" s="229"/>
      <c r="L880" s="234"/>
      <c r="M880" s="235"/>
      <c r="N880" s="236"/>
      <c r="O880" s="236"/>
      <c r="P880" s="236"/>
      <c r="Q880" s="236"/>
      <c r="R880" s="236"/>
      <c r="S880" s="236"/>
      <c r="T880" s="237"/>
      <c r="U880" s="11"/>
      <c r="V880" s="11"/>
      <c r="W880" s="11"/>
      <c r="X880" s="11"/>
      <c r="Y880" s="11"/>
      <c r="Z880" s="11"/>
      <c r="AA880" s="11"/>
      <c r="AB880" s="11"/>
      <c r="AC880" s="11"/>
      <c r="AD880" s="11"/>
      <c r="AE880" s="11"/>
      <c r="AT880" s="238" t="s">
        <v>199</v>
      </c>
      <c r="AU880" s="238" t="s">
        <v>85</v>
      </c>
      <c r="AV880" s="11" t="s">
        <v>85</v>
      </c>
      <c r="AW880" s="11" t="s">
        <v>32</v>
      </c>
      <c r="AX880" s="11" t="s">
        <v>76</v>
      </c>
      <c r="AY880" s="238" t="s">
        <v>195</v>
      </c>
    </row>
    <row r="881" s="16" customFormat="1">
      <c r="A881" s="16"/>
      <c r="B881" s="298"/>
      <c r="C881" s="299"/>
      <c r="D881" s="213" t="s">
        <v>199</v>
      </c>
      <c r="E881" s="300" t="s">
        <v>1</v>
      </c>
      <c r="F881" s="301" t="s">
        <v>1498</v>
      </c>
      <c r="G881" s="299"/>
      <c r="H881" s="302">
        <v>217.69200000000001</v>
      </c>
      <c r="I881" s="303"/>
      <c r="J881" s="299"/>
      <c r="K881" s="299"/>
      <c r="L881" s="304"/>
      <c r="M881" s="305"/>
      <c r="N881" s="306"/>
      <c r="O881" s="306"/>
      <c r="P881" s="306"/>
      <c r="Q881" s="306"/>
      <c r="R881" s="306"/>
      <c r="S881" s="306"/>
      <c r="T881" s="307"/>
      <c r="U881" s="16"/>
      <c r="V881" s="16"/>
      <c r="W881" s="16"/>
      <c r="X881" s="16"/>
      <c r="Y881" s="16"/>
      <c r="Z881" s="16"/>
      <c r="AA881" s="16"/>
      <c r="AB881" s="16"/>
      <c r="AC881" s="16"/>
      <c r="AD881" s="16"/>
      <c r="AE881" s="16"/>
      <c r="AT881" s="308" t="s">
        <v>199</v>
      </c>
      <c r="AU881" s="308" t="s">
        <v>85</v>
      </c>
      <c r="AV881" s="16" t="s">
        <v>229</v>
      </c>
      <c r="AW881" s="16" t="s">
        <v>32</v>
      </c>
      <c r="AX881" s="16" t="s">
        <v>76</v>
      </c>
      <c r="AY881" s="308" t="s">
        <v>195</v>
      </c>
    </row>
    <row r="882" s="11" customFormat="1">
      <c r="A882" s="11"/>
      <c r="B882" s="228"/>
      <c r="C882" s="229"/>
      <c r="D882" s="213" t="s">
        <v>199</v>
      </c>
      <c r="E882" s="230" t="s">
        <v>1</v>
      </c>
      <c r="F882" s="231" t="s">
        <v>3267</v>
      </c>
      <c r="G882" s="229"/>
      <c r="H882" s="232">
        <v>794.79999999999995</v>
      </c>
      <c r="I882" s="233"/>
      <c r="J882" s="229"/>
      <c r="K882" s="229"/>
      <c r="L882" s="234"/>
      <c r="M882" s="235"/>
      <c r="N882" s="236"/>
      <c r="O882" s="236"/>
      <c r="P882" s="236"/>
      <c r="Q882" s="236"/>
      <c r="R882" s="236"/>
      <c r="S882" s="236"/>
      <c r="T882" s="237"/>
      <c r="U882" s="11"/>
      <c r="V882" s="11"/>
      <c r="W882" s="11"/>
      <c r="X882" s="11"/>
      <c r="Y882" s="11"/>
      <c r="Z882" s="11"/>
      <c r="AA882" s="11"/>
      <c r="AB882" s="11"/>
      <c r="AC882" s="11"/>
      <c r="AD882" s="11"/>
      <c r="AE882" s="11"/>
      <c r="AT882" s="238" t="s">
        <v>199</v>
      </c>
      <c r="AU882" s="238" t="s">
        <v>85</v>
      </c>
      <c r="AV882" s="11" t="s">
        <v>85</v>
      </c>
      <c r="AW882" s="11" t="s">
        <v>32</v>
      </c>
      <c r="AX882" s="11" t="s">
        <v>83</v>
      </c>
      <c r="AY882" s="238" t="s">
        <v>195</v>
      </c>
    </row>
    <row r="883" s="2" customFormat="1" ht="16.5" customHeight="1">
      <c r="A883" s="39"/>
      <c r="B883" s="40"/>
      <c r="C883" s="262" t="s">
        <v>397</v>
      </c>
      <c r="D883" s="262" t="s">
        <v>224</v>
      </c>
      <c r="E883" s="263" t="s">
        <v>1711</v>
      </c>
      <c r="F883" s="264" t="s">
        <v>1712</v>
      </c>
      <c r="G883" s="265" t="s">
        <v>1713</v>
      </c>
      <c r="H883" s="266">
        <v>32.905000000000001</v>
      </c>
      <c r="I883" s="267"/>
      <c r="J883" s="268">
        <f>ROUND(I883*H883,2)</f>
        <v>0</v>
      </c>
      <c r="K883" s="264" t="s">
        <v>1412</v>
      </c>
      <c r="L883" s="269"/>
      <c r="M883" s="270" t="s">
        <v>1</v>
      </c>
      <c r="N883" s="271" t="s">
        <v>41</v>
      </c>
      <c r="O883" s="92"/>
      <c r="P883" s="209">
        <f>O883*H883</f>
        <v>0</v>
      </c>
      <c r="Q883" s="209">
        <v>0.001</v>
      </c>
      <c r="R883" s="209">
        <f>Q883*H883</f>
        <v>0.032905000000000004</v>
      </c>
      <c r="S883" s="209">
        <v>0</v>
      </c>
      <c r="T883" s="210">
        <f>S883*H883</f>
        <v>0</v>
      </c>
      <c r="U883" s="39"/>
      <c r="V883" s="39"/>
      <c r="W883" s="39"/>
      <c r="X883" s="39"/>
      <c r="Y883" s="39"/>
      <c r="Z883" s="39"/>
      <c r="AA883" s="39"/>
      <c r="AB883" s="39"/>
      <c r="AC883" s="39"/>
      <c r="AD883" s="39"/>
      <c r="AE883" s="39"/>
      <c r="AR883" s="211" t="s">
        <v>253</v>
      </c>
      <c r="AT883" s="211" t="s">
        <v>224</v>
      </c>
      <c r="AU883" s="211" t="s">
        <v>85</v>
      </c>
      <c r="AY883" s="18" t="s">
        <v>195</v>
      </c>
      <c r="BE883" s="212">
        <f>IF(N883="základní",J883,0)</f>
        <v>0</v>
      </c>
      <c r="BF883" s="212">
        <f>IF(N883="snížená",J883,0)</f>
        <v>0</v>
      </c>
      <c r="BG883" s="212">
        <f>IF(N883="zákl. přenesená",J883,0)</f>
        <v>0</v>
      </c>
      <c r="BH883" s="212">
        <f>IF(N883="sníž. přenesená",J883,0)</f>
        <v>0</v>
      </c>
      <c r="BI883" s="212">
        <f>IF(N883="nulová",J883,0)</f>
        <v>0</v>
      </c>
      <c r="BJ883" s="18" t="s">
        <v>83</v>
      </c>
      <c r="BK883" s="212">
        <f>ROUND(I883*H883,2)</f>
        <v>0</v>
      </c>
      <c r="BL883" s="18" t="s">
        <v>234</v>
      </c>
      <c r="BM883" s="211" t="s">
        <v>3616</v>
      </c>
    </row>
    <row r="884" s="11" customFormat="1">
      <c r="A884" s="11"/>
      <c r="B884" s="228"/>
      <c r="C884" s="229"/>
      <c r="D884" s="213" t="s">
        <v>199</v>
      </c>
      <c r="E884" s="230" t="s">
        <v>1</v>
      </c>
      <c r="F884" s="231" t="s">
        <v>3617</v>
      </c>
      <c r="G884" s="229"/>
      <c r="H884" s="232">
        <v>32.905000000000001</v>
      </c>
      <c r="I884" s="233"/>
      <c r="J884" s="229"/>
      <c r="K884" s="229"/>
      <c r="L884" s="234"/>
      <c r="M884" s="235"/>
      <c r="N884" s="236"/>
      <c r="O884" s="236"/>
      <c r="P884" s="236"/>
      <c r="Q884" s="236"/>
      <c r="R884" s="236"/>
      <c r="S884" s="236"/>
      <c r="T884" s="237"/>
      <c r="U884" s="11"/>
      <c r="V884" s="11"/>
      <c r="W884" s="11"/>
      <c r="X884" s="11"/>
      <c r="Y884" s="11"/>
      <c r="Z884" s="11"/>
      <c r="AA884" s="11"/>
      <c r="AB884" s="11"/>
      <c r="AC884" s="11"/>
      <c r="AD884" s="11"/>
      <c r="AE884" s="11"/>
      <c r="AT884" s="238" t="s">
        <v>199</v>
      </c>
      <c r="AU884" s="238" t="s">
        <v>85</v>
      </c>
      <c r="AV884" s="11" t="s">
        <v>85</v>
      </c>
      <c r="AW884" s="11" t="s">
        <v>32</v>
      </c>
      <c r="AX884" s="11" t="s">
        <v>76</v>
      </c>
      <c r="AY884" s="238" t="s">
        <v>195</v>
      </c>
    </row>
    <row r="885" s="15" customFormat="1">
      <c r="A885" s="15"/>
      <c r="B885" s="287"/>
      <c r="C885" s="288"/>
      <c r="D885" s="213" t="s">
        <v>199</v>
      </c>
      <c r="E885" s="289" t="s">
        <v>1</v>
      </c>
      <c r="F885" s="290" t="s">
        <v>1422</v>
      </c>
      <c r="G885" s="288"/>
      <c r="H885" s="291">
        <v>32.905000000000001</v>
      </c>
      <c r="I885" s="292"/>
      <c r="J885" s="288"/>
      <c r="K885" s="288"/>
      <c r="L885" s="293"/>
      <c r="M885" s="294"/>
      <c r="N885" s="295"/>
      <c r="O885" s="295"/>
      <c r="P885" s="295"/>
      <c r="Q885" s="295"/>
      <c r="R885" s="295"/>
      <c r="S885" s="295"/>
      <c r="T885" s="296"/>
      <c r="U885" s="15"/>
      <c r="V885" s="15"/>
      <c r="W885" s="15"/>
      <c r="X885" s="15"/>
      <c r="Y885" s="15"/>
      <c r="Z885" s="15"/>
      <c r="AA885" s="15"/>
      <c r="AB885" s="15"/>
      <c r="AC885" s="15"/>
      <c r="AD885" s="15"/>
      <c r="AE885" s="15"/>
      <c r="AT885" s="297" t="s">
        <v>199</v>
      </c>
      <c r="AU885" s="297" t="s">
        <v>85</v>
      </c>
      <c r="AV885" s="15" t="s">
        <v>234</v>
      </c>
      <c r="AW885" s="15" t="s">
        <v>32</v>
      </c>
      <c r="AX885" s="15" t="s">
        <v>83</v>
      </c>
      <c r="AY885" s="297" t="s">
        <v>195</v>
      </c>
    </row>
    <row r="886" s="2" customFormat="1" ht="24.15" customHeight="1">
      <c r="A886" s="39"/>
      <c r="B886" s="40"/>
      <c r="C886" s="200" t="s">
        <v>401</v>
      </c>
      <c r="D886" s="200" t="s">
        <v>191</v>
      </c>
      <c r="E886" s="201" t="s">
        <v>1716</v>
      </c>
      <c r="F886" s="202" t="s">
        <v>1717</v>
      </c>
      <c r="G886" s="203" t="s">
        <v>1411</v>
      </c>
      <c r="H886" s="204">
        <v>794.79999999999995</v>
      </c>
      <c r="I886" s="205"/>
      <c r="J886" s="206">
        <f>ROUND(I886*H886,2)</f>
        <v>0</v>
      </c>
      <c r="K886" s="202" t="s">
        <v>1412</v>
      </c>
      <c r="L886" s="45"/>
      <c r="M886" s="207" t="s">
        <v>1</v>
      </c>
      <c r="N886" s="208" t="s">
        <v>41</v>
      </c>
      <c r="O886" s="92"/>
      <c r="P886" s="209">
        <f>O886*H886</f>
        <v>0</v>
      </c>
      <c r="Q886" s="209">
        <v>0</v>
      </c>
      <c r="R886" s="209">
        <f>Q886*H886</f>
        <v>0</v>
      </c>
      <c r="S886" s="209">
        <v>0</v>
      </c>
      <c r="T886" s="210">
        <f>S886*H886</f>
        <v>0</v>
      </c>
      <c r="U886" s="39"/>
      <c r="V886" s="39"/>
      <c r="W886" s="39"/>
      <c r="X886" s="39"/>
      <c r="Y886" s="39"/>
      <c r="Z886" s="39"/>
      <c r="AA886" s="39"/>
      <c r="AB886" s="39"/>
      <c r="AC886" s="39"/>
      <c r="AD886" s="39"/>
      <c r="AE886" s="39"/>
      <c r="AR886" s="211" t="s">
        <v>234</v>
      </c>
      <c r="AT886" s="211" t="s">
        <v>191</v>
      </c>
      <c r="AU886" s="211" t="s">
        <v>85</v>
      </c>
      <c r="AY886" s="18" t="s">
        <v>195</v>
      </c>
      <c r="BE886" s="212">
        <f>IF(N886="základní",J886,0)</f>
        <v>0</v>
      </c>
      <c r="BF886" s="212">
        <f>IF(N886="snížená",J886,0)</f>
        <v>0</v>
      </c>
      <c r="BG886" s="212">
        <f>IF(N886="zákl. přenesená",J886,0)</f>
        <v>0</v>
      </c>
      <c r="BH886" s="212">
        <f>IF(N886="sníž. přenesená",J886,0)</f>
        <v>0</v>
      </c>
      <c r="BI886" s="212">
        <f>IF(N886="nulová",J886,0)</f>
        <v>0</v>
      </c>
      <c r="BJ886" s="18" t="s">
        <v>83</v>
      </c>
      <c r="BK886" s="212">
        <f>ROUND(I886*H886,2)</f>
        <v>0</v>
      </c>
      <c r="BL886" s="18" t="s">
        <v>234</v>
      </c>
      <c r="BM886" s="211" t="s">
        <v>3618</v>
      </c>
    </row>
    <row r="887" s="10" customFormat="1">
      <c r="A887" s="10"/>
      <c r="B887" s="218"/>
      <c r="C887" s="219"/>
      <c r="D887" s="213" t="s">
        <v>199</v>
      </c>
      <c r="E887" s="220" t="s">
        <v>1</v>
      </c>
      <c r="F887" s="221" t="s">
        <v>3258</v>
      </c>
      <c r="G887" s="219"/>
      <c r="H887" s="220" t="s">
        <v>1</v>
      </c>
      <c r="I887" s="222"/>
      <c r="J887" s="219"/>
      <c r="K887" s="219"/>
      <c r="L887" s="223"/>
      <c r="M887" s="224"/>
      <c r="N887" s="225"/>
      <c r="O887" s="225"/>
      <c r="P887" s="225"/>
      <c r="Q887" s="225"/>
      <c r="R887" s="225"/>
      <c r="S887" s="225"/>
      <c r="T887" s="226"/>
      <c r="U887" s="10"/>
      <c r="V887" s="10"/>
      <c r="W887" s="10"/>
      <c r="X887" s="10"/>
      <c r="Y887" s="10"/>
      <c r="Z887" s="10"/>
      <c r="AA887" s="10"/>
      <c r="AB887" s="10"/>
      <c r="AC887" s="10"/>
      <c r="AD887" s="10"/>
      <c r="AE887" s="10"/>
      <c r="AT887" s="227" t="s">
        <v>199</v>
      </c>
      <c r="AU887" s="227" t="s">
        <v>85</v>
      </c>
      <c r="AV887" s="10" t="s">
        <v>83</v>
      </c>
      <c r="AW887" s="10" t="s">
        <v>32</v>
      </c>
      <c r="AX887" s="10" t="s">
        <v>76</v>
      </c>
      <c r="AY887" s="227" t="s">
        <v>195</v>
      </c>
    </row>
    <row r="888" s="11" customFormat="1">
      <c r="A888" s="11"/>
      <c r="B888" s="228"/>
      <c r="C888" s="229"/>
      <c r="D888" s="213" t="s">
        <v>199</v>
      </c>
      <c r="E888" s="230" t="s">
        <v>1</v>
      </c>
      <c r="F888" s="231" t="s">
        <v>3259</v>
      </c>
      <c r="G888" s="229"/>
      <c r="H888" s="232">
        <v>10.44</v>
      </c>
      <c r="I888" s="233"/>
      <c r="J888" s="229"/>
      <c r="K888" s="229"/>
      <c r="L888" s="234"/>
      <c r="M888" s="235"/>
      <c r="N888" s="236"/>
      <c r="O888" s="236"/>
      <c r="P888" s="236"/>
      <c r="Q888" s="236"/>
      <c r="R888" s="236"/>
      <c r="S888" s="236"/>
      <c r="T888" s="237"/>
      <c r="U888" s="11"/>
      <c r="V888" s="11"/>
      <c r="W888" s="11"/>
      <c r="X888" s="11"/>
      <c r="Y888" s="11"/>
      <c r="Z888" s="11"/>
      <c r="AA888" s="11"/>
      <c r="AB888" s="11"/>
      <c r="AC888" s="11"/>
      <c r="AD888" s="11"/>
      <c r="AE888" s="11"/>
      <c r="AT888" s="238" t="s">
        <v>199</v>
      </c>
      <c r="AU888" s="238" t="s">
        <v>85</v>
      </c>
      <c r="AV888" s="11" t="s">
        <v>85</v>
      </c>
      <c r="AW888" s="11" t="s">
        <v>32</v>
      </c>
      <c r="AX888" s="11" t="s">
        <v>76</v>
      </c>
      <c r="AY888" s="238" t="s">
        <v>195</v>
      </c>
    </row>
    <row r="889" s="11" customFormat="1">
      <c r="A889" s="11"/>
      <c r="B889" s="228"/>
      <c r="C889" s="229"/>
      <c r="D889" s="213" t="s">
        <v>199</v>
      </c>
      <c r="E889" s="230" t="s">
        <v>1</v>
      </c>
      <c r="F889" s="231" t="s">
        <v>3260</v>
      </c>
      <c r="G889" s="229"/>
      <c r="H889" s="232">
        <v>85.632000000000005</v>
      </c>
      <c r="I889" s="233"/>
      <c r="J889" s="229"/>
      <c r="K889" s="229"/>
      <c r="L889" s="234"/>
      <c r="M889" s="235"/>
      <c r="N889" s="236"/>
      <c r="O889" s="236"/>
      <c r="P889" s="236"/>
      <c r="Q889" s="236"/>
      <c r="R889" s="236"/>
      <c r="S889" s="236"/>
      <c r="T889" s="237"/>
      <c r="U889" s="11"/>
      <c r="V889" s="11"/>
      <c r="W889" s="11"/>
      <c r="X889" s="11"/>
      <c r="Y889" s="11"/>
      <c r="Z889" s="11"/>
      <c r="AA889" s="11"/>
      <c r="AB889" s="11"/>
      <c r="AC889" s="11"/>
      <c r="AD889" s="11"/>
      <c r="AE889" s="11"/>
      <c r="AT889" s="238" t="s">
        <v>199</v>
      </c>
      <c r="AU889" s="238" t="s">
        <v>85</v>
      </c>
      <c r="AV889" s="11" t="s">
        <v>85</v>
      </c>
      <c r="AW889" s="11" t="s">
        <v>32</v>
      </c>
      <c r="AX889" s="11" t="s">
        <v>76</v>
      </c>
      <c r="AY889" s="238" t="s">
        <v>195</v>
      </c>
    </row>
    <row r="890" s="11" customFormat="1">
      <c r="A890" s="11"/>
      <c r="B890" s="228"/>
      <c r="C890" s="229"/>
      <c r="D890" s="213" t="s">
        <v>199</v>
      </c>
      <c r="E890" s="230" t="s">
        <v>1</v>
      </c>
      <c r="F890" s="231" t="s">
        <v>3261</v>
      </c>
      <c r="G890" s="229"/>
      <c r="H890" s="232">
        <v>9.75</v>
      </c>
      <c r="I890" s="233"/>
      <c r="J890" s="229"/>
      <c r="K890" s="229"/>
      <c r="L890" s="234"/>
      <c r="M890" s="235"/>
      <c r="N890" s="236"/>
      <c r="O890" s="236"/>
      <c r="P890" s="236"/>
      <c r="Q890" s="236"/>
      <c r="R890" s="236"/>
      <c r="S890" s="236"/>
      <c r="T890" s="237"/>
      <c r="U890" s="11"/>
      <c r="V890" s="11"/>
      <c r="W890" s="11"/>
      <c r="X890" s="11"/>
      <c r="Y890" s="11"/>
      <c r="Z890" s="11"/>
      <c r="AA890" s="11"/>
      <c r="AB890" s="11"/>
      <c r="AC890" s="11"/>
      <c r="AD890" s="11"/>
      <c r="AE890" s="11"/>
      <c r="AT890" s="238" t="s">
        <v>199</v>
      </c>
      <c r="AU890" s="238" t="s">
        <v>85</v>
      </c>
      <c r="AV890" s="11" t="s">
        <v>85</v>
      </c>
      <c r="AW890" s="11" t="s">
        <v>32</v>
      </c>
      <c r="AX890" s="11" t="s">
        <v>76</v>
      </c>
      <c r="AY890" s="238" t="s">
        <v>195</v>
      </c>
    </row>
    <row r="891" s="11" customFormat="1">
      <c r="A891" s="11"/>
      <c r="B891" s="228"/>
      <c r="C891" s="229"/>
      <c r="D891" s="213" t="s">
        <v>199</v>
      </c>
      <c r="E891" s="230" t="s">
        <v>1</v>
      </c>
      <c r="F891" s="231" t="s">
        <v>3262</v>
      </c>
      <c r="G891" s="229"/>
      <c r="H891" s="232">
        <v>3.6400000000000001</v>
      </c>
      <c r="I891" s="233"/>
      <c r="J891" s="229"/>
      <c r="K891" s="229"/>
      <c r="L891" s="234"/>
      <c r="M891" s="235"/>
      <c r="N891" s="236"/>
      <c r="O891" s="236"/>
      <c r="P891" s="236"/>
      <c r="Q891" s="236"/>
      <c r="R891" s="236"/>
      <c r="S891" s="236"/>
      <c r="T891" s="237"/>
      <c r="U891" s="11"/>
      <c r="V891" s="11"/>
      <c r="W891" s="11"/>
      <c r="X891" s="11"/>
      <c r="Y891" s="11"/>
      <c r="Z891" s="11"/>
      <c r="AA891" s="11"/>
      <c r="AB891" s="11"/>
      <c r="AC891" s="11"/>
      <c r="AD891" s="11"/>
      <c r="AE891" s="11"/>
      <c r="AT891" s="238" t="s">
        <v>199</v>
      </c>
      <c r="AU891" s="238" t="s">
        <v>85</v>
      </c>
      <c r="AV891" s="11" t="s">
        <v>85</v>
      </c>
      <c r="AW891" s="11" t="s">
        <v>32</v>
      </c>
      <c r="AX891" s="11" t="s">
        <v>76</v>
      </c>
      <c r="AY891" s="238" t="s">
        <v>195</v>
      </c>
    </row>
    <row r="892" s="11" customFormat="1">
      <c r="A892" s="11"/>
      <c r="B892" s="228"/>
      <c r="C892" s="229"/>
      <c r="D892" s="213" t="s">
        <v>199</v>
      </c>
      <c r="E892" s="230" t="s">
        <v>1</v>
      </c>
      <c r="F892" s="231" t="s">
        <v>3263</v>
      </c>
      <c r="G892" s="229"/>
      <c r="H892" s="232">
        <v>92.579999999999998</v>
      </c>
      <c r="I892" s="233"/>
      <c r="J892" s="229"/>
      <c r="K892" s="229"/>
      <c r="L892" s="234"/>
      <c r="M892" s="235"/>
      <c r="N892" s="236"/>
      <c r="O892" s="236"/>
      <c r="P892" s="236"/>
      <c r="Q892" s="236"/>
      <c r="R892" s="236"/>
      <c r="S892" s="236"/>
      <c r="T892" s="237"/>
      <c r="U892" s="11"/>
      <c r="V892" s="11"/>
      <c r="W892" s="11"/>
      <c r="X892" s="11"/>
      <c r="Y892" s="11"/>
      <c r="Z892" s="11"/>
      <c r="AA892" s="11"/>
      <c r="AB892" s="11"/>
      <c r="AC892" s="11"/>
      <c r="AD892" s="11"/>
      <c r="AE892" s="11"/>
      <c r="AT892" s="238" t="s">
        <v>199</v>
      </c>
      <c r="AU892" s="238" t="s">
        <v>85</v>
      </c>
      <c r="AV892" s="11" t="s">
        <v>85</v>
      </c>
      <c r="AW892" s="11" t="s">
        <v>32</v>
      </c>
      <c r="AX892" s="11" t="s">
        <v>76</v>
      </c>
      <c r="AY892" s="238" t="s">
        <v>195</v>
      </c>
    </row>
    <row r="893" s="11" customFormat="1">
      <c r="A893" s="11"/>
      <c r="B893" s="228"/>
      <c r="C893" s="229"/>
      <c r="D893" s="213" t="s">
        <v>199</v>
      </c>
      <c r="E893" s="230" t="s">
        <v>1</v>
      </c>
      <c r="F893" s="231" t="s">
        <v>3264</v>
      </c>
      <c r="G893" s="229"/>
      <c r="H893" s="232">
        <v>4.5499999999999998</v>
      </c>
      <c r="I893" s="233"/>
      <c r="J893" s="229"/>
      <c r="K893" s="229"/>
      <c r="L893" s="234"/>
      <c r="M893" s="235"/>
      <c r="N893" s="236"/>
      <c r="O893" s="236"/>
      <c r="P893" s="236"/>
      <c r="Q893" s="236"/>
      <c r="R893" s="236"/>
      <c r="S893" s="236"/>
      <c r="T893" s="237"/>
      <c r="U893" s="11"/>
      <c r="V893" s="11"/>
      <c r="W893" s="11"/>
      <c r="X893" s="11"/>
      <c r="Y893" s="11"/>
      <c r="Z893" s="11"/>
      <c r="AA893" s="11"/>
      <c r="AB893" s="11"/>
      <c r="AC893" s="11"/>
      <c r="AD893" s="11"/>
      <c r="AE893" s="11"/>
      <c r="AT893" s="238" t="s">
        <v>199</v>
      </c>
      <c r="AU893" s="238" t="s">
        <v>85</v>
      </c>
      <c r="AV893" s="11" t="s">
        <v>85</v>
      </c>
      <c r="AW893" s="11" t="s">
        <v>32</v>
      </c>
      <c r="AX893" s="11" t="s">
        <v>76</v>
      </c>
      <c r="AY893" s="238" t="s">
        <v>195</v>
      </c>
    </row>
    <row r="894" s="11" customFormat="1">
      <c r="A894" s="11"/>
      <c r="B894" s="228"/>
      <c r="C894" s="229"/>
      <c r="D894" s="213" t="s">
        <v>199</v>
      </c>
      <c r="E894" s="230" t="s">
        <v>1</v>
      </c>
      <c r="F894" s="231" t="s">
        <v>3265</v>
      </c>
      <c r="G894" s="229"/>
      <c r="H894" s="232">
        <v>9</v>
      </c>
      <c r="I894" s="233"/>
      <c r="J894" s="229"/>
      <c r="K894" s="229"/>
      <c r="L894" s="234"/>
      <c r="M894" s="235"/>
      <c r="N894" s="236"/>
      <c r="O894" s="236"/>
      <c r="P894" s="236"/>
      <c r="Q894" s="236"/>
      <c r="R894" s="236"/>
      <c r="S894" s="236"/>
      <c r="T894" s="237"/>
      <c r="U894" s="11"/>
      <c r="V894" s="11"/>
      <c r="W894" s="11"/>
      <c r="X894" s="11"/>
      <c r="Y894" s="11"/>
      <c r="Z894" s="11"/>
      <c r="AA894" s="11"/>
      <c r="AB894" s="11"/>
      <c r="AC894" s="11"/>
      <c r="AD894" s="11"/>
      <c r="AE894" s="11"/>
      <c r="AT894" s="238" t="s">
        <v>199</v>
      </c>
      <c r="AU894" s="238" t="s">
        <v>85</v>
      </c>
      <c r="AV894" s="11" t="s">
        <v>85</v>
      </c>
      <c r="AW894" s="11" t="s">
        <v>32</v>
      </c>
      <c r="AX894" s="11" t="s">
        <v>76</v>
      </c>
      <c r="AY894" s="238" t="s">
        <v>195</v>
      </c>
    </row>
    <row r="895" s="11" customFormat="1">
      <c r="A895" s="11"/>
      <c r="B895" s="228"/>
      <c r="C895" s="229"/>
      <c r="D895" s="213" t="s">
        <v>199</v>
      </c>
      <c r="E895" s="230" t="s">
        <v>1</v>
      </c>
      <c r="F895" s="231" t="s">
        <v>3266</v>
      </c>
      <c r="G895" s="229"/>
      <c r="H895" s="232">
        <v>2.1000000000000001</v>
      </c>
      <c r="I895" s="233"/>
      <c r="J895" s="229"/>
      <c r="K895" s="229"/>
      <c r="L895" s="234"/>
      <c r="M895" s="235"/>
      <c r="N895" s="236"/>
      <c r="O895" s="236"/>
      <c r="P895" s="236"/>
      <c r="Q895" s="236"/>
      <c r="R895" s="236"/>
      <c r="S895" s="236"/>
      <c r="T895" s="237"/>
      <c r="U895" s="11"/>
      <c r="V895" s="11"/>
      <c r="W895" s="11"/>
      <c r="X895" s="11"/>
      <c r="Y895" s="11"/>
      <c r="Z895" s="11"/>
      <c r="AA895" s="11"/>
      <c r="AB895" s="11"/>
      <c r="AC895" s="11"/>
      <c r="AD895" s="11"/>
      <c r="AE895" s="11"/>
      <c r="AT895" s="238" t="s">
        <v>199</v>
      </c>
      <c r="AU895" s="238" t="s">
        <v>85</v>
      </c>
      <c r="AV895" s="11" t="s">
        <v>85</v>
      </c>
      <c r="AW895" s="11" t="s">
        <v>32</v>
      </c>
      <c r="AX895" s="11" t="s">
        <v>76</v>
      </c>
      <c r="AY895" s="238" t="s">
        <v>195</v>
      </c>
    </row>
    <row r="896" s="16" customFormat="1">
      <c r="A896" s="16"/>
      <c r="B896" s="298"/>
      <c r="C896" s="299"/>
      <c r="D896" s="213" t="s">
        <v>199</v>
      </c>
      <c r="E896" s="300" t="s">
        <v>1</v>
      </c>
      <c r="F896" s="301" t="s">
        <v>1498</v>
      </c>
      <c r="G896" s="299"/>
      <c r="H896" s="302">
        <v>217.69200000000001</v>
      </c>
      <c r="I896" s="303"/>
      <c r="J896" s="299"/>
      <c r="K896" s="299"/>
      <c r="L896" s="304"/>
      <c r="M896" s="305"/>
      <c r="N896" s="306"/>
      <c r="O896" s="306"/>
      <c r="P896" s="306"/>
      <c r="Q896" s="306"/>
      <c r="R896" s="306"/>
      <c r="S896" s="306"/>
      <c r="T896" s="307"/>
      <c r="U896" s="16"/>
      <c r="V896" s="16"/>
      <c r="W896" s="16"/>
      <c r="X896" s="16"/>
      <c r="Y896" s="16"/>
      <c r="Z896" s="16"/>
      <c r="AA896" s="16"/>
      <c r="AB896" s="16"/>
      <c r="AC896" s="16"/>
      <c r="AD896" s="16"/>
      <c r="AE896" s="16"/>
      <c r="AT896" s="308" t="s">
        <v>199</v>
      </c>
      <c r="AU896" s="308" t="s">
        <v>85</v>
      </c>
      <c r="AV896" s="16" t="s">
        <v>229</v>
      </c>
      <c r="AW896" s="16" t="s">
        <v>32</v>
      </c>
      <c r="AX896" s="16" t="s">
        <v>76</v>
      </c>
      <c r="AY896" s="308" t="s">
        <v>195</v>
      </c>
    </row>
    <row r="897" s="11" customFormat="1">
      <c r="A897" s="11"/>
      <c r="B897" s="228"/>
      <c r="C897" s="229"/>
      <c r="D897" s="213" t="s">
        <v>199</v>
      </c>
      <c r="E897" s="230" t="s">
        <v>1</v>
      </c>
      <c r="F897" s="231" t="s">
        <v>3267</v>
      </c>
      <c r="G897" s="229"/>
      <c r="H897" s="232">
        <v>794.79999999999995</v>
      </c>
      <c r="I897" s="233"/>
      <c r="J897" s="229"/>
      <c r="K897" s="229"/>
      <c r="L897" s="234"/>
      <c r="M897" s="235"/>
      <c r="N897" s="236"/>
      <c r="O897" s="236"/>
      <c r="P897" s="236"/>
      <c r="Q897" s="236"/>
      <c r="R897" s="236"/>
      <c r="S897" s="236"/>
      <c r="T897" s="237"/>
      <c r="U897" s="11"/>
      <c r="V897" s="11"/>
      <c r="W897" s="11"/>
      <c r="X897" s="11"/>
      <c r="Y897" s="11"/>
      <c r="Z897" s="11"/>
      <c r="AA897" s="11"/>
      <c r="AB897" s="11"/>
      <c r="AC897" s="11"/>
      <c r="AD897" s="11"/>
      <c r="AE897" s="11"/>
      <c r="AT897" s="238" t="s">
        <v>199</v>
      </c>
      <c r="AU897" s="238" t="s">
        <v>85</v>
      </c>
      <c r="AV897" s="11" t="s">
        <v>85</v>
      </c>
      <c r="AW897" s="11" t="s">
        <v>32</v>
      </c>
      <c r="AX897" s="11" t="s">
        <v>83</v>
      </c>
      <c r="AY897" s="238" t="s">
        <v>195</v>
      </c>
    </row>
    <row r="898" s="13" customFormat="1" ht="22.8" customHeight="1">
      <c r="A898" s="13"/>
      <c r="B898" s="248"/>
      <c r="C898" s="249"/>
      <c r="D898" s="250" t="s">
        <v>75</v>
      </c>
      <c r="E898" s="285" t="s">
        <v>85</v>
      </c>
      <c r="F898" s="285" t="s">
        <v>1726</v>
      </c>
      <c r="G898" s="249"/>
      <c r="H898" s="249"/>
      <c r="I898" s="252"/>
      <c r="J898" s="286">
        <f>BK898</f>
        <v>0</v>
      </c>
      <c r="K898" s="249"/>
      <c r="L898" s="254"/>
      <c r="M898" s="255"/>
      <c r="N898" s="256"/>
      <c r="O898" s="256"/>
      <c r="P898" s="257">
        <f>SUM(P899:P911)</f>
        <v>0</v>
      </c>
      <c r="Q898" s="256"/>
      <c r="R898" s="257">
        <f>SUM(R899:R911)</f>
        <v>24.665294499999998</v>
      </c>
      <c r="S898" s="256"/>
      <c r="T898" s="258">
        <f>SUM(T899:T911)</f>
        <v>0</v>
      </c>
      <c r="U898" s="13"/>
      <c r="V898" s="13"/>
      <c r="W898" s="13"/>
      <c r="X898" s="13"/>
      <c r="Y898" s="13"/>
      <c r="Z898" s="13"/>
      <c r="AA898" s="13"/>
      <c r="AB898" s="13"/>
      <c r="AC898" s="13"/>
      <c r="AD898" s="13"/>
      <c r="AE898" s="13"/>
      <c r="AR898" s="259" t="s">
        <v>83</v>
      </c>
      <c r="AT898" s="260" t="s">
        <v>75</v>
      </c>
      <c r="AU898" s="260" t="s">
        <v>83</v>
      </c>
      <c r="AY898" s="259" t="s">
        <v>195</v>
      </c>
      <c r="BK898" s="261">
        <f>SUM(BK899:BK911)</f>
        <v>0</v>
      </c>
    </row>
    <row r="899" s="2" customFormat="1" ht="21.75" customHeight="1">
      <c r="A899" s="39"/>
      <c r="B899" s="40"/>
      <c r="C899" s="200" t="s">
        <v>404</v>
      </c>
      <c r="D899" s="200" t="s">
        <v>191</v>
      </c>
      <c r="E899" s="201" t="s">
        <v>1727</v>
      </c>
      <c r="F899" s="202" t="s">
        <v>1728</v>
      </c>
      <c r="G899" s="203" t="s">
        <v>1237</v>
      </c>
      <c r="H899" s="204">
        <v>12.785</v>
      </c>
      <c r="I899" s="205"/>
      <c r="J899" s="206">
        <f>ROUND(I899*H899,2)</f>
        <v>0</v>
      </c>
      <c r="K899" s="202" t="s">
        <v>1689</v>
      </c>
      <c r="L899" s="45"/>
      <c r="M899" s="207" t="s">
        <v>1</v>
      </c>
      <c r="N899" s="208" t="s">
        <v>41</v>
      </c>
      <c r="O899" s="92"/>
      <c r="P899" s="209">
        <f>O899*H899</f>
        <v>0</v>
      </c>
      <c r="Q899" s="209">
        <v>1.9199999999999999</v>
      </c>
      <c r="R899" s="209">
        <f>Q899*H899</f>
        <v>24.5472</v>
      </c>
      <c r="S899" s="209">
        <v>0</v>
      </c>
      <c r="T899" s="210">
        <f>S899*H899</f>
        <v>0</v>
      </c>
      <c r="U899" s="39"/>
      <c r="V899" s="39"/>
      <c r="W899" s="39"/>
      <c r="X899" s="39"/>
      <c r="Y899" s="39"/>
      <c r="Z899" s="39"/>
      <c r="AA899" s="39"/>
      <c r="AB899" s="39"/>
      <c r="AC899" s="39"/>
      <c r="AD899" s="39"/>
      <c r="AE899" s="39"/>
      <c r="AR899" s="211" t="s">
        <v>234</v>
      </c>
      <c r="AT899" s="211" t="s">
        <v>191</v>
      </c>
      <c r="AU899" s="211" t="s">
        <v>85</v>
      </c>
      <c r="AY899" s="18" t="s">
        <v>195</v>
      </c>
      <c r="BE899" s="212">
        <f>IF(N899="základní",J899,0)</f>
        <v>0</v>
      </c>
      <c r="BF899" s="212">
        <f>IF(N899="snížená",J899,0)</f>
        <v>0</v>
      </c>
      <c r="BG899" s="212">
        <f>IF(N899="zákl. přenesená",J899,0)</f>
        <v>0</v>
      </c>
      <c r="BH899" s="212">
        <f>IF(N899="sníž. přenesená",J899,0)</f>
        <v>0</v>
      </c>
      <c r="BI899" s="212">
        <f>IF(N899="nulová",J899,0)</f>
        <v>0</v>
      </c>
      <c r="BJ899" s="18" t="s">
        <v>83</v>
      </c>
      <c r="BK899" s="212">
        <f>ROUND(I899*H899,2)</f>
        <v>0</v>
      </c>
      <c r="BL899" s="18" t="s">
        <v>234</v>
      </c>
      <c r="BM899" s="211" t="s">
        <v>3619</v>
      </c>
    </row>
    <row r="900" s="10" customFormat="1">
      <c r="A900" s="10"/>
      <c r="B900" s="218"/>
      <c r="C900" s="219"/>
      <c r="D900" s="213" t="s">
        <v>199</v>
      </c>
      <c r="E900" s="220" t="s">
        <v>1</v>
      </c>
      <c r="F900" s="221" t="s">
        <v>1730</v>
      </c>
      <c r="G900" s="219"/>
      <c r="H900" s="220" t="s">
        <v>1</v>
      </c>
      <c r="I900" s="222"/>
      <c r="J900" s="219"/>
      <c r="K900" s="219"/>
      <c r="L900" s="223"/>
      <c r="M900" s="224"/>
      <c r="N900" s="225"/>
      <c r="O900" s="225"/>
      <c r="P900" s="225"/>
      <c r="Q900" s="225"/>
      <c r="R900" s="225"/>
      <c r="S900" s="225"/>
      <c r="T900" s="226"/>
      <c r="U900" s="10"/>
      <c r="V900" s="10"/>
      <c r="W900" s="10"/>
      <c r="X900" s="10"/>
      <c r="Y900" s="10"/>
      <c r="Z900" s="10"/>
      <c r="AA900" s="10"/>
      <c r="AB900" s="10"/>
      <c r="AC900" s="10"/>
      <c r="AD900" s="10"/>
      <c r="AE900" s="10"/>
      <c r="AT900" s="227" t="s">
        <v>199</v>
      </c>
      <c r="AU900" s="227" t="s">
        <v>85</v>
      </c>
      <c r="AV900" s="10" t="s">
        <v>83</v>
      </c>
      <c r="AW900" s="10" t="s">
        <v>32</v>
      </c>
      <c r="AX900" s="10" t="s">
        <v>76</v>
      </c>
      <c r="AY900" s="227" t="s">
        <v>195</v>
      </c>
    </row>
    <row r="901" s="11" customFormat="1">
      <c r="A901" s="11"/>
      <c r="B901" s="228"/>
      <c r="C901" s="229"/>
      <c r="D901" s="213" t="s">
        <v>199</v>
      </c>
      <c r="E901" s="230" t="s">
        <v>1</v>
      </c>
      <c r="F901" s="231" t="s">
        <v>3620</v>
      </c>
      <c r="G901" s="229"/>
      <c r="H901" s="232">
        <v>13.343999999999999</v>
      </c>
      <c r="I901" s="233"/>
      <c r="J901" s="229"/>
      <c r="K901" s="229"/>
      <c r="L901" s="234"/>
      <c r="M901" s="235"/>
      <c r="N901" s="236"/>
      <c r="O901" s="236"/>
      <c r="P901" s="236"/>
      <c r="Q901" s="236"/>
      <c r="R901" s="236"/>
      <c r="S901" s="236"/>
      <c r="T901" s="237"/>
      <c r="U901" s="11"/>
      <c r="V901" s="11"/>
      <c r="W901" s="11"/>
      <c r="X901" s="11"/>
      <c r="Y901" s="11"/>
      <c r="Z901" s="11"/>
      <c r="AA901" s="11"/>
      <c r="AB901" s="11"/>
      <c r="AC901" s="11"/>
      <c r="AD901" s="11"/>
      <c r="AE901" s="11"/>
      <c r="AT901" s="238" t="s">
        <v>199</v>
      </c>
      <c r="AU901" s="238" t="s">
        <v>85</v>
      </c>
      <c r="AV901" s="11" t="s">
        <v>85</v>
      </c>
      <c r="AW901" s="11" t="s">
        <v>32</v>
      </c>
      <c r="AX901" s="11" t="s">
        <v>76</v>
      </c>
      <c r="AY901" s="238" t="s">
        <v>195</v>
      </c>
    </row>
    <row r="902" s="10" customFormat="1">
      <c r="A902" s="10"/>
      <c r="B902" s="218"/>
      <c r="C902" s="219"/>
      <c r="D902" s="213" t="s">
        <v>199</v>
      </c>
      <c r="E902" s="220" t="s">
        <v>1</v>
      </c>
      <c r="F902" s="221" t="s">
        <v>1731</v>
      </c>
      <c r="G902" s="219"/>
      <c r="H902" s="220" t="s">
        <v>1</v>
      </c>
      <c r="I902" s="222"/>
      <c r="J902" s="219"/>
      <c r="K902" s="219"/>
      <c r="L902" s="223"/>
      <c r="M902" s="224"/>
      <c r="N902" s="225"/>
      <c r="O902" s="225"/>
      <c r="P902" s="225"/>
      <c r="Q902" s="225"/>
      <c r="R902" s="225"/>
      <c r="S902" s="225"/>
      <c r="T902" s="226"/>
      <c r="U902" s="10"/>
      <c r="V902" s="10"/>
      <c r="W902" s="10"/>
      <c r="X902" s="10"/>
      <c r="Y902" s="10"/>
      <c r="Z902" s="10"/>
      <c r="AA902" s="10"/>
      <c r="AB902" s="10"/>
      <c r="AC902" s="10"/>
      <c r="AD902" s="10"/>
      <c r="AE902" s="10"/>
      <c r="AT902" s="227" t="s">
        <v>199</v>
      </c>
      <c r="AU902" s="227" t="s">
        <v>85</v>
      </c>
      <c r="AV902" s="10" t="s">
        <v>83</v>
      </c>
      <c r="AW902" s="10" t="s">
        <v>32</v>
      </c>
      <c r="AX902" s="10" t="s">
        <v>76</v>
      </c>
      <c r="AY902" s="227" t="s">
        <v>195</v>
      </c>
    </row>
    <row r="903" s="11" customFormat="1">
      <c r="A903" s="11"/>
      <c r="B903" s="228"/>
      <c r="C903" s="229"/>
      <c r="D903" s="213" t="s">
        <v>199</v>
      </c>
      <c r="E903" s="230" t="s">
        <v>1</v>
      </c>
      <c r="F903" s="231" t="s">
        <v>3621</v>
      </c>
      <c r="G903" s="229"/>
      <c r="H903" s="232">
        <v>-0.55900000000000005</v>
      </c>
      <c r="I903" s="233"/>
      <c r="J903" s="229"/>
      <c r="K903" s="229"/>
      <c r="L903" s="234"/>
      <c r="M903" s="235"/>
      <c r="N903" s="236"/>
      <c r="O903" s="236"/>
      <c r="P903" s="236"/>
      <c r="Q903" s="236"/>
      <c r="R903" s="236"/>
      <c r="S903" s="236"/>
      <c r="T903" s="237"/>
      <c r="U903" s="11"/>
      <c r="V903" s="11"/>
      <c r="W903" s="11"/>
      <c r="X903" s="11"/>
      <c r="Y903" s="11"/>
      <c r="Z903" s="11"/>
      <c r="AA903" s="11"/>
      <c r="AB903" s="11"/>
      <c r="AC903" s="11"/>
      <c r="AD903" s="11"/>
      <c r="AE903" s="11"/>
      <c r="AT903" s="238" t="s">
        <v>199</v>
      </c>
      <c r="AU903" s="238" t="s">
        <v>85</v>
      </c>
      <c r="AV903" s="11" t="s">
        <v>85</v>
      </c>
      <c r="AW903" s="11" t="s">
        <v>32</v>
      </c>
      <c r="AX903" s="11" t="s">
        <v>76</v>
      </c>
      <c r="AY903" s="238" t="s">
        <v>195</v>
      </c>
    </row>
    <row r="904" s="15" customFormat="1">
      <c r="A904" s="15"/>
      <c r="B904" s="287"/>
      <c r="C904" s="288"/>
      <c r="D904" s="213" t="s">
        <v>199</v>
      </c>
      <c r="E904" s="289" t="s">
        <v>1</v>
      </c>
      <c r="F904" s="290" t="s">
        <v>1422</v>
      </c>
      <c r="G904" s="288"/>
      <c r="H904" s="291">
        <v>12.785</v>
      </c>
      <c r="I904" s="292"/>
      <c r="J904" s="288"/>
      <c r="K904" s="288"/>
      <c r="L904" s="293"/>
      <c r="M904" s="294"/>
      <c r="N904" s="295"/>
      <c r="O904" s="295"/>
      <c r="P904" s="295"/>
      <c r="Q904" s="295"/>
      <c r="R904" s="295"/>
      <c r="S904" s="295"/>
      <c r="T904" s="296"/>
      <c r="U904" s="15"/>
      <c r="V904" s="15"/>
      <c r="W904" s="15"/>
      <c r="X904" s="15"/>
      <c r="Y904" s="15"/>
      <c r="Z904" s="15"/>
      <c r="AA904" s="15"/>
      <c r="AB904" s="15"/>
      <c r="AC904" s="15"/>
      <c r="AD904" s="15"/>
      <c r="AE904" s="15"/>
      <c r="AT904" s="297" t="s">
        <v>199</v>
      </c>
      <c r="AU904" s="297" t="s">
        <v>85</v>
      </c>
      <c r="AV904" s="15" t="s">
        <v>234</v>
      </c>
      <c r="AW904" s="15" t="s">
        <v>32</v>
      </c>
      <c r="AX904" s="15" t="s">
        <v>83</v>
      </c>
      <c r="AY904" s="297" t="s">
        <v>195</v>
      </c>
    </row>
    <row r="905" s="2" customFormat="1" ht="24.15" customHeight="1">
      <c r="A905" s="39"/>
      <c r="B905" s="40"/>
      <c r="C905" s="200" t="s">
        <v>407</v>
      </c>
      <c r="D905" s="200" t="s">
        <v>191</v>
      </c>
      <c r="E905" s="201" t="s">
        <v>1735</v>
      </c>
      <c r="F905" s="202" t="s">
        <v>1736</v>
      </c>
      <c r="G905" s="203" t="s">
        <v>513</v>
      </c>
      <c r="H905" s="204">
        <v>111.2</v>
      </c>
      <c r="I905" s="205"/>
      <c r="J905" s="206">
        <f>ROUND(I905*H905,2)</f>
        <v>0</v>
      </c>
      <c r="K905" s="202" t="s">
        <v>1412</v>
      </c>
      <c r="L905" s="45"/>
      <c r="M905" s="207" t="s">
        <v>1</v>
      </c>
      <c r="N905" s="208" t="s">
        <v>41</v>
      </c>
      <c r="O905" s="92"/>
      <c r="P905" s="209">
        <f>O905*H905</f>
        <v>0</v>
      </c>
      <c r="Q905" s="209">
        <v>0.00033</v>
      </c>
      <c r="R905" s="209">
        <f>Q905*H905</f>
        <v>0.036695999999999999</v>
      </c>
      <c r="S905" s="209">
        <v>0</v>
      </c>
      <c r="T905" s="210">
        <f>S905*H905</f>
        <v>0</v>
      </c>
      <c r="U905" s="39"/>
      <c r="V905" s="39"/>
      <c r="W905" s="39"/>
      <c r="X905" s="39"/>
      <c r="Y905" s="39"/>
      <c r="Z905" s="39"/>
      <c r="AA905" s="39"/>
      <c r="AB905" s="39"/>
      <c r="AC905" s="39"/>
      <c r="AD905" s="39"/>
      <c r="AE905" s="39"/>
      <c r="AR905" s="211" t="s">
        <v>234</v>
      </c>
      <c r="AT905" s="211" t="s">
        <v>191</v>
      </c>
      <c r="AU905" s="211" t="s">
        <v>85</v>
      </c>
      <c r="AY905" s="18" t="s">
        <v>195</v>
      </c>
      <c r="BE905" s="212">
        <f>IF(N905="základní",J905,0)</f>
        <v>0</v>
      </c>
      <c r="BF905" s="212">
        <f>IF(N905="snížená",J905,0)</f>
        <v>0</v>
      </c>
      <c r="BG905" s="212">
        <f>IF(N905="zákl. přenesená",J905,0)</f>
        <v>0</v>
      </c>
      <c r="BH905" s="212">
        <f>IF(N905="sníž. přenesená",J905,0)</f>
        <v>0</v>
      </c>
      <c r="BI905" s="212">
        <f>IF(N905="nulová",J905,0)</f>
        <v>0</v>
      </c>
      <c r="BJ905" s="18" t="s">
        <v>83</v>
      </c>
      <c r="BK905" s="212">
        <f>ROUND(I905*H905,2)</f>
        <v>0</v>
      </c>
      <c r="BL905" s="18" t="s">
        <v>234</v>
      </c>
      <c r="BM905" s="211" t="s">
        <v>3622</v>
      </c>
    </row>
    <row r="906" s="11" customFormat="1">
      <c r="A906" s="11"/>
      <c r="B906" s="228"/>
      <c r="C906" s="229"/>
      <c r="D906" s="213" t="s">
        <v>199</v>
      </c>
      <c r="E906" s="230" t="s">
        <v>1</v>
      </c>
      <c r="F906" s="231" t="s">
        <v>3623</v>
      </c>
      <c r="G906" s="229"/>
      <c r="H906" s="232">
        <v>111.2</v>
      </c>
      <c r="I906" s="233"/>
      <c r="J906" s="229"/>
      <c r="K906" s="229"/>
      <c r="L906" s="234"/>
      <c r="M906" s="235"/>
      <c r="N906" s="236"/>
      <c r="O906" s="236"/>
      <c r="P906" s="236"/>
      <c r="Q906" s="236"/>
      <c r="R906" s="236"/>
      <c r="S906" s="236"/>
      <c r="T906" s="237"/>
      <c r="U906" s="11"/>
      <c r="V906" s="11"/>
      <c r="W906" s="11"/>
      <c r="X906" s="11"/>
      <c r="Y906" s="11"/>
      <c r="Z906" s="11"/>
      <c r="AA906" s="11"/>
      <c r="AB906" s="11"/>
      <c r="AC906" s="11"/>
      <c r="AD906" s="11"/>
      <c r="AE906" s="11"/>
      <c r="AT906" s="238" t="s">
        <v>199</v>
      </c>
      <c r="AU906" s="238" t="s">
        <v>85</v>
      </c>
      <c r="AV906" s="11" t="s">
        <v>85</v>
      </c>
      <c r="AW906" s="11" t="s">
        <v>32</v>
      </c>
      <c r="AX906" s="11" t="s">
        <v>83</v>
      </c>
      <c r="AY906" s="238" t="s">
        <v>195</v>
      </c>
    </row>
    <row r="907" s="2" customFormat="1" ht="24.15" customHeight="1">
      <c r="A907" s="39"/>
      <c r="B907" s="40"/>
      <c r="C907" s="200" t="s">
        <v>410</v>
      </c>
      <c r="D907" s="200" t="s">
        <v>191</v>
      </c>
      <c r="E907" s="201" t="s">
        <v>1741</v>
      </c>
      <c r="F907" s="202" t="s">
        <v>1742</v>
      </c>
      <c r="G907" s="203" t="s">
        <v>1411</v>
      </c>
      <c r="H907" s="204">
        <v>133.44</v>
      </c>
      <c r="I907" s="205"/>
      <c r="J907" s="206">
        <f>ROUND(I907*H907,2)</f>
        <v>0</v>
      </c>
      <c r="K907" s="202" t="s">
        <v>1412</v>
      </c>
      <c r="L907" s="45"/>
      <c r="M907" s="207" t="s">
        <v>1</v>
      </c>
      <c r="N907" s="208" t="s">
        <v>41</v>
      </c>
      <c r="O907" s="92"/>
      <c r="P907" s="209">
        <f>O907*H907</f>
        <v>0</v>
      </c>
      <c r="Q907" s="209">
        <v>0.00010000000000000001</v>
      </c>
      <c r="R907" s="209">
        <f>Q907*H907</f>
        <v>0.013344</v>
      </c>
      <c r="S907" s="209">
        <v>0</v>
      </c>
      <c r="T907" s="210">
        <f>S907*H907</f>
        <v>0</v>
      </c>
      <c r="U907" s="39"/>
      <c r="V907" s="39"/>
      <c r="W907" s="39"/>
      <c r="X907" s="39"/>
      <c r="Y907" s="39"/>
      <c r="Z907" s="39"/>
      <c r="AA907" s="39"/>
      <c r="AB907" s="39"/>
      <c r="AC907" s="39"/>
      <c r="AD907" s="39"/>
      <c r="AE907" s="39"/>
      <c r="AR907" s="211" t="s">
        <v>234</v>
      </c>
      <c r="AT907" s="211" t="s">
        <v>191</v>
      </c>
      <c r="AU907" s="211" t="s">
        <v>85</v>
      </c>
      <c r="AY907" s="18" t="s">
        <v>195</v>
      </c>
      <c r="BE907" s="212">
        <f>IF(N907="základní",J907,0)</f>
        <v>0</v>
      </c>
      <c r="BF907" s="212">
        <f>IF(N907="snížená",J907,0)</f>
        <v>0</v>
      </c>
      <c r="BG907" s="212">
        <f>IF(N907="zákl. přenesená",J907,0)</f>
        <v>0</v>
      </c>
      <c r="BH907" s="212">
        <f>IF(N907="sníž. přenesená",J907,0)</f>
        <v>0</v>
      </c>
      <c r="BI907" s="212">
        <f>IF(N907="nulová",J907,0)</f>
        <v>0</v>
      </c>
      <c r="BJ907" s="18" t="s">
        <v>83</v>
      </c>
      <c r="BK907" s="212">
        <f>ROUND(I907*H907,2)</f>
        <v>0</v>
      </c>
      <c r="BL907" s="18" t="s">
        <v>234</v>
      </c>
      <c r="BM907" s="211" t="s">
        <v>3624</v>
      </c>
    </row>
    <row r="908" s="11" customFormat="1">
      <c r="A908" s="11"/>
      <c r="B908" s="228"/>
      <c r="C908" s="229"/>
      <c r="D908" s="213" t="s">
        <v>199</v>
      </c>
      <c r="E908" s="230" t="s">
        <v>1</v>
      </c>
      <c r="F908" s="231" t="s">
        <v>3625</v>
      </c>
      <c r="G908" s="229"/>
      <c r="H908" s="232">
        <v>133.44</v>
      </c>
      <c r="I908" s="233"/>
      <c r="J908" s="229"/>
      <c r="K908" s="229"/>
      <c r="L908" s="234"/>
      <c r="M908" s="235"/>
      <c r="N908" s="236"/>
      <c r="O908" s="236"/>
      <c r="P908" s="236"/>
      <c r="Q908" s="236"/>
      <c r="R908" s="236"/>
      <c r="S908" s="236"/>
      <c r="T908" s="237"/>
      <c r="U908" s="11"/>
      <c r="V908" s="11"/>
      <c r="W908" s="11"/>
      <c r="X908" s="11"/>
      <c r="Y908" s="11"/>
      <c r="Z908" s="11"/>
      <c r="AA908" s="11"/>
      <c r="AB908" s="11"/>
      <c r="AC908" s="11"/>
      <c r="AD908" s="11"/>
      <c r="AE908" s="11"/>
      <c r="AT908" s="238" t="s">
        <v>199</v>
      </c>
      <c r="AU908" s="238" t="s">
        <v>85</v>
      </c>
      <c r="AV908" s="11" t="s">
        <v>85</v>
      </c>
      <c r="AW908" s="11" t="s">
        <v>32</v>
      </c>
      <c r="AX908" s="11" t="s">
        <v>76</v>
      </c>
      <c r="AY908" s="238" t="s">
        <v>195</v>
      </c>
    </row>
    <row r="909" s="15" customFormat="1">
      <c r="A909" s="15"/>
      <c r="B909" s="287"/>
      <c r="C909" s="288"/>
      <c r="D909" s="213" t="s">
        <v>199</v>
      </c>
      <c r="E909" s="289" t="s">
        <v>1</v>
      </c>
      <c r="F909" s="290" t="s">
        <v>1422</v>
      </c>
      <c r="G909" s="288"/>
      <c r="H909" s="291">
        <v>133.44</v>
      </c>
      <c r="I909" s="292"/>
      <c r="J909" s="288"/>
      <c r="K909" s="288"/>
      <c r="L909" s="293"/>
      <c r="M909" s="294"/>
      <c r="N909" s="295"/>
      <c r="O909" s="295"/>
      <c r="P909" s="295"/>
      <c r="Q909" s="295"/>
      <c r="R909" s="295"/>
      <c r="S909" s="295"/>
      <c r="T909" s="296"/>
      <c r="U909" s="15"/>
      <c r="V909" s="15"/>
      <c r="W909" s="15"/>
      <c r="X909" s="15"/>
      <c r="Y909" s="15"/>
      <c r="Z909" s="15"/>
      <c r="AA909" s="15"/>
      <c r="AB909" s="15"/>
      <c r="AC909" s="15"/>
      <c r="AD909" s="15"/>
      <c r="AE909" s="15"/>
      <c r="AT909" s="297" t="s">
        <v>199</v>
      </c>
      <c r="AU909" s="297" t="s">
        <v>85</v>
      </c>
      <c r="AV909" s="15" t="s">
        <v>234</v>
      </c>
      <c r="AW909" s="15" t="s">
        <v>32</v>
      </c>
      <c r="AX909" s="15" t="s">
        <v>83</v>
      </c>
      <c r="AY909" s="297" t="s">
        <v>195</v>
      </c>
    </row>
    <row r="910" s="2" customFormat="1" ht="24.15" customHeight="1">
      <c r="A910" s="39"/>
      <c r="B910" s="40"/>
      <c r="C910" s="262" t="s">
        <v>413</v>
      </c>
      <c r="D910" s="262" t="s">
        <v>224</v>
      </c>
      <c r="E910" s="263" t="s">
        <v>1747</v>
      </c>
      <c r="F910" s="264" t="s">
        <v>1748</v>
      </c>
      <c r="G910" s="265" t="s">
        <v>1411</v>
      </c>
      <c r="H910" s="266">
        <v>136.10900000000001</v>
      </c>
      <c r="I910" s="267"/>
      <c r="J910" s="268">
        <f>ROUND(I910*H910,2)</f>
        <v>0</v>
      </c>
      <c r="K910" s="264" t="s">
        <v>1412</v>
      </c>
      <c r="L910" s="269"/>
      <c r="M910" s="270" t="s">
        <v>1</v>
      </c>
      <c r="N910" s="271" t="s">
        <v>41</v>
      </c>
      <c r="O910" s="92"/>
      <c r="P910" s="209">
        <f>O910*H910</f>
        <v>0</v>
      </c>
      <c r="Q910" s="209">
        <v>0.00050000000000000001</v>
      </c>
      <c r="R910" s="209">
        <f>Q910*H910</f>
        <v>0.068054500000000004</v>
      </c>
      <c r="S910" s="209">
        <v>0</v>
      </c>
      <c r="T910" s="210">
        <f>S910*H910</f>
        <v>0</v>
      </c>
      <c r="U910" s="39"/>
      <c r="V910" s="39"/>
      <c r="W910" s="39"/>
      <c r="X910" s="39"/>
      <c r="Y910" s="39"/>
      <c r="Z910" s="39"/>
      <c r="AA910" s="39"/>
      <c r="AB910" s="39"/>
      <c r="AC910" s="39"/>
      <c r="AD910" s="39"/>
      <c r="AE910" s="39"/>
      <c r="AR910" s="211" t="s">
        <v>253</v>
      </c>
      <c r="AT910" s="211" t="s">
        <v>224</v>
      </c>
      <c r="AU910" s="211" t="s">
        <v>85</v>
      </c>
      <c r="AY910" s="18" t="s">
        <v>195</v>
      </c>
      <c r="BE910" s="212">
        <f>IF(N910="základní",J910,0)</f>
        <v>0</v>
      </c>
      <c r="BF910" s="212">
        <f>IF(N910="snížená",J910,0)</f>
        <v>0</v>
      </c>
      <c r="BG910" s="212">
        <f>IF(N910="zákl. přenesená",J910,0)</f>
        <v>0</v>
      </c>
      <c r="BH910" s="212">
        <f>IF(N910="sníž. přenesená",J910,0)</f>
        <v>0</v>
      </c>
      <c r="BI910" s="212">
        <f>IF(N910="nulová",J910,0)</f>
        <v>0</v>
      </c>
      <c r="BJ910" s="18" t="s">
        <v>83</v>
      </c>
      <c r="BK910" s="212">
        <f>ROUND(I910*H910,2)</f>
        <v>0</v>
      </c>
      <c r="BL910" s="18" t="s">
        <v>234</v>
      </c>
      <c r="BM910" s="211" t="s">
        <v>3626</v>
      </c>
    </row>
    <row r="911" s="11" customFormat="1">
      <c r="A911" s="11"/>
      <c r="B911" s="228"/>
      <c r="C911" s="229"/>
      <c r="D911" s="213" t="s">
        <v>199</v>
      </c>
      <c r="E911" s="229"/>
      <c r="F911" s="231" t="s">
        <v>3627</v>
      </c>
      <c r="G911" s="229"/>
      <c r="H911" s="232">
        <v>136.10900000000001</v>
      </c>
      <c r="I911" s="233"/>
      <c r="J911" s="229"/>
      <c r="K911" s="229"/>
      <c r="L911" s="234"/>
      <c r="M911" s="235"/>
      <c r="N911" s="236"/>
      <c r="O911" s="236"/>
      <c r="P911" s="236"/>
      <c r="Q911" s="236"/>
      <c r="R911" s="236"/>
      <c r="S911" s="236"/>
      <c r="T911" s="237"/>
      <c r="U911" s="11"/>
      <c r="V911" s="11"/>
      <c r="W911" s="11"/>
      <c r="X911" s="11"/>
      <c r="Y911" s="11"/>
      <c r="Z911" s="11"/>
      <c r="AA911" s="11"/>
      <c r="AB911" s="11"/>
      <c r="AC911" s="11"/>
      <c r="AD911" s="11"/>
      <c r="AE911" s="11"/>
      <c r="AT911" s="238" t="s">
        <v>199</v>
      </c>
      <c r="AU911" s="238" t="s">
        <v>85</v>
      </c>
      <c r="AV911" s="11" t="s">
        <v>85</v>
      </c>
      <c r="AW911" s="11" t="s">
        <v>4</v>
      </c>
      <c r="AX911" s="11" t="s">
        <v>83</v>
      </c>
      <c r="AY911" s="238" t="s">
        <v>195</v>
      </c>
    </row>
    <row r="912" s="13" customFormat="1" ht="22.8" customHeight="1">
      <c r="A912" s="13"/>
      <c r="B912" s="248"/>
      <c r="C912" s="249"/>
      <c r="D912" s="250" t="s">
        <v>75</v>
      </c>
      <c r="E912" s="285" t="s">
        <v>229</v>
      </c>
      <c r="F912" s="285" t="s">
        <v>1751</v>
      </c>
      <c r="G912" s="249"/>
      <c r="H912" s="249"/>
      <c r="I912" s="252"/>
      <c r="J912" s="286">
        <f>BK912</f>
        <v>0</v>
      </c>
      <c r="K912" s="249"/>
      <c r="L912" s="254"/>
      <c r="M912" s="255"/>
      <c r="N912" s="256"/>
      <c r="O912" s="256"/>
      <c r="P912" s="257">
        <f>SUM(P913:P923)</f>
        <v>0</v>
      </c>
      <c r="Q912" s="256"/>
      <c r="R912" s="257">
        <f>SUM(R913:R923)</f>
        <v>0</v>
      </c>
      <c r="S912" s="256"/>
      <c r="T912" s="258">
        <f>SUM(T913:T923)</f>
        <v>0</v>
      </c>
      <c r="U912" s="13"/>
      <c r="V912" s="13"/>
      <c r="W912" s="13"/>
      <c r="X912" s="13"/>
      <c r="Y912" s="13"/>
      <c r="Z912" s="13"/>
      <c r="AA912" s="13"/>
      <c r="AB912" s="13"/>
      <c r="AC912" s="13"/>
      <c r="AD912" s="13"/>
      <c r="AE912" s="13"/>
      <c r="AR912" s="259" t="s">
        <v>83</v>
      </c>
      <c r="AT912" s="260" t="s">
        <v>75</v>
      </c>
      <c r="AU912" s="260" t="s">
        <v>83</v>
      </c>
      <c r="AY912" s="259" t="s">
        <v>195</v>
      </c>
      <c r="BK912" s="261">
        <f>SUM(BK913:BK923)</f>
        <v>0</v>
      </c>
    </row>
    <row r="913" s="2" customFormat="1" ht="16.5" customHeight="1">
      <c r="A913" s="39"/>
      <c r="B913" s="40"/>
      <c r="C913" s="200" t="s">
        <v>416</v>
      </c>
      <c r="D913" s="200" t="s">
        <v>191</v>
      </c>
      <c r="E913" s="201" t="s">
        <v>1752</v>
      </c>
      <c r="F913" s="202" t="s">
        <v>1753</v>
      </c>
      <c r="G913" s="203" t="s">
        <v>513</v>
      </c>
      <c r="H913" s="204">
        <v>828.38999999999999</v>
      </c>
      <c r="I913" s="205"/>
      <c r="J913" s="206">
        <f>ROUND(I913*H913,2)</f>
        <v>0</v>
      </c>
      <c r="K913" s="202" t="s">
        <v>1412</v>
      </c>
      <c r="L913" s="45"/>
      <c r="M913" s="207" t="s">
        <v>1</v>
      </c>
      <c r="N913" s="208" t="s">
        <v>41</v>
      </c>
      <c r="O913" s="92"/>
      <c r="P913" s="209">
        <f>O913*H913</f>
        <v>0</v>
      </c>
      <c r="Q913" s="209">
        <v>0</v>
      </c>
      <c r="R913" s="209">
        <f>Q913*H913</f>
        <v>0</v>
      </c>
      <c r="S913" s="209">
        <v>0</v>
      </c>
      <c r="T913" s="210">
        <f>S913*H913</f>
        <v>0</v>
      </c>
      <c r="U913" s="39"/>
      <c r="V913" s="39"/>
      <c r="W913" s="39"/>
      <c r="X913" s="39"/>
      <c r="Y913" s="39"/>
      <c r="Z913" s="39"/>
      <c r="AA913" s="39"/>
      <c r="AB913" s="39"/>
      <c r="AC913" s="39"/>
      <c r="AD913" s="39"/>
      <c r="AE913" s="39"/>
      <c r="AR913" s="211" t="s">
        <v>234</v>
      </c>
      <c r="AT913" s="211" t="s">
        <v>191</v>
      </c>
      <c r="AU913" s="211" t="s">
        <v>85</v>
      </c>
      <c r="AY913" s="18" t="s">
        <v>195</v>
      </c>
      <c r="BE913" s="212">
        <f>IF(N913="základní",J913,0)</f>
        <v>0</v>
      </c>
      <c r="BF913" s="212">
        <f>IF(N913="snížená",J913,0)</f>
        <v>0</v>
      </c>
      <c r="BG913" s="212">
        <f>IF(N913="zákl. přenesená",J913,0)</f>
        <v>0</v>
      </c>
      <c r="BH913" s="212">
        <f>IF(N913="sníž. přenesená",J913,0)</f>
        <v>0</v>
      </c>
      <c r="BI913" s="212">
        <f>IF(N913="nulová",J913,0)</f>
        <v>0</v>
      </c>
      <c r="BJ913" s="18" t="s">
        <v>83</v>
      </c>
      <c r="BK913" s="212">
        <f>ROUND(I913*H913,2)</f>
        <v>0</v>
      </c>
      <c r="BL913" s="18" t="s">
        <v>234</v>
      </c>
      <c r="BM913" s="211" t="s">
        <v>3628</v>
      </c>
    </row>
    <row r="914" s="10" customFormat="1">
      <c r="A914" s="10"/>
      <c r="B914" s="218"/>
      <c r="C914" s="219"/>
      <c r="D914" s="213" t="s">
        <v>199</v>
      </c>
      <c r="E914" s="220" t="s">
        <v>1</v>
      </c>
      <c r="F914" s="221" t="s">
        <v>3111</v>
      </c>
      <c r="G914" s="219"/>
      <c r="H914" s="220" t="s">
        <v>1</v>
      </c>
      <c r="I914" s="222"/>
      <c r="J914" s="219"/>
      <c r="K914" s="219"/>
      <c r="L914" s="223"/>
      <c r="M914" s="224"/>
      <c r="N914" s="225"/>
      <c r="O914" s="225"/>
      <c r="P914" s="225"/>
      <c r="Q914" s="225"/>
      <c r="R914" s="225"/>
      <c r="S914" s="225"/>
      <c r="T914" s="226"/>
      <c r="U914" s="10"/>
      <c r="V914" s="10"/>
      <c r="W914" s="10"/>
      <c r="X914" s="10"/>
      <c r="Y914" s="10"/>
      <c r="Z914" s="10"/>
      <c r="AA914" s="10"/>
      <c r="AB914" s="10"/>
      <c r="AC914" s="10"/>
      <c r="AD914" s="10"/>
      <c r="AE914" s="10"/>
      <c r="AT914" s="227" t="s">
        <v>199</v>
      </c>
      <c r="AU914" s="227" t="s">
        <v>85</v>
      </c>
      <c r="AV914" s="10" t="s">
        <v>83</v>
      </c>
      <c r="AW914" s="10" t="s">
        <v>32</v>
      </c>
      <c r="AX914" s="10" t="s">
        <v>76</v>
      </c>
      <c r="AY914" s="227" t="s">
        <v>195</v>
      </c>
    </row>
    <row r="915" s="10" customFormat="1">
      <c r="A915" s="10"/>
      <c r="B915" s="218"/>
      <c r="C915" s="219"/>
      <c r="D915" s="213" t="s">
        <v>199</v>
      </c>
      <c r="E915" s="220" t="s">
        <v>1</v>
      </c>
      <c r="F915" s="221" t="s">
        <v>3528</v>
      </c>
      <c r="G915" s="219"/>
      <c r="H915" s="220" t="s">
        <v>1</v>
      </c>
      <c r="I915" s="222"/>
      <c r="J915" s="219"/>
      <c r="K915" s="219"/>
      <c r="L915" s="223"/>
      <c r="M915" s="224"/>
      <c r="N915" s="225"/>
      <c r="O915" s="225"/>
      <c r="P915" s="225"/>
      <c r="Q915" s="225"/>
      <c r="R915" s="225"/>
      <c r="S915" s="225"/>
      <c r="T915" s="226"/>
      <c r="U915" s="10"/>
      <c r="V915" s="10"/>
      <c r="W915" s="10"/>
      <c r="X915" s="10"/>
      <c r="Y915" s="10"/>
      <c r="Z915" s="10"/>
      <c r="AA915" s="10"/>
      <c r="AB915" s="10"/>
      <c r="AC915" s="10"/>
      <c r="AD915" s="10"/>
      <c r="AE915" s="10"/>
      <c r="AT915" s="227" t="s">
        <v>199</v>
      </c>
      <c r="AU915" s="227" t="s">
        <v>85</v>
      </c>
      <c r="AV915" s="10" t="s">
        <v>83</v>
      </c>
      <c r="AW915" s="10" t="s">
        <v>32</v>
      </c>
      <c r="AX915" s="10" t="s">
        <v>76</v>
      </c>
      <c r="AY915" s="227" t="s">
        <v>195</v>
      </c>
    </row>
    <row r="916" s="11" customFormat="1">
      <c r="A916" s="11"/>
      <c r="B916" s="228"/>
      <c r="C916" s="229"/>
      <c r="D916" s="213" t="s">
        <v>199</v>
      </c>
      <c r="E916" s="230" t="s">
        <v>1</v>
      </c>
      <c r="F916" s="231" t="s">
        <v>3629</v>
      </c>
      <c r="G916" s="229"/>
      <c r="H916" s="232">
        <v>211.21000000000001</v>
      </c>
      <c r="I916" s="233"/>
      <c r="J916" s="229"/>
      <c r="K916" s="229"/>
      <c r="L916" s="234"/>
      <c r="M916" s="235"/>
      <c r="N916" s="236"/>
      <c r="O916" s="236"/>
      <c r="P916" s="236"/>
      <c r="Q916" s="236"/>
      <c r="R916" s="236"/>
      <c r="S916" s="236"/>
      <c r="T916" s="237"/>
      <c r="U916" s="11"/>
      <c r="V916" s="11"/>
      <c r="W916" s="11"/>
      <c r="X916" s="11"/>
      <c r="Y916" s="11"/>
      <c r="Z916" s="11"/>
      <c r="AA916" s="11"/>
      <c r="AB916" s="11"/>
      <c r="AC916" s="11"/>
      <c r="AD916" s="11"/>
      <c r="AE916" s="11"/>
      <c r="AT916" s="238" t="s">
        <v>199</v>
      </c>
      <c r="AU916" s="238" t="s">
        <v>85</v>
      </c>
      <c r="AV916" s="11" t="s">
        <v>85</v>
      </c>
      <c r="AW916" s="11" t="s">
        <v>32</v>
      </c>
      <c r="AX916" s="11" t="s">
        <v>76</v>
      </c>
      <c r="AY916" s="238" t="s">
        <v>195</v>
      </c>
    </row>
    <row r="917" s="11" customFormat="1">
      <c r="A917" s="11"/>
      <c r="B917" s="228"/>
      <c r="C917" s="229"/>
      <c r="D917" s="213" t="s">
        <v>199</v>
      </c>
      <c r="E917" s="230" t="s">
        <v>1</v>
      </c>
      <c r="F917" s="231" t="s">
        <v>3630</v>
      </c>
      <c r="G917" s="229"/>
      <c r="H917" s="232">
        <v>196.63</v>
      </c>
      <c r="I917" s="233"/>
      <c r="J917" s="229"/>
      <c r="K917" s="229"/>
      <c r="L917" s="234"/>
      <c r="M917" s="235"/>
      <c r="N917" s="236"/>
      <c r="O917" s="236"/>
      <c r="P917" s="236"/>
      <c r="Q917" s="236"/>
      <c r="R917" s="236"/>
      <c r="S917" s="236"/>
      <c r="T917" s="237"/>
      <c r="U917" s="11"/>
      <c r="V917" s="11"/>
      <c r="W917" s="11"/>
      <c r="X917" s="11"/>
      <c r="Y917" s="11"/>
      <c r="Z917" s="11"/>
      <c r="AA917" s="11"/>
      <c r="AB917" s="11"/>
      <c r="AC917" s="11"/>
      <c r="AD917" s="11"/>
      <c r="AE917" s="11"/>
      <c r="AT917" s="238" t="s">
        <v>199</v>
      </c>
      <c r="AU917" s="238" t="s">
        <v>85</v>
      </c>
      <c r="AV917" s="11" t="s">
        <v>85</v>
      </c>
      <c r="AW917" s="11" t="s">
        <v>32</v>
      </c>
      <c r="AX917" s="11" t="s">
        <v>76</v>
      </c>
      <c r="AY917" s="238" t="s">
        <v>195</v>
      </c>
    </row>
    <row r="918" s="11" customFormat="1">
      <c r="A918" s="11"/>
      <c r="B918" s="228"/>
      <c r="C918" s="229"/>
      <c r="D918" s="213" t="s">
        <v>199</v>
      </c>
      <c r="E918" s="230" t="s">
        <v>1</v>
      </c>
      <c r="F918" s="231" t="s">
        <v>3631</v>
      </c>
      <c r="G918" s="229"/>
      <c r="H918" s="232">
        <v>195.90000000000001</v>
      </c>
      <c r="I918" s="233"/>
      <c r="J918" s="229"/>
      <c r="K918" s="229"/>
      <c r="L918" s="234"/>
      <c r="M918" s="235"/>
      <c r="N918" s="236"/>
      <c r="O918" s="236"/>
      <c r="P918" s="236"/>
      <c r="Q918" s="236"/>
      <c r="R918" s="236"/>
      <c r="S918" s="236"/>
      <c r="T918" s="237"/>
      <c r="U918" s="11"/>
      <c r="V918" s="11"/>
      <c r="W918" s="11"/>
      <c r="X918" s="11"/>
      <c r="Y918" s="11"/>
      <c r="Z918" s="11"/>
      <c r="AA918" s="11"/>
      <c r="AB918" s="11"/>
      <c r="AC918" s="11"/>
      <c r="AD918" s="11"/>
      <c r="AE918" s="11"/>
      <c r="AT918" s="238" t="s">
        <v>199</v>
      </c>
      <c r="AU918" s="238" t="s">
        <v>85</v>
      </c>
      <c r="AV918" s="11" t="s">
        <v>85</v>
      </c>
      <c r="AW918" s="11" t="s">
        <v>32</v>
      </c>
      <c r="AX918" s="11" t="s">
        <v>76</v>
      </c>
      <c r="AY918" s="238" t="s">
        <v>195</v>
      </c>
    </row>
    <row r="919" s="11" customFormat="1">
      <c r="A919" s="11"/>
      <c r="B919" s="228"/>
      <c r="C919" s="229"/>
      <c r="D919" s="213" t="s">
        <v>199</v>
      </c>
      <c r="E919" s="230" t="s">
        <v>1</v>
      </c>
      <c r="F919" s="231" t="s">
        <v>3632</v>
      </c>
      <c r="G919" s="229"/>
      <c r="H919" s="232">
        <v>111.2</v>
      </c>
      <c r="I919" s="233"/>
      <c r="J919" s="229"/>
      <c r="K919" s="229"/>
      <c r="L919" s="234"/>
      <c r="M919" s="235"/>
      <c r="N919" s="236"/>
      <c r="O919" s="236"/>
      <c r="P919" s="236"/>
      <c r="Q919" s="236"/>
      <c r="R919" s="236"/>
      <c r="S919" s="236"/>
      <c r="T919" s="237"/>
      <c r="U919" s="11"/>
      <c r="V919" s="11"/>
      <c r="W919" s="11"/>
      <c r="X919" s="11"/>
      <c r="Y919" s="11"/>
      <c r="Z919" s="11"/>
      <c r="AA919" s="11"/>
      <c r="AB919" s="11"/>
      <c r="AC919" s="11"/>
      <c r="AD919" s="11"/>
      <c r="AE919" s="11"/>
      <c r="AT919" s="238" t="s">
        <v>199</v>
      </c>
      <c r="AU919" s="238" t="s">
        <v>85</v>
      </c>
      <c r="AV919" s="11" t="s">
        <v>85</v>
      </c>
      <c r="AW919" s="11" t="s">
        <v>32</v>
      </c>
      <c r="AX919" s="11" t="s">
        <v>76</v>
      </c>
      <c r="AY919" s="238" t="s">
        <v>195</v>
      </c>
    </row>
    <row r="920" s="11" customFormat="1">
      <c r="A920" s="11"/>
      <c r="B920" s="228"/>
      <c r="C920" s="229"/>
      <c r="D920" s="213" t="s">
        <v>199</v>
      </c>
      <c r="E920" s="230" t="s">
        <v>1</v>
      </c>
      <c r="F920" s="231" t="s">
        <v>3633</v>
      </c>
      <c r="G920" s="229"/>
      <c r="H920" s="232">
        <v>109.47</v>
      </c>
      <c r="I920" s="233"/>
      <c r="J920" s="229"/>
      <c r="K920" s="229"/>
      <c r="L920" s="234"/>
      <c r="M920" s="235"/>
      <c r="N920" s="236"/>
      <c r="O920" s="236"/>
      <c r="P920" s="236"/>
      <c r="Q920" s="236"/>
      <c r="R920" s="236"/>
      <c r="S920" s="236"/>
      <c r="T920" s="237"/>
      <c r="U920" s="11"/>
      <c r="V920" s="11"/>
      <c r="W920" s="11"/>
      <c r="X920" s="11"/>
      <c r="Y920" s="11"/>
      <c r="Z920" s="11"/>
      <c r="AA920" s="11"/>
      <c r="AB920" s="11"/>
      <c r="AC920" s="11"/>
      <c r="AD920" s="11"/>
      <c r="AE920" s="11"/>
      <c r="AT920" s="238" t="s">
        <v>199</v>
      </c>
      <c r="AU920" s="238" t="s">
        <v>85</v>
      </c>
      <c r="AV920" s="11" t="s">
        <v>85</v>
      </c>
      <c r="AW920" s="11" t="s">
        <v>32</v>
      </c>
      <c r="AX920" s="11" t="s">
        <v>76</v>
      </c>
      <c r="AY920" s="238" t="s">
        <v>195</v>
      </c>
    </row>
    <row r="921" s="11" customFormat="1">
      <c r="A921" s="11"/>
      <c r="B921" s="228"/>
      <c r="C921" s="229"/>
      <c r="D921" s="213" t="s">
        <v>199</v>
      </c>
      <c r="E921" s="230" t="s">
        <v>1</v>
      </c>
      <c r="F921" s="231" t="s">
        <v>3634</v>
      </c>
      <c r="G921" s="229"/>
      <c r="H921" s="232">
        <v>3.98</v>
      </c>
      <c r="I921" s="233"/>
      <c r="J921" s="229"/>
      <c r="K921" s="229"/>
      <c r="L921" s="234"/>
      <c r="M921" s="235"/>
      <c r="N921" s="236"/>
      <c r="O921" s="236"/>
      <c r="P921" s="236"/>
      <c r="Q921" s="236"/>
      <c r="R921" s="236"/>
      <c r="S921" s="236"/>
      <c r="T921" s="237"/>
      <c r="U921" s="11"/>
      <c r="V921" s="11"/>
      <c r="W921" s="11"/>
      <c r="X921" s="11"/>
      <c r="Y921" s="11"/>
      <c r="Z921" s="11"/>
      <c r="AA921" s="11"/>
      <c r="AB921" s="11"/>
      <c r="AC921" s="11"/>
      <c r="AD921" s="11"/>
      <c r="AE921" s="11"/>
      <c r="AT921" s="238" t="s">
        <v>199</v>
      </c>
      <c r="AU921" s="238" t="s">
        <v>85</v>
      </c>
      <c r="AV921" s="11" t="s">
        <v>85</v>
      </c>
      <c r="AW921" s="11" t="s">
        <v>32</v>
      </c>
      <c r="AX921" s="11" t="s">
        <v>76</v>
      </c>
      <c r="AY921" s="238" t="s">
        <v>195</v>
      </c>
    </row>
    <row r="922" s="15" customFormat="1">
      <c r="A922" s="15"/>
      <c r="B922" s="287"/>
      <c r="C922" s="288"/>
      <c r="D922" s="213" t="s">
        <v>199</v>
      </c>
      <c r="E922" s="289" t="s">
        <v>1</v>
      </c>
      <c r="F922" s="290" t="s">
        <v>1422</v>
      </c>
      <c r="G922" s="288"/>
      <c r="H922" s="291">
        <v>828.38999999999999</v>
      </c>
      <c r="I922" s="292"/>
      <c r="J922" s="288"/>
      <c r="K922" s="288"/>
      <c r="L922" s="293"/>
      <c r="M922" s="294"/>
      <c r="N922" s="295"/>
      <c r="O922" s="295"/>
      <c r="P922" s="295"/>
      <c r="Q922" s="295"/>
      <c r="R922" s="295"/>
      <c r="S922" s="295"/>
      <c r="T922" s="296"/>
      <c r="U922" s="15"/>
      <c r="V922" s="15"/>
      <c r="W922" s="15"/>
      <c r="X922" s="15"/>
      <c r="Y922" s="15"/>
      <c r="Z922" s="15"/>
      <c r="AA922" s="15"/>
      <c r="AB922" s="15"/>
      <c r="AC922" s="15"/>
      <c r="AD922" s="15"/>
      <c r="AE922" s="15"/>
      <c r="AT922" s="297" t="s">
        <v>199</v>
      </c>
      <c r="AU922" s="297" t="s">
        <v>85</v>
      </c>
      <c r="AV922" s="15" t="s">
        <v>234</v>
      </c>
      <c r="AW922" s="15" t="s">
        <v>32</v>
      </c>
      <c r="AX922" s="15" t="s">
        <v>83</v>
      </c>
      <c r="AY922" s="297" t="s">
        <v>195</v>
      </c>
    </row>
    <row r="923" s="2" customFormat="1" ht="21.75" customHeight="1">
      <c r="A923" s="39"/>
      <c r="B923" s="40"/>
      <c r="C923" s="200" t="s">
        <v>419</v>
      </c>
      <c r="D923" s="200" t="s">
        <v>191</v>
      </c>
      <c r="E923" s="201" t="s">
        <v>1756</v>
      </c>
      <c r="F923" s="202" t="s">
        <v>1757</v>
      </c>
      <c r="G923" s="203" t="s">
        <v>513</v>
      </c>
      <c r="H923" s="204">
        <v>828.38999999999999</v>
      </c>
      <c r="I923" s="205"/>
      <c r="J923" s="206">
        <f>ROUND(I923*H923,2)</f>
        <v>0</v>
      </c>
      <c r="K923" s="202" t="s">
        <v>1689</v>
      </c>
      <c r="L923" s="45"/>
      <c r="M923" s="207" t="s">
        <v>1</v>
      </c>
      <c r="N923" s="208" t="s">
        <v>41</v>
      </c>
      <c r="O923" s="92"/>
      <c r="P923" s="209">
        <f>O923*H923</f>
        <v>0</v>
      </c>
      <c r="Q923" s="209">
        <v>0</v>
      </c>
      <c r="R923" s="209">
        <f>Q923*H923</f>
        <v>0</v>
      </c>
      <c r="S923" s="209">
        <v>0</v>
      </c>
      <c r="T923" s="210">
        <f>S923*H923</f>
        <v>0</v>
      </c>
      <c r="U923" s="39"/>
      <c r="V923" s="39"/>
      <c r="W923" s="39"/>
      <c r="X923" s="39"/>
      <c r="Y923" s="39"/>
      <c r="Z923" s="39"/>
      <c r="AA923" s="39"/>
      <c r="AB923" s="39"/>
      <c r="AC923" s="39"/>
      <c r="AD923" s="39"/>
      <c r="AE923" s="39"/>
      <c r="AR923" s="211" t="s">
        <v>234</v>
      </c>
      <c r="AT923" s="211" t="s">
        <v>191</v>
      </c>
      <c r="AU923" s="211" t="s">
        <v>85</v>
      </c>
      <c r="AY923" s="18" t="s">
        <v>195</v>
      </c>
      <c r="BE923" s="212">
        <f>IF(N923="základní",J923,0)</f>
        <v>0</v>
      </c>
      <c r="BF923" s="212">
        <f>IF(N923="snížená",J923,0)</f>
        <v>0</v>
      </c>
      <c r="BG923" s="212">
        <f>IF(N923="zákl. přenesená",J923,0)</f>
        <v>0</v>
      </c>
      <c r="BH923" s="212">
        <f>IF(N923="sníž. přenesená",J923,0)</f>
        <v>0</v>
      </c>
      <c r="BI923" s="212">
        <f>IF(N923="nulová",J923,0)</f>
        <v>0</v>
      </c>
      <c r="BJ923" s="18" t="s">
        <v>83</v>
      </c>
      <c r="BK923" s="212">
        <f>ROUND(I923*H923,2)</f>
        <v>0</v>
      </c>
      <c r="BL923" s="18" t="s">
        <v>234</v>
      </c>
      <c r="BM923" s="211" t="s">
        <v>3635</v>
      </c>
    </row>
    <row r="924" s="13" customFormat="1" ht="22.8" customHeight="1">
      <c r="A924" s="13"/>
      <c r="B924" s="248"/>
      <c r="C924" s="249"/>
      <c r="D924" s="250" t="s">
        <v>75</v>
      </c>
      <c r="E924" s="285" t="s">
        <v>234</v>
      </c>
      <c r="F924" s="285" t="s">
        <v>1759</v>
      </c>
      <c r="G924" s="249"/>
      <c r="H924" s="249"/>
      <c r="I924" s="252"/>
      <c r="J924" s="286">
        <f>BK924</f>
        <v>0</v>
      </c>
      <c r="K924" s="249"/>
      <c r="L924" s="254"/>
      <c r="M924" s="255"/>
      <c r="N924" s="256"/>
      <c r="O924" s="256"/>
      <c r="P924" s="257">
        <f>SUM(P925:P965)</f>
        <v>0</v>
      </c>
      <c r="Q924" s="256"/>
      <c r="R924" s="257">
        <f>SUM(R925:R965)</f>
        <v>0</v>
      </c>
      <c r="S924" s="256"/>
      <c r="T924" s="258">
        <f>SUM(T925:T965)</f>
        <v>0</v>
      </c>
      <c r="U924" s="13"/>
      <c r="V924" s="13"/>
      <c r="W924" s="13"/>
      <c r="X924" s="13"/>
      <c r="Y924" s="13"/>
      <c r="Z924" s="13"/>
      <c r="AA924" s="13"/>
      <c r="AB924" s="13"/>
      <c r="AC924" s="13"/>
      <c r="AD924" s="13"/>
      <c r="AE924" s="13"/>
      <c r="AR924" s="259" t="s">
        <v>83</v>
      </c>
      <c r="AT924" s="260" t="s">
        <v>75</v>
      </c>
      <c r="AU924" s="260" t="s">
        <v>83</v>
      </c>
      <c r="AY924" s="259" t="s">
        <v>195</v>
      </c>
      <c r="BK924" s="261">
        <f>SUM(BK925:BK965)</f>
        <v>0</v>
      </c>
    </row>
    <row r="925" s="2" customFormat="1" ht="16.5" customHeight="1">
      <c r="A925" s="39"/>
      <c r="B925" s="40"/>
      <c r="C925" s="200" t="s">
        <v>422</v>
      </c>
      <c r="D925" s="200" t="s">
        <v>191</v>
      </c>
      <c r="E925" s="201" t="s">
        <v>1760</v>
      </c>
      <c r="F925" s="202" t="s">
        <v>1761</v>
      </c>
      <c r="G925" s="203" t="s">
        <v>1237</v>
      </c>
      <c r="H925" s="204">
        <v>174.24500000000001</v>
      </c>
      <c r="I925" s="205"/>
      <c r="J925" s="206">
        <f>ROUND(I925*H925,2)</f>
        <v>0</v>
      </c>
      <c r="K925" s="202" t="s">
        <v>1412</v>
      </c>
      <c r="L925" s="45"/>
      <c r="M925" s="207" t="s">
        <v>1</v>
      </c>
      <c r="N925" s="208" t="s">
        <v>41</v>
      </c>
      <c r="O925" s="92"/>
      <c r="P925" s="209">
        <f>O925*H925</f>
        <v>0</v>
      </c>
      <c r="Q925" s="209">
        <v>0</v>
      </c>
      <c r="R925" s="209">
        <f>Q925*H925</f>
        <v>0</v>
      </c>
      <c r="S925" s="209">
        <v>0</v>
      </c>
      <c r="T925" s="210">
        <f>S925*H925</f>
        <v>0</v>
      </c>
      <c r="U925" s="39"/>
      <c r="V925" s="39"/>
      <c r="W925" s="39"/>
      <c r="X925" s="39"/>
      <c r="Y925" s="39"/>
      <c r="Z925" s="39"/>
      <c r="AA925" s="39"/>
      <c r="AB925" s="39"/>
      <c r="AC925" s="39"/>
      <c r="AD925" s="39"/>
      <c r="AE925" s="39"/>
      <c r="AR925" s="211" t="s">
        <v>234</v>
      </c>
      <c r="AT925" s="211" t="s">
        <v>191</v>
      </c>
      <c r="AU925" s="211" t="s">
        <v>85</v>
      </c>
      <c r="AY925" s="18" t="s">
        <v>195</v>
      </c>
      <c r="BE925" s="212">
        <f>IF(N925="základní",J925,0)</f>
        <v>0</v>
      </c>
      <c r="BF925" s="212">
        <f>IF(N925="snížená",J925,0)</f>
        <v>0</v>
      </c>
      <c r="BG925" s="212">
        <f>IF(N925="zákl. přenesená",J925,0)</f>
        <v>0</v>
      </c>
      <c r="BH925" s="212">
        <f>IF(N925="sníž. přenesená",J925,0)</f>
        <v>0</v>
      </c>
      <c r="BI925" s="212">
        <f>IF(N925="nulová",J925,0)</f>
        <v>0</v>
      </c>
      <c r="BJ925" s="18" t="s">
        <v>83</v>
      </c>
      <c r="BK925" s="212">
        <f>ROUND(I925*H925,2)</f>
        <v>0</v>
      </c>
      <c r="BL925" s="18" t="s">
        <v>234</v>
      </c>
      <c r="BM925" s="211" t="s">
        <v>3636</v>
      </c>
    </row>
    <row r="926" s="10" customFormat="1">
      <c r="A926" s="10"/>
      <c r="B926" s="218"/>
      <c r="C926" s="219"/>
      <c r="D926" s="213" t="s">
        <v>199</v>
      </c>
      <c r="E926" s="220" t="s">
        <v>1</v>
      </c>
      <c r="F926" s="221" t="s">
        <v>3637</v>
      </c>
      <c r="G926" s="219"/>
      <c r="H926" s="220" t="s">
        <v>1</v>
      </c>
      <c r="I926" s="222"/>
      <c r="J926" s="219"/>
      <c r="K926" s="219"/>
      <c r="L926" s="223"/>
      <c r="M926" s="224"/>
      <c r="N926" s="225"/>
      <c r="O926" s="225"/>
      <c r="P926" s="225"/>
      <c r="Q926" s="225"/>
      <c r="R926" s="225"/>
      <c r="S926" s="225"/>
      <c r="T926" s="226"/>
      <c r="U926" s="10"/>
      <c r="V926" s="10"/>
      <c r="W926" s="10"/>
      <c r="X926" s="10"/>
      <c r="Y926" s="10"/>
      <c r="Z926" s="10"/>
      <c r="AA926" s="10"/>
      <c r="AB926" s="10"/>
      <c r="AC926" s="10"/>
      <c r="AD926" s="10"/>
      <c r="AE926" s="10"/>
      <c r="AT926" s="227" t="s">
        <v>199</v>
      </c>
      <c r="AU926" s="227" t="s">
        <v>85</v>
      </c>
      <c r="AV926" s="10" t="s">
        <v>83</v>
      </c>
      <c r="AW926" s="10" t="s">
        <v>32</v>
      </c>
      <c r="AX926" s="10" t="s">
        <v>76</v>
      </c>
      <c r="AY926" s="227" t="s">
        <v>195</v>
      </c>
    </row>
    <row r="927" s="10" customFormat="1">
      <c r="A927" s="10"/>
      <c r="B927" s="218"/>
      <c r="C927" s="219"/>
      <c r="D927" s="213" t="s">
        <v>199</v>
      </c>
      <c r="E927" s="220" t="s">
        <v>1</v>
      </c>
      <c r="F927" s="221" t="s">
        <v>3528</v>
      </c>
      <c r="G927" s="219"/>
      <c r="H927" s="220" t="s">
        <v>1</v>
      </c>
      <c r="I927" s="222"/>
      <c r="J927" s="219"/>
      <c r="K927" s="219"/>
      <c r="L927" s="223"/>
      <c r="M927" s="224"/>
      <c r="N927" s="225"/>
      <c r="O927" s="225"/>
      <c r="P927" s="225"/>
      <c r="Q927" s="225"/>
      <c r="R927" s="225"/>
      <c r="S927" s="225"/>
      <c r="T927" s="226"/>
      <c r="U927" s="10"/>
      <c r="V927" s="10"/>
      <c r="W927" s="10"/>
      <c r="X927" s="10"/>
      <c r="Y927" s="10"/>
      <c r="Z927" s="10"/>
      <c r="AA927" s="10"/>
      <c r="AB927" s="10"/>
      <c r="AC927" s="10"/>
      <c r="AD927" s="10"/>
      <c r="AE927" s="10"/>
      <c r="AT927" s="227" t="s">
        <v>199</v>
      </c>
      <c r="AU927" s="227" t="s">
        <v>85</v>
      </c>
      <c r="AV927" s="10" t="s">
        <v>83</v>
      </c>
      <c r="AW927" s="10" t="s">
        <v>32</v>
      </c>
      <c r="AX927" s="10" t="s">
        <v>76</v>
      </c>
      <c r="AY927" s="227" t="s">
        <v>195</v>
      </c>
    </row>
    <row r="928" s="11" customFormat="1">
      <c r="A928" s="11"/>
      <c r="B928" s="228"/>
      <c r="C928" s="229"/>
      <c r="D928" s="213" t="s">
        <v>199</v>
      </c>
      <c r="E928" s="230" t="s">
        <v>1</v>
      </c>
      <c r="F928" s="231" t="s">
        <v>3638</v>
      </c>
      <c r="G928" s="229"/>
      <c r="H928" s="232">
        <v>38.018000000000001</v>
      </c>
      <c r="I928" s="233"/>
      <c r="J928" s="229"/>
      <c r="K928" s="229"/>
      <c r="L928" s="234"/>
      <c r="M928" s="235"/>
      <c r="N928" s="236"/>
      <c r="O928" s="236"/>
      <c r="P928" s="236"/>
      <c r="Q928" s="236"/>
      <c r="R928" s="236"/>
      <c r="S928" s="236"/>
      <c r="T928" s="237"/>
      <c r="U928" s="11"/>
      <c r="V928" s="11"/>
      <c r="W928" s="11"/>
      <c r="X928" s="11"/>
      <c r="Y928" s="11"/>
      <c r="Z928" s="11"/>
      <c r="AA928" s="11"/>
      <c r="AB928" s="11"/>
      <c r="AC928" s="11"/>
      <c r="AD928" s="11"/>
      <c r="AE928" s="11"/>
      <c r="AT928" s="238" t="s">
        <v>199</v>
      </c>
      <c r="AU928" s="238" t="s">
        <v>85</v>
      </c>
      <c r="AV928" s="11" t="s">
        <v>85</v>
      </c>
      <c r="AW928" s="11" t="s">
        <v>32</v>
      </c>
      <c r="AX928" s="11" t="s">
        <v>76</v>
      </c>
      <c r="AY928" s="238" t="s">
        <v>195</v>
      </c>
    </row>
    <row r="929" s="11" customFormat="1">
      <c r="A929" s="11"/>
      <c r="B929" s="228"/>
      <c r="C929" s="229"/>
      <c r="D929" s="213" t="s">
        <v>199</v>
      </c>
      <c r="E929" s="230" t="s">
        <v>1</v>
      </c>
      <c r="F929" s="231" t="s">
        <v>3639</v>
      </c>
      <c r="G929" s="229"/>
      <c r="H929" s="232">
        <v>35.393000000000001</v>
      </c>
      <c r="I929" s="233"/>
      <c r="J929" s="229"/>
      <c r="K929" s="229"/>
      <c r="L929" s="234"/>
      <c r="M929" s="235"/>
      <c r="N929" s="236"/>
      <c r="O929" s="236"/>
      <c r="P929" s="236"/>
      <c r="Q929" s="236"/>
      <c r="R929" s="236"/>
      <c r="S929" s="236"/>
      <c r="T929" s="237"/>
      <c r="U929" s="11"/>
      <c r="V929" s="11"/>
      <c r="W929" s="11"/>
      <c r="X929" s="11"/>
      <c r="Y929" s="11"/>
      <c r="Z929" s="11"/>
      <c r="AA929" s="11"/>
      <c r="AB929" s="11"/>
      <c r="AC929" s="11"/>
      <c r="AD929" s="11"/>
      <c r="AE929" s="11"/>
      <c r="AT929" s="238" t="s">
        <v>199</v>
      </c>
      <c r="AU929" s="238" t="s">
        <v>85</v>
      </c>
      <c r="AV929" s="11" t="s">
        <v>85</v>
      </c>
      <c r="AW929" s="11" t="s">
        <v>32</v>
      </c>
      <c r="AX929" s="11" t="s">
        <v>76</v>
      </c>
      <c r="AY929" s="238" t="s">
        <v>195</v>
      </c>
    </row>
    <row r="930" s="11" customFormat="1">
      <c r="A930" s="11"/>
      <c r="B930" s="228"/>
      <c r="C930" s="229"/>
      <c r="D930" s="213" t="s">
        <v>199</v>
      </c>
      <c r="E930" s="230" t="s">
        <v>1</v>
      </c>
      <c r="F930" s="231" t="s">
        <v>3640</v>
      </c>
      <c r="G930" s="229"/>
      <c r="H930" s="232">
        <v>35.265999999999998</v>
      </c>
      <c r="I930" s="233"/>
      <c r="J930" s="229"/>
      <c r="K930" s="229"/>
      <c r="L930" s="234"/>
      <c r="M930" s="235"/>
      <c r="N930" s="236"/>
      <c r="O930" s="236"/>
      <c r="P930" s="236"/>
      <c r="Q930" s="236"/>
      <c r="R930" s="236"/>
      <c r="S930" s="236"/>
      <c r="T930" s="237"/>
      <c r="U930" s="11"/>
      <c r="V930" s="11"/>
      <c r="W930" s="11"/>
      <c r="X930" s="11"/>
      <c r="Y930" s="11"/>
      <c r="Z930" s="11"/>
      <c r="AA930" s="11"/>
      <c r="AB930" s="11"/>
      <c r="AC930" s="11"/>
      <c r="AD930" s="11"/>
      <c r="AE930" s="11"/>
      <c r="AT930" s="238" t="s">
        <v>199</v>
      </c>
      <c r="AU930" s="238" t="s">
        <v>85</v>
      </c>
      <c r="AV930" s="11" t="s">
        <v>85</v>
      </c>
      <c r="AW930" s="11" t="s">
        <v>32</v>
      </c>
      <c r="AX930" s="11" t="s">
        <v>76</v>
      </c>
      <c r="AY930" s="238" t="s">
        <v>195</v>
      </c>
    </row>
    <row r="931" s="11" customFormat="1">
      <c r="A931" s="11"/>
      <c r="B931" s="228"/>
      <c r="C931" s="229"/>
      <c r="D931" s="213" t="s">
        <v>199</v>
      </c>
      <c r="E931" s="230" t="s">
        <v>1</v>
      </c>
      <c r="F931" s="231" t="s">
        <v>3641</v>
      </c>
      <c r="G931" s="229"/>
      <c r="H931" s="232">
        <v>18.216000000000001</v>
      </c>
      <c r="I931" s="233"/>
      <c r="J931" s="229"/>
      <c r="K931" s="229"/>
      <c r="L931" s="234"/>
      <c r="M931" s="235"/>
      <c r="N931" s="236"/>
      <c r="O931" s="236"/>
      <c r="P931" s="236"/>
      <c r="Q931" s="236"/>
      <c r="R931" s="236"/>
      <c r="S931" s="236"/>
      <c r="T931" s="237"/>
      <c r="U931" s="11"/>
      <c r="V931" s="11"/>
      <c r="W931" s="11"/>
      <c r="X931" s="11"/>
      <c r="Y931" s="11"/>
      <c r="Z931" s="11"/>
      <c r="AA931" s="11"/>
      <c r="AB931" s="11"/>
      <c r="AC931" s="11"/>
      <c r="AD931" s="11"/>
      <c r="AE931" s="11"/>
      <c r="AT931" s="238" t="s">
        <v>199</v>
      </c>
      <c r="AU931" s="238" t="s">
        <v>85</v>
      </c>
      <c r="AV931" s="11" t="s">
        <v>85</v>
      </c>
      <c r="AW931" s="11" t="s">
        <v>32</v>
      </c>
      <c r="AX931" s="11" t="s">
        <v>76</v>
      </c>
      <c r="AY931" s="238" t="s">
        <v>195</v>
      </c>
    </row>
    <row r="932" s="11" customFormat="1">
      <c r="A932" s="11"/>
      <c r="B932" s="228"/>
      <c r="C932" s="229"/>
      <c r="D932" s="213" t="s">
        <v>199</v>
      </c>
      <c r="E932" s="230" t="s">
        <v>1</v>
      </c>
      <c r="F932" s="231" t="s">
        <v>3642</v>
      </c>
      <c r="G932" s="229"/>
      <c r="H932" s="232">
        <v>19.704999999999998</v>
      </c>
      <c r="I932" s="233"/>
      <c r="J932" s="229"/>
      <c r="K932" s="229"/>
      <c r="L932" s="234"/>
      <c r="M932" s="235"/>
      <c r="N932" s="236"/>
      <c r="O932" s="236"/>
      <c r="P932" s="236"/>
      <c r="Q932" s="236"/>
      <c r="R932" s="236"/>
      <c r="S932" s="236"/>
      <c r="T932" s="237"/>
      <c r="U932" s="11"/>
      <c r="V932" s="11"/>
      <c r="W932" s="11"/>
      <c r="X932" s="11"/>
      <c r="Y932" s="11"/>
      <c r="Z932" s="11"/>
      <c r="AA932" s="11"/>
      <c r="AB932" s="11"/>
      <c r="AC932" s="11"/>
      <c r="AD932" s="11"/>
      <c r="AE932" s="11"/>
      <c r="AT932" s="238" t="s">
        <v>199</v>
      </c>
      <c r="AU932" s="238" t="s">
        <v>85</v>
      </c>
      <c r="AV932" s="11" t="s">
        <v>85</v>
      </c>
      <c r="AW932" s="11" t="s">
        <v>32</v>
      </c>
      <c r="AX932" s="11" t="s">
        <v>76</v>
      </c>
      <c r="AY932" s="238" t="s">
        <v>195</v>
      </c>
    </row>
    <row r="933" s="11" customFormat="1">
      <c r="A933" s="11"/>
      <c r="B933" s="228"/>
      <c r="C933" s="229"/>
      <c r="D933" s="213" t="s">
        <v>199</v>
      </c>
      <c r="E933" s="230" t="s">
        <v>1</v>
      </c>
      <c r="F933" s="231" t="s">
        <v>3643</v>
      </c>
      <c r="G933" s="229"/>
      <c r="H933" s="232">
        <v>0.71599999999999997</v>
      </c>
      <c r="I933" s="233"/>
      <c r="J933" s="229"/>
      <c r="K933" s="229"/>
      <c r="L933" s="234"/>
      <c r="M933" s="235"/>
      <c r="N933" s="236"/>
      <c r="O933" s="236"/>
      <c r="P933" s="236"/>
      <c r="Q933" s="236"/>
      <c r="R933" s="236"/>
      <c r="S933" s="236"/>
      <c r="T933" s="237"/>
      <c r="U933" s="11"/>
      <c r="V933" s="11"/>
      <c r="W933" s="11"/>
      <c r="X933" s="11"/>
      <c r="Y933" s="11"/>
      <c r="Z933" s="11"/>
      <c r="AA933" s="11"/>
      <c r="AB933" s="11"/>
      <c r="AC933" s="11"/>
      <c r="AD933" s="11"/>
      <c r="AE933" s="11"/>
      <c r="AT933" s="238" t="s">
        <v>199</v>
      </c>
      <c r="AU933" s="238" t="s">
        <v>85</v>
      </c>
      <c r="AV933" s="11" t="s">
        <v>85</v>
      </c>
      <c r="AW933" s="11" t="s">
        <v>32</v>
      </c>
      <c r="AX933" s="11" t="s">
        <v>76</v>
      </c>
      <c r="AY933" s="238" t="s">
        <v>195</v>
      </c>
    </row>
    <row r="934" s="16" customFormat="1">
      <c r="A934" s="16"/>
      <c r="B934" s="298"/>
      <c r="C934" s="299"/>
      <c r="D934" s="213" t="s">
        <v>199</v>
      </c>
      <c r="E934" s="300" t="s">
        <v>1</v>
      </c>
      <c r="F934" s="301" t="s">
        <v>1498</v>
      </c>
      <c r="G934" s="299"/>
      <c r="H934" s="302">
        <v>147.31399999999999</v>
      </c>
      <c r="I934" s="303"/>
      <c r="J934" s="299"/>
      <c r="K934" s="299"/>
      <c r="L934" s="304"/>
      <c r="M934" s="305"/>
      <c r="N934" s="306"/>
      <c r="O934" s="306"/>
      <c r="P934" s="306"/>
      <c r="Q934" s="306"/>
      <c r="R934" s="306"/>
      <c r="S934" s="306"/>
      <c r="T934" s="307"/>
      <c r="U934" s="16"/>
      <c r="V934" s="16"/>
      <c r="W934" s="16"/>
      <c r="X934" s="16"/>
      <c r="Y934" s="16"/>
      <c r="Z934" s="16"/>
      <c r="AA934" s="16"/>
      <c r="AB934" s="16"/>
      <c r="AC934" s="16"/>
      <c r="AD934" s="16"/>
      <c r="AE934" s="16"/>
      <c r="AT934" s="308" t="s">
        <v>199</v>
      </c>
      <c r="AU934" s="308" t="s">
        <v>85</v>
      </c>
      <c r="AV934" s="16" t="s">
        <v>229</v>
      </c>
      <c r="AW934" s="16" t="s">
        <v>32</v>
      </c>
      <c r="AX934" s="16" t="s">
        <v>76</v>
      </c>
      <c r="AY934" s="308" t="s">
        <v>195</v>
      </c>
    </row>
    <row r="935" s="10" customFormat="1">
      <c r="A935" s="10"/>
      <c r="B935" s="218"/>
      <c r="C935" s="219"/>
      <c r="D935" s="213" t="s">
        <v>199</v>
      </c>
      <c r="E935" s="220" t="s">
        <v>1</v>
      </c>
      <c r="F935" s="221" t="s">
        <v>3644</v>
      </c>
      <c r="G935" s="219"/>
      <c r="H935" s="220" t="s">
        <v>1</v>
      </c>
      <c r="I935" s="222"/>
      <c r="J935" s="219"/>
      <c r="K935" s="219"/>
      <c r="L935" s="223"/>
      <c r="M935" s="224"/>
      <c r="N935" s="225"/>
      <c r="O935" s="225"/>
      <c r="P935" s="225"/>
      <c r="Q935" s="225"/>
      <c r="R935" s="225"/>
      <c r="S935" s="225"/>
      <c r="T935" s="226"/>
      <c r="U935" s="10"/>
      <c r="V935" s="10"/>
      <c r="W935" s="10"/>
      <c r="X935" s="10"/>
      <c r="Y935" s="10"/>
      <c r="Z935" s="10"/>
      <c r="AA935" s="10"/>
      <c r="AB935" s="10"/>
      <c r="AC935" s="10"/>
      <c r="AD935" s="10"/>
      <c r="AE935" s="10"/>
      <c r="AT935" s="227" t="s">
        <v>199</v>
      </c>
      <c r="AU935" s="227" t="s">
        <v>85</v>
      </c>
      <c r="AV935" s="10" t="s">
        <v>83</v>
      </c>
      <c r="AW935" s="10" t="s">
        <v>32</v>
      </c>
      <c r="AX935" s="10" t="s">
        <v>76</v>
      </c>
      <c r="AY935" s="227" t="s">
        <v>195</v>
      </c>
    </row>
    <row r="936" s="10" customFormat="1">
      <c r="A936" s="10"/>
      <c r="B936" s="218"/>
      <c r="C936" s="219"/>
      <c r="D936" s="213" t="s">
        <v>199</v>
      </c>
      <c r="E936" s="220" t="s">
        <v>1</v>
      </c>
      <c r="F936" s="221" t="s">
        <v>3645</v>
      </c>
      <c r="G936" s="219"/>
      <c r="H936" s="220" t="s">
        <v>1</v>
      </c>
      <c r="I936" s="222"/>
      <c r="J936" s="219"/>
      <c r="K936" s="219"/>
      <c r="L936" s="223"/>
      <c r="M936" s="224"/>
      <c r="N936" s="225"/>
      <c r="O936" s="225"/>
      <c r="P936" s="225"/>
      <c r="Q936" s="225"/>
      <c r="R936" s="225"/>
      <c r="S936" s="225"/>
      <c r="T936" s="226"/>
      <c r="U936" s="10"/>
      <c r="V936" s="10"/>
      <c r="W936" s="10"/>
      <c r="X936" s="10"/>
      <c r="Y936" s="10"/>
      <c r="Z936" s="10"/>
      <c r="AA936" s="10"/>
      <c r="AB936" s="10"/>
      <c r="AC936" s="10"/>
      <c r="AD936" s="10"/>
      <c r="AE936" s="10"/>
      <c r="AT936" s="227" t="s">
        <v>199</v>
      </c>
      <c r="AU936" s="227" t="s">
        <v>85</v>
      </c>
      <c r="AV936" s="10" t="s">
        <v>83</v>
      </c>
      <c r="AW936" s="10" t="s">
        <v>32</v>
      </c>
      <c r="AX936" s="10" t="s">
        <v>76</v>
      </c>
      <c r="AY936" s="227" t="s">
        <v>195</v>
      </c>
    </row>
    <row r="937" s="11" customFormat="1">
      <c r="A937" s="11"/>
      <c r="B937" s="228"/>
      <c r="C937" s="229"/>
      <c r="D937" s="213" t="s">
        <v>199</v>
      </c>
      <c r="E937" s="230" t="s">
        <v>1</v>
      </c>
      <c r="F937" s="231" t="s">
        <v>3646</v>
      </c>
      <c r="G937" s="229"/>
      <c r="H937" s="232">
        <v>7.3129999999999997</v>
      </c>
      <c r="I937" s="233"/>
      <c r="J937" s="229"/>
      <c r="K937" s="229"/>
      <c r="L937" s="234"/>
      <c r="M937" s="235"/>
      <c r="N937" s="236"/>
      <c r="O937" s="236"/>
      <c r="P937" s="236"/>
      <c r="Q937" s="236"/>
      <c r="R937" s="236"/>
      <c r="S937" s="236"/>
      <c r="T937" s="237"/>
      <c r="U937" s="11"/>
      <c r="V937" s="11"/>
      <c r="W937" s="11"/>
      <c r="X937" s="11"/>
      <c r="Y937" s="11"/>
      <c r="Z937" s="11"/>
      <c r="AA937" s="11"/>
      <c r="AB937" s="11"/>
      <c r="AC937" s="11"/>
      <c r="AD937" s="11"/>
      <c r="AE937" s="11"/>
      <c r="AT937" s="238" t="s">
        <v>199</v>
      </c>
      <c r="AU937" s="238" t="s">
        <v>85</v>
      </c>
      <c r="AV937" s="11" t="s">
        <v>85</v>
      </c>
      <c r="AW937" s="11" t="s">
        <v>32</v>
      </c>
      <c r="AX937" s="11" t="s">
        <v>76</v>
      </c>
      <c r="AY937" s="238" t="s">
        <v>195</v>
      </c>
    </row>
    <row r="938" s="11" customFormat="1">
      <c r="A938" s="11"/>
      <c r="B938" s="228"/>
      <c r="C938" s="229"/>
      <c r="D938" s="213" t="s">
        <v>199</v>
      </c>
      <c r="E938" s="230" t="s">
        <v>1</v>
      </c>
      <c r="F938" s="231" t="s">
        <v>3647</v>
      </c>
      <c r="G938" s="229"/>
      <c r="H938" s="232">
        <v>7.3129999999999997</v>
      </c>
      <c r="I938" s="233"/>
      <c r="J938" s="229"/>
      <c r="K938" s="229"/>
      <c r="L938" s="234"/>
      <c r="M938" s="235"/>
      <c r="N938" s="236"/>
      <c r="O938" s="236"/>
      <c r="P938" s="236"/>
      <c r="Q938" s="236"/>
      <c r="R938" s="236"/>
      <c r="S938" s="236"/>
      <c r="T938" s="237"/>
      <c r="U938" s="11"/>
      <c r="V938" s="11"/>
      <c r="W938" s="11"/>
      <c r="X938" s="11"/>
      <c r="Y938" s="11"/>
      <c r="Z938" s="11"/>
      <c r="AA938" s="11"/>
      <c r="AB938" s="11"/>
      <c r="AC938" s="11"/>
      <c r="AD938" s="11"/>
      <c r="AE938" s="11"/>
      <c r="AT938" s="238" t="s">
        <v>199</v>
      </c>
      <c r="AU938" s="238" t="s">
        <v>85</v>
      </c>
      <c r="AV938" s="11" t="s">
        <v>85</v>
      </c>
      <c r="AW938" s="11" t="s">
        <v>32</v>
      </c>
      <c r="AX938" s="11" t="s">
        <v>76</v>
      </c>
      <c r="AY938" s="238" t="s">
        <v>195</v>
      </c>
    </row>
    <row r="939" s="11" customFormat="1">
      <c r="A939" s="11"/>
      <c r="B939" s="228"/>
      <c r="C939" s="229"/>
      <c r="D939" s="213" t="s">
        <v>199</v>
      </c>
      <c r="E939" s="230" t="s">
        <v>1</v>
      </c>
      <c r="F939" s="231" t="s">
        <v>3648</v>
      </c>
      <c r="G939" s="229"/>
      <c r="H939" s="232">
        <v>3.8999999999999999</v>
      </c>
      <c r="I939" s="233"/>
      <c r="J939" s="229"/>
      <c r="K939" s="229"/>
      <c r="L939" s="234"/>
      <c r="M939" s="235"/>
      <c r="N939" s="236"/>
      <c r="O939" s="236"/>
      <c r="P939" s="236"/>
      <c r="Q939" s="236"/>
      <c r="R939" s="236"/>
      <c r="S939" s="236"/>
      <c r="T939" s="237"/>
      <c r="U939" s="11"/>
      <c r="V939" s="11"/>
      <c r="W939" s="11"/>
      <c r="X939" s="11"/>
      <c r="Y939" s="11"/>
      <c r="Z939" s="11"/>
      <c r="AA939" s="11"/>
      <c r="AB939" s="11"/>
      <c r="AC939" s="11"/>
      <c r="AD939" s="11"/>
      <c r="AE939" s="11"/>
      <c r="AT939" s="238" t="s">
        <v>199</v>
      </c>
      <c r="AU939" s="238" t="s">
        <v>85</v>
      </c>
      <c r="AV939" s="11" t="s">
        <v>85</v>
      </c>
      <c r="AW939" s="11" t="s">
        <v>32</v>
      </c>
      <c r="AX939" s="11" t="s">
        <v>76</v>
      </c>
      <c r="AY939" s="238" t="s">
        <v>195</v>
      </c>
    </row>
    <row r="940" s="11" customFormat="1">
      <c r="A940" s="11"/>
      <c r="B940" s="228"/>
      <c r="C940" s="229"/>
      <c r="D940" s="213" t="s">
        <v>199</v>
      </c>
      <c r="E940" s="230" t="s">
        <v>1</v>
      </c>
      <c r="F940" s="231" t="s">
        <v>3649</v>
      </c>
      <c r="G940" s="229"/>
      <c r="H940" s="232">
        <v>3.8999999999999999</v>
      </c>
      <c r="I940" s="233"/>
      <c r="J940" s="229"/>
      <c r="K940" s="229"/>
      <c r="L940" s="234"/>
      <c r="M940" s="235"/>
      <c r="N940" s="236"/>
      <c r="O940" s="236"/>
      <c r="P940" s="236"/>
      <c r="Q940" s="236"/>
      <c r="R940" s="236"/>
      <c r="S940" s="236"/>
      <c r="T940" s="237"/>
      <c r="U940" s="11"/>
      <c r="V940" s="11"/>
      <c r="W940" s="11"/>
      <c r="X940" s="11"/>
      <c r="Y940" s="11"/>
      <c r="Z940" s="11"/>
      <c r="AA940" s="11"/>
      <c r="AB940" s="11"/>
      <c r="AC940" s="11"/>
      <c r="AD940" s="11"/>
      <c r="AE940" s="11"/>
      <c r="AT940" s="238" t="s">
        <v>199</v>
      </c>
      <c r="AU940" s="238" t="s">
        <v>85</v>
      </c>
      <c r="AV940" s="11" t="s">
        <v>85</v>
      </c>
      <c r="AW940" s="11" t="s">
        <v>32</v>
      </c>
      <c r="AX940" s="11" t="s">
        <v>76</v>
      </c>
      <c r="AY940" s="238" t="s">
        <v>195</v>
      </c>
    </row>
    <row r="941" s="11" customFormat="1">
      <c r="A941" s="11"/>
      <c r="B941" s="228"/>
      <c r="C941" s="229"/>
      <c r="D941" s="213" t="s">
        <v>199</v>
      </c>
      <c r="E941" s="230" t="s">
        <v>1</v>
      </c>
      <c r="F941" s="231" t="s">
        <v>3650</v>
      </c>
      <c r="G941" s="229"/>
      <c r="H941" s="232">
        <v>2.9249999999999998</v>
      </c>
      <c r="I941" s="233"/>
      <c r="J941" s="229"/>
      <c r="K941" s="229"/>
      <c r="L941" s="234"/>
      <c r="M941" s="235"/>
      <c r="N941" s="236"/>
      <c r="O941" s="236"/>
      <c r="P941" s="236"/>
      <c r="Q941" s="236"/>
      <c r="R941" s="236"/>
      <c r="S941" s="236"/>
      <c r="T941" s="237"/>
      <c r="U941" s="11"/>
      <c r="V941" s="11"/>
      <c r="W941" s="11"/>
      <c r="X941" s="11"/>
      <c r="Y941" s="11"/>
      <c r="Z941" s="11"/>
      <c r="AA941" s="11"/>
      <c r="AB941" s="11"/>
      <c r="AC941" s="11"/>
      <c r="AD941" s="11"/>
      <c r="AE941" s="11"/>
      <c r="AT941" s="238" t="s">
        <v>199</v>
      </c>
      <c r="AU941" s="238" t="s">
        <v>85</v>
      </c>
      <c r="AV941" s="11" t="s">
        <v>85</v>
      </c>
      <c r="AW941" s="11" t="s">
        <v>32</v>
      </c>
      <c r="AX941" s="11" t="s">
        <v>76</v>
      </c>
      <c r="AY941" s="238" t="s">
        <v>195</v>
      </c>
    </row>
    <row r="942" s="11" customFormat="1">
      <c r="A942" s="11"/>
      <c r="B942" s="228"/>
      <c r="C942" s="229"/>
      <c r="D942" s="213" t="s">
        <v>199</v>
      </c>
      <c r="E942" s="230" t="s">
        <v>1</v>
      </c>
      <c r="F942" s="231" t="s">
        <v>3651</v>
      </c>
      <c r="G942" s="229"/>
      <c r="H942" s="232">
        <v>0.48799999999999999</v>
      </c>
      <c r="I942" s="233"/>
      <c r="J942" s="229"/>
      <c r="K942" s="229"/>
      <c r="L942" s="234"/>
      <c r="M942" s="235"/>
      <c r="N942" s="236"/>
      <c r="O942" s="236"/>
      <c r="P942" s="236"/>
      <c r="Q942" s="236"/>
      <c r="R942" s="236"/>
      <c r="S942" s="236"/>
      <c r="T942" s="237"/>
      <c r="U942" s="11"/>
      <c r="V942" s="11"/>
      <c r="W942" s="11"/>
      <c r="X942" s="11"/>
      <c r="Y942" s="11"/>
      <c r="Z942" s="11"/>
      <c r="AA942" s="11"/>
      <c r="AB942" s="11"/>
      <c r="AC942" s="11"/>
      <c r="AD942" s="11"/>
      <c r="AE942" s="11"/>
      <c r="AT942" s="238" t="s">
        <v>199</v>
      </c>
      <c r="AU942" s="238" t="s">
        <v>85</v>
      </c>
      <c r="AV942" s="11" t="s">
        <v>85</v>
      </c>
      <c r="AW942" s="11" t="s">
        <v>32</v>
      </c>
      <c r="AX942" s="11" t="s">
        <v>76</v>
      </c>
      <c r="AY942" s="238" t="s">
        <v>195</v>
      </c>
    </row>
    <row r="943" s="16" customFormat="1">
      <c r="A943" s="16"/>
      <c r="B943" s="298"/>
      <c r="C943" s="299"/>
      <c r="D943" s="213" t="s">
        <v>199</v>
      </c>
      <c r="E943" s="300" t="s">
        <v>1</v>
      </c>
      <c r="F943" s="301" t="s">
        <v>1498</v>
      </c>
      <c r="G943" s="299"/>
      <c r="H943" s="302">
        <v>25.838999999999999</v>
      </c>
      <c r="I943" s="303"/>
      <c r="J943" s="299"/>
      <c r="K943" s="299"/>
      <c r="L943" s="304"/>
      <c r="M943" s="305"/>
      <c r="N943" s="306"/>
      <c r="O943" s="306"/>
      <c r="P943" s="306"/>
      <c r="Q943" s="306"/>
      <c r="R943" s="306"/>
      <c r="S943" s="306"/>
      <c r="T943" s="307"/>
      <c r="U943" s="16"/>
      <c r="V943" s="16"/>
      <c r="W943" s="16"/>
      <c r="X943" s="16"/>
      <c r="Y943" s="16"/>
      <c r="Z943" s="16"/>
      <c r="AA943" s="16"/>
      <c r="AB943" s="16"/>
      <c r="AC943" s="16"/>
      <c r="AD943" s="16"/>
      <c r="AE943" s="16"/>
      <c r="AT943" s="308" t="s">
        <v>199</v>
      </c>
      <c r="AU943" s="308" t="s">
        <v>85</v>
      </c>
      <c r="AV943" s="16" t="s">
        <v>229</v>
      </c>
      <c r="AW943" s="16" t="s">
        <v>32</v>
      </c>
      <c r="AX943" s="16" t="s">
        <v>76</v>
      </c>
      <c r="AY943" s="308" t="s">
        <v>195</v>
      </c>
    </row>
    <row r="944" s="10" customFormat="1">
      <c r="A944" s="10"/>
      <c r="B944" s="218"/>
      <c r="C944" s="219"/>
      <c r="D944" s="213" t="s">
        <v>199</v>
      </c>
      <c r="E944" s="220" t="s">
        <v>1</v>
      </c>
      <c r="F944" s="221" t="s">
        <v>3652</v>
      </c>
      <c r="G944" s="219"/>
      <c r="H944" s="220" t="s">
        <v>1</v>
      </c>
      <c r="I944" s="222"/>
      <c r="J944" s="219"/>
      <c r="K944" s="219"/>
      <c r="L944" s="223"/>
      <c r="M944" s="224"/>
      <c r="N944" s="225"/>
      <c r="O944" s="225"/>
      <c r="P944" s="225"/>
      <c r="Q944" s="225"/>
      <c r="R944" s="225"/>
      <c r="S944" s="225"/>
      <c r="T944" s="226"/>
      <c r="U944" s="10"/>
      <c r="V944" s="10"/>
      <c r="W944" s="10"/>
      <c r="X944" s="10"/>
      <c r="Y944" s="10"/>
      <c r="Z944" s="10"/>
      <c r="AA944" s="10"/>
      <c r="AB944" s="10"/>
      <c r="AC944" s="10"/>
      <c r="AD944" s="10"/>
      <c r="AE944" s="10"/>
      <c r="AT944" s="227" t="s">
        <v>199</v>
      </c>
      <c r="AU944" s="227" t="s">
        <v>85</v>
      </c>
      <c r="AV944" s="10" t="s">
        <v>83</v>
      </c>
      <c r="AW944" s="10" t="s">
        <v>32</v>
      </c>
      <c r="AX944" s="10" t="s">
        <v>76</v>
      </c>
      <c r="AY944" s="227" t="s">
        <v>195</v>
      </c>
    </row>
    <row r="945" s="10" customFormat="1">
      <c r="A945" s="10"/>
      <c r="B945" s="218"/>
      <c r="C945" s="219"/>
      <c r="D945" s="213" t="s">
        <v>199</v>
      </c>
      <c r="E945" s="220" t="s">
        <v>1</v>
      </c>
      <c r="F945" s="221" t="s">
        <v>3653</v>
      </c>
      <c r="G945" s="219"/>
      <c r="H945" s="220" t="s">
        <v>1</v>
      </c>
      <c r="I945" s="222"/>
      <c r="J945" s="219"/>
      <c r="K945" s="219"/>
      <c r="L945" s="223"/>
      <c r="M945" s="224"/>
      <c r="N945" s="225"/>
      <c r="O945" s="225"/>
      <c r="P945" s="225"/>
      <c r="Q945" s="225"/>
      <c r="R945" s="225"/>
      <c r="S945" s="225"/>
      <c r="T945" s="226"/>
      <c r="U945" s="10"/>
      <c r="V945" s="10"/>
      <c r="W945" s="10"/>
      <c r="X945" s="10"/>
      <c r="Y945" s="10"/>
      <c r="Z945" s="10"/>
      <c r="AA945" s="10"/>
      <c r="AB945" s="10"/>
      <c r="AC945" s="10"/>
      <c r="AD945" s="10"/>
      <c r="AE945" s="10"/>
      <c r="AT945" s="227" t="s">
        <v>199</v>
      </c>
      <c r="AU945" s="227" t="s">
        <v>85</v>
      </c>
      <c r="AV945" s="10" t="s">
        <v>83</v>
      </c>
      <c r="AW945" s="10" t="s">
        <v>32</v>
      </c>
      <c r="AX945" s="10" t="s">
        <v>76</v>
      </c>
      <c r="AY945" s="227" t="s">
        <v>195</v>
      </c>
    </row>
    <row r="946" s="11" customFormat="1">
      <c r="A946" s="11"/>
      <c r="B946" s="228"/>
      <c r="C946" s="229"/>
      <c r="D946" s="213" t="s">
        <v>199</v>
      </c>
      <c r="E946" s="230" t="s">
        <v>1</v>
      </c>
      <c r="F946" s="231" t="s">
        <v>3654</v>
      </c>
      <c r="G946" s="229"/>
      <c r="H946" s="232">
        <v>0.54600000000000004</v>
      </c>
      <c r="I946" s="233"/>
      <c r="J946" s="229"/>
      <c r="K946" s="229"/>
      <c r="L946" s="234"/>
      <c r="M946" s="235"/>
      <c r="N946" s="236"/>
      <c r="O946" s="236"/>
      <c r="P946" s="236"/>
      <c r="Q946" s="236"/>
      <c r="R946" s="236"/>
      <c r="S946" s="236"/>
      <c r="T946" s="237"/>
      <c r="U946" s="11"/>
      <c r="V946" s="11"/>
      <c r="W946" s="11"/>
      <c r="X946" s="11"/>
      <c r="Y946" s="11"/>
      <c r="Z946" s="11"/>
      <c r="AA946" s="11"/>
      <c r="AB946" s="11"/>
      <c r="AC946" s="11"/>
      <c r="AD946" s="11"/>
      <c r="AE946" s="11"/>
      <c r="AT946" s="238" t="s">
        <v>199</v>
      </c>
      <c r="AU946" s="238" t="s">
        <v>85</v>
      </c>
      <c r="AV946" s="11" t="s">
        <v>85</v>
      </c>
      <c r="AW946" s="11" t="s">
        <v>32</v>
      </c>
      <c r="AX946" s="11" t="s">
        <v>76</v>
      </c>
      <c r="AY946" s="238" t="s">
        <v>195</v>
      </c>
    </row>
    <row r="947" s="11" customFormat="1">
      <c r="A947" s="11"/>
      <c r="B947" s="228"/>
      <c r="C947" s="229"/>
      <c r="D947" s="213" t="s">
        <v>199</v>
      </c>
      <c r="E947" s="230" t="s">
        <v>1</v>
      </c>
      <c r="F947" s="231" t="s">
        <v>3655</v>
      </c>
      <c r="G947" s="229"/>
      <c r="H947" s="232">
        <v>0.54600000000000004</v>
      </c>
      <c r="I947" s="233"/>
      <c r="J947" s="229"/>
      <c r="K947" s="229"/>
      <c r="L947" s="234"/>
      <c r="M947" s="235"/>
      <c r="N947" s="236"/>
      <c r="O947" s="236"/>
      <c r="P947" s="236"/>
      <c r="Q947" s="236"/>
      <c r="R947" s="236"/>
      <c r="S947" s="236"/>
      <c r="T947" s="237"/>
      <c r="U947" s="11"/>
      <c r="V947" s="11"/>
      <c r="W947" s="11"/>
      <c r="X947" s="11"/>
      <c r="Y947" s="11"/>
      <c r="Z947" s="11"/>
      <c r="AA947" s="11"/>
      <c r="AB947" s="11"/>
      <c r="AC947" s="11"/>
      <c r="AD947" s="11"/>
      <c r="AE947" s="11"/>
      <c r="AT947" s="238" t="s">
        <v>199</v>
      </c>
      <c r="AU947" s="238" t="s">
        <v>85</v>
      </c>
      <c r="AV947" s="11" t="s">
        <v>85</v>
      </c>
      <c r="AW947" s="11" t="s">
        <v>32</v>
      </c>
      <c r="AX947" s="11" t="s">
        <v>76</v>
      </c>
      <c r="AY947" s="238" t="s">
        <v>195</v>
      </c>
    </row>
    <row r="948" s="16" customFormat="1">
      <c r="A948" s="16"/>
      <c r="B948" s="298"/>
      <c r="C948" s="299"/>
      <c r="D948" s="213" t="s">
        <v>199</v>
      </c>
      <c r="E948" s="300" t="s">
        <v>1</v>
      </c>
      <c r="F948" s="301" t="s">
        <v>1498</v>
      </c>
      <c r="G948" s="299"/>
      <c r="H948" s="302">
        <v>1.0920000000000001</v>
      </c>
      <c r="I948" s="303"/>
      <c r="J948" s="299"/>
      <c r="K948" s="299"/>
      <c r="L948" s="304"/>
      <c r="M948" s="305"/>
      <c r="N948" s="306"/>
      <c r="O948" s="306"/>
      <c r="P948" s="306"/>
      <c r="Q948" s="306"/>
      <c r="R948" s="306"/>
      <c r="S948" s="306"/>
      <c r="T948" s="307"/>
      <c r="U948" s="16"/>
      <c r="V948" s="16"/>
      <c r="W948" s="16"/>
      <c r="X948" s="16"/>
      <c r="Y948" s="16"/>
      <c r="Z948" s="16"/>
      <c r="AA948" s="16"/>
      <c r="AB948" s="16"/>
      <c r="AC948" s="16"/>
      <c r="AD948" s="16"/>
      <c r="AE948" s="16"/>
      <c r="AT948" s="308" t="s">
        <v>199</v>
      </c>
      <c r="AU948" s="308" t="s">
        <v>85</v>
      </c>
      <c r="AV948" s="16" t="s">
        <v>229</v>
      </c>
      <c r="AW948" s="16" t="s">
        <v>32</v>
      </c>
      <c r="AX948" s="16" t="s">
        <v>76</v>
      </c>
      <c r="AY948" s="308" t="s">
        <v>195</v>
      </c>
    </row>
    <row r="949" s="15" customFormat="1">
      <c r="A949" s="15"/>
      <c r="B949" s="287"/>
      <c r="C949" s="288"/>
      <c r="D949" s="213" t="s">
        <v>199</v>
      </c>
      <c r="E949" s="289" t="s">
        <v>1</v>
      </c>
      <c r="F949" s="290" t="s">
        <v>1422</v>
      </c>
      <c r="G949" s="288"/>
      <c r="H949" s="291">
        <v>174.24500000000001</v>
      </c>
      <c r="I949" s="292"/>
      <c r="J949" s="288"/>
      <c r="K949" s="288"/>
      <c r="L949" s="293"/>
      <c r="M949" s="294"/>
      <c r="N949" s="295"/>
      <c r="O949" s="295"/>
      <c r="P949" s="295"/>
      <c r="Q949" s="295"/>
      <c r="R949" s="295"/>
      <c r="S949" s="295"/>
      <c r="T949" s="296"/>
      <c r="U949" s="15"/>
      <c r="V949" s="15"/>
      <c r="W949" s="15"/>
      <c r="X949" s="15"/>
      <c r="Y949" s="15"/>
      <c r="Z949" s="15"/>
      <c r="AA949" s="15"/>
      <c r="AB949" s="15"/>
      <c r="AC949" s="15"/>
      <c r="AD949" s="15"/>
      <c r="AE949" s="15"/>
      <c r="AT949" s="297" t="s">
        <v>199</v>
      </c>
      <c r="AU949" s="297" t="s">
        <v>85</v>
      </c>
      <c r="AV949" s="15" t="s">
        <v>234</v>
      </c>
      <c r="AW949" s="15" t="s">
        <v>32</v>
      </c>
      <c r="AX949" s="15" t="s">
        <v>83</v>
      </c>
      <c r="AY949" s="297" t="s">
        <v>195</v>
      </c>
    </row>
    <row r="950" s="2" customFormat="1" ht="24.15" customHeight="1">
      <c r="A950" s="39"/>
      <c r="B950" s="40"/>
      <c r="C950" s="200" t="s">
        <v>426</v>
      </c>
      <c r="D950" s="200" t="s">
        <v>191</v>
      </c>
      <c r="E950" s="201" t="s">
        <v>1772</v>
      </c>
      <c r="F950" s="202" t="s">
        <v>1773</v>
      </c>
      <c r="G950" s="203" t="s">
        <v>1237</v>
      </c>
      <c r="H950" s="204">
        <v>34.524999999999999</v>
      </c>
      <c r="I950" s="205"/>
      <c r="J950" s="206">
        <f>ROUND(I950*H950,2)</f>
        <v>0</v>
      </c>
      <c r="K950" s="202" t="s">
        <v>1412</v>
      </c>
      <c r="L950" s="45"/>
      <c r="M950" s="207" t="s">
        <v>1</v>
      </c>
      <c r="N950" s="208" t="s">
        <v>41</v>
      </c>
      <c r="O950" s="92"/>
      <c r="P950" s="209">
        <f>O950*H950</f>
        <v>0</v>
      </c>
      <c r="Q950" s="209">
        <v>0</v>
      </c>
      <c r="R950" s="209">
        <f>Q950*H950</f>
        <v>0</v>
      </c>
      <c r="S950" s="209">
        <v>0</v>
      </c>
      <c r="T950" s="210">
        <f>S950*H950</f>
        <v>0</v>
      </c>
      <c r="U950" s="39"/>
      <c r="V950" s="39"/>
      <c r="W950" s="39"/>
      <c r="X950" s="39"/>
      <c r="Y950" s="39"/>
      <c r="Z950" s="39"/>
      <c r="AA950" s="39"/>
      <c r="AB950" s="39"/>
      <c r="AC950" s="39"/>
      <c r="AD950" s="39"/>
      <c r="AE950" s="39"/>
      <c r="AR950" s="211" t="s">
        <v>234</v>
      </c>
      <c r="AT950" s="211" t="s">
        <v>191</v>
      </c>
      <c r="AU950" s="211" t="s">
        <v>85</v>
      </c>
      <c r="AY950" s="18" t="s">
        <v>195</v>
      </c>
      <c r="BE950" s="212">
        <f>IF(N950="základní",J950,0)</f>
        <v>0</v>
      </c>
      <c r="BF950" s="212">
        <f>IF(N950="snížená",J950,0)</f>
        <v>0</v>
      </c>
      <c r="BG950" s="212">
        <f>IF(N950="zákl. přenesená",J950,0)</f>
        <v>0</v>
      </c>
      <c r="BH950" s="212">
        <f>IF(N950="sníž. přenesená",J950,0)</f>
        <v>0</v>
      </c>
      <c r="BI950" s="212">
        <f>IF(N950="nulová",J950,0)</f>
        <v>0</v>
      </c>
      <c r="BJ950" s="18" t="s">
        <v>83</v>
      </c>
      <c r="BK950" s="212">
        <f>ROUND(I950*H950,2)</f>
        <v>0</v>
      </c>
      <c r="BL950" s="18" t="s">
        <v>234</v>
      </c>
      <c r="BM950" s="211" t="s">
        <v>3656</v>
      </c>
    </row>
    <row r="951" s="10" customFormat="1">
      <c r="A951" s="10"/>
      <c r="B951" s="218"/>
      <c r="C951" s="219"/>
      <c r="D951" s="213" t="s">
        <v>199</v>
      </c>
      <c r="E951" s="220" t="s">
        <v>1</v>
      </c>
      <c r="F951" s="221" t="s">
        <v>3644</v>
      </c>
      <c r="G951" s="219"/>
      <c r="H951" s="220" t="s">
        <v>1</v>
      </c>
      <c r="I951" s="222"/>
      <c r="J951" s="219"/>
      <c r="K951" s="219"/>
      <c r="L951" s="223"/>
      <c r="M951" s="224"/>
      <c r="N951" s="225"/>
      <c r="O951" s="225"/>
      <c r="P951" s="225"/>
      <c r="Q951" s="225"/>
      <c r="R951" s="225"/>
      <c r="S951" s="225"/>
      <c r="T951" s="226"/>
      <c r="U951" s="10"/>
      <c r="V951" s="10"/>
      <c r="W951" s="10"/>
      <c r="X951" s="10"/>
      <c r="Y951" s="10"/>
      <c r="Z951" s="10"/>
      <c r="AA951" s="10"/>
      <c r="AB951" s="10"/>
      <c r="AC951" s="10"/>
      <c r="AD951" s="10"/>
      <c r="AE951" s="10"/>
      <c r="AT951" s="227" t="s">
        <v>199</v>
      </c>
      <c r="AU951" s="227" t="s">
        <v>85</v>
      </c>
      <c r="AV951" s="10" t="s">
        <v>83</v>
      </c>
      <c r="AW951" s="10" t="s">
        <v>32</v>
      </c>
      <c r="AX951" s="10" t="s">
        <v>76</v>
      </c>
      <c r="AY951" s="227" t="s">
        <v>195</v>
      </c>
    </row>
    <row r="952" s="10" customFormat="1">
      <c r="A952" s="10"/>
      <c r="B952" s="218"/>
      <c r="C952" s="219"/>
      <c r="D952" s="213" t="s">
        <v>199</v>
      </c>
      <c r="E952" s="220" t="s">
        <v>1</v>
      </c>
      <c r="F952" s="221" t="s">
        <v>3657</v>
      </c>
      <c r="G952" s="219"/>
      <c r="H952" s="220" t="s">
        <v>1</v>
      </c>
      <c r="I952" s="222"/>
      <c r="J952" s="219"/>
      <c r="K952" s="219"/>
      <c r="L952" s="223"/>
      <c r="M952" s="224"/>
      <c r="N952" s="225"/>
      <c r="O952" s="225"/>
      <c r="P952" s="225"/>
      <c r="Q952" s="225"/>
      <c r="R952" s="225"/>
      <c r="S952" s="225"/>
      <c r="T952" s="226"/>
      <c r="U952" s="10"/>
      <c r="V952" s="10"/>
      <c r="W952" s="10"/>
      <c r="X952" s="10"/>
      <c r="Y952" s="10"/>
      <c r="Z952" s="10"/>
      <c r="AA952" s="10"/>
      <c r="AB952" s="10"/>
      <c r="AC952" s="10"/>
      <c r="AD952" s="10"/>
      <c r="AE952" s="10"/>
      <c r="AT952" s="227" t="s">
        <v>199</v>
      </c>
      <c r="AU952" s="227" t="s">
        <v>85</v>
      </c>
      <c r="AV952" s="10" t="s">
        <v>83</v>
      </c>
      <c r="AW952" s="10" t="s">
        <v>32</v>
      </c>
      <c r="AX952" s="10" t="s">
        <v>76</v>
      </c>
      <c r="AY952" s="227" t="s">
        <v>195</v>
      </c>
    </row>
    <row r="953" s="11" customFormat="1">
      <c r="A953" s="11"/>
      <c r="B953" s="228"/>
      <c r="C953" s="229"/>
      <c r="D953" s="213" t="s">
        <v>199</v>
      </c>
      <c r="E953" s="230" t="s">
        <v>1</v>
      </c>
      <c r="F953" s="231" t="s">
        <v>3658</v>
      </c>
      <c r="G953" s="229"/>
      <c r="H953" s="232">
        <v>9.375</v>
      </c>
      <c r="I953" s="233"/>
      <c r="J953" s="229"/>
      <c r="K953" s="229"/>
      <c r="L953" s="234"/>
      <c r="M953" s="235"/>
      <c r="N953" s="236"/>
      <c r="O953" s="236"/>
      <c r="P953" s="236"/>
      <c r="Q953" s="236"/>
      <c r="R953" s="236"/>
      <c r="S953" s="236"/>
      <c r="T953" s="237"/>
      <c r="U953" s="11"/>
      <c r="V953" s="11"/>
      <c r="W953" s="11"/>
      <c r="X953" s="11"/>
      <c r="Y953" s="11"/>
      <c r="Z953" s="11"/>
      <c r="AA953" s="11"/>
      <c r="AB953" s="11"/>
      <c r="AC953" s="11"/>
      <c r="AD953" s="11"/>
      <c r="AE953" s="11"/>
      <c r="AT953" s="238" t="s">
        <v>199</v>
      </c>
      <c r="AU953" s="238" t="s">
        <v>85</v>
      </c>
      <c r="AV953" s="11" t="s">
        <v>85</v>
      </c>
      <c r="AW953" s="11" t="s">
        <v>32</v>
      </c>
      <c r="AX953" s="11" t="s">
        <v>76</v>
      </c>
      <c r="AY953" s="238" t="s">
        <v>195</v>
      </c>
    </row>
    <row r="954" s="11" customFormat="1">
      <c r="A954" s="11"/>
      <c r="B954" s="228"/>
      <c r="C954" s="229"/>
      <c r="D954" s="213" t="s">
        <v>199</v>
      </c>
      <c r="E954" s="230" t="s">
        <v>1</v>
      </c>
      <c r="F954" s="231" t="s">
        <v>3659</v>
      </c>
      <c r="G954" s="229"/>
      <c r="H954" s="232">
        <v>9.375</v>
      </c>
      <c r="I954" s="233"/>
      <c r="J954" s="229"/>
      <c r="K954" s="229"/>
      <c r="L954" s="234"/>
      <c r="M954" s="235"/>
      <c r="N954" s="236"/>
      <c r="O954" s="236"/>
      <c r="P954" s="236"/>
      <c r="Q954" s="236"/>
      <c r="R954" s="236"/>
      <c r="S954" s="236"/>
      <c r="T954" s="237"/>
      <c r="U954" s="11"/>
      <c r="V954" s="11"/>
      <c r="W954" s="11"/>
      <c r="X954" s="11"/>
      <c r="Y954" s="11"/>
      <c r="Z954" s="11"/>
      <c r="AA954" s="11"/>
      <c r="AB954" s="11"/>
      <c r="AC954" s="11"/>
      <c r="AD954" s="11"/>
      <c r="AE954" s="11"/>
      <c r="AT954" s="238" t="s">
        <v>199</v>
      </c>
      <c r="AU954" s="238" t="s">
        <v>85</v>
      </c>
      <c r="AV954" s="11" t="s">
        <v>85</v>
      </c>
      <c r="AW954" s="11" t="s">
        <v>32</v>
      </c>
      <c r="AX954" s="11" t="s">
        <v>76</v>
      </c>
      <c r="AY954" s="238" t="s">
        <v>195</v>
      </c>
    </row>
    <row r="955" s="11" customFormat="1">
      <c r="A955" s="11"/>
      <c r="B955" s="228"/>
      <c r="C955" s="229"/>
      <c r="D955" s="213" t="s">
        <v>199</v>
      </c>
      <c r="E955" s="230" t="s">
        <v>1</v>
      </c>
      <c r="F955" s="231" t="s">
        <v>3660</v>
      </c>
      <c r="G955" s="229"/>
      <c r="H955" s="232">
        <v>5</v>
      </c>
      <c r="I955" s="233"/>
      <c r="J955" s="229"/>
      <c r="K955" s="229"/>
      <c r="L955" s="234"/>
      <c r="M955" s="235"/>
      <c r="N955" s="236"/>
      <c r="O955" s="236"/>
      <c r="P955" s="236"/>
      <c r="Q955" s="236"/>
      <c r="R955" s="236"/>
      <c r="S955" s="236"/>
      <c r="T955" s="237"/>
      <c r="U955" s="11"/>
      <c r="V955" s="11"/>
      <c r="W955" s="11"/>
      <c r="X955" s="11"/>
      <c r="Y955" s="11"/>
      <c r="Z955" s="11"/>
      <c r="AA955" s="11"/>
      <c r="AB955" s="11"/>
      <c r="AC955" s="11"/>
      <c r="AD955" s="11"/>
      <c r="AE955" s="11"/>
      <c r="AT955" s="238" t="s">
        <v>199</v>
      </c>
      <c r="AU955" s="238" t="s">
        <v>85</v>
      </c>
      <c r="AV955" s="11" t="s">
        <v>85</v>
      </c>
      <c r="AW955" s="11" t="s">
        <v>32</v>
      </c>
      <c r="AX955" s="11" t="s">
        <v>76</v>
      </c>
      <c r="AY955" s="238" t="s">
        <v>195</v>
      </c>
    </row>
    <row r="956" s="11" customFormat="1">
      <c r="A956" s="11"/>
      <c r="B956" s="228"/>
      <c r="C956" s="229"/>
      <c r="D956" s="213" t="s">
        <v>199</v>
      </c>
      <c r="E956" s="230" t="s">
        <v>1</v>
      </c>
      <c r="F956" s="231" t="s">
        <v>3661</v>
      </c>
      <c r="G956" s="229"/>
      <c r="H956" s="232">
        <v>5</v>
      </c>
      <c r="I956" s="233"/>
      <c r="J956" s="229"/>
      <c r="K956" s="229"/>
      <c r="L956" s="234"/>
      <c r="M956" s="235"/>
      <c r="N956" s="236"/>
      <c r="O956" s="236"/>
      <c r="P956" s="236"/>
      <c r="Q956" s="236"/>
      <c r="R956" s="236"/>
      <c r="S956" s="236"/>
      <c r="T956" s="237"/>
      <c r="U956" s="11"/>
      <c r="V956" s="11"/>
      <c r="W956" s="11"/>
      <c r="X956" s="11"/>
      <c r="Y956" s="11"/>
      <c r="Z956" s="11"/>
      <c r="AA956" s="11"/>
      <c r="AB956" s="11"/>
      <c r="AC956" s="11"/>
      <c r="AD956" s="11"/>
      <c r="AE956" s="11"/>
      <c r="AT956" s="238" t="s">
        <v>199</v>
      </c>
      <c r="AU956" s="238" t="s">
        <v>85</v>
      </c>
      <c r="AV956" s="11" t="s">
        <v>85</v>
      </c>
      <c r="AW956" s="11" t="s">
        <v>32</v>
      </c>
      <c r="AX956" s="11" t="s">
        <v>76</v>
      </c>
      <c r="AY956" s="238" t="s">
        <v>195</v>
      </c>
    </row>
    <row r="957" s="11" customFormat="1">
      <c r="A957" s="11"/>
      <c r="B957" s="228"/>
      <c r="C957" s="229"/>
      <c r="D957" s="213" t="s">
        <v>199</v>
      </c>
      <c r="E957" s="230" t="s">
        <v>1</v>
      </c>
      <c r="F957" s="231" t="s">
        <v>3662</v>
      </c>
      <c r="G957" s="229"/>
      <c r="H957" s="232">
        <v>3.75</v>
      </c>
      <c r="I957" s="233"/>
      <c r="J957" s="229"/>
      <c r="K957" s="229"/>
      <c r="L957" s="234"/>
      <c r="M957" s="235"/>
      <c r="N957" s="236"/>
      <c r="O957" s="236"/>
      <c r="P957" s="236"/>
      <c r="Q957" s="236"/>
      <c r="R957" s="236"/>
      <c r="S957" s="236"/>
      <c r="T957" s="237"/>
      <c r="U957" s="11"/>
      <c r="V957" s="11"/>
      <c r="W957" s="11"/>
      <c r="X957" s="11"/>
      <c r="Y957" s="11"/>
      <c r="Z957" s="11"/>
      <c r="AA957" s="11"/>
      <c r="AB957" s="11"/>
      <c r="AC957" s="11"/>
      <c r="AD957" s="11"/>
      <c r="AE957" s="11"/>
      <c r="AT957" s="238" t="s">
        <v>199</v>
      </c>
      <c r="AU957" s="238" t="s">
        <v>85</v>
      </c>
      <c r="AV957" s="11" t="s">
        <v>85</v>
      </c>
      <c r="AW957" s="11" t="s">
        <v>32</v>
      </c>
      <c r="AX957" s="11" t="s">
        <v>76</v>
      </c>
      <c r="AY957" s="238" t="s">
        <v>195</v>
      </c>
    </row>
    <row r="958" s="11" customFormat="1">
      <c r="A958" s="11"/>
      <c r="B958" s="228"/>
      <c r="C958" s="229"/>
      <c r="D958" s="213" t="s">
        <v>199</v>
      </c>
      <c r="E958" s="230" t="s">
        <v>1</v>
      </c>
      <c r="F958" s="231" t="s">
        <v>3663</v>
      </c>
      <c r="G958" s="229"/>
      <c r="H958" s="232">
        <v>0.625</v>
      </c>
      <c r="I958" s="233"/>
      <c r="J958" s="229"/>
      <c r="K958" s="229"/>
      <c r="L958" s="234"/>
      <c r="M958" s="235"/>
      <c r="N958" s="236"/>
      <c r="O958" s="236"/>
      <c r="P958" s="236"/>
      <c r="Q958" s="236"/>
      <c r="R958" s="236"/>
      <c r="S958" s="236"/>
      <c r="T958" s="237"/>
      <c r="U958" s="11"/>
      <c r="V958" s="11"/>
      <c r="W958" s="11"/>
      <c r="X958" s="11"/>
      <c r="Y958" s="11"/>
      <c r="Z958" s="11"/>
      <c r="AA958" s="11"/>
      <c r="AB958" s="11"/>
      <c r="AC958" s="11"/>
      <c r="AD958" s="11"/>
      <c r="AE958" s="11"/>
      <c r="AT958" s="238" t="s">
        <v>199</v>
      </c>
      <c r="AU958" s="238" t="s">
        <v>85</v>
      </c>
      <c r="AV958" s="11" t="s">
        <v>85</v>
      </c>
      <c r="AW958" s="11" t="s">
        <v>32</v>
      </c>
      <c r="AX958" s="11" t="s">
        <v>76</v>
      </c>
      <c r="AY958" s="238" t="s">
        <v>195</v>
      </c>
    </row>
    <row r="959" s="16" customFormat="1">
      <c r="A959" s="16"/>
      <c r="B959" s="298"/>
      <c r="C959" s="299"/>
      <c r="D959" s="213" t="s">
        <v>199</v>
      </c>
      <c r="E959" s="300" t="s">
        <v>1</v>
      </c>
      <c r="F959" s="301" t="s">
        <v>1498</v>
      </c>
      <c r="G959" s="299"/>
      <c r="H959" s="302">
        <v>33.125</v>
      </c>
      <c r="I959" s="303"/>
      <c r="J959" s="299"/>
      <c r="K959" s="299"/>
      <c r="L959" s="304"/>
      <c r="M959" s="305"/>
      <c r="N959" s="306"/>
      <c r="O959" s="306"/>
      <c r="P959" s="306"/>
      <c r="Q959" s="306"/>
      <c r="R959" s="306"/>
      <c r="S959" s="306"/>
      <c r="T959" s="307"/>
      <c r="U959" s="16"/>
      <c r="V959" s="16"/>
      <c r="W959" s="16"/>
      <c r="X959" s="16"/>
      <c r="Y959" s="16"/>
      <c r="Z959" s="16"/>
      <c r="AA959" s="16"/>
      <c r="AB959" s="16"/>
      <c r="AC959" s="16"/>
      <c r="AD959" s="16"/>
      <c r="AE959" s="16"/>
      <c r="AT959" s="308" t="s">
        <v>199</v>
      </c>
      <c r="AU959" s="308" t="s">
        <v>85</v>
      </c>
      <c r="AV959" s="16" t="s">
        <v>229</v>
      </c>
      <c r="AW959" s="16" t="s">
        <v>32</v>
      </c>
      <c r="AX959" s="16" t="s">
        <v>76</v>
      </c>
      <c r="AY959" s="308" t="s">
        <v>195</v>
      </c>
    </row>
    <row r="960" s="10" customFormat="1">
      <c r="A960" s="10"/>
      <c r="B960" s="218"/>
      <c r="C960" s="219"/>
      <c r="D960" s="213" t="s">
        <v>199</v>
      </c>
      <c r="E960" s="220" t="s">
        <v>1</v>
      </c>
      <c r="F960" s="221" t="s">
        <v>3652</v>
      </c>
      <c r="G960" s="219"/>
      <c r="H960" s="220" t="s">
        <v>1</v>
      </c>
      <c r="I960" s="222"/>
      <c r="J960" s="219"/>
      <c r="K960" s="219"/>
      <c r="L960" s="223"/>
      <c r="M960" s="224"/>
      <c r="N960" s="225"/>
      <c r="O960" s="225"/>
      <c r="P960" s="225"/>
      <c r="Q960" s="225"/>
      <c r="R960" s="225"/>
      <c r="S960" s="225"/>
      <c r="T960" s="226"/>
      <c r="U960" s="10"/>
      <c r="V960" s="10"/>
      <c r="W960" s="10"/>
      <c r="X960" s="10"/>
      <c r="Y960" s="10"/>
      <c r="Z960" s="10"/>
      <c r="AA960" s="10"/>
      <c r="AB960" s="10"/>
      <c r="AC960" s="10"/>
      <c r="AD960" s="10"/>
      <c r="AE960" s="10"/>
      <c r="AT960" s="227" t="s">
        <v>199</v>
      </c>
      <c r="AU960" s="227" t="s">
        <v>85</v>
      </c>
      <c r="AV960" s="10" t="s">
        <v>83</v>
      </c>
      <c r="AW960" s="10" t="s">
        <v>32</v>
      </c>
      <c r="AX960" s="10" t="s">
        <v>76</v>
      </c>
      <c r="AY960" s="227" t="s">
        <v>195</v>
      </c>
    </row>
    <row r="961" s="10" customFormat="1">
      <c r="A961" s="10"/>
      <c r="B961" s="218"/>
      <c r="C961" s="219"/>
      <c r="D961" s="213" t="s">
        <v>199</v>
      </c>
      <c r="E961" s="220" t="s">
        <v>1</v>
      </c>
      <c r="F961" s="221" t="s">
        <v>3653</v>
      </c>
      <c r="G961" s="219"/>
      <c r="H961" s="220" t="s">
        <v>1</v>
      </c>
      <c r="I961" s="222"/>
      <c r="J961" s="219"/>
      <c r="K961" s="219"/>
      <c r="L961" s="223"/>
      <c r="M961" s="224"/>
      <c r="N961" s="225"/>
      <c r="O961" s="225"/>
      <c r="P961" s="225"/>
      <c r="Q961" s="225"/>
      <c r="R961" s="225"/>
      <c r="S961" s="225"/>
      <c r="T961" s="226"/>
      <c r="U961" s="10"/>
      <c r="V961" s="10"/>
      <c r="W961" s="10"/>
      <c r="X961" s="10"/>
      <c r="Y961" s="10"/>
      <c r="Z961" s="10"/>
      <c r="AA961" s="10"/>
      <c r="AB961" s="10"/>
      <c r="AC961" s="10"/>
      <c r="AD961" s="10"/>
      <c r="AE961" s="10"/>
      <c r="AT961" s="227" t="s">
        <v>199</v>
      </c>
      <c r="AU961" s="227" t="s">
        <v>85</v>
      </c>
      <c r="AV961" s="10" t="s">
        <v>83</v>
      </c>
      <c r="AW961" s="10" t="s">
        <v>32</v>
      </c>
      <c r="AX961" s="10" t="s">
        <v>76</v>
      </c>
      <c r="AY961" s="227" t="s">
        <v>195</v>
      </c>
    </row>
    <row r="962" s="11" customFormat="1">
      <c r="A962" s="11"/>
      <c r="B962" s="228"/>
      <c r="C962" s="229"/>
      <c r="D962" s="213" t="s">
        <v>199</v>
      </c>
      <c r="E962" s="230" t="s">
        <v>1</v>
      </c>
      <c r="F962" s="231" t="s">
        <v>3664</v>
      </c>
      <c r="G962" s="229"/>
      <c r="H962" s="232">
        <v>0.69999999999999996</v>
      </c>
      <c r="I962" s="233"/>
      <c r="J962" s="229"/>
      <c r="K962" s="229"/>
      <c r="L962" s="234"/>
      <c r="M962" s="235"/>
      <c r="N962" s="236"/>
      <c r="O962" s="236"/>
      <c r="P962" s="236"/>
      <c r="Q962" s="236"/>
      <c r="R962" s="236"/>
      <c r="S962" s="236"/>
      <c r="T962" s="237"/>
      <c r="U962" s="11"/>
      <c r="V962" s="11"/>
      <c r="W962" s="11"/>
      <c r="X962" s="11"/>
      <c r="Y962" s="11"/>
      <c r="Z962" s="11"/>
      <c r="AA962" s="11"/>
      <c r="AB962" s="11"/>
      <c r="AC962" s="11"/>
      <c r="AD962" s="11"/>
      <c r="AE962" s="11"/>
      <c r="AT962" s="238" t="s">
        <v>199</v>
      </c>
      <c r="AU962" s="238" t="s">
        <v>85</v>
      </c>
      <c r="AV962" s="11" t="s">
        <v>85</v>
      </c>
      <c r="AW962" s="11" t="s">
        <v>32</v>
      </c>
      <c r="AX962" s="11" t="s">
        <v>76</v>
      </c>
      <c r="AY962" s="238" t="s">
        <v>195</v>
      </c>
    </row>
    <row r="963" s="11" customFormat="1">
      <c r="A963" s="11"/>
      <c r="B963" s="228"/>
      <c r="C963" s="229"/>
      <c r="D963" s="213" t="s">
        <v>199</v>
      </c>
      <c r="E963" s="230" t="s">
        <v>1</v>
      </c>
      <c r="F963" s="231" t="s">
        <v>3665</v>
      </c>
      <c r="G963" s="229"/>
      <c r="H963" s="232">
        <v>0.69999999999999996</v>
      </c>
      <c r="I963" s="233"/>
      <c r="J963" s="229"/>
      <c r="K963" s="229"/>
      <c r="L963" s="234"/>
      <c r="M963" s="235"/>
      <c r="N963" s="236"/>
      <c r="O963" s="236"/>
      <c r="P963" s="236"/>
      <c r="Q963" s="236"/>
      <c r="R963" s="236"/>
      <c r="S963" s="236"/>
      <c r="T963" s="237"/>
      <c r="U963" s="11"/>
      <c r="V963" s="11"/>
      <c r="W963" s="11"/>
      <c r="X963" s="11"/>
      <c r="Y963" s="11"/>
      <c r="Z963" s="11"/>
      <c r="AA963" s="11"/>
      <c r="AB963" s="11"/>
      <c r="AC963" s="11"/>
      <c r="AD963" s="11"/>
      <c r="AE963" s="11"/>
      <c r="AT963" s="238" t="s">
        <v>199</v>
      </c>
      <c r="AU963" s="238" t="s">
        <v>85</v>
      </c>
      <c r="AV963" s="11" t="s">
        <v>85</v>
      </c>
      <c r="AW963" s="11" t="s">
        <v>32</v>
      </c>
      <c r="AX963" s="11" t="s">
        <v>76</v>
      </c>
      <c r="AY963" s="238" t="s">
        <v>195</v>
      </c>
    </row>
    <row r="964" s="16" customFormat="1">
      <c r="A964" s="16"/>
      <c r="B964" s="298"/>
      <c r="C964" s="299"/>
      <c r="D964" s="213" t="s">
        <v>199</v>
      </c>
      <c r="E964" s="300" t="s">
        <v>1</v>
      </c>
      <c r="F964" s="301" t="s">
        <v>1498</v>
      </c>
      <c r="G964" s="299"/>
      <c r="H964" s="302">
        <v>1.3999999999999999</v>
      </c>
      <c r="I964" s="303"/>
      <c r="J964" s="299"/>
      <c r="K964" s="299"/>
      <c r="L964" s="304"/>
      <c r="M964" s="305"/>
      <c r="N964" s="306"/>
      <c r="O964" s="306"/>
      <c r="P964" s="306"/>
      <c r="Q964" s="306"/>
      <c r="R964" s="306"/>
      <c r="S964" s="306"/>
      <c r="T964" s="307"/>
      <c r="U964" s="16"/>
      <c r="V964" s="16"/>
      <c r="W964" s="16"/>
      <c r="X964" s="16"/>
      <c r="Y964" s="16"/>
      <c r="Z964" s="16"/>
      <c r="AA964" s="16"/>
      <c r="AB964" s="16"/>
      <c r="AC964" s="16"/>
      <c r="AD964" s="16"/>
      <c r="AE964" s="16"/>
      <c r="AT964" s="308" t="s">
        <v>199</v>
      </c>
      <c r="AU964" s="308" t="s">
        <v>85</v>
      </c>
      <c r="AV964" s="16" t="s">
        <v>229</v>
      </c>
      <c r="AW964" s="16" t="s">
        <v>32</v>
      </c>
      <c r="AX964" s="16" t="s">
        <v>76</v>
      </c>
      <c r="AY964" s="308" t="s">
        <v>195</v>
      </c>
    </row>
    <row r="965" s="15" customFormat="1">
      <c r="A965" s="15"/>
      <c r="B965" s="287"/>
      <c r="C965" s="288"/>
      <c r="D965" s="213" t="s">
        <v>199</v>
      </c>
      <c r="E965" s="289" t="s">
        <v>1</v>
      </c>
      <c r="F965" s="290" t="s">
        <v>1422</v>
      </c>
      <c r="G965" s="288"/>
      <c r="H965" s="291">
        <v>34.524999999999999</v>
      </c>
      <c r="I965" s="292"/>
      <c r="J965" s="288"/>
      <c r="K965" s="288"/>
      <c r="L965" s="293"/>
      <c r="M965" s="294"/>
      <c r="N965" s="295"/>
      <c r="O965" s="295"/>
      <c r="P965" s="295"/>
      <c r="Q965" s="295"/>
      <c r="R965" s="295"/>
      <c r="S965" s="295"/>
      <c r="T965" s="296"/>
      <c r="U965" s="15"/>
      <c r="V965" s="15"/>
      <c r="W965" s="15"/>
      <c r="X965" s="15"/>
      <c r="Y965" s="15"/>
      <c r="Z965" s="15"/>
      <c r="AA965" s="15"/>
      <c r="AB965" s="15"/>
      <c r="AC965" s="15"/>
      <c r="AD965" s="15"/>
      <c r="AE965" s="15"/>
      <c r="AT965" s="297" t="s">
        <v>199</v>
      </c>
      <c r="AU965" s="297" t="s">
        <v>85</v>
      </c>
      <c r="AV965" s="15" t="s">
        <v>234</v>
      </c>
      <c r="AW965" s="15" t="s">
        <v>32</v>
      </c>
      <c r="AX965" s="15" t="s">
        <v>83</v>
      </c>
      <c r="AY965" s="297" t="s">
        <v>195</v>
      </c>
    </row>
    <row r="966" s="13" customFormat="1" ht="22.8" customHeight="1">
      <c r="A966" s="13"/>
      <c r="B966" s="248"/>
      <c r="C966" s="249"/>
      <c r="D966" s="250" t="s">
        <v>75</v>
      </c>
      <c r="E966" s="285" t="s">
        <v>239</v>
      </c>
      <c r="F966" s="285" t="s">
        <v>1780</v>
      </c>
      <c r="G966" s="249"/>
      <c r="H966" s="249"/>
      <c r="I966" s="252"/>
      <c r="J966" s="286">
        <f>BK966</f>
        <v>0</v>
      </c>
      <c r="K966" s="249"/>
      <c r="L966" s="254"/>
      <c r="M966" s="255"/>
      <c r="N966" s="256"/>
      <c r="O966" s="256"/>
      <c r="P966" s="257">
        <f>SUM(P967:P1287)</f>
        <v>0</v>
      </c>
      <c r="Q966" s="256"/>
      <c r="R966" s="257">
        <f>SUM(R967:R1287)</f>
        <v>7.6252282000000005</v>
      </c>
      <c r="S966" s="256"/>
      <c r="T966" s="258">
        <f>SUM(T967:T1287)</f>
        <v>0</v>
      </c>
      <c r="U966" s="13"/>
      <c r="V966" s="13"/>
      <c r="W966" s="13"/>
      <c r="X966" s="13"/>
      <c r="Y966" s="13"/>
      <c r="Z966" s="13"/>
      <c r="AA966" s="13"/>
      <c r="AB966" s="13"/>
      <c r="AC966" s="13"/>
      <c r="AD966" s="13"/>
      <c r="AE966" s="13"/>
      <c r="AR966" s="259" t="s">
        <v>83</v>
      </c>
      <c r="AT966" s="260" t="s">
        <v>75</v>
      </c>
      <c r="AU966" s="260" t="s">
        <v>83</v>
      </c>
      <c r="AY966" s="259" t="s">
        <v>195</v>
      </c>
      <c r="BK966" s="261">
        <f>SUM(BK967:BK1287)</f>
        <v>0</v>
      </c>
    </row>
    <row r="967" s="2" customFormat="1" ht="21.75" customHeight="1">
      <c r="A967" s="39"/>
      <c r="B967" s="40"/>
      <c r="C967" s="200" t="s">
        <v>429</v>
      </c>
      <c r="D967" s="200" t="s">
        <v>191</v>
      </c>
      <c r="E967" s="201" t="s">
        <v>3666</v>
      </c>
      <c r="F967" s="202" t="s">
        <v>3667</v>
      </c>
      <c r="G967" s="203" t="s">
        <v>1411</v>
      </c>
      <c r="H967" s="204">
        <v>19.989999999999998</v>
      </c>
      <c r="I967" s="205"/>
      <c r="J967" s="206">
        <f>ROUND(I967*H967,2)</f>
        <v>0</v>
      </c>
      <c r="K967" s="202" t="s">
        <v>1412</v>
      </c>
      <c r="L967" s="45"/>
      <c r="M967" s="207" t="s">
        <v>1</v>
      </c>
      <c r="N967" s="208" t="s">
        <v>41</v>
      </c>
      <c r="O967" s="92"/>
      <c r="P967" s="209">
        <f>O967*H967</f>
        <v>0</v>
      </c>
      <c r="Q967" s="209">
        <v>0</v>
      </c>
      <c r="R967" s="209">
        <f>Q967*H967</f>
        <v>0</v>
      </c>
      <c r="S967" s="209">
        <v>0</v>
      </c>
      <c r="T967" s="210">
        <f>S967*H967</f>
        <v>0</v>
      </c>
      <c r="U967" s="39"/>
      <c r="V967" s="39"/>
      <c r="W967" s="39"/>
      <c r="X967" s="39"/>
      <c r="Y967" s="39"/>
      <c r="Z967" s="39"/>
      <c r="AA967" s="39"/>
      <c r="AB967" s="39"/>
      <c r="AC967" s="39"/>
      <c r="AD967" s="39"/>
      <c r="AE967" s="39"/>
      <c r="AR967" s="211" t="s">
        <v>234</v>
      </c>
      <c r="AT967" s="211" t="s">
        <v>191</v>
      </c>
      <c r="AU967" s="211" t="s">
        <v>85</v>
      </c>
      <c r="AY967" s="18" t="s">
        <v>195</v>
      </c>
      <c r="BE967" s="212">
        <f>IF(N967="základní",J967,0)</f>
        <v>0</v>
      </c>
      <c r="BF967" s="212">
        <f>IF(N967="snížená",J967,0)</f>
        <v>0</v>
      </c>
      <c r="BG967" s="212">
        <f>IF(N967="zákl. přenesená",J967,0)</f>
        <v>0</v>
      </c>
      <c r="BH967" s="212">
        <f>IF(N967="sníž. přenesená",J967,0)</f>
        <v>0</v>
      </c>
      <c r="BI967" s="212">
        <f>IF(N967="nulová",J967,0)</f>
        <v>0</v>
      </c>
      <c r="BJ967" s="18" t="s">
        <v>83</v>
      </c>
      <c r="BK967" s="212">
        <f>ROUND(I967*H967,2)</f>
        <v>0</v>
      </c>
      <c r="BL967" s="18" t="s">
        <v>234</v>
      </c>
      <c r="BM967" s="211" t="s">
        <v>3668</v>
      </c>
    </row>
    <row r="968" s="10" customFormat="1">
      <c r="A968" s="10"/>
      <c r="B968" s="218"/>
      <c r="C968" s="219"/>
      <c r="D968" s="213" t="s">
        <v>199</v>
      </c>
      <c r="E968" s="220" t="s">
        <v>1</v>
      </c>
      <c r="F968" s="221" t="s">
        <v>3669</v>
      </c>
      <c r="G968" s="219"/>
      <c r="H968" s="220" t="s">
        <v>1</v>
      </c>
      <c r="I968" s="222"/>
      <c r="J968" s="219"/>
      <c r="K968" s="219"/>
      <c r="L968" s="223"/>
      <c r="M968" s="224"/>
      <c r="N968" s="225"/>
      <c r="O968" s="225"/>
      <c r="P968" s="225"/>
      <c r="Q968" s="225"/>
      <c r="R968" s="225"/>
      <c r="S968" s="225"/>
      <c r="T968" s="226"/>
      <c r="U968" s="10"/>
      <c r="V968" s="10"/>
      <c r="W968" s="10"/>
      <c r="X968" s="10"/>
      <c r="Y968" s="10"/>
      <c r="Z968" s="10"/>
      <c r="AA968" s="10"/>
      <c r="AB968" s="10"/>
      <c r="AC968" s="10"/>
      <c r="AD968" s="10"/>
      <c r="AE968" s="10"/>
      <c r="AT968" s="227" t="s">
        <v>199</v>
      </c>
      <c r="AU968" s="227" t="s">
        <v>85</v>
      </c>
      <c r="AV968" s="10" t="s">
        <v>83</v>
      </c>
      <c r="AW968" s="10" t="s">
        <v>32</v>
      </c>
      <c r="AX968" s="10" t="s">
        <v>76</v>
      </c>
      <c r="AY968" s="227" t="s">
        <v>195</v>
      </c>
    </row>
    <row r="969" s="10" customFormat="1">
      <c r="A969" s="10"/>
      <c r="B969" s="218"/>
      <c r="C969" s="219"/>
      <c r="D969" s="213" t="s">
        <v>199</v>
      </c>
      <c r="E969" s="220" t="s">
        <v>1</v>
      </c>
      <c r="F969" s="221" t="s">
        <v>3121</v>
      </c>
      <c r="G969" s="219"/>
      <c r="H969" s="220" t="s">
        <v>1</v>
      </c>
      <c r="I969" s="222"/>
      <c r="J969" s="219"/>
      <c r="K969" s="219"/>
      <c r="L969" s="223"/>
      <c r="M969" s="224"/>
      <c r="N969" s="225"/>
      <c r="O969" s="225"/>
      <c r="P969" s="225"/>
      <c r="Q969" s="225"/>
      <c r="R969" s="225"/>
      <c r="S969" s="225"/>
      <c r="T969" s="226"/>
      <c r="U969" s="10"/>
      <c r="V969" s="10"/>
      <c r="W969" s="10"/>
      <c r="X969" s="10"/>
      <c r="Y969" s="10"/>
      <c r="Z969" s="10"/>
      <c r="AA969" s="10"/>
      <c r="AB969" s="10"/>
      <c r="AC969" s="10"/>
      <c r="AD969" s="10"/>
      <c r="AE969" s="10"/>
      <c r="AT969" s="227" t="s">
        <v>199</v>
      </c>
      <c r="AU969" s="227" t="s">
        <v>85</v>
      </c>
      <c r="AV969" s="10" t="s">
        <v>83</v>
      </c>
      <c r="AW969" s="10" t="s">
        <v>32</v>
      </c>
      <c r="AX969" s="10" t="s">
        <v>76</v>
      </c>
      <c r="AY969" s="227" t="s">
        <v>195</v>
      </c>
    </row>
    <row r="970" s="11" customFormat="1">
      <c r="A970" s="11"/>
      <c r="B970" s="228"/>
      <c r="C970" s="229"/>
      <c r="D970" s="213" t="s">
        <v>199</v>
      </c>
      <c r="E970" s="230" t="s">
        <v>1</v>
      </c>
      <c r="F970" s="231" t="s">
        <v>3122</v>
      </c>
      <c r="G970" s="229"/>
      <c r="H970" s="232">
        <v>14.220000000000001</v>
      </c>
      <c r="I970" s="233"/>
      <c r="J970" s="229"/>
      <c r="K970" s="229"/>
      <c r="L970" s="234"/>
      <c r="M970" s="235"/>
      <c r="N970" s="236"/>
      <c r="O970" s="236"/>
      <c r="P970" s="236"/>
      <c r="Q970" s="236"/>
      <c r="R970" s="236"/>
      <c r="S970" s="236"/>
      <c r="T970" s="237"/>
      <c r="U970" s="11"/>
      <c r="V970" s="11"/>
      <c r="W970" s="11"/>
      <c r="X970" s="11"/>
      <c r="Y970" s="11"/>
      <c r="Z970" s="11"/>
      <c r="AA970" s="11"/>
      <c r="AB970" s="11"/>
      <c r="AC970" s="11"/>
      <c r="AD970" s="11"/>
      <c r="AE970" s="11"/>
      <c r="AT970" s="238" t="s">
        <v>199</v>
      </c>
      <c r="AU970" s="238" t="s">
        <v>85</v>
      </c>
      <c r="AV970" s="11" t="s">
        <v>85</v>
      </c>
      <c r="AW970" s="11" t="s">
        <v>32</v>
      </c>
      <c r="AX970" s="11" t="s">
        <v>76</v>
      </c>
      <c r="AY970" s="238" t="s">
        <v>195</v>
      </c>
    </row>
    <row r="971" s="11" customFormat="1">
      <c r="A971" s="11"/>
      <c r="B971" s="228"/>
      <c r="C971" s="229"/>
      <c r="D971" s="213" t="s">
        <v>199</v>
      </c>
      <c r="E971" s="230" t="s">
        <v>1</v>
      </c>
      <c r="F971" s="231" t="s">
        <v>3114</v>
      </c>
      <c r="G971" s="229"/>
      <c r="H971" s="232">
        <v>3.25</v>
      </c>
      <c r="I971" s="233"/>
      <c r="J971" s="229"/>
      <c r="K971" s="229"/>
      <c r="L971" s="234"/>
      <c r="M971" s="235"/>
      <c r="N971" s="236"/>
      <c r="O971" s="236"/>
      <c r="P971" s="236"/>
      <c r="Q971" s="236"/>
      <c r="R971" s="236"/>
      <c r="S971" s="236"/>
      <c r="T971" s="237"/>
      <c r="U971" s="11"/>
      <c r="V971" s="11"/>
      <c r="W971" s="11"/>
      <c r="X971" s="11"/>
      <c r="Y971" s="11"/>
      <c r="Z971" s="11"/>
      <c r="AA971" s="11"/>
      <c r="AB971" s="11"/>
      <c r="AC971" s="11"/>
      <c r="AD971" s="11"/>
      <c r="AE971" s="11"/>
      <c r="AT971" s="238" t="s">
        <v>199</v>
      </c>
      <c r="AU971" s="238" t="s">
        <v>85</v>
      </c>
      <c r="AV971" s="11" t="s">
        <v>85</v>
      </c>
      <c r="AW971" s="11" t="s">
        <v>32</v>
      </c>
      <c r="AX971" s="11" t="s">
        <v>76</v>
      </c>
      <c r="AY971" s="238" t="s">
        <v>195</v>
      </c>
    </row>
    <row r="972" s="11" customFormat="1">
      <c r="A972" s="11"/>
      <c r="B972" s="228"/>
      <c r="C972" s="229"/>
      <c r="D972" s="213" t="s">
        <v>199</v>
      </c>
      <c r="E972" s="230" t="s">
        <v>1</v>
      </c>
      <c r="F972" s="231" t="s">
        <v>3123</v>
      </c>
      <c r="G972" s="229"/>
      <c r="H972" s="232">
        <v>2.52</v>
      </c>
      <c r="I972" s="233"/>
      <c r="J972" s="229"/>
      <c r="K972" s="229"/>
      <c r="L972" s="234"/>
      <c r="M972" s="235"/>
      <c r="N972" s="236"/>
      <c r="O972" s="236"/>
      <c r="P972" s="236"/>
      <c r="Q972" s="236"/>
      <c r="R972" s="236"/>
      <c r="S972" s="236"/>
      <c r="T972" s="237"/>
      <c r="U972" s="11"/>
      <c r="V972" s="11"/>
      <c r="W972" s="11"/>
      <c r="X972" s="11"/>
      <c r="Y972" s="11"/>
      <c r="Z972" s="11"/>
      <c r="AA972" s="11"/>
      <c r="AB972" s="11"/>
      <c r="AC972" s="11"/>
      <c r="AD972" s="11"/>
      <c r="AE972" s="11"/>
      <c r="AT972" s="238" t="s">
        <v>199</v>
      </c>
      <c r="AU972" s="238" t="s">
        <v>85</v>
      </c>
      <c r="AV972" s="11" t="s">
        <v>85</v>
      </c>
      <c r="AW972" s="11" t="s">
        <v>32</v>
      </c>
      <c r="AX972" s="11" t="s">
        <v>76</v>
      </c>
      <c r="AY972" s="238" t="s">
        <v>195</v>
      </c>
    </row>
    <row r="973" s="15" customFormat="1">
      <c r="A973" s="15"/>
      <c r="B973" s="287"/>
      <c r="C973" s="288"/>
      <c r="D973" s="213" t="s">
        <v>199</v>
      </c>
      <c r="E973" s="289" t="s">
        <v>1</v>
      </c>
      <c r="F973" s="290" t="s">
        <v>1422</v>
      </c>
      <c r="G973" s="288"/>
      <c r="H973" s="291">
        <v>19.989999999999998</v>
      </c>
      <c r="I973" s="292"/>
      <c r="J973" s="288"/>
      <c r="K973" s="288"/>
      <c r="L973" s="293"/>
      <c r="M973" s="294"/>
      <c r="N973" s="295"/>
      <c r="O973" s="295"/>
      <c r="P973" s="295"/>
      <c r="Q973" s="295"/>
      <c r="R973" s="295"/>
      <c r="S973" s="295"/>
      <c r="T973" s="296"/>
      <c r="U973" s="15"/>
      <c r="V973" s="15"/>
      <c r="W973" s="15"/>
      <c r="X973" s="15"/>
      <c r="Y973" s="15"/>
      <c r="Z973" s="15"/>
      <c r="AA973" s="15"/>
      <c r="AB973" s="15"/>
      <c r="AC973" s="15"/>
      <c r="AD973" s="15"/>
      <c r="AE973" s="15"/>
      <c r="AT973" s="297" t="s">
        <v>199</v>
      </c>
      <c r="AU973" s="297" t="s">
        <v>85</v>
      </c>
      <c r="AV973" s="15" t="s">
        <v>234</v>
      </c>
      <c r="AW973" s="15" t="s">
        <v>32</v>
      </c>
      <c r="AX973" s="15" t="s">
        <v>83</v>
      </c>
      <c r="AY973" s="297" t="s">
        <v>195</v>
      </c>
    </row>
    <row r="974" s="2" customFormat="1" ht="24.15" customHeight="1">
      <c r="A974" s="39"/>
      <c r="B974" s="40"/>
      <c r="C974" s="200" t="s">
        <v>432</v>
      </c>
      <c r="D974" s="200" t="s">
        <v>191</v>
      </c>
      <c r="E974" s="201" t="s">
        <v>3670</v>
      </c>
      <c r="F974" s="202" t="s">
        <v>3671</v>
      </c>
      <c r="G974" s="203" t="s">
        <v>1411</v>
      </c>
      <c r="H974" s="204">
        <v>68.269999999999996</v>
      </c>
      <c r="I974" s="205"/>
      <c r="J974" s="206">
        <f>ROUND(I974*H974,2)</f>
        <v>0</v>
      </c>
      <c r="K974" s="202" t="s">
        <v>1412</v>
      </c>
      <c r="L974" s="45"/>
      <c r="M974" s="207" t="s">
        <v>1</v>
      </c>
      <c r="N974" s="208" t="s">
        <v>41</v>
      </c>
      <c r="O974" s="92"/>
      <c r="P974" s="209">
        <f>O974*H974</f>
        <v>0</v>
      </c>
      <c r="Q974" s="209">
        <v>0</v>
      </c>
      <c r="R974" s="209">
        <f>Q974*H974</f>
        <v>0</v>
      </c>
      <c r="S974" s="209">
        <v>0</v>
      </c>
      <c r="T974" s="210">
        <f>S974*H974</f>
        <v>0</v>
      </c>
      <c r="U974" s="39"/>
      <c r="V974" s="39"/>
      <c r="W974" s="39"/>
      <c r="X974" s="39"/>
      <c r="Y974" s="39"/>
      <c r="Z974" s="39"/>
      <c r="AA974" s="39"/>
      <c r="AB974" s="39"/>
      <c r="AC974" s="39"/>
      <c r="AD974" s="39"/>
      <c r="AE974" s="39"/>
      <c r="AR974" s="211" t="s">
        <v>234</v>
      </c>
      <c r="AT974" s="211" t="s">
        <v>191</v>
      </c>
      <c r="AU974" s="211" t="s">
        <v>85</v>
      </c>
      <c r="AY974" s="18" t="s">
        <v>195</v>
      </c>
      <c r="BE974" s="212">
        <f>IF(N974="základní",J974,0)</f>
        <v>0</v>
      </c>
      <c r="BF974" s="212">
        <f>IF(N974="snížená",J974,0)</f>
        <v>0</v>
      </c>
      <c r="BG974" s="212">
        <f>IF(N974="zákl. přenesená",J974,0)</f>
        <v>0</v>
      </c>
      <c r="BH974" s="212">
        <f>IF(N974="sníž. přenesená",J974,0)</f>
        <v>0</v>
      </c>
      <c r="BI974" s="212">
        <f>IF(N974="nulová",J974,0)</f>
        <v>0</v>
      </c>
      <c r="BJ974" s="18" t="s">
        <v>83</v>
      </c>
      <c r="BK974" s="212">
        <f>ROUND(I974*H974,2)</f>
        <v>0</v>
      </c>
      <c r="BL974" s="18" t="s">
        <v>234</v>
      </c>
      <c r="BM974" s="211" t="s">
        <v>3672</v>
      </c>
    </row>
    <row r="975" s="10" customFormat="1">
      <c r="A975" s="10"/>
      <c r="B975" s="218"/>
      <c r="C975" s="219"/>
      <c r="D975" s="213" t="s">
        <v>199</v>
      </c>
      <c r="E975" s="220" t="s">
        <v>1</v>
      </c>
      <c r="F975" s="221" t="s">
        <v>3124</v>
      </c>
      <c r="G975" s="219"/>
      <c r="H975" s="220" t="s">
        <v>1</v>
      </c>
      <c r="I975" s="222"/>
      <c r="J975" s="219"/>
      <c r="K975" s="219"/>
      <c r="L975" s="223"/>
      <c r="M975" s="224"/>
      <c r="N975" s="225"/>
      <c r="O975" s="225"/>
      <c r="P975" s="225"/>
      <c r="Q975" s="225"/>
      <c r="R975" s="225"/>
      <c r="S975" s="225"/>
      <c r="T975" s="226"/>
      <c r="U975" s="10"/>
      <c r="V975" s="10"/>
      <c r="W975" s="10"/>
      <c r="X975" s="10"/>
      <c r="Y975" s="10"/>
      <c r="Z975" s="10"/>
      <c r="AA975" s="10"/>
      <c r="AB975" s="10"/>
      <c r="AC975" s="10"/>
      <c r="AD975" s="10"/>
      <c r="AE975" s="10"/>
      <c r="AT975" s="227" t="s">
        <v>199</v>
      </c>
      <c r="AU975" s="227" t="s">
        <v>85</v>
      </c>
      <c r="AV975" s="10" t="s">
        <v>83</v>
      </c>
      <c r="AW975" s="10" t="s">
        <v>32</v>
      </c>
      <c r="AX975" s="10" t="s">
        <v>76</v>
      </c>
      <c r="AY975" s="227" t="s">
        <v>195</v>
      </c>
    </row>
    <row r="976" s="11" customFormat="1">
      <c r="A976" s="11"/>
      <c r="B976" s="228"/>
      <c r="C976" s="229"/>
      <c r="D976" s="213" t="s">
        <v>199</v>
      </c>
      <c r="E976" s="230" t="s">
        <v>1</v>
      </c>
      <c r="F976" s="231" t="s">
        <v>3125</v>
      </c>
      <c r="G976" s="229"/>
      <c r="H976" s="232">
        <v>5.1600000000000001</v>
      </c>
      <c r="I976" s="233"/>
      <c r="J976" s="229"/>
      <c r="K976" s="229"/>
      <c r="L976" s="234"/>
      <c r="M976" s="235"/>
      <c r="N976" s="236"/>
      <c r="O976" s="236"/>
      <c r="P976" s="236"/>
      <c r="Q976" s="236"/>
      <c r="R976" s="236"/>
      <c r="S976" s="236"/>
      <c r="T976" s="237"/>
      <c r="U976" s="11"/>
      <c r="V976" s="11"/>
      <c r="W976" s="11"/>
      <c r="X976" s="11"/>
      <c r="Y976" s="11"/>
      <c r="Z976" s="11"/>
      <c r="AA976" s="11"/>
      <c r="AB976" s="11"/>
      <c r="AC976" s="11"/>
      <c r="AD976" s="11"/>
      <c r="AE976" s="11"/>
      <c r="AT976" s="238" t="s">
        <v>199</v>
      </c>
      <c r="AU976" s="238" t="s">
        <v>85</v>
      </c>
      <c r="AV976" s="11" t="s">
        <v>85</v>
      </c>
      <c r="AW976" s="11" t="s">
        <v>32</v>
      </c>
      <c r="AX976" s="11" t="s">
        <v>76</v>
      </c>
      <c r="AY976" s="238" t="s">
        <v>195</v>
      </c>
    </row>
    <row r="977" s="11" customFormat="1">
      <c r="A977" s="11"/>
      <c r="B977" s="228"/>
      <c r="C977" s="229"/>
      <c r="D977" s="213" t="s">
        <v>199</v>
      </c>
      <c r="E977" s="230" t="s">
        <v>1</v>
      </c>
      <c r="F977" s="231" t="s">
        <v>3114</v>
      </c>
      <c r="G977" s="229"/>
      <c r="H977" s="232">
        <v>3.25</v>
      </c>
      <c r="I977" s="233"/>
      <c r="J977" s="229"/>
      <c r="K977" s="229"/>
      <c r="L977" s="234"/>
      <c r="M977" s="235"/>
      <c r="N977" s="236"/>
      <c r="O977" s="236"/>
      <c r="P977" s="236"/>
      <c r="Q977" s="236"/>
      <c r="R977" s="236"/>
      <c r="S977" s="236"/>
      <c r="T977" s="237"/>
      <c r="U977" s="11"/>
      <c r="V977" s="11"/>
      <c r="W977" s="11"/>
      <c r="X977" s="11"/>
      <c r="Y977" s="11"/>
      <c r="Z977" s="11"/>
      <c r="AA977" s="11"/>
      <c r="AB977" s="11"/>
      <c r="AC977" s="11"/>
      <c r="AD977" s="11"/>
      <c r="AE977" s="11"/>
      <c r="AT977" s="238" t="s">
        <v>199</v>
      </c>
      <c r="AU977" s="238" t="s">
        <v>85</v>
      </c>
      <c r="AV977" s="11" t="s">
        <v>85</v>
      </c>
      <c r="AW977" s="11" t="s">
        <v>32</v>
      </c>
      <c r="AX977" s="11" t="s">
        <v>76</v>
      </c>
      <c r="AY977" s="238" t="s">
        <v>195</v>
      </c>
    </row>
    <row r="978" s="11" customFormat="1">
      <c r="A978" s="11"/>
      <c r="B978" s="228"/>
      <c r="C978" s="229"/>
      <c r="D978" s="213" t="s">
        <v>199</v>
      </c>
      <c r="E978" s="230" t="s">
        <v>1</v>
      </c>
      <c r="F978" s="231" t="s">
        <v>3126</v>
      </c>
      <c r="G978" s="229"/>
      <c r="H978" s="232">
        <v>24.539999999999999</v>
      </c>
      <c r="I978" s="233"/>
      <c r="J978" s="229"/>
      <c r="K978" s="229"/>
      <c r="L978" s="234"/>
      <c r="M978" s="235"/>
      <c r="N978" s="236"/>
      <c r="O978" s="236"/>
      <c r="P978" s="236"/>
      <c r="Q978" s="236"/>
      <c r="R978" s="236"/>
      <c r="S978" s="236"/>
      <c r="T978" s="237"/>
      <c r="U978" s="11"/>
      <c r="V978" s="11"/>
      <c r="W978" s="11"/>
      <c r="X978" s="11"/>
      <c r="Y978" s="11"/>
      <c r="Z978" s="11"/>
      <c r="AA978" s="11"/>
      <c r="AB978" s="11"/>
      <c r="AC978" s="11"/>
      <c r="AD978" s="11"/>
      <c r="AE978" s="11"/>
      <c r="AT978" s="238" t="s">
        <v>199</v>
      </c>
      <c r="AU978" s="238" t="s">
        <v>85</v>
      </c>
      <c r="AV978" s="11" t="s">
        <v>85</v>
      </c>
      <c r="AW978" s="11" t="s">
        <v>32</v>
      </c>
      <c r="AX978" s="11" t="s">
        <v>76</v>
      </c>
      <c r="AY978" s="238" t="s">
        <v>195</v>
      </c>
    </row>
    <row r="979" s="11" customFormat="1">
      <c r="A979" s="11"/>
      <c r="B979" s="228"/>
      <c r="C979" s="229"/>
      <c r="D979" s="213" t="s">
        <v>199</v>
      </c>
      <c r="E979" s="230" t="s">
        <v>1</v>
      </c>
      <c r="F979" s="231" t="s">
        <v>3127</v>
      </c>
      <c r="G979" s="229"/>
      <c r="H979" s="232">
        <v>6.5</v>
      </c>
      <c r="I979" s="233"/>
      <c r="J979" s="229"/>
      <c r="K979" s="229"/>
      <c r="L979" s="234"/>
      <c r="M979" s="235"/>
      <c r="N979" s="236"/>
      <c r="O979" s="236"/>
      <c r="P979" s="236"/>
      <c r="Q979" s="236"/>
      <c r="R979" s="236"/>
      <c r="S979" s="236"/>
      <c r="T979" s="237"/>
      <c r="U979" s="11"/>
      <c r="V979" s="11"/>
      <c r="W979" s="11"/>
      <c r="X979" s="11"/>
      <c r="Y979" s="11"/>
      <c r="Z979" s="11"/>
      <c r="AA979" s="11"/>
      <c r="AB979" s="11"/>
      <c r="AC979" s="11"/>
      <c r="AD979" s="11"/>
      <c r="AE979" s="11"/>
      <c r="AT979" s="238" t="s">
        <v>199</v>
      </c>
      <c r="AU979" s="238" t="s">
        <v>85</v>
      </c>
      <c r="AV979" s="11" t="s">
        <v>85</v>
      </c>
      <c r="AW979" s="11" t="s">
        <v>32</v>
      </c>
      <c r="AX979" s="11" t="s">
        <v>76</v>
      </c>
      <c r="AY979" s="238" t="s">
        <v>195</v>
      </c>
    </row>
    <row r="980" s="11" customFormat="1">
      <c r="A980" s="11"/>
      <c r="B980" s="228"/>
      <c r="C980" s="229"/>
      <c r="D980" s="213" t="s">
        <v>199</v>
      </c>
      <c r="E980" s="230" t="s">
        <v>1</v>
      </c>
      <c r="F980" s="231" t="s">
        <v>3128</v>
      </c>
      <c r="G980" s="229"/>
      <c r="H980" s="232">
        <v>22.32</v>
      </c>
      <c r="I980" s="233"/>
      <c r="J980" s="229"/>
      <c r="K980" s="229"/>
      <c r="L980" s="234"/>
      <c r="M980" s="235"/>
      <c r="N980" s="236"/>
      <c r="O980" s="236"/>
      <c r="P980" s="236"/>
      <c r="Q980" s="236"/>
      <c r="R980" s="236"/>
      <c r="S980" s="236"/>
      <c r="T980" s="237"/>
      <c r="U980" s="11"/>
      <c r="V980" s="11"/>
      <c r="W980" s="11"/>
      <c r="X980" s="11"/>
      <c r="Y980" s="11"/>
      <c r="Z980" s="11"/>
      <c r="AA980" s="11"/>
      <c r="AB980" s="11"/>
      <c r="AC980" s="11"/>
      <c r="AD980" s="11"/>
      <c r="AE980" s="11"/>
      <c r="AT980" s="238" t="s">
        <v>199</v>
      </c>
      <c r="AU980" s="238" t="s">
        <v>85</v>
      </c>
      <c r="AV980" s="11" t="s">
        <v>85</v>
      </c>
      <c r="AW980" s="11" t="s">
        <v>32</v>
      </c>
      <c r="AX980" s="11" t="s">
        <v>76</v>
      </c>
      <c r="AY980" s="238" t="s">
        <v>195</v>
      </c>
    </row>
    <row r="981" s="11" customFormat="1">
      <c r="A981" s="11"/>
      <c r="B981" s="228"/>
      <c r="C981" s="229"/>
      <c r="D981" s="213" t="s">
        <v>199</v>
      </c>
      <c r="E981" s="230" t="s">
        <v>1</v>
      </c>
      <c r="F981" s="231" t="s">
        <v>3127</v>
      </c>
      <c r="G981" s="229"/>
      <c r="H981" s="232">
        <v>6.5</v>
      </c>
      <c r="I981" s="233"/>
      <c r="J981" s="229"/>
      <c r="K981" s="229"/>
      <c r="L981" s="234"/>
      <c r="M981" s="235"/>
      <c r="N981" s="236"/>
      <c r="O981" s="236"/>
      <c r="P981" s="236"/>
      <c r="Q981" s="236"/>
      <c r="R981" s="236"/>
      <c r="S981" s="236"/>
      <c r="T981" s="237"/>
      <c r="U981" s="11"/>
      <c r="V981" s="11"/>
      <c r="W981" s="11"/>
      <c r="X981" s="11"/>
      <c r="Y981" s="11"/>
      <c r="Z981" s="11"/>
      <c r="AA981" s="11"/>
      <c r="AB981" s="11"/>
      <c r="AC981" s="11"/>
      <c r="AD981" s="11"/>
      <c r="AE981" s="11"/>
      <c r="AT981" s="238" t="s">
        <v>199</v>
      </c>
      <c r="AU981" s="238" t="s">
        <v>85</v>
      </c>
      <c r="AV981" s="11" t="s">
        <v>85</v>
      </c>
      <c r="AW981" s="11" t="s">
        <v>32</v>
      </c>
      <c r="AX981" s="11" t="s">
        <v>76</v>
      </c>
      <c r="AY981" s="238" t="s">
        <v>195</v>
      </c>
    </row>
    <row r="982" s="15" customFormat="1">
      <c r="A982" s="15"/>
      <c r="B982" s="287"/>
      <c r="C982" s="288"/>
      <c r="D982" s="213" t="s">
        <v>199</v>
      </c>
      <c r="E982" s="289" t="s">
        <v>1</v>
      </c>
      <c r="F982" s="290" t="s">
        <v>1422</v>
      </c>
      <c r="G982" s="288"/>
      <c r="H982" s="291">
        <v>68.269999999999996</v>
      </c>
      <c r="I982" s="292"/>
      <c r="J982" s="288"/>
      <c r="K982" s="288"/>
      <c r="L982" s="293"/>
      <c r="M982" s="294"/>
      <c r="N982" s="295"/>
      <c r="O982" s="295"/>
      <c r="P982" s="295"/>
      <c r="Q982" s="295"/>
      <c r="R982" s="295"/>
      <c r="S982" s="295"/>
      <c r="T982" s="296"/>
      <c r="U982" s="15"/>
      <c r="V982" s="15"/>
      <c r="W982" s="15"/>
      <c r="X982" s="15"/>
      <c r="Y982" s="15"/>
      <c r="Z982" s="15"/>
      <c r="AA982" s="15"/>
      <c r="AB982" s="15"/>
      <c r="AC982" s="15"/>
      <c r="AD982" s="15"/>
      <c r="AE982" s="15"/>
      <c r="AT982" s="297" t="s">
        <v>199</v>
      </c>
      <c r="AU982" s="297" t="s">
        <v>85</v>
      </c>
      <c r="AV982" s="15" t="s">
        <v>234</v>
      </c>
      <c r="AW982" s="15" t="s">
        <v>32</v>
      </c>
      <c r="AX982" s="15" t="s">
        <v>83</v>
      </c>
      <c r="AY982" s="297" t="s">
        <v>195</v>
      </c>
    </row>
    <row r="983" s="2" customFormat="1" ht="24.15" customHeight="1">
      <c r="A983" s="39"/>
      <c r="B983" s="40"/>
      <c r="C983" s="200" t="s">
        <v>435</v>
      </c>
      <c r="D983" s="200" t="s">
        <v>191</v>
      </c>
      <c r="E983" s="201" t="s">
        <v>1781</v>
      </c>
      <c r="F983" s="202" t="s">
        <v>1782</v>
      </c>
      <c r="G983" s="203" t="s">
        <v>1411</v>
      </c>
      <c r="H983" s="204">
        <v>523.06200000000001</v>
      </c>
      <c r="I983" s="205"/>
      <c r="J983" s="206">
        <f>ROUND(I983*H983,2)</f>
        <v>0</v>
      </c>
      <c r="K983" s="202" t="s">
        <v>1412</v>
      </c>
      <c r="L983" s="45"/>
      <c r="M983" s="207" t="s">
        <v>1</v>
      </c>
      <c r="N983" s="208" t="s">
        <v>41</v>
      </c>
      <c r="O983" s="92"/>
      <c r="P983" s="209">
        <f>O983*H983</f>
        <v>0</v>
      </c>
      <c r="Q983" s="209">
        <v>0</v>
      </c>
      <c r="R983" s="209">
        <f>Q983*H983</f>
        <v>0</v>
      </c>
      <c r="S983" s="209">
        <v>0</v>
      </c>
      <c r="T983" s="210">
        <f>S983*H983</f>
        <v>0</v>
      </c>
      <c r="U983" s="39"/>
      <c r="V983" s="39"/>
      <c r="W983" s="39"/>
      <c r="X983" s="39"/>
      <c r="Y983" s="39"/>
      <c r="Z983" s="39"/>
      <c r="AA983" s="39"/>
      <c r="AB983" s="39"/>
      <c r="AC983" s="39"/>
      <c r="AD983" s="39"/>
      <c r="AE983" s="39"/>
      <c r="AR983" s="211" t="s">
        <v>234</v>
      </c>
      <c r="AT983" s="211" t="s">
        <v>191</v>
      </c>
      <c r="AU983" s="211" t="s">
        <v>85</v>
      </c>
      <c r="AY983" s="18" t="s">
        <v>195</v>
      </c>
      <c r="BE983" s="212">
        <f>IF(N983="základní",J983,0)</f>
        <v>0</v>
      </c>
      <c r="BF983" s="212">
        <f>IF(N983="snížená",J983,0)</f>
        <v>0</v>
      </c>
      <c r="BG983" s="212">
        <f>IF(N983="zákl. přenesená",J983,0)</f>
        <v>0</v>
      </c>
      <c r="BH983" s="212">
        <f>IF(N983="sníž. přenesená",J983,0)</f>
        <v>0</v>
      </c>
      <c r="BI983" s="212">
        <f>IF(N983="nulová",J983,0)</f>
        <v>0</v>
      </c>
      <c r="BJ983" s="18" t="s">
        <v>83</v>
      </c>
      <c r="BK983" s="212">
        <f>ROUND(I983*H983,2)</f>
        <v>0</v>
      </c>
      <c r="BL983" s="18" t="s">
        <v>234</v>
      </c>
      <c r="BM983" s="211" t="s">
        <v>3673</v>
      </c>
    </row>
    <row r="984" s="10" customFormat="1">
      <c r="A984" s="10"/>
      <c r="B984" s="218"/>
      <c r="C984" s="219"/>
      <c r="D984" s="213" t="s">
        <v>199</v>
      </c>
      <c r="E984" s="220" t="s">
        <v>1</v>
      </c>
      <c r="F984" s="221" t="s">
        <v>3674</v>
      </c>
      <c r="G984" s="219"/>
      <c r="H984" s="220" t="s">
        <v>1</v>
      </c>
      <c r="I984" s="222"/>
      <c r="J984" s="219"/>
      <c r="K984" s="219"/>
      <c r="L984" s="223"/>
      <c r="M984" s="224"/>
      <c r="N984" s="225"/>
      <c r="O984" s="225"/>
      <c r="P984" s="225"/>
      <c r="Q984" s="225"/>
      <c r="R984" s="225"/>
      <c r="S984" s="225"/>
      <c r="T984" s="226"/>
      <c r="U984" s="10"/>
      <c r="V984" s="10"/>
      <c r="W984" s="10"/>
      <c r="X984" s="10"/>
      <c r="Y984" s="10"/>
      <c r="Z984" s="10"/>
      <c r="AA984" s="10"/>
      <c r="AB984" s="10"/>
      <c r="AC984" s="10"/>
      <c r="AD984" s="10"/>
      <c r="AE984" s="10"/>
      <c r="AT984" s="227" t="s">
        <v>199</v>
      </c>
      <c r="AU984" s="227" t="s">
        <v>85</v>
      </c>
      <c r="AV984" s="10" t="s">
        <v>83</v>
      </c>
      <c r="AW984" s="10" t="s">
        <v>32</v>
      </c>
      <c r="AX984" s="10" t="s">
        <v>76</v>
      </c>
      <c r="AY984" s="227" t="s">
        <v>195</v>
      </c>
    </row>
    <row r="985" s="10" customFormat="1">
      <c r="A985" s="10"/>
      <c r="B985" s="218"/>
      <c r="C985" s="219"/>
      <c r="D985" s="213" t="s">
        <v>199</v>
      </c>
      <c r="E985" s="220" t="s">
        <v>1</v>
      </c>
      <c r="F985" s="221" t="s">
        <v>3675</v>
      </c>
      <c r="G985" s="219"/>
      <c r="H985" s="220" t="s">
        <v>1</v>
      </c>
      <c r="I985" s="222"/>
      <c r="J985" s="219"/>
      <c r="K985" s="219"/>
      <c r="L985" s="223"/>
      <c r="M985" s="224"/>
      <c r="N985" s="225"/>
      <c r="O985" s="225"/>
      <c r="P985" s="225"/>
      <c r="Q985" s="225"/>
      <c r="R985" s="225"/>
      <c r="S985" s="225"/>
      <c r="T985" s="226"/>
      <c r="U985" s="10"/>
      <c r="V985" s="10"/>
      <c r="W985" s="10"/>
      <c r="X985" s="10"/>
      <c r="Y985" s="10"/>
      <c r="Z985" s="10"/>
      <c r="AA985" s="10"/>
      <c r="AB985" s="10"/>
      <c r="AC985" s="10"/>
      <c r="AD985" s="10"/>
      <c r="AE985" s="10"/>
      <c r="AT985" s="227" t="s">
        <v>199</v>
      </c>
      <c r="AU985" s="227" t="s">
        <v>85</v>
      </c>
      <c r="AV985" s="10" t="s">
        <v>83</v>
      </c>
      <c r="AW985" s="10" t="s">
        <v>32</v>
      </c>
      <c r="AX985" s="10" t="s">
        <v>76</v>
      </c>
      <c r="AY985" s="227" t="s">
        <v>195</v>
      </c>
    </row>
    <row r="986" s="11" customFormat="1">
      <c r="A986" s="11"/>
      <c r="B986" s="228"/>
      <c r="C986" s="229"/>
      <c r="D986" s="213" t="s">
        <v>199</v>
      </c>
      <c r="E986" s="230" t="s">
        <v>1</v>
      </c>
      <c r="F986" s="231" t="s">
        <v>3151</v>
      </c>
      <c r="G986" s="229"/>
      <c r="H986" s="232">
        <v>237.756</v>
      </c>
      <c r="I986" s="233"/>
      <c r="J986" s="229"/>
      <c r="K986" s="229"/>
      <c r="L986" s="234"/>
      <c r="M986" s="235"/>
      <c r="N986" s="236"/>
      <c r="O986" s="236"/>
      <c r="P986" s="236"/>
      <c r="Q986" s="236"/>
      <c r="R986" s="236"/>
      <c r="S986" s="236"/>
      <c r="T986" s="237"/>
      <c r="U986" s="11"/>
      <c r="V986" s="11"/>
      <c r="W986" s="11"/>
      <c r="X986" s="11"/>
      <c r="Y986" s="11"/>
      <c r="Z986" s="11"/>
      <c r="AA986" s="11"/>
      <c r="AB986" s="11"/>
      <c r="AC986" s="11"/>
      <c r="AD986" s="11"/>
      <c r="AE986" s="11"/>
      <c r="AT986" s="238" t="s">
        <v>199</v>
      </c>
      <c r="AU986" s="238" t="s">
        <v>85</v>
      </c>
      <c r="AV986" s="11" t="s">
        <v>85</v>
      </c>
      <c r="AW986" s="11" t="s">
        <v>32</v>
      </c>
      <c r="AX986" s="11" t="s">
        <v>76</v>
      </c>
      <c r="AY986" s="238" t="s">
        <v>195</v>
      </c>
    </row>
    <row r="987" s="11" customFormat="1">
      <c r="A987" s="11"/>
      <c r="B987" s="228"/>
      <c r="C987" s="229"/>
      <c r="D987" s="213" t="s">
        <v>199</v>
      </c>
      <c r="E987" s="230" t="s">
        <v>1</v>
      </c>
      <c r="F987" s="231" t="s">
        <v>3152</v>
      </c>
      <c r="G987" s="229"/>
      <c r="H987" s="232">
        <v>39</v>
      </c>
      <c r="I987" s="233"/>
      <c r="J987" s="229"/>
      <c r="K987" s="229"/>
      <c r="L987" s="234"/>
      <c r="M987" s="235"/>
      <c r="N987" s="236"/>
      <c r="O987" s="236"/>
      <c r="P987" s="236"/>
      <c r="Q987" s="236"/>
      <c r="R987" s="236"/>
      <c r="S987" s="236"/>
      <c r="T987" s="237"/>
      <c r="U987" s="11"/>
      <c r="V987" s="11"/>
      <c r="W987" s="11"/>
      <c r="X987" s="11"/>
      <c r="Y987" s="11"/>
      <c r="Z987" s="11"/>
      <c r="AA987" s="11"/>
      <c r="AB987" s="11"/>
      <c r="AC987" s="11"/>
      <c r="AD987" s="11"/>
      <c r="AE987" s="11"/>
      <c r="AT987" s="238" t="s">
        <v>199</v>
      </c>
      <c r="AU987" s="238" t="s">
        <v>85</v>
      </c>
      <c r="AV987" s="11" t="s">
        <v>85</v>
      </c>
      <c r="AW987" s="11" t="s">
        <v>32</v>
      </c>
      <c r="AX987" s="11" t="s">
        <v>76</v>
      </c>
      <c r="AY987" s="238" t="s">
        <v>195</v>
      </c>
    </row>
    <row r="988" s="11" customFormat="1">
      <c r="A988" s="11"/>
      <c r="B988" s="228"/>
      <c r="C988" s="229"/>
      <c r="D988" s="213" t="s">
        <v>199</v>
      </c>
      <c r="E988" s="230" t="s">
        <v>1</v>
      </c>
      <c r="F988" s="231" t="s">
        <v>3676</v>
      </c>
      <c r="G988" s="229"/>
      <c r="H988" s="232">
        <v>166.62000000000001</v>
      </c>
      <c r="I988" s="233"/>
      <c r="J988" s="229"/>
      <c r="K988" s="229"/>
      <c r="L988" s="234"/>
      <c r="M988" s="235"/>
      <c r="N988" s="236"/>
      <c r="O988" s="236"/>
      <c r="P988" s="236"/>
      <c r="Q988" s="236"/>
      <c r="R988" s="236"/>
      <c r="S988" s="236"/>
      <c r="T988" s="237"/>
      <c r="U988" s="11"/>
      <c r="V988" s="11"/>
      <c r="W988" s="11"/>
      <c r="X988" s="11"/>
      <c r="Y988" s="11"/>
      <c r="Z988" s="11"/>
      <c r="AA988" s="11"/>
      <c r="AB988" s="11"/>
      <c r="AC988" s="11"/>
      <c r="AD988" s="11"/>
      <c r="AE988" s="11"/>
      <c r="AT988" s="238" t="s">
        <v>199</v>
      </c>
      <c r="AU988" s="238" t="s">
        <v>85</v>
      </c>
      <c r="AV988" s="11" t="s">
        <v>85</v>
      </c>
      <c r="AW988" s="11" t="s">
        <v>32</v>
      </c>
      <c r="AX988" s="11" t="s">
        <v>76</v>
      </c>
      <c r="AY988" s="238" t="s">
        <v>195</v>
      </c>
    </row>
    <row r="989" s="11" customFormat="1">
      <c r="A989" s="11"/>
      <c r="B989" s="228"/>
      <c r="C989" s="229"/>
      <c r="D989" s="213" t="s">
        <v>199</v>
      </c>
      <c r="E989" s="230" t="s">
        <v>1</v>
      </c>
      <c r="F989" s="231" t="s">
        <v>3154</v>
      </c>
      <c r="G989" s="229"/>
      <c r="H989" s="232">
        <v>32.5</v>
      </c>
      <c r="I989" s="233"/>
      <c r="J989" s="229"/>
      <c r="K989" s="229"/>
      <c r="L989" s="234"/>
      <c r="M989" s="235"/>
      <c r="N989" s="236"/>
      <c r="O989" s="236"/>
      <c r="P989" s="236"/>
      <c r="Q989" s="236"/>
      <c r="R989" s="236"/>
      <c r="S989" s="236"/>
      <c r="T989" s="237"/>
      <c r="U989" s="11"/>
      <c r="V989" s="11"/>
      <c r="W989" s="11"/>
      <c r="X989" s="11"/>
      <c r="Y989" s="11"/>
      <c r="Z989" s="11"/>
      <c r="AA989" s="11"/>
      <c r="AB989" s="11"/>
      <c r="AC989" s="11"/>
      <c r="AD989" s="11"/>
      <c r="AE989" s="11"/>
      <c r="AT989" s="238" t="s">
        <v>199</v>
      </c>
      <c r="AU989" s="238" t="s">
        <v>85</v>
      </c>
      <c r="AV989" s="11" t="s">
        <v>85</v>
      </c>
      <c r="AW989" s="11" t="s">
        <v>32</v>
      </c>
      <c r="AX989" s="11" t="s">
        <v>76</v>
      </c>
      <c r="AY989" s="238" t="s">
        <v>195</v>
      </c>
    </row>
    <row r="990" s="11" customFormat="1">
      <c r="A990" s="11"/>
      <c r="B990" s="228"/>
      <c r="C990" s="229"/>
      <c r="D990" s="213" t="s">
        <v>199</v>
      </c>
      <c r="E990" s="230" t="s">
        <v>1</v>
      </c>
      <c r="F990" s="231" t="s">
        <v>3677</v>
      </c>
      <c r="G990" s="229"/>
      <c r="H990" s="232">
        <v>26.16</v>
      </c>
      <c r="I990" s="233"/>
      <c r="J990" s="229"/>
      <c r="K990" s="229"/>
      <c r="L990" s="234"/>
      <c r="M990" s="235"/>
      <c r="N990" s="236"/>
      <c r="O990" s="236"/>
      <c r="P990" s="236"/>
      <c r="Q990" s="236"/>
      <c r="R990" s="236"/>
      <c r="S990" s="236"/>
      <c r="T990" s="237"/>
      <c r="U990" s="11"/>
      <c r="V990" s="11"/>
      <c r="W990" s="11"/>
      <c r="X990" s="11"/>
      <c r="Y990" s="11"/>
      <c r="Z990" s="11"/>
      <c r="AA990" s="11"/>
      <c r="AB990" s="11"/>
      <c r="AC990" s="11"/>
      <c r="AD990" s="11"/>
      <c r="AE990" s="11"/>
      <c r="AT990" s="238" t="s">
        <v>199</v>
      </c>
      <c r="AU990" s="238" t="s">
        <v>85</v>
      </c>
      <c r="AV990" s="11" t="s">
        <v>85</v>
      </c>
      <c r="AW990" s="11" t="s">
        <v>32</v>
      </c>
      <c r="AX990" s="11" t="s">
        <v>76</v>
      </c>
      <c r="AY990" s="238" t="s">
        <v>195</v>
      </c>
    </row>
    <row r="991" s="11" customFormat="1">
      <c r="A991" s="11"/>
      <c r="B991" s="228"/>
      <c r="C991" s="229"/>
      <c r="D991" s="213" t="s">
        <v>199</v>
      </c>
      <c r="E991" s="230" t="s">
        <v>1</v>
      </c>
      <c r="F991" s="231" t="s">
        <v>3114</v>
      </c>
      <c r="G991" s="229"/>
      <c r="H991" s="232">
        <v>3.25</v>
      </c>
      <c r="I991" s="233"/>
      <c r="J991" s="229"/>
      <c r="K991" s="229"/>
      <c r="L991" s="234"/>
      <c r="M991" s="235"/>
      <c r="N991" s="236"/>
      <c r="O991" s="236"/>
      <c r="P991" s="236"/>
      <c r="Q991" s="236"/>
      <c r="R991" s="236"/>
      <c r="S991" s="236"/>
      <c r="T991" s="237"/>
      <c r="U991" s="11"/>
      <c r="V991" s="11"/>
      <c r="W991" s="11"/>
      <c r="X991" s="11"/>
      <c r="Y991" s="11"/>
      <c r="Z991" s="11"/>
      <c r="AA991" s="11"/>
      <c r="AB991" s="11"/>
      <c r="AC991" s="11"/>
      <c r="AD991" s="11"/>
      <c r="AE991" s="11"/>
      <c r="AT991" s="238" t="s">
        <v>199</v>
      </c>
      <c r="AU991" s="238" t="s">
        <v>85</v>
      </c>
      <c r="AV991" s="11" t="s">
        <v>85</v>
      </c>
      <c r="AW991" s="11" t="s">
        <v>32</v>
      </c>
      <c r="AX991" s="11" t="s">
        <v>76</v>
      </c>
      <c r="AY991" s="238" t="s">
        <v>195</v>
      </c>
    </row>
    <row r="992" s="11" customFormat="1">
      <c r="A992" s="11"/>
      <c r="B992" s="228"/>
      <c r="C992" s="229"/>
      <c r="D992" s="213" t="s">
        <v>199</v>
      </c>
      <c r="E992" s="230" t="s">
        <v>1</v>
      </c>
      <c r="F992" s="231" t="s">
        <v>3678</v>
      </c>
      <c r="G992" s="229"/>
      <c r="H992" s="232">
        <v>5.7000000000000002</v>
      </c>
      <c r="I992" s="233"/>
      <c r="J992" s="229"/>
      <c r="K992" s="229"/>
      <c r="L992" s="234"/>
      <c r="M992" s="235"/>
      <c r="N992" s="236"/>
      <c r="O992" s="236"/>
      <c r="P992" s="236"/>
      <c r="Q992" s="236"/>
      <c r="R992" s="236"/>
      <c r="S992" s="236"/>
      <c r="T992" s="237"/>
      <c r="U992" s="11"/>
      <c r="V992" s="11"/>
      <c r="W992" s="11"/>
      <c r="X992" s="11"/>
      <c r="Y992" s="11"/>
      <c r="Z992" s="11"/>
      <c r="AA992" s="11"/>
      <c r="AB992" s="11"/>
      <c r="AC992" s="11"/>
      <c r="AD992" s="11"/>
      <c r="AE992" s="11"/>
      <c r="AT992" s="238" t="s">
        <v>199</v>
      </c>
      <c r="AU992" s="238" t="s">
        <v>85</v>
      </c>
      <c r="AV992" s="11" t="s">
        <v>85</v>
      </c>
      <c r="AW992" s="11" t="s">
        <v>32</v>
      </c>
      <c r="AX992" s="11" t="s">
        <v>76</v>
      </c>
      <c r="AY992" s="238" t="s">
        <v>195</v>
      </c>
    </row>
    <row r="993" s="11" customFormat="1">
      <c r="A993" s="11"/>
      <c r="B993" s="228"/>
      <c r="C993" s="229"/>
      <c r="D993" s="213" t="s">
        <v>199</v>
      </c>
      <c r="E993" s="230" t="s">
        <v>1</v>
      </c>
      <c r="F993" s="231" t="s">
        <v>3114</v>
      </c>
      <c r="G993" s="229"/>
      <c r="H993" s="232">
        <v>3.25</v>
      </c>
      <c r="I993" s="233"/>
      <c r="J993" s="229"/>
      <c r="K993" s="229"/>
      <c r="L993" s="234"/>
      <c r="M993" s="235"/>
      <c r="N993" s="236"/>
      <c r="O993" s="236"/>
      <c r="P993" s="236"/>
      <c r="Q993" s="236"/>
      <c r="R993" s="236"/>
      <c r="S993" s="236"/>
      <c r="T993" s="237"/>
      <c r="U993" s="11"/>
      <c r="V993" s="11"/>
      <c r="W993" s="11"/>
      <c r="X993" s="11"/>
      <c r="Y993" s="11"/>
      <c r="Z993" s="11"/>
      <c r="AA993" s="11"/>
      <c r="AB993" s="11"/>
      <c r="AC993" s="11"/>
      <c r="AD993" s="11"/>
      <c r="AE993" s="11"/>
      <c r="AT993" s="238" t="s">
        <v>199</v>
      </c>
      <c r="AU993" s="238" t="s">
        <v>85</v>
      </c>
      <c r="AV993" s="11" t="s">
        <v>85</v>
      </c>
      <c r="AW993" s="11" t="s">
        <v>32</v>
      </c>
      <c r="AX993" s="11" t="s">
        <v>76</v>
      </c>
      <c r="AY993" s="238" t="s">
        <v>195</v>
      </c>
    </row>
    <row r="994" s="11" customFormat="1">
      <c r="A994" s="11"/>
      <c r="B994" s="228"/>
      <c r="C994" s="229"/>
      <c r="D994" s="213" t="s">
        <v>199</v>
      </c>
      <c r="E994" s="230" t="s">
        <v>1</v>
      </c>
      <c r="F994" s="231" t="s">
        <v>3157</v>
      </c>
      <c r="G994" s="229"/>
      <c r="H994" s="232">
        <v>4.7759999999999998</v>
      </c>
      <c r="I994" s="233"/>
      <c r="J994" s="229"/>
      <c r="K994" s="229"/>
      <c r="L994" s="234"/>
      <c r="M994" s="235"/>
      <c r="N994" s="236"/>
      <c r="O994" s="236"/>
      <c r="P994" s="236"/>
      <c r="Q994" s="236"/>
      <c r="R994" s="236"/>
      <c r="S994" s="236"/>
      <c r="T994" s="237"/>
      <c r="U994" s="11"/>
      <c r="V994" s="11"/>
      <c r="W994" s="11"/>
      <c r="X994" s="11"/>
      <c r="Y994" s="11"/>
      <c r="Z994" s="11"/>
      <c r="AA994" s="11"/>
      <c r="AB994" s="11"/>
      <c r="AC994" s="11"/>
      <c r="AD994" s="11"/>
      <c r="AE994" s="11"/>
      <c r="AT994" s="238" t="s">
        <v>199</v>
      </c>
      <c r="AU994" s="238" t="s">
        <v>85</v>
      </c>
      <c r="AV994" s="11" t="s">
        <v>85</v>
      </c>
      <c r="AW994" s="11" t="s">
        <v>32</v>
      </c>
      <c r="AX994" s="11" t="s">
        <v>76</v>
      </c>
      <c r="AY994" s="238" t="s">
        <v>195</v>
      </c>
    </row>
    <row r="995" s="11" customFormat="1">
      <c r="A995" s="11"/>
      <c r="B995" s="228"/>
      <c r="C995" s="229"/>
      <c r="D995" s="213" t="s">
        <v>199</v>
      </c>
      <c r="E995" s="230" t="s">
        <v>1</v>
      </c>
      <c r="F995" s="231" t="s">
        <v>3158</v>
      </c>
      <c r="G995" s="229"/>
      <c r="H995" s="232">
        <v>4.0499999999999998</v>
      </c>
      <c r="I995" s="233"/>
      <c r="J995" s="229"/>
      <c r="K995" s="229"/>
      <c r="L995" s="234"/>
      <c r="M995" s="235"/>
      <c r="N995" s="236"/>
      <c r="O995" s="236"/>
      <c r="P995" s="236"/>
      <c r="Q995" s="236"/>
      <c r="R995" s="236"/>
      <c r="S995" s="236"/>
      <c r="T995" s="237"/>
      <c r="U995" s="11"/>
      <c r="V995" s="11"/>
      <c r="W995" s="11"/>
      <c r="X995" s="11"/>
      <c r="Y995" s="11"/>
      <c r="Z995" s="11"/>
      <c r="AA995" s="11"/>
      <c r="AB995" s="11"/>
      <c r="AC995" s="11"/>
      <c r="AD995" s="11"/>
      <c r="AE995" s="11"/>
      <c r="AT995" s="238" t="s">
        <v>199</v>
      </c>
      <c r="AU995" s="238" t="s">
        <v>85</v>
      </c>
      <c r="AV995" s="11" t="s">
        <v>85</v>
      </c>
      <c r="AW995" s="11" t="s">
        <v>32</v>
      </c>
      <c r="AX995" s="11" t="s">
        <v>76</v>
      </c>
      <c r="AY995" s="238" t="s">
        <v>195</v>
      </c>
    </row>
    <row r="996" s="15" customFormat="1">
      <c r="A996" s="15"/>
      <c r="B996" s="287"/>
      <c r="C996" s="288"/>
      <c r="D996" s="213" t="s">
        <v>199</v>
      </c>
      <c r="E996" s="289" t="s">
        <v>1</v>
      </c>
      <c r="F996" s="290" t="s">
        <v>1422</v>
      </c>
      <c r="G996" s="288"/>
      <c r="H996" s="291">
        <v>523.06200000000001</v>
      </c>
      <c r="I996" s="292"/>
      <c r="J996" s="288"/>
      <c r="K996" s="288"/>
      <c r="L996" s="293"/>
      <c r="M996" s="294"/>
      <c r="N996" s="295"/>
      <c r="O996" s="295"/>
      <c r="P996" s="295"/>
      <c r="Q996" s="295"/>
      <c r="R996" s="295"/>
      <c r="S996" s="295"/>
      <c r="T996" s="296"/>
      <c r="U996" s="15"/>
      <c r="V996" s="15"/>
      <c r="W996" s="15"/>
      <c r="X996" s="15"/>
      <c r="Y996" s="15"/>
      <c r="Z996" s="15"/>
      <c r="AA996" s="15"/>
      <c r="AB996" s="15"/>
      <c r="AC996" s="15"/>
      <c r="AD996" s="15"/>
      <c r="AE996" s="15"/>
      <c r="AT996" s="297" t="s">
        <v>199</v>
      </c>
      <c r="AU996" s="297" t="s">
        <v>85</v>
      </c>
      <c r="AV996" s="15" t="s">
        <v>234</v>
      </c>
      <c r="AW996" s="15" t="s">
        <v>32</v>
      </c>
      <c r="AX996" s="15" t="s">
        <v>83</v>
      </c>
      <c r="AY996" s="297" t="s">
        <v>195</v>
      </c>
    </row>
    <row r="997" s="2" customFormat="1" ht="16.5" customHeight="1">
      <c r="A997" s="39"/>
      <c r="B997" s="40"/>
      <c r="C997" s="200" t="s">
        <v>438</v>
      </c>
      <c r="D997" s="200" t="s">
        <v>191</v>
      </c>
      <c r="E997" s="201" t="s">
        <v>2801</v>
      </c>
      <c r="F997" s="202" t="s">
        <v>2802</v>
      </c>
      <c r="G997" s="203" t="s">
        <v>1411</v>
      </c>
      <c r="H997" s="204">
        <v>19.989999999999998</v>
      </c>
      <c r="I997" s="205"/>
      <c r="J997" s="206">
        <f>ROUND(I997*H997,2)</f>
        <v>0</v>
      </c>
      <c r="K997" s="202" t="s">
        <v>1412</v>
      </c>
      <c r="L997" s="45"/>
      <c r="M997" s="207" t="s">
        <v>1</v>
      </c>
      <c r="N997" s="208" t="s">
        <v>41</v>
      </c>
      <c r="O997" s="92"/>
      <c r="P997" s="209">
        <f>O997*H997</f>
        <v>0</v>
      </c>
      <c r="Q997" s="209">
        <v>0</v>
      </c>
      <c r="R997" s="209">
        <f>Q997*H997</f>
        <v>0</v>
      </c>
      <c r="S997" s="209">
        <v>0</v>
      </c>
      <c r="T997" s="210">
        <f>S997*H997</f>
        <v>0</v>
      </c>
      <c r="U997" s="39"/>
      <c r="V997" s="39"/>
      <c r="W997" s="39"/>
      <c r="X997" s="39"/>
      <c r="Y997" s="39"/>
      <c r="Z997" s="39"/>
      <c r="AA997" s="39"/>
      <c r="AB997" s="39"/>
      <c r="AC997" s="39"/>
      <c r="AD997" s="39"/>
      <c r="AE997" s="39"/>
      <c r="AR997" s="211" t="s">
        <v>234</v>
      </c>
      <c r="AT997" s="211" t="s">
        <v>191</v>
      </c>
      <c r="AU997" s="211" t="s">
        <v>85</v>
      </c>
      <c r="AY997" s="18" t="s">
        <v>195</v>
      </c>
      <c r="BE997" s="212">
        <f>IF(N997="základní",J997,0)</f>
        <v>0</v>
      </c>
      <c r="BF997" s="212">
        <f>IF(N997="snížená",J997,0)</f>
        <v>0</v>
      </c>
      <c r="BG997" s="212">
        <f>IF(N997="zákl. přenesená",J997,0)</f>
        <v>0</v>
      </c>
      <c r="BH997" s="212">
        <f>IF(N997="sníž. přenesená",J997,0)</f>
        <v>0</v>
      </c>
      <c r="BI997" s="212">
        <f>IF(N997="nulová",J997,0)</f>
        <v>0</v>
      </c>
      <c r="BJ997" s="18" t="s">
        <v>83</v>
      </c>
      <c r="BK997" s="212">
        <f>ROUND(I997*H997,2)</f>
        <v>0</v>
      </c>
      <c r="BL997" s="18" t="s">
        <v>234</v>
      </c>
      <c r="BM997" s="211" t="s">
        <v>3679</v>
      </c>
    </row>
    <row r="998" s="10" customFormat="1">
      <c r="A998" s="10"/>
      <c r="B998" s="218"/>
      <c r="C998" s="219"/>
      <c r="D998" s="213" t="s">
        <v>199</v>
      </c>
      <c r="E998" s="220" t="s">
        <v>1</v>
      </c>
      <c r="F998" s="221" t="s">
        <v>3669</v>
      </c>
      <c r="G998" s="219"/>
      <c r="H998" s="220" t="s">
        <v>1</v>
      </c>
      <c r="I998" s="222"/>
      <c r="J998" s="219"/>
      <c r="K998" s="219"/>
      <c r="L998" s="223"/>
      <c r="M998" s="224"/>
      <c r="N998" s="225"/>
      <c r="O998" s="225"/>
      <c r="P998" s="225"/>
      <c r="Q998" s="225"/>
      <c r="R998" s="225"/>
      <c r="S998" s="225"/>
      <c r="T998" s="226"/>
      <c r="U998" s="10"/>
      <c r="V998" s="10"/>
      <c r="W998" s="10"/>
      <c r="X998" s="10"/>
      <c r="Y998" s="10"/>
      <c r="Z998" s="10"/>
      <c r="AA998" s="10"/>
      <c r="AB998" s="10"/>
      <c r="AC998" s="10"/>
      <c r="AD998" s="10"/>
      <c r="AE998" s="10"/>
      <c r="AT998" s="227" t="s">
        <v>199</v>
      </c>
      <c r="AU998" s="227" t="s">
        <v>85</v>
      </c>
      <c r="AV998" s="10" t="s">
        <v>83</v>
      </c>
      <c r="AW998" s="10" t="s">
        <v>32</v>
      </c>
      <c r="AX998" s="10" t="s">
        <v>76</v>
      </c>
      <c r="AY998" s="227" t="s">
        <v>195</v>
      </c>
    </row>
    <row r="999" s="10" customFormat="1">
      <c r="A999" s="10"/>
      <c r="B999" s="218"/>
      <c r="C999" s="219"/>
      <c r="D999" s="213" t="s">
        <v>199</v>
      </c>
      <c r="E999" s="220" t="s">
        <v>1</v>
      </c>
      <c r="F999" s="221" t="s">
        <v>3121</v>
      </c>
      <c r="G999" s="219"/>
      <c r="H999" s="220" t="s">
        <v>1</v>
      </c>
      <c r="I999" s="222"/>
      <c r="J999" s="219"/>
      <c r="K999" s="219"/>
      <c r="L999" s="223"/>
      <c r="M999" s="224"/>
      <c r="N999" s="225"/>
      <c r="O999" s="225"/>
      <c r="P999" s="225"/>
      <c r="Q999" s="225"/>
      <c r="R999" s="225"/>
      <c r="S999" s="225"/>
      <c r="T999" s="226"/>
      <c r="U999" s="10"/>
      <c r="V999" s="10"/>
      <c r="W999" s="10"/>
      <c r="X999" s="10"/>
      <c r="Y999" s="10"/>
      <c r="Z999" s="10"/>
      <c r="AA999" s="10"/>
      <c r="AB999" s="10"/>
      <c r="AC999" s="10"/>
      <c r="AD999" s="10"/>
      <c r="AE999" s="10"/>
      <c r="AT999" s="227" t="s">
        <v>199</v>
      </c>
      <c r="AU999" s="227" t="s">
        <v>85</v>
      </c>
      <c r="AV999" s="10" t="s">
        <v>83</v>
      </c>
      <c r="AW999" s="10" t="s">
        <v>32</v>
      </c>
      <c r="AX999" s="10" t="s">
        <v>76</v>
      </c>
      <c r="AY999" s="227" t="s">
        <v>195</v>
      </c>
    </row>
    <row r="1000" s="11" customFormat="1">
      <c r="A1000" s="11"/>
      <c r="B1000" s="228"/>
      <c r="C1000" s="229"/>
      <c r="D1000" s="213" t="s">
        <v>199</v>
      </c>
      <c r="E1000" s="230" t="s">
        <v>1</v>
      </c>
      <c r="F1000" s="231" t="s">
        <v>3122</v>
      </c>
      <c r="G1000" s="229"/>
      <c r="H1000" s="232">
        <v>14.220000000000001</v>
      </c>
      <c r="I1000" s="233"/>
      <c r="J1000" s="229"/>
      <c r="K1000" s="229"/>
      <c r="L1000" s="234"/>
      <c r="M1000" s="235"/>
      <c r="N1000" s="236"/>
      <c r="O1000" s="236"/>
      <c r="P1000" s="236"/>
      <c r="Q1000" s="236"/>
      <c r="R1000" s="236"/>
      <c r="S1000" s="236"/>
      <c r="T1000" s="237"/>
      <c r="U1000" s="11"/>
      <c r="V1000" s="11"/>
      <c r="W1000" s="11"/>
      <c r="X1000" s="11"/>
      <c r="Y1000" s="11"/>
      <c r="Z1000" s="11"/>
      <c r="AA1000" s="11"/>
      <c r="AB1000" s="11"/>
      <c r="AC1000" s="11"/>
      <c r="AD1000" s="11"/>
      <c r="AE1000" s="11"/>
      <c r="AT1000" s="238" t="s">
        <v>199</v>
      </c>
      <c r="AU1000" s="238" t="s">
        <v>85</v>
      </c>
      <c r="AV1000" s="11" t="s">
        <v>85</v>
      </c>
      <c r="AW1000" s="11" t="s">
        <v>32</v>
      </c>
      <c r="AX1000" s="11" t="s">
        <v>76</v>
      </c>
      <c r="AY1000" s="238" t="s">
        <v>195</v>
      </c>
    </row>
    <row r="1001" s="11" customFormat="1">
      <c r="A1001" s="11"/>
      <c r="B1001" s="228"/>
      <c r="C1001" s="229"/>
      <c r="D1001" s="213" t="s">
        <v>199</v>
      </c>
      <c r="E1001" s="230" t="s">
        <v>1</v>
      </c>
      <c r="F1001" s="231" t="s">
        <v>3114</v>
      </c>
      <c r="G1001" s="229"/>
      <c r="H1001" s="232">
        <v>3.25</v>
      </c>
      <c r="I1001" s="233"/>
      <c r="J1001" s="229"/>
      <c r="K1001" s="229"/>
      <c r="L1001" s="234"/>
      <c r="M1001" s="235"/>
      <c r="N1001" s="236"/>
      <c r="O1001" s="236"/>
      <c r="P1001" s="236"/>
      <c r="Q1001" s="236"/>
      <c r="R1001" s="236"/>
      <c r="S1001" s="236"/>
      <c r="T1001" s="237"/>
      <c r="U1001" s="11"/>
      <c r="V1001" s="11"/>
      <c r="W1001" s="11"/>
      <c r="X1001" s="11"/>
      <c r="Y1001" s="11"/>
      <c r="Z1001" s="11"/>
      <c r="AA1001" s="11"/>
      <c r="AB1001" s="11"/>
      <c r="AC1001" s="11"/>
      <c r="AD1001" s="11"/>
      <c r="AE1001" s="11"/>
      <c r="AT1001" s="238" t="s">
        <v>199</v>
      </c>
      <c r="AU1001" s="238" t="s">
        <v>85</v>
      </c>
      <c r="AV1001" s="11" t="s">
        <v>85</v>
      </c>
      <c r="AW1001" s="11" t="s">
        <v>32</v>
      </c>
      <c r="AX1001" s="11" t="s">
        <v>76</v>
      </c>
      <c r="AY1001" s="238" t="s">
        <v>195</v>
      </c>
    </row>
    <row r="1002" s="11" customFormat="1">
      <c r="A1002" s="11"/>
      <c r="B1002" s="228"/>
      <c r="C1002" s="229"/>
      <c r="D1002" s="213" t="s">
        <v>199</v>
      </c>
      <c r="E1002" s="230" t="s">
        <v>1</v>
      </c>
      <c r="F1002" s="231" t="s">
        <v>3123</v>
      </c>
      <c r="G1002" s="229"/>
      <c r="H1002" s="232">
        <v>2.52</v>
      </c>
      <c r="I1002" s="233"/>
      <c r="J1002" s="229"/>
      <c r="K1002" s="229"/>
      <c r="L1002" s="234"/>
      <c r="M1002" s="235"/>
      <c r="N1002" s="236"/>
      <c r="O1002" s="236"/>
      <c r="P1002" s="236"/>
      <c r="Q1002" s="236"/>
      <c r="R1002" s="236"/>
      <c r="S1002" s="236"/>
      <c r="T1002" s="237"/>
      <c r="U1002" s="11"/>
      <c r="V1002" s="11"/>
      <c r="W1002" s="11"/>
      <c r="X1002" s="11"/>
      <c r="Y1002" s="11"/>
      <c r="Z1002" s="11"/>
      <c r="AA1002" s="11"/>
      <c r="AB1002" s="11"/>
      <c r="AC1002" s="11"/>
      <c r="AD1002" s="11"/>
      <c r="AE1002" s="11"/>
      <c r="AT1002" s="238" t="s">
        <v>199</v>
      </c>
      <c r="AU1002" s="238" t="s">
        <v>85</v>
      </c>
      <c r="AV1002" s="11" t="s">
        <v>85</v>
      </c>
      <c r="AW1002" s="11" t="s">
        <v>32</v>
      </c>
      <c r="AX1002" s="11" t="s">
        <v>76</v>
      </c>
      <c r="AY1002" s="238" t="s">
        <v>195</v>
      </c>
    </row>
    <row r="1003" s="15" customFormat="1">
      <c r="A1003" s="15"/>
      <c r="B1003" s="287"/>
      <c r="C1003" s="288"/>
      <c r="D1003" s="213" t="s">
        <v>199</v>
      </c>
      <c r="E1003" s="289" t="s">
        <v>1</v>
      </c>
      <c r="F1003" s="290" t="s">
        <v>1422</v>
      </c>
      <c r="G1003" s="288"/>
      <c r="H1003" s="291">
        <v>19.989999999999998</v>
      </c>
      <c r="I1003" s="292"/>
      <c r="J1003" s="288"/>
      <c r="K1003" s="288"/>
      <c r="L1003" s="293"/>
      <c r="M1003" s="294"/>
      <c r="N1003" s="295"/>
      <c r="O1003" s="295"/>
      <c r="P1003" s="295"/>
      <c r="Q1003" s="295"/>
      <c r="R1003" s="295"/>
      <c r="S1003" s="295"/>
      <c r="T1003" s="296"/>
      <c r="U1003" s="15"/>
      <c r="V1003" s="15"/>
      <c r="W1003" s="15"/>
      <c r="X1003" s="15"/>
      <c r="Y1003" s="15"/>
      <c r="Z1003" s="15"/>
      <c r="AA1003" s="15"/>
      <c r="AB1003" s="15"/>
      <c r="AC1003" s="15"/>
      <c r="AD1003" s="15"/>
      <c r="AE1003" s="15"/>
      <c r="AT1003" s="297" t="s">
        <v>199</v>
      </c>
      <c r="AU1003" s="297" t="s">
        <v>85</v>
      </c>
      <c r="AV1003" s="15" t="s">
        <v>234</v>
      </c>
      <c r="AW1003" s="15" t="s">
        <v>32</v>
      </c>
      <c r="AX1003" s="15" t="s">
        <v>83</v>
      </c>
      <c r="AY1003" s="297" t="s">
        <v>195</v>
      </c>
    </row>
    <row r="1004" s="2" customFormat="1" ht="16.5" customHeight="1">
      <c r="A1004" s="39"/>
      <c r="B1004" s="40"/>
      <c r="C1004" s="200" t="s">
        <v>441</v>
      </c>
      <c r="D1004" s="200" t="s">
        <v>191</v>
      </c>
      <c r="E1004" s="201" t="s">
        <v>1789</v>
      </c>
      <c r="F1004" s="202" t="s">
        <v>1790</v>
      </c>
      <c r="G1004" s="203" t="s">
        <v>1411</v>
      </c>
      <c r="H1004" s="204">
        <v>523.06200000000001</v>
      </c>
      <c r="I1004" s="205"/>
      <c r="J1004" s="206">
        <f>ROUND(I1004*H1004,2)</f>
        <v>0</v>
      </c>
      <c r="K1004" s="202" t="s">
        <v>1412</v>
      </c>
      <c r="L1004" s="45"/>
      <c r="M1004" s="207" t="s">
        <v>1</v>
      </c>
      <c r="N1004" s="208" t="s">
        <v>41</v>
      </c>
      <c r="O1004" s="92"/>
      <c r="P1004" s="209">
        <f>O1004*H1004</f>
        <v>0</v>
      </c>
      <c r="Q1004" s="209">
        <v>0</v>
      </c>
      <c r="R1004" s="209">
        <f>Q1004*H1004</f>
        <v>0</v>
      </c>
      <c r="S1004" s="209">
        <v>0</v>
      </c>
      <c r="T1004" s="210">
        <f>S1004*H1004</f>
        <v>0</v>
      </c>
      <c r="U1004" s="39"/>
      <c r="V1004" s="39"/>
      <c r="W1004" s="39"/>
      <c r="X1004" s="39"/>
      <c r="Y1004" s="39"/>
      <c r="Z1004" s="39"/>
      <c r="AA1004" s="39"/>
      <c r="AB1004" s="39"/>
      <c r="AC1004" s="39"/>
      <c r="AD1004" s="39"/>
      <c r="AE1004" s="39"/>
      <c r="AR1004" s="211" t="s">
        <v>234</v>
      </c>
      <c r="AT1004" s="211" t="s">
        <v>191</v>
      </c>
      <c r="AU1004" s="211" t="s">
        <v>85</v>
      </c>
      <c r="AY1004" s="18" t="s">
        <v>195</v>
      </c>
      <c r="BE1004" s="212">
        <f>IF(N1004="základní",J1004,0)</f>
        <v>0</v>
      </c>
      <c r="BF1004" s="212">
        <f>IF(N1004="snížená",J1004,0)</f>
        <v>0</v>
      </c>
      <c r="BG1004" s="212">
        <f>IF(N1004="zákl. přenesená",J1004,0)</f>
        <v>0</v>
      </c>
      <c r="BH1004" s="212">
        <f>IF(N1004="sníž. přenesená",J1004,0)</f>
        <v>0</v>
      </c>
      <c r="BI1004" s="212">
        <f>IF(N1004="nulová",J1004,0)</f>
        <v>0</v>
      </c>
      <c r="BJ1004" s="18" t="s">
        <v>83</v>
      </c>
      <c r="BK1004" s="212">
        <f>ROUND(I1004*H1004,2)</f>
        <v>0</v>
      </c>
      <c r="BL1004" s="18" t="s">
        <v>234</v>
      </c>
      <c r="BM1004" s="211" t="s">
        <v>3680</v>
      </c>
    </row>
    <row r="1005" s="10" customFormat="1">
      <c r="A1005" s="10"/>
      <c r="B1005" s="218"/>
      <c r="C1005" s="219"/>
      <c r="D1005" s="213" t="s">
        <v>199</v>
      </c>
      <c r="E1005" s="220" t="s">
        <v>1</v>
      </c>
      <c r="F1005" s="221" t="s">
        <v>3674</v>
      </c>
      <c r="G1005" s="219"/>
      <c r="H1005" s="220" t="s">
        <v>1</v>
      </c>
      <c r="I1005" s="222"/>
      <c r="J1005" s="219"/>
      <c r="K1005" s="219"/>
      <c r="L1005" s="223"/>
      <c r="M1005" s="224"/>
      <c r="N1005" s="225"/>
      <c r="O1005" s="225"/>
      <c r="P1005" s="225"/>
      <c r="Q1005" s="225"/>
      <c r="R1005" s="225"/>
      <c r="S1005" s="225"/>
      <c r="T1005" s="226"/>
      <c r="U1005" s="10"/>
      <c r="V1005" s="10"/>
      <c r="W1005" s="10"/>
      <c r="X1005" s="10"/>
      <c r="Y1005" s="10"/>
      <c r="Z1005" s="10"/>
      <c r="AA1005" s="10"/>
      <c r="AB1005" s="10"/>
      <c r="AC1005" s="10"/>
      <c r="AD1005" s="10"/>
      <c r="AE1005" s="10"/>
      <c r="AT1005" s="227" t="s">
        <v>199</v>
      </c>
      <c r="AU1005" s="227" t="s">
        <v>85</v>
      </c>
      <c r="AV1005" s="10" t="s">
        <v>83</v>
      </c>
      <c r="AW1005" s="10" t="s">
        <v>32</v>
      </c>
      <c r="AX1005" s="10" t="s">
        <v>76</v>
      </c>
      <c r="AY1005" s="227" t="s">
        <v>195</v>
      </c>
    </row>
    <row r="1006" s="10" customFormat="1">
      <c r="A1006" s="10"/>
      <c r="B1006" s="218"/>
      <c r="C1006" s="219"/>
      <c r="D1006" s="213" t="s">
        <v>199</v>
      </c>
      <c r="E1006" s="220" t="s">
        <v>1</v>
      </c>
      <c r="F1006" s="221" t="s">
        <v>3675</v>
      </c>
      <c r="G1006" s="219"/>
      <c r="H1006" s="220" t="s">
        <v>1</v>
      </c>
      <c r="I1006" s="222"/>
      <c r="J1006" s="219"/>
      <c r="K1006" s="219"/>
      <c r="L1006" s="223"/>
      <c r="M1006" s="224"/>
      <c r="N1006" s="225"/>
      <c r="O1006" s="225"/>
      <c r="P1006" s="225"/>
      <c r="Q1006" s="225"/>
      <c r="R1006" s="225"/>
      <c r="S1006" s="225"/>
      <c r="T1006" s="226"/>
      <c r="U1006" s="10"/>
      <c r="V1006" s="10"/>
      <c r="W1006" s="10"/>
      <c r="X1006" s="10"/>
      <c r="Y1006" s="10"/>
      <c r="Z1006" s="10"/>
      <c r="AA1006" s="10"/>
      <c r="AB1006" s="10"/>
      <c r="AC1006" s="10"/>
      <c r="AD1006" s="10"/>
      <c r="AE1006" s="10"/>
      <c r="AT1006" s="227" t="s">
        <v>199</v>
      </c>
      <c r="AU1006" s="227" t="s">
        <v>85</v>
      </c>
      <c r="AV1006" s="10" t="s">
        <v>83</v>
      </c>
      <c r="AW1006" s="10" t="s">
        <v>32</v>
      </c>
      <c r="AX1006" s="10" t="s">
        <v>76</v>
      </c>
      <c r="AY1006" s="227" t="s">
        <v>195</v>
      </c>
    </row>
    <row r="1007" s="11" customFormat="1">
      <c r="A1007" s="11"/>
      <c r="B1007" s="228"/>
      <c r="C1007" s="229"/>
      <c r="D1007" s="213" t="s">
        <v>199</v>
      </c>
      <c r="E1007" s="230" t="s">
        <v>1</v>
      </c>
      <c r="F1007" s="231" t="s">
        <v>3151</v>
      </c>
      <c r="G1007" s="229"/>
      <c r="H1007" s="232">
        <v>237.756</v>
      </c>
      <c r="I1007" s="233"/>
      <c r="J1007" s="229"/>
      <c r="K1007" s="229"/>
      <c r="L1007" s="234"/>
      <c r="M1007" s="235"/>
      <c r="N1007" s="236"/>
      <c r="O1007" s="236"/>
      <c r="P1007" s="236"/>
      <c r="Q1007" s="236"/>
      <c r="R1007" s="236"/>
      <c r="S1007" s="236"/>
      <c r="T1007" s="237"/>
      <c r="U1007" s="11"/>
      <c r="V1007" s="11"/>
      <c r="W1007" s="11"/>
      <c r="X1007" s="11"/>
      <c r="Y1007" s="11"/>
      <c r="Z1007" s="11"/>
      <c r="AA1007" s="11"/>
      <c r="AB1007" s="11"/>
      <c r="AC1007" s="11"/>
      <c r="AD1007" s="11"/>
      <c r="AE1007" s="11"/>
      <c r="AT1007" s="238" t="s">
        <v>199</v>
      </c>
      <c r="AU1007" s="238" t="s">
        <v>85</v>
      </c>
      <c r="AV1007" s="11" t="s">
        <v>85</v>
      </c>
      <c r="AW1007" s="11" t="s">
        <v>32</v>
      </c>
      <c r="AX1007" s="11" t="s">
        <v>76</v>
      </c>
      <c r="AY1007" s="238" t="s">
        <v>195</v>
      </c>
    </row>
    <row r="1008" s="11" customFormat="1">
      <c r="A1008" s="11"/>
      <c r="B1008" s="228"/>
      <c r="C1008" s="229"/>
      <c r="D1008" s="213" t="s">
        <v>199</v>
      </c>
      <c r="E1008" s="230" t="s">
        <v>1</v>
      </c>
      <c r="F1008" s="231" t="s">
        <v>3152</v>
      </c>
      <c r="G1008" s="229"/>
      <c r="H1008" s="232">
        <v>39</v>
      </c>
      <c r="I1008" s="233"/>
      <c r="J1008" s="229"/>
      <c r="K1008" s="229"/>
      <c r="L1008" s="234"/>
      <c r="M1008" s="235"/>
      <c r="N1008" s="236"/>
      <c r="O1008" s="236"/>
      <c r="P1008" s="236"/>
      <c r="Q1008" s="236"/>
      <c r="R1008" s="236"/>
      <c r="S1008" s="236"/>
      <c r="T1008" s="237"/>
      <c r="U1008" s="11"/>
      <c r="V1008" s="11"/>
      <c r="W1008" s="11"/>
      <c r="X1008" s="11"/>
      <c r="Y1008" s="11"/>
      <c r="Z1008" s="11"/>
      <c r="AA1008" s="11"/>
      <c r="AB1008" s="11"/>
      <c r="AC1008" s="11"/>
      <c r="AD1008" s="11"/>
      <c r="AE1008" s="11"/>
      <c r="AT1008" s="238" t="s">
        <v>199</v>
      </c>
      <c r="AU1008" s="238" t="s">
        <v>85</v>
      </c>
      <c r="AV1008" s="11" t="s">
        <v>85</v>
      </c>
      <c r="AW1008" s="11" t="s">
        <v>32</v>
      </c>
      <c r="AX1008" s="11" t="s">
        <v>76</v>
      </c>
      <c r="AY1008" s="238" t="s">
        <v>195</v>
      </c>
    </row>
    <row r="1009" s="11" customFormat="1">
      <c r="A1009" s="11"/>
      <c r="B1009" s="228"/>
      <c r="C1009" s="229"/>
      <c r="D1009" s="213" t="s">
        <v>199</v>
      </c>
      <c r="E1009" s="230" t="s">
        <v>1</v>
      </c>
      <c r="F1009" s="231" t="s">
        <v>3676</v>
      </c>
      <c r="G1009" s="229"/>
      <c r="H1009" s="232">
        <v>166.62000000000001</v>
      </c>
      <c r="I1009" s="233"/>
      <c r="J1009" s="229"/>
      <c r="K1009" s="229"/>
      <c r="L1009" s="234"/>
      <c r="M1009" s="235"/>
      <c r="N1009" s="236"/>
      <c r="O1009" s="236"/>
      <c r="P1009" s="236"/>
      <c r="Q1009" s="236"/>
      <c r="R1009" s="236"/>
      <c r="S1009" s="236"/>
      <c r="T1009" s="237"/>
      <c r="U1009" s="11"/>
      <c r="V1009" s="11"/>
      <c r="W1009" s="11"/>
      <c r="X1009" s="11"/>
      <c r="Y1009" s="11"/>
      <c r="Z1009" s="11"/>
      <c r="AA1009" s="11"/>
      <c r="AB1009" s="11"/>
      <c r="AC1009" s="11"/>
      <c r="AD1009" s="11"/>
      <c r="AE1009" s="11"/>
      <c r="AT1009" s="238" t="s">
        <v>199</v>
      </c>
      <c r="AU1009" s="238" t="s">
        <v>85</v>
      </c>
      <c r="AV1009" s="11" t="s">
        <v>85</v>
      </c>
      <c r="AW1009" s="11" t="s">
        <v>32</v>
      </c>
      <c r="AX1009" s="11" t="s">
        <v>76</v>
      </c>
      <c r="AY1009" s="238" t="s">
        <v>195</v>
      </c>
    </row>
    <row r="1010" s="11" customFormat="1">
      <c r="A1010" s="11"/>
      <c r="B1010" s="228"/>
      <c r="C1010" s="229"/>
      <c r="D1010" s="213" t="s">
        <v>199</v>
      </c>
      <c r="E1010" s="230" t="s">
        <v>1</v>
      </c>
      <c r="F1010" s="231" t="s">
        <v>3154</v>
      </c>
      <c r="G1010" s="229"/>
      <c r="H1010" s="232">
        <v>32.5</v>
      </c>
      <c r="I1010" s="233"/>
      <c r="J1010" s="229"/>
      <c r="K1010" s="229"/>
      <c r="L1010" s="234"/>
      <c r="M1010" s="235"/>
      <c r="N1010" s="236"/>
      <c r="O1010" s="236"/>
      <c r="P1010" s="236"/>
      <c r="Q1010" s="236"/>
      <c r="R1010" s="236"/>
      <c r="S1010" s="236"/>
      <c r="T1010" s="237"/>
      <c r="U1010" s="11"/>
      <c r="V1010" s="11"/>
      <c r="W1010" s="11"/>
      <c r="X1010" s="11"/>
      <c r="Y1010" s="11"/>
      <c r="Z1010" s="11"/>
      <c r="AA1010" s="11"/>
      <c r="AB1010" s="11"/>
      <c r="AC1010" s="11"/>
      <c r="AD1010" s="11"/>
      <c r="AE1010" s="11"/>
      <c r="AT1010" s="238" t="s">
        <v>199</v>
      </c>
      <c r="AU1010" s="238" t="s">
        <v>85</v>
      </c>
      <c r="AV1010" s="11" t="s">
        <v>85</v>
      </c>
      <c r="AW1010" s="11" t="s">
        <v>32</v>
      </c>
      <c r="AX1010" s="11" t="s">
        <v>76</v>
      </c>
      <c r="AY1010" s="238" t="s">
        <v>195</v>
      </c>
    </row>
    <row r="1011" s="11" customFormat="1">
      <c r="A1011" s="11"/>
      <c r="B1011" s="228"/>
      <c r="C1011" s="229"/>
      <c r="D1011" s="213" t="s">
        <v>199</v>
      </c>
      <c r="E1011" s="230" t="s">
        <v>1</v>
      </c>
      <c r="F1011" s="231" t="s">
        <v>3677</v>
      </c>
      <c r="G1011" s="229"/>
      <c r="H1011" s="232">
        <v>26.16</v>
      </c>
      <c r="I1011" s="233"/>
      <c r="J1011" s="229"/>
      <c r="K1011" s="229"/>
      <c r="L1011" s="234"/>
      <c r="M1011" s="235"/>
      <c r="N1011" s="236"/>
      <c r="O1011" s="236"/>
      <c r="P1011" s="236"/>
      <c r="Q1011" s="236"/>
      <c r="R1011" s="236"/>
      <c r="S1011" s="236"/>
      <c r="T1011" s="237"/>
      <c r="U1011" s="11"/>
      <c r="V1011" s="11"/>
      <c r="W1011" s="11"/>
      <c r="X1011" s="11"/>
      <c r="Y1011" s="11"/>
      <c r="Z1011" s="11"/>
      <c r="AA1011" s="11"/>
      <c r="AB1011" s="11"/>
      <c r="AC1011" s="11"/>
      <c r="AD1011" s="11"/>
      <c r="AE1011" s="11"/>
      <c r="AT1011" s="238" t="s">
        <v>199</v>
      </c>
      <c r="AU1011" s="238" t="s">
        <v>85</v>
      </c>
      <c r="AV1011" s="11" t="s">
        <v>85</v>
      </c>
      <c r="AW1011" s="11" t="s">
        <v>32</v>
      </c>
      <c r="AX1011" s="11" t="s">
        <v>76</v>
      </c>
      <c r="AY1011" s="238" t="s">
        <v>195</v>
      </c>
    </row>
    <row r="1012" s="11" customFormat="1">
      <c r="A1012" s="11"/>
      <c r="B1012" s="228"/>
      <c r="C1012" s="229"/>
      <c r="D1012" s="213" t="s">
        <v>199</v>
      </c>
      <c r="E1012" s="230" t="s">
        <v>1</v>
      </c>
      <c r="F1012" s="231" t="s">
        <v>3114</v>
      </c>
      <c r="G1012" s="229"/>
      <c r="H1012" s="232">
        <v>3.25</v>
      </c>
      <c r="I1012" s="233"/>
      <c r="J1012" s="229"/>
      <c r="K1012" s="229"/>
      <c r="L1012" s="234"/>
      <c r="M1012" s="235"/>
      <c r="N1012" s="236"/>
      <c r="O1012" s="236"/>
      <c r="P1012" s="236"/>
      <c r="Q1012" s="236"/>
      <c r="R1012" s="236"/>
      <c r="S1012" s="236"/>
      <c r="T1012" s="237"/>
      <c r="U1012" s="11"/>
      <c r="V1012" s="11"/>
      <c r="W1012" s="11"/>
      <c r="X1012" s="11"/>
      <c r="Y1012" s="11"/>
      <c r="Z1012" s="11"/>
      <c r="AA1012" s="11"/>
      <c r="AB1012" s="11"/>
      <c r="AC1012" s="11"/>
      <c r="AD1012" s="11"/>
      <c r="AE1012" s="11"/>
      <c r="AT1012" s="238" t="s">
        <v>199</v>
      </c>
      <c r="AU1012" s="238" t="s">
        <v>85</v>
      </c>
      <c r="AV1012" s="11" t="s">
        <v>85</v>
      </c>
      <c r="AW1012" s="11" t="s">
        <v>32</v>
      </c>
      <c r="AX1012" s="11" t="s">
        <v>76</v>
      </c>
      <c r="AY1012" s="238" t="s">
        <v>195</v>
      </c>
    </row>
    <row r="1013" s="11" customFormat="1">
      <c r="A1013" s="11"/>
      <c r="B1013" s="228"/>
      <c r="C1013" s="229"/>
      <c r="D1013" s="213" t="s">
        <v>199</v>
      </c>
      <c r="E1013" s="230" t="s">
        <v>1</v>
      </c>
      <c r="F1013" s="231" t="s">
        <v>3678</v>
      </c>
      <c r="G1013" s="229"/>
      <c r="H1013" s="232">
        <v>5.7000000000000002</v>
      </c>
      <c r="I1013" s="233"/>
      <c r="J1013" s="229"/>
      <c r="K1013" s="229"/>
      <c r="L1013" s="234"/>
      <c r="M1013" s="235"/>
      <c r="N1013" s="236"/>
      <c r="O1013" s="236"/>
      <c r="P1013" s="236"/>
      <c r="Q1013" s="236"/>
      <c r="R1013" s="236"/>
      <c r="S1013" s="236"/>
      <c r="T1013" s="237"/>
      <c r="U1013" s="11"/>
      <c r="V1013" s="11"/>
      <c r="W1013" s="11"/>
      <c r="X1013" s="11"/>
      <c r="Y1013" s="11"/>
      <c r="Z1013" s="11"/>
      <c r="AA1013" s="11"/>
      <c r="AB1013" s="11"/>
      <c r="AC1013" s="11"/>
      <c r="AD1013" s="11"/>
      <c r="AE1013" s="11"/>
      <c r="AT1013" s="238" t="s">
        <v>199</v>
      </c>
      <c r="AU1013" s="238" t="s">
        <v>85</v>
      </c>
      <c r="AV1013" s="11" t="s">
        <v>85</v>
      </c>
      <c r="AW1013" s="11" t="s">
        <v>32</v>
      </c>
      <c r="AX1013" s="11" t="s">
        <v>76</v>
      </c>
      <c r="AY1013" s="238" t="s">
        <v>195</v>
      </c>
    </row>
    <row r="1014" s="11" customFormat="1">
      <c r="A1014" s="11"/>
      <c r="B1014" s="228"/>
      <c r="C1014" s="229"/>
      <c r="D1014" s="213" t="s">
        <v>199</v>
      </c>
      <c r="E1014" s="230" t="s">
        <v>1</v>
      </c>
      <c r="F1014" s="231" t="s">
        <v>3114</v>
      </c>
      <c r="G1014" s="229"/>
      <c r="H1014" s="232">
        <v>3.25</v>
      </c>
      <c r="I1014" s="233"/>
      <c r="J1014" s="229"/>
      <c r="K1014" s="229"/>
      <c r="L1014" s="234"/>
      <c r="M1014" s="235"/>
      <c r="N1014" s="236"/>
      <c r="O1014" s="236"/>
      <c r="P1014" s="236"/>
      <c r="Q1014" s="236"/>
      <c r="R1014" s="236"/>
      <c r="S1014" s="236"/>
      <c r="T1014" s="237"/>
      <c r="U1014" s="11"/>
      <c r="V1014" s="11"/>
      <c r="W1014" s="11"/>
      <c r="X1014" s="11"/>
      <c r="Y1014" s="11"/>
      <c r="Z1014" s="11"/>
      <c r="AA1014" s="11"/>
      <c r="AB1014" s="11"/>
      <c r="AC1014" s="11"/>
      <c r="AD1014" s="11"/>
      <c r="AE1014" s="11"/>
      <c r="AT1014" s="238" t="s">
        <v>199</v>
      </c>
      <c r="AU1014" s="238" t="s">
        <v>85</v>
      </c>
      <c r="AV1014" s="11" t="s">
        <v>85</v>
      </c>
      <c r="AW1014" s="11" t="s">
        <v>32</v>
      </c>
      <c r="AX1014" s="11" t="s">
        <v>76</v>
      </c>
      <c r="AY1014" s="238" t="s">
        <v>195</v>
      </c>
    </row>
    <row r="1015" s="11" customFormat="1">
      <c r="A1015" s="11"/>
      <c r="B1015" s="228"/>
      <c r="C1015" s="229"/>
      <c r="D1015" s="213" t="s">
        <v>199</v>
      </c>
      <c r="E1015" s="230" t="s">
        <v>1</v>
      </c>
      <c r="F1015" s="231" t="s">
        <v>3157</v>
      </c>
      <c r="G1015" s="229"/>
      <c r="H1015" s="232">
        <v>4.7759999999999998</v>
      </c>
      <c r="I1015" s="233"/>
      <c r="J1015" s="229"/>
      <c r="K1015" s="229"/>
      <c r="L1015" s="234"/>
      <c r="M1015" s="235"/>
      <c r="N1015" s="236"/>
      <c r="O1015" s="236"/>
      <c r="P1015" s="236"/>
      <c r="Q1015" s="236"/>
      <c r="R1015" s="236"/>
      <c r="S1015" s="236"/>
      <c r="T1015" s="237"/>
      <c r="U1015" s="11"/>
      <c r="V1015" s="11"/>
      <c r="W1015" s="11"/>
      <c r="X1015" s="11"/>
      <c r="Y1015" s="11"/>
      <c r="Z1015" s="11"/>
      <c r="AA1015" s="11"/>
      <c r="AB1015" s="11"/>
      <c r="AC1015" s="11"/>
      <c r="AD1015" s="11"/>
      <c r="AE1015" s="11"/>
      <c r="AT1015" s="238" t="s">
        <v>199</v>
      </c>
      <c r="AU1015" s="238" t="s">
        <v>85</v>
      </c>
      <c r="AV1015" s="11" t="s">
        <v>85</v>
      </c>
      <c r="AW1015" s="11" t="s">
        <v>32</v>
      </c>
      <c r="AX1015" s="11" t="s">
        <v>76</v>
      </c>
      <c r="AY1015" s="238" t="s">
        <v>195</v>
      </c>
    </row>
    <row r="1016" s="11" customFormat="1">
      <c r="A1016" s="11"/>
      <c r="B1016" s="228"/>
      <c r="C1016" s="229"/>
      <c r="D1016" s="213" t="s">
        <v>199</v>
      </c>
      <c r="E1016" s="230" t="s">
        <v>1</v>
      </c>
      <c r="F1016" s="231" t="s">
        <v>3158</v>
      </c>
      <c r="G1016" s="229"/>
      <c r="H1016" s="232">
        <v>4.0499999999999998</v>
      </c>
      <c r="I1016" s="233"/>
      <c r="J1016" s="229"/>
      <c r="K1016" s="229"/>
      <c r="L1016" s="234"/>
      <c r="M1016" s="235"/>
      <c r="N1016" s="236"/>
      <c r="O1016" s="236"/>
      <c r="P1016" s="236"/>
      <c r="Q1016" s="236"/>
      <c r="R1016" s="236"/>
      <c r="S1016" s="236"/>
      <c r="T1016" s="237"/>
      <c r="U1016" s="11"/>
      <c r="V1016" s="11"/>
      <c r="W1016" s="11"/>
      <c r="X1016" s="11"/>
      <c r="Y1016" s="11"/>
      <c r="Z1016" s="11"/>
      <c r="AA1016" s="11"/>
      <c r="AB1016" s="11"/>
      <c r="AC1016" s="11"/>
      <c r="AD1016" s="11"/>
      <c r="AE1016" s="11"/>
      <c r="AT1016" s="238" t="s">
        <v>199</v>
      </c>
      <c r="AU1016" s="238" t="s">
        <v>85</v>
      </c>
      <c r="AV1016" s="11" t="s">
        <v>85</v>
      </c>
      <c r="AW1016" s="11" t="s">
        <v>32</v>
      </c>
      <c r="AX1016" s="11" t="s">
        <v>76</v>
      </c>
      <c r="AY1016" s="238" t="s">
        <v>195</v>
      </c>
    </row>
    <row r="1017" s="15" customFormat="1">
      <c r="A1017" s="15"/>
      <c r="B1017" s="287"/>
      <c r="C1017" s="288"/>
      <c r="D1017" s="213" t="s">
        <v>199</v>
      </c>
      <c r="E1017" s="289" t="s">
        <v>1</v>
      </c>
      <c r="F1017" s="290" t="s">
        <v>1422</v>
      </c>
      <c r="G1017" s="288"/>
      <c r="H1017" s="291">
        <v>523.06200000000001</v>
      </c>
      <c r="I1017" s="292"/>
      <c r="J1017" s="288"/>
      <c r="K1017" s="288"/>
      <c r="L1017" s="293"/>
      <c r="M1017" s="294"/>
      <c r="N1017" s="295"/>
      <c r="O1017" s="295"/>
      <c r="P1017" s="295"/>
      <c r="Q1017" s="295"/>
      <c r="R1017" s="295"/>
      <c r="S1017" s="295"/>
      <c r="T1017" s="296"/>
      <c r="U1017" s="15"/>
      <c r="V1017" s="15"/>
      <c r="W1017" s="15"/>
      <c r="X1017" s="15"/>
      <c r="Y1017" s="15"/>
      <c r="Z1017" s="15"/>
      <c r="AA1017" s="15"/>
      <c r="AB1017" s="15"/>
      <c r="AC1017" s="15"/>
      <c r="AD1017" s="15"/>
      <c r="AE1017" s="15"/>
      <c r="AT1017" s="297" t="s">
        <v>199</v>
      </c>
      <c r="AU1017" s="297" t="s">
        <v>85</v>
      </c>
      <c r="AV1017" s="15" t="s">
        <v>234</v>
      </c>
      <c r="AW1017" s="15" t="s">
        <v>32</v>
      </c>
      <c r="AX1017" s="15" t="s">
        <v>83</v>
      </c>
      <c r="AY1017" s="297" t="s">
        <v>195</v>
      </c>
    </row>
    <row r="1018" s="2" customFormat="1" ht="16.5" customHeight="1">
      <c r="A1018" s="39"/>
      <c r="B1018" s="40"/>
      <c r="C1018" s="200" t="s">
        <v>444</v>
      </c>
      <c r="D1018" s="200" t="s">
        <v>191</v>
      </c>
      <c r="E1018" s="201" t="s">
        <v>3681</v>
      </c>
      <c r="F1018" s="202" t="s">
        <v>3682</v>
      </c>
      <c r="G1018" s="203" t="s">
        <v>1411</v>
      </c>
      <c r="H1018" s="204">
        <v>787.43399999999997</v>
      </c>
      <c r="I1018" s="205"/>
      <c r="J1018" s="206">
        <f>ROUND(I1018*H1018,2)</f>
        <v>0</v>
      </c>
      <c r="K1018" s="202" t="s">
        <v>1412</v>
      </c>
      <c r="L1018" s="45"/>
      <c r="M1018" s="207" t="s">
        <v>1</v>
      </c>
      <c r="N1018" s="208" t="s">
        <v>41</v>
      </c>
      <c r="O1018" s="92"/>
      <c r="P1018" s="209">
        <f>O1018*H1018</f>
        <v>0</v>
      </c>
      <c r="Q1018" s="209">
        <v>0</v>
      </c>
      <c r="R1018" s="209">
        <f>Q1018*H1018</f>
        <v>0</v>
      </c>
      <c r="S1018" s="209">
        <v>0</v>
      </c>
      <c r="T1018" s="210">
        <f>S1018*H1018</f>
        <v>0</v>
      </c>
      <c r="U1018" s="39"/>
      <c r="V1018" s="39"/>
      <c r="W1018" s="39"/>
      <c r="X1018" s="39"/>
      <c r="Y1018" s="39"/>
      <c r="Z1018" s="39"/>
      <c r="AA1018" s="39"/>
      <c r="AB1018" s="39"/>
      <c r="AC1018" s="39"/>
      <c r="AD1018" s="39"/>
      <c r="AE1018" s="39"/>
      <c r="AR1018" s="211" t="s">
        <v>234</v>
      </c>
      <c r="AT1018" s="211" t="s">
        <v>191</v>
      </c>
      <c r="AU1018" s="211" t="s">
        <v>85</v>
      </c>
      <c r="AY1018" s="18" t="s">
        <v>195</v>
      </c>
      <c r="BE1018" s="212">
        <f>IF(N1018="základní",J1018,0)</f>
        <v>0</v>
      </c>
      <c r="BF1018" s="212">
        <f>IF(N1018="snížená",J1018,0)</f>
        <v>0</v>
      </c>
      <c r="BG1018" s="212">
        <f>IF(N1018="zákl. přenesená",J1018,0)</f>
        <v>0</v>
      </c>
      <c r="BH1018" s="212">
        <f>IF(N1018="sníž. přenesená",J1018,0)</f>
        <v>0</v>
      </c>
      <c r="BI1018" s="212">
        <f>IF(N1018="nulová",J1018,0)</f>
        <v>0</v>
      </c>
      <c r="BJ1018" s="18" t="s">
        <v>83</v>
      </c>
      <c r="BK1018" s="212">
        <f>ROUND(I1018*H1018,2)</f>
        <v>0</v>
      </c>
      <c r="BL1018" s="18" t="s">
        <v>234</v>
      </c>
      <c r="BM1018" s="211" t="s">
        <v>3683</v>
      </c>
    </row>
    <row r="1019" s="10" customFormat="1">
      <c r="A1019" s="10"/>
      <c r="B1019" s="218"/>
      <c r="C1019" s="219"/>
      <c r="D1019" s="213" t="s">
        <v>199</v>
      </c>
      <c r="E1019" s="220" t="s">
        <v>1</v>
      </c>
      <c r="F1019" s="221" t="s">
        <v>3684</v>
      </c>
      <c r="G1019" s="219"/>
      <c r="H1019" s="220" t="s">
        <v>1</v>
      </c>
      <c r="I1019" s="222"/>
      <c r="J1019" s="219"/>
      <c r="K1019" s="219"/>
      <c r="L1019" s="223"/>
      <c r="M1019" s="224"/>
      <c r="N1019" s="225"/>
      <c r="O1019" s="225"/>
      <c r="P1019" s="225"/>
      <c r="Q1019" s="225"/>
      <c r="R1019" s="225"/>
      <c r="S1019" s="225"/>
      <c r="T1019" s="226"/>
      <c r="U1019" s="10"/>
      <c r="V1019" s="10"/>
      <c r="W1019" s="10"/>
      <c r="X1019" s="10"/>
      <c r="Y1019" s="10"/>
      <c r="Z1019" s="10"/>
      <c r="AA1019" s="10"/>
      <c r="AB1019" s="10"/>
      <c r="AC1019" s="10"/>
      <c r="AD1019" s="10"/>
      <c r="AE1019" s="10"/>
      <c r="AT1019" s="227" t="s">
        <v>199</v>
      </c>
      <c r="AU1019" s="227" t="s">
        <v>85</v>
      </c>
      <c r="AV1019" s="10" t="s">
        <v>83</v>
      </c>
      <c r="AW1019" s="10" t="s">
        <v>32</v>
      </c>
      <c r="AX1019" s="10" t="s">
        <v>76</v>
      </c>
      <c r="AY1019" s="227" t="s">
        <v>195</v>
      </c>
    </row>
    <row r="1020" s="10" customFormat="1">
      <c r="A1020" s="10"/>
      <c r="B1020" s="218"/>
      <c r="C1020" s="219"/>
      <c r="D1020" s="213" t="s">
        <v>199</v>
      </c>
      <c r="E1020" s="220" t="s">
        <v>1</v>
      </c>
      <c r="F1020" s="221" t="s">
        <v>3131</v>
      </c>
      <c r="G1020" s="219"/>
      <c r="H1020" s="220" t="s">
        <v>1</v>
      </c>
      <c r="I1020" s="222"/>
      <c r="J1020" s="219"/>
      <c r="K1020" s="219"/>
      <c r="L1020" s="223"/>
      <c r="M1020" s="224"/>
      <c r="N1020" s="225"/>
      <c r="O1020" s="225"/>
      <c r="P1020" s="225"/>
      <c r="Q1020" s="225"/>
      <c r="R1020" s="225"/>
      <c r="S1020" s="225"/>
      <c r="T1020" s="226"/>
      <c r="U1020" s="10"/>
      <c r="V1020" s="10"/>
      <c r="W1020" s="10"/>
      <c r="X1020" s="10"/>
      <c r="Y1020" s="10"/>
      <c r="Z1020" s="10"/>
      <c r="AA1020" s="10"/>
      <c r="AB1020" s="10"/>
      <c r="AC1020" s="10"/>
      <c r="AD1020" s="10"/>
      <c r="AE1020" s="10"/>
      <c r="AT1020" s="227" t="s">
        <v>199</v>
      </c>
      <c r="AU1020" s="227" t="s">
        <v>85</v>
      </c>
      <c r="AV1020" s="10" t="s">
        <v>83</v>
      </c>
      <c r="AW1020" s="10" t="s">
        <v>32</v>
      </c>
      <c r="AX1020" s="10" t="s">
        <v>76</v>
      </c>
      <c r="AY1020" s="227" t="s">
        <v>195</v>
      </c>
    </row>
    <row r="1021" s="11" customFormat="1">
      <c r="A1021" s="11"/>
      <c r="B1021" s="228"/>
      <c r="C1021" s="229"/>
      <c r="D1021" s="213" t="s">
        <v>199</v>
      </c>
      <c r="E1021" s="230" t="s">
        <v>1</v>
      </c>
      <c r="F1021" s="231" t="s">
        <v>3132</v>
      </c>
      <c r="G1021" s="229"/>
      <c r="H1021" s="232">
        <v>16.620000000000001</v>
      </c>
      <c r="I1021" s="233"/>
      <c r="J1021" s="229"/>
      <c r="K1021" s="229"/>
      <c r="L1021" s="234"/>
      <c r="M1021" s="235"/>
      <c r="N1021" s="236"/>
      <c r="O1021" s="236"/>
      <c r="P1021" s="236"/>
      <c r="Q1021" s="236"/>
      <c r="R1021" s="236"/>
      <c r="S1021" s="236"/>
      <c r="T1021" s="237"/>
      <c r="U1021" s="11"/>
      <c r="V1021" s="11"/>
      <c r="W1021" s="11"/>
      <c r="X1021" s="11"/>
      <c r="Y1021" s="11"/>
      <c r="Z1021" s="11"/>
      <c r="AA1021" s="11"/>
      <c r="AB1021" s="11"/>
      <c r="AC1021" s="11"/>
      <c r="AD1021" s="11"/>
      <c r="AE1021" s="11"/>
      <c r="AT1021" s="238" t="s">
        <v>199</v>
      </c>
      <c r="AU1021" s="238" t="s">
        <v>85</v>
      </c>
      <c r="AV1021" s="11" t="s">
        <v>85</v>
      </c>
      <c r="AW1021" s="11" t="s">
        <v>32</v>
      </c>
      <c r="AX1021" s="11" t="s">
        <v>76</v>
      </c>
      <c r="AY1021" s="238" t="s">
        <v>195</v>
      </c>
    </row>
    <row r="1022" s="11" customFormat="1">
      <c r="A1022" s="11"/>
      <c r="B1022" s="228"/>
      <c r="C1022" s="229"/>
      <c r="D1022" s="213" t="s">
        <v>199</v>
      </c>
      <c r="E1022" s="230" t="s">
        <v>1</v>
      </c>
      <c r="F1022" s="231" t="s">
        <v>3127</v>
      </c>
      <c r="G1022" s="229"/>
      <c r="H1022" s="232">
        <v>6.5</v>
      </c>
      <c r="I1022" s="233"/>
      <c r="J1022" s="229"/>
      <c r="K1022" s="229"/>
      <c r="L1022" s="234"/>
      <c r="M1022" s="235"/>
      <c r="N1022" s="236"/>
      <c r="O1022" s="236"/>
      <c r="P1022" s="236"/>
      <c r="Q1022" s="236"/>
      <c r="R1022" s="236"/>
      <c r="S1022" s="236"/>
      <c r="T1022" s="237"/>
      <c r="U1022" s="11"/>
      <c r="V1022" s="11"/>
      <c r="W1022" s="11"/>
      <c r="X1022" s="11"/>
      <c r="Y1022" s="11"/>
      <c r="Z1022" s="11"/>
      <c r="AA1022" s="11"/>
      <c r="AB1022" s="11"/>
      <c r="AC1022" s="11"/>
      <c r="AD1022" s="11"/>
      <c r="AE1022" s="11"/>
      <c r="AT1022" s="238" t="s">
        <v>199</v>
      </c>
      <c r="AU1022" s="238" t="s">
        <v>85</v>
      </c>
      <c r="AV1022" s="11" t="s">
        <v>85</v>
      </c>
      <c r="AW1022" s="11" t="s">
        <v>32</v>
      </c>
      <c r="AX1022" s="11" t="s">
        <v>76</v>
      </c>
      <c r="AY1022" s="238" t="s">
        <v>195</v>
      </c>
    </row>
    <row r="1023" s="11" customFormat="1">
      <c r="A1023" s="11"/>
      <c r="B1023" s="228"/>
      <c r="C1023" s="229"/>
      <c r="D1023" s="213" t="s">
        <v>199</v>
      </c>
      <c r="E1023" s="230" t="s">
        <v>1</v>
      </c>
      <c r="F1023" s="231" t="s">
        <v>3133</v>
      </c>
      <c r="G1023" s="229"/>
      <c r="H1023" s="232">
        <v>149.44800000000001</v>
      </c>
      <c r="I1023" s="233"/>
      <c r="J1023" s="229"/>
      <c r="K1023" s="229"/>
      <c r="L1023" s="234"/>
      <c r="M1023" s="235"/>
      <c r="N1023" s="236"/>
      <c r="O1023" s="236"/>
      <c r="P1023" s="236"/>
      <c r="Q1023" s="236"/>
      <c r="R1023" s="236"/>
      <c r="S1023" s="236"/>
      <c r="T1023" s="237"/>
      <c r="U1023" s="11"/>
      <c r="V1023" s="11"/>
      <c r="W1023" s="11"/>
      <c r="X1023" s="11"/>
      <c r="Y1023" s="11"/>
      <c r="Z1023" s="11"/>
      <c r="AA1023" s="11"/>
      <c r="AB1023" s="11"/>
      <c r="AC1023" s="11"/>
      <c r="AD1023" s="11"/>
      <c r="AE1023" s="11"/>
      <c r="AT1023" s="238" t="s">
        <v>199</v>
      </c>
      <c r="AU1023" s="238" t="s">
        <v>85</v>
      </c>
      <c r="AV1023" s="11" t="s">
        <v>85</v>
      </c>
      <c r="AW1023" s="11" t="s">
        <v>32</v>
      </c>
      <c r="AX1023" s="11" t="s">
        <v>76</v>
      </c>
      <c r="AY1023" s="238" t="s">
        <v>195</v>
      </c>
    </row>
    <row r="1024" s="11" customFormat="1">
      <c r="A1024" s="11"/>
      <c r="B1024" s="228"/>
      <c r="C1024" s="229"/>
      <c r="D1024" s="213" t="s">
        <v>199</v>
      </c>
      <c r="E1024" s="230" t="s">
        <v>1</v>
      </c>
      <c r="F1024" s="231" t="s">
        <v>3134</v>
      </c>
      <c r="G1024" s="229"/>
      <c r="H1024" s="232">
        <v>16.25</v>
      </c>
      <c r="I1024" s="233"/>
      <c r="J1024" s="229"/>
      <c r="K1024" s="229"/>
      <c r="L1024" s="234"/>
      <c r="M1024" s="235"/>
      <c r="N1024" s="236"/>
      <c r="O1024" s="236"/>
      <c r="P1024" s="236"/>
      <c r="Q1024" s="236"/>
      <c r="R1024" s="236"/>
      <c r="S1024" s="236"/>
      <c r="T1024" s="237"/>
      <c r="U1024" s="11"/>
      <c r="V1024" s="11"/>
      <c r="W1024" s="11"/>
      <c r="X1024" s="11"/>
      <c r="Y1024" s="11"/>
      <c r="Z1024" s="11"/>
      <c r="AA1024" s="11"/>
      <c r="AB1024" s="11"/>
      <c r="AC1024" s="11"/>
      <c r="AD1024" s="11"/>
      <c r="AE1024" s="11"/>
      <c r="AT1024" s="238" t="s">
        <v>199</v>
      </c>
      <c r="AU1024" s="238" t="s">
        <v>85</v>
      </c>
      <c r="AV1024" s="11" t="s">
        <v>85</v>
      </c>
      <c r="AW1024" s="11" t="s">
        <v>32</v>
      </c>
      <c r="AX1024" s="11" t="s">
        <v>76</v>
      </c>
      <c r="AY1024" s="238" t="s">
        <v>195</v>
      </c>
    </row>
    <row r="1025" s="11" customFormat="1">
      <c r="A1025" s="11"/>
      <c r="B1025" s="228"/>
      <c r="C1025" s="229"/>
      <c r="D1025" s="213" t="s">
        <v>199</v>
      </c>
      <c r="E1025" s="230" t="s">
        <v>1</v>
      </c>
      <c r="F1025" s="231" t="s">
        <v>3135</v>
      </c>
      <c r="G1025" s="229"/>
      <c r="H1025" s="232">
        <v>123.612</v>
      </c>
      <c r="I1025" s="233"/>
      <c r="J1025" s="229"/>
      <c r="K1025" s="229"/>
      <c r="L1025" s="234"/>
      <c r="M1025" s="235"/>
      <c r="N1025" s="236"/>
      <c r="O1025" s="236"/>
      <c r="P1025" s="236"/>
      <c r="Q1025" s="236"/>
      <c r="R1025" s="236"/>
      <c r="S1025" s="236"/>
      <c r="T1025" s="237"/>
      <c r="U1025" s="11"/>
      <c r="V1025" s="11"/>
      <c r="W1025" s="11"/>
      <c r="X1025" s="11"/>
      <c r="Y1025" s="11"/>
      <c r="Z1025" s="11"/>
      <c r="AA1025" s="11"/>
      <c r="AB1025" s="11"/>
      <c r="AC1025" s="11"/>
      <c r="AD1025" s="11"/>
      <c r="AE1025" s="11"/>
      <c r="AT1025" s="238" t="s">
        <v>199</v>
      </c>
      <c r="AU1025" s="238" t="s">
        <v>85</v>
      </c>
      <c r="AV1025" s="11" t="s">
        <v>85</v>
      </c>
      <c r="AW1025" s="11" t="s">
        <v>32</v>
      </c>
      <c r="AX1025" s="11" t="s">
        <v>76</v>
      </c>
      <c r="AY1025" s="238" t="s">
        <v>195</v>
      </c>
    </row>
    <row r="1026" s="11" customFormat="1">
      <c r="A1026" s="11"/>
      <c r="B1026" s="228"/>
      <c r="C1026" s="229"/>
      <c r="D1026" s="213" t="s">
        <v>199</v>
      </c>
      <c r="E1026" s="230" t="s">
        <v>1</v>
      </c>
      <c r="F1026" s="231" t="s">
        <v>3134</v>
      </c>
      <c r="G1026" s="229"/>
      <c r="H1026" s="232">
        <v>16.25</v>
      </c>
      <c r="I1026" s="233"/>
      <c r="J1026" s="229"/>
      <c r="K1026" s="229"/>
      <c r="L1026" s="234"/>
      <c r="M1026" s="235"/>
      <c r="N1026" s="236"/>
      <c r="O1026" s="236"/>
      <c r="P1026" s="236"/>
      <c r="Q1026" s="236"/>
      <c r="R1026" s="236"/>
      <c r="S1026" s="236"/>
      <c r="T1026" s="237"/>
      <c r="U1026" s="11"/>
      <c r="V1026" s="11"/>
      <c r="W1026" s="11"/>
      <c r="X1026" s="11"/>
      <c r="Y1026" s="11"/>
      <c r="Z1026" s="11"/>
      <c r="AA1026" s="11"/>
      <c r="AB1026" s="11"/>
      <c r="AC1026" s="11"/>
      <c r="AD1026" s="11"/>
      <c r="AE1026" s="11"/>
      <c r="AT1026" s="238" t="s">
        <v>199</v>
      </c>
      <c r="AU1026" s="238" t="s">
        <v>85</v>
      </c>
      <c r="AV1026" s="11" t="s">
        <v>85</v>
      </c>
      <c r="AW1026" s="11" t="s">
        <v>32</v>
      </c>
      <c r="AX1026" s="11" t="s">
        <v>76</v>
      </c>
      <c r="AY1026" s="238" t="s">
        <v>195</v>
      </c>
    </row>
    <row r="1027" s="16" customFormat="1">
      <c r="A1027" s="16"/>
      <c r="B1027" s="298"/>
      <c r="C1027" s="299"/>
      <c r="D1027" s="213" t="s">
        <v>199</v>
      </c>
      <c r="E1027" s="300" t="s">
        <v>1</v>
      </c>
      <c r="F1027" s="301" t="s">
        <v>1498</v>
      </c>
      <c r="G1027" s="299"/>
      <c r="H1027" s="302">
        <v>328.68000000000001</v>
      </c>
      <c r="I1027" s="303"/>
      <c r="J1027" s="299"/>
      <c r="K1027" s="299"/>
      <c r="L1027" s="304"/>
      <c r="M1027" s="305"/>
      <c r="N1027" s="306"/>
      <c r="O1027" s="306"/>
      <c r="P1027" s="306"/>
      <c r="Q1027" s="306"/>
      <c r="R1027" s="306"/>
      <c r="S1027" s="306"/>
      <c r="T1027" s="307"/>
      <c r="U1027" s="16"/>
      <c r="V1027" s="16"/>
      <c r="W1027" s="16"/>
      <c r="X1027" s="16"/>
      <c r="Y1027" s="16"/>
      <c r="Z1027" s="16"/>
      <c r="AA1027" s="16"/>
      <c r="AB1027" s="16"/>
      <c r="AC1027" s="16"/>
      <c r="AD1027" s="16"/>
      <c r="AE1027" s="16"/>
      <c r="AT1027" s="308" t="s">
        <v>199</v>
      </c>
      <c r="AU1027" s="308" t="s">
        <v>85</v>
      </c>
      <c r="AV1027" s="16" t="s">
        <v>229</v>
      </c>
      <c r="AW1027" s="16" t="s">
        <v>32</v>
      </c>
      <c r="AX1027" s="16" t="s">
        <v>76</v>
      </c>
      <c r="AY1027" s="308" t="s">
        <v>195</v>
      </c>
    </row>
    <row r="1028" s="10" customFormat="1">
      <c r="A1028" s="10"/>
      <c r="B1028" s="218"/>
      <c r="C1028" s="219"/>
      <c r="D1028" s="213" t="s">
        <v>199</v>
      </c>
      <c r="E1028" s="220" t="s">
        <v>1</v>
      </c>
      <c r="F1028" s="221" t="s">
        <v>3136</v>
      </c>
      <c r="G1028" s="219"/>
      <c r="H1028" s="220" t="s">
        <v>1</v>
      </c>
      <c r="I1028" s="222"/>
      <c r="J1028" s="219"/>
      <c r="K1028" s="219"/>
      <c r="L1028" s="223"/>
      <c r="M1028" s="224"/>
      <c r="N1028" s="225"/>
      <c r="O1028" s="225"/>
      <c r="P1028" s="225"/>
      <c r="Q1028" s="225"/>
      <c r="R1028" s="225"/>
      <c r="S1028" s="225"/>
      <c r="T1028" s="226"/>
      <c r="U1028" s="10"/>
      <c r="V1028" s="10"/>
      <c r="W1028" s="10"/>
      <c r="X1028" s="10"/>
      <c r="Y1028" s="10"/>
      <c r="Z1028" s="10"/>
      <c r="AA1028" s="10"/>
      <c r="AB1028" s="10"/>
      <c r="AC1028" s="10"/>
      <c r="AD1028" s="10"/>
      <c r="AE1028" s="10"/>
      <c r="AT1028" s="227" t="s">
        <v>199</v>
      </c>
      <c r="AU1028" s="227" t="s">
        <v>85</v>
      </c>
      <c r="AV1028" s="10" t="s">
        <v>83</v>
      </c>
      <c r="AW1028" s="10" t="s">
        <v>32</v>
      </c>
      <c r="AX1028" s="10" t="s">
        <v>76</v>
      </c>
      <c r="AY1028" s="227" t="s">
        <v>195</v>
      </c>
    </row>
    <row r="1029" s="11" customFormat="1">
      <c r="A1029" s="11"/>
      <c r="B1029" s="228"/>
      <c r="C1029" s="229"/>
      <c r="D1029" s="213" t="s">
        <v>199</v>
      </c>
      <c r="E1029" s="230" t="s">
        <v>1</v>
      </c>
      <c r="F1029" s="231" t="s">
        <v>3137</v>
      </c>
      <c r="G1029" s="229"/>
      <c r="H1029" s="232">
        <v>5.54</v>
      </c>
      <c r="I1029" s="233"/>
      <c r="J1029" s="229"/>
      <c r="K1029" s="229"/>
      <c r="L1029" s="234"/>
      <c r="M1029" s="235"/>
      <c r="N1029" s="236"/>
      <c r="O1029" s="236"/>
      <c r="P1029" s="236"/>
      <c r="Q1029" s="236"/>
      <c r="R1029" s="236"/>
      <c r="S1029" s="236"/>
      <c r="T1029" s="237"/>
      <c r="U1029" s="11"/>
      <c r="V1029" s="11"/>
      <c r="W1029" s="11"/>
      <c r="X1029" s="11"/>
      <c r="Y1029" s="11"/>
      <c r="Z1029" s="11"/>
      <c r="AA1029" s="11"/>
      <c r="AB1029" s="11"/>
      <c r="AC1029" s="11"/>
      <c r="AD1029" s="11"/>
      <c r="AE1029" s="11"/>
      <c r="AT1029" s="238" t="s">
        <v>199</v>
      </c>
      <c r="AU1029" s="238" t="s">
        <v>85</v>
      </c>
      <c r="AV1029" s="11" t="s">
        <v>85</v>
      </c>
      <c r="AW1029" s="11" t="s">
        <v>32</v>
      </c>
      <c r="AX1029" s="11" t="s">
        <v>76</v>
      </c>
      <c r="AY1029" s="238" t="s">
        <v>195</v>
      </c>
    </row>
    <row r="1030" s="11" customFormat="1">
      <c r="A1030" s="11"/>
      <c r="B1030" s="228"/>
      <c r="C1030" s="229"/>
      <c r="D1030" s="213" t="s">
        <v>199</v>
      </c>
      <c r="E1030" s="230" t="s">
        <v>1</v>
      </c>
      <c r="F1030" s="231" t="s">
        <v>3138</v>
      </c>
      <c r="G1030" s="229"/>
      <c r="H1030" s="232">
        <v>1.52</v>
      </c>
      <c r="I1030" s="233"/>
      <c r="J1030" s="229"/>
      <c r="K1030" s="229"/>
      <c r="L1030" s="234"/>
      <c r="M1030" s="235"/>
      <c r="N1030" s="236"/>
      <c r="O1030" s="236"/>
      <c r="P1030" s="236"/>
      <c r="Q1030" s="236"/>
      <c r="R1030" s="236"/>
      <c r="S1030" s="236"/>
      <c r="T1030" s="237"/>
      <c r="U1030" s="11"/>
      <c r="V1030" s="11"/>
      <c r="W1030" s="11"/>
      <c r="X1030" s="11"/>
      <c r="Y1030" s="11"/>
      <c r="Z1030" s="11"/>
      <c r="AA1030" s="11"/>
      <c r="AB1030" s="11"/>
      <c r="AC1030" s="11"/>
      <c r="AD1030" s="11"/>
      <c r="AE1030" s="11"/>
      <c r="AT1030" s="238" t="s">
        <v>199</v>
      </c>
      <c r="AU1030" s="238" t="s">
        <v>85</v>
      </c>
      <c r="AV1030" s="11" t="s">
        <v>85</v>
      </c>
      <c r="AW1030" s="11" t="s">
        <v>32</v>
      </c>
      <c r="AX1030" s="11" t="s">
        <v>76</v>
      </c>
      <c r="AY1030" s="238" t="s">
        <v>195</v>
      </c>
    </row>
    <row r="1031" s="11" customFormat="1">
      <c r="A1031" s="11"/>
      <c r="B1031" s="228"/>
      <c r="C1031" s="229"/>
      <c r="D1031" s="213" t="s">
        <v>199</v>
      </c>
      <c r="E1031" s="230" t="s">
        <v>1</v>
      </c>
      <c r="F1031" s="231" t="s">
        <v>3139</v>
      </c>
      <c r="G1031" s="229"/>
      <c r="H1031" s="232">
        <v>49.816000000000002</v>
      </c>
      <c r="I1031" s="233"/>
      <c r="J1031" s="229"/>
      <c r="K1031" s="229"/>
      <c r="L1031" s="234"/>
      <c r="M1031" s="235"/>
      <c r="N1031" s="236"/>
      <c r="O1031" s="236"/>
      <c r="P1031" s="236"/>
      <c r="Q1031" s="236"/>
      <c r="R1031" s="236"/>
      <c r="S1031" s="236"/>
      <c r="T1031" s="237"/>
      <c r="U1031" s="11"/>
      <c r="V1031" s="11"/>
      <c r="W1031" s="11"/>
      <c r="X1031" s="11"/>
      <c r="Y1031" s="11"/>
      <c r="Z1031" s="11"/>
      <c r="AA1031" s="11"/>
      <c r="AB1031" s="11"/>
      <c r="AC1031" s="11"/>
      <c r="AD1031" s="11"/>
      <c r="AE1031" s="11"/>
      <c r="AT1031" s="238" t="s">
        <v>199</v>
      </c>
      <c r="AU1031" s="238" t="s">
        <v>85</v>
      </c>
      <c r="AV1031" s="11" t="s">
        <v>85</v>
      </c>
      <c r="AW1031" s="11" t="s">
        <v>32</v>
      </c>
      <c r="AX1031" s="11" t="s">
        <v>76</v>
      </c>
      <c r="AY1031" s="238" t="s">
        <v>195</v>
      </c>
    </row>
    <row r="1032" s="11" customFormat="1">
      <c r="A1032" s="11"/>
      <c r="B1032" s="228"/>
      <c r="C1032" s="229"/>
      <c r="D1032" s="213" t="s">
        <v>199</v>
      </c>
      <c r="E1032" s="230" t="s">
        <v>1</v>
      </c>
      <c r="F1032" s="231" t="s">
        <v>3140</v>
      </c>
      <c r="G1032" s="229"/>
      <c r="H1032" s="232">
        <v>3.7999999999999998</v>
      </c>
      <c r="I1032" s="233"/>
      <c r="J1032" s="229"/>
      <c r="K1032" s="229"/>
      <c r="L1032" s="234"/>
      <c r="M1032" s="235"/>
      <c r="N1032" s="236"/>
      <c r="O1032" s="236"/>
      <c r="P1032" s="236"/>
      <c r="Q1032" s="236"/>
      <c r="R1032" s="236"/>
      <c r="S1032" s="236"/>
      <c r="T1032" s="237"/>
      <c r="U1032" s="11"/>
      <c r="V1032" s="11"/>
      <c r="W1032" s="11"/>
      <c r="X1032" s="11"/>
      <c r="Y1032" s="11"/>
      <c r="Z1032" s="11"/>
      <c r="AA1032" s="11"/>
      <c r="AB1032" s="11"/>
      <c r="AC1032" s="11"/>
      <c r="AD1032" s="11"/>
      <c r="AE1032" s="11"/>
      <c r="AT1032" s="238" t="s">
        <v>199</v>
      </c>
      <c r="AU1032" s="238" t="s">
        <v>85</v>
      </c>
      <c r="AV1032" s="11" t="s">
        <v>85</v>
      </c>
      <c r="AW1032" s="11" t="s">
        <v>32</v>
      </c>
      <c r="AX1032" s="11" t="s">
        <v>76</v>
      </c>
      <c r="AY1032" s="238" t="s">
        <v>195</v>
      </c>
    </row>
    <row r="1033" s="11" customFormat="1">
      <c r="A1033" s="11"/>
      <c r="B1033" s="228"/>
      <c r="C1033" s="229"/>
      <c r="D1033" s="213" t="s">
        <v>199</v>
      </c>
      <c r="E1033" s="230" t="s">
        <v>1</v>
      </c>
      <c r="F1033" s="231" t="s">
        <v>3141</v>
      </c>
      <c r="G1033" s="229"/>
      <c r="H1033" s="232">
        <v>41.204000000000001</v>
      </c>
      <c r="I1033" s="233"/>
      <c r="J1033" s="229"/>
      <c r="K1033" s="229"/>
      <c r="L1033" s="234"/>
      <c r="M1033" s="235"/>
      <c r="N1033" s="236"/>
      <c r="O1033" s="236"/>
      <c r="P1033" s="236"/>
      <c r="Q1033" s="236"/>
      <c r="R1033" s="236"/>
      <c r="S1033" s="236"/>
      <c r="T1033" s="237"/>
      <c r="U1033" s="11"/>
      <c r="V1033" s="11"/>
      <c r="W1033" s="11"/>
      <c r="X1033" s="11"/>
      <c r="Y1033" s="11"/>
      <c r="Z1033" s="11"/>
      <c r="AA1033" s="11"/>
      <c r="AB1033" s="11"/>
      <c r="AC1033" s="11"/>
      <c r="AD1033" s="11"/>
      <c r="AE1033" s="11"/>
      <c r="AT1033" s="238" t="s">
        <v>199</v>
      </c>
      <c r="AU1033" s="238" t="s">
        <v>85</v>
      </c>
      <c r="AV1033" s="11" t="s">
        <v>85</v>
      </c>
      <c r="AW1033" s="11" t="s">
        <v>32</v>
      </c>
      <c r="AX1033" s="11" t="s">
        <v>76</v>
      </c>
      <c r="AY1033" s="238" t="s">
        <v>195</v>
      </c>
    </row>
    <row r="1034" s="11" customFormat="1">
      <c r="A1034" s="11"/>
      <c r="B1034" s="228"/>
      <c r="C1034" s="229"/>
      <c r="D1034" s="213" t="s">
        <v>199</v>
      </c>
      <c r="E1034" s="230" t="s">
        <v>1</v>
      </c>
      <c r="F1034" s="231" t="s">
        <v>3140</v>
      </c>
      <c r="G1034" s="229"/>
      <c r="H1034" s="232">
        <v>3.7999999999999998</v>
      </c>
      <c r="I1034" s="233"/>
      <c r="J1034" s="229"/>
      <c r="K1034" s="229"/>
      <c r="L1034" s="234"/>
      <c r="M1034" s="235"/>
      <c r="N1034" s="236"/>
      <c r="O1034" s="236"/>
      <c r="P1034" s="236"/>
      <c r="Q1034" s="236"/>
      <c r="R1034" s="236"/>
      <c r="S1034" s="236"/>
      <c r="T1034" s="237"/>
      <c r="U1034" s="11"/>
      <c r="V1034" s="11"/>
      <c r="W1034" s="11"/>
      <c r="X1034" s="11"/>
      <c r="Y1034" s="11"/>
      <c r="Z1034" s="11"/>
      <c r="AA1034" s="11"/>
      <c r="AB1034" s="11"/>
      <c r="AC1034" s="11"/>
      <c r="AD1034" s="11"/>
      <c r="AE1034" s="11"/>
      <c r="AT1034" s="238" t="s">
        <v>199</v>
      </c>
      <c r="AU1034" s="238" t="s">
        <v>85</v>
      </c>
      <c r="AV1034" s="11" t="s">
        <v>85</v>
      </c>
      <c r="AW1034" s="11" t="s">
        <v>32</v>
      </c>
      <c r="AX1034" s="11" t="s">
        <v>76</v>
      </c>
      <c r="AY1034" s="238" t="s">
        <v>195</v>
      </c>
    </row>
    <row r="1035" s="16" customFormat="1">
      <c r="A1035" s="16"/>
      <c r="B1035" s="298"/>
      <c r="C1035" s="299"/>
      <c r="D1035" s="213" t="s">
        <v>199</v>
      </c>
      <c r="E1035" s="300" t="s">
        <v>1</v>
      </c>
      <c r="F1035" s="301" t="s">
        <v>1498</v>
      </c>
      <c r="G1035" s="299"/>
      <c r="H1035" s="302">
        <v>105.68000000000001</v>
      </c>
      <c r="I1035" s="303"/>
      <c r="J1035" s="299"/>
      <c r="K1035" s="299"/>
      <c r="L1035" s="304"/>
      <c r="M1035" s="305"/>
      <c r="N1035" s="306"/>
      <c r="O1035" s="306"/>
      <c r="P1035" s="306"/>
      <c r="Q1035" s="306"/>
      <c r="R1035" s="306"/>
      <c r="S1035" s="306"/>
      <c r="T1035" s="307"/>
      <c r="U1035" s="16"/>
      <c r="V1035" s="16"/>
      <c r="W1035" s="16"/>
      <c r="X1035" s="16"/>
      <c r="Y1035" s="16"/>
      <c r="Z1035" s="16"/>
      <c r="AA1035" s="16"/>
      <c r="AB1035" s="16"/>
      <c r="AC1035" s="16"/>
      <c r="AD1035" s="16"/>
      <c r="AE1035" s="16"/>
      <c r="AT1035" s="308" t="s">
        <v>199</v>
      </c>
      <c r="AU1035" s="308" t="s">
        <v>85</v>
      </c>
      <c r="AV1035" s="16" t="s">
        <v>229</v>
      </c>
      <c r="AW1035" s="16" t="s">
        <v>32</v>
      </c>
      <c r="AX1035" s="16" t="s">
        <v>76</v>
      </c>
      <c r="AY1035" s="308" t="s">
        <v>195</v>
      </c>
    </row>
    <row r="1036" s="10" customFormat="1">
      <c r="A1036" s="10"/>
      <c r="B1036" s="218"/>
      <c r="C1036" s="219"/>
      <c r="D1036" s="213" t="s">
        <v>199</v>
      </c>
      <c r="E1036" s="220" t="s">
        <v>1</v>
      </c>
      <c r="F1036" s="221" t="s">
        <v>3111</v>
      </c>
      <c r="G1036" s="219"/>
      <c r="H1036" s="220" t="s">
        <v>1</v>
      </c>
      <c r="I1036" s="222"/>
      <c r="J1036" s="219"/>
      <c r="K1036" s="219"/>
      <c r="L1036" s="223"/>
      <c r="M1036" s="224"/>
      <c r="N1036" s="225"/>
      <c r="O1036" s="225"/>
      <c r="P1036" s="225"/>
      <c r="Q1036" s="225"/>
      <c r="R1036" s="225"/>
      <c r="S1036" s="225"/>
      <c r="T1036" s="226"/>
      <c r="U1036" s="10"/>
      <c r="V1036" s="10"/>
      <c r="W1036" s="10"/>
      <c r="X1036" s="10"/>
      <c r="Y1036" s="10"/>
      <c r="Z1036" s="10"/>
      <c r="AA1036" s="10"/>
      <c r="AB1036" s="10"/>
      <c r="AC1036" s="10"/>
      <c r="AD1036" s="10"/>
      <c r="AE1036" s="10"/>
      <c r="AT1036" s="227" t="s">
        <v>199</v>
      </c>
      <c r="AU1036" s="227" t="s">
        <v>85</v>
      </c>
      <c r="AV1036" s="10" t="s">
        <v>83</v>
      </c>
      <c r="AW1036" s="10" t="s">
        <v>32</v>
      </c>
      <c r="AX1036" s="10" t="s">
        <v>76</v>
      </c>
      <c r="AY1036" s="227" t="s">
        <v>195</v>
      </c>
    </row>
    <row r="1037" s="10" customFormat="1">
      <c r="A1037" s="10"/>
      <c r="B1037" s="218"/>
      <c r="C1037" s="219"/>
      <c r="D1037" s="213" t="s">
        <v>199</v>
      </c>
      <c r="E1037" s="220" t="s">
        <v>1</v>
      </c>
      <c r="F1037" s="221" t="s">
        <v>3142</v>
      </c>
      <c r="G1037" s="219"/>
      <c r="H1037" s="220" t="s">
        <v>1</v>
      </c>
      <c r="I1037" s="222"/>
      <c r="J1037" s="219"/>
      <c r="K1037" s="219"/>
      <c r="L1037" s="223"/>
      <c r="M1037" s="224"/>
      <c r="N1037" s="225"/>
      <c r="O1037" s="225"/>
      <c r="P1037" s="225"/>
      <c r="Q1037" s="225"/>
      <c r="R1037" s="225"/>
      <c r="S1037" s="225"/>
      <c r="T1037" s="226"/>
      <c r="U1037" s="10"/>
      <c r="V1037" s="10"/>
      <c r="W1037" s="10"/>
      <c r="X1037" s="10"/>
      <c r="Y1037" s="10"/>
      <c r="Z1037" s="10"/>
      <c r="AA1037" s="10"/>
      <c r="AB1037" s="10"/>
      <c r="AC1037" s="10"/>
      <c r="AD1037" s="10"/>
      <c r="AE1037" s="10"/>
      <c r="AT1037" s="227" t="s">
        <v>199</v>
      </c>
      <c r="AU1037" s="227" t="s">
        <v>85</v>
      </c>
      <c r="AV1037" s="10" t="s">
        <v>83</v>
      </c>
      <c r="AW1037" s="10" t="s">
        <v>32</v>
      </c>
      <c r="AX1037" s="10" t="s">
        <v>76</v>
      </c>
      <c r="AY1037" s="227" t="s">
        <v>195</v>
      </c>
    </row>
    <row r="1038" s="11" customFormat="1">
      <c r="A1038" s="11"/>
      <c r="B1038" s="228"/>
      <c r="C1038" s="229"/>
      <c r="D1038" s="213" t="s">
        <v>199</v>
      </c>
      <c r="E1038" s="230" t="s">
        <v>1</v>
      </c>
      <c r="F1038" s="231" t="s">
        <v>3113</v>
      </c>
      <c r="G1038" s="229"/>
      <c r="H1038" s="232">
        <v>15.228</v>
      </c>
      <c r="I1038" s="233"/>
      <c r="J1038" s="229"/>
      <c r="K1038" s="229"/>
      <c r="L1038" s="234"/>
      <c r="M1038" s="235"/>
      <c r="N1038" s="236"/>
      <c r="O1038" s="236"/>
      <c r="P1038" s="236"/>
      <c r="Q1038" s="236"/>
      <c r="R1038" s="236"/>
      <c r="S1038" s="236"/>
      <c r="T1038" s="237"/>
      <c r="U1038" s="11"/>
      <c r="V1038" s="11"/>
      <c r="W1038" s="11"/>
      <c r="X1038" s="11"/>
      <c r="Y1038" s="11"/>
      <c r="Z1038" s="11"/>
      <c r="AA1038" s="11"/>
      <c r="AB1038" s="11"/>
      <c r="AC1038" s="11"/>
      <c r="AD1038" s="11"/>
      <c r="AE1038" s="11"/>
      <c r="AT1038" s="238" t="s">
        <v>199</v>
      </c>
      <c r="AU1038" s="238" t="s">
        <v>85</v>
      </c>
      <c r="AV1038" s="11" t="s">
        <v>85</v>
      </c>
      <c r="AW1038" s="11" t="s">
        <v>32</v>
      </c>
      <c r="AX1038" s="11" t="s">
        <v>76</v>
      </c>
      <c r="AY1038" s="238" t="s">
        <v>195</v>
      </c>
    </row>
    <row r="1039" s="11" customFormat="1">
      <c r="A1039" s="11"/>
      <c r="B1039" s="228"/>
      <c r="C1039" s="229"/>
      <c r="D1039" s="213" t="s">
        <v>199</v>
      </c>
      <c r="E1039" s="230" t="s">
        <v>1</v>
      </c>
      <c r="F1039" s="231" t="s">
        <v>3114</v>
      </c>
      <c r="G1039" s="229"/>
      <c r="H1039" s="232">
        <v>3.25</v>
      </c>
      <c r="I1039" s="233"/>
      <c r="J1039" s="229"/>
      <c r="K1039" s="229"/>
      <c r="L1039" s="234"/>
      <c r="M1039" s="235"/>
      <c r="N1039" s="236"/>
      <c r="O1039" s="236"/>
      <c r="P1039" s="236"/>
      <c r="Q1039" s="236"/>
      <c r="R1039" s="236"/>
      <c r="S1039" s="236"/>
      <c r="T1039" s="237"/>
      <c r="U1039" s="11"/>
      <c r="V1039" s="11"/>
      <c r="W1039" s="11"/>
      <c r="X1039" s="11"/>
      <c r="Y1039" s="11"/>
      <c r="Z1039" s="11"/>
      <c r="AA1039" s="11"/>
      <c r="AB1039" s="11"/>
      <c r="AC1039" s="11"/>
      <c r="AD1039" s="11"/>
      <c r="AE1039" s="11"/>
      <c r="AT1039" s="238" t="s">
        <v>199</v>
      </c>
      <c r="AU1039" s="238" t="s">
        <v>85</v>
      </c>
      <c r="AV1039" s="11" t="s">
        <v>85</v>
      </c>
      <c r="AW1039" s="11" t="s">
        <v>32</v>
      </c>
      <c r="AX1039" s="11" t="s">
        <v>76</v>
      </c>
      <c r="AY1039" s="238" t="s">
        <v>195</v>
      </c>
    </row>
    <row r="1040" s="16" customFormat="1">
      <c r="A1040" s="16"/>
      <c r="B1040" s="298"/>
      <c r="C1040" s="299"/>
      <c r="D1040" s="213" t="s">
        <v>199</v>
      </c>
      <c r="E1040" s="300" t="s">
        <v>1</v>
      </c>
      <c r="F1040" s="301" t="s">
        <v>1498</v>
      </c>
      <c r="G1040" s="299"/>
      <c r="H1040" s="302">
        <v>18.478000000000002</v>
      </c>
      <c r="I1040" s="303"/>
      <c r="J1040" s="299"/>
      <c r="K1040" s="299"/>
      <c r="L1040" s="304"/>
      <c r="M1040" s="305"/>
      <c r="N1040" s="306"/>
      <c r="O1040" s="306"/>
      <c r="P1040" s="306"/>
      <c r="Q1040" s="306"/>
      <c r="R1040" s="306"/>
      <c r="S1040" s="306"/>
      <c r="T1040" s="307"/>
      <c r="U1040" s="16"/>
      <c r="V1040" s="16"/>
      <c r="W1040" s="16"/>
      <c r="X1040" s="16"/>
      <c r="Y1040" s="16"/>
      <c r="Z1040" s="16"/>
      <c r="AA1040" s="16"/>
      <c r="AB1040" s="16"/>
      <c r="AC1040" s="16"/>
      <c r="AD1040" s="16"/>
      <c r="AE1040" s="16"/>
      <c r="AT1040" s="308" t="s">
        <v>199</v>
      </c>
      <c r="AU1040" s="308" t="s">
        <v>85</v>
      </c>
      <c r="AV1040" s="16" t="s">
        <v>229</v>
      </c>
      <c r="AW1040" s="16" t="s">
        <v>32</v>
      </c>
      <c r="AX1040" s="16" t="s">
        <v>76</v>
      </c>
      <c r="AY1040" s="308" t="s">
        <v>195</v>
      </c>
    </row>
    <row r="1041" s="10" customFormat="1">
      <c r="A1041" s="10"/>
      <c r="B1041" s="218"/>
      <c r="C1041" s="219"/>
      <c r="D1041" s="213" t="s">
        <v>199</v>
      </c>
      <c r="E1041" s="220" t="s">
        <v>1</v>
      </c>
      <c r="F1041" s="221" t="s">
        <v>3143</v>
      </c>
      <c r="G1041" s="219"/>
      <c r="H1041" s="220" t="s">
        <v>1</v>
      </c>
      <c r="I1041" s="222"/>
      <c r="J1041" s="219"/>
      <c r="K1041" s="219"/>
      <c r="L1041" s="223"/>
      <c r="M1041" s="224"/>
      <c r="N1041" s="225"/>
      <c r="O1041" s="225"/>
      <c r="P1041" s="225"/>
      <c r="Q1041" s="225"/>
      <c r="R1041" s="225"/>
      <c r="S1041" s="225"/>
      <c r="T1041" s="226"/>
      <c r="U1041" s="10"/>
      <c r="V1041" s="10"/>
      <c r="W1041" s="10"/>
      <c r="X1041" s="10"/>
      <c r="Y1041" s="10"/>
      <c r="Z1041" s="10"/>
      <c r="AA1041" s="10"/>
      <c r="AB1041" s="10"/>
      <c r="AC1041" s="10"/>
      <c r="AD1041" s="10"/>
      <c r="AE1041" s="10"/>
      <c r="AT1041" s="227" t="s">
        <v>199</v>
      </c>
      <c r="AU1041" s="227" t="s">
        <v>85</v>
      </c>
      <c r="AV1041" s="10" t="s">
        <v>83</v>
      </c>
      <c r="AW1041" s="10" t="s">
        <v>32</v>
      </c>
      <c r="AX1041" s="10" t="s">
        <v>76</v>
      </c>
      <c r="AY1041" s="227" t="s">
        <v>195</v>
      </c>
    </row>
    <row r="1042" s="11" customFormat="1">
      <c r="A1042" s="11"/>
      <c r="B1042" s="228"/>
      <c r="C1042" s="229"/>
      <c r="D1042" s="213" t="s">
        <v>199</v>
      </c>
      <c r="E1042" s="230" t="s">
        <v>1</v>
      </c>
      <c r="F1042" s="231" t="s">
        <v>3144</v>
      </c>
      <c r="G1042" s="229"/>
      <c r="H1042" s="232">
        <v>5.0759999999999996</v>
      </c>
      <c r="I1042" s="233"/>
      <c r="J1042" s="229"/>
      <c r="K1042" s="229"/>
      <c r="L1042" s="234"/>
      <c r="M1042" s="235"/>
      <c r="N1042" s="236"/>
      <c r="O1042" s="236"/>
      <c r="P1042" s="236"/>
      <c r="Q1042" s="236"/>
      <c r="R1042" s="236"/>
      <c r="S1042" s="236"/>
      <c r="T1042" s="237"/>
      <c r="U1042" s="11"/>
      <c r="V1042" s="11"/>
      <c r="W1042" s="11"/>
      <c r="X1042" s="11"/>
      <c r="Y1042" s="11"/>
      <c r="Z1042" s="11"/>
      <c r="AA1042" s="11"/>
      <c r="AB1042" s="11"/>
      <c r="AC1042" s="11"/>
      <c r="AD1042" s="11"/>
      <c r="AE1042" s="11"/>
      <c r="AT1042" s="238" t="s">
        <v>199</v>
      </c>
      <c r="AU1042" s="238" t="s">
        <v>85</v>
      </c>
      <c r="AV1042" s="11" t="s">
        <v>85</v>
      </c>
      <c r="AW1042" s="11" t="s">
        <v>32</v>
      </c>
      <c r="AX1042" s="11" t="s">
        <v>76</v>
      </c>
      <c r="AY1042" s="238" t="s">
        <v>195</v>
      </c>
    </row>
    <row r="1043" s="11" customFormat="1">
      <c r="A1043" s="11"/>
      <c r="B1043" s="228"/>
      <c r="C1043" s="229"/>
      <c r="D1043" s="213" t="s">
        <v>199</v>
      </c>
      <c r="E1043" s="230" t="s">
        <v>1</v>
      </c>
      <c r="F1043" s="231" t="s">
        <v>3145</v>
      </c>
      <c r="G1043" s="229"/>
      <c r="H1043" s="232">
        <v>0.83999999999999997</v>
      </c>
      <c r="I1043" s="233"/>
      <c r="J1043" s="229"/>
      <c r="K1043" s="229"/>
      <c r="L1043" s="234"/>
      <c r="M1043" s="235"/>
      <c r="N1043" s="236"/>
      <c r="O1043" s="236"/>
      <c r="P1043" s="236"/>
      <c r="Q1043" s="236"/>
      <c r="R1043" s="236"/>
      <c r="S1043" s="236"/>
      <c r="T1043" s="237"/>
      <c r="U1043" s="11"/>
      <c r="V1043" s="11"/>
      <c r="W1043" s="11"/>
      <c r="X1043" s="11"/>
      <c r="Y1043" s="11"/>
      <c r="Z1043" s="11"/>
      <c r="AA1043" s="11"/>
      <c r="AB1043" s="11"/>
      <c r="AC1043" s="11"/>
      <c r="AD1043" s="11"/>
      <c r="AE1043" s="11"/>
      <c r="AT1043" s="238" t="s">
        <v>199</v>
      </c>
      <c r="AU1043" s="238" t="s">
        <v>85</v>
      </c>
      <c r="AV1043" s="11" t="s">
        <v>85</v>
      </c>
      <c r="AW1043" s="11" t="s">
        <v>32</v>
      </c>
      <c r="AX1043" s="11" t="s">
        <v>76</v>
      </c>
      <c r="AY1043" s="238" t="s">
        <v>195</v>
      </c>
    </row>
    <row r="1044" s="16" customFormat="1">
      <c r="A1044" s="16"/>
      <c r="B1044" s="298"/>
      <c r="C1044" s="299"/>
      <c r="D1044" s="213" t="s">
        <v>199</v>
      </c>
      <c r="E1044" s="300" t="s">
        <v>1</v>
      </c>
      <c r="F1044" s="301" t="s">
        <v>1498</v>
      </c>
      <c r="G1044" s="299"/>
      <c r="H1044" s="302">
        <v>5.9160000000000004</v>
      </c>
      <c r="I1044" s="303"/>
      <c r="J1044" s="299"/>
      <c r="K1044" s="299"/>
      <c r="L1044" s="304"/>
      <c r="M1044" s="305"/>
      <c r="N1044" s="306"/>
      <c r="O1044" s="306"/>
      <c r="P1044" s="306"/>
      <c r="Q1044" s="306"/>
      <c r="R1044" s="306"/>
      <c r="S1044" s="306"/>
      <c r="T1044" s="307"/>
      <c r="U1044" s="16"/>
      <c r="V1044" s="16"/>
      <c r="W1044" s="16"/>
      <c r="X1044" s="16"/>
      <c r="Y1044" s="16"/>
      <c r="Z1044" s="16"/>
      <c r="AA1044" s="16"/>
      <c r="AB1044" s="16"/>
      <c r="AC1044" s="16"/>
      <c r="AD1044" s="16"/>
      <c r="AE1044" s="16"/>
      <c r="AT1044" s="308" t="s">
        <v>199</v>
      </c>
      <c r="AU1044" s="308" t="s">
        <v>85</v>
      </c>
      <c r="AV1044" s="16" t="s">
        <v>229</v>
      </c>
      <c r="AW1044" s="16" t="s">
        <v>32</v>
      </c>
      <c r="AX1044" s="16" t="s">
        <v>76</v>
      </c>
      <c r="AY1044" s="308" t="s">
        <v>195</v>
      </c>
    </row>
    <row r="1045" s="10" customFormat="1">
      <c r="A1045" s="10"/>
      <c r="B1045" s="218"/>
      <c r="C1045" s="219"/>
      <c r="D1045" s="213" t="s">
        <v>199</v>
      </c>
      <c r="E1045" s="220" t="s">
        <v>1</v>
      </c>
      <c r="F1045" s="221" t="s">
        <v>3130</v>
      </c>
      <c r="G1045" s="219"/>
      <c r="H1045" s="220" t="s">
        <v>1</v>
      </c>
      <c r="I1045" s="222"/>
      <c r="J1045" s="219"/>
      <c r="K1045" s="219"/>
      <c r="L1045" s="223"/>
      <c r="M1045" s="224"/>
      <c r="N1045" s="225"/>
      <c r="O1045" s="225"/>
      <c r="P1045" s="225"/>
      <c r="Q1045" s="225"/>
      <c r="R1045" s="225"/>
      <c r="S1045" s="225"/>
      <c r="T1045" s="226"/>
      <c r="U1045" s="10"/>
      <c r="V1045" s="10"/>
      <c r="W1045" s="10"/>
      <c r="X1045" s="10"/>
      <c r="Y1045" s="10"/>
      <c r="Z1045" s="10"/>
      <c r="AA1045" s="10"/>
      <c r="AB1045" s="10"/>
      <c r="AC1045" s="10"/>
      <c r="AD1045" s="10"/>
      <c r="AE1045" s="10"/>
      <c r="AT1045" s="227" t="s">
        <v>199</v>
      </c>
      <c r="AU1045" s="227" t="s">
        <v>85</v>
      </c>
      <c r="AV1045" s="10" t="s">
        <v>83</v>
      </c>
      <c r="AW1045" s="10" t="s">
        <v>32</v>
      </c>
      <c r="AX1045" s="10" t="s">
        <v>76</v>
      </c>
      <c r="AY1045" s="227" t="s">
        <v>195</v>
      </c>
    </row>
    <row r="1046" s="10" customFormat="1">
      <c r="A1046" s="10"/>
      <c r="B1046" s="218"/>
      <c r="C1046" s="219"/>
      <c r="D1046" s="213" t="s">
        <v>199</v>
      </c>
      <c r="E1046" s="220" t="s">
        <v>1</v>
      </c>
      <c r="F1046" s="221" t="s">
        <v>3685</v>
      </c>
      <c r="G1046" s="219"/>
      <c r="H1046" s="220" t="s">
        <v>1</v>
      </c>
      <c r="I1046" s="222"/>
      <c r="J1046" s="219"/>
      <c r="K1046" s="219"/>
      <c r="L1046" s="223"/>
      <c r="M1046" s="224"/>
      <c r="N1046" s="225"/>
      <c r="O1046" s="225"/>
      <c r="P1046" s="225"/>
      <c r="Q1046" s="225"/>
      <c r="R1046" s="225"/>
      <c r="S1046" s="225"/>
      <c r="T1046" s="226"/>
      <c r="U1046" s="10"/>
      <c r="V1046" s="10"/>
      <c r="W1046" s="10"/>
      <c r="X1046" s="10"/>
      <c r="Y1046" s="10"/>
      <c r="Z1046" s="10"/>
      <c r="AA1046" s="10"/>
      <c r="AB1046" s="10"/>
      <c r="AC1046" s="10"/>
      <c r="AD1046" s="10"/>
      <c r="AE1046" s="10"/>
      <c r="AT1046" s="227" t="s">
        <v>199</v>
      </c>
      <c r="AU1046" s="227" t="s">
        <v>85</v>
      </c>
      <c r="AV1046" s="10" t="s">
        <v>83</v>
      </c>
      <c r="AW1046" s="10" t="s">
        <v>32</v>
      </c>
      <c r="AX1046" s="10" t="s">
        <v>76</v>
      </c>
      <c r="AY1046" s="227" t="s">
        <v>195</v>
      </c>
    </row>
    <row r="1047" s="11" customFormat="1">
      <c r="A1047" s="11"/>
      <c r="B1047" s="228"/>
      <c r="C1047" s="229"/>
      <c r="D1047" s="213" t="s">
        <v>199</v>
      </c>
      <c r="E1047" s="230" t="s">
        <v>1</v>
      </c>
      <c r="F1047" s="231" t="s">
        <v>3132</v>
      </c>
      <c r="G1047" s="229"/>
      <c r="H1047" s="232">
        <v>16.620000000000001</v>
      </c>
      <c r="I1047" s="233"/>
      <c r="J1047" s="229"/>
      <c r="K1047" s="229"/>
      <c r="L1047" s="234"/>
      <c r="M1047" s="235"/>
      <c r="N1047" s="236"/>
      <c r="O1047" s="236"/>
      <c r="P1047" s="236"/>
      <c r="Q1047" s="236"/>
      <c r="R1047" s="236"/>
      <c r="S1047" s="236"/>
      <c r="T1047" s="237"/>
      <c r="U1047" s="11"/>
      <c r="V1047" s="11"/>
      <c r="W1047" s="11"/>
      <c r="X1047" s="11"/>
      <c r="Y1047" s="11"/>
      <c r="Z1047" s="11"/>
      <c r="AA1047" s="11"/>
      <c r="AB1047" s="11"/>
      <c r="AC1047" s="11"/>
      <c r="AD1047" s="11"/>
      <c r="AE1047" s="11"/>
      <c r="AT1047" s="238" t="s">
        <v>199</v>
      </c>
      <c r="AU1047" s="238" t="s">
        <v>85</v>
      </c>
      <c r="AV1047" s="11" t="s">
        <v>85</v>
      </c>
      <c r="AW1047" s="11" t="s">
        <v>32</v>
      </c>
      <c r="AX1047" s="11" t="s">
        <v>76</v>
      </c>
      <c r="AY1047" s="238" t="s">
        <v>195</v>
      </c>
    </row>
    <row r="1048" s="11" customFormat="1">
      <c r="A1048" s="11"/>
      <c r="B1048" s="228"/>
      <c r="C1048" s="229"/>
      <c r="D1048" s="213" t="s">
        <v>199</v>
      </c>
      <c r="E1048" s="230" t="s">
        <v>1</v>
      </c>
      <c r="F1048" s="231" t="s">
        <v>3127</v>
      </c>
      <c r="G1048" s="229"/>
      <c r="H1048" s="232">
        <v>6.5</v>
      </c>
      <c r="I1048" s="233"/>
      <c r="J1048" s="229"/>
      <c r="K1048" s="229"/>
      <c r="L1048" s="234"/>
      <c r="M1048" s="235"/>
      <c r="N1048" s="236"/>
      <c r="O1048" s="236"/>
      <c r="P1048" s="236"/>
      <c r="Q1048" s="236"/>
      <c r="R1048" s="236"/>
      <c r="S1048" s="236"/>
      <c r="T1048" s="237"/>
      <c r="U1048" s="11"/>
      <c r="V1048" s="11"/>
      <c r="W1048" s="11"/>
      <c r="X1048" s="11"/>
      <c r="Y1048" s="11"/>
      <c r="Z1048" s="11"/>
      <c r="AA1048" s="11"/>
      <c r="AB1048" s="11"/>
      <c r="AC1048" s="11"/>
      <c r="AD1048" s="11"/>
      <c r="AE1048" s="11"/>
      <c r="AT1048" s="238" t="s">
        <v>199</v>
      </c>
      <c r="AU1048" s="238" t="s">
        <v>85</v>
      </c>
      <c r="AV1048" s="11" t="s">
        <v>85</v>
      </c>
      <c r="AW1048" s="11" t="s">
        <v>32</v>
      </c>
      <c r="AX1048" s="11" t="s">
        <v>76</v>
      </c>
      <c r="AY1048" s="238" t="s">
        <v>195</v>
      </c>
    </row>
    <row r="1049" s="11" customFormat="1">
      <c r="A1049" s="11"/>
      <c r="B1049" s="228"/>
      <c r="C1049" s="229"/>
      <c r="D1049" s="213" t="s">
        <v>199</v>
      </c>
      <c r="E1049" s="230" t="s">
        <v>1</v>
      </c>
      <c r="F1049" s="231" t="s">
        <v>3133</v>
      </c>
      <c r="G1049" s="229"/>
      <c r="H1049" s="232">
        <v>149.44800000000001</v>
      </c>
      <c r="I1049" s="233"/>
      <c r="J1049" s="229"/>
      <c r="K1049" s="229"/>
      <c r="L1049" s="234"/>
      <c r="M1049" s="235"/>
      <c r="N1049" s="236"/>
      <c r="O1049" s="236"/>
      <c r="P1049" s="236"/>
      <c r="Q1049" s="236"/>
      <c r="R1049" s="236"/>
      <c r="S1049" s="236"/>
      <c r="T1049" s="237"/>
      <c r="U1049" s="11"/>
      <c r="V1049" s="11"/>
      <c r="W1049" s="11"/>
      <c r="X1049" s="11"/>
      <c r="Y1049" s="11"/>
      <c r="Z1049" s="11"/>
      <c r="AA1049" s="11"/>
      <c r="AB1049" s="11"/>
      <c r="AC1049" s="11"/>
      <c r="AD1049" s="11"/>
      <c r="AE1049" s="11"/>
      <c r="AT1049" s="238" t="s">
        <v>199</v>
      </c>
      <c r="AU1049" s="238" t="s">
        <v>85</v>
      </c>
      <c r="AV1049" s="11" t="s">
        <v>85</v>
      </c>
      <c r="AW1049" s="11" t="s">
        <v>32</v>
      </c>
      <c r="AX1049" s="11" t="s">
        <v>76</v>
      </c>
      <c r="AY1049" s="238" t="s">
        <v>195</v>
      </c>
    </row>
    <row r="1050" s="11" customFormat="1">
      <c r="A1050" s="11"/>
      <c r="B1050" s="228"/>
      <c r="C1050" s="229"/>
      <c r="D1050" s="213" t="s">
        <v>199</v>
      </c>
      <c r="E1050" s="230" t="s">
        <v>1</v>
      </c>
      <c r="F1050" s="231" t="s">
        <v>3134</v>
      </c>
      <c r="G1050" s="229"/>
      <c r="H1050" s="232">
        <v>16.25</v>
      </c>
      <c r="I1050" s="233"/>
      <c r="J1050" s="229"/>
      <c r="K1050" s="229"/>
      <c r="L1050" s="234"/>
      <c r="M1050" s="235"/>
      <c r="N1050" s="236"/>
      <c r="O1050" s="236"/>
      <c r="P1050" s="236"/>
      <c r="Q1050" s="236"/>
      <c r="R1050" s="236"/>
      <c r="S1050" s="236"/>
      <c r="T1050" s="237"/>
      <c r="U1050" s="11"/>
      <c r="V1050" s="11"/>
      <c r="W1050" s="11"/>
      <c r="X1050" s="11"/>
      <c r="Y1050" s="11"/>
      <c r="Z1050" s="11"/>
      <c r="AA1050" s="11"/>
      <c r="AB1050" s="11"/>
      <c r="AC1050" s="11"/>
      <c r="AD1050" s="11"/>
      <c r="AE1050" s="11"/>
      <c r="AT1050" s="238" t="s">
        <v>199</v>
      </c>
      <c r="AU1050" s="238" t="s">
        <v>85</v>
      </c>
      <c r="AV1050" s="11" t="s">
        <v>85</v>
      </c>
      <c r="AW1050" s="11" t="s">
        <v>32</v>
      </c>
      <c r="AX1050" s="11" t="s">
        <v>76</v>
      </c>
      <c r="AY1050" s="238" t="s">
        <v>195</v>
      </c>
    </row>
    <row r="1051" s="11" customFormat="1">
      <c r="A1051" s="11"/>
      <c r="B1051" s="228"/>
      <c r="C1051" s="229"/>
      <c r="D1051" s="213" t="s">
        <v>199</v>
      </c>
      <c r="E1051" s="230" t="s">
        <v>1</v>
      </c>
      <c r="F1051" s="231" t="s">
        <v>3135</v>
      </c>
      <c r="G1051" s="229"/>
      <c r="H1051" s="232">
        <v>123.612</v>
      </c>
      <c r="I1051" s="233"/>
      <c r="J1051" s="229"/>
      <c r="K1051" s="229"/>
      <c r="L1051" s="234"/>
      <c r="M1051" s="235"/>
      <c r="N1051" s="236"/>
      <c r="O1051" s="236"/>
      <c r="P1051" s="236"/>
      <c r="Q1051" s="236"/>
      <c r="R1051" s="236"/>
      <c r="S1051" s="236"/>
      <c r="T1051" s="237"/>
      <c r="U1051" s="11"/>
      <c r="V1051" s="11"/>
      <c r="W1051" s="11"/>
      <c r="X1051" s="11"/>
      <c r="Y1051" s="11"/>
      <c r="Z1051" s="11"/>
      <c r="AA1051" s="11"/>
      <c r="AB1051" s="11"/>
      <c r="AC1051" s="11"/>
      <c r="AD1051" s="11"/>
      <c r="AE1051" s="11"/>
      <c r="AT1051" s="238" t="s">
        <v>199</v>
      </c>
      <c r="AU1051" s="238" t="s">
        <v>85</v>
      </c>
      <c r="AV1051" s="11" t="s">
        <v>85</v>
      </c>
      <c r="AW1051" s="11" t="s">
        <v>32</v>
      </c>
      <c r="AX1051" s="11" t="s">
        <v>76</v>
      </c>
      <c r="AY1051" s="238" t="s">
        <v>195</v>
      </c>
    </row>
    <row r="1052" s="11" customFormat="1">
      <c r="A1052" s="11"/>
      <c r="B1052" s="228"/>
      <c r="C1052" s="229"/>
      <c r="D1052" s="213" t="s">
        <v>199</v>
      </c>
      <c r="E1052" s="230" t="s">
        <v>1</v>
      </c>
      <c r="F1052" s="231" t="s">
        <v>3134</v>
      </c>
      <c r="G1052" s="229"/>
      <c r="H1052" s="232">
        <v>16.25</v>
      </c>
      <c r="I1052" s="233"/>
      <c r="J1052" s="229"/>
      <c r="K1052" s="229"/>
      <c r="L1052" s="234"/>
      <c r="M1052" s="235"/>
      <c r="N1052" s="236"/>
      <c r="O1052" s="236"/>
      <c r="P1052" s="236"/>
      <c r="Q1052" s="236"/>
      <c r="R1052" s="236"/>
      <c r="S1052" s="236"/>
      <c r="T1052" s="237"/>
      <c r="U1052" s="11"/>
      <c r="V1052" s="11"/>
      <c r="W1052" s="11"/>
      <c r="X1052" s="11"/>
      <c r="Y1052" s="11"/>
      <c r="Z1052" s="11"/>
      <c r="AA1052" s="11"/>
      <c r="AB1052" s="11"/>
      <c r="AC1052" s="11"/>
      <c r="AD1052" s="11"/>
      <c r="AE1052" s="11"/>
      <c r="AT1052" s="238" t="s">
        <v>199</v>
      </c>
      <c r="AU1052" s="238" t="s">
        <v>85</v>
      </c>
      <c r="AV1052" s="11" t="s">
        <v>85</v>
      </c>
      <c r="AW1052" s="11" t="s">
        <v>32</v>
      </c>
      <c r="AX1052" s="11" t="s">
        <v>76</v>
      </c>
      <c r="AY1052" s="238" t="s">
        <v>195</v>
      </c>
    </row>
    <row r="1053" s="16" customFormat="1">
      <c r="A1053" s="16"/>
      <c r="B1053" s="298"/>
      <c r="C1053" s="299"/>
      <c r="D1053" s="213" t="s">
        <v>199</v>
      </c>
      <c r="E1053" s="300" t="s">
        <v>1</v>
      </c>
      <c r="F1053" s="301" t="s">
        <v>1498</v>
      </c>
      <c r="G1053" s="299"/>
      <c r="H1053" s="302">
        <v>328.68000000000001</v>
      </c>
      <c r="I1053" s="303"/>
      <c r="J1053" s="299"/>
      <c r="K1053" s="299"/>
      <c r="L1053" s="304"/>
      <c r="M1053" s="305"/>
      <c r="N1053" s="306"/>
      <c r="O1053" s="306"/>
      <c r="P1053" s="306"/>
      <c r="Q1053" s="306"/>
      <c r="R1053" s="306"/>
      <c r="S1053" s="306"/>
      <c r="T1053" s="307"/>
      <c r="U1053" s="16"/>
      <c r="V1053" s="16"/>
      <c r="W1053" s="16"/>
      <c r="X1053" s="16"/>
      <c r="Y1053" s="16"/>
      <c r="Z1053" s="16"/>
      <c r="AA1053" s="16"/>
      <c r="AB1053" s="16"/>
      <c r="AC1053" s="16"/>
      <c r="AD1053" s="16"/>
      <c r="AE1053" s="16"/>
      <c r="AT1053" s="308" t="s">
        <v>199</v>
      </c>
      <c r="AU1053" s="308" t="s">
        <v>85</v>
      </c>
      <c r="AV1053" s="16" t="s">
        <v>229</v>
      </c>
      <c r="AW1053" s="16" t="s">
        <v>32</v>
      </c>
      <c r="AX1053" s="16" t="s">
        <v>76</v>
      </c>
      <c r="AY1053" s="308" t="s">
        <v>195</v>
      </c>
    </row>
    <row r="1054" s="15" customFormat="1">
      <c r="A1054" s="15"/>
      <c r="B1054" s="287"/>
      <c r="C1054" s="288"/>
      <c r="D1054" s="213" t="s">
        <v>199</v>
      </c>
      <c r="E1054" s="289" t="s">
        <v>1</v>
      </c>
      <c r="F1054" s="290" t="s">
        <v>1422</v>
      </c>
      <c r="G1054" s="288"/>
      <c r="H1054" s="291">
        <v>787.43399999999997</v>
      </c>
      <c r="I1054" s="292"/>
      <c r="J1054" s="288"/>
      <c r="K1054" s="288"/>
      <c r="L1054" s="293"/>
      <c r="M1054" s="294"/>
      <c r="N1054" s="295"/>
      <c r="O1054" s="295"/>
      <c r="P1054" s="295"/>
      <c r="Q1054" s="295"/>
      <c r="R1054" s="295"/>
      <c r="S1054" s="295"/>
      <c r="T1054" s="296"/>
      <c r="U1054" s="15"/>
      <c r="V1054" s="15"/>
      <c r="W1054" s="15"/>
      <c r="X1054" s="15"/>
      <c r="Y1054" s="15"/>
      <c r="Z1054" s="15"/>
      <c r="AA1054" s="15"/>
      <c r="AB1054" s="15"/>
      <c r="AC1054" s="15"/>
      <c r="AD1054" s="15"/>
      <c r="AE1054" s="15"/>
      <c r="AT1054" s="297" t="s">
        <v>199</v>
      </c>
      <c r="AU1054" s="297" t="s">
        <v>85</v>
      </c>
      <c r="AV1054" s="15" t="s">
        <v>234</v>
      </c>
      <c r="AW1054" s="15" t="s">
        <v>32</v>
      </c>
      <c r="AX1054" s="15" t="s">
        <v>83</v>
      </c>
      <c r="AY1054" s="297" t="s">
        <v>195</v>
      </c>
    </row>
    <row r="1055" s="2" customFormat="1" ht="24.15" customHeight="1">
      <c r="A1055" s="39"/>
      <c r="B1055" s="40"/>
      <c r="C1055" s="200" t="s">
        <v>447</v>
      </c>
      <c r="D1055" s="200" t="s">
        <v>191</v>
      </c>
      <c r="E1055" s="201" t="s">
        <v>3686</v>
      </c>
      <c r="F1055" s="202" t="s">
        <v>3687</v>
      </c>
      <c r="G1055" s="203" t="s">
        <v>1411</v>
      </c>
      <c r="H1055" s="204">
        <v>570.35000000000002</v>
      </c>
      <c r="I1055" s="205"/>
      <c r="J1055" s="206">
        <f>ROUND(I1055*H1055,2)</f>
        <v>0</v>
      </c>
      <c r="K1055" s="202" t="s">
        <v>1412</v>
      </c>
      <c r="L1055" s="45"/>
      <c r="M1055" s="207" t="s">
        <v>1</v>
      </c>
      <c r="N1055" s="208" t="s">
        <v>41</v>
      </c>
      <c r="O1055" s="92"/>
      <c r="P1055" s="209">
        <f>O1055*H1055</f>
        <v>0</v>
      </c>
      <c r="Q1055" s="209">
        <v>0</v>
      </c>
      <c r="R1055" s="209">
        <f>Q1055*H1055</f>
        <v>0</v>
      </c>
      <c r="S1055" s="209">
        <v>0</v>
      </c>
      <c r="T1055" s="210">
        <f>S1055*H1055</f>
        <v>0</v>
      </c>
      <c r="U1055" s="39"/>
      <c r="V1055" s="39"/>
      <c r="W1055" s="39"/>
      <c r="X1055" s="39"/>
      <c r="Y1055" s="39"/>
      <c r="Z1055" s="39"/>
      <c r="AA1055" s="39"/>
      <c r="AB1055" s="39"/>
      <c r="AC1055" s="39"/>
      <c r="AD1055" s="39"/>
      <c r="AE1055" s="39"/>
      <c r="AR1055" s="211" t="s">
        <v>234</v>
      </c>
      <c r="AT1055" s="211" t="s">
        <v>191</v>
      </c>
      <c r="AU1055" s="211" t="s">
        <v>85</v>
      </c>
      <c r="AY1055" s="18" t="s">
        <v>195</v>
      </c>
      <c r="BE1055" s="212">
        <f>IF(N1055="základní",J1055,0)</f>
        <v>0</v>
      </c>
      <c r="BF1055" s="212">
        <f>IF(N1055="snížená",J1055,0)</f>
        <v>0</v>
      </c>
      <c r="BG1055" s="212">
        <f>IF(N1055="zákl. přenesená",J1055,0)</f>
        <v>0</v>
      </c>
      <c r="BH1055" s="212">
        <f>IF(N1055="sníž. přenesená",J1055,0)</f>
        <v>0</v>
      </c>
      <c r="BI1055" s="212">
        <f>IF(N1055="nulová",J1055,0)</f>
        <v>0</v>
      </c>
      <c r="BJ1055" s="18" t="s">
        <v>83</v>
      </c>
      <c r="BK1055" s="212">
        <f>ROUND(I1055*H1055,2)</f>
        <v>0</v>
      </c>
      <c r="BL1055" s="18" t="s">
        <v>234</v>
      </c>
      <c r="BM1055" s="211" t="s">
        <v>3688</v>
      </c>
    </row>
    <row r="1056" s="10" customFormat="1">
      <c r="A1056" s="10"/>
      <c r="B1056" s="218"/>
      <c r="C1056" s="219"/>
      <c r="D1056" s="213" t="s">
        <v>199</v>
      </c>
      <c r="E1056" s="220" t="s">
        <v>1</v>
      </c>
      <c r="F1056" s="221" t="s">
        <v>3130</v>
      </c>
      <c r="G1056" s="219"/>
      <c r="H1056" s="220" t="s">
        <v>1</v>
      </c>
      <c r="I1056" s="222"/>
      <c r="J1056" s="219"/>
      <c r="K1056" s="219"/>
      <c r="L1056" s="223"/>
      <c r="M1056" s="224"/>
      <c r="N1056" s="225"/>
      <c r="O1056" s="225"/>
      <c r="P1056" s="225"/>
      <c r="Q1056" s="225"/>
      <c r="R1056" s="225"/>
      <c r="S1056" s="225"/>
      <c r="T1056" s="226"/>
      <c r="U1056" s="10"/>
      <c r="V1056" s="10"/>
      <c r="W1056" s="10"/>
      <c r="X1056" s="10"/>
      <c r="Y1056" s="10"/>
      <c r="Z1056" s="10"/>
      <c r="AA1056" s="10"/>
      <c r="AB1056" s="10"/>
      <c r="AC1056" s="10"/>
      <c r="AD1056" s="10"/>
      <c r="AE1056" s="10"/>
      <c r="AT1056" s="227" t="s">
        <v>199</v>
      </c>
      <c r="AU1056" s="227" t="s">
        <v>85</v>
      </c>
      <c r="AV1056" s="10" t="s">
        <v>83</v>
      </c>
      <c r="AW1056" s="10" t="s">
        <v>32</v>
      </c>
      <c r="AX1056" s="10" t="s">
        <v>76</v>
      </c>
      <c r="AY1056" s="227" t="s">
        <v>195</v>
      </c>
    </row>
    <row r="1057" s="10" customFormat="1">
      <c r="A1057" s="10"/>
      <c r="B1057" s="218"/>
      <c r="C1057" s="219"/>
      <c r="D1057" s="213" t="s">
        <v>199</v>
      </c>
      <c r="E1057" s="220" t="s">
        <v>1</v>
      </c>
      <c r="F1057" s="221" t="s">
        <v>3689</v>
      </c>
      <c r="G1057" s="219"/>
      <c r="H1057" s="220" t="s">
        <v>1</v>
      </c>
      <c r="I1057" s="222"/>
      <c r="J1057" s="219"/>
      <c r="K1057" s="219"/>
      <c r="L1057" s="223"/>
      <c r="M1057" s="224"/>
      <c r="N1057" s="225"/>
      <c r="O1057" s="225"/>
      <c r="P1057" s="225"/>
      <c r="Q1057" s="225"/>
      <c r="R1057" s="225"/>
      <c r="S1057" s="225"/>
      <c r="T1057" s="226"/>
      <c r="U1057" s="10"/>
      <c r="V1057" s="10"/>
      <c r="W1057" s="10"/>
      <c r="X1057" s="10"/>
      <c r="Y1057" s="10"/>
      <c r="Z1057" s="10"/>
      <c r="AA1057" s="10"/>
      <c r="AB1057" s="10"/>
      <c r="AC1057" s="10"/>
      <c r="AD1057" s="10"/>
      <c r="AE1057" s="10"/>
      <c r="AT1057" s="227" t="s">
        <v>199</v>
      </c>
      <c r="AU1057" s="227" t="s">
        <v>85</v>
      </c>
      <c r="AV1057" s="10" t="s">
        <v>83</v>
      </c>
      <c r="AW1057" s="10" t="s">
        <v>32</v>
      </c>
      <c r="AX1057" s="10" t="s">
        <v>76</v>
      </c>
      <c r="AY1057" s="227" t="s">
        <v>195</v>
      </c>
    </row>
    <row r="1058" s="11" customFormat="1">
      <c r="A1058" s="11"/>
      <c r="B1058" s="228"/>
      <c r="C1058" s="229"/>
      <c r="D1058" s="213" t="s">
        <v>199</v>
      </c>
      <c r="E1058" s="230" t="s">
        <v>1</v>
      </c>
      <c r="F1058" s="231" t="s">
        <v>3132</v>
      </c>
      <c r="G1058" s="229"/>
      <c r="H1058" s="232">
        <v>16.620000000000001</v>
      </c>
      <c r="I1058" s="233"/>
      <c r="J1058" s="229"/>
      <c r="K1058" s="229"/>
      <c r="L1058" s="234"/>
      <c r="M1058" s="235"/>
      <c r="N1058" s="236"/>
      <c r="O1058" s="236"/>
      <c r="P1058" s="236"/>
      <c r="Q1058" s="236"/>
      <c r="R1058" s="236"/>
      <c r="S1058" s="236"/>
      <c r="T1058" s="237"/>
      <c r="U1058" s="11"/>
      <c r="V1058" s="11"/>
      <c r="W1058" s="11"/>
      <c r="X1058" s="11"/>
      <c r="Y1058" s="11"/>
      <c r="Z1058" s="11"/>
      <c r="AA1058" s="11"/>
      <c r="AB1058" s="11"/>
      <c r="AC1058" s="11"/>
      <c r="AD1058" s="11"/>
      <c r="AE1058" s="11"/>
      <c r="AT1058" s="238" t="s">
        <v>199</v>
      </c>
      <c r="AU1058" s="238" t="s">
        <v>85</v>
      </c>
      <c r="AV1058" s="11" t="s">
        <v>85</v>
      </c>
      <c r="AW1058" s="11" t="s">
        <v>32</v>
      </c>
      <c r="AX1058" s="11" t="s">
        <v>76</v>
      </c>
      <c r="AY1058" s="238" t="s">
        <v>195</v>
      </c>
    </row>
    <row r="1059" s="11" customFormat="1">
      <c r="A1059" s="11"/>
      <c r="B1059" s="228"/>
      <c r="C1059" s="229"/>
      <c r="D1059" s="213" t="s">
        <v>199</v>
      </c>
      <c r="E1059" s="230" t="s">
        <v>1</v>
      </c>
      <c r="F1059" s="231" t="s">
        <v>3127</v>
      </c>
      <c r="G1059" s="229"/>
      <c r="H1059" s="232">
        <v>6.5</v>
      </c>
      <c r="I1059" s="233"/>
      <c r="J1059" s="229"/>
      <c r="K1059" s="229"/>
      <c r="L1059" s="234"/>
      <c r="M1059" s="235"/>
      <c r="N1059" s="236"/>
      <c r="O1059" s="236"/>
      <c r="P1059" s="236"/>
      <c r="Q1059" s="236"/>
      <c r="R1059" s="236"/>
      <c r="S1059" s="236"/>
      <c r="T1059" s="237"/>
      <c r="U1059" s="11"/>
      <c r="V1059" s="11"/>
      <c r="W1059" s="11"/>
      <c r="X1059" s="11"/>
      <c r="Y1059" s="11"/>
      <c r="Z1059" s="11"/>
      <c r="AA1059" s="11"/>
      <c r="AB1059" s="11"/>
      <c r="AC1059" s="11"/>
      <c r="AD1059" s="11"/>
      <c r="AE1059" s="11"/>
      <c r="AT1059" s="238" t="s">
        <v>199</v>
      </c>
      <c r="AU1059" s="238" t="s">
        <v>85</v>
      </c>
      <c r="AV1059" s="11" t="s">
        <v>85</v>
      </c>
      <c r="AW1059" s="11" t="s">
        <v>32</v>
      </c>
      <c r="AX1059" s="11" t="s">
        <v>76</v>
      </c>
      <c r="AY1059" s="238" t="s">
        <v>195</v>
      </c>
    </row>
    <row r="1060" s="11" customFormat="1">
      <c r="A1060" s="11"/>
      <c r="B1060" s="228"/>
      <c r="C1060" s="229"/>
      <c r="D1060" s="213" t="s">
        <v>199</v>
      </c>
      <c r="E1060" s="230" t="s">
        <v>1</v>
      </c>
      <c r="F1060" s="231" t="s">
        <v>3133</v>
      </c>
      <c r="G1060" s="229"/>
      <c r="H1060" s="232">
        <v>149.44800000000001</v>
      </c>
      <c r="I1060" s="233"/>
      <c r="J1060" s="229"/>
      <c r="K1060" s="229"/>
      <c r="L1060" s="234"/>
      <c r="M1060" s="235"/>
      <c r="N1060" s="236"/>
      <c r="O1060" s="236"/>
      <c r="P1060" s="236"/>
      <c r="Q1060" s="236"/>
      <c r="R1060" s="236"/>
      <c r="S1060" s="236"/>
      <c r="T1060" s="237"/>
      <c r="U1060" s="11"/>
      <c r="V1060" s="11"/>
      <c r="W1060" s="11"/>
      <c r="X1060" s="11"/>
      <c r="Y1060" s="11"/>
      <c r="Z1060" s="11"/>
      <c r="AA1060" s="11"/>
      <c r="AB1060" s="11"/>
      <c r="AC1060" s="11"/>
      <c r="AD1060" s="11"/>
      <c r="AE1060" s="11"/>
      <c r="AT1060" s="238" t="s">
        <v>199</v>
      </c>
      <c r="AU1060" s="238" t="s">
        <v>85</v>
      </c>
      <c r="AV1060" s="11" t="s">
        <v>85</v>
      </c>
      <c r="AW1060" s="11" t="s">
        <v>32</v>
      </c>
      <c r="AX1060" s="11" t="s">
        <v>76</v>
      </c>
      <c r="AY1060" s="238" t="s">
        <v>195</v>
      </c>
    </row>
    <row r="1061" s="11" customFormat="1">
      <c r="A1061" s="11"/>
      <c r="B1061" s="228"/>
      <c r="C1061" s="229"/>
      <c r="D1061" s="213" t="s">
        <v>199</v>
      </c>
      <c r="E1061" s="230" t="s">
        <v>1</v>
      </c>
      <c r="F1061" s="231" t="s">
        <v>3134</v>
      </c>
      <c r="G1061" s="229"/>
      <c r="H1061" s="232">
        <v>16.25</v>
      </c>
      <c r="I1061" s="233"/>
      <c r="J1061" s="229"/>
      <c r="K1061" s="229"/>
      <c r="L1061" s="234"/>
      <c r="M1061" s="235"/>
      <c r="N1061" s="236"/>
      <c r="O1061" s="236"/>
      <c r="P1061" s="236"/>
      <c r="Q1061" s="236"/>
      <c r="R1061" s="236"/>
      <c r="S1061" s="236"/>
      <c r="T1061" s="237"/>
      <c r="U1061" s="11"/>
      <c r="V1061" s="11"/>
      <c r="W1061" s="11"/>
      <c r="X1061" s="11"/>
      <c r="Y1061" s="11"/>
      <c r="Z1061" s="11"/>
      <c r="AA1061" s="11"/>
      <c r="AB1061" s="11"/>
      <c r="AC1061" s="11"/>
      <c r="AD1061" s="11"/>
      <c r="AE1061" s="11"/>
      <c r="AT1061" s="238" t="s">
        <v>199</v>
      </c>
      <c r="AU1061" s="238" t="s">
        <v>85</v>
      </c>
      <c r="AV1061" s="11" t="s">
        <v>85</v>
      </c>
      <c r="AW1061" s="11" t="s">
        <v>32</v>
      </c>
      <c r="AX1061" s="11" t="s">
        <v>76</v>
      </c>
      <c r="AY1061" s="238" t="s">
        <v>195</v>
      </c>
    </row>
    <row r="1062" s="11" customFormat="1">
      <c r="A1062" s="11"/>
      <c r="B1062" s="228"/>
      <c r="C1062" s="229"/>
      <c r="D1062" s="213" t="s">
        <v>199</v>
      </c>
      <c r="E1062" s="230" t="s">
        <v>1</v>
      </c>
      <c r="F1062" s="231" t="s">
        <v>3135</v>
      </c>
      <c r="G1062" s="229"/>
      <c r="H1062" s="232">
        <v>123.612</v>
      </c>
      <c r="I1062" s="233"/>
      <c r="J1062" s="229"/>
      <c r="K1062" s="229"/>
      <c r="L1062" s="234"/>
      <c r="M1062" s="235"/>
      <c r="N1062" s="236"/>
      <c r="O1062" s="236"/>
      <c r="P1062" s="236"/>
      <c r="Q1062" s="236"/>
      <c r="R1062" s="236"/>
      <c r="S1062" s="236"/>
      <c r="T1062" s="237"/>
      <c r="U1062" s="11"/>
      <c r="V1062" s="11"/>
      <c r="W1062" s="11"/>
      <c r="X1062" s="11"/>
      <c r="Y1062" s="11"/>
      <c r="Z1062" s="11"/>
      <c r="AA1062" s="11"/>
      <c r="AB1062" s="11"/>
      <c r="AC1062" s="11"/>
      <c r="AD1062" s="11"/>
      <c r="AE1062" s="11"/>
      <c r="AT1062" s="238" t="s">
        <v>199</v>
      </c>
      <c r="AU1062" s="238" t="s">
        <v>85</v>
      </c>
      <c r="AV1062" s="11" t="s">
        <v>85</v>
      </c>
      <c r="AW1062" s="11" t="s">
        <v>32</v>
      </c>
      <c r="AX1062" s="11" t="s">
        <v>76</v>
      </c>
      <c r="AY1062" s="238" t="s">
        <v>195</v>
      </c>
    </row>
    <row r="1063" s="11" customFormat="1">
      <c r="A1063" s="11"/>
      <c r="B1063" s="228"/>
      <c r="C1063" s="229"/>
      <c r="D1063" s="213" t="s">
        <v>199</v>
      </c>
      <c r="E1063" s="230" t="s">
        <v>1</v>
      </c>
      <c r="F1063" s="231" t="s">
        <v>3134</v>
      </c>
      <c r="G1063" s="229"/>
      <c r="H1063" s="232">
        <v>16.25</v>
      </c>
      <c r="I1063" s="233"/>
      <c r="J1063" s="229"/>
      <c r="K1063" s="229"/>
      <c r="L1063" s="234"/>
      <c r="M1063" s="235"/>
      <c r="N1063" s="236"/>
      <c r="O1063" s="236"/>
      <c r="P1063" s="236"/>
      <c r="Q1063" s="236"/>
      <c r="R1063" s="236"/>
      <c r="S1063" s="236"/>
      <c r="T1063" s="237"/>
      <c r="U1063" s="11"/>
      <c r="V1063" s="11"/>
      <c r="W1063" s="11"/>
      <c r="X1063" s="11"/>
      <c r="Y1063" s="11"/>
      <c r="Z1063" s="11"/>
      <c r="AA1063" s="11"/>
      <c r="AB1063" s="11"/>
      <c r="AC1063" s="11"/>
      <c r="AD1063" s="11"/>
      <c r="AE1063" s="11"/>
      <c r="AT1063" s="238" t="s">
        <v>199</v>
      </c>
      <c r="AU1063" s="238" t="s">
        <v>85</v>
      </c>
      <c r="AV1063" s="11" t="s">
        <v>85</v>
      </c>
      <c r="AW1063" s="11" t="s">
        <v>32</v>
      </c>
      <c r="AX1063" s="11" t="s">
        <v>76</v>
      </c>
      <c r="AY1063" s="238" t="s">
        <v>195</v>
      </c>
    </row>
    <row r="1064" s="16" customFormat="1">
      <c r="A1064" s="16"/>
      <c r="B1064" s="298"/>
      <c r="C1064" s="299"/>
      <c r="D1064" s="213" t="s">
        <v>199</v>
      </c>
      <c r="E1064" s="300" t="s">
        <v>1</v>
      </c>
      <c r="F1064" s="301" t="s">
        <v>1498</v>
      </c>
      <c r="G1064" s="299"/>
      <c r="H1064" s="302">
        <v>328.68000000000001</v>
      </c>
      <c r="I1064" s="303"/>
      <c r="J1064" s="299"/>
      <c r="K1064" s="299"/>
      <c r="L1064" s="304"/>
      <c r="M1064" s="305"/>
      <c r="N1064" s="306"/>
      <c r="O1064" s="306"/>
      <c r="P1064" s="306"/>
      <c r="Q1064" s="306"/>
      <c r="R1064" s="306"/>
      <c r="S1064" s="306"/>
      <c r="T1064" s="307"/>
      <c r="U1064" s="16"/>
      <c r="V1064" s="16"/>
      <c r="W1064" s="16"/>
      <c r="X1064" s="16"/>
      <c r="Y1064" s="16"/>
      <c r="Z1064" s="16"/>
      <c r="AA1064" s="16"/>
      <c r="AB1064" s="16"/>
      <c r="AC1064" s="16"/>
      <c r="AD1064" s="16"/>
      <c r="AE1064" s="16"/>
      <c r="AT1064" s="308" t="s">
        <v>199</v>
      </c>
      <c r="AU1064" s="308" t="s">
        <v>85</v>
      </c>
      <c r="AV1064" s="16" t="s">
        <v>229</v>
      </c>
      <c r="AW1064" s="16" t="s">
        <v>32</v>
      </c>
      <c r="AX1064" s="16" t="s">
        <v>76</v>
      </c>
      <c r="AY1064" s="308" t="s">
        <v>195</v>
      </c>
    </row>
    <row r="1065" s="10" customFormat="1">
      <c r="A1065" s="10"/>
      <c r="B1065" s="218"/>
      <c r="C1065" s="219"/>
      <c r="D1065" s="213" t="s">
        <v>199</v>
      </c>
      <c r="E1065" s="220" t="s">
        <v>1</v>
      </c>
      <c r="F1065" s="221" t="s">
        <v>3690</v>
      </c>
      <c r="G1065" s="219"/>
      <c r="H1065" s="220" t="s">
        <v>1</v>
      </c>
      <c r="I1065" s="222"/>
      <c r="J1065" s="219"/>
      <c r="K1065" s="219"/>
      <c r="L1065" s="223"/>
      <c r="M1065" s="224"/>
      <c r="N1065" s="225"/>
      <c r="O1065" s="225"/>
      <c r="P1065" s="225"/>
      <c r="Q1065" s="225"/>
      <c r="R1065" s="225"/>
      <c r="S1065" s="225"/>
      <c r="T1065" s="226"/>
      <c r="U1065" s="10"/>
      <c r="V1065" s="10"/>
      <c r="W1065" s="10"/>
      <c r="X1065" s="10"/>
      <c r="Y1065" s="10"/>
      <c r="Z1065" s="10"/>
      <c r="AA1065" s="10"/>
      <c r="AB1065" s="10"/>
      <c r="AC1065" s="10"/>
      <c r="AD1065" s="10"/>
      <c r="AE1065" s="10"/>
      <c r="AT1065" s="227" t="s">
        <v>199</v>
      </c>
      <c r="AU1065" s="227" t="s">
        <v>85</v>
      </c>
      <c r="AV1065" s="10" t="s">
        <v>83</v>
      </c>
      <c r="AW1065" s="10" t="s">
        <v>32</v>
      </c>
      <c r="AX1065" s="10" t="s">
        <v>76</v>
      </c>
      <c r="AY1065" s="227" t="s">
        <v>195</v>
      </c>
    </row>
    <row r="1066" s="11" customFormat="1">
      <c r="A1066" s="11"/>
      <c r="B1066" s="228"/>
      <c r="C1066" s="229"/>
      <c r="D1066" s="213" t="s">
        <v>199</v>
      </c>
      <c r="E1066" s="230" t="s">
        <v>1</v>
      </c>
      <c r="F1066" s="231" t="s">
        <v>3164</v>
      </c>
      <c r="G1066" s="229"/>
      <c r="H1066" s="232">
        <v>11.08</v>
      </c>
      <c r="I1066" s="233"/>
      <c r="J1066" s="229"/>
      <c r="K1066" s="229"/>
      <c r="L1066" s="234"/>
      <c r="M1066" s="235"/>
      <c r="N1066" s="236"/>
      <c r="O1066" s="236"/>
      <c r="P1066" s="236"/>
      <c r="Q1066" s="236"/>
      <c r="R1066" s="236"/>
      <c r="S1066" s="236"/>
      <c r="T1066" s="237"/>
      <c r="U1066" s="11"/>
      <c r="V1066" s="11"/>
      <c r="W1066" s="11"/>
      <c r="X1066" s="11"/>
      <c r="Y1066" s="11"/>
      <c r="Z1066" s="11"/>
      <c r="AA1066" s="11"/>
      <c r="AB1066" s="11"/>
      <c r="AC1066" s="11"/>
      <c r="AD1066" s="11"/>
      <c r="AE1066" s="11"/>
      <c r="AT1066" s="238" t="s">
        <v>199</v>
      </c>
      <c r="AU1066" s="238" t="s">
        <v>85</v>
      </c>
      <c r="AV1066" s="11" t="s">
        <v>85</v>
      </c>
      <c r="AW1066" s="11" t="s">
        <v>32</v>
      </c>
      <c r="AX1066" s="11" t="s">
        <v>76</v>
      </c>
      <c r="AY1066" s="238" t="s">
        <v>195</v>
      </c>
    </row>
    <row r="1067" s="11" customFormat="1">
      <c r="A1067" s="11"/>
      <c r="B1067" s="228"/>
      <c r="C1067" s="229"/>
      <c r="D1067" s="213" t="s">
        <v>199</v>
      </c>
      <c r="E1067" s="230" t="s">
        <v>1</v>
      </c>
      <c r="F1067" s="231" t="s">
        <v>3165</v>
      </c>
      <c r="G1067" s="229"/>
      <c r="H1067" s="232">
        <v>3.04</v>
      </c>
      <c r="I1067" s="233"/>
      <c r="J1067" s="229"/>
      <c r="K1067" s="229"/>
      <c r="L1067" s="234"/>
      <c r="M1067" s="235"/>
      <c r="N1067" s="236"/>
      <c r="O1067" s="236"/>
      <c r="P1067" s="236"/>
      <c r="Q1067" s="236"/>
      <c r="R1067" s="236"/>
      <c r="S1067" s="236"/>
      <c r="T1067" s="237"/>
      <c r="U1067" s="11"/>
      <c r="V1067" s="11"/>
      <c r="W1067" s="11"/>
      <c r="X1067" s="11"/>
      <c r="Y1067" s="11"/>
      <c r="Z1067" s="11"/>
      <c r="AA1067" s="11"/>
      <c r="AB1067" s="11"/>
      <c r="AC1067" s="11"/>
      <c r="AD1067" s="11"/>
      <c r="AE1067" s="11"/>
      <c r="AT1067" s="238" t="s">
        <v>199</v>
      </c>
      <c r="AU1067" s="238" t="s">
        <v>85</v>
      </c>
      <c r="AV1067" s="11" t="s">
        <v>85</v>
      </c>
      <c r="AW1067" s="11" t="s">
        <v>32</v>
      </c>
      <c r="AX1067" s="11" t="s">
        <v>76</v>
      </c>
      <c r="AY1067" s="238" t="s">
        <v>195</v>
      </c>
    </row>
    <row r="1068" s="11" customFormat="1">
      <c r="A1068" s="11"/>
      <c r="B1068" s="228"/>
      <c r="C1068" s="229"/>
      <c r="D1068" s="213" t="s">
        <v>199</v>
      </c>
      <c r="E1068" s="230" t="s">
        <v>1</v>
      </c>
      <c r="F1068" s="231" t="s">
        <v>3166</v>
      </c>
      <c r="G1068" s="229"/>
      <c r="H1068" s="232">
        <v>99.632000000000005</v>
      </c>
      <c r="I1068" s="233"/>
      <c r="J1068" s="229"/>
      <c r="K1068" s="229"/>
      <c r="L1068" s="234"/>
      <c r="M1068" s="235"/>
      <c r="N1068" s="236"/>
      <c r="O1068" s="236"/>
      <c r="P1068" s="236"/>
      <c r="Q1068" s="236"/>
      <c r="R1068" s="236"/>
      <c r="S1068" s="236"/>
      <c r="T1068" s="237"/>
      <c r="U1068" s="11"/>
      <c r="V1068" s="11"/>
      <c r="W1068" s="11"/>
      <c r="X1068" s="11"/>
      <c r="Y1068" s="11"/>
      <c r="Z1068" s="11"/>
      <c r="AA1068" s="11"/>
      <c r="AB1068" s="11"/>
      <c r="AC1068" s="11"/>
      <c r="AD1068" s="11"/>
      <c r="AE1068" s="11"/>
      <c r="AT1068" s="238" t="s">
        <v>199</v>
      </c>
      <c r="AU1068" s="238" t="s">
        <v>85</v>
      </c>
      <c r="AV1068" s="11" t="s">
        <v>85</v>
      </c>
      <c r="AW1068" s="11" t="s">
        <v>32</v>
      </c>
      <c r="AX1068" s="11" t="s">
        <v>76</v>
      </c>
      <c r="AY1068" s="238" t="s">
        <v>195</v>
      </c>
    </row>
    <row r="1069" s="11" customFormat="1">
      <c r="A1069" s="11"/>
      <c r="B1069" s="228"/>
      <c r="C1069" s="229"/>
      <c r="D1069" s="213" t="s">
        <v>199</v>
      </c>
      <c r="E1069" s="230" t="s">
        <v>1</v>
      </c>
      <c r="F1069" s="231" t="s">
        <v>3167</v>
      </c>
      <c r="G1069" s="229"/>
      <c r="H1069" s="232">
        <v>7.5999999999999996</v>
      </c>
      <c r="I1069" s="233"/>
      <c r="J1069" s="229"/>
      <c r="K1069" s="229"/>
      <c r="L1069" s="234"/>
      <c r="M1069" s="235"/>
      <c r="N1069" s="236"/>
      <c r="O1069" s="236"/>
      <c r="P1069" s="236"/>
      <c r="Q1069" s="236"/>
      <c r="R1069" s="236"/>
      <c r="S1069" s="236"/>
      <c r="T1069" s="237"/>
      <c r="U1069" s="11"/>
      <c r="V1069" s="11"/>
      <c r="W1069" s="11"/>
      <c r="X1069" s="11"/>
      <c r="Y1069" s="11"/>
      <c r="Z1069" s="11"/>
      <c r="AA1069" s="11"/>
      <c r="AB1069" s="11"/>
      <c r="AC1069" s="11"/>
      <c r="AD1069" s="11"/>
      <c r="AE1069" s="11"/>
      <c r="AT1069" s="238" t="s">
        <v>199</v>
      </c>
      <c r="AU1069" s="238" t="s">
        <v>85</v>
      </c>
      <c r="AV1069" s="11" t="s">
        <v>85</v>
      </c>
      <c r="AW1069" s="11" t="s">
        <v>32</v>
      </c>
      <c r="AX1069" s="11" t="s">
        <v>76</v>
      </c>
      <c r="AY1069" s="238" t="s">
        <v>195</v>
      </c>
    </row>
    <row r="1070" s="11" customFormat="1">
      <c r="A1070" s="11"/>
      <c r="B1070" s="228"/>
      <c r="C1070" s="229"/>
      <c r="D1070" s="213" t="s">
        <v>199</v>
      </c>
      <c r="E1070" s="230" t="s">
        <v>1</v>
      </c>
      <c r="F1070" s="231" t="s">
        <v>3168</v>
      </c>
      <c r="G1070" s="229"/>
      <c r="H1070" s="232">
        <v>82.408000000000001</v>
      </c>
      <c r="I1070" s="233"/>
      <c r="J1070" s="229"/>
      <c r="K1070" s="229"/>
      <c r="L1070" s="234"/>
      <c r="M1070" s="235"/>
      <c r="N1070" s="236"/>
      <c r="O1070" s="236"/>
      <c r="P1070" s="236"/>
      <c r="Q1070" s="236"/>
      <c r="R1070" s="236"/>
      <c r="S1070" s="236"/>
      <c r="T1070" s="237"/>
      <c r="U1070" s="11"/>
      <c r="V1070" s="11"/>
      <c r="W1070" s="11"/>
      <c r="X1070" s="11"/>
      <c r="Y1070" s="11"/>
      <c r="Z1070" s="11"/>
      <c r="AA1070" s="11"/>
      <c r="AB1070" s="11"/>
      <c r="AC1070" s="11"/>
      <c r="AD1070" s="11"/>
      <c r="AE1070" s="11"/>
      <c r="AT1070" s="238" t="s">
        <v>199</v>
      </c>
      <c r="AU1070" s="238" t="s">
        <v>85</v>
      </c>
      <c r="AV1070" s="11" t="s">
        <v>85</v>
      </c>
      <c r="AW1070" s="11" t="s">
        <v>32</v>
      </c>
      <c r="AX1070" s="11" t="s">
        <v>76</v>
      </c>
      <c r="AY1070" s="238" t="s">
        <v>195</v>
      </c>
    </row>
    <row r="1071" s="11" customFormat="1">
      <c r="A1071" s="11"/>
      <c r="B1071" s="228"/>
      <c r="C1071" s="229"/>
      <c r="D1071" s="213" t="s">
        <v>199</v>
      </c>
      <c r="E1071" s="230" t="s">
        <v>1</v>
      </c>
      <c r="F1071" s="231" t="s">
        <v>3167</v>
      </c>
      <c r="G1071" s="229"/>
      <c r="H1071" s="232">
        <v>7.5999999999999996</v>
      </c>
      <c r="I1071" s="233"/>
      <c r="J1071" s="229"/>
      <c r="K1071" s="229"/>
      <c r="L1071" s="234"/>
      <c r="M1071" s="235"/>
      <c r="N1071" s="236"/>
      <c r="O1071" s="236"/>
      <c r="P1071" s="236"/>
      <c r="Q1071" s="236"/>
      <c r="R1071" s="236"/>
      <c r="S1071" s="236"/>
      <c r="T1071" s="237"/>
      <c r="U1071" s="11"/>
      <c r="V1071" s="11"/>
      <c r="W1071" s="11"/>
      <c r="X1071" s="11"/>
      <c r="Y1071" s="11"/>
      <c r="Z1071" s="11"/>
      <c r="AA1071" s="11"/>
      <c r="AB1071" s="11"/>
      <c r="AC1071" s="11"/>
      <c r="AD1071" s="11"/>
      <c r="AE1071" s="11"/>
      <c r="AT1071" s="238" t="s">
        <v>199</v>
      </c>
      <c r="AU1071" s="238" t="s">
        <v>85</v>
      </c>
      <c r="AV1071" s="11" t="s">
        <v>85</v>
      </c>
      <c r="AW1071" s="11" t="s">
        <v>32</v>
      </c>
      <c r="AX1071" s="11" t="s">
        <v>76</v>
      </c>
      <c r="AY1071" s="238" t="s">
        <v>195</v>
      </c>
    </row>
    <row r="1072" s="16" customFormat="1">
      <c r="A1072" s="16"/>
      <c r="B1072" s="298"/>
      <c r="C1072" s="299"/>
      <c r="D1072" s="213" t="s">
        <v>199</v>
      </c>
      <c r="E1072" s="300" t="s">
        <v>1</v>
      </c>
      <c r="F1072" s="301" t="s">
        <v>1498</v>
      </c>
      <c r="G1072" s="299"/>
      <c r="H1072" s="302">
        <v>211.36000000000001</v>
      </c>
      <c r="I1072" s="303"/>
      <c r="J1072" s="299"/>
      <c r="K1072" s="299"/>
      <c r="L1072" s="304"/>
      <c r="M1072" s="305"/>
      <c r="N1072" s="306"/>
      <c r="O1072" s="306"/>
      <c r="P1072" s="306"/>
      <c r="Q1072" s="306"/>
      <c r="R1072" s="306"/>
      <c r="S1072" s="306"/>
      <c r="T1072" s="307"/>
      <c r="U1072" s="16"/>
      <c r="V1072" s="16"/>
      <c r="W1072" s="16"/>
      <c r="X1072" s="16"/>
      <c r="Y1072" s="16"/>
      <c r="Z1072" s="16"/>
      <c r="AA1072" s="16"/>
      <c r="AB1072" s="16"/>
      <c r="AC1072" s="16"/>
      <c r="AD1072" s="16"/>
      <c r="AE1072" s="16"/>
      <c r="AT1072" s="308" t="s">
        <v>199</v>
      </c>
      <c r="AU1072" s="308" t="s">
        <v>85</v>
      </c>
      <c r="AV1072" s="16" t="s">
        <v>229</v>
      </c>
      <c r="AW1072" s="16" t="s">
        <v>32</v>
      </c>
      <c r="AX1072" s="16" t="s">
        <v>76</v>
      </c>
      <c r="AY1072" s="308" t="s">
        <v>195</v>
      </c>
    </row>
    <row r="1073" s="10" customFormat="1">
      <c r="A1073" s="10"/>
      <c r="B1073" s="218"/>
      <c r="C1073" s="219"/>
      <c r="D1073" s="213" t="s">
        <v>199</v>
      </c>
      <c r="E1073" s="220" t="s">
        <v>1</v>
      </c>
      <c r="F1073" s="221" t="s">
        <v>3111</v>
      </c>
      <c r="G1073" s="219"/>
      <c r="H1073" s="220" t="s">
        <v>1</v>
      </c>
      <c r="I1073" s="222"/>
      <c r="J1073" s="219"/>
      <c r="K1073" s="219"/>
      <c r="L1073" s="223"/>
      <c r="M1073" s="224"/>
      <c r="N1073" s="225"/>
      <c r="O1073" s="225"/>
      <c r="P1073" s="225"/>
      <c r="Q1073" s="225"/>
      <c r="R1073" s="225"/>
      <c r="S1073" s="225"/>
      <c r="T1073" s="226"/>
      <c r="U1073" s="10"/>
      <c r="V1073" s="10"/>
      <c r="W1073" s="10"/>
      <c r="X1073" s="10"/>
      <c r="Y1073" s="10"/>
      <c r="Z1073" s="10"/>
      <c r="AA1073" s="10"/>
      <c r="AB1073" s="10"/>
      <c r="AC1073" s="10"/>
      <c r="AD1073" s="10"/>
      <c r="AE1073" s="10"/>
      <c r="AT1073" s="227" t="s">
        <v>199</v>
      </c>
      <c r="AU1073" s="227" t="s">
        <v>85</v>
      </c>
      <c r="AV1073" s="10" t="s">
        <v>83</v>
      </c>
      <c r="AW1073" s="10" t="s">
        <v>32</v>
      </c>
      <c r="AX1073" s="10" t="s">
        <v>76</v>
      </c>
      <c r="AY1073" s="227" t="s">
        <v>195</v>
      </c>
    </row>
    <row r="1074" s="10" customFormat="1">
      <c r="A1074" s="10"/>
      <c r="B1074" s="218"/>
      <c r="C1074" s="219"/>
      <c r="D1074" s="213" t="s">
        <v>199</v>
      </c>
      <c r="E1074" s="220" t="s">
        <v>1</v>
      </c>
      <c r="F1074" s="221" t="s">
        <v>3691</v>
      </c>
      <c r="G1074" s="219"/>
      <c r="H1074" s="220" t="s">
        <v>1</v>
      </c>
      <c r="I1074" s="222"/>
      <c r="J1074" s="219"/>
      <c r="K1074" s="219"/>
      <c r="L1074" s="223"/>
      <c r="M1074" s="224"/>
      <c r="N1074" s="225"/>
      <c r="O1074" s="225"/>
      <c r="P1074" s="225"/>
      <c r="Q1074" s="225"/>
      <c r="R1074" s="225"/>
      <c r="S1074" s="225"/>
      <c r="T1074" s="226"/>
      <c r="U1074" s="10"/>
      <c r="V1074" s="10"/>
      <c r="W1074" s="10"/>
      <c r="X1074" s="10"/>
      <c r="Y1074" s="10"/>
      <c r="Z1074" s="10"/>
      <c r="AA1074" s="10"/>
      <c r="AB1074" s="10"/>
      <c r="AC1074" s="10"/>
      <c r="AD1074" s="10"/>
      <c r="AE1074" s="10"/>
      <c r="AT1074" s="227" t="s">
        <v>199</v>
      </c>
      <c r="AU1074" s="227" t="s">
        <v>85</v>
      </c>
      <c r="AV1074" s="10" t="s">
        <v>83</v>
      </c>
      <c r="AW1074" s="10" t="s">
        <v>32</v>
      </c>
      <c r="AX1074" s="10" t="s">
        <v>76</v>
      </c>
      <c r="AY1074" s="227" t="s">
        <v>195</v>
      </c>
    </row>
    <row r="1075" s="11" customFormat="1">
      <c r="A1075" s="11"/>
      <c r="B1075" s="228"/>
      <c r="C1075" s="229"/>
      <c r="D1075" s="213" t="s">
        <v>199</v>
      </c>
      <c r="E1075" s="230" t="s">
        <v>1</v>
      </c>
      <c r="F1075" s="231" t="s">
        <v>3113</v>
      </c>
      <c r="G1075" s="229"/>
      <c r="H1075" s="232">
        <v>15.228</v>
      </c>
      <c r="I1075" s="233"/>
      <c r="J1075" s="229"/>
      <c r="K1075" s="229"/>
      <c r="L1075" s="234"/>
      <c r="M1075" s="235"/>
      <c r="N1075" s="236"/>
      <c r="O1075" s="236"/>
      <c r="P1075" s="236"/>
      <c r="Q1075" s="236"/>
      <c r="R1075" s="236"/>
      <c r="S1075" s="236"/>
      <c r="T1075" s="237"/>
      <c r="U1075" s="11"/>
      <c r="V1075" s="11"/>
      <c r="W1075" s="11"/>
      <c r="X1075" s="11"/>
      <c r="Y1075" s="11"/>
      <c r="Z1075" s="11"/>
      <c r="AA1075" s="11"/>
      <c r="AB1075" s="11"/>
      <c r="AC1075" s="11"/>
      <c r="AD1075" s="11"/>
      <c r="AE1075" s="11"/>
      <c r="AT1075" s="238" t="s">
        <v>199</v>
      </c>
      <c r="AU1075" s="238" t="s">
        <v>85</v>
      </c>
      <c r="AV1075" s="11" t="s">
        <v>85</v>
      </c>
      <c r="AW1075" s="11" t="s">
        <v>32</v>
      </c>
      <c r="AX1075" s="11" t="s">
        <v>76</v>
      </c>
      <c r="AY1075" s="238" t="s">
        <v>195</v>
      </c>
    </row>
    <row r="1076" s="11" customFormat="1">
      <c r="A1076" s="11"/>
      <c r="B1076" s="228"/>
      <c r="C1076" s="229"/>
      <c r="D1076" s="213" t="s">
        <v>199</v>
      </c>
      <c r="E1076" s="230" t="s">
        <v>1</v>
      </c>
      <c r="F1076" s="231" t="s">
        <v>3114</v>
      </c>
      <c r="G1076" s="229"/>
      <c r="H1076" s="232">
        <v>3.25</v>
      </c>
      <c r="I1076" s="233"/>
      <c r="J1076" s="229"/>
      <c r="K1076" s="229"/>
      <c r="L1076" s="234"/>
      <c r="M1076" s="235"/>
      <c r="N1076" s="236"/>
      <c r="O1076" s="236"/>
      <c r="P1076" s="236"/>
      <c r="Q1076" s="236"/>
      <c r="R1076" s="236"/>
      <c r="S1076" s="236"/>
      <c r="T1076" s="237"/>
      <c r="U1076" s="11"/>
      <c r="V1076" s="11"/>
      <c r="W1076" s="11"/>
      <c r="X1076" s="11"/>
      <c r="Y1076" s="11"/>
      <c r="Z1076" s="11"/>
      <c r="AA1076" s="11"/>
      <c r="AB1076" s="11"/>
      <c r="AC1076" s="11"/>
      <c r="AD1076" s="11"/>
      <c r="AE1076" s="11"/>
      <c r="AT1076" s="238" t="s">
        <v>199</v>
      </c>
      <c r="AU1076" s="238" t="s">
        <v>85</v>
      </c>
      <c r="AV1076" s="11" t="s">
        <v>85</v>
      </c>
      <c r="AW1076" s="11" t="s">
        <v>32</v>
      </c>
      <c r="AX1076" s="11" t="s">
        <v>76</v>
      </c>
      <c r="AY1076" s="238" t="s">
        <v>195</v>
      </c>
    </row>
    <row r="1077" s="16" customFormat="1">
      <c r="A1077" s="16"/>
      <c r="B1077" s="298"/>
      <c r="C1077" s="299"/>
      <c r="D1077" s="213" t="s">
        <v>199</v>
      </c>
      <c r="E1077" s="300" t="s">
        <v>1</v>
      </c>
      <c r="F1077" s="301" t="s">
        <v>1498</v>
      </c>
      <c r="G1077" s="299"/>
      <c r="H1077" s="302">
        <v>18.478000000000002</v>
      </c>
      <c r="I1077" s="303"/>
      <c r="J1077" s="299"/>
      <c r="K1077" s="299"/>
      <c r="L1077" s="304"/>
      <c r="M1077" s="305"/>
      <c r="N1077" s="306"/>
      <c r="O1077" s="306"/>
      <c r="P1077" s="306"/>
      <c r="Q1077" s="306"/>
      <c r="R1077" s="306"/>
      <c r="S1077" s="306"/>
      <c r="T1077" s="307"/>
      <c r="U1077" s="16"/>
      <c r="V1077" s="16"/>
      <c r="W1077" s="16"/>
      <c r="X1077" s="16"/>
      <c r="Y1077" s="16"/>
      <c r="Z1077" s="16"/>
      <c r="AA1077" s="16"/>
      <c r="AB1077" s="16"/>
      <c r="AC1077" s="16"/>
      <c r="AD1077" s="16"/>
      <c r="AE1077" s="16"/>
      <c r="AT1077" s="308" t="s">
        <v>199</v>
      </c>
      <c r="AU1077" s="308" t="s">
        <v>85</v>
      </c>
      <c r="AV1077" s="16" t="s">
        <v>229</v>
      </c>
      <c r="AW1077" s="16" t="s">
        <v>32</v>
      </c>
      <c r="AX1077" s="16" t="s">
        <v>76</v>
      </c>
      <c r="AY1077" s="308" t="s">
        <v>195</v>
      </c>
    </row>
    <row r="1078" s="10" customFormat="1">
      <c r="A1078" s="10"/>
      <c r="B1078" s="218"/>
      <c r="C1078" s="219"/>
      <c r="D1078" s="213" t="s">
        <v>199</v>
      </c>
      <c r="E1078" s="220" t="s">
        <v>1</v>
      </c>
      <c r="F1078" s="221" t="s">
        <v>3692</v>
      </c>
      <c r="G1078" s="219"/>
      <c r="H1078" s="220" t="s">
        <v>1</v>
      </c>
      <c r="I1078" s="222"/>
      <c r="J1078" s="219"/>
      <c r="K1078" s="219"/>
      <c r="L1078" s="223"/>
      <c r="M1078" s="224"/>
      <c r="N1078" s="225"/>
      <c r="O1078" s="225"/>
      <c r="P1078" s="225"/>
      <c r="Q1078" s="225"/>
      <c r="R1078" s="225"/>
      <c r="S1078" s="225"/>
      <c r="T1078" s="226"/>
      <c r="U1078" s="10"/>
      <c r="V1078" s="10"/>
      <c r="W1078" s="10"/>
      <c r="X1078" s="10"/>
      <c r="Y1078" s="10"/>
      <c r="Z1078" s="10"/>
      <c r="AA1078" s="10"/>
      <c r="AB1078" s="10"/>
      <c r="AC1078" s="10"/>
      <c r="AD1078" s="10"/>
      <c r="AE1078" s="10"/>
      <c r="AT1078" s="227" t="s">
        <v>199</v>
      </c>
      <c r="AU1078" s="227" t="s">
        <v>85</v>
      </c>
      <c r="AV1078" s="10" t="s">
        <v>83</v>
      </c>
      <c r="AW1078" s="10" t="s">
        <v>32</v>
      </c>
      <c r="AX1078" s="10" t="s">
        <v>76</v>
      </c>
      <c r="AY1078" s="227" t="s">
        <v>195</v>
      </c>
    </row>
    <row r="1079" s="11" customFormat="1">
      <c r="A1079" s="11"/>
      <c r="B1079" s="228"/>
      <c r="C1079" s="229"/>
      <c r="D1079" s="213" t="s">
        <v>199</v>
      </c>
      <c r="E1079" s="230" t="s">
        <v>1</v>
      </c>
      <c r="F1079" s="231" t="s">
        <v>3170</v>
      </c>
      <c r="G1079" s="229"/>
      <c r="H1079" s="232">
        <v>10.151999999999999</v>
      </c>
      <c r="I1079" s="233"/>
      <c r="J1079" s="229"/>
      <c r="K1079" s="229"/>
      <c r="L1079" s="234"/>
      <c r="M1079" s="235"/>
      <c r="N1079" s="236"/>
      <c r="O1079" s="236"/>
      <c r="P1079" s="236"/>
      <c r="Q1079" s="236"/>
      <c r="R1079" s="236"/>
      <c r="S1079" s="236"/>
      <c r="T1079" s="237"/>
      <c r="U1079" s="11"/>
      <c r="V1079" s="11"/>
      <c r="W1079" s="11"/>
      <c r="X1079" s="11"/>
      <c r="Y1079" s="11"/>
      <c r="Z1079" s="11"/>
      <c r="AA1079" s="11"/>
      <c r="AB1079" s="11"/>
      <c r="AC1079" s="11"/>
      <c r="AD1079" s="11"/>
      <c r="AE1079" s="11"/>
      <c r="AT1079" s="238" t="s">
        <v>199</v>
      </c>
      <c r="AU1079" s="238" t="s">
        <v>85</v>
      </c>
      <c r="AV1079" s="11" t="s">
        <v>85</v>
      </c>
      <c r="AW1079" s="11" t="s">
        <v>32</v>
      </c>
      <c r="AX1079" s="11" t="s">
        <v>76</v>
      </c>
      <c r="AY1079" s="238" t="s">
        <v>195</v>
      </c>
    </row>
    <row r="1080" s="11" customFormat="1">
      <c r="A1080" s="11"/>
      <c r="B1080" s="228"/>
      <c r="C1080" s="229"/>
      <c r="D1080" s="213" t="s">
        <v>199</v>
      </c>
      <c r="E1080" s="230" t="s">
        <v>1</v>
      </c>
      <c r="F1080" s="231" t="s">
        <v>3171</v>
      </c>
      <c r="G1080" s="229"/>
      <c r="H1080" s="232">
        <v>1.6799999999999999</v>
      </c>
      <c r="I1080" s="233"/>
      <c r="J1080" s="229"/>
      <c r="K1080" s="229"/>
      <c r="L1080" s="234"/>
      <c r="M1080" s="235"/>
      <c r="N1080" s="236"/>
      <c r="O1080" s="236"/>
      <c r="P1080" s="236"/>
      <c r="Q1080" s="236"/>
      <c r="R1080" s="236"/>
      <c r="S1080" s="236"/>
      <c r="T1080" s="237"/>
      <c r="U1080" s="11"/>
      <c r="V1080" s="11"/>
      <c r="W1080" s="11"/>
      <c r="X1080" s="11"/>
      <c r="Y1080" s="11"/>
      <c r="Z1080" s="11"/>
      <c r="AA1080" s="11"/>
      <c r="AB1080" s="11"/>
      <c r="AC1080" s="11"/>
      <c r="AD1080" s="11"/>
      <c r="AE1080" s="11"/>
      <c r="AT1080" s="238" t="s">
        <v>199</v>
      </c>
      <c r="AU1080" s="238" t="s">
        <v>85</v>
      </c>
      <c r="AV1080" s="11" t="s">
        <v>85</v>
      </c>
      <c r="AW1080" s="11" t="s">
        <v>32</v>
      </c>
      <c r="AX1080" s="11" t="s">
        <v>76</v>
      </c>
      <c r="AY1080" s="238" t="s">
        <v>195</v>
      </c>
    </row>
    <row r="1081" s="16" customFormat="1">
      <c r="A1081" s="16"/>
      <c r="B1081" s="298"/>
      <c r="C1081" s="299"/>
      <c r="D1081" s="213" t="s">
        <v>199</v>
      </c>
      <c r="E1081" s="300" t="s">
        <v>1</v>
      </c>
      <c r="F1081" s="301" t="s">
        <v>1498</v>
      </c>
      <c r="G1081" s="299"/>
      <c r="H1081" s="302">
        <v>11.832000000000001</v>
      </c>
      <c r="I1081" s="303"/>
      <c r="J1081" s="299"/>
      <c r="K1081" s="299"/>
      <c r="L1081" s="304"/>
      <c r="M1081" s="305"/>
      <c r="N1081" s="306"/>
      <c r="O1081" s="306"/>
      <c r="P1081" s="306"/>
      <c r="Q1081" s="306"/>
      <c r="R1081" s="306"/>
      <c r="S1081" s="306"/>
      <c r="T1081" s="307"/>
      <c r="U1081" s="16"/>
      <c r="V1081" s="16"/>
      <c r="W1081" s="16"/>
      <c r="X1081" s="16"/>
      <c r="Y1081" s="16"/>
      <c r="Z1081" s="16"/>
      <c r="AA1081" s="16"/>
      <c r="AB1081" s="16"/>
      <c r="AC1081" s="16"/>
      <c r="AD1081" s="16"/>
      <c r="AE1081" s="16"/>
      <c r="AT1081" s="308" t="s">
        <v>199</v>
      </c>
      <c r="AU1081" s="308" t="s">
        <v>85</v>
      </c>
      <c r="AV1081" s="16" t="s">
        <v>229</v>
      </c>
      <c r="AW1081" s="16" t="s">
        <v>32</v>
      </c>
      <c r="AX1081" s="16" t="s">
        <v>76</v>
      </c>
      <c r="AY1081" s="308" t="s">
        <v>195</v>
      </c>
    </row>
    <row r="1082" s="15" customFormat="1">
      <c r="A1082" s="15"/>
      <c r="B1082" s="287"/>
      <c r="C1082" s="288"/>
      <c r="D1082" s="213" t="s">
        <v>199</v>
      </c>
      <c r="E1082" s="289" t="s">
        <v>1</v>
      </c>
      <c r="F1082" s="290" t="s">
        <v>1422</v>
      </c>
      <c r="G1082" s="288"/>
      <c r="H1082" s="291">
        <v>570.35000000000002</v>
      </c>
      <c r="I1082" s="292"/>
      <c r="J1082" s="288"/>
      <c r="K1082" s="288"/>
      <c r="L1082" s="293"/>
      <c r="M1082" s="294"/>
      <c r="N1082" s="295"/>
      <c r="O1082" s="295"/>
      <c r="P1082" s="295"/>
      <c r="Q1082" s="295"/>
      <c r="R1082" s="295"/>
      <c r="S1082" s="295"/>
      <c r="T1082" s="296"/>
      <c r="U1082" s="15"/>
      <c r="V1082" s="15"/>
      <c r="W1082" s="15"/>
      <c r="X1082" s="15"/>
      <c r="Y1082" s="15"/>
      <c r="Z1082" s="15"/>
      <c r="AA1082" s="15"/>
      <c r="AB1082" s="15"/>
      <c r="AC1082" s="15"/>
      <c r="AD1082" s="15"/>
      <c r="AE1082" s="15"/>
      <c r="AT1082" s="297" t="s">
        <v>199</v>
      </c>
      <c r="AU1082" s="297" t="s">
        <v>85</v>
      </c>
      <c r="AV1082" s="15" t="s">
        <v>234</v>
      </c>
      <c r="AW1082" s="15" t="s">
        <v>32</v>
      </c>
      <c r="AX1082" s="15" t="s">
        <v>83</v>
      </c>
      <c r="AY1082" s="297" t="s">
        <v>195</v>
      </c>
    </row>
    <row r="1083" s="2" customFormat="1" ht="24.15" customHeight="1">
      <c r="A1083" s="39"/>
      <c r="B1083" s="40"/>
      <c r="C1083" s="200" t="s">
        <v>450</v>
      </c>
      <c r="D1083" s="200" t="s">
        <v>191</v>
      </c>
      <c r="E1083" s="201" t="s">
        <v>3693</v>
      </c>
      <c r="F1083" s="202" t="s">
        <v>3694</v>
      </c>
      <c r="G1083" s="203" t="s">
        <v>1411</v>
      </c>
      <c r="H1083" s="204">
        <v>68.269999999999996</v>
      </c>
      <c r="I1083" s="205"/>
      <c r="J1083" s="206">
        <f>ROUND(I1083*H1083,2)</f>
        <v>0</v>
      </c>
      <c r="K1083" s="202" t="s">
        <v>1412</v>
      </c>
      <c r="L1083" s="45"/>
      <c r="M1083" s="207" t="s">
        <v>1</v>
      </c>
      <c r="N1083" s="208" t="s">
        <v>41</v>
      </c>
      <c r="O1083" s="92"/>
      <c r="P1083" s="209">
        <f>O1083*H1083</f>
        <v>0</v>
      </c>
      <c r="Q1083" s="209">
        <v>0</v>
      </c>
      <c r="R1083" s="209">
        <f>Q1083*H1083</f>
        <v>0</v>
      </c>
      <c r="S1083" s="209">
        <v>0</v>
      </c>
      <c r="T1083" s="210">
        <f>S1083*H1083</f>
        <v>0</v>
      </c>
      <c r="U1083" s="39"/>
      <c r="V1083" s="39"/>
      <c r="W1083" s="39"/>
      <c r="X1083" s="39"/>
      <c r="Y1083" s="39"/>
      <c r="Z1083" s="39"/>
      <c r="AA1083" s="39"/>
      <c r="AB1083" s="39"/>
      <c r="AC1083" s="39"/>
      <c r="AD1083" s="39"/>
      <c r="AE1083" s="39"/>
      <c r="AR1083" s="211" t="s">
        <v>234</v>
      </c>
      <c r="AT1083" s="211" t="s">
        <v>191</v>
      </c>
      <c r="AU1083" s="211" t="s">
        <v>85</v>
      </c>
      <c r="AY1083" s="18" t="s">
        <v>195</v>
      </c>
      <c r="BE1083" s="212">
        <f>IF(N1083="základní",J1083,0)</f>
        <v>0</v>
      </c>
      <c r="BF1083" s="212">
        <f>IF(N1083="snížená",J1083,0)</f>
        <v>0</v>
      </c>
      <c r="BG1083" s="212">
        <f>IF(N1083="zákl. přenesená",J1083,0)</f>
        <v>0</v>
      </c>
      <c r="BH1083" s="212">
        <f>IF(N1083="sníž. přenesená",J1083,0)</f>
        <v>0</v>
      </c>
      <c r="BI1083" s="212">
        <f>IF(N1083="nulová",J1083,0)</f>
        <v>0</v>
      </c>
      <c r="BJ1083" s="18" t="s">
        <v>83</v>
      </c>
      <c r="BK1083" s="212">
        <f>ROUND(I1083*H1083,2)</f>
        <v>0</v>
      </c>
      <c r="BL1083" s="18" t="s">
        <v>234</v>
      </c>
      <c r="BM1083" s="211" t="s">
        <v>3695</v>
      </c>
    </row>
    <row r="1084" s="10" customFormat="1">
      <c r="A1084" s="10"/>
      <c r="B1084" s="218"/>
      <c r="C1084" s="219"/>
      <c r="D1084" s="213" t="s">
        <v>199</v>
      </c>
      <c r="E1084" s="220" t="s">
        <v>1</v>
      </c>
      <c r="F1084" s="221" t="s">
        <v>3124</v>
      </c>
      <c r="G1084" s="219"/>
      <c r="H1084" s="220" t="s">
        <v>1</v>
      </c>
      <c r="I1084" s="222"/>
      <c r="J1084" s="219"/>
      <c r="K1084" s="219"/>
      <c r="L1084" s="223"/>
      <c r="M1084" s="224"/>
      <c r="N1084" s="225"/>
      <c r="O1084" s="225"/>
      <c r="P1084" s="225"/>
      <c r="Q1084" s="225"/>
      <c r="R1084" s="225"/>
      <c r="S1084" s="225"/>
      <c r="T1084" s="226"/>
      <c r="U1084" s="10"/>
      <c r="V1084" s="10"/>
      <c r="W1084" s="10"/>
      <c r="X1084" s="10"/>
      <c r="Y1084" s="10"/>
      <c r="Z1084" s="10"/>
      <c r="AA1084" s="10"/>
      <c r="AB1084" s="10"/>
      <c r="AC1084" s="10"/>
      <c r="AD1084" s="10"/>
      <c r="AE1084" s="10"/>
      <c r="AT1084" s="227" t="s">
        <v>199</v>
      </c>
      <c r="AU1084" s="227" t="s">
        <v>85</v>
      </c>
      <c r="AV1084" s="10" t="s">
        <v>83</v>
      </c>
      <c r="AW1084" s="10" t="s">
        <v>32</v>
      </c>
      <c r="AX1084" s="10" t="s">
        <v>76</v>
      </c>
      <c r="AY1084" s="227" t="s">
        <v>195</v>
      </c>
    </row>
    <row r="1085" s="11" customFormat="1">
      <c r="A1085" s="11"/>
      <c r="B1085" s="228"/>
      <c r="C1085" s="229"/>
      <c r="D1085" s="213" t="s">
        <v>199</v>
      </c>
      <c r="E1085" s="230" t="s">
        <v>1</v>
      </c>
      <c r="F1085" s="231" t="s">
        <v>3696</v>
      </c>
      <c r="G1085" s="229"/>
      <c r="H1085" s="232">
        <v>5.1600000000000001</v>
      </c>
      <c r="I1085" s="233"/>
      <c r="J1085" s="229"/>
      <c r="K1085" s="229"/>
      <c r="L1085" s="234"/>
      <c r="M1085" s="235"/>
      <c r="N1085" s="236"/>
      <c r="O1085" s="236"/>
      <c r="P1085" s="236"/>
      <c r="Q1085" s="236"/>
      <c r="R1085" s="236"/>
      <c r="S1085" s="236"/>
      <c r="T1085" s="237"/>
      <c r="U1085" s="11"/>
      <c r="V1085" s="11"/>
      <c r="W1085" s="11"/>
      <c r="X1085" s="11"/>
      <c r="Y1085" s="11"/>
      <c r="Z1085" s="11"/>
      <c r="AA1085" s="11"/>
      <c r="AB1085" s="11"/>
      <c r="AC1085" s="11"/>
      <c r="AD1085" s="11"/>
      <c r="AE1085" s="11"/>
      <c r="AT1085" s="238" t="s">
        <v>199</v>
      </c>
      <c r="AU1085" s="238" t="s">
        <v>85</v>
      </c>
      <c r="AV1085" s="11" t="s">
        <v>85</v>
      </c>
      <c r="AW1085" s="11" t="s">
        <v>32</v>
      </c>
      <c r="AX1085" s="11" t="s">
        <v>76</v>
      </c>
      <c r="AY1085" s="238" t="s">
        <v>195</v>
      </c>
    </row>
    <row r="1086" s="11" customFormat="1">
      <c r="A1086" s="11"/>
      <c r="B1086" s="228"/>
      <c r="C1086" s="229"/>
      <c r="D1086" s="213" t="s">
        <v>199</v>
      </c>
      <c r="E1086" s="230" t="s">
        <v>1</v>
      </c>
      <c r="F1086" s="231" t="s">
        <v>3114</v>
      </c>
      <c r="G1086" s="229"/>
      <c r="H1086" s="232">
        <v>3.25</v>
      </c>
      <c r="I1086" s="233"/>
      <c r="J1086" s="229"/>
      <c r="K1086" s="229"/>
      <c r="L1086" s="234"/>
      <c r="M1086" s="235"/>
      <c r="N1086" s="236"/>
      <c r="O1086" s="236"/>
      <c r="P1086" s="236"/>
      <c r="Q1086" s="236"/>
      <c r="R1086" s="236"/>
      <c r="S1086" s="236"/>
      <c r="T1086" s="237"/>
      <c r="U1086" s="11"/>
      <c r="V1086" s="11"/>
      <c r="W1086" s="11"/>
      <c r="X1086" s="11"/>
      <c r="Y1086" s="11"/>
      <c r="Z1086" s="11"/>
      <c r="AA1086" s="11"/>
      <c r="AB1086" s="11"/>
      <c r="AC1086" s="11"/>
      <c r="AD1086" s="11"/>
      <c r="AE1086" s="11"/>
      <c r="AT1086" s="238" t="s">
        <v>199</v>
      </c>
      <c r="AU1086" s="238" t="s">
        <v>85</v>
      </c>
      <c r="AV1086" s="11" t="s">
        <v>85</v>
      </c>
      <c r="AW1086" s="11" t="s">
        <v>32</v>
      </c>
      <c r="AX1086" s="11" t="s">
        <v>76</v>
      </c>
      <c r="AY1086" s="238" t="s">
        <v>195</v>
      </c>
    </row>
    <row r="1087" s="11" customFormat="1">
      <c r="A1087" s="11"/>
      <c r="B1087" s="228"/>
      <c r="C1087" s="229"/>
      <c r="D1087" s="213" t="s">
        <v>199</v>
      </c>
      <c r="E1087" s="230" t="s">
        <v>1</v>
      </c>
      <c r="F1087" s="231" t="s">
        <v>3697</v>
      </c>
      <c r="G1087" s="229"/>
      <c r="H1087" s="232">
        <v>24.539999999999999</v>
      </c>
      <c r="I1087" s="233"/>
      <c r="J1087" s="229"/>
      <c r="K1087" s="229"/>
      <c r="L1087" s="234"/>
      <c r="M1087" s="235"/>
      <c r="N1087" s="236"/>
      <c r="O1087" s="236"/>
      <c r="P1087" s="236"/>
      <c r="Q1087" s="236"/>
      <c r="R1087" s="236"/>
      <c r="S1087" s="236"/>
      <c r="T1087" s="237"/>
      <c r="U1087" s="11"/>
      <c r="V1087" s="11"/>
      <c r="W1087" s="11"/>
      <c r="X1087" s="11"/>
      <c r="Y1087" s="11"/>
      <c r="Z1087" s="11"/>
      <c r="AA1087" s="11"/>
      <c r="AB1087" s="11"/>
      <c r="AC1087" s="11"/>
      <c r="AD1087" s="11"/>
      <c r="AE1087" s="11"/>
      <c r="AT1087" s="238" t="s">
        <v>199</v>
      </c>
      <c r="AU1087" s="238" t="s">
        <v>85</v>
      </c>
      <c r="AV1087" s="11" t="s">
        <v>85</v>
      </c>
      <c r="AW1087" s="11" t="s">
        <v>32</v>
      </c>
      <c r="AX1087" s="11" t="s">
        <v>76</v>
      </c>
      <c r="AY1087" s="238" t="s">
        <v>195</v>
      </c>
    </row>
    <row r="1088" s="11" customFormat="1">
      <c r="A1088" s="11"/>
      <c r="B1088" s="228"/>
      <c r="C1088" s="229"/>
      <c r="D1088" s="213" t="s">
        <v>199</v>
      </c>
      <c r="E1088" s="230" t="s">
        <v>1</v>
      </c>
      <c r="F1088" s="231" t="s">
        <v>3127</v>
      </c>
      <c r="G1088" s="229"/>
      <c r="H1088" s="232">
        <v>6.5</v>
      </c>
      <c r="I1088" s="233"/>
      <c r="J1088" s="229"/>
      <c r="K1088" s="229"/>
      <c r="L1088" s="234"/>
      <c r="M1088" s="235"/>
      <c r="N1088" s="236"/>
      <c r="O1088" s="236"/>
      <c r="P1088" s="236"/>
      <c r="Q1088" s="236"/>
      <c r="R1088" s="236"/>
      <c r="S1088" s="236"/>
      <c r="T1088" s="237"/>
      <c r="U1088" s="11"/>
      <c r="V1088" s="11"/>
      <c r="W1088" s="11"/>
      <c r="X1088" s="11"/>
      <c r="Y1088" s="11"/>
      <c r="Z1088" s="11"/>
      <c r="AA1088" s="11"/>
      <c r="AB1088" s="11"/>
      <c r="AC1088" s="11"/>
      <c r="AD1088" s="11"/>
      <c r="AE1088" s="11"/>
      <c r="AT1088" s="238" t="s">
        <v>199</v>
      </c>
      <c r="AU1088" s="238" t="s">
        <v>85</v>
      </c>
      <c r="AV1088" s="11" t="s">
        <v>85</v>
      </c>
      <c r="AW1088" s="11" t="s">
        <v>32</v>
      </c>
      <c r="AX1088" s="11" t="s">
        <v>76</v>
      </c>
      <c r="AY1088" s="238" t="s">
        <v>195</v>
      </c>
    </row>
    <row r="1089" s="11" customFormat="1">
      <c r="A1089" s="11"/>
      <c r="B1089" s="228"/>
      <c r="C1089" s="229"/>
      <c r="D1089" s="213" t="s">
        <v>199</v>
      </c>
      <c r="E1089" s="230" t="s">
        <v>1</v>
      </c>
      <c r="F1089" s="231" t="s">
        <v>3128</v>
      </c>
      <c r="G1089" s="229"/>
      <c r="H1089" s="232">
        <v>22.32</v>
      </c>
      <c r="I1089" s="233"/>
      <c r="J1089" s="229"/>
      <c r="K1089" s="229"/>
      <c r="L1089" s="234"/>
      <c r="M1089" s="235"/>
      <c r="N1089" s="236"/>
      <c r="O1089" s="236"/>
      <c r="P1089" s="236"/>
      <c r="Q1089" s="236"/>
      <c r="R1089" s="236"/>
      <c r="S1089" s="236"/>
      <c r="T1089" s="237"/>
      <c r="U1089" s="11"/>
      <c r="V1089" s="11"/>
      <c r="W1089" s="11"/>
      <c r="X1089" s="11"/>
      <c r="Y1089" s="11"/>
      <c r="Z1089" s="11"/>
      <c r="AA1089" s="11"/>
      <c r="AB1089" s="11"/>
      <c r="AC1089" s="11"/>
      <c r="AD1089" s="11"/>
      <c r="AE1089" s="11"/>
      <c r="AT1089" s="238" t="s">
        <v>199</v>
      </c>
      <c r="AU1089" s="238" t="s">
        <v>85</v>
      </c>
      <c r="AV1089" s="11" t="s">
        <v>85</v>
      </c>
      <c r="AW1089" s="11" t="s">
        <v>32</v>
      </c>
      <c r="AX1089" s="11" t="s">
        <v>76</v>
      </c>
      <c r="AY1089" s="238" t="s">
        <v>195</v>
      </c>
    </row>
    <row r="1090" s="11" customFormat="1">
      <c r="A1090" s="11"/>
      <c r="B1090" s="228"/>
      <c r="C1090" s="229"/>
      <c r="D1090" s="213" t="s">
        <v>199</v>
      </c>
      <c r="E1090" s="230" t="s">
        <v>1</v>
      </c>
      <c r="F1090" s="231" t="s">
        <v>3127</v>
      </c>
      <c r="G1090" s="229"/>
      <c r="H1090" s="232">
        <v>6.5</v>
      </c>
      <c r="I1090" s="233"/>
      <c r="J1090" s="229"/>
      <c r="K1090" s="229"/>
      <c r="L1090" s="234"/>
      <c r="M1090" s="235"/>
      <c r="N1090" s="236"/>
      <c r="O1090" s="236"/>
      <c r="P1090" s="236"/>
      <c r="Q1090" s="236"/>
      <c r="R1090" s="236"/>
      <c r="S1090" s="236"/>
      <c r="T1090" s="237"/>
      <c r="U1090" s="11"/>
      <c r="V1090" s="11"/>
      <c r="W1090" s="11"/>
      <c r="X1090" s="11"/>
      <c r="Y1090" s="11"/>
      <c r="Z1090" s="11"/>
      <c r="AA1090" s="11"/>
      <c r="AB1090" s="11"/>
      <c r="AC1090" s="11"/>
      <c r="AD1090" s="11"/>
      <c r="AE1090" s="11"/>
      <c r="AT1090" s="238" t="s">
        <v>199</v>
      </c>
      <c r="AU1090" s="238" t="s">
        <v>85</v>
      </c>
      <c r="AV1090" s="11" t="s">
        <v>85</v>
      </c>
      <c r="AW1090" s="11" t="s">
        <v>32</v>
      </c>
      <c r="AX1090" s="11" t="s">
        <v>76</v>
      </c>
      <c r="AY1090" s="238" t="s">
        <v>195</v>
      </c>
    </row>
    <row r="1091" s="15" customFormat="1">
      <c r="A1091" s="15"/>
      <c r="B1091" s="287"/>
      <c r="C1091" s="288"/>
      <c r="D1091" s="213" t="s">
        <v>199</v>
      </c>
      <c r="E1091" s="289" t="s">
        <v>1</v>
      </c>
      <c r="F1091" s="290" t="s">
        <v>1422</v>
      </c>
      <c r="G1091" s="288"/>
      <c r="H1091" s="291">
        <v>68.269999999999996</v>
      </c>
      <c r="I1091" s="292"/>
      <c r="J1091" s="288"/>
      <c r="K1091" s="288"/>
      <c r="L1091" s="293"/>
      <c r="M1091" s="294"/>
      <c r="N1091" s="295"/>
      <c r="O1091" s="295"/>
      <c r="P1091" s="295"/>
      <c r="Q1091" s="295"/>
      <c r="R1091" s="295"/>
      <c r="S1091" s="295"/>
      <c r="T1091" s="296"/>
      <c r="U1091" s="15"/>
      <c r="V1091" s="15"/>
      <c r="W1091" s="15"/>
      <c r="X1091" s="15"/>
      <c r="Y1091" s="15"/>
      <c r="Z1091" s="15"/>
      <c r="AA1091" s="15"/>
      <c r="AB1091" s="15"/>
      <c r="AC1091" s="15"/>
      <c r="AD1091" s="15"/>
      <c r="AE1091" s="15"/>
      <c r="AT1091" s="297" t="s">
        <v>199</v>
      </c>
      <c r="AU1091" s="297" t="s">
        <v>85</v>
      </c>
      <c r="AV1091" s="15" t="s">
        <v>234</v>
      </c>
      <c r="AW1091" s="15" t="s">
        <v>32</v>
      </c>
      <c r="AX1091" s="15" t="s">
        <v>83</v>
      </c>
      <c r="AY1091" s="297" t="s">
        <v>195</v>
      </c>
    </row>
    <row r="1092" s="2" customFormat="1" ht="24.15" customHeight="1">
      <c r="A1092" s="39"/>
      <c r="B1092" s="40"/>
      <c r="C1092" s="200" t="s">
        <v>667</v>
      </c>
      <c r="D1092" s="200" t="s">
        <v>191</v>
      </c>
      <c r="E1092" s="201" t="s">
        <v>3698</v>
      </c>
      <c r="F1092" s="202" t="s">
        <v>3699</v>
      </c>
      <c r="G1092" s="203" t="s">
        <v>1411</v>
      </c>
      <c r="H1092" s="204">
        <v>645.72000000000003</v>
      </c>
      <c r="I1092" s="205"/>
      <c r="J1092" s="206">
        <f>ROUND(I1092*H1092,2)</f>
        <v>0</v>
      </c>
      <c r="K1092" s="202" t="s">
        <v>2464</v>
      </c>
      <c r="L1092" s="45"/>
      <c r="M1092" s="207" t="s">
        <v>1</v>
      </c>
      <c r="N1092" s="208" t="s">
        <v>41</v>
      </c>
      <c r="O1092" s="92"/>
      <c r="P1092" s="209">
        <f>O1092*H1092</f>
        <v>0</v>
      </c>
      <c r="Q1092" s="209">
        <v>0</v>
      </c>
      <c r="R1092" s="209">
        <f>Q1092*H1092</f>
        <v>0</v>
      </c>
      <c r="S1092" s="209">
        <v>0</v>
      </c>
      <c r="T1092" s="210">
        <f>S1092*H1092</f>
        <v>0</v>
      </c>
      <c r="U1092" s="39"/>
      <c r="V1092" s="39"/>
      <c r="W1092" s="39"/>
      <c r="X1092" s="39"/>
      <c r="Y1092" s="39"/>
      <c r="Z1092" s="39"/>
      <c r="AA1092" s="39"/>
      <c r="AB1092" s="39"/>
      <c r="AC1092" s="39"/>
      <c r="AD1092" s="39"/>
      <c r="AE1092" s="39"/>
      <c r="AR1092" s="211" t="s">
        <v>234</v>
      </c>
      <c r="AT1092" s="211" t="s">
        <v>191</v>
      </c>
      <c r="AU1092" s="211" t="s">
        <v>85</v>
      </c>
      <c r="AY1092" s="18" t="s">
        <v>195</v>
      </c>
      <c r="BE1092" s="212">
        <f>IF(N1092="základní",J1092,0)</f>
        <v>0</v>
      </c>
      <c r="BF1092" s="212">
        <f>IF(N1092="snížená",J1092,0)</f>
        <v>0</v>
      </c>
      <c r="BG1092" s="212">
        <f>IF(N1092="zákl. přenesená",J1092,0)</f>
        <v>0</v>
      </c>
      <c r="BH1092" s="212">
        <f>IF(N1092="sníž. přenesená",J1092,0)</f>
        <v>0</v>
      </c>
      <c r="BI1092" s="212">
        <f>IF(N1092="nulová",J1092,0)</f>
        <v>0</v>
      </c>
      <c r="BJ1092" s="18" t="s">
        <v>83</v>
      </c>
      <c r="BK1092" s="212">
        <f>ROUND(I1092*H1092,2)</f>
        <v>0</v>
      </c>
      <c r="BL1092" s="18" t="s">
        <v>234</v>
      </c>
      <c r="BM1092" s="211" t="s">
        <v>3700</v>
      </c>
    </row>
    <row r="1093" s="10" customFormat="1">
      <c r="A1093" s="10"/>
      <c r="B1093" s="218"/>
      <c r="C1093" s="219"/>
      <c r="D1093" s="213" t="s">
        <v>199</v>
      </c>
      <c r="E1093" s="220" t="s">
        <v>1</v>
      </c>
      <c r="F1093" s="221" t="s">
        <v>3701</v>
      </c>
      <c r="G1093" s="219"/>
      <c r="H1093" s="220" t="s">
        <v>1</v>
      </c>
      <c r="I1093" s="222"/>
      <c r="J1093" s="219"/>
      <c r="K1093" s="219"/>
      <c r="L1093" s="223"/>
      <c r="M1093" s="224"/>
      <c r="N1093" s="225"/>
      <c r="O1093" s="225"/>
      <c r="P1093" s="225"/>
      <c r="Q1093" s="225"/>
      <c r="R1093" s="225"/>
      <c r="S1093" s="225"/>
      <c r="T1093" s="226"/>
      <c r="U1093" s="10"/>
      <c r="V1093" s="10"/>
      <c r="W1093" s="10"/>
      <c r="X1093" s="10"/>
      <c r="Y1093" s="10"/>
      <c r="Z1093" s="10"/>
      <c r="AA1093" s="10"/>
      <c r="AB1093" s="10"/>
      <c r="AC1093" s="10"/>
      <c r="AD1093" s="10"/>
      <c r="AE1093" s="10"/>
      <c r="AT1093" s="227" t="s">
        <v>199</v>
      </c>
      <c r="AU1093" s="227" t="s">
        <v>85</v>
      </c>
      <c r="AV1093" s="10" t="s">
        <v>83</v>
      </c>
      <c r="AW1093" s="10" t="s">
        <v>32</v>
      </c>
      <c r="AX1093" s="10" t="s">
        <v>76</v>
      </c>
      <c r="AY1093" s="227" t="s">
        <v>195</v>
      </c>
    </row>
    <row r="1094" s="10" customFormat="1">
      <c r="A1094" s="10"/>
      <c r="B1094" s="218"/>
      <c r="C1094" s="219"/>
      <c r="D1094" s="213" t="s">
        <v>199</v>
      </c>
      <c r="E1094" s="220" t="s">
        <v>1</v>
      </c>
      <c r="F1094" s="221" t="s">
        <v>3130</v>
      </c>
      <c r="G1094" s="219"/>
      <c r="H1094" s="220" t="s">
        <v>1</v>
      </c>
      <c r="I1094" s="222"/>
      <c r="J1094" s="219"/>
      <c r="K1094" s="219"/>
      <c r="L1094" s="223"/>
      <c r="M1094" s="224"/>
      <c r="N1094" s="225"/>
      <c r="O1094" s="225"/>
      <c r="P1094" s="225"/>
      <c r="Q1094" s="225"/>
      <c r="R1094" s="225"/>
      <c r="S1094" s="225"/>
      <c r="T1094" s="226"/>
      <c r="U1094" s="10"/>
      <c r="V1094" s="10"/>
      <c r="W1094" s="10"/>
      <c r="X1094" s="10"/>
      <c r="Y1094" s="10"/>
      <c r="Z1094" s="10"/>
      <c r="AA1094" s="10"/>
      <c r="AB1094" s="10"/>
      <c r="AC1094" s="10"/>
      <c r="AD1094" s="10"/>
      <c r="AE1094" s="10"/>
      <c r="AT1094" s="227" t="s">
        <v>199</v>
      </c>
      <c r="AU1094" s="227" t="s">
        <v>85</v>
      </c>
      <c r="AV1094" s="10" t="s">
        <v>83</v>
      </c>
      <c r="AW1094" s="10" t="s">
        <v>32</v>
      </c>
      <c r="AX1094" s="10" t="s">
        <v>76</v>
      </c>
      <c r="AY1094" s="227" t="s">
        <v>195</v>
      </c>
    </row>
    <row r="1095" s="10" customFormat="1">
      <c r="A1095" s="10"/>
      <c r="B1095" s="218"/>
      <c r="C1095" s="219"/>
      <c r="D1095" s="213" t="s">
        <v>199</v>
      </c>
      <c r="E1095" s="220" t="s">
        <v>1</v>
      </c>
      <c r="F1095" s="221" t="s">
        <v>3176</v>
      </c>
      <c r="G1095" s="219"/>
      <c r="H1095" s="220" t="s">
        <v>1</v>
      </c>
      <c r="I1095" s="222"/>
      <c r="J1095" s="219"/>
      <c r="K1095" s="219"/>
      <c r="L1095" s="223"/>
      <c r="M1095" s="224"/>
      <c r="N1095" s="225"/>
      <c r="O1095" s="225"/>
      <c r="P1095" s="225"/>
      <c r="Q1095" s="225"/>
      <c r="R1095" s="225"/>
      <c r="S1095" s="225"/>
      <c r="T1095" s="226"/>
      <c r="U1095" s="10"/>
      <c r="V1095" s="10"/>
      <c r="W1095" s="10"/>
      <c r="X1095" s="10"/>
      <c r="Y1095" s="10"/>
      <c r="Z1095" s="10"/>
      <c r="AA1095" s="10"/>
      <c r="AB1095" s="10"/>
      <c r="AC1095" s="10"/>
      <c r="AD1095" s="10"/>
      <c r="AE1095" s="10"/>
      <c r="AT1095" s="227" t="s">
        <v>199</v>
      </c>
      <c r="AU1095" s="227" t="s">
        <v>85</v>
      </c>
      <c r="AV1095" s="10" t="s">
        <v>83</v>
      </c>
      <c r="AW1095" s="10" t="s">
        <v>32</v>
      </c>
      <c r="AX1095" s="10" t="s">
        <v>76</v>
      </c>
      <c r="AY1095" s="227" t="s">
        <v>195</v>
      </c>
    </row>
    <row r="1096" s="11" customFormat="1">
      <c r="A1096" s="11"/>
      <c r="B1096" s="228"/>
      <c r="C1096" s="229"/>
      <c r="D1096" s="213" t="s">
        <v>199</v>
      </c>
      <c r="E1096" s="230" t="s">
        <v>1</v>
      </c>
      <c r="F1096" s="231" t="s">
        <v>3132</v>
      </c>
      <c r="G1096" s="229"/>
      <c r="H1096" s="232">
        <v>16.620000000000001</v>
      </c>
      <c r="I1096" s="233"/>
      <c r="J1096" s="229"/>
      <c r="K1096" s="229"/>
      <c r="L1096" s="234"/>
      <c r="M1096" s="235"/>
      <c r="N1096" s="236"/>
      <c r="O1096" s="236"/>
      <c r="P1096" s="236"/>
      <c r="Q1096" s="236"/>
      <c r="R1096" s="236"/>
      <c r="S1096" s="236"/>
      <c r="T1096" s="237"/>
      <c r="U1096" s="11"/>
      <c r="V1096" s="11"/>
      <c r="W1096" s="11"/>
      <c r="X1096" s="11"/>
      <c r="Y1096" s="11"/>
      <c r="Z1096" s="11"/>
      <c r="AA1096" s="11"/>
      <c r="AB1096" s="11"/>
      <c r="AC1096" s="11"/>
      <c r="AD1096" s="11"/>
      <c r="AE1096" s="11"/>
      <c r="AT1096" s="238" t="s">
        <v>199</v>
      </c>
      <c r="AU1096" s="238" t="s">
        <v>85</v>
      </c>
      <c r="AV1096" s="11" t="s">
        <v>85</v>
      </c>
      <c r="AW1096" s="11" t="s">
        <v>32</v>
      </c>
      <c r="AX1096" s="11" t="s">
        <v>76</v>
      </c>
      <c r="AY1096" s="238" t="s">
        <v>195</v>
      </c>
    </row>
    <row r="1097" s="11" customFormat="1">
      <c r="A1097" s="11"/>
      <c r="B1097" s="228"/>
      <c r="C1097" s="229"/>
      <c r="D1097" s="213" t="s">
        <v>199</v>
      </c>
      <c r="E1097" s="230" t="s">
        <v>1</v>
      </c>
      <c r="F1097" s="231" t="s">
        <v>3127</v>
      </c>
      <c r="G1097" s="229"/>
      <c r="H1097" s="232">
        <v>6.5</v>
      </c>
      <c r="I1097" s="233"/>
      <c r="J1097" s="229"/>
      <c r="K1097" s="229"/>
      <c r="L1097" s="234"/>
      <c r="M1097" s="235"/>
      <c r="N1097" s="236"/>
      <c r="O1097" s="236"/>
      <c r="P1097" s="236"/>
      <c r="Q1097" s="236"/>
      <c r="R1097" s="236"/>
      <c r="S1097" s="236"/>
      <c r="T1097" s="237"/>
      <c r="U1097" s="11"/>
      <c r="V1097" s="11"/>
      <c r="W1097" s="11"/>
      <c r="X1097" s="11"/>
      <c r="Y1097" s="11"/>
      <c r="Z1097" s="11"/>
      <c r="AA1097" s="11"/>
      <c r="AB1097" s="11"/>
      <c r="AC1097" s="11"/>
      <c r="AD1097" s="11"/>
      <c r="AE1097" s="11"/>
      <c r="AT1097" s="238" t="s">
        <v>199</v>
      </c>
      <c r="AU1097" s="238" t="s">
        <v>85</v>
      </c>
      <c r="AV1097" s="11" t="s">
        <v>85</v>
      </c>
      <c r="AW1097" s="11" t="s">
        <v>32</v>
      </c>
      <c r="AX1097" s="11" t="s">
        <v>76</v>
      </c>
      <c r="AY1097" s="238" t="s">
        <v>195</v>
      </c>
    </row>
    <row r="1098" s="11" customFormat="1">
      <c r="A1098" s="11"/>
      <c r="B1098" s="228"/>
      <c r="C1098" s="229"/>
      <c r="D1098" s="213" t="s">
        <v>199</v>
      </c>
      <c r="E1098" s="230" t="s">
        <v>1</v>
      </c>
      <c r="F1098" s="231" t="s">
        <v>3133</v>
      </c>
      <c r="G1098" s="229"/>
      <c r="H1098" s="232">
        <v>149.44800000000001</v>
      </c>
      <c r="I1098" s="233"/>
      <c r="J1098" s="229"/>
      <c r="K1098" s="229"/>
      <c r="L1098" s="234"/>
      <c r="M1098" s="235"/>
      <c r="N1098" s="236"/>
      <c r="O1098" s="236"/>
      <c r="P1098" s="236"/>
      <c r="Q1098" s="236"/>
      <c r="R1098" s="236"/>
      <c r="S1098" s="236"/>
      <c r="T1098" s="237"/>
      <c r="U1098" s="11"/>
      <c r="V1098" s="11"/>
      <c r="W1098" s="11"/>
      <c r="X1098" s="11"/>
      <c r="Y1098" s="11"/>
      <c r="Z1098" s="11"/>
      <c r="AA1098" s="11"/>
      <c r="AB1098" s="11"/>
      <c r="AC1098" s="11"/>
      <c r="AD1098" s="11"/>
      <c r="AE1098" s="11"/>
      <c r="AT1098" s="238" t="s">
        <v>199</v>
      </c>
      <c r="AU1098" s="238" t="s">
        <v>85</v>
      </c>
      <c r="AV1098" s="11" t="s">
        <v>85</v>
      </c>
      <c r="AW1098" s="11" t="s">
        <v>32</v>
      </c>
      <c r="AX1098" s="11" t="s">
        <v>76</v>
      </c>
      <c r="AY1098" s="238" t="s">
        <v>195</v>
      </c>
    </row>
    <row r="1099" s="11" customFormat="1">
      <c r="A1099" s="11"/>
      <c r="B1099" s="228"/>
      <c r="C1099" s="229"/>
      <c r="D1099" s="213" t="s">
        <v>199</v>
      </c>
      <c r="E1099" s="230" t="s">
        <v>1</v>
      </c>
      <c r="F1099" s="231" t="s">
        <v>3134</v>
      </c>
      <c r="G1099" s="229"/>
      <c r="H1099" s="232">
        <v>16.25</v>
      </c>
      <c r="I1099" s="233"/>
      <c r="J1099" s="229"/>
      <c r="K1099" s="229"/>
      <c r="L1099" s="234"/>
      <c r="M1099" s="235"/>
      <c r="N1099" s="236"/>
      <c r="O1099" s="236"/>
      <c r="P1099" s="236"/>
      <c r="Q1099" s="236"/>
      <c r="R1099" s="236"/>
      <c r="S1099" s="236"/>
      <c r="T1099" s="237"/>
      <c r="U1099" s="11"/>
      <c r="V1099" s="11"/>
      <c r="W1099" s="11"/>
      <c r="X1099" s="11"/>
      <c r="Y1099" s="11"/>
      <c r="Z1099" s="11"/>
      <c r="AA1099" s="11"/>
      <c r="AB1099" s="11"/>
      <c r="AC1099" s="11"/>
      <c r="AD1099" s="11"/>
      <c r="AE1099" s="11"/>
      <c r="AT1099" s="238" t="s">
        <v>199</v>
      </c>
      <c r="AU1099" s="238" t="s">
        <v>85</v>
      </c>
      <c r="AV1099" s="11" t="s">
        <v>85</v>
      </c>
      <c r="AW1099" s="11" t="s">
        <v>32</v>
      </c>
      <c r="AX1099" s="11" t="s">
        <v>76</v>
      </c>
      <c r="AY1099" s="238" t="s">
        <v>195</v>
      </c>
    </row>
    <row r="1100" s="11" customFormat="1">
      <c r="A1100" s="11"/>
      <c r="B1100" s="228"/>
      <c r="C1100" s="229"/>
      <c r="D1100" s="213" t="s">
        <v>199</v>
      </c>
      <c r="E1100" s="230" t="s">
        <v>1</v>
      </c>
      <c r="F1100" s="231" t="s">
        <v>3135</v>
      </c>
      <c r="G1100" s="229"/>
      <c r="H1100" s="232">
        <v>123.612</v>
      </c>
      <c r="I1100" s="233"/>
      <c r="J1100" s="229"/>
      <c r="K1100" s="229"/>
      <c r="L1100" s="234"/>
      <c r="M1100" s="235"/>
      <c r="N1100" s="236"/>
      <c r="O1100" s="236"/>
      <c r="P1100" s="236"/>
      <c r="Q1100" s="236"/>
      <c r="R1100" s="236"/>
      <c r="S1100" s="236"/>
      <c r="T1100" s="237"/>
      <c r="U1100" s="11"/>
      <c r="V1100" s="11"/>
      <c r="W1100" s="11"/>
      <c r="X1100" s="11"/>
      <c r="Y1100" s="11"/>
      <c r="Z1100" s="11"/>
      <c r="AA1100" s="11"/>
      <c r="AB1100" s="11"/>
      <c r="AC1100" s="11"/>
      <c r="AD1100" s="11"/>
      <c r="AE1100" s="11"/>
      <c r="AT1100" s="238" t="s">
        <v>199</v>
      </c>
      <c r="AU1100" s="238" t="s">
        <v>85</v>
      </c>
      <c r="AV1100" s="11" t="s">
        <v>85</v>
      </c>
      <c r="AW1100" s="11" t="s">
        <v>32</v>
      </c>
      <c r="AX1100" s="11" t="s">
        <v>76</v>
      </c>
      <c r="AY1100" s="238" t="s">
        <v>195</v>
      </c>
    </row>
    <row r="1101" s="11" customFormat="1">
      <c r="A1101" s="11"/>
      <c r="B1101" s="228"/>
      <c r="C1101" s="229"/>
      <c r="D1101" s="213" t="s">
        <v>199</v>
      </c>
      <c r="E1101" s="230" t="s">
        <v>1</v>
      </c>
      <c r="F1101" s="231" t="s">
        <v>3134</v>
      </c>
      <c r="G1101" s="229"/>
      <c r="H1101" s="232">
        <v>16.25</v>
      </c>
      <c r="I1101" s="233"/>
      <c r="J1101" s="229"/>
      <c r="K1101" s="229"/>
      <c r="L1101" s="234"/>
      <c r="M1101" s="235"/>
      <c r="N1101" s="236"/>
      <c r="O1101" s="236"/>
      <c r="P1101" s="236"/>
      <c r="Q1101" s="236"/>
      <c r="R1101" s="236"/>
      <c r="S1101" s="236"/>
      <c r="T1101" s="237"/>
      <c r="U1101" s="11"/>
      <c r="V1101" s="11"/>
      <c r="W1101" s="11"/>
      <c r="X1101" s="11"/>
      <c r="Y1101" s="11"/>
      <c r="Z1101" s="11"/>
      <c r="AA1101" s="11"/>
      <c r="AB1101" s="11"/>
      <c r="AC1101" s="11"/>
      <c r="AD1101" s="11"/>
      <c r="AE1101" s="11"/>
      <c r="AT1101" s="238" t="s">
        <v>199</v>
      </c>
      <c r="AU1101" s="238" t="s">
        <v>85</v>
      </c>
      <c r="AV1101" s="11" t="s">
        <v>85</v>
      </c>
      <c r="AW1101" s="11" t="s">
        <v>32</v>
      </c>
      <c r="AX1101" s="11" t="s">
        <v>76</v>
      </c>
      <c r="AY1101" s="238" t="s">
        <v>195</v>
      </c>
    </row>
    <row r="1102" s="16" customFormat="1">
      <c r="A1102" s="16"/>
      <c r="B1102" s="298"/>
      <c r="C1102" s="299"/>
      <c r="D1102" s="213" t="s">
        <v>199</v>
      </c>
      <c r="E1102" s="300" t="s">
        <v>1</v>
      </c>
      <c r="F1102" s="301" t="s">
        <v>1498</v>
      </c>
      <c r="G1102" s="299"/>
      <c r="H1102" s="302">
        <v>328.68000000000001</v>
      </c>
      <c r="I1102" s="303"/>
      <c r="J1102" s="299"/>
      <c r="K1102" s="299"/>
      <c r="L1102" s="304"/>
      <c r="M1102" s="305"/>
      <c r="N1102" s="306"/>
      <c r="O1102" s="306"/>
      <c r="P1102" s="306"/>
      <c r="Q1102" s="306"/>
      <c r="R1102" s="306"/>
      <c r="S1102" s="306"/>
      <c r="T1102" s="307"/>
      <c r="U1102" s="16"/>
      <c r="V1102" s="16"/>
      <c r="W1102" s="16"/>
      <c r="X1102" s="16"/>
      <c r="Y1102" s="16"/>
      <c r="Z1102" s="16"/>
      <c r="AA1102" s="16"/>
      <c r="AB1102" s="16"/>
      <c r="AC1102" s="16"/>
      <c r="AD1102" s="16"/>
      <c r="AE1102" s="16"/>
      <c r="AT1102" s="308" t="s">
        <v>199</v>
      </c>
      <c r="AU1102" s="308" t="s">
        <v>85</v>
      </c>
      <c r="AV1102" s="16" t="s">
        <v>229</v>
      </c>
      <c r="AW1102" s="16" t="s">
        <v>32</v>
      </c>
      <c r="AX1102" s="16" t="s">
        <v>76</v>
      </c>
      <c r="AY1102" s="308" t="s">
        <v>195</v>
      </c>
    </row>
    <row r="1103" s="10" customFormat="1">
      <c r="A1103" s="10"/>
      <c r="B1103" s="218"/>
      <c r="C1103" s="219"/>
      <c r="D1103" s="213" t="s">
        <v>199</v>
      </c>
      <c r="E1103" s="220" t="s">
        <v>1</v>
      </c>
      <c r="F1103" s="221" t="s">
        <v>3177</v>
      </c>
      <c r="G1103" s="219"/>
      <c r="H1103" s="220" t="s">
        <v>1</v>
      </c>
      <c r="I1103" s="222"/>
      <c r="J1103" s="219"/>
      <c r="K1103" s="219"/>
      <c r="L1103" s="223"/>
      <c r="M1103" s="224"/>
      <c r="N1103" s="225"/>
      <c r="O1103" s="225"/>
      <c r="P1103" s="225"/>
      <c r="Q1103" s="225"/>
      <c r="R1103" s="225"/>
      <c r="S1103" s="225"/>
      <c r="T1103" s="226"/>
      <c r="U1103" s="10"/>
      <c r="V1103" s="10"/>
      <c r="W1103" s="10"/>
      <c r="X1103" s="10"/>
      <c r="Y1103" s="10"/>
      <c r="Z1103" s="10"/>
      <c r="AA1103" s="10"/>
      <c r="AB1103" s="10"/>
      <c r="AC1103" s="10"/>
      <c r="AD1103" s="10"/>
      <c r="AE1103" s="10"/>
      <c r="AT1103" s="227" t="s">
        <v>199</v>
      </c>
      <c r="AU1103" s="227" t="s">
        <v>85</v>
      </c>
      <c r="AV1103" s="10" t="s">
        <v>83</v>
      </c>
      <c r="AW1103" s="10" t="s">
        <v>32</v>
      </c>
      <c r="AX1103" s="10" t="s">
        <v>76</v>
      </c>
      <c r="AY1103" s="227" t="s">
        <v>195</v>
      </c>
    </row>
    <row r="1104" s="11" customFormat="1">
      <c r="A1104" s="11"/>
      <c r="B1104" s="228"/>
      <c r="C1104" s="229"/>
      <c r="D1104" s="213" t="s">
        <v>199</v>
      </c>
      <c r="E1104" s="230" t="s">
        <v>1</v>
      </c>
      <c r="F1104" s="231" t="s">
        <v>3178</v>
      </c>
      <c r="G1104" s="229"/>
      <c r="H1104" s="232">
        <v>16.620000000000001</v>
      </c>
      <c r="I1104" s="233"/>
      <c r="J1104" s="229"/>
      <c r="K1104" s="229"/>
      <c r="L1104" s="234"/>
      <c r="M1104" s="235"/>
      <c r="N1104" s="236"/>
      <c r="O1104" s="236"/>
      <c r="P1104" s="236"/>
      <c r="Q1104" s="236"/>
      <c r="R1104" s="236"/>
      <c r="S1104" s="236"/>
      <c r="T1104" s="237"/>
      <c r="U1104" s="11"/>
      <c r="V1104" s="11"/>
      <c r="W1104" s="11"/>
      <c r="X1104" s="11"/>
      <c r="Y1104" s="11"/>
      <c r="Z1104" s="11"/>
      <c r="AA1104" s="11"/>
      <c r="AB1104" s="11"/>
      <c r="AC1104" s="11"/>
      <c r="AD1104" s="11"/>
      <c r="AE1104" s="11"/>
      <c r="AT1104" s="238" t="s">
        <v>199</v>
      </c>
      <c r="AU1104" s="238" t="s">
        <v>85</v>
      </c>
      <c r="AV1104" s="11" t="s">
        <v>85</v>
      </c>
      <c r="AW1104" s="11" t="s">
        <v>32</v>
      </c>
      <c r="AX1104" s="11" t="s">
        <v>76</v>
      </c>
      <c r="AY1104" s="238" t="s">
        <v>195</v>
      </c>
    </row>
    <row r="1105" s="11" customFormat="1">
      <c r="A1105" s="11"/>
      <c r="B1105" s="228"/>
      <c r="C1105" s="229"/>
      <c r="D1105" s="213" t="s">
        <v>199</v>
      </c>
      <c r="E1105" s="230" t="s">
        <v>1</v>
      </c>
      <c r="F1105" s="231" t="s">
        <v>3179</v>
      </c>
      <c r="G1105" s="229"/>
      <c r="H1105" s="232">
        <v>4.5599999999999996</v>
      </c>
      <c r="I1105" s="233"/>
      <c r="J1105" s="229"/>
      <c r="K1105" s="229"/>
      <c r="L1105" s="234"/>
      <c r="M1105" s="235"/>
      <c r="N1105" s="236"/>
      <c r="O1105" s="236"/>
      <c r="P1105" s="236"/>
      <c r="Q1105" s="236"/>
      <c r="R1105" s="236"/>
      <c r="S1105" s="236"/>
      <c r="T1105" s="237"/>
      <c r="U1105" s="11"/>
      <c r="V1105" s="11"/>
      <c r="W1105" s="11"/>
      <c r="X1105" s="11"/>
      <c r="Y1105" s="11"/>
      <c r="Z1105" s="11"/>
      <c r="AA1105" s="11"/>
      <c r="AB1105" s="11"/>
      <c r="AC1105" s="11"/>
      <c r="AD1105" s="11"/>
      <c r="AE1105" s="11"/>
      <c r="AT1105" s="238" t="s">
        <v>199</v>
      </c>
      <c r="AU1105" s="238" t="s">
        <v>85</v>
      </c>
      <c r="AV1105" s="11" t="s">
        <v>85</v>
      </c>
      <c r="AW1105" s="11" t="s">
        <v>32</v>
      </c>
      <c r="AX1105" s="11" t="s">
        <v>76</v>
      </c>
      <c r="AY1105" s="238" t="s">
        <v>195</v>
      </c>
    </row>
    <row r="1106" s="11" customFormat="1">
      <c r="A1106" s="11"/>
      <c r="B1106" s="228"/>
      <c r="C1106" s="229"/>
      <c r="D1106" s="213" t="s">
        <v>199</v>
      </c>
      <c r="E1106" s="230" t="s">
        <v>1</v>
      </c>
      <c r="F1106" s="231" t="s">
        <v>3180</v>
      </c>
      <c r="G1106" s="229"/>
      <c r="H1106" s="232">
        <v>149.44800000000001</v>
      </c>
      <c r="I1106" s="233"/>
      <c r="J1106" s="229"/>
      <c r="K1106" s="229"/>
      <c r="L1106" s="234"/>
      <c r="M1106" s="235"/>
      <c r="N1106" s="236"/>
      <c r="O1106" s="236"/>
      <c r="P1106" s="236"/>
      <c r="Q1106" s="236"/>
      <c r="R1106" s="236"/>
      <c r="S1106" s="236"/>
      <c r="T1106" s="237"/>
      <c r="U1106" s="11"/>
      <c r="V1106" s="11"/>
      <c r="W1106" s="11"/>
      <c r="X1106" s="11"/>
      <c r="Y1106" s="11"/>
      <c r="Z1106" s="11"/>
      <c r="AA1106" s="11"/>
      <c r="AB1106" s="11"/>
      <c r="AC1106" s="11"/>
      <c r="AD1106" s="11"/>
      <c r="AE1106" s="11"/>
      <c r="AT1106" s="238" t="s">
        <v>199</v>
      </c>
      <c r="AU1106" s="238" t="s">
        <v>85</v>
      </c>
      <c r="AV1106" s="11" t="s">
        <v>85</v>
      </c>
      <c r="AW1106" s="11" t="s">
        <v>32</v>
      </c>
      <c r="AX1106" s="11" t="s">
        <v>76</v>
      </c>
      <c r="AY1106" s="238" t="s">
        <v>195</v>
      </c>
    </row>
    <row r="1107" s="11" customFormat="1">
      <c r="A1107" s="11"/>
      <c r="B1107" s="228"/>
      <c r="C1107" s="229"/>
      <c r="D1107" s="213" t="s">
        <v>199</v>
      </c>
      <c r="E1107" s="230" t="s">
        <v>1</v>
      </c>
      <c r="F1107" s="231" t="s">
        <v>3181</v>
      </c>
      <c r="G1107" s="229"/>
      <c r="H1107" s="232">
        <v>11.4</v>
      </c>
      <c r="I1107" s="233"/>
      <c r="J1107" s="229"/>
      <c r="K1107" s="229"/>
      <c r="L1107" s="234"/>
      <c r="M1107" s="235"/>
      <c r="N1107" s="236"/>
      <c r="O1107" s="236"/>
      <c r="P1107" s="236"/>
      <c r="Q1107" s="236"/>
      <c r="R1107" s="236"/>
      <c r="S1107" s="236"/>
      <c r="T1107" s="237"/>
      <c r="U1107" s="11"/>
      <c r="V1107" s="11"/>
      <c r="W1107" s="11"/>
      <c r="X1107" s="11"/>
      <c r="Y1107" s="11"/>
      <c r="Z1107" s="11"/>
      <c r="AA1107" s="11"/>
      <c r="AB1107" s="11"/>
      <c r="AC1107" s="11"/>
      <c r="AD1107" s="11"/>
      <c r="AE1107" s="11"/>
      <c r="AT1107" s="238" t="s">
        <v>199</v>
      </c>
      <c r="AU1107" s="238" t="s">
        <v>85</v>
      </c>
      <c r="AV1107" s="11" t="s">
        <v>85</v>
      </c>
      <c r="AW1107" s="11" t="s">
        <v>32</v>
      </c>
      <c r="AX1107" s="11" t="s">
        <v>76</v>
      </c>
      <c r="AY1107" s="238" t="s">
        <v>195</v>
      </c>
    </row>
    <row r="1108" s="11" customFormat="1">
      <c r="A1108" s="11"/>
      <c r="B1108" s="228"/>
      <c r="C1108" s="229"/>
      <c r="D1108" s="213" t="s">
        <v>199</v>
      </c>
      <c r="E1108" s="230" t="s">
        <v>1</v>
      </c>
      <c r="F1108" s="231" t="s">
        <v>3182</v>
      </c>
      <c r="G1108" s="229"/>
      <c r="H1108" s="232">
        <v>123.612</v>
      </c>
      <c r="I1108" s="233"/>
      <c r="J1108" s="229"/>
      <c r="K1108" s="229"/>
      <c r="L1108" s="234"/>
      <c r="M1108" s="235"/>
      <c r="N1108" s="236"/>
      <c r="O1108" s="236"/>
      <c r="P1108" s="236"/>
      <c r="Q1108" s="236"/>
      <c r="R1108" s="236"/>
      <c r="S1108" s="236"/>
      <c r="T1108" s="237"/>
      <c r="U1108" s="11"/>
      <c r="V1108" s="11"/>
      <c r="W1108" s="11"/>
      <c r="X1108" s="11"/>
      <c r="Y1108" s="11"/>
      <c r="Z1108" s="11"/>
      <c r="AA1108" s="11"/>
      <c r="AB1108" s="11"/>
      <c r="AC1108" s="11"/>
      <c r="AD1108" s="11"/>
      <c r="AE1108" s="11"/>
      <c r="AT1108" s="238" t="s">
        <v>199</v>
      </c>
      <c r="AU1108" s="238" t="s">
        <v>85</v>
      </c>
      <c r="AV1108" s="11" t="s">
        <v>85</v>
      </c>
      <c r="AW1108" s="11" t="s">
        <v>32</v>
      </c>
      <c r="AX1108" s="11" t="s">
        <v>76</v>
      </c>
      <c r="AY1108" s="238" t="s">
        <v>195</v>
      </c>
    </row>
    <row r="1109" s="11" customFormat="1">
      <c r="A1109" s="11"/>
      <c r="B1109" s="228"/>
      <c r="C1109" s="229"/>
      <c r="D1109" s="213" t="s">
        <v>199</v>
      </c>
      <c r="E1109" s="230" t="s">
        <v>1</v>
      </c>
      <c r="F1109" s="231" t="s">
        <v>3181</v>
      </c>
      <c r="G1109" s="229"/>
      <c r="H1109" s="232">
        <v>11.4</v>
      </c>
      <c r="I1109" s="233"/>
      <c r="J1109" s="229"/>
      <c r="K1109" s="229"/>
      <c r="L1109" s="234"/>
      <c r="M1109" s="235"/>
      <c r="N1109" s="236"/>
      <c r="O1109" s="236"/>
      <c r="P1109" s="236"/>
      <c r="Q1109" s="236"/>
      <c r="R1109" s="236"/>
      <c r="S1109" s="236"/>
      <c r="T1109" s="237"/>
      <c r="U1109" s="11"/>
      <c r="V1109" s="11"/>
      <c r="W1109" s="11"/>
      <c r="X1109" s="11"/>
      <c r="Y1109" s="11"/>
      <c r="Z1109" s="11"/>
      <c r="AA1109" s="11"/>
      <c r="AB1109" s="11"/>
      <c r="AC1109" s="11"/>
      <c r="AD1109" s="11"/>
      <c r="AE1109" s="11"/>
      <c r="AT1109" s="238" t="s">
        <v>199</v>
      </c>
      <c r="AU1109" s="238" t="s">
        <v>85</v>
      </c>
      <c r="AV1109" s="11" t="s">
        <v>85</v>
      </c>
      <c r="AW1109" s="11" t="s">
        <v>32</v>
      </c>
      <c r="AX1109" s="11" t="s">
        <v>76</v>
      </c>
      <c r="AY1109" s="238" t="s">
        <v>195</v>
      </c>
    </row>
    <row r="1110" s="16" customFormat="1">
      <c r="A1110" s="16"/>
      <c r="B1110" s="298"/>
      <c r="C1110" s="299"/>
      <c r="D1110" s="213" t="s">
        <v>199</v>
      </c>
      <c r="E1110" s="300" t="s">
        <v>1</v>
      </c>
      <c r="F1110" s="301" t="s">
        <v>1498</v>
      </c>
      <c r="G1110" s="299"/>
      <c r="H1110" s="302">
        <v>317.04000000000002</v>
      </c>
      <c r="I1110" s="303"/>
      <c r="J1110" s="299"/>
      <c r="K1110" s="299"/>
      <c r="L1110" s="304"/>
      <c r="M1110" s="305"/>
      <c r="N1110" s="306"/>
      <c r="O1110" s="306"/>
      <c r="P1110" s="306"/>
      <c r="Q1110" s="306"/>
      <c r="R1110" s="306"/>
      <c r="S1110" s="306"/>
      <c r="T1110" s="307"/>
      <c r="U1110" s="16"/>
      <c r="V1110" s="16"/>
      <c r="W1110" s="16"/>
      <c r="X1110" s="16"/>
      <c r="Y1110" s="16"/>
      <c r="Z1110" s="16"/>
      <c r="AA1110" s="16"/>
      <c r="AB1110" s="16"/>
      <c r="AC1110" s="16"/>
      <c r="AD1110" s="16"/>
      <c r="AE1110" s="16"/>
      <c r="AT1110" s="308" t="s">
        <v>199</v>
      </c>
      <c r="AU1110" s="308" t="s">
        <v>85</v>
      </c>
      <c r="AV1110" s="16" t="s">
        <v>229</v>
      </c>
      <c r="AW1110" s="16" t="s">
        <v>32</v>
      </c>
      <c r="AX1110" s="16" t="s">
        <v>76</v>
      </c>
      <c r="AY1110" s="308" t="s">
        <v>195</v>
      </c>
    </row>
    <row r="1111" s="15" customFormat="1">
      <c r="A1111" s="15"/>
      <c r="B1111" s="287"/>
      <c r="C1111" s="288"/>
      <c r="D1111" s="213" t="s">
        <v>199</v>
      </c>
      <c r="E1111" s="289" t="s">
        <v>1</v>
      </c>
      <c r="F1111" s="290" t="s">
        <v>1422</v>
      </c>
      <c r="G1111" s="288"/>
      <c r="H1111" s="291">
        <v>645.72000000000003</v>
      </c>
      <c r="I1111" s="292"/>
      <c r="J1111" s="288"/>
      <c r="K1111" s="288"/>
      <c r="L1111" s="293"/>
      <c r="M1111" s="294"/>
      <c r="N1111" s="295"/>
      <c r="O1111" s="295"/>
      <c r="P1111" s="295"/>
      <c r="Q1111" s="295"/>
      <c r="R1111" s="295"/>
      <c r="S1111" s="295"/>
      <c r="T1111" s="296"/>
      <c r="U1111" s="15"/>
      <c r="V1111" s="15"/>
      <c r="W1111" s="15"/>
      <c r="X1111" s="15"/>
      <c r="Y1111" s="15"/>
      <c r="Z1111" s="15"/>
      <c r="AA1111" s="15"/>
      <c r="AB1111" s="15"/>
      <c r="AC1111" s="15"/>
      <c r="AD1111" s="15"/>
      <c r="AE1111" s="15"/>
      <c r="AT1111" s="297" t="s">
        <v>199</v>
      </c>
      <c r="AU1111" s="297" t="s">
        <v>85</v>
      </c>
      <c r="AV1111" s="15" t="s">
        <v>234</v>
      </c>
      <c r="AW1111" s="15" t="s">
        <v>32</v>
      </c>
      <c r="AX1111" s="15" t="s">
        <v>83</v>
      </c>
      <c r="AY1111" s="297" t="s">
        <v>195</v>
      </c>
    </row>
    <row r="1112" s="2" customFormat="1" ht="21.75" customHeight="1">
      <c r="A1112" s="39"/>
      <c r="B1112" s="40"/>
      <c r="C1112" s="200" t="s">
        <v>671</v>
      </c>
      <c r="D1112" s="200" t="s">
        <v>191</v>
      </c>
      <c r="E1112" s="201" t="s">
        <v>3702</v>
      </c>
      <c r="F1112" s="202" t="s">
        <v>3703</v>
      </c>
      <c r="G1112" s="203" t="s">
        <v>1411</v>
      </c>
      <c r="H1112" s="204">
        <v>1647.8399999999999</v>
      </c>
      <c r="I1112" s="205"/>
      <c r="J1112" s="206">
        <f>ROUND(I1112*H1112,2)</f>
        <v>0</v>
      </c>
      <c r="K1112" s="202" t="s">
        <v>2464</v>
      </c>
      <c r="L1112" s="45"/>
      <c r="M1112" s="207" t="s">
        <v>1</v>
      </c>
      <c r="N1112" s="208" t="s">
        <v>41</v>
      </c>
      <c r="O1112" s="92"/>
      <c r="P1112" s="209">
        <f>O1112*H1112</f>
        <v>0</v>
      </c>
      <c r="Q1112" s="209">
        <v>0</v>
      </c>
      <c r="R1112" s="209">
        <f>Q1112*H1112</f>
        <v>0</v>
      </c>
      <c r="S1112" s="209">
        <v>0</v>
      </c>
      <c r="T1112" s="210">
        <f>S1112*H1112</f>
        <v>0</v>
      </c>
      <c r="U1112" s="39"/>
      <c r="V1112" s="39"/>
      <c r="W1112" s="39"/>
      <c r="X1112" s="39"/>
      <c r="Y1112" s="39"/>
      <c r="Z1112" s="39"/>
      <c r="AA1112" s="39"/>
      <c r="AB1112" s="39"/>
      <c r="AC1112" s="39"/>
      <c r="AD1112" s="39"/>
      <c r="AE1112" s="39"/>
      <c r="AR1112" s="211" t="s">
        <v>234</v>
      </c>
      <c r="AT1112" s="211" t="s">
        <v>191</v>
      </c>
      <c r="AU1112" s="211" t="s">
        <v>85</v>
      </c>
      <c r="AY1112" s="18" t="s">
        <v>195</v>
      </c>
      <c r="BE1112" s="212">
        <f>IF(N1112="základní",J1112,0)</f>
        <v>0</v>
      </c>
      <c r="BF1112" s="212">
        <f>IF(N1112="snížená",J1112,0)</f>
        <v>0</v>
      </c>
      <c r="BG1112" s="212">
        <f>IF(N1112="zákl. přenesená",J1112,0)</f>
        <v>0</v>
      </c>
      <c r="BH1112" s="212">
        <f>IF(N1112="sníž. přenesená",J1112,0)</f>
        <v>0</v>
      </c>
      <c r="BI1112" s="212">
        <f>IF(N1112="nulová",J1112,0)</f>
        <v>0</v>
      </c>
      <c r="BJ1112" s="18" t="s">
        <v>83</v>
      </c>
      <c r="BK1112" s="212">
        <f>ROUND(I1112*H1112,2)</f>
        <v>0</v>
      </c>
      <c r="BL1112" s="18" t="s">
        <v>234</v>
      </c>
      <c r="BM1112" s="211" t="s">
        <v>3704</v>
      </c>
    </row>
    <row r="1113" s="10" customFormat="1">
      <c r="A1113" s="10"/>
      <c r="B1113" s="218"/>
      <c r="C1113" s="219"/>
      <c r="D1113" s="213" t="s">
        <v>199</v>
      </c>
      <c r="E1113" s="220" t="s">
        <v>1</v>
      </c>
      <c r="F1113" s="221" t="s">
        <v>3701</v>
      </c>
      <c r="G1113" s="219"/>
      <c r="H1113" s="220" t="s">
        <v>1</v>
      </c>
      <c r="I1113" s="222"/>
      <c r="J1113" s="219"/>
      <c r="K1113" s="219"/>
      <c r="L1113" s="223"/>
      <c r="M1113" s="224"/>
      <c r="N1113" s="225"/>
      <c r="O1113" s="225"/>
      <c r="P1113" s="225"/>
      <c r="Q1113" s="225"/>
      <c r="R1113" s="225"/>
      <c r="S1113" s="225"/>
      <c r="T1113" s="226"/>
      <c r="U1113" s="10"/>
      <c r="V1113" s="10"/>
      <c r="W1113" s="10"/>
      <c r="X1113" s="10"/>
      <c r="Y1113" s="10"/>
      <c r="Z1113" s="10"/>
      <c r="AA1113" s="10"/>
      <c r="AB1113" s="10"/>
      <c r="AC1113" s="10"/>
      <c r="AD1113" s="10"/>
      <c r="AE1113" s="10"/>
      <c r="AT1113" s="227" t="s">
        <v>199</v>
      </c>
      <c r="AU1113" s="227" t="s">
        <v>85</v>
      </c>
      <c r="AV1113" s="10" t="s">
        <v>83</v>
      </c>
      <c r="AW1113" s="10" t="s">
        <v>32</v>
      </c>
      <c r="AX1113" s="10" t="s">
        <v>76</v>
      </c>
      <c r="AY1113" s="227" t="s">
        <v>195</v>
      </c>
    </row>
    <row r="1114" s="10" customFormat="1">
      <c r="A1114" s="10"/>
      <c r="B1114" s="218"/>
      <c r="C1114" s="219"/>
      <c r="D1114" s="213" t="s">
        <v>199</v>
      </c>
      <c r="E1114" s="220" t="s">
        <v>1</v>
      </c>
      <c r="F1114" s="221" t="s">
        <v>3705</v>
      </c>
      <c r="G1114" s="219"/>
      <c r="H1114" s="220" t="s">
        <v>1</v>
      </c>
      <c r="I1114" s="222"/>
      <c r="J1114" s="219"/>
      <c r="K1114" s="219"/>
      <c r="L1114" s="223"/>
      <c r="M1114" s="224"/>
      <c r="N1114" s="225"/>
      <c r="O1114" s="225"/>
      <c r="P1114" s="225"/>
      <c r="Q1114" s="225"/>
      <c r="R1114" s="225"/>
      <c r="S1114" s="225"/>
      <c r="T1114" s="226"/>
      <c r="U1114" s="10"/>
      <c r="V1114" s="10"/>
      <c r="W1114" s="10"/>
      <c r="X1114" s="10"/>
      <c r="Y1114" s="10"/>
      <c r="Z1114" s="10"/>
      <c r="AA1114" s="10"/>
      <c r="AB1114" s="10"/>
      <c r="AC1114" s="10"/>
      <c r="AD1114" s="10"/>
      <c r="AE1114" s="10"/>
      <c r="AT1114" s="227" t="s">
        <v>199</v>
      </c>
      <c r="AU1114" s="227" t="s">
        <v>85</v>
      </c>
      <c r="AV1114" s="10" t="s">
        <v>83</v>
      </c>
      <c r="AW1114" s="10" t="s">
        <v>32</v>
      </c>
      <c r="AX1114" s="10" t="s">
        <v>76</v>
      </c>
      <c r="AY1114" s="227" t="s">
        <v>195</v>
      </c>
    </row>
    <row r="1115" s="10" customFormat="1">
      <c r="A1115" s="10"/>
      <c r="B1115" s="218"/>
      <c r="C1115" s="219"/>
      <c r="D1115" s="213" t="s">
        <v>199</v>
      </c>
      <c r="E1115" s="220" t="s">
        <v>1</v>
      </c>
      <c r="F1115" s="221" t="s">
        <v>3706</v>
      </c>
      <c r="G1115" s="219"/>
      <c r="H1115" s="220" t="s">
        <v>1</v>
      </c>
      <c r="I1115" s="222"/>
      <c r="J1115" s="219"/>
      <c r="K1115" s="219"/>
      <c r="L1115" s="223"/>
      <c r="M1115" s="224"/>
      <c r="N1115" s="225"/>
      <c r="O1115" s="225"/>
      <c r="P1115" s="225"/>
      <c r="Q1115" s="225"/>
      <c r="R1115" s="225"/>
      <c r="S1115" s="225"/>
      <c r="T1115" s="226"/>
      <c r="U1115" s="10"/>
      <c r="V1115" s="10"/>
      <c r="W1115" s="10"/>
      <c r="X1115" s="10"/>
      <c r="Y1115" s="10"/>
      <c r="Z1115" s="10"/>
      <c r="AA1115" s="10"/>
      <c r="AB1115" s="10"/>
      <c r="AC1115" s="10"/>
      <c r="AD1115" s="10"/>
      <c r="AE1115" s="10"/>
      <c r="AT1115" s="227" t="s">
        <v>199</v>
      </c>
      <c r="AU1115" s="227" t="s">
        <v>85</v>
      </c>
      <c r="AV1115" s="10" t="s">
        <v>83</v>
      </c>
      <c r="AW1115" s="10" t="s">
        <v>32</v>
      </c>
      <c r="AX1115" s="10" t="s">
        <v>76</v>
      </c>
      <c r="AY1115" s="227" t="s">
        <v>195</v>
      </c>
    </row>
    <row r="1116" s="11" customFormat="1">
      <c r="A1116" s="11"/>
      <c r="B1116" s="228"/>
      <c r="C1116" s="229"/>
      <c r="D1116" s="213" t="s">
        <v>199</v>
      </c>
      <c r="E1116" s="230" t="s">
        <v>1</v>
      </c>
      <c r="F1116" s="231" t="s">
        <v>3132</v>
      </c>
      <c r="G1116" s="229"/>
      <c r="H1116" s="232">
        <v>16.620000000000001</v>
      </c>
      <c r="I1116" s="233"/>
      <c r="J1116" s="229"/>
      <c r="K1116" s="229"/>
      <c r="L1116" s="234"/>
      <c r="M1116" s="235"/>
      <c r="N1116" s="236"/>
      <c r="O1116" s="236"/>
      <c r="P1116" s="236"/>
      <c r="Q1116" s="236"/>
      <c r="R1116" s="236"/>
      <c r="S1116" s="236"/>
      <c r="T1116" s="237"/>
      <c r="U1116" s="11"/>
      <c r="V1116" s="11"/>
      <c r="W1116" s="11"/>
      <c r="X1116" s="11"/>
      <c r="Y1116" s="11"/>
      <c r="Z1116" s="11"/>
      <c r="AA1116" s="11"/>
      <c r="AB1116" s="11"/>
      <c r="AC1116" s="11"/>
      <c r="AD1116" s="11"/>
      <c r="AE1116" s="11"/>
      <c r="AT1116" s="238" t="s">
        <v>199</v>
      </c>
      <c r="AU1116" s="238" t="s">
        <v>85</v>
      </c>
      <c r="AV1116" s="11" t="s">
        <v>85</v>
      </c>
      <c r="AW1116" s="11" t="s">
        <v>32</v>
      </c>
      <c r="AX1116" s="11" t="s">
        <v>76</v>
      </c>
      <c r="AY1116" s="238" t="s">
        <v>195</v>
      </c>
    </row>
    <row r="1117" s="11" customFormat="1">
      <c r="A1117" s="11"/>
      <c r="B1117" s="228"/>
      <c r="C1117" s="229"/>
      <c r="D1117" s="213" t="s">
        <v>199</v>
      </c>
      <c r="E1117" s="230" t="s">
        <v>1</v>
      </c>
      <c r="F1117" s="231" t="s">
        <v>3127</v>
      </c>
      <c r="G1117" s="229"/>
      <c r="H1117" s="232">
        <v>6.5</v>
      </c>
      <c r="I1117" s="233"/>
      <c r="J1117" s="229"/>
      <c r="K1117" s="229"/>
      <c r="L1117" s="234"/>
      <c r="M1117" s="235"/>
      <c r="N1117" s="236"/>
      <c r="O1117" s="236"/>
      <c r="P1117" s="236"/>
      <c r="Q1117" s="236"/>
      <c r="R1117" s="236"/>
      <c r="S1117" s="236"/>
      <c r="T1117" s="237"/>
      <c r="U1117" s="11"/>
      <c r="V1117" s="11"/>
      <c r="W1117" s="11"/>
      <c r="X1117" s="11"/>
      <c r="Y1117" s="11"/>
      <c r="Z1117" s="11"/>
      <c r="AA1117" s="11"/>
      <c r="AB1117" s="11"/>
      <c r="AC1117" s="11"/>
      <c r="AD1117" s="11"/>
      <c r="AE1117" s="11"/>
      <c r="AT1117" s="238" t="s">
        <v>199</v>
      </c>
      <c r="AU1117" s="238" t="s">
        <v>85</v>
      </c>
      <c r="AV1117" s="11" t="s">
        <v>85</v>
      </c>
      <c r="AW1117" s="11" t="s">
        <v>32</v>
      </c>
      <c r="AX1117" s="11" t="s">
        <v>76</v>
      </c>
      <c r="AY1117" s="238" t="s">
        <v>195</v>
      </c>
    </row>
    <row r="1118" s="11" customFormat="1">
      <c r="A1118" s="11"/>
      <c r="B1118" s="228"/>
      <c r="C1118" s="229"/>
      <c r="D1118" s="213" t="s">
        <v>199</v>
      </c>
      <c r="E1118" s="230" t="s">
        <v>1</v>
      </c>
      <c r="F1118" s="231" t="s">
        <v>3133</v>
      </c>
      <c r="G1118" s="229"/>
      <c r="H1118" s="232">
        <v>149.44800000000001</v>
      </c>
      <c r="I1118" s="233"/>
      <c r="J1118" s="229"/>
      <c r="K1118" s="229"/>
      <c r="L1118" s="234"/>
      <c r="M1118" s="235"/>
      <c r="N1118" s="236"/>
      <c r="O1118" s="236"/>
      <c r="P1118" s="236"/>
      <c r="Q1118" s="236"/>
      <c r="R1118" s="236"/>
      <c r="S1118" s="236"/>
      <c r="T1118" s="237"/>
      <c r="U1118" s="11"/>
      <c r="V1118" s="11"/>
      <c r="W1118" s="11"/>
      <c r="X1118" s="11"/>
      <c r="Y1118" s="11"/>
      <c r="Z1118" s="11"/>
      <c r="AA1118" s="11"/>
      <c r="AB1118" s="11"/>
      <c r="AC1118" s="11"/>
      <c r="AD1118" s="11"/>
      <c r="AE1118" s="11"/>
      <c r="AT1118" s="238" t="s">
        <v>199</v>
      </c>
      <c r="AU1118" s="238" t="s">
        <v>85</v>
      </c>
      <c r="AV1118" s="11" t="s">
        <v>85</v>
      </c>
      <c r="AW1118" s="11" t="s">
        <v>32</v>
      </c>
      <c r="AX1118" s="11" t="s">
        <v>76</v>
      </c>
      <c r="AY1118" s="238" t="s">
        <v>195</v>
      </c>
    </row>
    <row r="1119" s="11" customFormat="1">
      <c r="A1119" s="11"/>
      <c r="B1119" s="228"/>
      <c r="C1119" s="229"/>
      <c r="D1119" s="213" t="s">
        <v>199</v>
      </c>
      <c r="E1119" s="230" t="s">
        <v>1</v>
      </c>
      <c r="F1119" s="231" t="s">
        <v>3134</v>
      </c>
      <c r="G1119" s="229"/>
      <c r="H1119" s="232">
        <v>16.25</v>
      </c>
      <c r="I1119" s="233"/>
      <c r="J1119" s="229"/>
      <c r="K1119" s="229"/>
      <c r="L1119" s="234"/>
      <c r="M1119" s="235"/>
      <c r="N1119" s="236"/>
      <c r="O1119" s="236"/>
      <c r="P1119" s="236"/>
      <c r="Q1119" s="236"/>
      <c r="R1119" s="236"/>
      <c r="S1119" s="236"/>
      <c r="T1119" s="237"/>
      <c r="U1119" s="11"/>
      <c r="V1119" s="11"/>
      <c r="W1119" s="11"/>
      <c r="X1119" s="11"/>
      <c r="Y1119" s="11"/>
      <c r="Z1119" s="11"/>
      <c r="AA1119" s="11"/>
      <c r="AB1119" s="11"/>
      <c r="AC1119" s="11"/>
      <c r="AD1119" s="11"/>
      <c r="AE1119" s="11"/>
      <c r="AT1119" s="238" t="s">
        <v>199</v>
      </c>
      <c r="AU1119" s="238" t="s">
        <v>85</v>
      </c>
      <c r="AV1119" s="11" t="s">
        <v>85</v>
      </c>
      <c r="AW1119" s="11" t="s">
        <v>32</v>
      </c>
      <c r="AX1119" s="11" t="s">
        <v>76</v>
      </c>
      <c r="AY1119" s="238" t="s">
        <v>195</v>
      </c>
    </row>
    <row r="1120" s="11" customFormat="1">
      <c r="A1120" s="11"/>
      <c r="B1120" s="228"/>
      <c r="C1120" s="229"/>
      <c r="D1120" s="213" t="s">
        <v>199</v>
      </c>
      <c r="E1120" s="230" t="s">
        <v>1</v>
      </c>
      <c r="F1120" s="231" t="s">
        <v>3135</v>
      </c>
      <c r="G1120" s="229"/>
      <c r="H1120" s="232">
        <v>123.612</v>
      </c>
      <c r="I1120" s="233"/>
      <c r="J1120" s="229"/>
      <c r="K1120" s="229"/>
      <c r="L1120" s="234"/>
      <c r="M1120" s="235"/>
      <c r="N1120" s="236"/>
      <c r="O1120" s="236"/>
      <c r="P1120" s="236"/>
      <c r="Q1120" s="236"/>
      <c r="R1120" s="236"/>
      <c r="S1120" s="236"/>
      <c r="T1120" s="237"/>
      <c r="U1120" s="11"/>
      <c r="V1120" s="11"/>
      <c r="W1120" s="11"/>
      <c r="X1120" s="11"/>
      <c r="Y1120" s="11"/>
      <c r="Z1120" s="11"/>
      <c r="AA1120" s="11"/>
      <c r="AB1120" s="11"/>
      <c r="AC1120" s="11"/>
      <c r="AD1120" s="11"/>
      <c r="AE1120" s="11"/>
      <c r="AT1120" s="238" t="s">
        <v>199</v>
      </c>
      <c r="AU1120" s="238" t="s">
        <v>85</v>
      </c>
      <c r="AV1120" s="11" t="s">
        <v>85</v>
      </c>
      <c r="AW1120" s="11" t="s">
        <v>32</v>
      </c>
      <c r="AX1120" s="11" t="s">
        <v>76</v>
      </c>
      <c r="AY1120" s="238" t="s">
        <v>195</v>
      </c>
    </row>
    <row r="1121" s="11" customFormat="1">
      <c r="A1121" s="11"/>
      <c r="B1121" s="228"/>
      <c r="C1121" s="229"/>
      <c r="D1121" s="213" t="s">
        <v>199</v>
      </c>
      <c r="E1121" s="230" t="s">
        <v>1</v>
      </c>
      <c r="F1121" s="231" t="s">
        <v>3134</v>
      </c>
      <c r="G1121" s="229"/>
      <c r="H1121" s="232">
        <v>16.25</v>
      </c>
      <c r="I1121" s="233"/>
      <c r="J1121" s="229"/>
      <c r="K1121" s="229"/>
      <c r="L1121" s="234"/>
      <c r="M1121" s="235"/>
      <c r="N1121" s="236"/>
      <c r="O1121" s="236"/>
      <c r="P1121" s="236"/>
      <c r="Q1121" s="236"/>
      <c r="R1121" s="236"/>
      <c r="S1121" s="236"/>
      <c r="T1121" s="237"/>
      <c r="U1121" s="11"/>
      <c r="V1121" s="11"/>
      <c r="W1121" s="11"/>
      <c r="X1121" s="11"/>
      <c r="Y1121" s="11"/>
      <c r="Z1121" s="11"/>
      <c r="AA1121" s="11"/>
      <c r="AB1121" s="11"/>
      <c r="AC1121" s="11"/>
      <c r="AD1121" s="11"/>
      <c r="AE1121" s="11"/>
      <c r="AT1121" s="238" t="s">
        <v>199</v>
      </c>
      <c r="AU1121" s="238" t="s">
        <v>85</v>
      </c>
      <c r="AV1121" s="11" t="s">
        <v>85</v>
      </c>
      <c r="AW1121" s="11" t="s">
        <v>32</v>
      </c>
      <c r="AX1121" s="11" t="s">
        <v>76</v>
      </c>
      <c r="AY1121" s="238" t="s">
        <v>195</v>
      </c>
    </row>
    <row r="1122" s="16" customFormat="1">
      <c r="A1122" s="16"/>
      <c r="B1122" s="298"/>
      <c r="C1122" s="299"/>
      <c r="D1122" s="213" t="s">
        <v>199</v>
      </c>
      <c r="E1122" s="300" t="s">
        <v>1</v>
      </c>
      <c r="F1122" s="301" t="s">
        <v>1498</v>
      </c>
      <c r="G1122" s="299"/>
      <c r="H1122" s="302">
        <v>328.68000000000001</v>
      </c>
      <c r="I1122" s="303"/>
      <c r="J1122" s="299"/>
      <c r="K1122" s="299"/>
      <c r="L1122" s="304"/>
      <c r="M1122" s="305"/>
      <c r="N1122" s="306"/>
      <c r="O1122" s="306"/>
      <c r="P1122" s="306"/>
      <c r="Q1122" s="306"/>
      <c r="R1122" s="306"/>
      <c r="S1122" s="306"/>
      <c r="T1122" s="307"/>
      <c r="U1122" s="16"/>
      <c r="V1122" s="16"/>
      <c r="W1122" s="16"/>
      <c r="X1122" s="16"/>
      <c r="Y1122" s="16"/>
      <c r="Z1122" s="16"/>
      <c r="AA1122" s="16"/>
      <c r="AB1122" s="16"/>
      <c r="AC1122" s="16"/>
      <c r="AD1122" s="16"/>
      <c r="AE1122" s="16"/>
      <c r="AT1122" s="308" t="s">
        <v>199</v>
      </c>
      <c r="AU1122" s="308" t="s">
        <v>85</v>
      </c>
      <c r="AV1122" s="16" t="s">
        <v>229</v>
      </c>
      <c r="AW1122" s="16" t="s">
        <v>32</v>
      </c>
      <c r="AX1122" s="16" t="s">
        <v>76</v>
      </c>
      <c r="AY1122" s="308" t="s">
        <v>195</v>
      </c>
    </row>
    <row r="1123" s="10" customFormat="1">
      <c r="A1123" s="10"/>
      <c r="B1123" s="218"/>
      <c r="C1123" s="219"/>
      <c r="D1123" s="213" t="s">
        <v>199</v>
      </c>
      <c r="E1123" s="220" t="s">
        <v>1</v>
      </c>
      <c r="F1123" s="221" t="s">
        <v>3707</v>
      </c>
      <c r="G1123" s="219"/>
      <c r="H1123" s="220" t="s">
        <v>1</v>
      </c>
      <c r="I1123" s="222"/>
      <c r="J1123" s="219"/>
      <c r="K1123" s="219"/>
      <c r="L1123" s="223"/>
      <c r="M1123" s="224"/>
      <c r="N1123" s="225"/>
      <c r="O1123" s="225"/>
      <c r="P1123" s="225"/>
      <c r="Q1123" s="225"/>
      <c r="R1123" s="225"/>
      <c r="S1123" s="225"/>
      <c r="T1123" s="226"/>
      <c r="U1123" s="10"/>
      <c r="V1123" s="10"/>
      <c r="W1123" s="10"/>
      <c r="X1123" s="10"/>
      <c r="Y1123" s="10"/>
      <c r="Z1123" s="10"/>
      <c r="AA1123" s="10"/>
      <c r="AB1123" s="10"/>
      <c r="AC1123" s="10"/>
      <c r="AD1123" s="10"/>
      <c r="AE1123" s="10"/>
      <c r="AT1123" s="227" t="s">
        <v>199</v>
      </c>
      <c r="AU1123" s="227" t="s">
        <v>85</v>
      </c>
      <c r="AV1123" s="10" t="s">
        <v>83</v>
      </c>
      <c r="AW1123" s="10" t="s">
        <v>32</v>
      </c>
      <c r="AX1123" s="10" t="s">
        <v>76</v>
      </c>
      <c r="AY1123" s="227" t="s">
        <v>195</v>
      </c>
    </row>
    <row r="1124" s="11" customFormat="1">
      <c r="A1124" s="11"/>
      <c r="B1124" s="228"/>
      <c r="C1124" s="229"/>
      <c r="D1124" s="213" t="s">
        <v>199</v>
      </c>
      <c r="E1124" s="230" t="s">
        <v>1</v>
      </c>
      <c r="F1124" s="231" t="s">
        <v>3205</v>
      </c>
      <c r="G1124" s="229"/>
      <c r="H1124" s="232">
        <v>22.16</v>
      </c>
      <c r="I1124" s="233"/>
      <c r="J1124" s="229"/>
      <c r="K1124" s="229"/>
      <c r="L1124" s="234"/>
      <c r="M1124" s="235"/>
      <c r="N1124" s="236"/>
      <c r="O1124" s="236"/>
      <c r="P1124" s="236"/>
      <c r="Q1124" s="236"/>
      <c r="R1124" s="236"/>
      <c r="S1124" s="236"/>
      <c r="T1124" s="237"/>
      <c r="U1124" s="11"/>
      <c r="V1124" s="11"/>
      <c r="W1124" s="11"/>
      <c r="X1124" s="11"/>
      <c r="Y1124" s="11"/>
      <c r="Z1124" s="11"/>
      <c r="AA1124" s="11"/>
      <c r="AB1124" s="11"/>
      <c r="AC1124" s="11"/>
      <c r="AD1124" s="11"/>
      <c r="AE1124" s="11"/>
      <c r="AT1124" s="238" t="s">
        <v>199</v>
      </c>
      <c r="AU1124" s="238" t="s">
        <v>85</v>
      </c>
      <c r="AV1124" s="11" t="s">
        <v>85</v>
      </c>
      <c r="AW1124" s="11" t="s">
        <v>32</v>
      </c>
      <c r="AX1124" s="11" t="s">
        <v>76</v>
      </c>
      <c r="AY1124" s="238" t="s">
        <v>195</v>
      </c>
    </row>
    <row r="1125" s="11" customFormat="1">
      <c r="A1125" s="11"/>
      <c r="B1125" s="228"/>
      <c r="C1125" s="229"/>
      <c r="D1125" s="213" t="s">
        <v>199</v>
      </c>
      <c r="E1125" s="230" t="s">
        <v>1</v>
      </c>
      <c r="F1125" s="231" t="s">
        <v>3206</v>
      </c>
      <c r="G1125" s="229"/>
      <c r="H1125" s="232">
        <v>8.6400000000000006</v>
      </c>
      <c r="I1125" s="233"/>
      <c r="J1125" s="229"/>
      <c r="K1125" s="229"/>
      <c r="L1125" s="234"/>
      <c r="M1125" s="235"/>
      <c r="N1125" s="236"/>
      <c r="O1125" s="236"/>
      <c r="P1125" s="236"/>
      <c r="Q1125" s="236"/>
      <c r="R1125" s="236"/>
      <c r="S1125" s="236"/>
      <c r="T1125" s="237"/>
      <c r="U1125" s="11"/>
      <c r="V1125" s="11"/>
      <c r="W1125" s="11"/>
      <c r="X1125" s="11"/>
      <c r="Y1125" s="11"/>
      <c r="Z1125" s="11"/>
      <c r="AA1125" s="11"/>
      <c r="AB1125" s="11"/>
      <c r="AC1125" s="11"/>
      <c r="AD1125" s="11"/>
      <c r="AE1125" s="11"/>
      <c r="AT1125" s="238" t="s">
        <v>199</v>
      </c>
      <c r="AU1125" s="238" t="s">
        <v>85</v>
      </c>
      <c r="AV1125" s="11" t="s">
        <v>85</v>
      </c>
      <c r="AW1125" s="11" t="s">
        <v>32</v>
      </c>
      <c r="AX1125" s="11" t="s">
        <v>76</v>
      </c>
      <c r="AY1125" s="238" t="s">
        <v>195</v>
      </c>
    </row>
    <row r="1126" s="11" customFormat="1">
      <c r="A1126" s="11"/>
      <c r="B1126" s="228"/>
      <c r="C1126" s="229"/>
      <c r="D1126" s="213" t="s">
        <v>199</v>
      </c>
      <c r="E1126" s="230" t="s">
        <v>1</v>
      </c>
      <c r="F1126" s="231" t="s">
        <v>3207</v>
      </c>
      <c r="G1126" s="229"/>
      <c r="H1126" s="232">
        <v>199.26400000000001</v>
      </c>
      <c r="I1126" s="233"/>
      <c r="J1126" s="229"/>
      <c r="K1126" s="229"/>
      <c r="L1126" s="234"/>
      <c r="M1126" s="235"/>
      <c r="N1126" s="236"/>
      <c r="O1126" s="236"/>
      <c r="P1126" s="236"/>
      <c r="Q1126" s="236"/>
      <c r="R1126" s="236"/>
      <c r="S1126" s="236"/>
      <c r="T1126" s="237"/>
      <c r="U1126" s="11"/>
      <c r="V1126" s="11"/>
      <c r="W1126" s="11"/>
      <c r="X1126" s="11"/>
      <c r="Y1126" s="11"/>
      <c r="Z1126" s="11"/>
      <c r="AA1126" s="11"/>
      <c r="AB1126" s="11"/>
      <c r="AC1126" s="11"/>
      <c r="AD1126" s="11"/>
      <c r="AE1126" s="11"/>
      <c r="AT1126" s="238" t="s">
        <v>199</v>
      </c>
      <c r="AU1126" s="238" t="s">
        <v>85</v>
      </c>
      <c r="AV1126" s="11" t="s">
        <v>85</v>
      </c>
      <c r="AW1126" s="11" t="s">
        <v>32</v>
      </c>
      <c r="AX1126" s="11" t="s">
        <v>76</v>
      </c>
      <c r="AY1126" s="238" t="s">
        <v>195</v>
      </c>
    </row>
    <row r="1127" s="11" customFormat="1">
      <c r="A1127" s="11"/>
      <c r="B1127" s="228"/>
      <c r="C1127" s="229"/>
      <c r="D1127" s="213" t="s">
        <v>199</v>
      </c>
      <c r="E1127" s="230" t="s">
        <v>1</v>
      </c>
      <c r="F1127" s="231" t="s">
        <v>3208</v>
      </c>
      <c r="G1127" s="229"/>
      <c r="H1127" s="232">
        <v>21.600000000000001</v>
      </c>
      <c r="I1127" s="233"/>
      <c r="J1127" s="229"/>
      <c r="K1127" s="229"/>
      <c r="L1127" s="234"/>
      <c r="M1127" s="235"/>
      <c r="N1127" s="236"/>
      <c r="O1127" s="236"/>
      <c r="P1127" s="236"/>
      <c r="Q1127" s="236"/>
      <c r="R1127" s="236"/>
      <c r="S1127" s="236"/>
      <c r="T1127" s="237"/>
      <c r="U1127" s="11"/>
      <c r="V1127" s="11"/>
      <c r="W1127" s="11"/>
      <c r="X1127" s="11"/>
      <c r="Y1127" s="11"/>
      <c r="Z1127" s="11"/>
      <c r="AA1127" s="11"/>
      <c r="AB1127" s="11"/>
      <c r="AC1127" s="11"/>
      <c r="AD1127" s="11"/>
      <c r="AE1127" s="11"/>
      <c r="AT1127" s="238" t="s">
        <v>199</v>
      </c>
      <c r="AU1127" s="238" t="s">
        <v>85</v>
      </c>
      <c r="AV1127" s="11" t="s">
        <v>85</v>
      </c>
      <c r="AW1127" s="11" t="s">
        <v>32</v>
      </c>
      <c r="AX1127" s="11" t="s">
        <v>76</v>
      </c>
      <c r="AY1127" s="238" t="s">
        <v>195</v>
      </c>
    </row>
    <row r="1128" s="11" customFormat="1">
      <c r="A1128" s="11"/>
      <c r="B1128" s="228"/>
      <c r="C1128" s="229"/>
      <c r="D1128" s="213" t="s">
        <v>199</v>
      </c>
      <c r="E1128" s="230" t="s">
        <v>1</v>
      </c>
      <c r="F1128" s="231" t="s">
        <v>3708</v>
      </c>
      <c r="G1128" s="229"/>
      <c r="H1128" s="232">
        <v>164.816</v>
      </c>
      <c r="I1128" s="233"/>
      <c r="J1128" s="229"/>
      <c r="K1128" s="229"/>
      <c r="L1128" s="234"/>
      <c r="M1128" s="235"/>
      <c r="N1128" s="236"/>
      <c r="O1128" s="236"/>
      <c r="P1128" s="236"/>
      <c r="Q1128" s="236"/>
      <c r="R1128" s="236"/>
      <c r="S1128" s="236"/>
      <c r="T1128" s="237"/>
      <c r="U1128" s="11"/>
      <c r="V1128" s="11"/>
      <c r="W1128" s="11"/>
      <c r="X1128" s="11"/>
      <c r="Y1128" s="11"/>
      <c r="Z1128" s="11"/>
      <c r="AA1128" s="11"/>
      <c r="AB1128" s="11"/>
      <c r="AC1128" s="11"/>
      <c r="AD1128" s="11"/>
      <c r="AE1128" s="11"/>
      <c r="AT1128" s="238" t="s">
        <v>199</v>
      </c>
      <c r="AU1128" s="238" t="s">
        <v>85</v>
      </c>
      <c r="AV1128" s="11" t="s">
        <v>85</v>
      </c>
      <c r="AW1128" s="11" t="s">
        <v>32</v>
      </c>
      <c r="AX1128" s="11" t="s">
        <v>76</v>
      </c>
      <c r="AY1128" s="238" t="s">
        <v>195</v>
      </c>
    </row>
    <row r="1129" s="11" customFormat="1">
      <c r="A1129" s="11"/>
      <c r="B1129" s="228"/>
      <c r="C1129" s="229"/>
      <c r="D1129" s="213" t="s">
        <v>199</v>
      </c>
      <c r="E1129" s="230" t="s">
        <v>1</v>
      </c>
      <c r="F1129" s="231" t="s">
        <v>3208</v>
      </c>
      <c r="G1129" s="229"/>
      <c r="H1129" s="232">
        <v>21.600000000000001</v>
      </c>
      <c r="I1129" s="233"/>
      <c r="J1129" s="229"/>
      <c r="K1129" s="229"/>
      <c r="L1129" s="234"/>
      <c r="M1129" s="235"/>
      <c r="N1129" s="236"/>
      <c r="O1129" s="236"/>
      <c r="P1129" s="236"/>
      <c r="Q1129" s="236"/>
      <c r="R1129" s="236"/>
      <c r="S1129" s="236"/>
      <c r="T1129" s="237"/>
      <c r="U1129" s="11"/>
      <c r="V1129" s="11"/>
      <c r="W1129" s="11"/>
      <c r="X1129" s="11"/>
      <c r="Y1129" s="11"/>
      <c r="Z1129" s="11"/>
      <c r="AA1129" s="11"/>
      <c r="AB1129" s="11"/>
      <c r="AC1129" s="11"/>
      <c r="AD1129" s="11"/>
      <c r="AE1129" s="11"/>
      <c r="AT1129" s="238" t="s">
        <v>199</v>
      </c>
      <c r="AU1129" s="238" t="s">
        <v>85</v>
      </c>
      <c r="AV1129" s="11" t="s">
        <v>85</v>
      </c>
      <c r="AW1129" s="11" t="s">
        <v>32</v>
      </c>
      <c r="AX1129" s="11" t="s">
        <v>76</v>
      </c>
      <c r="AY1129" s="238" t="s">
        <v>195</v>
      </c>
    </row>
    <row r="1130" s="16" customFormat="1">
      <c r="A1130" s="16"/>
      <c r="B1130" s="298"/>
      <c r="C1130" s="299"/>
      <c r="D1130" s="213" t="s">
        <v>199</v>
      </c>
      <c r="E1130" s="300" t="s">
        <v>1</v>
      </c>
      <c r="F1130" s="301" t="s">
        <v>1498</v>
      </c>
      <c r="G1130" s="299"/>
      <c r="H1130" s="302">
        <v>438.07999999999998</v>
      </c>
      <c r="I1130" s="303"/>
      <c r="J1130" s="299"/>
      <c r="K1130" s="299"/>
      <c r="L1130" s="304"/>
      <c r="M1130" s="305"/>
      <c r="N1130" s="306"/>
      <c r="O1130" s="306"/>
      <c r="P1130" s="306"/>
      <c r="Q1130" s="306"/>
      <c r="R1130" s="306"/>
      <c r="S1130" s="306"/>
      <c r="T1130" s="307"/>
      <c r="U1130" s="16"/>
      <c r="V1130" s="16"/>
      <c r="W1130" s="16"/>
      <c r="X1130" s="16"/>
      <c r="Y1130" s="16"/>
      <c r="Z1130" s="16"/>
      <c r="AA1130" s="16"/>
      <c r="AB1130" s="16"/>
      <c r="AC1130" s="16"/>
      <c r="AD1130" s="16"/>
      <c r="AE1130" s="16"/>
      <c r="AT1130" s="308" t="s">
        <v>199</v>
      </c>
      <c r="AU1130" s="308" t="s">
        <v>85</v>
      </c>
      <c r="AV1130" s="16" t="s">
        <v>229</v>
      </c>
      <c r="AW1130" s="16" t="s">
        <v>32</v>
      </c>
      <c r="AX1130" s="16" t="s">
        <v>76</v>
      </c>
      <c r="AY1130" s="308" t="s">
        <v>195</v>
      </c>
    </row>
    <row r="1131" s="10" customFormat="1">
      <c r="A1131" s="10"/>
      <c r="B1131" s="218"/>
      <c r="C1131" s="219"/>
      <c r="D1131" s="213" t="s">
        <v>199</v>
      </c>
      <c r="E1131" s="220" t="s">
        <v>1</v>
      </c>
      <c r="F1131" s="221" t="s">
        <v>3709</v>
      </c>
      <c r="G1131" s="219"/>
      <c r="H1131" s="220" t="s">
        <v>1</v>
      </c>
      <c r="I1131" s="222"/>
      <c r="J1131" s="219"/>
      <c r="K1131" s="219"/>
      <c r="L1131" s="223"/>
      <c r="M1131" s="224"/>
      <c r="N1131" s="225"/>
      <c r="O1131" s="225"/>
      <c r="P1131" s="225"/>
      <c r="Q1131" s="225"/>
      <c r="R1131" s="225"/>
      <c r="S1131" s="225"/>
      <c r="T1131" s="226"/>
      <c r="U1131" s="10"/>
      <c r="V1131" s="10"/>
      <c r="W1131" s="10"/>
      <c r="X1131" s="10"/>
      <c r="Y1131" s="10"/>
      <c r="Z1131" s="10"/>
      <c r="AA1131" s="10"/>
      <c r="AB1131" s="10"/>
      <c r="AC1131" s="10"/>
      <c r="AD1131" s="10"/>
      <c r="AE1131" s="10"/>
      <c r="AT1131" s="227" t="s">
        <v>199</v>
      </c>
      <c r="AU1131" s="227" t="s">
        <v>85</v>
      </c>
      <c r="AV1131" s="10" t="s">
        <v>83</v>
      </c>
      <c r="AW1131" s="10" t="s">
        <v>32</v>
      </c>
      <c r="AX1131" s="10" t="s">
        <v>76</v>
      </c>
      <c r="AY1131" s="227" t="s">
        <v>195</v>
      </c>
    </row>
    <row r="1132" s="11" customFormat="1">
      <c r="A1132" s="11"/>
      <c r="B1132" s="228"/>
      <c r="C1132" s="229"/>
      <c r="D1132" s="213" t="s">
        <v>199</v>
      </c>
      <c r="E1132" s="230" t="s">
        <v>1</v>
      </c>
      <c r="F1132" s="231" t="s">
        <v>3132</v>
      </c>
      <c r="G1132" s="229"/>
      <c r="H1132" s="232">
        <v>16.620000000000001</v>
      </c>
      <c r="I1132" s="233"/>
      <c r="J1132" s="229"/>
      <c r="K1132" s="229"/>
      <c r="L1132" s="234"/>
      <c r="M1132" s="235"/>
      <c r="N1132" s="236"/>
      <c r="O1132" s="236"/>
      <c r="P1132" s="236"/>
      <c r="Q1132" s="236"/>
      <c r="R1132" s="236"/>
      <c r="S1132" s="236"/>
      <c r="T1132" s="237"/>
      <c r="U1132" s="11"/>
      <c r="V1132" s="11"/>
      <c r="W1132" s="11"/>
      <c r="X1132" s="11"/>
      <c r="Y1132" s="11"/>
      <c r="Z1132" s="11"/>
      <c r="AA1132" s="11"/>
      <c r="AB1132" s="11"/>
      <c r="AC1132" s="11"/>
      <c r="AD1132" s="11"/>
      <c r="AE1132" s="11"/>
      <c r="AT1132" s="238" t="s">
        <v>199</v>
      </c>
      <c r="AU1132" s="238" t="s">
        <v>85</v>
      </c>
      <c r="AV1132" s="11" t="s">
        <v>85</v>
      </c>
      <c r="AW1132" s="11" t="s">
        <v>32</v>
      </c>
      <c r="AX1132" s="11" t="s">
        <v>76</v>
      </c>
      <c r="AY1132" s="238" t="s">
        <v>195</v>
      </c>
    </row>
    <row r="1133" s="11" customFormat="1">
      <c r="A1133" s="11"/>
      <c r="B1133" s="228"/>
      <c r="C1133" s="229"/>
      <c r="D1133" s="213" t="s">
        <v>199</v>
      </c>
      <c r="E1133" s="230" t="s">
        <v>1</v>
      </c>
      <c r="F1133" s="231" t="s">
        <v>3127</v>
      </c>
      <c r="G1133" s="229"/>
      <c r="H1133" s="232">
        <v>6.5</v>
      </c>
      <c r="I1133" s="233"/>
      <c r="J1133" s="229"/>
      <c r="K1133" s="229"/>
      <c r="L1133" s="234"/>
      <c r="M1133" s="235"/>
      <c r="N1133" s="236"/>
      <c r="O1133" s="236"/>
      <c r="P1133" s="236"/>
      <c r="Q1133" s="236"/>
      <c r="R1133" s="236"/>
      <c r="S1133" s="236"/>
      <c r="T1133" s="237"/>
      <c r="U1133" s="11"/>
      <c r="V1133" s="11"/>
      <c r="W1133" s="11"/>
      <c r="X1133" s="11"/>
      <c r="Y1133" s="11"/>
      <c r="Z1133" s="11"/>
      <c r="AA1133" s="11"/>
      <c r="AB1133" s="11"/>
      <c r="AC1133" s="11"/>
      <c r="AD1133" s="11"/>
      <c r="AE1133" s="11"/>
      <c r="AT1133" s="238" t="s">
        <v>199</v>
      </c>
      <c r="AU1133" s="238" t="s">
        <v>85</v>
      </c>
      <c r="AV1133" s="11" t="s">
        <v>85</v>
      </c>
      <c r="AW1133" s="11" t="s">
        <v>32</v>
      </c>
      <c r="AX1133" s="11" t="s">
        <v>76</v>
      </c>
      <c r="AY1133" s="238" t="s">
        <v>195</v>
      </c>
    </row>
    <row r="1134" s="11" customFormat="1">
      <c r="A1134" s="11"/>
      <c r="B1134" s="228"/>
      <c r="C1134" s="229"/>
      <c r="D1134" s="213" t="s">
        <v>199</v>
      </c>
      <c r="E1134" s="230" t="s">
        <v>1</v>
      </c>
      <c r="F1134" s="231" t="s">
        <v>3133</v>
      </c>
      <c r="G1134" s="229"/>
      <c r="H1134" s="232">
        <v>149.44800000000001</v>
      </c>
      <c r="I1134" s="233"/>
      <c r="J1134" s="229"/>
      <c r="K1134" s="229"/>
      <c r="L1134" s="234"/>
      <c r="M1134" s="235"/>
      <c r="N1134" s="236"/>
      <c r="O1134" s="236"/>
      <c r="P1134" s="236"/>
      <c r="Q1134" s="236"/>
      <c r="R1134" s="236"/>
      <c r="S1134" s="236"/>
      <c r="T1134" s="237"/>
      <c r="U1134" s="11"/>
      <c r="V1134" s="11"/>
      <c r="W1134" s="11"/>
      <c r="X1134" s="11"/>
      <c r="Y1134" s="11"/>
      <c r="Z1134" s="11"/>
      <c r="AA1134" s="11"/>
      <c r="AB1134" s="11"/>
      <c r="AC1134" s="11"/>
      <c r="AD1134" s="11"/>
      <c r="AE1134" s="11"/>
      <c r="AT1134" s="238" t="s">
        <v>199</v>
      </c>
      <c r="AU1134" s="238" t="s">
        <v>85</v>
      </c>
      <c r="AV1134" s="11" t="s">
        <v>85</v>
      </c>
      <c r="AW1134" s="11" t="s">
        <v>32</v>
      </c>
      <c r="AX1134" s="11" t="s">
        <v>76</v>
      </c>
      <c r="AY1134" s="238" t="s">
        <v>195</v>
      </c>
    </row>
    <row r="1135" s="11" customFormat="1">
      <c r="A1135" s="11"/>
      <c r="B1135" s="228"/>
      <c r="C1135" s="229"/>
      <c r="D1135" s="213" t="s">
        <v>199</v>
      </c>
      <c r="E1135" s="230" t="s">
        <v>1</v>
      </c>
      <c r="F1135" s="231" t="s">
        <v>3134</v>
      </c>
      <c r="G1135" s="229"/>
      <c r="H1135" s="232">
        <v>16.25</v>
      </c>
      <c r="I1135" s="233"/>
      <c r="J1135" s="229"/>
      <c r="K1135" s="229"/>
      <c r="L1135" s="234"/>
      <c r="M1135" s="235"/>
      <c r="N1135" s="236"/>
      <c r="O1135" s="236"/>
      <c r="P1135" s="236"/>
      <c r="Q1135" s="236"/>
      <c r="R1135" s="236"/>
      <c r="S1135" s="236"/>
      <c r="T1135" s="237"/>
      <c r="U1135" s="11"/>
      <c r="V1135" s="11"/>
      <c r="W1135" s="11"/>
      <c r="X1135" s="11"/>
      <c r="Y1135" s="11"/>
      <c r="Z1135" s="11"/>
      <c r="AA1135" s="11"/>
      <c r="AB1135" s="11"/>
      <c r="AC1135" s="11"/>
      <c r="AD1135" s="11"/>
      <c r="AE1135" s="11"/>
      <c r="AT1135" s="238" t="s">
        <v>199</v>
      </c>
      <c r="AU1135" s="238" t="s">
        <v>85</v>
      </c>
      <c r="AV1135" s="11" t="s">
        <v>85</v>
      </c>
      <c r="AW1135" s="11" t="s">
        <v>32</v>
      </c>
      <c r="AX1135" s="11" t="s">
        <v>76</v>
      </c>
      <c r="AY1135" s="238" t="s">
        <v>195</v>
      </c>
    </row>
    <row r="1136" s="11" customFormat="1">
      <c r="A1136" s="11"/>
      <c r="B1136" s="228"/>
      <c r="C1136" s="229"/>
      <c r="D1136" s="213" t="s">
        <v>199</v>
      </c>
      <c r="E1136" s="230" t="s">
        <v>1</v>
      </c>
      <c r="F1136" s="231" t="s">
        <v>3135</v>
      </c>
      <c r="G1136" s="229"/>
      <c r="H1136" s="232">
        <v>123.612</v>
      </c>
      <c r="I1136" s="233"/>
      <c r="J1136" s="229"/>
      <c r="K1136" s="229"/>
      <c r="L1136" s="234"/>
      <c r="M1136" s="235"/>
      <c r="N1136" s="236"/>
      <c r="O1136" s="236"/>
      <c r="P1136" s="236"/>
      <c r="Q1136" s="236"/>
      <c r="R1136" s="236"/>
      <c r="S1136" s="236"/>
      <c r="T1136" s="237"/>
      <c r="U1136" s="11"/>
      <c r="V1136" s="11"/>
      <c r="W1136" s="11"/>
      <c r="X1136" s="11"/>
      <c r="Y1136" s="11"/>
      <c r="Z1136" s="11"/>
      <c r="AA1136" s="11"/>
      <c r="AB1136" s="11"/>
      <c r="AC1136" s="11"/>
      <c r="AD1136" s="11"/>
      <c r="AE1136" s="11"/>
      <c r="AT1136" s="238" t="s">
        <v>199</v>
      </c>
      <c r="AU1136" s="238" t="s">
        <v>85</v>
      </c>
      <c r="AV1136" s="11" t="s">
        <v>85</v>
      </c>
      <c r="AW1136" s="11" t="s">
        <v>32</v>
      </c>
      <c r="AX1136" s="11" t="s">
        <v>76</v>
      </c>
      <c r="AY1136" s="238" t="s">
        <v>195</v>
      </c>
    </row>
    <row r="1137" s="11" customFormat="1">
      <c r="A1137" s="11"/>
      <c r="B1137" s="228"/>
      <c r="C1137" s="229"/>
      <c r="D1137" s="213" t="s">
        <v>199</v>
      </c>
      <c r="E1137" s="230" t="s">
        <v>1</v>
      </c>
      <c r="F1137" s="231" t="s">
        <v>3134</v>
      </c>
      <c r="G1137" s="229"/>
      <c r="H1137" s="232">
        <v>16.25</v>
      </c>
      <c r="I1137" s="233"/>
      <c r="J1137" s="229"/>
      <c r="K1137" s="229"/>
      <c r="L1137" s="234"/>
      <c r="M1137" s="235"/>
      <c r="N1137" s="236"/>
      <c r="O1137" s="236"/>
      <c r="P1137" s="236"/>
      <c r="Q1137" s="236"/>
      <c r="R1137" s="236"/>
      <c r="S1137" s="236"/>
      <c r="T1137" s="237"/>
      <c r="U1137" s="11"/>
      <c r="V1137" s="11"/>
      <c r="W1137" s="11"/>
      <c r="X1137" s="11"/>
      <c r="Y1137" s="11"/>
      <c r="Z1137" s="11"/>
      <c r="AA1137" s="11"/>
      <c r="AB1137" s="11"/>
      <c r="AC1137" s="11"/>
      <c r="AD1137" s="11"/>
      <c r="AE1137" s="11"/>
      <c r="AT1137" s="238" t="s">
        <v>199</v>
      </c>
      <c r="AU1137" s="238" t="s">
        <v>85</v>
      </c>
      <c r="AV1137" s="11" t="s">
        <v>85</v>
      </c>
      <c r="AW1137" s="11" t="s">
        <v>32</v>
      </c>
      <c r="AX1137" s="11" t="s">
        <v>76</v>
      </c>
      <c r="AY1137" s="238" t="s">
        <v>195</v>
      </c>
    </row>
    <row r="1138" s="16" customFormat="1">
      <c r="A1138" s="16"/>
      <c r="B1138" s="298"/>
      <c r="C1138" s="299"/>
      <c r="D1138" s="213" t="s">
        <v>199</v>
      </c>
      <c r="E1138" s="300" t="s">
        <v>1</v>
      </c>
      <c r="F1138" s="301" t="s">
        <v>1498</v>
      </c>
      <c r="G1138" s="299"/>
      <c r="H1138" s="302">
        <v>328.68000000000001</v>
      </c>
      <c r="I1138" s="303"/>
      <c r="J1138" s="299"/>
      <c r="K1138" s="299"/>
      <c r="L1138" s="304"/>
      <c r="M1138" s="305"/>
      <c r="N1138" s="306"/>
      <c r="O1138" s="306"/>
      <c r="P1138" s="306"/>
      <c r="Q1138" s="306"/>
      <c r="R1138" s="306"/>
      <c r="S1138" s="306"/>
      <c r="T1138" s="307"/>
      <c r="U1138" s="16"/>
      <c r="V1138" s="16"/>
      <c r="W1138" s="16"/>
      <c r="X1138" s="16"/>
      <c r="Y1138" s="16"/>
      <c r="Z1138" s="16"/>
      <c r="AA1138" s="16"/>
      <c r="AB1138" s="16"/>
      <c r="AC1138" s="16"/>
      <c r="AD1138" s="16"/>
      <c r="AE1138" s="16"/>
      <c r="AT1138" s="308" t="s">
        <v>199</v>
      </c>
      <c r="AU1138" s="308" t="s">
        <v>85</v>
      </c>
      <c r="AV1138" s="16" t="s">
        <v>229</v>
      </c>
      <c r="AW1138" s="16" t="s">
        <v>32</v>
      </c>
      <c r="AX1138" s="16" t="s">
        <v>76</v>
      </c>
      <c r="AY1138" s="308" t="s">
        <v>195</v>
      </c>
    </row>
    <row r="1139" s="10" customFormat="1">
      <c r="A1139" s="10"/>
      <c r="B1139" s="218"/>
      <c r="C1139" s="219"/>
      <c r="D1139" s="213" t="s">
        <v>199</v>
      </c>
      <c r="E1139" s="220" t="s">
        <v>1</v>
      </c>
      <c r="F1139" s="221" t="s">
        <v>3710</v>
      </c>
      <c r="G1139" s="219"/>
      <c r="H1139" s="220" t="s">
        <v>1</v>
      </c>
      <c r="I1139" s="222"/>
      <c r="J1139" s="219"/>
      <c r="K1139" s="219"/>
      <c r="L1139" s="223"/>
      <c r="M1139" s="224"/>
      <c r="N1139" s="225"/>
      <c r="O1139" s="225"/>
      <c r="P1139" s="225"/>
      <c r="Q1139" s="225"/>
      <c r="R1139" s="225"/>
      <c r="S1139" s="225"/>
      <c r="T1139" s="226"/>
      <c r="U1139" s="10"/>
      <c r="V1139" s="10"/>
      <c r="W1139" s="10"/>
      <c r="X1139" s="10"/>
      <c r="Y1139" s="10"/>
      <c r="Z1139" s="10"/>
      <c r="AA1139" s="10"/>
      <c r="AB1139" s="10"/>
      <c r="AC1139" s="10"/>
      <c r="AD1139" s="10"/>
      <c r="AE1139" s="10"/>
      <c r="AT1139" s="227" t="s">
        <v>199</v>
      </c>
      <c r="AU1139" s="227" t="s">
        <v>85</v>
      </c>
      <c r="AV1139" s="10" t="s">
        <v>83</v>
      </c>
      <c r="AW1139" s="10" t="s">
        <v>32</v>
      </c>
      <c r="AX1139" s="10" t="s">
        <v>76</v>
      </c>
      <c r="AY1139" s="227" t="s">
        <v>195</v>
      </c>
    </row>
    <row r="1140" s="11" customFormat="1">
      <c r="A1140" s="11"/>
      <c r="B1140" s="228"/>
      <c r="C1140" s="229"/>
      <c r="D1140" s="213" t="s">
        <v>199</v>
      </c>
      <c r="E1140" s="230" t="s">
        <v>1</v>
      </c>
      <c r="F1140" s="231" t="s">
        <v>3711</v>
      </c>
      <c r="G1140" s="229"/>
      <c r="H1140" s="232">
        <v>27.699999999999999</v>
      </c>
      <c r="I1140" s="233"/>
      <c r="J1140" s="229"/>
      <c r="K1140" s="229"/>
      <c r="L1140" s="234"/>
      <c r="M1140" s="235"/>
      <c r="N1140" s="236"/>
      <c r="O1140" s="236"/>
      <c r="P1140" s="236"/>
      <c r="Q1140" s="236"/>
      <c r="R1140" s="236"/>
      <c r="S1140" s="236"/>
      <c r="T1140" s="237"/>
      <c r="U1140" s="11"/>
      <c r="V1140" s="11"/>
      <c r="W1140" s="11"/>
      <c r="X1140" s="11"/>
      <c r="Y1140" s="11"/>
      <c r="Z1140" s="11"/>
      <c r="AA1140" s="11"/>
      <c r="AB1140" s="11"/>
      <c r="AC1140" s="11"/>
      <c r="AD1140" s="11"/>
      <c r="AE1140" s="11"/>
      <c r="AT1140" s="238" t="s">
        <v>199</v>
      </c>
      <c r="AU1140" s="238" t="s">
        <v>85</v>
      </c>
      <c r="AV1140" s="11" t="s">
        <v>85</v>
      </c>
      <c r="AW1140" s="11" t="s">
        <v>32</v>
      </c>
      <c r="AX1140" s="11" t="s">
        <v>76</v>
      </c>
      <c r="AY1140" s="238" t="s">
        <v>195</v>
      </c>
    </row>
    <row r="1141" s="11" customFormat="1">
      <c r="A1141" s="11"/>
      <c r="B1141" s="228"/>
      <c r="C1141" s="229"/>
      <c r="D1141" s="213" t="s">
        <v>199</v>
      </c>
      <c r="E1141" s="230" t="s">
        <v>1</v>
      </c>
      <c r="F1141" s="231" t="s">
        <v>3712</v>
      </c>
      <c r="G1141" s="229"/>
      <c r="H1141" s="232">
        <v>11.6</v>
      </c>
      <c r="I1141" s="233"/>
      <c r="J1141" s="229"/>
      <c r="K1141" s="229"/>
      <c r="L1141" s="234"/>
      <c r="M1141" s="235"/>
      <c r="N1141" s="236"/>
      <c r="O1141" s="236"/>
      <c r="P1141" s="236"/>
      <c r="Q1141" s="236"/>
      <c r="R1141" s="236"/>
      <c r="S1141" s="236"/>
      <c r="T1141" s="237"/>
      <c r="U1141" s="11"/>
      <c r="V1141" s="11"/>
      <c r="W1141" s="11"/>
      <c r="X1141" s="11"/>
      <c r="Y1141" s="11"/>
      <c r="Z1141" s="11"/>
      <c r="AA1141" s="11"/>
      <c r="AB1141" s="11"/>
      <c r="AC1141" s="11"/>
      <c r="AD1141" s="11"/>
      <c r="AE1141" s="11"/>
      <c r="AT1141" s="238" t="s">
        <v>199</v>
      </c>
      <c r="AU1141" s="238" t="s">
        <v>85</v>
      </c>
      <c r="AV1141" s="11" t="s">
        <v>85</v>
      </c>
      <c r="AW1141" s="11" t="s">
        <v>32</v>
      </c>
      <c r="AX1141" s="11" t="s">
        <v>76</v>
      </c>
      <c r="AY1141" s="238" t="s">
        <v>195</v>
      </c>
    </row>
    <row r="1142" s="11" customFormat="1">
      <c r="A1142" s="11"/>
      <c r="B1142" s="228"/>
      <c r="C1142" s="229"/>
      <c r="D1142" s="213" t="s">
        <v>199</v>
      </c>
      <c r="E1142" s="230" t="s">
        <v>1</v>
      </c>
      <c r="F1142" s="231" t="s">
        <v>3713</v>
      </c>
      <c r="G1142" s="229"/>
      <c r="H1142" s="232">
        <v>249.08000000000001</v>
      </c>
      <c r="I1142" s="233"/>
      <c r="J1142" s="229"/>
      <c r="K1142" s="229"/>
      <c r="L1142" s="234"/>
      <c r="M1142" s="235"/>
      <c r="N1142" s="236"/>
      <c r="O1142" s="236"/>
      <c r="P1142" s="236"/>
      <c r="Q1142" s="236"/>
      <c r="R1142" s="236"/>
      <c r="S1142" s="236"/>
      <c r="T1142" s="237"/>
      <c r="U1142" s="11"/>
      <c r="V1142" s="11"/>
      <c r="W1142" s="11"/>
      <c r="X1142" s="11"/>
      <c r="Y1142" s="11"/>
      <c r="Z1142" s="11"/>
      <c r="AA1142" s="11"/>
      <c r="AB1142" s="11"/>
      <c r="AC1142" s="11"/>
      <c r="AD1142" s="11"/>
      <c r="AE1142" s="11"/>
      <c r="AT1142" s="238" t="s">
        <v>199</v>
      </c>
      <c r="AU1142" s="238" t="s">
        <v>85</v>
      </c>
      <c r="AV1142" s="11" t="s">
        <v>85</v>
      </c>
      <c r="AW1142" s="11" t="s">
        <v>32</v>
      </c>
      <c r="AX1142" s="11" t="s">
        <v>76</v>
      </c>
      <c r="AY1142" s="238" t="s">
        <v>195</v>
      </c>
    </row>
    <row r="1143" s="11" customFormat="1">
      <c r="A1143" s="11"/>
      <c r="B1143" s="228"/>
      <c r="C1143" s="229"/>
      <c r="D1143" s="213" t="s">
        <v>199</v>
      </c>
      <c r="E1143" s="230" t="s">
        <v>1</v>
      </c>
      <c r="F1143" s="231" t="s">
        <v>3714</v>
      </c>
      <c r="G1143" s="229"/>
      <c r="H1143" s="232">
        <v>29</v>
      </c>
      <c r="I1143" s="233"/>
      <c r="J1143" s="229"/>
      <c r="K1143" s="229"/>
      <c r="L1143" s="234"/>
      <c r="M1143" s="235"/>
      <c r="N1143" s="236"/>
      <c r="O1143" s="236"/>
      <c r="P1143" s="236"/>
      <c r="Q1143" s="236"/>
      <c r="R1143" s="236"/>
      <c r="S1143" s="236"/>
      <c r="T1143" s="237"/>
      <c r="U1143" s="11"/>
      <c r="V1143" s="11"/>
      <c r="W1143" s="11"/>
      <c r="X1143" s="11"/>
      <c r="Y1143" s="11"/>
      <c r="Z1143" s="11"/>
      <c r="AA1143" s="11"/>
      <c r="AB1143" s="11"/>
      <c r="AC1143" s="11"/>
      <c r="AD1143" s="11"/>
      <c r="AE1143" s="11"/>
      <c r="AT1143" s="238" t="s">
        <v>199</v>
      </c>
      <c r="AU1143" s="238" t="s">
        <v>85</v>
      </c>
      <c r="AV1143" s="11" t="s">
        <v>85</v>
      </c>
      <c r="AW1143" s="11" t="s">
        <v>32</v>
      </c>
      <c r="AX1143" s="11" t="s">
        <v>76</v>
      </c>
      <c r="AY1143" s="238" t="s">
        <v>195</v>
      </c>
    </row>
    <row r="1144" s="11" customFormat="1">
      <c r="A1144" s="11"/>
      <c r="B1144" s="228"/>
      <c r="C1144" s="229"/>
      <c r="D1144" s="213" t="s">
        <v>199</v>
      </c>
      <c r="E1144" s="230" t="s">
        <v>1</v>
      </c>
      <c r="F1144" s="231" t="s">
        <v>3715</v>
      </c>
      <c r="G1144" s="229"/>
      <c r="H1144" s="232">
        <v>206.02000000000001</v>
      </c>
      <c r="I1144" s="233"/>
      <c r="J1144" s="229"/>
      <c r="K1144" s="229"/>
      <c r="L1144" s="234"/>
      <c r="M1144" s="235"/>
      <c r="N1144" s="236"/>
      <c r="O1144" s="236"/>
      <c r="P1144" s="236"/>
      <c r="Q1144" s="236"/>
      <c r="R1144" s="236"/>
      <c r="S1144" s="236"/>
      <c r="T1144" s="237"/>
      <c r="U1144" s="11"/>
      <c r="V1144" s="11"/>
      <c r="W1144" s="11"/>
      <c r="X1144" s="11"/>
      <c r="Y1144" s="11"/>
      <c r="Z1144" s="11"/>
      <c r="AA1144" s="11"/>
      <c r="AB1144" s="11"/>
      <c r="AC1144" s="11"/>
      <c r="AD1144" s="11"/>
      <c r="AE1144" s="11"/>
      <c r="AT1144" s="238" t="s">
        <v>199</v>
      </c>
      <c r="AU1144" s="238" t="s">
        <v>85</v>
      </c>
      <c r="AV1144" s="11" t="s">
        <v>85</v>
      </c>
      <c r="AW1144" s="11" t="s">
        <v>32</v>
      </c>
      <c r="AX1144" s="11" t="s">
        <v>76</v>
      </c>
      <c r="AY1144" s="238" t="s">
        <v>195</v>
      </c>
    </row>
    <row r="1145" s="11" customFormat="1">
      <c r="A1145" s="11"/>
      <c r="B1145" s="228"/>
      <c r="C1145" s="229"/>
      <c r="D1145" s="213" t="s">
        <v>199</v>
      </c>
      <c r="E1145" s="230" t="s">
        <v>1</v>
      </c>
      <c r="F1145" s="231" t="s">
        <v>3714</v>
      </c>
      <c r="G1145" s="229"/>
      <c r="H1145" s="232">
        <v>29</v>
      </c>
      <c r="I1145" s="233"/>
      <c r="J1145" s="229"/>
      <c r="K1145" s="229"/>
      <c r="L1145" s="234"/>
      <c r="M1145" s="235"/>
      <c r="N1145" s="236"/>
      <c r="O1145" s="236"/>
      <c r="P1145" s="236"/>
      <c r="Q1145" s="236"/>
      <c r="R1145" s="236"/>
      <c r="S1145" s="236"/>
      <c r="T1145" s="237"/>
      <c r="U1145" s="11"/>
      <c r="V1145" s="11"/>
      <c r="W1145" s="11"/>
      <c r="X1145" s="11"/>
      <c r="Y1145" s="11"/>
      <c r="Z1145" s="11"/>
      <c r="AA1145" s="11"/>
      <c r="AB1145" s="11"/>
      <c r="AC1145" s="11"/>
      <c r="AD1145" s="11"/>
      <c r="AE1145" s="11"/>
      <c r="AT1145" s="238" t="s">
        <v>199</v>
      </c>
      <c r="AU1145" s="238" t="s">
        <v>85</v>
      </c>
      <c r="AV1145" s="11" t="s">
        <v>85</v>
      </c>
      <c r="AW1145" s="11" t="s">
        <v>32</v>
      </c>
      <c r="AX1145" s="11" t="s">
        <v>76</v>
      </c>
      <c r="AY1145" s="238" t="s">
        <v>195</v>
      </c>
    </row>
    <row r="1146" s="16" customFormat="1">
      <c r="A1146" s="16"/>
      <c r="B1146" s="298"/>
      <c r="C1146" s="299"/>
      <c r="D1146" s="213" t="s">
        <v>199</v>
      </c>
      <c r="E1146" s="300" t="s">
        <v>1</v>
      </c>
      <c r="F1146" s="301" t="s">
        <v>1498</v>
      </c>
      <c r="G1146" s="299"/>
      <c r="H1146" s="302">
        <v>552.39999999999998</v>
      </c>
      <c r="I1146" s="303"/>
      <c r="J1146" s="299"/>
      <c r="K1146" s="299"/>
      <c r="L1146" s="304"/>
      <c r="M1146" s="305"/>
      <c r="N1146" s="306"/>
      <c r="O1146" s="306"/>
      <c r="P1146" s="306"/>
      <c r="Q1146" s="306"/>
      <c r="R1146" s="306"/>
      <c r="S1146" s="306"/>
      <c r="T1146" s="307"/>
      <c r="U1146" s="16"/>
      <c r="V1146" s="16"/>
      <c r="W1146" s="16"/>
      <c r="X1146" s="16"/>
      <c r="Y1146" s="16"/>
      <c r="Z1146" s="16"/>
      <c r="AA1146" s="16"/>
      <c r="AB1146" s="16"/>
      <c r="AC1146" s="16"/>
      <c r="AD1146" s="16"/>
      <c r="AE1146" s="16"/>
      <c r="AT1146" s="308" t="s">
        <v>199</v>
      </c>
      <c r="AU1146" s="308" t="s">
        <v>85</v>
      </c>
      <c r="AV1146" s="16" t="s">
        <v>229</v>
      </c>
      <c r="AW1146" s="16" t="s">
        <v>32</v>
      </c>
      <c r="AX1146" s="16" t="s">
        <v>76</v>
      </c>
      <c r="AY1146" s="308" t="s">
        <v>195</v>
      </c>
    </row>
    <row r="1147" s="15" customFormat="1">
      <c r="A1147" s="15"/>
      <c r="B1147" s="287"/>
      <c r="C1147" s="288"/>
      <c r="D1147" s="213" t="s">
        <v>199</v>
      </c>
      <c r="E1147" s="289" t="s">
        <v>1</v>
      </c>
      <c r="F1147" s="290" t="s">
        <v>1422</v>
      </c>
      <c r="G1147" s="288"/>
      <c r="H1147" s="291">
        <v>1647.8399999999999</v>
      </c>
      <c r="I1147" s="292"/>
      <c r="J1147" s="288"/>
      <c r="K1147" s="288"/>
      <c r="L1147" s="293"/>
      <c r="M1147" s="294"/>
      <c r="N1147" s="295"/>
      <c r="O1147" s="295"/>
      <c r="P1147" s="295"/>
      <c r="Q1147" s="295"/>
      <c r="R1147" s="295"/>
      <c r="S1147" s="295"/>
      <c r="T1147" s="296"/>
      <c r="U1147" s="15"/>
      <c r="V1147" s="15"/>
      <c r="W1147" s="15"/>
      <c r="X1147" s="15"/>
      <c r="Y1147" s="15"/>
      <c r="Z1147" s="15"/>
      <c r="AA1147" s="15"/>
      <c r="AB1147" s="15"/>
      <c r="AC1147" s="15"/>
      <c r="AD1147" s="15"/>
      <c r="AE1147" s="15"/>
      <c r="AT1147" s="297" t="s">
        <v>199</v>
      </c>
      <c r="AU1147" s="297" t="s">
        <v>85</v>
      </c>
      <c r="AV1147" s="15" t="s">
        <v>234</v>
      </c>
      <c r="AW1147" s="15" t="s">
        <v>32</v>
      </c>
      <c r="AX1147" s="15" t="s">
        <v>83</v>
      </c>
      <c r="AY1147" s="297" t="s">
        <v>195</v>
      </c>
    </row>
    <row r="1148" s="2" customFormat="1" ht="24.15" customHeight="1">
      <c r="A1148" s="39"/>
      <c r="B1148" s="40"/>
      <c r="C1148" s="200" t="s">
        <v>453</v>
      </c>
      <c r="D1148" s="200" t="s">
        <v>191</v>
      </c>
      <c r="E1148" s="201" t="s">
        <v>3716</v>
      </c>
      <c r="F1148" s="202" t="s">
        <v>3717</v>
      </c>
      <c r="G1148" s="203" t="s">
        <v>1411</v>
      </c>
      <c r="H1148" s="204">
        <v>523.06200000000001</v>
      </c>
      <c r="I1148" s="205"/>
      <c r="J1148" s="206">
        <f>ROUND(I1148*H1148,2)</f>
        <v>0</v>
      </c>
      <c r="K1148" s="202" t="s">
        <v>1412</v>
      </c>
      <c r="L1148" s="45"/>
      <c r="M1148" s="207" t="s">
        <v>1</v>
      </c>
      <c r="N1148" s="208" t="s">
        <v>41</v>
      </c>
      <c r="O1148" s="92"/>
      <c r="P1148" s="209">
        <f>O1148*H1148</f>
        <v>0</v>
      </c>
      <c r="Q1148" s="209">
        <v>0</v>
      </c>
      <c r="R1148" s="209">
        <f>Q1148*H1148</f>
        <v>0</v>
      </c>
      <c r="S1148" s="209">
        <v>0</v>
      </c>
      <c r="T1148" s="210">
        <f>S1148*H1148</f>
        <v>0</v>
      </c>
      <c r="U1148" s="39"/>
      <c r="V1148" s="39"/>
      <c r="W1148" s="39"/>
      <c r="X1148" s="39"/>
      <c r="Y1148" s="39"/>
      <c r="Z1148" s="39"/>
      <c r="AA1148" s="39"/>
      <c r="AB1148" s="39"/>
      <c r="AC1148" s="39"/>
      <c r="AD1148" s="39"/>
      <c r="AE1148" s="39"/>
      <c r="AR1148" s="211" t="s">
        <v>234</v>
      </c>
      <c r="AT1148" s="211" t="s">
        <v>191</v>
      </c>
      <c r="AU1148" s="211" t="s">
        <v>85</v>
      </c>
      <c r="AY1148" s="18" t="s">
        <v>195</v>
      </c>
      <c r="BE1148" s="212">
        <f>IF(N1148="základní",J1148,0)</f>
        <v>0</v>
      </c>
      <c r="BF1148" s="212">
        <f>IF(N1148="snížená",J1148,0)</f>
        <v>0</v>
      </c>
      <c r="BG1148" s="212">
        <f>IF(N1148="zákl. přenesená",J1148,0)</f>
        <v>0</v>
      </c>
      <c r="BH1148" s="212">
        <f>IF(N1148="sníž. přenesená",J1148,0)</f>
        <v>0</v>
      </c>
      <c r="BI1148" s="212">
        <f>IF(N1148="nulová",J1148,0)</f>
        <v>0</v>
      </c>
      <c r="BJ1148" s="18" t="s">
        <v>83</v>
      </c>
      <c r="BK1148" s="212">
        <f>ROUND(I1148*H1148,2)</f>
        <v>0</v>
      </c>
      <c r="BL1148" s="18" t="s">
        <v>234</v>
      </c>
      <c r="BM1148" s="211" t="s">
        <v>3718</v>
      </c>
    </row>
    <row r="1149" s="10" customFormat="1">
      <c r="A1149" s="10"/>
      <c r="B1149" s="218"/>
      <c r="C1149" s="219"/>
      <c r="D1149" s="213" t="s">
        <v>199</v>
      </c>
      <c r="E1149" s="220" t="s">
        <v>1</v>
      </c>
      <c r="F1149" s="221" t="s">
        <v>3674</v>
      </c>
      <c r="G1149" s="219"/>
      <c r="H1149" s="220" t="s">
        <v>1</v>
      </c>
      <c r="I1149" s="222"/>
      <c r="J1149" s="219"/>
      <c r="K1149" s="219"/>
      <c r="L1149" s="223"/>
      <c r="M1149" s="224"/>
      <c r="N1149" s="225"/>
      <c r="O1149" s="225"/>
      <c r="P1149" s="225"/>
      <c r="Q1149" s="225"/>
      <c r="R1149" s="225"/>
      <c r="S1149" s="225"/>
      <c r="T1149" s="226"/>
      <c r="U1149" s="10"/>
      <c r="V1149" s="10"/>
      <c r="W1149" s="10"/>
      <c r="X1149" s="10"/>
      <c r="Y1149" s="10"/>
      <c r="Z1149" s="10"/>
      <c r="AA1149" s="10"/>
      <c r="AB1149" s="10"/>
      <c r="AC1149" s="10"/>
      <c r="AD1149" s="10"/>
      <c r="AE1149" s="10"/>
      <c r="AT1149" s="227" t="s">
        <v>199</v>
      </c>
      <c r="AU1149" s="227" t="s">
        <v>85</v>
      </c>
      <c r="AV1149" s="10" t="s">
        <v>83</v>
      </c>
      <c r="AW1149" s="10" t="s">
        <v>32</v>
      </c>
      <c r="AX1149" s="10" t="s">
        <v>76</v>
      </c>
      <c r="AY1149" s="227" t="s">
        <v>195</v>
      </c>
    </row>
    <row r="1150" s="11" customFormat="1">
      <c r="A1150" s="11"/>
      <c r="B1150" s="228"/>
      <c r="C1150" s="229"/>
      <c r="D1150" s="213" t="s">
        <v>199</v>
      </c>
      <c r="E1150" s="230" t="s">
        <v>1</v>
      </c>
      <c r="F1150" s="231" t="s">
        <v>3719</v>
      </c>
      <c r="G1150" s="229"/>
      <c r="H1150" s="232">
        <v>523.06200000000001</v>
      </c>
      <c r="I1150" s="233"/>
      <c r="J1150" s="229"/>
      <c r="K1150" s="229"/>
      <c r="L1150" s="234"/>
      <c r="M1150" s="235"/>
      <c r="N1150" s="236"/>
      <c r="O1150" s="236"/>
      <c r="P1150" s="236"/>
      <c r="Q1150" s="236"/>
      <c r="R1150" s="236"/>
      <c r="S1150" s="236"/>
      <c r="T1150" s="237"/>
      <c r="U1150" s="11"/>
      <c r="V1150" s="11"/>
      <c r="W1150" s="11"/>
      <c r="X1150" s="11"/>
      <c r="Y1150" s="11"/>
      <c r="Z1150" s="11"/>
      <c r="AA1150" s="11"/>
      <c r="AB1150" s="11"/>
      <c r="AC1150" s="11"/>
      <c r="AD1150" s="11"/>
      <c r="AE1150" s="11"/>
      <c r="AT1150" s="238" t="s">
        <v>199</v>
      </c>
      <c r="AU1150" s="238" t="s">
        <v>85</v>
      </c>
      <c r="AV1150" s="11" t="s">
        <v>85</v>
      </c>
      <c r="AW1150" s="11" t="s">
        <v>32</v>
      </c>
      <c r="AX1150" s="11" t="s">
        <v>76</v>
      </c>
      <c r="AY1150" s="238" t="s">
        <v>195</v>
      </c>
    </row>
    <row r="1151" s="15" customFormat="1">
      <c r="A1151" s="15"/>
      <c r="B1151" s="287"/>
      <c r="C1151" s="288"/>
      <c r="D1151" s="213" t="s">
        <v>199</v>
      </c>
      <c r="E1151" s="289" t="s">
        <v>1</v>
      </c>
      <c r="F1151" s="290" t="s">
        <v>1422</v>
      </c>
      <c r="G1151" s="288"/>
      <c r="H1151" s="291">
        <v>523.06200000000001</v>
      </c>
      <c r="I1151" s="292"/>
      <c r="J1151" s="288"/>
      <c r="K1151" s="288"/>
      <c r="L1151" s="293"/>
      <c r="M1151" s="294"/>
      <c r="N1151" s="295"/>
      <c r="O1151" s="295"/>
      <c r="P1151" s="295"/>
      <c r="Q1151" s="295"/>
      <c r="R1151" s="295"/>
      <c r="S1151" s="295"/>
      <c r="T1151" s="296"/>
      <c r="U1151" s="15"/>
      <c r="V1151" s="15"/>
      <c r="W1151" s="15"/>
      <c r="X1151" s="15"/>
      <c r="Y1151" s="15"/>
      <c r="Z1151" s="15"/>
      <c r="AA1151" s="15"/>
      <c r="AB1151" s="15"/>
      <c r="AC1151" s="15"/>
      <c r="AD1151" s="15"/>
      <c r="AE1151" s="15"/>
      <c r="AT1151" s="297" t="s">
        <v>199</v>
      </c>
      <c r="AU1151" s="297" t="s">
        <v>85</v>
      </c>
      <c r="AV1151" s="15" t="s">
        <v>234</v>
      </c>
      <c r="AW1151" s="15" t="s">
        <v>32</v>
      </c>
      <c r="AX1151" s="15" t="s">
        <v>83</v>
      </c>
      <c r="AY1151" s="297" t="s">
        <v>195</v>
      </c>
    </row>
    <row r="1152" s="2" customFormat="1" ht="24.15" customHeight="1">
      <c r="A1152" s="39"/>
      <c r="B1152" s="40"/>
      <c r="C1152" s="200" t="s">
        <v>460</v>
      </c>
      <c r="D1152" s="200" t="s">
        <v>191</v>
      </c>
      <c r="E1152" s="201" t="s">
        <v>1793</v>
      </c>
      <c r="F1152" s="202" t="s">
        <v>1794</v>
      </c>
      <c r="G1152" s="203" t="s">
        <v>1411</v>
      </c>
      <c r="H1152" s="204">
        <v>977.02200000000005</v>
      </c>
      <c r="I1152" s="205"/>
      <c r="J1152" s="206">
        <f>ROUND(I1152*H1152,2)</f>
        <v>0</v>
      </c>
      <c r="K1152" s="202" t="s">
        <v>1412</v>
      </c>
      <c r="L1152" s="45"/>
      <c r="M1152" s="207" t="s">
        <v>1</v>
      </c>
      <c r="N1152" s="208" t="s">
        <v>41</v>
      </c>
      <c r="O1152" s="92"/>
      <c r="P1152" s="209">
        <f>O1152*H1152</f>
        <v>0</v>
      </c>
      <c r="Q1152" s="209">
        <v>0</v>
      </c>
      <c r="R1152" s="209">
        <f>Q1152*H1152</f>
        <v>0</v>
      </c>
      <c r="S1152" s="209">
        <v>0</v>
      </c>
      <c r="T1152" s="210">
        <f>S1152*H1152</f>
        <v>0</v>
      </c>
      <c r="U1152" s="39"/>
      <c r="V1152" s="39"/>
      <c r="W1152" s="39"/>
      <c r="X1152" s="39"/>
      <c r="Y1152" s="39"/>
      <c r="Z1152" s="39"/>
      <c r="AA1152" s="39"/>
      <c r="AB1152" s="39"/>
      <c r="AC1152" s="39"/>
      <c r="AD1152" s="39"/>
      <c r="AE1152" s="39"/>
      <c r="AR1152" s="211" t="s">
        <v>234</v>
      </c>
      <c r="AT1152" s="211" t="s">
        <v>191</v>
      </c>
      <c r="AU1152" s="211" t="s">
        <v>85</v>
      </c>
      <c r="AY1152" s="18" t="s">
        <v>195</v>
      </c>
      <c r="BE1152" s="212">
        <f>IF(N1152="základní",J1152,0)</f>
        <v>0</v>
      </c>
      <c r="BF1152" s="212">
        <f>IF(N1152="snížená",J1152,0)</f>
        <v>0</v>
      </c>
      <c r="BG1152" s="212">
        <f>IF(N1152="zákl. přenesená",J1152,0)</f>
        <v>0</v>
      </c>
      <c r="BH1152" s="212">
        <f>IF(N1152="sníž. přenesená",J1152,0)</f>
        <v>0</v>
      </c>
      <c r="BI1152" s="212">
        <f>IF(N1152="nulová",J1152,0)</f>
        <v>0</v>
      </c>
      <c r="BJ1152" s="18" t="s">
        <v>83</v>
      </c>
      <c r="BK1152" s="212">
        <f>ROUND(I1152*H1152,2)</f>
        <v>0</v>
      </c>
      <c r="BL1152" s="18" t="s">
        <v>234</v>
      </c>
      <c r="BM1152" s="211" t="s">
        <v>3720</v>
      </c>
    </row>
    <row r="1153" s="10" customFormat="1">
      <c r="A1153" s="10"/>
      <c r="B1153" s="218"/>
      <c r="C1153" s="219"/>
      <c r="D1153" s="213" t="s">
        <v>199</v>
      </c>
      <c r="E1153" s="220" t="s">
        <v>1</v>
      </c>
      <c r="F1153" s="221" t="s">
        <v>3674</v>
      </c>
      <c r="G1153" s="219"/>
      <c r="H1153" s="220" t="s">
        <v>1</v>
      </c>
      <c r="I1153" s="222"/>
      <c r="J1153" s="219"/>
      <c r="K1153" s="219"/>
      <c r="L1153" s="223"/>
      <c r="M1153" s="224"/>
      <c r="N1153" s="225"/>
      <c r="O1153" s="225"/>
      <c r="P1153" s="225"/>
      <c r="Q1153" s="225"/>
      <c r="R1153" s="225"/>
      <c r="S1153" s="225"/>
      <c r="T1153" s="226"/>
      <c r="U1153" s="10"/>
      <c r="V1153" s="10"/>
      <c r="W1153" s="10"/>
      <c r="X1153" s="10"/>
      <c r="Y1153" s="10"/>
      <c r="Z1153" s="10"/>
      <c r="AA1153" s="10"/>
      <c r="AB1153" s="10"/>
      <c r="AC1153" s="10"/>
      <c r="AD1153" s="10"/>
      <c r="AE1153" s="10"/>
      <c r="AT1153" s="227" t="s">
        <v>199</v>
      </c>
      <c r="AU1153" s="227" t="s">
        <v>85</v>
      </c>
      <c r="AV1153" s="10" t="s">
        <v>83</v>
      </c>
      <c r="AW1153" s="10" t="s">
        <v>32</v>
      </c>
      <c r="AX1153" s="10" t="s">
        <v>76</v>
      </c>
      <c r="AY1153" s="227" t="s">
        <v>195</v>
      </c>
    </row>
    <row r="1154" s="11" customFormat="1">
      <c r="A1154" s="11"/>
      <c r="B1154" s="228"/>
      <c r="C1154" s="229"/>
      <c r="D1154" s="213" t="s">
        <v>199</v>
      </c>
      <c r="E1154" s="230" t="s">
        <v>1</v>
      </c>
      <c r="F1154" s="231" t="s">
        <v>3719</v>
      </c>
      <c r="G1154" s="229"/>
      <c r="H1154" s="232">
        <v>523.06200000000001</v>
      </c>
      <c r="I1154" s="233"/>
      <c r="J1154" s="229"/>
      <c r="K1154" s="229"/>
      <c r="L1154" s="234"/>
      <c r="M1154" s="235"/>
      <c r="N1154" s="236"/>
      <c r="O1154" s="236"/>
      <c r="P1154" s="236"/>
      <c r="Q1154" s="236"/>
      <c r="R1154" s="236"/>
      <c r="S1154" s="236"/>
      <c r="T1154" s="237"/>
      <c r="U1154" s="11"/>
      <c r="V1154" s="11"/>
      <c r="W1154" s="11"/>
      <c r="X1154" s="11"/>
      <c r="Y1154" s="11"/>
      <c r="Z1154" s="11"/>
      <c r="AA1154" s="11"/>
      <c r="AB1154" s="11"/>
      <c r="AC1154" s="11"/>
      <c r="AD1154" s="11"/>
      <c r="AE1154" s="11"/>
      <c r="AT1154" s="238" t="s">
        <v>199</v>
      </c>
      <c r="AU1154" s="238" t="s">
        <v>85</v>
      </c>
      <c r="AV1154" s="11" t="s">
        <v>85</v>
      </c>
      <c r="AW1154" s="11" t="s">
        <v>32</v>
      </c>
      <c r="AX1154" s="11" t="s">
        <v>76</v>
      </c>
      <c r="AY1154" s="238" t="s">
        <v>195</v>
      </c>
    </row>
    <row r="1155" s="11" customFormat="1">
      <c r="A1155" s="11"/>
      <c r="B1155" s="228"/>
      <c r="C1155" s="229"/>
      <c r="D1155" s="213" t="s">
        <v>199</v>
      </c>
      <c r="E1155" s="230" t="s">
        <v>1</v>
      </c>
      <c r="F1155" s="231" t="s">
        <v>3721</v>
      </c>
      <c r="G1155" s="229"/>
      <c r="H1155" s="232">
        <v>453.95999999999998</v>
      </c>
      <c r="I1155" s="233"/>
      <c r="J1155" s="229"/>
      <c r="K1155" s="229"/>
      <c r="L1155" s="234"/>
      <c r="M1155" s="235"/>
      <c r="N1155" s="236"/>
      <c r="O1155" s="236"/>
      <c r="P1155" s="236"/>
      <c r="Q1155" s="236"/>
      <c r="R1155" s="236"/>
      <c r="S1155" s="236"/>
      <c r="T1155" s="237"/>
      <c r="U1155" s="11"/>
      <c r="V1155" s="11"/>
      <c r="W1155" s="11"/>
      <c r="X1155" s="11"/>
      <c r="Y1155" s="11"/>
      <c r="Z1155" s="11"/>
      <c r="AA1155" s="11"/>
      <c r="AB1155" s="11"/>
      <c r="AC1155" s="11"/>
      <c r="AD1155" s="11"/>
      <c r="AE1155" s="11"/>
      <c r="AT1155" s="238" t="s">
        <v>199</v>
      </c>
      <c r="AU1155" s="238" t="s">
        <v>85</v>
      </c>
      <c r="AV1155" s="11" t="s">
        <v>85</v>
      </c>
      <c r="AW1155" s="11" t="s">
        <v>32</v>
      </c>
      <c r="AX1155" s="11" t="s">
        <v>76</v>
      </c>
      <c r="AY1155" s="238" t="s">
        <v>195</v>
      </c>
    </row>
    <row r="1156" s="15" customFormat="1">
      <c r="A1156" s="15"/>
      <c r="B1156" s="287"/>
      <c r="C1156" s="288"/>
      <c r="D1156" s="213" t="s">
        <v>199</v>
      </c>
      <c r="E1156" s="289" t="s">
        <v>1</v>
      </c>
      <c r="F1156" s="290" t="s">
        <v>1422</v>
      </c>
      <c r="G1156" s="288"/>
      <c r="H1156" s="291">
        <v>977.02200000000005</v>
      </c>
      <c r="I1156" s="292"/>
      <c r="J1156" s="288"/>
      <c r="K1156" s="288"/>
      <c r="L1156" s="293"/>
      <c r="M1156" s="294"/>
      <c r="N1156" s="295"/>
      <c r="O1156" s="295"/>
      <c r="P1156" s="295"/>
      <c r="Q1156" s="295"/>
      <c r="R1156" s="295"/>
      <c r="S1156" s="295"/>
      <c r="T1156" s="296"/>
      <c r="U1156" s="15"/>
      <c r="V1156" s="15"/>
      <c r="W1156" s="15"/>
      <c r="X1156" s="15"/>
      <c r="Y1156" s="15"/>
      <c r="Z1156" s="15"/>
      <c r="AA1156" s="15"/>
      <c r="AB1156" s="15"/>
      <c r="AC1156" s="15"/>
      <c r="AD1156" s="15"/>
      <c r="AE1156" s="15"/>
      <c r="AT1156" s="297" t="s">
        <v>199</v>
      </c>
      <c r="AU1156" s="297" t="s">
        <v>85</v>
      </c>
      <c r="AV1156" s="15" t="s">
        <v>234</v>
      </c>
      <c r="AW1156" s="15" t="s">
        <v>32</v>
      </c>
      <c r="AX1156" s="15" t="s">
        <v>83</v>
      </c>
      <c r="AY1156" s="297" t="s">
        <v>195</v>
      </c>
    </row>
    <row r="1157" s="2" customFormat="1" ht="33" customHeight="1">
      <c r="A1157" s="39"/>
      <c r="B1157" s="40"/>
      <c r="C1157" s="200" t="s">
        <v>221</v>
      </c>
      <c r="D1157" s="200" t="s">
        <v>191</v>
      </c>
      <c r="E1157" s="201" t="s">
        <v>3722</v>
      </c>
      <c r="F1157" s="202" t="s">
        <v>3723</v>
      </c>
      <c r="G1157" s="203" t="s">
        <v>1411</v>
      </c>
      <c r="H1157" s="204">
        <v>881.08000000000004</v>
      </c>
      <c r="I1157" s="205"/>
      <c r="J1157" s="206">
        <f>ROUND(I1157*H1157,2)</f>
        <v>0</v>
      </c>
      <c r="K1157" s="202" t="s">
        <v>1412</v>
      </c>
      <c r="L1157" s="45"/>
      <c r="M1157" s="207" t="s">
        <v>1</v>
      </c>
      <c r="N1157" s="208" t="s">
        <v>41</v>
      </c>
      <c r="O1157" s="92"/>
      <c r="P1157" s="209">
        <f>O1157*H1157</f>
        <v>0</v>
      </c>
      <c r="Q1157" s="209">
        <v>0</v>
      </c>
      <c r="R1157" s="209">
        <f>Q1157*H1157</f>
        <v>0</v>
      </c>
      <c r="S1157" s="209">
        <v>0</v>
      </c>
      <c r="T1157" s="210">
        <f>S1157*H1157</f>
        <v>0</v>
      </c>
      <c r="U1157" s="39"/>
      <c r="V1157" s="39"/>
      <c r="W1157" s="39"/>
      <c r="X1157" s="39"/>
      <c r="Y1157" s="39"/>
      <c r="Z1157" s="39"/>
      <c r="AA1157" s="39"/>
      <c r="AB1157" s="39"/>
      <c r="AC1157" s="39"/>
      <c r="AD1157" s="39"/>
      <c r="AE1157" s="39"/>
      <c r="AR1157" s="211" t="s">
        <v>234</v>
      </c>
      <c r="AT1157" s="211" t="s">
        <v>191</v>
      </c>
      <c r="AU1157" s="211" t="s">
        <v>85</v>
      </c>
      <c r="AY1157" s="18" t="s">
        <v>195</v>
      </c>
      <c r="BE1157" s="212">
        <f>IF(N1157="základní",J1157,0)</f>
        <v>0</v>
      </c>
      <c r="BF1157" s="212">
        <f>IF(N1157="snížená",J1157,0)</f>
        <v>0</v>
      </c>
      <c r="BG1157" s="212">
        <f>IF(N1157="zákl. přenesená",J1157,0)</f>
        <v>0</v>
      </c>
      <c r="BH1157" s="212">
        <f>IF(N1157="sníž. přenesená",J1157,0)</f>
        <v>0</v>
      </c>
      <c r="BI1157" s="212">
        <f>IF(N1157="nulová",J1157,0)</f>
        <v>0</v>
      </c>
      <c r="BJ1157" s="18" t="s">
        <v>83</v>
      </c>
      <c r="BK1157" s="212">
        <f>ROUND(I1157*H1157,2)</f>
        <v>0</v>
      </c>
      <c r="BL1157" s="18" t="s">
        <v>234</v>
      </c>
      <c r="BM1157" s="211" t="s">
        <v>3724</v>
      </c>
    </row>
    <row r="1158" s="10" customFormat="1">
      <c r="A1158" s="10"/>
      <c r="B1158" s="218"/>
      <c r="C1158" s="219"/>
      <c r="D1158" s="213" t="s">
        <v>199</v>
      </c>
      <c r="E1158" s="220" t="s">
        <v>1</v>
      </c>
      <c r="F1158" s="221" t="s">
        <v>3130</v>
      </c>
      <c r="G1158" s="219"/>
      <c r="H1158" s="220" t="s">
        <v>1</v>
      </c>
      <c r="I1158" s="222"/>
      <c r="J1158" s="219"/>
      <c r="K1158" s="219"/>
      <c r="L1158" s="223"/>
      <c r="M1158" s="224"/>
      <c r="N1158" s="225"/>
      <c r="O1158" s="225"/>
      <c r="P1158" s="225"/>
      <c r="Q1158" s="225"/>
      <c r="R1158" s="225"/>
      <c r="S1158" s="225"/>
      <c r="T1158" s="226"/>
      <c r="U1158" s="10"/>
      <c r="V1158" s="10"/>
      <c r="W1158" s="10"/>
      <c r="X1158" s="10"/>
      <c r="Y1158" s="10"/>
      <c r="Z1158" s="10"/>
      <c r="AA1158" s="10"/>
      <c r="AB1158" s="10"/>
      <c r="AC1158" s="10"/>
      <c r="AD1158" s="10"/>
      <c r="AE1158" s="10"/>
      <c r="AT1158" s="227" t="s">
        <v>199</v>
      </c>
      <c r="AU1158" s="227" t="s">
        <v>85</v>
      </c>
      <c r="AV1158" s="10" t="s">
        <v>83</v>
      </c>
      <c r="AW1158" s="10" t="s">
        <v>32</v>
      </c>
      <c r="AX1158" s="10" t="s">
        <v>76</v>
      </c>
      <c r="AY1158" s="227" t="s">
        <v>195</v>
      </c>
    </row>
    <row r="1159" s="10" customFormat="1">
      <c r="A1159" s="10"/>
      <c r="B1159" s="218"/>
      <c r="C1159" s="219"/>
      <c r="D1159" s="213" t="s">
        <v>199</v>
      </c>
      <c r="E1159" s="220" t="s">
        <v>1</v>
      </c>
      <c r="F1159" s="221" t="s">
        <v>3709</v>
      </c>
      <c r="G1159" s="219"/>
      <c r="H1159" s="220" t="s">
        <v>1</v>
      </c>
      <c r="I1159" s="222"/>
      <c r="J1159" s="219"/>
      <c r="K1159" s="219"/>
      <c r="L1159" s="223"/>
      <c r="M1159" s="224"/>
      <c r="N1159" s="225"/>
      <c r="O1159" s="225"/>
      <c r="P1159" s="225"/>
      <c r="Q1159" s="225"/>
      <c r="R1159" s="225"/>
      <c r="S1159" s="225"/>
      <c r="T1159" s="226"/>
      <c r="U1159" s="10"/>
      <c r="V1159" s="10"/>
      <c r="W1159" s="10"/>
      <c r="X1159" s="10"/>
      <c r="Y1159" s="10"/>
      <c r="Z1159" s="10"/>
      <c r="AA1159" s="10"/>
      <c r="AB1159" s="10"/>
      <c r="AC1159" s="10"/>
      <c r="AD1159" s="10"/>
      <c r="AE1159" s="10"/>
      <c r="AT1159" s="227" t="s">
        <v>199</v>
      </c>
      <c r="AU1159" s="227" t="s">
        <v>85</v>
      </c>
      <c r="AV1159" s="10" t="s">
        <v>83</v>
      </c>
      <c r="AW1159" s="10" t="s">
        <v>32</v>
      </c>
      <c r="AX1159" s="10" t="s">
        <v>76</v>
      </c>
      <c r="AY1159" s="227" t="s">
        <v>195</v>
      </c>
    </row>
    <row r="1160" s="11" customFormat="1">
      <c r="A1160" s="11"/>
      <c r="B1160" s="228"/>
      <c r="C1160" s="229"/>
      <c r="D1160" s="213" t="s">
        <v>199</v>
      </c>
      <c r="E1160" s="230" t="s">
        <v>1</v>
      </c>
      <c r="F1160" s="231" t="s">
        <v>3132</v>
      </c>
      <c r="G1160" s="229"/>
      <c r="H1160" s="232">
        <v>16.620000000000001</v>
      </c>
      <c r="I1160" s="233"/>
      <c r="J1160" s="229"/>
      <c r="K1160" s="229"/>
      <c r="L1160" s="234"/>
      <c r="M1160" s="235"/>
      <c r="N1160" s="236"/>
      <c r="O1160" s="236"/>
      <c r="P1160" s="236"/>
      <c r="Q1160" s="236"/>
      <c r="R1160" s="236"/>
      <c r="S1160" s="236"/>
      <c r="T1160" s="237"/>
      <c r="U1160" s="11"/>
      <c r="V1160" s="11"/>
      <c r="W1160" s="11"/>
      <c r="X1160" s="11"/>
      <c r="Y1160" s="11"/>
      <c r="Z1160" s="11"/>
      <c r="AA1160" s="11"/>
      <c r="AB1160" s="11"/>
      <c r="AC1160" s="11"/>
      <c r="AD1160" s="11"/>
      <c r="AE1160" s="11"/>
      <c r="AT1160" s="238" t="s">
        <v>199</v>
      </c>
      <c r="AU1160" s="238" t="s">
        <v>85</v>
      </c>
      <c r="AV1160" s="11" t="s">
        <v>85</v>
      </c>
      <c r="AW1160" s="11" t="s">
        <v>32</v>
      </c>
      <c r="AX1160" s="11" t="s">
        <v>76</v>
      </c>
      <c r="AY1160" s="238" t="s">
        <v>195</v>
      </c>
    </row>
    <row r="1161" s="11" customFormat="1">
      <c r="A1161" s="11"/>
      <c r="B1161" s="228"/>
      <c r="C1161" s="229"/>
      <c r="D1161" s="213" t="s">
        <v>199</v>
      </c>
      <c r="E1161" s="230" t="s">
        <v>1</v>
      </c>
      <c r="F1161" s="231" t="s">
        <v>3127</v>
      </c>
      <c r="G1161" s="229"/>
      <c r="H1161" s="232">
        <v>6.5</v>
      </c>
      <c r="I1161" s="233"/>
      <c r="J1161" s="229"/>
      <c r="K1161" s="229"/>
      <c r="L1161" s="234"/>
      <c r="M1161" s="235"/>
      <c r="N1161" s="236"/>
      <c r="O1161" s="236"/>
      <c r="P1161" s="236"/>
      <c r="Q1161" s="236"/>
      <c r="R1161" s="236"/>
      <c r="S1161" s="236"/>
      <c r="T1161" s="237"/>
      <c r="U1161" s="11"/>
      <c r="V1161" s="11"/>
      <c r="W1161" s="11"/>
      <c r="X1161" s="11"/>
      <c r="Y1161" s="11"/>
      <c r="Z1161" s="11"/>
      <c r="AA1161" s="11"/>
      <c r="AB1161" s="11"/>
      <c r="AC1161" s="11"/>
      <c r="AD1161" s="11"/>
      <c r="AE1161" s="11"/>
      <c r="AT1161" s="238" t="s">
        <v>199</v>
      </c>
      <c r="AU1161" s="238" t="s">
        <v>85</v>
      </c>
      <c r="AV1161" s="11" t="s">
        <v>85</v>
      </c>
      <c r="AW1161" s="11" t="s">
        <v>32</v>
      </c>
      <c r="AX1161" s="11" t="s">
        <v>76</v>
      </c>
      <c r="AY1161" s="238" t="s">
        <v>195</v>
      </c>
    </row>
    <row r="1162" s="11" customFormat="1">
      <c r="A1162" s="11"/>
      <c r="B1162" s="228"/>
      <c r="C1162" s="229"/>
      <c r="D1162" s="213" t="s">
        <v>199</v>
      </c>
      <c r="E1162" s="230" t="s">
        <v>1</v>
      </c>
      <c r="F1162" s="231" t="s">
        <v>3133</v>
      </c>
      <c r="G1162" s="229"/>
      <c r="H1162" s="232">
        <v>149.44800000000001</v>
      </c>
      <c r="I1162" s="233"/>
      <c r="J1162" s="229"/>
      <c r="K1162" s="229"/>
      <c r="L1162" s="234"/>
      <c r="M1162" s="235"/>
      <c r="N1162" s="236"/>
      <c r="O1162" s="236"/>
      <c r="P1162" s="236"/>
      <c r="Q1162" s="236"/>
      <c r="R1162" s="236"/>
      <c r="S1162" s="236"/>
      <c r="T1162" s="237"/>
      <c r="U1162" s="11"/>
      <c r="V1162" s="11"/>
      <c r="W1162" s="11"/>
      <c r="X1162" s="11"/>
      <c r="Y1162" s="11"/>
      <c r="Z1162" s="11"/>
      <c r="AA1162" s="11"/>
      <c r="AB1162" s="11"/>
      <c r="AC1162" s="11"/>
      <c r="AD1162" s="11"/>
      <c r="AE1162" s="11"/>
      <c r="AT1162" s="238" t="s">
        <v>199</v>
      </c>
      <c r="AU1162" s="238" t="s">
        <v>85</v>
      </c>
      <c r="AV1162" s="11" t="s">
        <v>85</v>
      </c>
      <c r="AW1162" s="11" t="s">
        <v>32</v>
      </c>
      <c r="AX1162" s="11" t="s">
        <v>76</v>
      </c>
      <c r="AY1162" s="238" t="s">
        <v>195</v>
      </c>
    </row>
    <row r="1163" s="11" customFormat="1">
      <c r="A1163" s="11"/>
      <c r="B1163" s="228"/>
      <c r="C1163" s="229"/>
      <c r="D1163" s="213" t="s">
        <v>199</v>
      </c>
      <c r="E1163" s="230" t="s">
        <v>1</v>
      </c>
      <c r="F1163" s="231" t="s">
        <v>3134</v>
      </c>
      <c r="G1163" s="229"/>
      <c r="H1163" s="232">
        <v>16.25</v>
      </c>
      <c r="I1163" s="233"/>
      <c r="J1163" s="229"/>
      <c r="K1163" s="229"/>
      <c r="L1163" s="234"/>
      <c r="M1163" s="235"/>
      <c r="N1163" s="236"/>
      <c r="O1163" s="236"/>
      <c r="P1163" s="236"/>
      <c r="Q1163" s="236"/>
      <c r="R1163" s="236"/>
      <c r="S1163" s="236"/>
      <c r="T1163" s="237"/>
      <c r="U1163" s="11"/>
      <c r="V1163" s="11"/>
      <c r="W1163" s="11"/>
      <c r="X1163" s="11"/>
      <c r="Y1163" s="11"/>
      <c r="Z1163" s="11"/>
      <c r="AA1163" s="11"/>
      <c r="AB1163" s="11"/>
      <c r="AC1163" s="11"/>
      <c r="AD1163" s="11"/>
      <c r="AE1163" s="11"/>
      <c r="AT1163" s="238" t="s">
        <v>199</v>
      </c>
      <c r="AU1163" s="238" t="s">
        <v>85</v>
      </c>
      <c r="AV1163" s="11" t="s">
        <v>85</v>
      </c>
      <c r="AW1163" s="11" t="s">
        <v>32</v>
      </c>
      <c r="AX1163" s="11" t="s">
        <v>76</v>
      </c>
      <c r="AY1163" s="238" t="s">
        <v>195</v>
      </c>
    </row>
    <row r="1164" s="11" customFormat="1">
      <c r="A1164" s="11"/>
      <c r="B1164" s="228"/>
      <c r="C1164" s="229"/>
      <c r="D1164" s="213" t="s">
        <v>199</v>
      </c>
      <c r="E1164" s="230" t="s">
        <v>1</v>
      </c>
      <c r="F1164" s="231" t="s">
        <v>3135</v>
      </c>
      <c r="G1164" s="229"/>
      <c r="H1164" s="232">
        <v>123.612</v>
      </c>
      <c r="I1164" s="233"/>
      <c r="J1164" s="229"/>
      <c r="K1164" s="229"/>
      <c r="L1164" s="234"/>
      <c r="M1164" s="235"/>
      <c r="N1164" s="236"/>
      <c r="O1164" s="236"/>
      <c r="P1164" s="236"/>
      <c r="Q1164" s="236"/>
      <c r="R1164" s="236"/>
      <c r="S1164" s="236"/>
      <c r="T1164" s="237"/>
      <c r="U1164" s="11"/>
      <c r="V1164" s="11"/>
      <c r="W1164" s="11"/>
      <c r="X1164" s="11"/>
      <c r="Y1164" s="11"/>
      <c r="Z1164" s="11"/>
      <c r="AA1164" s="11"/>
      <c r="AB1164" s="11"/>
      <c r="AC1164" s="11"/>
      <c r="AD1164" s="11"/>
      <c r="AE1164" s="11"/>
      <c r="AT1164" s="238" t="s">
        <v>199</v>
      </c>
      <c r="AU1164" s="238" t="s">
        <v>85</v>
      </c>
      <c r="AV1164" s="11" t="s">
        <v>85</v>
      </c>
      <c r="AW1164" s="11" t="s">
        <v>32</v>
      </c>
      <c r="AX1164" s="11" t="s">
        <v>76</v>
      </c>
      <c r="AY1164" s="238" t="s">
        <v>195</v>
      </c>
    </row>
    <row r="1165" s="11" customFormat="1">
      <c r="A1165" s="11"/>
      <c r="B1165" s="228"/>
      <c r="C1165" s="229"/>
      <c r="D1165" s="213" t="s">
        <v>199</v>
      </c>
      <c r="E1165" s="230" t="s">
        <v>1</v>
      </c>
      <c r="F1165" s="231" t="s">
        <v>3134</v>
      </c>
      <c r="G1165" s="229"/>
      <c r="H1165" s="232">
        <v>16.25</v>
      </c>
      <c r="I1165" s="233"/>
      <c r="J1165" s="229"/>
      <c r="K1165" s="229"/>
      <c r="L1165" s="234"/>
      <c r="M1165" s="235"/>
      <c r="N1165" s="236"/>
      <c r="O1165" s="236"/>
      <c r="P1165" s="236"/>
      <c r="Q1165" s="236"/>
      <c r="R1165" s="236"/>
      <c r="S1165" s="236"/>
      <c r="T1165" s="237"/>
      <c r="U1165" s="11"/>
      <c r="V1165" s="11"/>
      <c r="W1165" s="11"/>
      <c r="X1165" s="11"/>
      <c r="Y1165" s="11"/>
      <c r="Z1165" s="11"/>
      <c r="AA1165" s="11"/>
      <c r="AB1165" s="11"/>
      <c r="AC1165" s="11"/>
      <c r="AD1165" s="11"/>
      <c r="AE1165" s="11"/>
      <c r="AT1165" s="238" t="s">
        <v>199</v>
      </c>
      <c r="AU1165" s="238" t="s">
        <v>85</v>
      </c>
      <c r="AV1165" s="11" t="s">
        <v>85</v>
      </c>
      <c r="AW1165" s="11" t="s">
        <v>32</v>
      </c>
      <c r="AX1165" s="11" t="s">
        <v>76</v>
      </c>
      <c r="AY1165" s="238" t="s">
        <v>195</v>
      </c>
    </row>
    <row r="1166" s="16" customFormat="1">
      <c r="A1166" s="16"/>
      <c r="B1166" s="298"/>
      <c r="C1166" s="299"/>
      <c r="D1166" s="213" t="s">
        <v>199</v>
      </c>
      <c r="E1166" s="300" t="s">
        <v>1</v>
      </c>
      <c r="F1166" s="301" t="s">
        <v>1498</v>
      </c>
      <c r="G1166" s="299"/>
      <c r="H1166" s="302">
        <v>328.68000000000001</v>
      </c>
      <c r="I1166" s="303"/>
      <c r="J1166" s="299"/>
      <c r="K1166" s="299"/>
      <c r="L1166" s="304"/>
      <c r="M1166" s="305"/>
      <c r="N1166" s="306"/>
      <c r="O1166" s="306"/>
      <c r="P1166" s="306"/>
      <c r="Q1166" s="306"/>
      <c r="R1166" s="306"/>
      <c r="S1166" s="306"/>
      <c r="T1166" s="307"/>
      <c r="U1166" s="16"/>
      <c r="V1166" s="16"/>
      <c r="W1166" s="16"/>
      <c r="X1166" s="16"/>
      <c r="Y1166" s="16"/>
      <c r="Z1166" s="16"/>
      <c r="AA1166" s="16"/>
      <c r="AB1166" s="16"/>
      <c r="AC1166" s="16"/>
      <c r="AD1166" s="16"/>
      <c r="AE1166" s="16"/>
      <c r="AT1166" s="308" t="s">
        <v>199</v>
      </c>
      <c r="AU1166" s="308" t="s">
        <v>85</v>
      </c>
      <c r="AV1166" s="16" t="s">
        <v>229</v>
      </c>
      <c r="AW1166" s="16" t="s">
        <v>32</v>
      </c>
      <c r="AX1166" s="16" t="s">
        <v>76</v>
      </c>
      <c r="AY1166" s="308" t="s">
        <v>195</v>
      </c>
    </row>
    <row r="1167" s="10" customFormat="1">
      <c r="A1167" s="10"/>
      <c r="B1167" s="218"/>
      <c r="C1167" s="219"/>
      <c r="D1167" s="213" t="s">
        <v>199</v>
      </c>
      <c r="E1167" s="220" t="s">
        <v>1</v>
      </c>
      <c r="F1167" s="221" t="s">
        <v>3710</v>
      </c>
      <c r="G1167" s="219"/>
      <c r="H1167" s="220" t="s">
        <v>1</v>
      </c>
      <c r="I1167" s="222"/>
      <c r="J1167" s="219"/>
      <c r="K1167" s="219"/>
      <c r="L1167" s="223"/>
      <c r="M1167" s="224"/>
      <c r="N1167" s="225"/>
      <c r="O1167" s="225"/>
      <c r="P1167" s="225"/>
      <c r="Q1167" s="225"/>
      <c r="R1167" s="225"/>
      <c r="S1167" s="225"/>
      <c r="T1167" s="226"/>
      <c r="U1167" s="10"/>
      <c r="V1167" s="10"/>
      <c r="W1167" s="10"/>
      <c r="X1167" s="10"/>
      <c r="Y1167" s="10"/>
      <c r="Z1167" s="10"/>
      <c r="AA1167" s="10"/>
      <c r="AB1167" s="10"/>
      <c r="AC1167" s="10"/>
      <c r="AD1167" s="10"/>
      <c r="AE1167" s="10"/>
      <c r="AT1167" s="227" t="s">
        <v>199</v>
      </c>
      <c r="AU1167" s="227" t="s">
        <v>85</v>
      </c>
      <c r="AV1167" s="10" t="s">
        <v>83</v>
      </c>
      <c r="AW1167" s="10" t="s">
        <v>32</v>
      </c>
      <c r="AX1167" s="10" t="s">
        <v>76</v>
      </c>
      <c r="AY1167" s="227" t="s">
        <v>195</v>
      </c>
    </row>
    <row r="1168" s="11" customFormat="1">
      <c r="A1168" s="11"/>
      <c r="B1168" s="228"/>
      <c r="C1168" s="229"/>
      <c r="D1168" s="213" t="s">
        <v>199</v>
      </c>
      <c r="E1168" s="230" t="s">
        <v>1</v>
      </c>
      <c r="F1168" s="231" t="s">
        <v>3711</v>
      </c>
      <c r="G1168" s="229"/>
      <c r="H1168" s="232">
        <v>27.699999999999999</v>
      </c>
      <c r="I1168" s="233"/>
      <c r="J1168" s="229"/>
      <c r="K1168" s="229"/>
      <c r="L1168" s="234"/>
      <c r="M1168" s="235"/>
      <c r="N1168" s="236"/>
      <c r="O1168" s="236"/>
      <c r="P1168" s="236"/>
      <c r="Q1168" s="236"/>
      <c r="R1168" s="236"/>
      <c r="S1168" s="236"/>
      <c r="T1168" s="237"/>
      <c r="U1168" s="11"/>
      <c r="V1168" s="11"/>
      <c r="W1168" s="11"/>
      <c r="X1168" s="11"/>
      <c r="Y1168" s="11"/>
      <c r="Z1168" s="11"/>
      <c r="AA1168" s="11"/>
      <c r="AB1168" s="11"/>
      <c r="AC1168" s="11"/>
      <c r="AD1168" s="11"/>
      <c r="AE1168" s="11"/>
      <c r="AT1168" s="238" t="s">
        <v>199</v>
      </c>
      <c r="AU1168" s="238" t="s">
        <v>85</v>
      </c>
      <c r="AV1168" s="11" t="s">
        <v>85</v>
      </c>
      <c r="AW1168" s="11" t="s">
        <v>32</v>
      </c>
      <c r="AX1168" s="11" t="s">
        <v>76</v>
      </c>
      <c r="AY1168" s="238" t="s">
        <v>195</v>
      </c>
    </row>
    <row r="1169" s="11" customFormat="1">
      <c r="A1169" s="11"/>
      <c r="B1169" s="228"/>
      <c r="C1169" s="229"/>
      <c r="D1169" s="213" t="s">
        <v>199</v>
      </c>
      <c r="E1169" s="230" t="s">
        <v>1</v>
      </c>
      <c r="F1169" s="231" t="s">
        <v>3712</v>
      </c>
      <c r="G1169" s="229"/>
      <c r="H1169" s="232">
        <v>11.6</v>
      </c>
      <c r="I1169" s="233"/>
      <c r="J1169" s="229"/>
      <c r="K1169" s="229"/>
      <c r="L1169" s="234"/>
      <c r="M1169" s="235"/>
      <c r="N1169" s="236"/>
      <c r="O1169" s="236"/>
      <c r="P1169" s="236"/>
      <c r="Q1169" s="236"/>
      <c r="R1169" s="236"/>
      <c r="S1169" s="236"/>
      <c r="T1169" s="237"/>
      <c r="U1169" s="11"/>
      <c r="V1169" s="11"/>
      <c r="W1169" s="11"/>
      <c r="X1169" s="11"/>
      <c r="Y1169" s="11"/>
      <c r="Z1169" s="11"/>
      <c r="AA1169" s="11"/>
      <c r="AB1169" s="11"/>
      <c r="AC1169" s="11"/>
      <c r="AD1169" s="11"/>
      <c r="AE1169" s="11"/>
      <c r="AT1169" s="238" t="s">
        <v>199</v>
      </c>
      <c r="AU1169" s="238" t="s">
        <v>85</v>
      </c>
      <c r="AV1169" s="11" t="s">
        <v>85</v>
      </c>
      <c r="AW1169" s="11" t="s">
        <v>32</v>
      </c>
      <c r="AX1169" s="11" t="s">
        <v>76</v>
      </c>
      <c r="AY1169" s="238" t="s">
        <v>195</v>
      </c>
    </row>
    <row r="1170" s="11" customFormat="1">
      <c r="A1170" s="11"/>
      <c r="B1170" s="228"/>
      <c r="C1170" s="229"/>
      <c r="D1170" s="213" t="s">
        <v>199</v>
      </c>
      <c r="E1170" s="230" t="s">
        <v>1</v>
      </c>
      <c r="F1170" s="231" t="s">
        <v>3713</v>
      </c>
      <c r="G1170" s="229"/>
      <c r="H1170" s="232">
        <v>249.08000000000001</v>
      </c>
      <c r="I1170" s="233"/>
      <c r="J1170" s="229"/>
      <c r="K1170" s="229"/>
      <c r="L1170" s="234"/>
      <c r="M1170" s="235"/>
      <c r="N1170" s="236"/>
      <c r="O1170" s="236"/>
      <c r="P1170" s="236"/>
      <c r="Q1170" s="236"/>
      <c r="R1170" s="236"/>
      <c r="S1170" s="236"/>
      <c r="T1170" s="237"/>
      <c r="U1170" s="11"/>
      <c r="V1170" s="11"/>
      <c r="W1170" s="11"/>
      <c r="X1170" s="11"/>
      <c r="Y1170" s="11"/>
      <c r="Z1170" s="11"/>
      <c r="AA1170" s="11"/>
      <c r="AB1170" s="11"/>
      <c r="AC1170" s="11"/>
      <c r="AD1170" s="11"/>
      <c r="AE1170" s="11"/>
      <c r="AT1170" s="238" t="s">
        <v>199</v>
      </c>
      <c r="AU1170" s="238" t="s">
        <v>85</v>
      </c>
      <c r="AV1170" s="11" t="s">
        <v>85</v>
      </c>
      <c r="AW1170" s="11" t="s">
        <v>32</v>
      </c>
      <c r="AX1170" s="11" t="s">
        <v>76</v>
      </c>
      <c r="AY1170" s="238" t="s">
        <v>195</v>
      </c>
    </row>
    <row r="1171" s="11" customFormat="1">
      <c r="A1171" s="11"/>
      <c r="B1171" s="228"/>
      <c r="C1171" s="229"/>
      <c r="D1171" s="213" t="s">
        <v>199</v>
      </c>
      <c r="E1171" s="230" t="s">
        <v>1</v>
      </c>
      <c r="F1171" s="231" t="s">
        <v>3714</v>
      </c>
      <c r="G1171" s="229"/>
      <c r="H1171" s="232">
        <v>29</v>
      </c>
      <c r="I1171" s="233"/>
      <c r="J1171" s="229"/>
      <c r="K1171" s="229"/>
      <c r="L1171" s="234"/>
      <c r="M1171" s="235"/>
      <c r="N1171" s="236"/>
      <c r="O1171" s="236"/>
      <c r="P1171" s="236"/>
      <c r="Q1171" s="236"/>
      <c r="R1171" s="236"/>
      <c r="S1171" s="236"/>
      <c r="T1171" s="237"/>
      <c r="U1171" s="11"/>
      <c r="V1171" s="11"/>
      <c r="W1171" s="11"/>
      <c r="X1171" s="11"/>
      <c r="Y1171" s="11"/>
      <c r="Z1171" s="11"/>
      <c r="AA1171" s="11"/>
      <c r="AB1171" s="11"/>
      <c r="AC1171" s="11"/>
      <c r="AD1171" s="11"/>
      <c r="AE1171" s="11"/>
      <c r="AT1171" s="238" t="s">
        <v>199</v>
      </c>
      <c r="AU1171" s="238" t="s">
        <v>85</v>
      </c>
      <c r="AV1171" s="11" t="s">
        <v>85</v>
      </c>
      <c r="AW1171" s="11" t="s">
        <v>32</v>
      </c>
      <c r="AX1171" s="11" t="s">
        <v>76</v>
      </c>
      <c r="AY1171" s="238" t="s">
        <v>195</v>
      </c>
    </row>
    <row r="1172" s="11" customFormat="1">
      <c r="A1172" s="11"/>
      <c r="B1172" s="228"/>
      <c r="C1172" s="229"/>
      <c r="D1172" s="213" t="s">
        <v>199</v>
      </c>
      <c r="E1172" s="230" t="s">
        <v>1</v>
      </c>
      <c r="F1172" s="231" t="s">
        <v>3715</v>
      </c>
      <c r="G1172" s="229"/>
      <c r="H1172" s="232">
        <v>206.02000000000001</v>
      </c>
      <c r="I1172" s="233"/>
      <c r="J1172" s="229"/>
      <c r="K1172" s="229"/>
      <c r="L1172" s="234"/>
      <c r="M1172" s="235"/>
      <c r="N1172" s="236"/>
      <c r="O1172" s="236"/>
      <c r="P1172" s="236"/>
      <c r="Q1172" s="236"/>
      <c r="R1172" s="236"/>
      <c r="S1172" s="236"/>
      <c r="T1172" s="237"/>
      <c r="U1172" s="11"/>
      <c r="V1172" s="11"/>
      <c r="W1172" s="11"/>
      <c r="X1172" s="11"/>
      <c r="Y1172" s="11"/>
      <c r="Z1172" s="11"/>
      <c r="AA1172" s="11"/>
      <c r="AB1172" s="11"/>
      <c r="AC1172" s="11"/>
      <c r="AD1172" s="11"/>
      <c r="AE1172" s="11"/>
      <c r="AT1172" s="238" t="s">
        <v>199</v>
      </c>
      <c r="AU1172" s="238" t="s">
        <v>85</v>
      </c>
      <c r="AV1172" s="11" t="s">
        <v>85</v>
      </c>
      <c r="AW1172" s="11" t="s">
        <v>32</v>
      </c>
      <c r="AX1172" s="11" t="s">
        <v>76</v>
      </c>
      <c r="AY1172" s="238" t="s">
        <v>195</v>
      </c>
    </row>
    <row r="1173" s="11" customFormat="1">
      <c r="A1173" s="11"/>
      <c r="B1173" s="228"/>
      <c r="C1173" s="229"/>
      <c r="D1173" s="213" t="s">
        <v>199</v>
      </c>
      <c r="E1173" s="230" t="s">
        <v>1</v>
      </c>
      <c r="F1173" s="231" t="s">
        <v>3714</v>
      </c>
      <c r="G1173" s="229"/>
      <c r="H1173" s="232">
        <v>29</v>
      </c>
      <c r="I1173" s="233"/>
      <c r="J1173" s="229"/>
      <c r="K1173" s="229"/>
      <c r="L1173" s="234"/>
      <c r="M1173" s="235"/>
      <c r="N1173" s="236"/>
      <c r="O1173" s="236"/>
      <c r="P1173" s="236"/>
      <c r="Q1173" s="236"/>
      <c r="R1173" s="236"/>
      <c r="S1173" s="236"/>
      <c r="T1173" s="237"/>
      <c r="U1173" s="11"/>
      <c r="V1173" s="11"/>
      <c r="W1173" s="11"/>
      <c r="X1173" s="11"/>
      <c r="Y1173" s="11"/>
      <c r="Z1173" s="11"/>
      <c r="AA1173" s="11"/>
      <c r="AB1173" s="11"/>
      <c r="AC1173" s="11"/>
      <c r="AD1173" s="11"/>
      <c r="AE1173" s="11"/>
      <c r="AT1173" s="238" t="s">
        <v>199</v>
      </c>
      <c r="AU1173" s="238" t="s">
        <v>85</v>
      </c>
      <c r="AV1173" s="11" t="s">
        <v>85</v>
      </c>
      <c r="AW1173" s="11" t="s">
        <v>32</v>
      </c>
      <c r="AX1173" s="11" t="s">
        <v>76</v>
      </c>
      <c r="AY1173" s="238" t="s">
        <v>195</v>
      </c>
    </row>
    <row r="1174" s="16" customFormat="1">
      <c r="A1174" s="16"/>
      <c r="B1174" s="298"/>
      <c r="C1174" s="299"/>
      <c r="D1174" s="213" t="s">
        <v>199</v>
      </c>
      <c r="E1174" s="300" t="s">
        <v>1</v>
      </c>
      <c r="F1174" s="301" t="s">
        <v>1498</v>
      </c>
      <c r="G1174" s="299"/>
      <c r="H1174" s="302">
        <v>552.39999999999998</v>
      </c>
      <c r="I1174" s="303"/>
      <c r="J1174" s="299"/>
      <c r="K1174" s="299"/>
      <c r="L1174" s="304"/>
      <c r="M1174" s="305"/>
      <c r="N1174" s="306"/>
      <c r="O1174" s="306"/>
      <c r="P1174" s="306"/>
      <c r="Q1174" s="306"/>
      <c r="R1174" s="306"/>
      <c r="S1174" s="306"/>
      <c r="T1174" s="307"/>
      <c r="U1174" s="16"/>
      <c r="V1174" s="16"/>
      <c r="W1174" s="16"/>
      <c r="X1174" s="16"/>
      <c r="Y1174" s="16"/>
      <c r="Z1174" s="16"/>
      <c r="AA1174" s="16"/>
      <c r="AB1174" s="16"/>
      <c r="AC1174" s="16"/>
      <c r="AD1174" s="16"/>
      <c r="AE1174" s="16"/>
      <c r="AT1174" s="308" t="s">
        <v>199</v>
      </c>
      <c r="AU1174" s="308" t="s">
        <v>85</v>
      </c>
      <c r="AV1174" s="16" t="s">
        <v>229</v>
      </c>
      <c r="AW1174" s="16" t="s">
        <v>32</v>
      </c>
      <c r="AX1174" s="16" t="s">
        <v>76</v>
      </c>
      <c r="AY1174" s="308" t="s">
        <v>195</v>
      </c>
    </row>
    <row r="1175" s="15" customFormat="1">
      <c r="A1175" s="15"/>
      <c r="B1175" s="287"/>
      <c r="C1175" s="288"/>
      <c r="D1175" s="213" t="s">
        <v>199</v>
      </c>
      <c r="E1175" s="289" t="s">
        <v>1</v>
      </c>
      <c r="F1175" s="290" t="s">
        <v>1422</v>
      </c>
      <c r="G1175" s="288"/>
      <c r="H1175" s="291">
        <v>881.08000000000004</v>
      </c>
      <c r="I1175" s="292"/>
      <c r="J1175" s="288"/>
      <c r="K1175" s="288"/>
      <c r="L1175" s="293"/>
      <c r="M1175" s="294"/>
      <c r="N1175" s="295"/>
      <c r="O1175" s="295"/>
      <c r="P1175" s="295"/>
      <c r="Q1175" s="295"/>
      <c r="R1175" s="295"/>
      <c r="S1175" s="295"/>
      <c r="T1175" s="296"/>
      <c r="U1175" s="15"/>
      <c r="V1175" s="15"/>
      <c r="W1175" s="15"/>
      <c r="X1175" s="15"/>
      <c r="Y1175" s="15"/>
      <c r="Z1175" s="15"/>
      <c r="AA1175" s="15"/>
      <c r="AB1175" s="15"/>
      <c r="AC1175" s="15"/>
      <c r="AD1175" s="15"/>
      <c r="AE1175" s="15"/>
      <c r="AT1175" s="297" t="s">
        <v>199</v>
      </c>
      <c r="AU1175" s="297" t="s">
        <v>85</v>
      </c>
      <c r="AV1175" s="15" t="s">
        <v>234</v>
      </c>
      <c r="AW1175" s="15" t="s">
        <v>32</v>
      </c>
      <c r="AX1175" s="15" t="s">
        <v>83</v>
      </c>
      <c r="AY1175" s="297" t="s">
        <v>195</v>
      </c>
    </row>
    <row r="1176" s="2" customFormat="1" ht="33" customHeight="1">
      <c r="A1176" s="39"/>
      <c r="B1176" s="40"/>
      <c r="C1176" s="200" t="s">
        <v>465</v>
      </c>
      <c r="D1176" s="200" t="s">
        <v>191</v>
      </c>
      <c r="E1176" s="201" t="s">
        <v>1797</v>
      </c>
      <c r="F1176" s="202" t="s">
        <v>1798</v>
      </c>
      <c r="G1176" s="203" t="s">
        <v>1411</v>
      </c>
      <c r="H1176" s="204">
        <v>1954.0440000000001</v>
      </c>
      <c r="I1176" s="205"/>
      <c r="J1176" s="206">
        <f>ROUND(I1176*H1176,2)</f>
        <v>0</v>
      </c>
      <c r="K1176" s="202" t="s">
        <v>1412</v>
      </c>
      <c r="L1176" s="45"/>
      <c r="M1176" s="207" t="s">
        <v>1</v>
      </c>
      <c r="N1176" s="208" t="s">
        <v>41</v>
      </c>
      <c r="O1176" s="92"/>
      <c r="P1176" s="209">
        <f>O1176*H1176</f>
        <v>0</v>
      </c>
      <c r="Q1176" s="209">
        <v>0</v>
      </c>
      <c r="R1176" s="209">
        <f>Q1176*H1176</f>
        <v>0</v>
      </c>
      <c r="S1176" s="209">
        <v>0</v>
      </c>
      <c r="T1176" s="210">
        <f>S1176*H1176</f>
        <v>0</v>
      </c>
      <c r="U1176" s="39"/>
      <c r="V1176" s="39"/>
      <c r="W1176" s="39"/>
      <c r="X1176" s="39"/>
      <c r="Y1176" s="39"/>
      <c r="Z1176" s="39"/>
      <c r="AA1176" s="39"/>
      <c r="AB1176" s="39"/>
      <c r="AC1176" s="39"/>
      <c r="AD1176" s="39"/>
      <c r="AE1176" s="39"/>
      <c r="AR1176" s="211" t="s">
        <v>234</v>
      </c>
      <c r="AT1176" s="211" t="s">
        <v>191</v>
      </c>
      <c r="AU1176" s="211" t="s">
        <v>85</v>
      </c>
      <c r="AY1176" s="18" t="s">
        <v>195</v>
      </c>
      <c r="BE1176" s="212">
        <f>IF(N1176="základní",J1176,0)</f>
        <v>0</v>
      </c>
      <c r="BF1176" s="212">
        <f>IF(N1176="snížená",J1176,0)</f>
        <v>0</v>
      </c>
      <c r="BG1176" s="212">
        <f>IF(N1176="zákl. přenesená",J1176,0)</f>
        <v>0</v>
      </c>
      <c r="BH1176" s="212">
        <f>IF(N1176="sníž. přenesená",J1176,0)</f>
        <v>0</v>
      </c>
      <c r="BI1176" s="212">
        <f>IF(N1176="nulová",J1176,0)</f>
        <v>0</v>
      </c>
      <c r="BJ1176" s="18" t="s">
        <v>83</v>
      </c>
      <c r="BK1176" s="212">
        <f>ROUND(I1176*H1176,2)</f>
        <v>0</v>
      </c>
      <c r="BL1176" s="18" t="s">
        <v>234</v>
      </c>
      <c r="BM1176" s="211" t="s">
        <v>3725</v>
      </c>
    </row>
    <row r="1177" s="10" customFormat="1">
      <c r="A1177" s="10"/>
      <c r="B1177" s="218"/>
      <c r="C1177" s="219"/>
      <c r="D1177" s="213" t="s">
        <v>199</v>
      </c>
      <c r="E1177" s="220" t="s">
        <v>1</v>
      </c>
      <c r="F1177" s="221" t="s">
        <v>3149</v>
      </c>
      <c r="G1177" s="219"/>
      <c r="H1177" s="220" t="s">
        <v>1</v>
      </c>
      <c r="I1177" s="222"/>
      <c r="J1177" s="219"/>
      <c r="K1177" s="219"/>
      <c r="L1177" s="223"/>
      <c r="M1177" s="224"/>
      <c r="N1177" s="225"/>
      <c r="O1177" s="225"/>
      <c r="P1177" s="225"/>
      <c r="Q1177" s="225"/>
      <c r="R1177" s="225"/>
      <c r="S1177" s="225"/>
      <c r="T1177" s="226"/>
      <c r="U1177" s="10"/>
      <c r="V1177" s="10"/>
      <c r="W1177" s="10"/>
      <c r="X1177" s="10"/>
      <c r="Y1177" s="10"/>
      <c r="Z1177" s="10"/>
      <c r="AA1177" s="10"/>
      <c r="AB1177" s="10"/>
      <c r="AC1177" s="10"/>
      <c r="AD1177" s="10"/>
      <c r="AE1177" s="10"/>
      <c r="AT1177" s="227" t="s">
        <v>199</v>
      </c>
      <c r="AU1177" s="227" t="s">
        <v>85</v>
      </c>
      <c r="AV1177" s="10" t="s">
        <v>83</v>
      </c>
      <c r="AW1177" s="10" t="s">
        <v>32</v>
      </c>
      <c r="AX1177" s="10" t="s">
        <v>76</v>
      </c>
      <c r="AY1177" s="227" t="s">
        <v>195</v>
      </c>
    </row>
    <row r="1178" s="10" customFormat="1">
      <c r="A1178" s="10"/>
      <c r="B1178" s="218"/>
      <c r="C1178" s="219"/>
      <c r="D1178" s="213" t="s">
        <v>199</v>
      </c>
      <c r="E1178" s="220" t="s">
        <v>1</v>
      </c>
      <c r="F1178" s="221" t="s">
        <v>3726</v>
      </c>
      <c r="G1178" s="219"/>
      <c r="H1178" s="220" t="s">
        <v>1</v>
      </c>
      <c r="I1178" s="222"/>
      <c r="J1178" s="219"/>
      <c r="K1178" s="219"/>
      <c r="L1178" s="223"/>
      <c r="M1178" s="224"/>
      <c r="N1178" s="225"/>
      <c r="O1178" s="225"/>
      <c r="P1178" s="225"/>
      <c r="Q1178" s="225"/>
      <c r="R1178" s="225"/>
      <c r="S1178" s="225"/>
      <c r="T1178" s="226"/>
      <c r="U1178" s="10"/>
      <c r="V1178" s="10"/>
      <c r="W1178" s="10"/>
      <c r="X1178" s="10"/>
      <c r="Y1178" s="10"/>
      <c r="Z1178" s="10"/>
      <c r="AA1178" s="10"/>
      <c r="AB1178" s="10"/>
      <c r="AC1178" s="10"/>
      <c r="AD1178" s="10"/>
      <c r="AE1178" s="10"/>
      <c r="AT1178" s="227" t="s">
        <v>199</v>
      </c>
      <c r="AU1178" s="227" t="s">
        <v>85</v>
      </c>
      <c r="AV1178" s="10" t="s">
        <v>83</v>
      </c>
      <c r="AW1178" s="10" t="s">
        <v>32</v>
      </c>
      <c r="AX1178" s="10" t="s">
        <v>76</v>
      </c>
      <c r="AY1178" s="227" t="s">
        <v>195</v>
      </c>
    </row>
    <row r="1179" s="11" customFormat="1">
      <c r="A1179" s="11"/>
      <c r="B1179" s="228"/>
      <c r="C1179" s="229"/>
      <c r="D1179" s="213" t="s">
        <v>199</v>
      </c>
      <c r="E1179" s="230" t="s">
        <v>1</v>
      </c>
      <c r="F1179" s="231" t="s">
        <v>3151</v>
      </c>
      <c r="G1179" s="229"/>
      <c r="H1179" s="232">
        <v>237.756</v>
      </c>
      <c r="I1179" s="233"/>
      <c r="J1179" s="229"/>
      <c r="K1179" s="229"/>
      <c r="L1179" s="234"/>
      <c r="M1179" s="235"/>
      <c r="N1179" s="236"/>
      <c r="O1179" s="236"/>
      <c r="P1179" s="236"/>
      <c r="Q1179" s="236"/>
      <c r="R1179" s="236"/>
      <c r="S1179" s="236"/>
      <c r="T1179" s="237"/>
      <c r="U1179" s="11"/>
      <c r="V1179" s="11"/>
      <c r="W1179" s="11"/>
      <c r="X1179" s="11"/>
      <c r="Y1179" s="11"/>
      <c r="Z1179" s="11"/>
      <c r="AA1179" s="11"/>
      <c r="AB1179" s="11"/>
      <c r="AC1179" s="11"/>
      <c r="AD1179" s="11"/>
      <c r="AE1179" s="11"/>
      <c r="AT1179" s="238" t="s">
        <v>199</v>
      </c>
      <c r="AU1179" s="238" t="s">
        <v>85</v>
      </c>
      <c r="AV1179" s="11" t="s">
        <v>85</v>
      </c>
      <c r="AW1179" s="11" t="s">
        <v>32</v>
      </c>
      <c r="AX1179" s="11" t="s">
        <v>76</v>
      </c>
      <c r="AY1179" s="238" t="s">
        <v>195</v>
      </c>
    </row>
    <row r="1180" s="11" customFormat="1">
      <c r="A1180" s="11"/>
      <c r="B1180" s="228"/>
      <c r="C1180" s="229"/>
      <c r="D1180" s="213" t="s">
        <v>199</v>
      </c>
      <c r="E1180" s="230" t="s">
        <v>1</v>
      </c>
      <c r="F1180" s="231" t="s">
        <v>3152</v>
      </c>
      <c r="G1180" s="229"/>
      <c r="H1180" s="232">
        <v>39</v>
      </c>
      <c r="I1180" s="233"/>
      <c r="J1180" s="229"/>
      <c r="K1180" s="229"/>
      <c r="L1180" s="234"/>
      <c r="M1180" s="235"/>
      <c r="N1180" s="236"/>
      <c r="O1180" s="236"/>
      <c r="P1180" s="236"/>
      <c r="Q1180" s="236"/>
      <c r="R1180" s="236"/>
      <c r="S1180" s="236"/>
      <c r="T1180" s="237"/>
      <c r="U1180" s="11"/>
      <c r="V1180" s="11"/>
      <c r="W1180" s="11"/>
      <c r="X1180" s="11"/>
      <c r="Y1180" s="11"/>
      <c r="Z1180" s="11"/>
      <c r="AA1180" s="11"/>
      <c r="AB1180" s="11"/>
      <c r="AC1180" s="11"/>
      <c r="AD1180" s="11"/>
      <c r="AE1180" s="11"/>
      <c r="AT1180" s="238" t="s">
        <v>199</v>
      </c>
      <c r="AU1180" s="238" t="s">
        <v>85</v>
      </c>
      <c r="AV1180" s="11" t="s">
        <v>85</v>
      </c>
      <c r="AW1180" s="11" t="s">
        <v>32</v>
      </c>
      <c r="AX1180" s="11" t="s">
        <v>76</v>
      </c>
      <c r="AY1180" s="238" t="s">
        <v>195</v>
      </c>
    </row>
    <row r="1181" s="11" customFormat="1">
      <c r="A1181" s="11"/>
      <c r="B1181" s="228"/>
      <c r="C1181" s="229"/>
      <c r="D1181" s="213" t="s">
        <v>199</v>
      </c>
      <c r="E1181" s="230" t="s">
        <v>1</v>
      </c>
      <c r="F1181" s="231" t="s">
        <v>3153</v>
      </c>
      <c r="G1181" s="229"/>
      <c r="H1181" s="232">
        <v>166.62000000000001</v>
      </c>
      <c r="I1181" s="233"/>
      <c r="J1181" s="229"/>
      <c r="K1181" s="229"/>
      <c r="L1181" s="234"/>
      <c r="M1181" s="235"/>
      <c r="N1181" s="236"/>
      <c r="O1181" s="236"/>
      <c r="P1181" s="236"/>
      <c r="Q1181" s="236"/>
      <c r="R1181" s="236"/>
      <c r="S1181" s="236"/>
      <c r="T1181" s="237"/>
      <c r="U1181" s="11"/>
      <c r="V1181" s="11"/>
      <c r="W1181" s="11"/>
      <c r="X1181" s="11"/>
      <c r="Y1181" s="11"/>
      <c r="Z1181" s="11"/>
      <c r="AA1181" s="11"/>
      <c r="AB1181" s="11"/>
      <c r="AC1181" s="11"/>
      <c r="AD1181" s="11"/>
      <c r="AE1181" s="11"/>
      <c r="AT1181" s="238" t="s">
        <v>199</v>
      </c>
      <c r="AU1181" s="238" t="s">
        <v>85</v>
      </c>
      <c r="AV1181" s="11" t="s">
        <v>85</v>
      </c>
      <c r="AW1181" s="11" t="s">
        <v>32</v>
      </c>
      <c r="AX1181" s="11" t="s">
        <v>76</v>
      </c>
      <c r="AY1181" s="238" t="s">
        <v>195</v>
      </c>
    </row>
    <row r="1182" s="11" customFormat="1">
      <c r="A1182" s="11"/>
      <c r="B1182" s="228"/>
      <c r="C1182" s="229"/>
      <c r="D1182" s="213" t="s">
        <v>199</v>
      </c>
      <c r="E1182" s="230" t="s">
        <v>1</v>
      </c>
      <c r="F1182" s="231" t="s">
        <v>3154</v>
      </c>
      <c r="G1182" s="229"/>
      <c r="H1182" s="232">
        <v>32.5</v>
      </c>
      <c r="I1182" s="233"/>
      <c r="J1182" s="229"/>
      <c r="K1182" s="229"/>
      <c r="L1182" s="234"/>
      <c r="M1182" s="235"/>
      <c r="N1182" s="236"/>
      <c r="O1182" s="236"/>
      <c r="P1182" s="236"/>
      <c r="Q1182" s="236"/>
      <c r="R1182" s="236"/>
      <c r="S1182" s="236"/>
      <c r="T1182" s="237"/>
      <c r="U1182" s="11"/>
      <c r="V1182" s="11"/>
      <c r="W1182" s="11"/>
      <c r="X1182" s="11"/>
      <c r="Y1182" s="11"/>
      <c r="Z1182" s="11"/>
      <c r="AA1182" s="11"/>
      <c r="AB1182" s="11"/>
      <c r="AC1182" s="11"/>
      <c r="AD1182" s="11"/>
      <c r="AE1182" s="11"/>
      <c r="AT1182" s="238" t="s">
        <v>199</v>
      </c>
      <c r="AU1182" s="238" t="s">
        <v>85</v>
      </c>
      <c r="AV1182" s="11" t="s">
        <v>85</v>
      </c>
      <c r="AW1182" s="11" t="s">
        <v>32</v>
      </c>
      <c r="AX1182" s="11" t="s">
        <v>76</v>
      </c>
      <c r="AY1182" s="238" t="s">
        <v>195</v>
      </c>
    </row>
    <row r="1183" s="11" customFormat="1">
      <c r="A1183" s="11"/>
      <c r="B1183" s="228"/>
      <c r="C1183" s="229"/>
      <c r="D1183" s="213" t="s">
        <v>199</v>
      </c>
      <c r="E1183" s="230" t="s">
        <v>1</v>
      </c>
      <c r="F1183" s="231" t="s">
        <v>3155</v>
      </c>
      <c r="G1183" s="229"/>
      <c r="H1183" s="232">
        <v>26.16</v>
      </c>
      <c r="I1183" s="233"/>
      <c r="J1183" s="229"/>
      <c r="K1183" s="229"/>
      <c r="L1183" s="234"/>
      <c r="M1183" s="235"/>
      <c r="N1183" s="236"/>
      <c r="O1183" s="236"/>
      <c r="P1183" s="236"/>
      <c r="Q1183" s="236"/>
      <c r="R1183" s="236"/>
      <c r="S1183" s="236"/>
      <c r="T1183" s="237"/>
      <c r="U1183" s="11"/>
      <c r="V1183" s="11"/>
      <c r="W1183" s="11"/>
      <c r="X1183" s="11"/>
      <c r="Y1183" s="11"/>
      <c r="Z1183" s="11"/>
      <c r="AA1183" s="11"/>
      <c r="AB1183" s="11"/>
      <c r="AC1183" s="11"/>
      <c r="AD1183" s="11"/>
      <c r="AE1183" s="11"/>
      <c r="AT1183" s="238" t="s">
        <v>199</v>
      </c>
      <c r="AU1183" s="238" t="s">
        <v>85</v>
      </c>
      <c r="AV1183" s="11" t="s">
        <v>85</v>
      </c>
      <c r="AW1183" s="11" t="s">
        <v>32</v>
      </c>
      <c r="AX1183" s="11" t="s">
        <v>76</v>
      </c>
      <c r="AY1183" s="238" t="s">
        <v>195</v>
      </c>
    </row>
    <row r="1184" s="11" customFormat="1">
      <c r="A1184" s="11"/>
      <c r="B1184" s="228"/>
      <c r="C1184" s="229"/>
      <c r="D1184" s="213" t="s">
        <v>199</v>
      </c>
      <c r="E1184" s="230" t="s">
        <v>1</v>
      </c>
      <c r="F1184" s="231" t="s">
        <v>3114</v>
      </c>
      <c r="G1184" s="229"/>
      <c r="H1184" s="232">
        <v>3.25</v>
      </c>
      <c r="I1184" s="233"/>
      <c r="J1184" s="229"/>
      <c r="K1184" s="229"/>
      <c r="L1184" s="234"/>
      <c r="M1184" s="235"/>
      <c r="N1184" s="236"/>
      <c r="O1184" s="236"/>
      <c r="P1184" s="236"/>
      <c r="Q1184" s="236"/>
      <c r="R1184" s="236"/>
      <c r="S1184" s="236"/>
      <c r="T1184" s="237"/>
      <c r="U1184" s="11"/>
      <c r="V1184" s="11"/>
      <c r="W1184" s="11"/>
      <c r="X1184" s="11"/>
      <c r="Y1184" s="11"/>
      <c r="Z1184" s="11"/>
      <c r="AA1184" s="11"/>
      <c r="AB1184" s="11"/>
      <c r="AC1184" s="11"/>
      <c r="AD1184" s="11"/>
      <c r="AE1184" s="11"/>
      <c r="AT1184" s="238" t="s">
        <v>199</v>
      </c>
      <c r="AU1184" s="238" t="s">
        <v>85</v>
      </c>
      <c r="AV1184" s="11" t="s">
        <v>85</v>
      </c>
      <c r="AW1184" s="11" t="s">
        <v>32</v>
      </c>
      <c r="AX1184" s="11" t="s">
        <v>76</v>
      </c>
      <c r="AY1184" s="238" t="s">
        <v>195</v>
      </c>
    </row>
    <row r="1185" s="11" customFormat="1">
      <c r="A1185" s="11"/>
      <c r="B1185" s="228"/>
      <c r="C1185" s="229"/>
      <c r="D1185" s="213" t="s">
        <v>199</v>
      </c>
      <c r="E1185" s="230" t="s">
        <v>1</v>
      </c>
      <c r="F1185" s="231" t="s">
        <v>3156</v>
      </c>
      <c r="G1185" s="229"/>
      <c r="H1185" s="232">
        <v>5.7000000000000002</v>
      </c>
      <c r="I1185" s="233"/>
      <c r="J1185" s="229"/>
      <c r="K1185" s="229"/>
      <c r="L1185" s="234"/>
      <c r="M1185" s="235"/>
      <c r="N1185" s="236"/>
      <c r="O1185" s="236"/>
      <c r="P1185" s="236"/>
      <c r="Q1185" s="236"/>
      <c r="R1185" s="236"/>
      <c r="S1185" s="236"/>
      <c r="T1185" s="237"/>
      <c r="U1185" s="11"/>
      <c r="V1185" s="11"/>
      <c r="W1185" s="11"/>
      <c r="X1185" s="11"/>
      <c r="Y1185" s="11"/>
      <c r="Z1185" s="11"/>
      <c r="AA1185" s="11"/>
      <c r="AB1185" s="11"/>
      <c r="AC1185" s="11"/>
      <c r="AD1185" s="11"/>
      <c r="AE1185" s="11"/>
      <c r="AT1185" s="238" t="s">
        <v>199</v>
      </c>
      <c r="AU1185" s="238" t="s">
        <v>85</v>
      </c>
      <c r="AV1185" s="11" t="s">
        <v>85</v>
      </c>
      <c r="AW1185" s="11" t="s">
        <v>32</v>
      </c>
      <c r="AX1185" s="11" t="s">
        <v>76</v>
      </c>
      <c r="AY1185" s="238" t="s">
        <v>195</v>
      </c>
    </row>
    <row r="1186" s="11" customFormat="1">
      <c r="A1186" s="11"/>
      <c r="B1186" s="228"/>
      <c r="C1186" s="229"/>
      <c r="D1186" s="213" t="s">
        <v>199</v>
      </c>
      <c r="E1186" s="230" t="s">
        <v>1</v>
      </c>
      <c r="F1186" s="231" t="s">
        <v>3114</v>
      </c>
      <c r="G1186" s="229"/>
      <c r="H1186" s="232">
        <v>3.25</v>
      </c>
      <c r="I1186" s="233"/>
      <c r="J1186" s="229"/>
      <c r="K1186" s="229"/>
      <c r="L1186" s="234"/>
      <c r="M1186" s="235"/>
      <c r="N1186" s="236"/>
      <c r="O1186" s="236"/>
      <c r="P1186" s="236"/>
      <c r="Q1186" s="236"/>
      <c r="R1186" s="236"/>
      <c r="S1186" s="236"/>
      <c r="T1186" s="237"/>
      <c r="U1186" s="11"/>
      <c r="V1186" s="11"/>
      <c r="W1186" s="11"/>
      <c r="X1186" s="11"/>
      <c r="Y1186" s="11"/>
      <c r="Z1186" s="11"/>
      <c r="AA1186" s="11"/>
      <c r="AB1186" s="11"/>
      <c r="AC1186" s="11"/>
      <c r="AD1186" s="11"/>
      <c r="AE1186" s="11"/>
      <c r="AT1186" s="238" t="s">
        <v>199</v>
      </c>
      <c r="AU1186" s="238" t="s">
        <v>85</v>
      </c>
      <c r="AV1186" s="11" t="s">
        <v>85</v>
      </c>
      <c r="AW1186" s="11" t="s">
        <v>32</v>
      </c>
      <c r="AX1186" s="11" t="s">
        <v>76</v>
      </c>
      <c r="AY1186" s="238" t="s">
        <v>195</v>
      </c>
    </row>
    <row r="1187" s="11" customFormat="1">
      <c r="A1187" s="11"/>
      <c r="B1187" s="228"/>
      <c r="C1187" s="229"/>
      <c r="D1187" s="213" t="s">
        <v>199</v>
      </c>
      <c r="E1187" s="230" t="s">
        <v>1</v>
      </c>
      <c r="F1187" s="231" t="s">
        <v>3157</v>
      </c>
      <c r="G1187" s="229"/>
      <c r="H1187" s="232">
        <v>4.7759999999999998</v>
      </c>
      <c r="I1187" s="233"/>
      <c r="J1187" s="229"/>
      <c r="K1187" s="229"/>
      <c r="L1187" s="234"/>
      <c r="M1187" s="235"/>
      <c r="N1187" s="236"/>
      <c r="O1187" s="236"/>
      <c r="P1187" s="236"/>
      <c r="Q1187" s="236"/>
      <c r="R1187" s="236"/>
      <c r="S1187" s="236"/>
      <c r="T1187" s="237"/>
      <c r="U1187" s="11"/>
      <c r="V1187" s="11"/>
      <c r="W1187" s="11"/>
      <c r="X1187" s="11"/>
      <c r="Y1187" s="11"/>
      <c r="Z1187" s="11"/>
      <c r="AA1187" s="11"/>
      <c r="AB1187" s="11"/>
      <c r="AC1187" s="11"/>
      <c r="AD1187" s="11"/>
      <c r="AE1187" s="11"/>
      <c r="AT1187" s="238" t="s">
        <v>199</v>
      </c>
      <c r="AU1187" s="238" t="s">
        <v>85</v>
      </c>
      <c r="AV1187" s="11" t="s">
        <v>85</v>
      </c>
      <c r="AW1187" s="11" t="s">
        <v>32</v>
      </c>
      <c r="AX1187" s="11" t="s">
        <v>76</v>
      </c>
      <c r="AY1187" s="238" t="s">
        <v>195</v>
      </c>
    </row>
    <row r="1188" s="11" customFormat="1">
      <c r="A1188" s="11"/>
      <c r="B1188" s="228"/>
      <c r="C1188" s="229"/>
      <c r="D1188" s="213" t="s">
        <v>199</v>
      </c>
      <c r="E1188" s="230" t="s">
        <v>1</v>
      </c>
      <c r="F1188" s="231" t="s">
        <v>3158</v>
      </c>
      <c r="G1188" s="229"/>
      <c r="H1188" s="232">
        <v>4.0499999999999998</v>
      </c>
      <c r="I1188" s="233"/>
      <c r="J1188" s="229"/>
      <c r="K1188" s="229"/>
      <c r="L1188" s="234"/>
      <c r="M1188" s="235"/>
      <c r="N1188" s="236"/>
      <c r="O1188" s="236"/>
      <c r="P1188" s="236"/>
      <c r="Q1188" s="236"/>
      <c r="R1188" s="236"/>
      <c r="S1188" s="236"/>
      <c r="T1188" s="237"/>
      <c r="U1188" s="11"/>
      <c r="V1188" s="11"/>
      <c r="W1188" s="11"/>
      <c r="X1188" s="11"/>
      <c r="Y1188" s="11"/>
      <c r="Z1188" s="11"/>
      <c r="AA1188" s="11"/>
      <c r="AB1188" s="11"/>
      <c r="AC1188" s="11"/>
      <c r="AD1188" s="11"/>
      <c r="AE1188" s="11"/>
      <c r="AT1188" s="238" t="s">
        <v>199</v>
      </c>
      <c r="AU1188" s="238" t="s">
        <v>85</v>
      </c>
      <c r="AV1188" s="11" t="s">
        <v>85</v>
      </c>
      <c r="AW1188" s="11" t="s">
        <v>32</v>
      </c>
      <c r="AX1188" s="11" t="s">
        <v>76</v>
      </c>
      <c r="AY1188" s="238" t="s">
        <v>195</v>
      </c>
    </row>
    <row r="1189" s="16" customFormat="1">
      <c r="A1189" s="16"/>
      <c r="B1189" s="298"/>
      <c r="C1189" s="299"/>
      <c r="D1189" s="213" t="s">
        <v>199</v>
      </c>
      <c r="E1189" s="300" t="s">
        <v>1</v>
      </c>
      <c r="F1189" s="301" t="s">
        <v>1498</v>
      </c>
      <c r="G1189" s="299"/>
      <c r="H1189" s="302">
        <v>523.06200000000001</v>
      </c>
      <c r="I1189" s="303"/>
      <c r="J1189" s="299"/>
      <c r="K1189" s="299"/>
      <c r="L1189" s="304"/>
      <c r="M1189" s="305"/>
      <c r="N1189" s="306"/>
      <c r="O1189" s="306"/>
      <c r="P1189" s="306"/>
      <c r="Q1189" s="306"/>
      <c r="R1189" s="306"/>
      <c r="S1189" s="306"/>
      <c r="T1189" s="307"/>
      <c r="U1189" s="16"/>
      <c r="V1189" s="16"/>
      <c r="W1189" s="16"/>
      <c r="X1189" s="16"/>
      <c r="Y1189" s="16"/>
      <c r="Z1189" s="16"/>
      <c r="AA1189" s="16"/>
      <c r="AB1189" s="16"/>
      <c r="AC1189" s="16"/>
      <c r="AD1189" s="16"/>
      <c r="AE1189" s="16"/>
      <c r="AT1189" s="308" t="s">
        <v>199</v>
      </c>
      <c r="AU1189" s="308" t="s">
        <v>85</v>
      </c>
      <c r="AV1189" s="16" t="s">
        <v>229</v>
      </c>
      <c r="AW1189" s="16" t="s">
        <v>32</v>
      </c>
      <c r="AX1189" s="16" t="s">
        <v>76</v>
      </c>
      <c r="AY1189" s="308" t="s">
        <v>195</v>
      </c>
    </row>
    <row r="1190" s="10" customFormat="1">
      <c r="A1190" s="10"/>
      <c r="B1190" s="218"/>
      <c r="C1190" s="219"/>
      <c r="D1190" s="213" t="s">
        <v>199</v>
      </c>
      <c r="E1190" s="220" t="s">
        <v>1</v>
      </c>
      <c r="F1190" s="221" t="s">
        <v>3211</v>
      </c>
      <c r="G1190" s="219"/>
      <c r="H1190" s="220" t="s">
        <v>1</v>
      </c>
      <c r="I1190" s="222"/>
      <c r="J1190" s="219"/>
      <c r="K1190" s="219"/>
      <c r="L1190" s="223"/>
      <c r="M1190" s="224"/>
      <c r="N1190" s="225"/>
      <c r="O1190" s="225"/>
      <c r="P1190" s="225"/>
      <c r="Q1190" s="225"/>
      <c r="R1190" s="225"/>
      <c r="S1190" s="225"/>
      <c r="T1190" s="226"/>
      <c r="U1190" s="10"/>
      <c r="V1190" s="10"/>
      <c r="W1190" s="10"/>
      <c r="X1190" s="10"/>
      <c r="Y1190" s="10"/>
      <c r="Z1190" s="10"/>
      <c r="AA1190" s="10"/>
      <c r="AB1190" s="10"/>
      <c r="AC1190" s="10"/>
      <c r="AD1190" s="10"/>
      <c r="AE1190" s="10"/>
      <c r="AT1190" s="227" t="s">
        <v>199</v>
      </c>
      <c r="AU1190" s="227" t="s">
        <v>85</v>
      </c>
      <c r="AV1190" s="10" t="s">
        <v>83</v>
      </c>
      <c r="AW1190" s="10" t="s">
        <v>32</v>
      </c>
      <c r="AX1190" s="10" t="s">
        <v>76</v>
      </c>
      <c r="AY1190" s="227" t="s">
        <v>195</v>
      </c>
    </row>
    <row r="1191" s="11" customFormat="1">
      <c r="A1191" s="11"/>
      <c r="B1191" s="228"/>
      <c r="C1191" s="229"/>
      <c r="D1191" s="213" t="s">
        <v>199</v>
      </c>
      <c r="E1191" s="230" t="s">
        <v>1</v>
      </c>
      <c r="F1191" s="231" t="s">
        <v>3212</v>
      </c>
      <c r="G1191" s="229"/>
      <c r="H1191" s="232">
        <v>570</v>
      </c>
      <c r="I1191" s="233"/>
      <c r="J1191" s="229"/>
      <c r="K1191" s="229"/>
      <c r="L1191" s="234"/>
      <c r="M1191" s="235"/>
      <c r="N1191" s="236"/>
      <c r="O1191" s="236"/>
      <c r="P1191" s="236"/>
      <c r="Q1191" s="236"/>
      <c r="R1191" s="236"/>
      <c r="S1191" s="236"/>
      <c r="T1191" s="237"/>
      <c r="U1191" s="11"/>
      <c r="V1191" s="11"/>
      <c r="W1191" s="11"/>
      <c r="X1191" s="11"/>
      <c r="Y1191" s="11"/>
      <c r="Z1191" s="11"/>
      <c r="AA1191" s="11"/>
      <c r="AB1191" s="11"/>
      <c r="AC1191" s="11"/>
      <c r="AD1191" s="11"/>
      <c r="AE1191" s="11"/>
      <c r="AT1191" s="238" t="s">
        <v>199</v>
      </c>
      <c r="AU1191" s="238" t="s">
        <v>85</v>
      </c>
      <c r="AV1191" s="11" t="s">
        <v>85</v>
      </c>
      <c r="AW1191" s="11" t="s">
        <v>32</v>
      </c>
      <c r="AX1191" s="11" t="s">
        <v>76</v>
      </c>
      <c r="AY1191" s="238" t="s">
        <v>195</v>
      </c>
    </row>
    <row r="1192" s="11" customFormat="1">
      <c r="A1192" s="11"/>
      <c r="B1192" s="228"/>
      <c r="C1192" s="229"/>
      <c r="D1192" s="213" t="s">
        <v>199</v>
      </c>
      <c r="E1192" s="230" t="s">
        <v>1</v>
      </c>
      <c r="F1192" s="231" t="s">
        <v>3213</v>
      </c>
      <c r="G1192" s="229"/>
      <c r="H1192" s="232">
        <v>381</v>
      </c>
      <c r="I1192" s="233"/>
      <c r="J1192" s="229"/>
      <c r="K1192" s="229"/>
      <c r="L1192" s="234"/>
      <c r="M1192" s="235"/>
      <c r="N1192" s="236"/>
      <c r="O1192" s="236"/>
      <c r="P1192" s="236"/>
      <c r="Q1192" s="236"/>
      <c r="R1192" s="236"/>
      <c r="S1192" s="236"/>
      <c r="T1192" s="237"/>
      <c r="U1192" s="11"/>
      <c r="V1192" s="11"/>
      <c r="W1192" s="11"/>
      <c r="X1192" s="11"/>
      <c r="Y1192" s="11"/>
      <c r="Z1192" s="11"/>
      <c r="AA1192" s="11"/>
      <c r="AB1192" s="11"/>
      <c r="AC1192" s="11"/>
      <c r="AD1192" s="11"/>
      <c r="AE1192" s="11"/>
      <c r="AT1192" s="238" t="s">
        <v>199</v>
      </c>
      <c r="AU1192" s="238" t="s">
        <v>85</v>
      </c>
      <c r="AV1192" s="11" t="s">
        <v>85</v>
      </c>
      <c r="AW1192" s="11" t="s">
        <v>32</v>
      </c>
      <c r="AX1192" s="11" t="s">
        <v>76</v>
      </c>
      <c r="AY1192" s="238" t="s">
        <v>195</v>
      </c>
    </row>
    <row r="1193" s="11" customFormat="1">
      <c r="A1193" s="11"/>
      <c r="B1193" s="228"/>
      <c r="C1193" s="229"/>
      <c r="D1193" s="213" t="s">
        <v>199</v>
      </c>
      <c r="E1193" s="230" t="s">
        <v>1</v>
      </c>
      <c r="F1193" s="231" t="s">
        <v>3214</v>
      </c>
      <c r="G1193" s="229"/>
      <c r="H1193" s="232">
        <v>-228</v>
      </c>
      <c r="I1193" s="233"/>
      <c r="J1193" s="229"/>
      <c r="K1193" s="229"/>
      <c r="L1193" s="234"/>
      <c r="M1193" s="235"/>
      <c r="N1193" s="236"/>
      <c r="O1193" s="236"/>
      <c r="P1193" s="236"/>
      <c r="Q1193" s="236"/>
      <c r="R1193" s="236"/>
      <c r="S1193" s="236"/>
      <c r="T1193" s="237"/>
      <c r="U1193" s="11"/>
      <c r="V1193" s="11"/>
      <c r="W1193" s="11"/>
      <c r="X1193" s="11"/>
      <c r="Y1193" s="11"/>
      <c r="Z1193" s="11"/>
      <c r="AA1193" s="11"/>
      <c r="AB1193" s="11"/>
      <c r="AC1193" s="11"/>
      <c r="AD1193" s="11"/>
      <c r="AE1193" s="11"/>
      <c r="AT1193" s="238" t="s">
        <v>199</v>
      </c>
      <c r="AU1193" s="238" t="s">
        <v>85</v>
      </c>
      <c r="AV1193" s="11" t="s">
        <v>85</v>
      </c>
      <c r="AW1193" s="11" t="s">
        <v>32</v>
      </c>
      <c r="AX1193" s="11" t="s">
        <v>76</v>
      </c>
      <c r="AY1193" s="238" t="s">
        <v>195</v>
      </c>
    </row>
    <row r="1194" s="11" customFormat="1">
      <c r="A1194" s="11"/>
      <c r="B1194" s="228"/>
      <c r="C1194" s="229"/>
      <c r="D1194" s="213" t="s">
        <v>199</v>
      </c>
      <c r="E1194" s="230" t="s">
        <v>1</v>
      </c>
      <c r="F1194" s="231" t="s">
        <v>3215</v>
      </c>
      <c r="G1194" s="229"/>
      <c r="H1194" s="232">
        <v>-35.75</v>
      </c>
      <c r="I1194" s="233"/>
      <c r="J1194" s="229"/>
      <c r="K1194" s="229"/>
      <c r="L1194" s="234"/>
      <c r="M1194" s="235"/>
      <c r="N1194" s="236"/>
      <c r="O1194" s="236"/>
      <c r="P1194" s="236"/>
      <c r="Q1194" s="236"/>
      <c r="R1194" s="236"/>
      <c r="S1194" s="236"/>
      <c r="T1194" s="237"/>
      <c r="U1194" s="11"/>
      <c r="V1194" s="11"/>
      <c r="W1194" s="11"/>
      <c r="X1194" s="11"/>
      <c r="Y1194" s="11"/>
      <c r="Z1194" s="11"/>
      <c r="AA1194" s="11"/>
      <c r="AB1194" s="11"/>
      <c r="AC1194" s="11"/>
      <c r="AD1194" s="11"/>
      <c r="AE1194" s="11"/>
      <c r="AT1194" s="238" t="s">
        <v>199</v>
      </c>
      <c r="AU1194" s="238" t="s">
        <v>85</v>
      </c>
      <c r="AV1194" s="11" t="s">
        <v>85</v>
      </c>
      <c r="AW1194" s="11" t="s">
        <v>32</v>
      </c>
      <c r="AX1194" s="11" t="s">
        <v>76</v>
      </c>
      <c r="AY1194" s="238" t="s">
        <v>195</v>
      </c>
    </row>
    <row r="1195" s="11" customFormat="1">
      <c r="A1195" s="11"/>
      <c r="B1195" s="228"/>
      <c r="C1195" s="229"/>
      <c r="D1195" s="213" t="s">
        <v>199</v>
      </c>
      <c r="E1195" s="230" t="s">
        <v>1</v>
      </c>
      <c r="F1195" s="231" t="s">
        <v>3216</v>
      </c>
      <c r="G1195" s="229"/>
      <c r="H1195" s="232">
        <v>-120</v>
      </c>
      <c r="I1195" s="233"/>
      <c r="J1195" s="229"/>
      <c r="K1195" s="229"/>
      <c r="L1195" s="234"/>
      <c r="M1195" s="235"/>
      <c r="N1195" s="236"/>
      <c r="O1195" s="236"/>
      <c r="P1195" s="236"/>
      <c r="Q1195" s="236"/>
      <c r="R1195" s="236"/>
      <c r="S1195" s="236"/>
      <c r="T1195" s="237"/>
      <c r="U1195" s="11"/>
      <c r="V1195" s="11"/>
      <c r="W1195" s="11"/>
      <c r="X1195" s="11"/>
      <c r="Y1195" s="11"/>
      <c r="Z1195" s="11"/>
      <c r="AA1195" s="11"/>
      <c r="AB1195" s="11"/>
      <c r="AC1195" s="11"/>
      <c r="AD1195" s="11"/>
      <c r="AE1195" s="11"/>
      <c r="AT1195" s="238" t="s">
        <v>199</v>
      </c>
      <c r="AU1195" s="238" t="s">
        <v>85</v>
      </c>
      <c r="AV1195" s="11" t="s">
        <v>85</v>
      </c>
      <c r="AW1195" s="11" t="s">
        <v>32</v>
      </c>
      <c r="AX1195" s="11" t="s">
        <v>76</v>
      </c>
      <c r="AY1195" s="238" t="s">
        <v>195</v>
      </c>
    </row>
    <row r="1196" s="11" customFormat="1">
      <c r="A1196" s="11"/>
      <c r="B1196" s="228"/>
      <c r="C1196" s="229"/>
      <c r="D1196" s="213" t="s">
        <v>199</v>
      </c>
      <c r="E1196" s="230" t="s">
        <v>1</v>
      </c>
      <c r="F1196" s="231" t="s">
        <v>3217</v>
      </c>
      <c r="G1196" s="229"/>
      <c r="H1196" s="232">
        <v>-152.40000000000001</v>
      </c>
      <c r="I1196" s="233"/>
      <c r="J1196" s="229"/>
      <c r="K1196" s="229"/>
      <c r="L1196" s="234"/>
      <c r="M1196" s="235"/>
      <c r="N1196" s="236"/>
      <c r="O1196" s="236"/>
      <c r="P1196" s="236"/>
      <c r="Q1196" s="236"/>
      <c r="R1196" s="236"/>
      <c r="S1196" s="236"/>
      <c r="T1196" s="237"/>
      <c r="U1196" s="11"/>
      <c r="V1196" s="11"/>
      <c r="W1196" s="11"/>
      <c r="X1196" s="11"/>
      <c r="Y1196" s="11"/>
      <c r="Z1196" s="11"/>
      <c r="AA1196" s="11"/>
      <c r="AB1196" s="11"/>
      <c r="AC1196" s="11"/>
      <c r="AD1196" s="11"/>
      <c r="AE1196" s="11"/>
      <c r="AT1196" s="238" t="s">
        <v>199</v>
      </c>
      <c r="AU1196" s="238" t="s">
        <v>85</v>
      </c>
      <c r="AV1196" s="11" t="s">
        <v>85</v>
      </c>
      <c r="AW1196" s="11" t="s">
        <v>32</v>
      </c>
      <c r="AX1196" s="11" t="s">
        <v>76</v>
      </c>
      <c r="AY1196" s="238" t="s">
        <v>195</v>
      </c>
    </row>
    <row r="1197" s="11" customFormat="1">
      <c r="A1197" s="11"/>
      <c r="B1197" s="228"/>
      <c r="C1197" s="229"/>
      <c r="D1197" s="213" t="s">
        <v>199</v>
      </c>
      <c r="E1197" s="230" t="s">
        <v>1</v>
      </c>
      <c r="F1197" s="231" t="s">
        <v>3218</v>
      </c>
      <c r="G1197" s="229"/>
      <c r="H1197" s="232">
        <v>-26</v>
      </c>
      <c r="I1197" s="233"/>
      <c r="J1197" s="229"/>
      <c r="K1197" s="229"/>
      <c r="L1197" s="234"/>
      <c r="M1197" s="235"/>
      <c r="N1197" s="236"/>
      <c r="O1197" s="236"/>
      <c r="P1197" s="236"/>
      <c r="Q1197" s="236"/>
      <c r="R1197" s="236"/>
      <c r="S1197" s="236"/>
      <c r="T1197" s="237"/>
      <c r="U1197" s="11"/>
      <c r="V1197" s="11"/>
      <c r="W1197" s="11"/>
      <c r="X1197" s="11"/>
      <c r="Y1197" s="11"/>
      <c r="Z1197" s="11"/>
      <c r="AA1197" s="11"/>
      <c r="AB1197" s="11"/>
      <c r="AC1197" s="11"/>
      <c r="AD1197" s="11"/>
      <c r="AE1197" s="11"/>
      <c r="AT1197" s="238" t="s">
        <v>199</v>
      </c>
      <c r="AU1197" s="238" t="s">
        <v>85</v>
      </c>
      <c r="AV1197" s="11" t="s">
        <v>85</v>
      </c>
      <c r="AW1197" s="11" t="s">
        <v>32</v>
      </c>
      <c r="AX1197" s="11" t="s">
        <v>76</v>
      </c>
      <c r="AY1197" s="238" t="s">
        <v>195</v>
      </c>
    </row>
    <row r="1198" s="16" customFormat="1">
      <c r="A1198" s="16"/>
      <c r="B1198" s="298"/>
      <c r="C1198" s="299"/>
      <c r="D1198" s="213" t="s">
        <v>199</v>
      </c>
      <c r="E1198" s="300" t="s">
        <v>1</v>
      </c>
      <c r="F1198" s="301" t="s">
        <v>1498</v>
      </c>
      <c r="G1198" s="299"/>
      <c r="H1198" s="302">
        <v>388.85000000000002</v>
      </c>
      <c r="I1198" s="303"/>
      <c r="J1198" s="299"/>
      <c r="K1198" s="299"/>
      <c r="L1198" s="304"/>
      <c r="M1198" s="305"/>
      <c r="N1198" s="306"/>
      <c r="O1198" s="306"/>
      <c r="P1198" s="306"/>
      <c r="Q1198" s="306"/>
      <c r="R1198" s="306"/>
      <c r="S1198" s="306"/>
      <c r="T1198" s="307"/>
      <c r="U1198" s="16"/>
      <c r="V1198" s="16"/>
      <c r="W1198" s="16"/>
      <c r="X1198" s="16"/>
      <c r="Y1198" s="16"/>
      <c r="Z1198" s="16"/>
      <c r="AA1198" s="16"/>
      <c r="AB1198" s="16"/>
      <c r="AC1198" s="16"/>
      <c r="AD1198" s="16"/>
      <c r="AE1198" s="16"/>
      <c r="AT1198" s="308" t="s">
        <v>199</v>
      </c>
      <c r="AU1198" s="308" t="s">
        <v>85</v>
      </c>
      <c r="AV1198" s="16" t="s">
        <v>229</v>
      </c>
      <c r="AW1198" s="16" t="s">
        <v>32</v>
      </c>
      <c r="AX1198" s="16" t="s">
        <v>76</v>
      </c>
      <c r="AY1198" s="308" t="s">
        <v>195</v>
      </c>
    </row>
    <row r="1199" s="10" customFormat="1">
      <c r="A1199" s="10"/>
      <c r="B1199" s="218"/>
      <c r="C1199" s="219"/>
      <c r="D1199" s="213" t="s">
        <v>199</v>
      </c>
      <c r="E1199" s="220" t="s">
        <v>1</v>
      </c>
      <c r="F1199" s="221" t="s">
        <v>3727</v>
      </c>
      <c r="G1199" s="219"/>
      <c r="H1199" s="220" t="s">
        <v>1</v>
      </c>
      <c r="I1199" s="222"/>
      <c r="J1199" s="219"/>
      <c r="K1199" s="219"/>
      <c r="L1199" s="223"/>
      <c r="M1199" s="224"/>
      <c r="N1199" s="225"/>
      <c r="O1199" s="225"/>
      <c r="P1199" s="225"/>
      <c r="Q1199" s="225"/>
      <c r="R1199" s="225"/>
      <c r="S1199" s="225"/>
      <c r="T1199" s="226"/>
      <c r="U1199" s="10"/>
      <c r="V1199" s="10"/>
      <c r="W1199" s="10"/>
      <c r="X1199" s="10"/>
      <c r="Y1199" s="10"/>
      <c r="Z1199" s="10"/>
      <c r="AA1199" s="10"/>
      <c r="AB1199" s="10"/>
      <c r="AC1199" s="10"/>
      <c r="AD1199" s="10"/>
      <c r="AE1199" s="10"/>
      <c r="AT1199" s="227" t="s">
        <v>199</v>
      </c>
      <c r="AU1199" s="227" t="s">
        <v>85</v>
      </c>
      <c r="AV1199" s="10" t="s">
        <v>83</v>
      </c>
      <c r="AW1199" s="10" t="s">
        <v>32</v>
      </c>
      <c r="AX1199" s="10" t="s">
        <v>76</v>
      </c>
      <c r="AY1199" s="227" t="s">
        <v>195</v>
      </c>
    </row>
    <row r="1200" s="11" customFormat="1">
      <c r="A1200" s="11"/>
      <c r="B1200" s="228"/>
      <c r="C1200" s="229"/>
      <c r="D1200" s="213" t="s">
        <v>199</v>
      </c>
      <c r="E1200" s="230" t="s">
        <v>1</v>
      </c>
      <c r="F1200" s="231" t="s">
        <v>3220</v>
      </c>
      <c r="G1200" s="229"/>
      <c r="H1200" s="232">
        <v>8.1300000000000008</v>
      </c>
      <c r="I1200" s="233"/>
      <c r="J1200" s="229"/>
      <c r="K1200" s="229"/>
      <c r="L1200" s="234"/>
      <c r="M1200" s="235"/>
      <c r="N1200" s="236"/>
      <c r="O1200" s="236"/>
      <c r="P1200" s="236"/>
      <c r="Q1200" s="236"/>
      <c r="R1200" s="236"/>
      <c r="S1200" s="236"/>
      <c r="T1200" s="237"/>
      <c r="U1200" s="11"/>
      <c r="V1200" s="11"/>
      <c r="W1200" s="11"/>
      <c r="X1200" s="11"/>
      <c r="Y1200" s="11"/>
      <c r="Z1200" s="11"/>
      <c r="AA1200" s="11"/>
      <c r="AB1200" s="11"/>
      <c r="AC1200" s="11"/>
      <c r="AD1200" s="11"/>
      <c r="AE1200" s="11"/>
      <c r="AT1200" s="238" t="s">
        <v>199</v>
      </c>
      <c r="AU1200" s="238" t="s">
        <v>85</v>
      </c>
      <c r="AV1200" s="11" t="s">
        <v>85</v>
      </c>
      <c r="AW1200" s="11" t="s">
        <v>32</v>
      </c>
      <c r="AX1200" s="11" t="s">
        <v>76</v>
      </c>
      <c r="AY1200" s="238" t="s">
        <v>195</v>
      </c>
    </row>
    <row r="1201" s="11" customFormat="1">
      <c r="A1201" s="11"/>
      <c r="B1201" s="228"/>
      <c r="C1201" s="229"/>
      <c r="D1201" s="213" t="s">
        <v>199</v>
      </c>
      <c r="E1201" s="230" t="s">
        <v>1</v>
      </c>
      <c r="F1201" s="231" t="s">
        <v>3221</v>
      </c>
      <c r="G1201" s="229"/>
      <c r="H1201" s="232">
        <v>2.3999999999999999</v>
      </c>
      <c r="I1201" s="233"/>
      <c r="J1201" s="229"/>
      <c r="K1201" s="229"/>
      <c r="L1201" s="234"/>
      <c r="M1201" s="235"/>
      <c r="N1201" s="236"/>
      <c r="O1201" s="236"/>
      <c r="P1201" s="236"/>
      <c r="Q1201" s="236"/>
      <c r="R1201" s="236"/>
      <c r="S1201" s="236"/>
      <c r="T1201" s="237"/>
      <c r="U1201" s="11"/>
      <c r="V1201" s="11"/>
      <c r="W1201" s="11"/>
      <c r="X1201" s="11"/>
      <c r="Y1201" s="11"/>
      <c r="Z1201" s="11"/>
      <c r="AA1201" s="11"/>
      <c r="AB1201" s="11"/>
      <c r="AC1201" s="11"/>
      <c r="AD1201" s="11"/>
      <c r="AE1201" s="11"/>
      <c r="AT1201" s="238" t="s">
        <v>199</v>
      </c>
      <c r="AU1201" s="238" t="s">
        <v>85</v>
      </c>
      <c r="AV1201" s="11" t="s">
        <v>85</v>
      </c>
      <c r="AW1201" s="11" t="s">
        <v>32</v>
      </c>
      <c r="AX1201" s="11" t="s">
        <v>76</v>
      </c>
      <c r="AY1201" s="238" t="s">
        <v>195</v>
      </c>
    </row>
    <row r="1202" s="11" customFormat="1">
      <c r="A1202" s="11"/>
      <c r="B1202" s="228"/>
      <c r="C1202" s="229"/>
      <c r="D1202" s="213" t="s">
        <v>199</v>
      </c>
      <c r="E1202" s="230" t="s">
        <v>1</v>
      </c>
      <c r="F1202" s="231" t="s">
        <v>3222</v>
      </c>
      <c r="G1202" s="229"/>
      <c r="H1202" s="232">
        <v>11.85</v>
      </c>
      <c r="I1202" s="233"/>
      <c r="J1202" s="229"/>
      <c r="K1202" s="229"/>
      <c r="L1202" s="234"/>
      <c r="M1202" s="235"/>
      <c r="N1202" s="236"/>
      <c r="O1202" s="236"/>
      <c r="P1202" s="236"/>
      <c r="Q1202" s="236"/>
      <c r="R1202" s="236"/>
      <c r="S1202" s="236"/>
      <c r="T1202" s="237"/>
      <c r="U1202" s="11"/>
      <c r="V1202" s="11"/>
      <c r="W1202" s="11"/>
      <c r="X1202" s="11"/>
      <c r="Y1202" s="11"/>
      <c r="Z1202" s="11"/>
      <c r="AA1202" s="11"/>
      <c r="AB1202" s="11"/>
      <c r="AC1202" s="11"/>
      <c r="AD1202" s="11"/>
      <c r="AE1202" s="11"/>
      <c r="AT1202" s="238" t="s">
        <v>199</v>
      </c>
      <c r="AU1202" s="238" t="s">
        <v>85</v>
      </c>
      <c r="AV1202" s="11" t="s">
        <v>85</v>
      </c>
      <c r="AW1202" s="11" t="s">
        <v>32</v>
      </c>
      <c r="AX1202" s="11" t="s">
        <v>76</v>
      </c>
      <c r="AY1202" s="238" t="s">
        <v>195</v>
      </c>
    </row>
    <row r="1203" s="11" customFormat="1">
      <c r="A1203" s="11"/>
      <c r="B1203" s="228"/>
      <c r="C1203" s="229"/>
      <c r="D1203" s="213" t="s">
        <v>199</v>
      </c>
      <c r="E1203" s="230" t="s">
        <v>1</v>
      </c>
      <c r="F1203" s="231" t="s">
        <v>3223</v>
      </c>
      <c r="G1203" s="229"/>
      <c r="H1203" s="232">
        <v>4.7999999999999998</v>
      </c>
      <c r="I1203" s="233"/>
      <c r="J1203" s="229"/>
      <c r="K1203" s="229"/>
      <c r="L1203" s="234"/>
      <c r="M1203" s="235"/>
      <c r="N1203" s="236"/>
      <c r="O1203" s="236"/>
      <c r="P1203" s="236"/>
      <c r="Q1203" s="236"/>
      <c r="R1203" s="236"/>
      <c r="S1203" s="236"/>
      <c r="T1203" s="237"/>
      <c r="U1203" s="11"/>
      <c r="V1203" s="11"/>
      <c r="W1203" s="11"/>
      <c r="X1203" s="11"/>
      <c r="Y1203" s="11"/>
      <c r="Z1203" s="11"/>
      <c r="AA1203" s="11"/>
      <c r="AB1203" s="11"/>
      <c r="AC1203" s="11"/>
      <c r="AD1203" s="11"/>
      <c r="AE1203" s="11"/>
      <c r="AT1203" s="238" t="s">
        <v>199</v>
      </c>
      <c r="AU1203" s="238" t="s">
        <v>85</v>
      </c>
      <c r="AV1203" s="11" t="s">
        <v>85</v>
      </c>
      <c r="AW1203" s="11" t="s">
        <v>32</v>
      </c>
      <c r="AX1203" s="11" t="s">
        <v>76</v>
      </c>
      <c r="AY1203" s="238" t="s">
        <v>195</v>
      </c>
    </row>
    <row r="1204" s="11" customFormat="1">
      <c r="A1204" s="11"/>
      <c r="B1204" s="228"/>
      <c r="C1204" s="229"/>
      <c r="D1204" s="213" t="s">
        <v>199</v>
      </c>
      <c r="E1204" s="230" t="s">
        <v>1</v>
      </c>
      <c r="F1204" s="231" t="s">
        <v>3224</v>
      </c>
      <c r="G1204" s="229"/>
      <c r="H1204" s="232">
        <v>21.800000000000001</v>
      </c>
      <c r="I1204" s="233"/>
      <c r="J1204" s="229"/>
      <c r="K1204" s="229"/>
      <c r="L1204" s="234"/>
      <c r="M1204" s="235"/>
      <c r="N1204" s="236"/>
      <c r="O1204" s="236"/>
      <c r="P1204" s="236"/>
      <c r="Q1204" s="236"/>
      <c r="R1204" s="236"/>
      <c r="S1204" s="236"/>
      <c r="T1204" s="237"/>
      <c r="U1204" s="11"/>
      <c r="V1204" s="11"/>
      <c r="W1204" s="11"/>
      <c r="X1204" s="11"/>
      <c r="Y1204" s="11"/>
      <c r="Z1204" s="11"/>
      <c r="AA1204" s="11"/>
      <c r="AB1204" s="11"/>
      <c r="AC1204" s="11"/>
      <c r="AD1204" s="11"/>
      <c r="AE1204" s="11"/>
      <c r="AT1204" s="238" t="s">
        <v>199</v>
      </c>
      <c r="AU1204" s="238" t="s">
        <v>85</v>
      </c>
      <c r="AV1204" s="11" t="s">
        <v>85</v>
      </c>
      <c r="AW1204" s="11" t="s">
        <v>32</v>
      </c>
      <c r="AX1204" s="11" t="s">
        <v>76</v>
      </c>
      <c r="AY1204" s="238" t="s">
        <v>195</v>
      </c>
    </row>
    <row r="1205" s="11" customFormat="1">
      <c r="A1205" s="11"/>
      <c r="B1205" s="228"/>
      <c r="C1205" s="229"/>
      <c r="D1205" s="213" t="s">
        <v>199</v>
      </c>
      <c r="E1205" s="230" t="s">
        <v>1</v>
      </c>
      <c r="F1205" s="231" t="s">
        <v>3225</v>
      </c>
      <c r="G1205" s="229"/>
      <c r="H1205" s="232">
        <v>2.3999999999999999</v>
      </c>
      <c r="I1205" s="233"/>
      <c r="J1205" s="229"/>
      <c r="K1205" s="229"/>
      <c r="L1205" s="234"/>
      <c r="M1205" s="235"/>
      <c r="N1205" s="236"/>
      <c r="O1205" s="236"/>
      <c r="P1205" s="236"/>
      <c r="Q1205" s="236"/>
      <c r="R1205" s="236"/>
      <c r="S1205" s="236"/>
      <c r="T1205" s="237"/>
      <c r="U1205" s="11"/>
      <c r="V1205" s="11"/>
      <c r="W1205" s="11"/>
      <c r="X1205" s="11"/>
      <c r="Y1205" s="11"/>
      <c r="Z1205" s="11"/>
      <c r="AA1205" s="11"/>
      <c r="AB1205" s="11"/>
      <c r="AC1205" s="11"/>
      <c r="AD1205" s="11"/>
      <c r="AE1205" s="11"/>
      <c r="AT1205" s="238" t="s">
        <v>199</v>
      </c>
      <c r="AU1205" s="238" t="s">
        <v>85</v>
      </c>
      <c r="AV1205" s="11" t="s">
        <v>85</v>
      </c>
      <c r="AW1205" s="11" t="s">
        <v>32</v>
      </c>
      <c r="AX1205" s="11" t="s">
        <v>76</v>
      </c>
      <c r="AY1205" s="238" t="s">
        <v>195</v>
      </c>
    </row>
    <row r="1206" s="11" customFormat="1">
      <c r="A1206" s="11"/>
      <c r="B1206" s="228"/>
      <c r="C1206" s="229"/>
      <c r="D1206" s="213" t="s">
        <v>199</v>
      </c>
      <c r="E1206" s="230" t="s">
        <v>1</v>
      </c>
      <c r="F1206" s="231" t="s">
        <v>3226</v>
      </c>
      <c r="G1206" s="229"/>
      <c r="H1206" s="232">
        <v>4.75</v>
      </c>
      <c r="I1206" s="233"/>
      <c r="J1206" s="229"/>
      <c r="K1206" s="229"/>
      <c r="L1206" s="234"/>
      <c r="M1206" s="235"/>
      <c r="N1206" s="236"/>
      <c r="O1206" s="236"/>
      <c r="P1206" s="236"/>
      <c r="Q1206" s="236"/>
      <c r="R1206" s="236"/>
      <c r="S1206" s="236"/>
      <c r="T1206" s="237"/>
      <c r="U1206" s="11"/>
      <c r="V1206" s="11"/>
      <c r="W1206" s="11"/>
      <c r="X1206" s="11"/>
      <c r="Y1206" s="11"/>
      <c r="Z1206" s="11"/>
      <c r="AA1206" s="11"/>
      <c r="AB1206" s="11"/>
      <c r="AC1206" s="11"/>
      <c r="AD1206" s="11"/>
      <c r="AE1206" s="11"/>
      <c r="AT1206" s="238" t="s">
        <v>199</v>
      </c>
      <c r="AU1206" s="238" t="s">
        <v>85</v>
      </c>
      <c r="AV1206" s="11" t="s">
        <v>85</v>
      </c>
      <c r="AW1206" s="11" t="s">
        <v>32</v>
      </c>
      <c r="AX1206" s="11" t="s">
        <v>76</v>
      </c>
      <c r="AY1206" s="238" t="s">
        <v>195</v>
      </c>
    </row>
    <row r="1207" s="11" customFormat="1">
      <c r="A1207" s="11"/>
      <c r="B1207" s="228"/>
      <c r="C1207" s="229"/>
      <c r="D1207" s="213" t="s">
        <v>199</v>
      </c>
      <c r="E1207" s="230" t="s">
        <v>1</v>
      </c>
      <c r="F1207" s="231" t="s">
        <v>3225</v>
      </c>
      <c r="G1207" s="229"/>
      <c r="H1207" s="232">
        <v>2.3999999999999999</v>
      </c>
      <c r="I1207" s="233"/>
      <c r="J1207" s="229"/>
      <c r="K1207" s="229"/>
      <c r="L1207" s="234"/>
      <c r="M1207" s="235"/>
      <c r="N1207" s="236"/>
      <c r="O1207" s="236"/>
      <c r="P1207" s="236"/>
      <c r="Q1207" s="236"/>
      <c r="R1207" s="236"/>
      <c r="S1207" s="236"/>
      <c r="T1207" s="237"/>
      <c r="U1207" s="11"/>
      <c r="V1207" s="11"/>
      <c r="W1207" s="11"/>
      <c r="X1207" s="11"/>
      <c r="Y1207" s="11"/>
      <c r="Z1207" s="11"/>
      <c r="AA1207" s="11"/>
      <c r="AB1207" s="11"/>
      <c r="AC1207" s="11"/>
      <c r="AD1207" s="11"/>
      <c r="AE1207" s="11"/>
      <c r="AT1207" s="238" t="s">
        <v>199</v>
      </c>
      <c r="AU1207" s="238" t="s">
        <v>85</v>
      </c>
      <c r="AV1207" s="11" t="s">
        <v>85</v>
      </c>
      <c r="AW1207" s="11" t="s">
        <v>32</v>
      </c>
      <c r="AX1207" s="11" t="s">
        <v>76</v>
      </c>
      <c r="AY1207" s="238" t="s">
        <v>195</v>
      </c>
    </row>
    <row r="1208" s="11" customFormat="1">
      <c r="A1208" s="11"/>
      <c r="B1208" s="228"/>
      <c r="C1208" s="229"/>
      <c r="D1208" s="213" t="s">
        <v>199</v>
      </c>
      <c r="E1208" s="230" t="s">
        <v>1</v>
      </c>
      <c r="F1208" s="231" t="s">
        <v>3227</v>
      </c>
      <c r="G1208" s="229"/>
      <c r="H1208" s="232">
        <v>3.98</v>
      </c>
      <c r="I1208" s="233"/>
      <c r="J1208" s="229"/>
      <c r="K1208" s="229"/>
      <c r="L1208" s="234"/>
      <c r="M1208" s="235"/>
      <c r="N1208" s="236"/>
      <c r="O1208" s="236"/>
      <c r="P1208" s="236"/>
      <c r="Q1208" s="236"/>
      <c r="R1208" s="236"/>
      <c r="S1208" s="236"/>
      <c r="T1208" s="237"/>
      <c r="U1208" s="11"/>
      <c r="V1208" s="11"/>
      <c r="W1208" s="11"/>
      <c r="X1208" s="11"/>
      <c r="Y1208" s="11"/>
      <c r="Z1208" s="11"/>
      <c r="AA1208" s="11"/>
      <c r="AB1208" s="11"/>
      <c r="AC1208" s="11"/>
      <c r="AD1208" s="11"/>
      <c r="AE1208" s="11"/>
      <c r="AT1208" s="238" t="s">
        <v>199</v>
      </c>
      <c r="AU1208" s="238" t="s">
        <v>85</v>
      </c>
      <c r="AV1208" s="11" t="s">
        <v>85</v>
      </c>
      <c r="AW1208" s="11" t="s">
        <v>32</v>
      </c>
      <c r="AX1208" s="11" t="s">
        <v>76</v>
      </c>
      <c r="AY1208" s="238" t="s">
        <v>195</v>
      </c>
    </row>
    <row r="1209" s="11" customFormat="1">
      <c r="A1209" s="11"/>
      <c r="B1209" s="228"/>
      <c r="C1209" s="229"/>
      <c r="D1209" s="213" t="s">
        <v>199</v>
      </c>
      <c r="E1209" s="230" t="s">
        <v>1</v>
      </c>
      <c r="F1209" s="231" t="s">
        <v>3228</v>
      </c>
      <c r="G1209" s="229"/>
      <c r="H1209" s="232">
        <v>2.6000000000000001</v>
      </c>
      <c r="I1209" s="233"/>
      <c r="J1209" s="229"/>
      <c r="K1209" s="229"/>
      <c r="L1209" s="234"/>
      <c r="M1209" s="235"/>
      <c r="N1209" s="236"/>
      <c r="O1209" s="236"/>
      <c r="P1209" s="236"/>
      <c r="Q1209" s="236"/>
      <c r="R1209" s="236"/>
      <c r="S1209" s="236"/>
      <c r="T1209" s="237"/>
      <c r="U1209" s="11"/>
      <c r="V1209" s="11"/>
      <c r="W1209" s="11"/>
      <c r="X1209" s="11"/>
      <c r="Y1209" s="11"/>
      <c r="Z1209" s="11"/>
      <c r="AA1209" s="11"/>
      <c r="AB1209" s="11"/>
      <c r="AC1209" s="11"/>
      <c r="AD1209" s="11"/>
      <c r="AE1209" s="11"/>
      <c r="AT1209" s="238" t="s">
        <v>199</v>
      </c>
      <c r="AU1209" s="238" t="s">
        <v>85</v>
      </c>
      <c r="AV1209" s="11" t="s">
        <v>85</v>
      </c>
      <c r="AW1209" s="11" t="s">
        <v>32</v>
      </c>
      <c r="AX1209" s="11" t="s">
        <v>76</v>
      </c>
      <c r="AY1209" s="238" t="s">
        <v>195</v>
      </c>
    </row>
    <row r="1210" s="16" customFormat="1">
      <c r="A1210" s="16"/>
      <c r="B1210" s="298"/>
      <c r="C1210" s="299"/>
      <c r="D1210" s="213" t="s">
        <v>199</v>
      </c>
      <c r="E1210" s="300" t="s">
        <v>1</v>
      </c>
      <c r="F1210" s="301" t="s">
        <v>1498</v>
      </c>
      <c r="G1210" s="299"/>
      <c r="H1210" s="302">
        <v>65.109999999999999</v>
      </c>
      <c r="I1210" s="303"/>
      <c r="J1210" s="299"/>
      <c r="K1210" s="299"/>
      <c r="L1210" s="304"/>
      <c r="M1210" s="305"/>
      <c r="N1210" s="306"/>
      <c r="O1210" s="306"/>
      <c r="P1210" s="306"/>
      <c r="Q1210" s="306"/>
      <c r="R1210" s="306"/>
      <c r="S1210" s="306"/>
      <c r="T1210" s="307"/>
      <c r="U1210" s="16"/>
      <c r="V1210" s="16"/>
      <c r="W1210" s="16"/>
      <c r="X1210" s="16"/>
      <c r="Y1210" s="16"/>
      <c r="Z1210" s="16"/>
      <c r="AA1210" s="16"/>
      <c r="AB1210" s="16"/>
      <c r="AC1210" s="16"/>
      <c r="AD1210" s="16"/>
      <c r="AE1210" s="16"/>
      <c r="AT1210" s="308" t="s">
        <v>199</v>
      </c>
      <c r="AU1210" s="308" t="s">
        <v>85</v>
      </c>
      <c r="AV1210" s="16" t="s">
        <v>229</v>
      </c>
      <c r="AW1210" s="16" t="s">
        <v>32</v>
      </c>
      <c r="AX1210" s="16" t="s">
        <v>76</v>
      </c>
      <c r="AY1210" s="308" t="s">
        <v>195</v>
      </c>
    </row>
    <row r="1211" s="11" customFormat="1">
      <c r="A1211" s="11"/>
      <c r="B1211" s="228"/>
      <c r="C1211" s="229"/>
      <c r="D1211" s="213" t="s">
        <v>199</v>
      </c>
      <c r="E1211" s="230" t="s">
        <v>1</v>
      </c>
      <c r="F1211" s="231" t="s">
        <v>3728</v>
      </c>
      <c r="G1211" s="229"/>
      <c r="H1211" s="232">
        <v>1954.0440000000001</v>
      </c>
      <c r="I1211" s="233"/>
      <c r="J1211" s="229"/>
      <c r="K1211" s="229"/>
      <c r="L1211" s="234"/>
      <c r="M1211" s="235"/>
      <c r="N1211" s="236"/>
      <c r="O1211" s="236"/>
      <c r="P1211" s="236"/>
      <c r="Q1211" s="236"/>
      <c r="R1211" s="236"/>
      <c r="S1211" s="236"/>
      <c r="T1211" s="237"/>
      <c r="U1211" s="11"/>
      <c r="V1211" s="11"/>
      <c r="W1211" s="11"/>
      <c r="X1211" s="11"/>
      <c r="Y1211" s="11"/>
      <c r="Z1211" s="11"/>
      <c r="AA1211" s="11"/>
      <c r="AB1211" s="11"/>
      <c r="AC1211" s="11"/>
      <c r="AD1211" s="11"/>
      <c r="AE1211" s="11"/>
      <c r="AT1211" s="238" t="s">
        <v>199</v>
      </c>
      <c r="AU1211" s="238" t="s">
        <v>85</v>
      </c>
      <c r="AV1211" s="11" t="s">
        <v>85</v>
      </c>
      <c r="AW1211" s="11" t="s">
        <v>32</v>
      </c>
      <c r="AX1211" s="11" t="s">
        <v>83</v>
      </c>
      <c r="AY1211" s="238" t="s">
        <v>195</v>
      </c>
    </row>
    <row r="1212" s="2" customFormat="1" ht="24.15" customHeight="1">
      <c r="A1212" s="39"/>
      <c r="B1212" s="40"/>
      <c r="C1212" s="200" t="s">
        <v>468</v>
      </c>
      <c r="D1212" s="200" t="s">
        <v>191</v>
      </c>
      <c r="E1212" s="201" t="s">
        <v>3729</v>
      </c>
      <c r="F1212" s="202" t="s">
        <v>3730</v>
      </c>
      <c r="G1212" s="203" t="s">
        <v>1411</v>
      </c>
      <c r="H1212" s="204">
        <v>645.72000000000003</v>
      </c>
      <c r="I1212" s="205"/>
      <c r="J1212" s="206">
        <f>ROUND(I1212*H1212,2)</f>
        <v>0</v>
      </c>
      <c r="K1212" s="202" t="s">
        <v>1412</v>
      </c>
      <c r="L1212" s="45"/>
      <c r="M1212" s="207" t="s">
        <v>1</v>
      </c>
      <c r="N1212" s="208" t="s">
        <v>41</v>
      </c>
      <c r="O1212" s="92"/>
      <c r="P1212" s="209">
        <f>O1212*H1212</f>
        <v>0</v>
      </c>
      <c r="Q1212" s="209">
        <v>0</v>
      </c>
      <c r="R1212" s="209">
        <f>Q1212*H1212</f>
        <v>0</v>
      </c>
      <c r="S1212" s="209">
        <v>0</v>
      </c>
      <c r="T1212" s="210">
        <f>S1212*H1212</f>
        <v>0</v>
      </c>
      <c r="U1212" s="39"/>
      <c r="V1212" s="39"/>
      <c r="W1212" s="39"/>
      <c r="X1212" s="39"/>
      <c r="Y1212" s="39"/>
      <c r="Z1212" s="39"/>
      <c r="AA1212" s="39"/>
      <c r="AB1212" s="39"/>
      <c r="AC1212" s="39"/>
      <c r="AD1212" s="39"/>
      <c r="AE1212" s="39"/>
      <c r="AR1212" s="211" t="s">
        <v>234</v>
      </c>
      <c r="AT1212" s="211" t="s">
        <v>191</v>
      </c>
      <c r="AU1212" s="211" t="s">
        <v>85</v>
      </c>
      <c r="AY1212" s="18" t="s">
        <v>195</v>
      </c>
      <c r="BE1212" s="212">
        <f>IF(N1212="základní",J1212,0)</f>
        <v>0</v>
      </c>
      <c r="BF1212" s="212">
        <f>IF(N1212="snížená",J1212,0)</f>
        <v>0</v>
      </c>
      <c r="BG1212" s="212">
        <f>IF(N1212="zákl. přenesená",J1212,0)</f>
        <v>0</v>
      </c>
      <c r="BH1212" s="212">
        <f>IF(N1212="sníž. přenesená",J1212,0)</f>
        <v>0</v>
      </c>
      <c r="BI1212" s="212">
        <f>IF(N1212="nulová",J1212,0)</f>
        <v>0</v>
      </c>
      <c r="BJ1212" s="18" t="s">
        <v>83</v>
      </c>
      <c r="BK1212" s="212">
        <f>ROUND(I1212*H1212,2)</f>
        <v>0</v>
      </c>
      <c r="BL1212" s="18" t="s">
        <v>234</v>
      </c>
      <c r="BM1212" s="211" t="s">
        <v>3731</v>
      </c>
    </row>
    <row r="1213" s="10" customFormat="1">
      <c r="A1213" s="10"/>
      <c r="B1213" s="218"/>
      <c r="C1213" s="219"/>
      <c r="D1213" s="213" t="s">
        <v>199</v>
      </c>
      <c r="E1213" s="220" t="s">
        <v>1</v>
      </c>
      <c r="F1213" s="221" t="s">
        <v>3130</v>
      </c>
      <c r="G1213" s="219"/>
      <c r="H1213" s="220" t="s">
        <v>1</v>
      </c>
      <c r="I1213" s="222"/>
      <c r="J1213" s="219"/>
      <c r="K1213" s="219"/>
      <c r="L1213" s="223"/>
      <c r="M1213" s="224"/>
      <c r="N1213" s="225"/>
      <c r="O1213" s="225"/>
      <c r="P1213" s="225"/>
      <c r="Q1213" s="225"/>
      <c r="R1213" s="225"/>
      <c r="S1213" s="225"/>
      <c r="T1213" s="226"/>
      <c r="U1213" s="10"/>
      <c r="V1213" s="10"/>
      <c r="W1213" s="10"/>
      <c r="X1213" s="10"/>
      <c r="Y1213" s="10"/>
      <c r="Z1213" s="10"/>
      <c r="AA1213" s="10"/>
      <c r="AB1213" s="10"/>
      <c r="AC1213" s="10"/>
      <c r="AD1213" s="10"/>
      <c r="AE1213" s="10"/>
      <c r="AT1213" s="227" t="s">
        <v>199</v>
      </c>
      <c r="AU1213" s="227" t="s">
        <v>85</v>
      </c>
      <c r="AV1213" s="10" t="s">
        <v>83</v>
      </c>
      <c r="AW1213" s="10" t="s">
        <v>32</v>
      </c>
      <c r="AX1213" s="10" t="s">
        <v>76</v>
      </c>
      <c r="AY1213" s="227" t="s">
        <v>195</v>
      </c>
    </row>
    <row r="1214" s="10" customFormat="1">
      <c r="A1214" s="10"/>
      <c r="B1214" s="218"/>
      <c r="C1214" s="219"/>
      <c r="D1214" s="213" t="s">
        <v>199</v>
      </c>
      <c r="E1214" s="220" t="s">
        <v>1</v>
      </c>
      <c r="F1214" s="221" t="s">
        <v>3176</v>
      </c>
      <c r="G1214" s="219"/>
      <c r="H1214" s="220" t="s">
        <v>1</v>
      </c>
      <c r="I1214" s="222"/>
      <c r="J1214" s="219"/>
      <c r="K1214" s="219"/>
      <c r="L1214" s="223"/>
      <c r="M1214" s="224"/>
      <c r="N1214" s="225"/>
      <c r="O1214" s="225"/>
      <c r="P1214" s="225"/>
      <c r="Q1214" s="225"/>
      <c r="R1214" s="225"/>
      <c r="S1214" s="225"/>
      <c r="T1214" s="226"/>
      <c r="U1214" s="10"/>
      <c r="V1214" s="10"/>
      <c r="W1214" s="10"/>
      <c r="X1214" s="10"/>
      <c r="Y1214" s="10"/>
      <c r="Z1214" s="10"/>
      <c r="AA1214" s="10"/>
      <c r="AB1214" s="10"/>
      <c r="AC1214" s="10"/>
      <c r="AD1214" s="10"/>
      <c r="AE1214" s="10"/>
      <c r="AT1214" s="227" t="s">
        <v>199</v>
      </c>
      <c r="AU1214" s="227" t="s">
        <v>85</v>
      </c>
      <c r="AV1214" s="10" t="s">
        <v>83</v>
      </c>
      <c r="AW1214" s="10" t="s">
        <v>32</v>
      </c>
      <c r="AX1214" s="10" t="s">
        <v>76</v>
      </c>
      <c r="AY1214" s="227" t="s">
        <v>195</v>
      </c>
    </row>
    <row r="1215" s="11" customFormat="1">
      <c r="A1215" s="11"/>
      <c r="B1215" s="228"/>
      <c r="C1215" s="229"/>
      <c r="D1215" s="213" t="s">
        <v>199</v>
      </c>
      <c r="E1215" s="230" t="s">
        <v>1</v>
      </c>
      <c r="F1215" s="231" t="s">
        <v>3132</v>
      </c>
      <c r="G1215" s="229"/>
      <c r="H1215" s="232">
        <v>16.620000000000001</v>
      </c>
      <c r="I1215" s="233"/>
      <c r="J1215" s="229"/>
      <c r="K1215" s="229"/>
      <c r="L1215" s="234"/>
      <c r="M1215" s="235"/>
      <c r="N1215" s="236"/>
      <c r="O1215" s="236"/>
      <c r="P1215" s="236"/>
      <c r="Q1215" s="236"/>
      <c r="R1215" s="236"/>
      <c r="S1215" s="236"/>
      <c r="T1215" s="237"/>
      <c r="U1215" s="11"/>
      <c r="V1215" s="11"/>
      <c r="W1215" s="11"/>
      <c r="X1215" s="11"/>
      <c r="Y1215" s="11"/>
      <c r="Z1215" s="11"/>
      <c r="AA1215" s="11"/>
      <c r="AB1215" s="11"/>
      <c r="AC1215" s="11"/>
      <c r="AD1215" s="11"/>
      <c r="AE1215" s="11"/>
      <c r="AT1215" s="238" t="s">
        <v>199</v>
      </c>
      <c r="AU1215" s="238" t="s">
        <v>85</v>
      </c>
      <c r="AV1215" s="11" t="s">
        <v>85</v>
      </c>
      <c r="AW1215" s="11" t="s">
        <v>32</v>
      </c>
      <c r="AX1215" s="11" t="s">
        <v>76</v>
      </c>
      <c r="AY1215" s="238" t="s">
        <v>195</v>
      </c>
    </row>
    <row r="1216" s="11" customFormat="1">
      <c r="A1216" s="11"/>
      <c r="B1216" s="228"/>
      <c r="C1216" s="229"/>
      <c r="D1216" s="213" t="s">
        <v>199</v>
      </c>
      <c r="E1216" s="230" t="s">
        <v>1</v>
      </c>
      <c r="F1216" s="231" t="s">
        <v>3127</v>
      </c>
      <c r="G1216" s="229"/>
      <c r="H1216" s="232">
        <v>6.5</v>
      </c>
      <c r="I1216" s="233"/>
      <c r="J1216" s="229"/>
      <c r="K1216" s="229"/>
      <c r="L1216" s="234"/>
      <c r="M1216" s="235"/>
      <c r="N1216" s="236"/>
      <c r="O1216" s="236"/>
      <c r="P1216" s="236"/>
      <c r="Q1216" s="236"/>
      <c r="R1216" s="236"/>
      <c r="S1216" s="236"/>
      <c r="T1216" s="237"/>
      <c r="U1216" s="11"/>
      <c r="V1216" s="11"/>
      <c r="W1216" s="11"/>
      <c r="X1216" s="11"/>
      <c r="Y1216" s="11"/>
      <c r="Z1216" s="11"/>
      <c r="AA1216" s="11"/>
      <c r="AB1216" s="11"/>
      <c r="AC1216" s="11"/>
      <c r="AD1216" s="11"/>
      <c r="AE1216" s="11"/>
      <c r="AT1216" s="238" t="s">
        <v>199</v>
      </c>
      <c r="AU1216" s="238" t="s">
        <v>85</v>
      </c>
      <c r="AV1216" s="11" t="s">
        <v>85</v>
      </c>
      <c r="AW1216" s="11" t="s">
        <v>32</v>
      </c>
      <c r="AX1216" s="11" t="s">
        <v>76</v>
      </c>
      <c r="AY1216" s="238" t="s">
        <v>195</v>
      </c>
    </row>
    <row r="1217" s="11" customFormat="1">
      <c r="A1217" s="11"/>
      <c r="B1217" s="228"/>
      <c r="C1217" s="229"/>
      <c r="D1217" s="213" t="s">
        <v>199</v>
      </c>
      <c r="E1217" s="230" t="s">
        <v>1</v>
      </c>
      <c r="F1217" s="231" t="s">
        <v>3133</v>
      </c>
      <c r="G1217" s="229"/>
      <c r="H1217" s="232">
        <v>149.44800000000001</v>
      </c>
      <c r="I1217" s="233"/>
      <c r="J1217" s="229"/>
      <c r="K1217" s="229"/>
      <c r="L1217" s="234"/>
      <c r="M1217" s="235"/>
      <c r="N1217" s="236"/>
      <c r="O1217" s="236"/>
      <c r="P1217" s="236"/>
      <c r="Q1217" s="236"/>
      <c r="R1217" s="236"/>
      <c r="S1217" s="236"/>
      <c r="T1217" s="237"/>
      <c r="U1217" s="11"/>
      <c r="V1217" s="11"/>
      <c r="W1217" s="11"/>
      <c r="X1217" s="11"/>
      <c r="Y1217" s="11"/>
      <c r="Z1217" s="11"/>
      <c r="AA1217" s="11"/>
      <c r="AB1217" s="11"/>
      <c r="AC1217" s="11"/>
      <c r="AD1217" s="11"/>
      <c r="AE1217" s="11"/>
      <c r="AT1217" s="238" t="s">
        <v>199</v>
      </c>
      <c r="AU1217" s="238" t="s">
        <v>85</v>
      </c>
      <c r="AV1217" s="11" t="s">
        <v>85</v>
      </c>
      <c r="AW1217" s="11" t="s">
        <v>32</v>
      </c>
      <c r="AX1217" s="11" t="s">
        <v>76</v>
      </c>
      <c r="AY1217" s="238" t="s">
        <v>195</v>
      </c>
    </row>
    <row r="1218" s="11" customFormat="1">
      <c r="A1218" s="11"/>
      <c r="B1218" s="228"/>
      <c r="C1218" s="229"/>
      <c r="D1218" s="213" t="s">
        <v>199</v>
      </c>
      <c r="E1218" s="230" t="s">
        <v>1</v>
      </c>
      <c r="F1218" s="231" t="s">
        <v>3134</v>
      </c>
      <c r="G1218" s="229"/>
      <c r="H1218" s="232">
        <v>16.25</v>
      </c>
      <c r="I1218" s="233"/>
      <c r="J1218" s="229"/>
      <c r="K1218" s="229"/>
      <c r="L1218" s="234"/>
      <c r="M1218" s="235"/>
      <c r="N1218" s="236"/>
      <c r="O1218" s="236"/>
      <c r="P1218" s="236"/>
      <c r="Q1218" s="236"/>
      <c r="R1218" s="236"/>
      <c r="S1218" s="236"/>
      <c r="T1218" s="237"/>
      <c r="U1218" s="11"/>
      <c r="V1218" s="11"/>
      <c r="W1218" s="11"/>
      <c r="X1218" s="11"/>
      <c r="Y1218" s="11"/>
      <c r="Z1218" s="11"/>
      <c r="AA1218" s="11"/>
      <c r="AB1218" s="11"/>
      <c r="AC1218" s="11"/>
      <c r="AD1218" s="11"/>
      <c r="AE1218" s="11"/>
      <c r="AT1218" s="238" t="s">
        <v>199</v>
      </c>
      <c r="AU1218" s="238" t="s">
        <v>85</v>
      </c>
      <c r="AV1218" s="11" t="s">
        <v>85</v>
      </c>
      <c r="AW1218" s="11" t="s">
        <v>32</v>
      </c>
      <c r="AX1218" s="11" t="s">
        <v>76</v>
      </c>
      <c r="AY1218" s="238" t="s">
        <v>195</v>
      </c>
    </row>
    <row r="1219" s="11" customFormat="1">
      <c r="A1219" s="11"/>
      <c r="B1219" s="228"/>
      <c r="C1219" s="229"/>
      <c r="D1219" s="213" t="s">
        <v>199</v>
      </c>
      <c r="E1219" s="230" t="s">
        <v>1</v>
      </c>
      <c r="F1219" s="231" t="s">
        <v>3135</v>
      </c>
      <c r="G1219" s="229"/>
      <c r="H1219" s="232">
        <v>123.612</v>
      </c>
      <c r="I1219" s="233"/>
      <c r="J1219" s="229"/>
      <c r="K1219" s="229"/>
      <c r="L1219" s="234"/>
      <c r="M1219" s="235"/>
      <c r="N1219" s="236"/>
      <c r="O1219" s="236"/>
      <c r="P1219" s="236"/>
      <c r="Q1219" s="236"/>
      <c r="R1219" s="236"/>
      <c r="S1219" s="236"/>
      <c r="T1219" s="237"/>
      <c r="U1219" s="11"/>
      <c r="V1219" s="11"/>
      <c r="W1219" s="11"/>
      <c r="X1219" s="11"/>
      <c r="Y1219" s="11"/>
      <c r="Z1219" s="11"/>
      <c r="AA1219" s="11"/>
      <c r="AB1219" s="11"/>
      <c r="AC1219" s="11"/>
      <c r="AD1219" s="11"/>
      <c r="AE1219" s="11"/>
      <c r="AT1219" s="238" t="s">
        <v>199</v>
      </c>
      <c r="AU1219" s="238" t="s">
        <v>85</v>
      </c>
      <c r="AV1219" s="11" t="s">
        <v>85</v>
      </c>
      <c r="AW1219" s="11" t="s">
        <v>32</v>
      </c>
      <c r="AX1219" s="11" t="s">
        <v>76</v>
      </c>
      <c r="AY1219" s="238" t="s">
        <v>195</v>
      </c>
    </row>
    <row r="1220" s="11" customFormat="1">
      <c r="A1220" s="11"/>
      <c r="B1220" s="228"/>
      <c r="C1220" s="229"/>
      <c r="D1220" s="213" t="s">
        <v>199</v>
      </c>
      <c r="E1220" s="230" t="s">
        <v>1</v>
      </c>
      <c r="F1220" s="231" t="s">
        <v>3134</v>
      </c>
      <c r="G1220" s="229"/>
      <c r="H1220" s="232">
        <v>16.25</v>
      </c>
      <c r="I1220" s="233"/>
      <c r="J1220" s="229"/>
      <c r="K1220" s="229"/>
      <c r="L1220" s="234"/>
      <c r="M1220" s="235"/>
      <c r="N1220" s="236"/>
      <c r="O1220" s="236"/>
      <c r="P1220" s="236"/>
      <c r="Q1220" s="236"/>
      <c r="R1220" s="236"/>
      <c r="S1220" s="236"/>
      <c r="T1220" s="237"/>
      <c r="U1220" s="11"/>
      <c r="V1220" s="11"/>
      <c r="W1220" s="11"/>
      <c r="X1220" s="11"/>
      <c r="Y1220" s="11"/>
      <c r="Z1220" s="11"/>
      <c r="AA1220" s="11"/>
      <c r="AB1220" s="11"/>
      <c r="AC1220" s="11"/>
      <c r="AD1220" s="11"/>
      <c r="AE1220" s="11"/>
      <c r="AT1220" s="238" t="s">
        <v>199</v>
      </c>
      <c r="AU1220" s="238" t="s">
        <v>85</v>
      </c>
      <c r="AV1220" s="11" t="s">
        <v>85</v>
      </c>
      <c r="AW1220" s="11" t="s">
        <v>32</v>
      </c>
      <c r="AX1220" s="11" t="s">
        <v>76</v>
      </c>
      <c r="AY1220" s="238" t="s">
        <v>195</v>
      </c>
    </row>
    <row r="1221" s="16" customFormat="1">
      <c r="A1221" s="16"/>
      <c r="B1221" s="298"/>
      <c r="C1221" s="299"/>
      <c r="D1221" s="213" t="s">
        <v>199</v>
      </c>
      <c r="E1221" s="300" t="s">
        <v>1</v>
      </c>
      <c r="F1221" s="301" t="s">
        <v>1498</v>
      </c>
      <c r="G1221" s="299"/>
      <c r="H1221" s="302">
        <v>328.68000000000001</v>
      </c>
      <c r="I1221" s="303"/>
      <c r="J1221" s="299"/>
      <c r="K1221" s="299"/>
      <c r="L1221" s="304"/>
      <c r="M1221" s="305"/>
      <c r="N1221" s="306"/>
      <c r="O1221" s="306"/>
      <c r="P1221" s="306"/>
      <c r="Q1221" s="306"/>
      <c r="R1221" s="306"/>
      <c r="S1221" s="306"/>
      <c r="T1221" s="307"/>
      <c r="U1221" s="16"/>
      <c r="V1221" s="16"/>
      <c r="W1221" s="16"/>
      <c r="X1221" s="16"/>
      <c r="Y1221" s="16"/>
      <c r="Z1221" s="16"/>
      <c r="AA1221" s="16"/>
      <c r="AB1221" s="16"/>
      <c r="AC1221" s="16"/>
      <c r="AD1221" s="16"/>
      <c r="AE1221" s="16"/>
      <c r="AT1221" s="308" t="s">
        <v>199</v>
      </c>
      <c r="AU1221" s="308" t="s">
        <v>85</v>
      </c>
      <c r="AV1221" s="16" t="s">
        <v>229</v>
      </c>
      <c r="AW1221" s="16" t="s">
        <v>32</v>
      </c>
      <c r="AX1221" s="16" t="s">
        <v>76</v>
      </c>
      <c r="AY1221" s="308" t="s">
        <v>195</v>
      </c>
    </row>
    <row r="1222" s="10" customFormat="1">
      <c r="A1222" s="10"/>
      <c r="B1222" s="218"/>
      <c r="C1222" s="219"/>
      <c r="D1222" s="213" t="s">
        <v>199</v>
      </c>
      <c r="E1222" s="220" t="s">
        <v>1</v>
      </c>
      <c r="F1222" s="221" t="s">
        <v>3177</v>
      </c>
      <c r="G1222" s="219"/>
      <c r="H1222" s="220" t="s">
        <v>1</v>
      </c>
      <c r="I1222" s="222"/>
      <c r="J1222" s="219"/>
      <c r="K1222" s="219"/>
      <c r="L1222" s="223"/>
      <c r="M1222" s="224"/>
      <c r="N1222" s="225"/>
      <c r="O1222" s="225"/>
      <c r="P1222" s="225"/>
      <c r="Q1222" s="225"/>
      <c r="R1222" s="225"/>
      <c r="S1222" s="225"/>
      <c r="T1222" s="226"/>
      <c r="U1222" s="10"/>
      <c r="V1222" s="10"/>
      <c r="W1222" s="10"/>
      <c r="X1222" s="10"/>
      <c r="Y1222" s="10"/>
      <c r="Z1222" s="10"/>
      <c r="AA1222" s="10"/>
      <c r="AB1222" s="10"/>
      <c r="AC1222" s="10"/>
      <c r="AD1222" s="10"/>
      <c r="AE1222" s="10"/>
      <c r="AT1222" s="227" t="s">
        <v>199</v>
      </c>
      <c r="AU1222" s="227" t="s">
        <v>85</v>
      </c>
      <c r="AV1222" s="10" t="s">
        <v>83</v>
      </c>
      <c r="AW1222" s="10" t="s">
        <v>32</v>
      </c>
      <c r="AX1222" s="10" t="s">
        <v>76</v>
      </c>
      <c r="AY1222" s="227" t="s">
        <v>195</v>
      </c>
    </row>
    <row r="1223" s="11" customFormat="1">
      <c r="A1223" s="11"/>
      <c r="B1223" s="228"/>
      <c r="C1223" s="229"/>
      <c r="D1223" s="213" t="s">
        <v>199</v>
      </c>
      <c r="E1223" s="230" t="s">
        <v>1</v>
      </c>
      <c r="F1223" s="231" t="s">
        <v>3178</v>
      </c>
      <c r="G1223" s="229"/>
      <c r="H1223" s="232">
        <v>16.620000000000001</v>
      </c>
      <c r="I1223" s="233"/>
      <c r="J1223" s="229"/>
      <c r="K1223" s="229"/>
      <c r="L1223" s="234"/>
      <c r="M1223" s="235"/>
      <c r="N1223" s="236"/>
      <c r="O1223" s="236"/>
      <c r="P1223" s="236"/>
      <c r="Q1223" s="236"/>
      <c r="R1223" s="236"/>
      <c r="S1223" s="236"/>
      <c r="T1223" s="237"/>
      <c r="U1223" s="11"/>
      <c r="V1223" s="11"/>
      <c r="W1223" s="11"/>
      <c r="X1223" s="11"/>
      <c r="Y1223" s="11"/>
      <c r="Z1223" s="11"/>
      <c r="AA1223" s="11"/>
      <c r="AB1223" s="11"/>
      <c r="AC1223" s="11"/>
      <c r="AD1223" s="11"/>
      <c r="AE1223" s="11"/>
      <c r="AT1223" s="238" t="s">
        <v>199</v>
      </c>
      <c r="AU1223" s="238" t="s">
        <v>85</v>
      </c>
      <c r="AV1223" s="11" t="s">
        <v>85</v>
      </c>
      <c r="AW1223" s="11" t="s">
        <v>32</v>
      </c>
      <c r="AX1223" s="11" t="s">
        <v>76</v>
      </c>
      <c r="AY1223" s="238" t="s">
        <v>195</v>
      </c>
    </row>
    <row r="1224" s="11" customFormat="1">
      <c r="A1224" s="11"/>
      <c r="B1224" s="228"/>
      <c r="C1224" s="229"/>
      <c r="D1224" s="213" t="s">
        <v>199</v>
      </c>
      <c r="E1224" s="230" t="s">
        <v>1</v>
      </c>
      <c r="F1224" s="231" t="s">
        <v>3179</v>
      </c>
      <c r="G1224" s="229"/>
      <c r="H1224" s="232">
        <v>4.5599999999999996</v>
      </c>
      <c r="I1224" s="233"/>
      <c r="J1224" s="229"/>
      <c r="K1224" s="229"/>
      <c r="L1224" s="234"/>
      <c r="M1224" s="235"/>
      <c r="N1224" s="236"/>
      <c r="O1224" s="236"/>
      <c r="P1224" s="236"/>
      <c r="Q1224" s="236"/>
      <c r="R1224" s="236"/>
      <c r="S1224" s="236"/>
      <c r="T1224" s="237"/>
      <c r="U1224" s="11"/>
      <c r="V1224" s="11"/>
      <c r="W1224" s="11"/>
      <c r="X1224" s="11"/>
      <c r="Y1224" s="11"/>
      <c r="Z1224" s="11"/>
      <c r="AA1224" s="11"/>
      <c r="AB1224" s="11"/>
      <c r="AC1224" s="11"/>
      <c r="AD1224" s="11"/>
      <c r="AE1224" s="11"/>
      <c r="AT1224" s="238" t="s">
        <v>199</v>
      </c>
      <c r="AU1224" s="238" t="s">
        <v>85</v>
      </c>
      <c r="AV1224" s="11" t="s">
        <v>85</v>
      </c>
      <c r="AW1224" s="11" t="s">
        <v>32</v>
      </c>
      <c r="AX1224" s="11" t="s">
        <v>76</v>
      </c>
      <c r="AY1224" s="238" t="s">
        <v>195</v>
      </c>
    </row>
    <row r="1225" s="11" customFormat="1">
      <c r="A1225" s="11"/>
      <c r="B1225" s="228"/>
      <c r="C1225" s="229"/>
      <c r="D1225" s="213" t="s">
        <v>199</v>
      </c>
      <c r="E1225" s="230" t="s">
        <v>1</v>
      </c>
      <c r="F1225" s="231" t="s">
        <v>3180</v>
      </c>
      <c r="G1225" s="229"/>
      <c r="H1225" s="232">
        <v>149.44800000000001</v>
      </c>
      <c r="I1225" s="233"/>
      <c r="J1225" s="229"/>
      <c r="K1225" s="229"/>
      <c r="L1225" s="234"/>
      <c r="M1225" s="235"/>
      <c r="N1225" s="236"/>
      <c r="O1225" s="236"/>
      <c r="P1225" s="236"/>
      <c r="Q1225" s="236"/>
      <c r="R1225" s="236"/>
      <c r="S1225" s="236"/>
      <c r="T1225" s="237"/>
      <c r="U1225" s="11"/>
      <c r="V1225" s="11"/>
      <c r="W1225" s="11"/>
      <c r="X1225" s="11"/>
      <c r="Y1225" s="11"/>
      <c r="Z1225" s="11"/>
      <c r="AA1225" s="11"/>
      <c r="AB1225" s="11"/>
      <c r="AC1225" s="11"/>
      <c r="AD1225" s="11"/>
      <c r="AE1225" s="11"/>
      <c r="AT1225" s="238" t="s">
        <v>199</v>
      </c>
      <c r="AU1225" s="238" t="s">
        <v>85</v>
      </c>
      <c r="AV1225" s="11" t="s">
        <v>85</v>
      </c>
      <c r="AW1225" s="11" t="s">
        <v>32</v>
      </c>
      <c r="AX1225" s="11" t="s">
        <v>76</v>
      </c>
      <c r="AY1225" s="238" t="s">
        <v>195</v>
      </c>
    </row>
    <row r="1226" s="11" customFormat="1">
      <c r="A1226" s="11"/>
      <c r="B1226" s="228"/>
      <c r="C1226" s="229"/>
      <c r="D1226" s="213" t="s">
        <v>199</v>
      </c>
      <c r="E1226" s="230" t="s">
        <v>1</v>
      </c>
      <c r="F1226" s="231" t="s">
        <v>3181</v>
      </c>
      <c r="G1226" s="229"/>
      <c r="H1226" s="232">
        <v>11.4</v>
      </c>
      <c r="I1226" s="233"/>
      <c r="J1226" s="229"/>
      <c r="K1226" s="229"/>
      <c r="L1226" s="234"/>
      <c r="M1226" s="235"/>
      <c r="N1226" s="236"/>
      <c r="O1226" s="236"/>
      <c r="P1226" s="236"/>
      <c r="Q1226" s="236"/>
      <c r="R1226" s="236"/>
      <c r="S1226" s="236"/>
      <c r="T1226" s="237"/>
      <c r="U1226" s="11"/>
      <c r="V1226" s="11"/>
      <c r="W1226" s="11"/>
      <c r="X1226" s="11"/>
      <c r="Y1226" s="11"/>
      <c r="Z1226" s="11"/>
      <c r="AA1226" s="11"/>
      <c r="AB1226" s="11"/>
      <c r="AC1226" s="11"/>
      <c r="AD1226" s="11"/>
      <c r="AE1226" s="11"/>
      <c r="AT1226" s="238" t="s">
        <v>199</v>
      </c>
      <c r="AU1226" s="238" t="s">
        <v>85</v>
      </c>
      <c r="AV1226" s="11" t="s">
        <v>85</v>
      </c>
      <c r="AW1226" s="11" t="s">
        <v>32</v>
      </c>
      <c r="AX1226" s="11" t="s">
        <v>76</v>
      </c>
      <c r="AY1226" s="238" t="s">
        <v>195</v>
      </c>
    </row>
    <row r="1227" s="11" customFormat="1">
      <c r="A1227" s="11"/>
      <c r="B1227" s="228"/>
      <c r="C1227" s="229"/>
      <c r="D1227" s="213" t="s">
        <v>199</v>
      </c>
      <c r="E1227" s="230" t="s">
        <v>1</v>
      </c>
      <c r="F1227" s="231" t="s">
        <v>3182</v>
      </c>
      <c r="G1227" s="229"/>
      <c r="H1227" s="232">
        <v>123.612</v>
      </c>
      <c r="I1227" s="233"/>
      <c r="J1227" s="229"/>
      <c r="K1227" s="229"/>
      <c r="L1227" s="234"/>
      <c r="M1227" s="235"/>
      <c r="N1227" s="236"/>
      <c r="O1227" s="236"/>
      <c r="P1227" s="236"/>
      <c r="Q1227" s="236"/>
      <c r="R1227" s="236"/>
      <c r="S1227" s="236"/>
      <c r="T1227" s="237"/>
      <c r="U1227" s="11"/>
      <c r="V1227" s="11"/>
      <c r="W1227" s="11"/>
      <c r="X1227" s="11"/>
      <c r="Y1227" s="11"/>
      <c r="Z1227" s="11"/>
      <c r="AA1227" s="11"/>
      <c r="AB1227" s="11"/>
      <c r="AC1227" s="11"/>
      <c r="AD1227" s="11"/>
      <c r="AE1227" s="11"/>
      <c r="AT1227" s="238" t="s">
        <v>199</v>
      </c>
      <c r="AU1227" s="238" t="s">
        <v>85</v>
      </c>
      <c r="AV1227" s="11" t="s">
        <v>85</v>
      </c>
      <c r="AW1227" s="11" t="s">
        <v>32</v>
      </c>
      <c r="AX1227" s="11" t="s">
        <v>76</v>
      </c>
      <c r="AY1227" s="238" t="s">
        <v>195</v>
      </c>
    </row>
    <row r="1228" s="11" customFormat="1">
      <c r="A1228" s="11"/>
      <c r="B1228" s="228"/>
      <c r="C1228" s="229"/>
      <c r="D1228" s="213" t="s">
        <v>199</v>
      </c>
      <c r="E1228" s="230" t="s">
        <v>1</v>
      </c>
      <c r="F1228" s="231" t="s">
        <v>3181</v>
      </c>
      <c r="G1228" s="229"/>
      <c r="H1228" s="232">
        <v>11.4</v>
      </c>
      <c r="I1228" s="233"/>
      <c r="J1228" s="229"/>
      <c r="K1228" s="229"/>
      <c r="L1228" s="234"/>
      <c r="M1228" s="235"/>
      <c r="N1228" s="236"/>
      <c r="O1228" s="236"/>
      <c r="P1228" s="236"/>
      <c r="Q1228" s="236"/>
      <c r="R1228" s="236"/>
      <c r="S1228" s="236"/>
      <c r="T1228" s="237"/>
      <c r="U1228" s="11"/>
      <c r="V1228" s="11"/>
      <c r="W1228" s="11"/>
      <c r="X1228" s="11"/>
      <c r="Y1228" s="11"/>
      <c r="Z1228" s="11"/>
      <c r="AA1228" s="11"/>
      <c r="AB1228" s="11"/>
      <c r="AC1228" s="11"/>
      <c r="AD1228" s="11"/>
      <c r="AE1228" s="11"/>
      <c r="AT1228" s="238" t="s">
        <v>199</v>
      </c>
      <c r="AU1228" s="238" t="s">
        <v>85</v>
      </c>
      <c r="AV1228" s="11" t="s">
        <v>85</v>
      </c>
      <c r="AW1228" s="11" t="s">
        <v>32</v>
      </c>
      <c r="AX1228" s="11" t="s">
        <v>76</v>
      </c>
      <c r="AY1228" s="238" t="s">
        <v>195</v>
      </c>
    </row>
    <row r="1229" s="16" customFormat="1">
      <c r="A1229" s="16"/>
      <c r="B1229" s="298"/>
      <c r="C1229" s="299"/>
      <c r="D1229" s="213" t="s">
        <v>199</v>
      </c>
      <c r="E1229" s="300" t="s">
        <v>1</v>
      </c>
      <c r="F1229" s="301" t="s">
        <v>1498</v>
      </c>
      <c r="G1229" s="299"/>
      <c r="H1229" s="302">
        <v>317.04000000000002</v>
      </c>
      <c r="I1229" s="303"/>
      <c r="J1229" s="299"/>
      <c r="K1229" s="299"/>
      <c r="L1229" s="304"/>
      <c r="M1229" s="305"/>
      <c r="N1229" s="306"/>
      <c r="O1229" s="306"/>
      <c r="P1229" s="306"/>
      <c r="Q1229" s="306"/>
      <c r="R1229" s="306"/>
      <c r="S1229" s="306"/>
      <c r="T1229" s="307"/>
      <c r="U1229" s="16"/>
      <c r="V1229" s="16"/>
      <c r="W1229" s="16"/>
      <c r="X1229" s="16"/>
      <c r="Y1229" s="16"/>
      <c r="Z1229" s="16"/>
      <c r="AA1229" s="16"/>
      <c r="AB1229" s="16"/>
      <c r="AC1229" s="16"/>
      <c r="AD1229" s="16"/>
      <c r="AE1229" s="16"/>
      <c r="AT1229" s="308" t="s">
        <v>199</v>
      </c>
      <c r="AU1229" s="308" t="s">
        <v>85</v>
      </c>
      <c r="AV1229" s="16" t="s">
        <v>229</v>
      </c>
      <c r="AW1229" s="16" t="s">
        <v>32</v>
      </c>
      <c r="AX1229" s="16" t="s">
        <v>76</v>
      </c>
      <c r="AY1229" s="308" t="s">
        <v>195</v>
      </c>
    </row>
    <row r="1230" s="15" customFormat="1">
      <c r="A1230" s="15"/>
      <c r="B1230" s="287"/>
      <c r="C1230" s="288"/>
      <c r="D1230" s="213" t="s">
        <v>199</v>
      </c>
      <c r="E1230" s="289" t="s">
        <v>1</v>
      </c>
      <c r="F1230" s="290" t="s">
        <v>1422</v>
      </c>
      <c r="G1230" s="288"/>
      <c r="H1230" s="291">
        <v>645.72000000000003</v>
      </c>
      <c r="I1230" s="292"/>
      <c r="J1230" s="288"/>
      <c r="K1230" s="288"/>
      <c r="L1230" s="293"/>
      <c r="M1230" s="294"/>
      <c r="N1230" s="295"/>
      <c r="O1230" s="295"/>
      <c r="P1230" s="295"/>
      <c r="Q1230" s="295"/>
      <c r="R1230" s="295"/>
      <c r="S1230" s="295"/>
      <c r="T1230" s="296"/>
      <c r="U1230" s="15"/>
      <c r="V1230" s="15"/>
      <c r="W1230" s="15"/>
      <c r="X1230" s="15"/>
      <c r="Y1230" s="15"/>
      <c r="Z1230" s="15"/>
      <c r="AA1230" s="15"/>
      <c r="AB1230" s="15"/>
      <c r="AC1230" s="15"/>
      <c r="AD1230" s="15"/>
      <c r="AE1230" s="15"/>
      <c r="AT1230" s="297" t="s">
        <v>199</v>
      </c>
      <c r="AU1230" s="297" t="s">
        <v>85</v>
      </c>
      <c r="AV1230" s="15" t="s">
        <v>234</v>
      </c>
      <c r="AW1230" s="15" t="s">
        <v>32</v>
      </c>
      <c r="AX1230" s="15" t="s">
        <v>83</v>
      </c>
      <c r="AY1230" s="297" t="s">
        <v>195</v>
      </c>
    </row>
    <row r="1231" s="2" customFormat="1" ht="33" customHeight="1">
      <c r="A1231" s="39"/>
      <c r="B1231" s="40"/>
      <c r="C1231" s="200" t="s">
        <v>471</v>
      </c>
      <c r="D1231" s="200" t="s">
        <v>191</v>
      </c>
      <c r="E1231" s="201" t="s">
        <v>3732</v>
      </c>
      <c r="F1231" s="202" t="s">
        <v>3733</v>
      </c>
      <c r="G1231" s="203" t="s">
        <v>1411</v>
      </c>
      <c r="H1231" s="204">
        <v>19.989999999999998</v>
      </c>
      <c r="I1231" s="205"/>
      <c r="J1231" s="206">
        <f>ROUND(I1231*H1231,2)</f>
        <v>0</v>
      </c>
      <c r="K1231" s="202" t="s">
        <v>1412</v>
      </c>
      <c r="L1231" s="45"/>
      <c r="M1231" s="207" t="s">
        <v>1</v>
      </c>
      <c r="N1231" s="208" t="s">
        <v>41</v>
      </c>
      <c r="O1231" s="92"/>
      <c r="P1231" s="209">
        <f>O1231*H1231</f>
        <v>0</v>
      </c>
      <c r="Q1231" s="209">
        <v>0</v>
      </c>
      <c r="R1231" s="209">
        <f>Q1231*H1231</f>
        <v>0</v>
      </c>
      <c r="S1231" s="209">
        <v>0</v>
      </c>
      <c r="T1231" s="210">
        <f>S1231*H1231</f>
        <v>0</v>
      </c>
      <c r="U1231" s="39"/>
      <c r="V1231" s="39"/>
      <c r="W1231" s="39"/>
      <c r="X1231" s="39"/>
      <c r="Y1231" s="39"/>
      <c r="Z1231" s="39"/>
      <c r="AA1231" s="39"/>
      <c r="AB1231" s="39"/>
      <c r="AC1231" s="39"/>
      <c r="AD1231" s="39"/>
      <c r="AE1231" s="39"/>
      <c r="AR1231" s="211" t="s">
        <v>234</v>
      </c>
      <c r="AT1231" s="211" t="s">
        <v>191</v>
      </c>
      <c r="AU1231" s="211" t="s">
        <v>85</v>
      </c>
      <c r="AY1231" s="18" t="s">
        <v>195</v>
      </c>
      <c r="BE1231" s="212">
        <f>IF(N1231="základní",J1231,0)</f>
        <v>0</v>
      </c>
      <c r="BF1231" s="212">
        <f>IF(N1231="snížená",J1231,0)</f>
        <v>0</v>
      </c>
      <c r="BG1231" s="212">
        <f>IF(N1231="zákl. přenesená",J1231,0)</f>
        <v>0</v>
      </c>
      <c r="BH1231" s="212">
        <f>IF(N1231="sníž. přenesená",J1231,0)</f>
        <v>0</v>
      </c>
      <c r="BI1231" s="212">
        <f>IF(N1231="nulová",J1231,0)</f>
        <v>0</v>
      </c>
      <c r="BJ1231" s="18" t="s">
        <v>83</v>
      </c>
      <c r="BK1231" s="212">
        <f>ROUND(I1231*H1231,2)</f>
        <v>0</v>
      </c>
      <c r="BL1231" s="18" t="s">
        <v>234</v>
      </c>
      <c r="BM1231" s="211" t="s">
        <v>3734</v>
      </c>
    </row>
    <row r="1232" s="10" customFormat="1">
      <c r="A1232" s="10"/>
      <c r="B1232" s="218"/>
      <c r="C1232" s="219"/>
      <c r="D1232" s="213" t="s">
        <v>199</v>
      </c>
      <c r="E1232" s="220" t="s">
        <v>1</v>
      </c>
      <c r="F1232" s="221" t="s">
        <v>3669</v>
      </c>
      <c r="G1232" s="219"/>
      <c r="H1232" s="220" t="s">
        <v>1</v>
      </c>
      <c r="I1232" s="222"/>
      <c r="J1232" s="219"/>
      <c r="K1232" s="219"/>
      <c r="L1232" s="223"/>
      <c r="M1232" s="224"/>
      <c r="N1232" s="225"/>
      <c r="O1232" s="225"/>
      <c r="P1232" s="225"/>
      <c r="Q1232" s="225"/>
      <c r="R1232" s="225"/>
      <c r="S1232" s="225"/>
      <c r="T1232" s="226"/>
      <c r="U1232" s="10"/>
      <c r="V1232" s="10"/>
      <c r="W1232" s="10"/>
      <c r="X1232" s="10"/>
      <c r="Y1232" s="10"/>
      <c r="Z1232" s="10"/>
      <c r="AA1232" s="10"/>
      <c r="AB1232" s="10"/>
      <c r="AC1232" s="10"/>
      <c r="AD1232" s="10"/>
      <c r="AE1232" s="10"/>
      <c r="AT1232" s="227" t="s">
        <v>199</v>
      </c>
      <c r="AU1232" s="227" t="s">
        <v>85</v>
      </c>
      <c r="AV1232" s="10" t="s">
        <v>83</v>
      </c>
      <c r="AW1232" s="10" t="s">
        <v>32</v>
      </c>
      <c r="AX1232" s="10" t="s">
        <v>76</v>
      </c>
      <c r="AY1232" s="227" t="s">
        <v>195</v>
      </c>
    </row>
    <row r="1233" s="10" customFormat="1">
      <c r="A1233" s="10"/>
      <c r="B1233" s="218"/>
      <c r="C1233" s="219"/>
      <c r="D1233" s="213" t="s">
        <v>199</v>
      </c>
      <c r="E1233" s="220" t="s">
        <v>1</v>
      </c>
      <c r="F1233" s="221" t="s">
        <v>3121</v>
      </c>
      <c r="G1233" s="219"/>
      <c r="H1233" s="220" t="s">
        <v>1</v>
      </c>
      <c r="I1233" s="222"/>
      <c r="J1233" s="219"/>
      <c r="K1233" s="219"/>
      <c r="L1233" s="223"/>
      <c r="M1233" s="224"/>
      <c r="N1233" s="225"/>
      <c r="O1233" s="225"/>
      <c r="P1233" s="225"/>
      <c r="Q1233" s="225"/>
      <c r="R1233" s="225"/>
      <c r="S1233" s="225"/>
      <c r="T1233" s="226"/>
      <c r="U1233" s="10"/>
      <c r="V1233" s="10"/>
      <c r="W1233" s="10"/>
      <c r="X1233" s="10"/>
      <c r="Y1233" s="10"/>
      <c r="Z1233" s="10"/>
      <c r="AA1233" s="10"/>
      <c r="AB1233" s="10"/>
      <c r="AC1233" s="10"/>
      <c r="AD1233" s="10"/>
      <c r="AE1233" s="10"/>
      <c r="AT1233" s="227" t="s">
        <v>199</v>
      </c>
      <c r="AU1233" s="227" t="s">
        <v>85</v>
      </c>
      <c r="AV1233" s="10" t="s">
        <v>83</v>
      </c>
      <c r="AW1233" s="10" t="s">
        <v>32</v>
      </c>
      <c r="AX1233" s="10" t="s">
        <v>76</v>
      </c>
      <c r="AY1233" s="227" t="s">
        <v>195</v>
      </c>
    </row>
    <row r="1234" s="11" customFormat="1">
      <c r="A1234" s="11"/>
      <c r="B1234" s="228"/>
      <c r="C1234" s="229"/>
      <c r="D1234" s="213" t="s">
        <v>199</v>
      </c>
      <c r="E1234" s="230" t="s">
        <v>1</v>
      </c>
      <c r="F1234" s="231" t="s">
        <v>3122</v>
      </c>
      <c r="G1234" s="229"/>
      <c r="H1234" s="232">
        <v>14.220000000000001</v>
      </c>
      <c r="I1234" s="233"/>
      <c r="J1234" s="229"/>
      <c r="K1234" s="229"/>
      <c r="L1234" s="234"/>
      <c r="M1234" s="235"/>
      <c r="N1234" s="236"/>
      <c r="O1234" s="236"/>
      <c r="P1234" s="236"/>
      <c r="Q1234" s="236"/>
      <c r="R1234" s="236"/>
      <c r="S1234" s="236"/>
      <c r="T1234" s="237"/>
      <c r="U1234" s="11"/>
      <c r="V1234" s="11"/>
      <c r="W1234" s="11"/>
      <c r="X1234" s="11"/>
      <c r="Y1234" s="11"/>
      <c r="Z1234" s="11"/>
      <c r="AA1234" s="11"/>
      <c r="AB1234" s="11"/>
      <c r="AC1234" s="11"/>
      <c r="AD1234" s="11"/>
      <c r="AE1234" s="11"/>
      <c r="AT1234" s="238" t="s">
        <v>199</v>
      </c>
      <c r="AU1234" s="238" t="s">
        <v>85</v>
      </c>
      <c r="AV1234" s="11" t="s">
        <v>85</v>
      </c>
      <c r="AW1234" s="11" t="s">
        <v>32</v>
      </c>
      <c r="AX1234" s="11" t="s">
        <v>76</v>
      </c>
      <c r="AY1234" s="238" t="s">
        <v>195</v>
      </c>
    </row>
    <row r="1235" s="11" customFormat="1">
      <c r="A1235" s="11"/>
      <c r="B1235" s="228"/>
      <c r="C1235" s="229"/>
      <c r="D1235" s="213" t="s">
        <v>199</v>
      </c>
      <c r="E1235" s="230" t="s">
        <v>1</v>
      </c>
      <c r="F1235" s="231" t="s">
        <v>3114</v>
      </c>
      <c r="G1235" s="229"/>
      <c r="H1235" s="232">
        <v>3.25</v>
      </c>
      <c r="I1235" s="233"/>
      <c r="J1235" s="229"/>
      <c r="K1235" s="229"/>
      <c r="L1235" s="234"/>
      <c r="M1235" s="235"/>
      <c r="N1235" s="236"/>
      <c r="O1235" s="236"/>
      <c r="P1235" s="236"/>
      <c r="Q1235" s="236"/>
      <c r="R1235" s="236"/>
      <c r="S1235" s="236"/>
      <c r="T1235" s="237"/>
      <c r="U1235" s="11"/>
      <c r="V1235" s="11"/>
      <c r="W1235" s="11"/>
      <c r="X1235" s="11"/>
      <c r="Y1235" s="11"/>
      <c r="Z1235" s="11"/>
      <c r="AA1235" s="11"/>
      <c r="AB1235" s="11"/>
      <c r="AC1235" s="11"/>
      <c r="AD1235" s="11"/>
      <c r="AE1235" s="11"/>
      <c r="AT1235" s="238" t="s">
        <v>199</v>
      </c>
      <c r="AU1235" s="238" t="s">
        <v>85</v>
      </c>
      <c r="AV1235" s="11" t="s">
        <v>85</v>
      </c>
      <c r="AW1235" s="11" t="s">
        <v>32</v>
      </c>
      <c r="AX1235" s="11" t="s">
        <v>76</v>
      </c>
      <c r="AY1235" s="238" t="s">
        <v>195</v>
      </c>
    </row>
    <row r="1236" s="11" customFormat="1">
      <c r="A1236" s="11"/>
      <c r="B1236" s="228"/>
      <c r="C1236" s="229"/>
      <c r="D1236" s="213" t="s">
        <v>199</v>
      </c>
      <c r="E1236" s="230" t="s">
        <v>1</v>
      </c>
      <c r="F1236" s="231" t="s">
        <v>3123</v>
      </c>
      <c r="G1236" s="229"/>
      <c r="H1236" s="232">
        <v>2.52</v>
      </c>
      <c r="I1236" s="233"/>
      <c r="J1236" s="229"/>
      <c r="K1236" s="229"/>
      <c r="L1236" s="234"/>
      <c r="M1236" s="235"/>
      <c r="N1236" s="236"/>
      <c r="O1236" s="236"/>
      <c r="P1236" s="236"/>
      <c r="Q1236" s="236"/>
      <c r="R1236" s="236"/>
      <c r="S1236" s="236"/>
      <c r="T1236" s="237"/>
      <c r="U1236" s="11"/>
      <c r="V1236" s="11"/>
      <c r="W1236" s="11"/>
      <c r="X1236" s="11"/>
      <c r="Y1236" s="11"/>
      <c r="Z1236" s="11"/>
      <c r="AA1236" s="11"/>
      <c r="AB1236" s="11"/>
      <c r="AC1236" s="11"/>
      <c r="AD1236" s="11"/>
      <c r="AE1236" s="11"/>
      <c r="AT1236" s="238" t="s">
        <v>199</v>
      </c>
      <c r="AU1236" s="238" t="s">
        <v>85</v>
      </c>
      <c r="AV1236" s="11" t="s">
        <v>85</v>
      </c>
      <c r="AW1236" s="11" t="s">
        <v>32</v>
      </c>
      <c r="AX1236" s="11" t="s">
        <v>76</v>
      </c>
      <c r="AY1236" s="238" t="s">
        <v>195</v>
      </c>
    </row>
    <row r="1237" s="15" customFormat="1">
      <c r="A1237" s="15"/>
      <c r="B1237" s="287"/>
      <c r="C1237" s="288"/>
      <c r="D1237" s="213" t="s">
        <v>199</v>
      </c>
      <c r="E1237" s="289" t="s">
        <v>1</v>
      </c>
      <c r="F1237" s="290" t="s">
        <v>1422</v>
      </c>
      <c r="G1237" s="288"/>
      <c r="H1237" s="291">
        <v>19.989999999999998</v>
      </c>
      <c r="I1237" s="292"/>
      <c r="J1237" s="288"/>
      <c r="K1237" s="288"/>
      <c r="L1237" s="293"/>
      <c r="M1237" s="294"/>
      <c r="N1237" s="295"/>
      <c r="O1237" s="295"/>
      <c r="P1237" s="295"/>
      <c r="Q1237" s="295"/>
      <c r="R1237" s="295"/>
      <c r="S1237" s="295"/>
      <c r="T1237" s="296"/>
      <c r="U1237" s="15"/>
      <c r="V1237" s="15"/>
      <c r="W1237" s="15"/>
      <c r="X1237" s="15"/>
      <c r="Y1237" s="15"/>
      <c r="Z1237" s="15"/>
      <c r="AA1237" s="15"/>
      <c r="AB1237" s="15"/>
      <c r="AC1237" s="15"/>
      <c r="AD1237" s="15"/>
      <c r="AE1237" s="15"/>
      <c r="AT1237" s="297" t="s">
        <v>199</v>
      </c>
      <c r="AU1237" s="297" t="s">
        <v>85</v>
      </c>
      <c r="AV1237" s="15" t="s">
        <v>234</v>
      </c>
      <c r="AW1237" s="15" t="s">
        <v>32</v>
      </c>
      <c r="AX1237" s="15" t="s">
        <v>83</v>
      </c>
      <c r="AY1237" s="297" t="s">
        <v>195</v>
      </c>
    </row>
    <row r="1238" s="2" customFormat="1" ht="24.15" customHeight="1">
      <c r="A1238" s="39"/>
      <c r="B1238" s="40"/>
      <c r="C1238" s="200" t="s">
        <v>474</v>
      </c>
      <c r="D1238" s="200" t="s">
        <v>191</v>
      </c>
      <c r="E1238" s="201" t="s">
        <v>3735</v>
      </c>
      <c r="F1238" s="202" t="s">
        <v>3736</v>
      </c>
      <c r="G1238" s="203" t="s">
        <v>1411</v>
      </c>
      <c r="H1238" s="204">
        <v>1095.4400000000001</v>
      </c>
      <c r="I1238" s="205"/>
      <c r="J1238" s="206">
        <f>ROUND(I1238*H1238,2)</f>
        <v>0</v>
      </c>
      <c r="K1238" s="202" t="s">
        <v>1412</v>
      </c>
      <c r="L1238" s="45"/>
      <c r="M1238" s="207" t="s">
        <v>1</v>
      </c>
      <c r="N1238" s="208" t="s">
        <v>41</v>
      </c>
      <c r="O1238" s="92"/>
      <c r="P1238" s="209">
        <f>O1238*H1238</f>
        <v>0</v>
      </c>
      <c r="Q1238" s="209">
        <v>0</v>
      </c>
      <c r="R1238" s="209">
        <f>Q1238*H1238</f>
        <v>0</v>
      </c>
      <c r="S1238" s="209">
        <v>0</v>
      </c>
      <c r="T1238" s="210">
        <f>S1238*H1238</f>
        <v>0</v>
      </c>
      <c r="U1238" s="39"/>
      <c r="V1238" s="39"/>
      <c r="W1238" s="39"/>
      <c r="X1238" s="39"/>
      <c r="Y1238" s="39"/>
      <c r="Z1238" s="39"/>
      <c r="AA1238" s="39"/>
      <c r="AB1238" s="39"/>
      <c r="AC1238" s="39"/>
      <c r="AD1238" s="39"/>
      <c r="AE1238" s="39"/>
      <c r="AR1238" s="211" t="s">
        <v>234</v>
      </c>
      <c r="AT1238" s="211" t="s">
        <v>191</v>
      </c>
      <c r="AU1238" s="211" t="s">
        <v>85</v>
      </c>
      <c r="AY1238" s="18" t="s">
        <v>195</v>
      </c>
      <c r="BE1238" s="212">
        <f>IF(N1238="základní",J1238,0)</f>
        <v>0</v>
      </c>
      <c r="BF1238" s="212">
        <f>IF(N1238="snížená",J1238,0)</f>
        <v>0</v>
      </c>
      <c r="BG1238" s="212">
        <f>IF(N1238="zákl. přenesená",J1238,0)</f>
        <v>0</v>
      </c>
      <c r="BH1238" s="212">
        <f>IF(N1238="sníž. přenesená",J1238,0)</f>
        <v>0</v>
      </c>
      <c r="BI1238" s="212">
        <f>IF(N1238="nulová",J1238,0)</f>
        <v>0</v>
      </c>
      <c r="BJ1238" s="18" t="s">
        <v>83</v>
      </c>
      <c r="BK1238" s="212">
        <f>ROUND(I1238*H1238,2)</f>
        <v>0</v>
      </c>
      <c r="BL1238" s="18" t="s">
        <v>234</v>
      </c>
      <c r="BM1238" s="211" t="s">
        <v>3737</v>
      </c>
    </row>
    <row r="1239" s="10" customFormat="1">
      <c r="A1239" s="10"/>
      <c r="B1239" s="218"/>
      <c r="C1239" s="219"/>
      <c r="D1239" s="213" t="s">
        <v>199</v>
      </c>
      <c r="E1239" s="220" t="s">
        <v>1</v>
      </c>
      <c r="F1239" s="221" t="s">
        <v>3684</v>
      </c>
      <c r="G1239" s="219"/>
      <c r="H1239" s="220" t="s">
        <v>1</v>
      </c>
      <c r="I1239" s="222"/>
      <c r="J1239" s="219"/>
      <c r="K1239" s="219"/>
      <c r="L1239" s="223"/>
      <c r="M1239" s="224"/>
      <c r="N1239" s="225"/>
      <c r="O1239" s="225"/>
      <c r="P1239" s="225"/>
      <c r="Q1239" s="225"/>
      <c r="R1239" s="225"/>
      <c r="S1239" s="225"/>
      <c r="T1239" s="226"/>
      <c r="U1239" s="10"/>
      <c r="V1239" s="10"/>
      <c r="W1239" s="10"/>
      <c r="X1239" s="10"/>
      <c r="Y1239" s="10"/>
      <c r="Z1239" s="10"/>
      <c r="AA1239" s="10"/>
      <c r="AB1239" s="10"/>
      <c r="AC1239" s="10"/>
      <c r="AD1239" s="10"/>
      <c r="AE1239" s="10"/>
      <c r="AT1239" s="227" t="s">
        <v>199</v>
      </c>
      <c r="AU1239" s="227" t="s">
        <v>85</v>
      </c>
      <c r="AV1239" s="10" t="s">
        <v>83</v>
      </c>
      <c r="AW1239" s="10" t="s">
        <v>32</v>
      </c>
      <c r="AX1239" s="10" t="s">
        <v>76</v>
      </c>
      <c r="AY1239" s="227" t="s">
        <v>195</v>
      </c>
    </row>
    <row r="1240" s="10" customFormat="1">
      <c r="A1240" s="10"/>
      <c r="B1240" s="218"/>
      <c r="C1240" s="219"/>
      <c r="D1240" s="213" t="s">
        <v>199</v>
      </c>
      <c r="E1240" s="220" t="s">
        <v>1</v>
      </c>
      <c r="F1240" s="221" t="s">
        <v>3706</v>
      </c>
      <c r="G1240" s="219"/>
      <c r="H1240" s="220" t="s">
        <v>1</v>
      </c>
      <c r="I1240" s="222"/>
      <c r="J1240" s="219"/>
      <c r="K1240" s="219"/>
      <c r="L1240" s="223"/>
      <c r="M1240" s="224"/>
      <c r="N1240" s="225"/>
      <c r="O1240" s="225"/>
      <c r="P1240" s="225"/>
      <c r="Q1240" s="225"/>
      <c r="R1240" s="225"/>
      <c r="S1240" s="225"/>
      <c r="T1240" s="226"/>
      <c r="U1240" s="10"/>
      <c r="V1240" s="10"/>
      <c r="W1240" s="10"/>
      <c r="X1240" s="10"/>
      <c r="Y1240" s="10"/>
      <c r="Z1240" s="10"/>
      <c r="AA1240" s="10"/>
      <c r="AB1240" s="10"/>
      <c r="AC1240" s="10"/>
      <c r="AD1240" s="10"/>
      <c r="AE1240" s="10"/>
      <c r="AT1240" s="227" t="s">
        <v>199</v>
      </c>
      <c r="AU1240" s="227" t="s">
        <v>85</v>
      </c>
      <c r="AV1240" s="10" t="s">
        <v>83</v>
      </c>
      <c r="AW1240" s="10" t="s">
        <v>32</v>
      </c>
      <c r="AX1240" s="10" t="s">
        <v>76</v>
      </c>
      <c r="AY1240" s="227" t="s">
        <v>195</v>
      </c>
    </row>
    <row r="1241" s="11" customFormat="1">
      <c r="A1241" s="11"/>
      <c r="B1241" s="228"/>
      <c r="C1241" s="229"/>
      <c r="D1241" s="213" t="s">
        <v>199</v>
      </c>
      <c r="E1241" s="230" t="s">
        <v>1</v>
      </c>
      <c r="F1241" s="231" t="s">
        <v>3132</v>
      </c>
      <c r="G1241" s="229"/>
      <c r="H1241" s="232">
        <v>16.620000000000001</v>
      </c>
      <c r="I1241" s="233"/>
      <c r="J1241" s="229"/>
      <c r="K1241" s="229"/>
      <c r="L1241" s="234"/>
      <c r="M1241" s="235"/>
      <c r="N1241" s="236"/>
      <c r="O1241" s="236"/>
      <c r="P1241" s="236"/>
      <c r="Q1241" s="236"/>
      <c r="R1241" s="236"/>
      <c r="S1241" s="236"/>
      <c r="T1241" s="237"/>
      <c r="U1241" s="11"/>
      <c r="V1241" s="11"/>
      <c r="W1241" s="11"/>
      <c r="X1241" s="11"/>
      <c r="Y1241" s="11"/>
      <c r="Z1241" s="11"/>
      <c r="AA1241" s="11"/>
      <c r="AB1241" s="11"/>
      <c r="AC1241" s="11"/>
      <c r="AD1241" s="11"/>
      <c r="AE1241" s="11"/>
      <c r="AT1241" s="238" t="s">
        <v>199</v>
      </c>
      <c r="AU1241" s="238" t="s">
        <v>85</v>
      </c>
      <c r="AV1241" s="11" t="s">
        <v>85</v>
      </c>
      <c r="AW1241" s="11" t="s">
        <v>32</v>
      </c>
      <c r="AX1241" s="11" t="s">
        <v>76</v>
      </c>
      <c r="AY1241" s="238" t="s">
        <v>195</v>
      </c>
    </row>
    <row r="1242" s="11" customFormat="1">
      <c r="A1242" s="11"/>
      <c r="B1242" s="228"/>
      <c r="C1242" s="229"/>
      <c r="D1242" s="213" t="s">
        <v>199</v>
      </c>
      <c r="E1242" s="230" t="s">
        <v>1</v>
      </c>
      <c r="F1242" s="231" t="s">
        <v>3127</v>
      </c>
      <c r="G1242" s="229"/>
      <c r="H1242" s="232">
        <v>6.5</v>
      </c>
      <c r="I1242" s="233"/>
      <c r="J1242" s="229"/>
      <c r="K1242" s="229"/>
      <c r="L1242" s="234"/>
      <c r="M1242" s="235"/>
      <c r="N1242" s="236"/>
      <c r="O1242" s="236"/>
      <c r="P1242" s="236"/>
      <c r="Q1242" s="236"/>
      <c r="R1242" s="236"/>
      <c r="S1242" s="236"/>
      <c r="T1242" s="237"/>
      <c r="U1242" s="11"/>
      <c r="V1242" s="11"/>
      <c r="W1242" s="11"/>
      <c r="X1242" s="11"/>
      <c r="Y1242" s="11"/>
      <c r="Z1242" s="11"/>
      <c r="AA1242" s="11"/>
      <c r="AB1242" s="11"/>
      <c r="AC1242" s="11"/>
      <c r="AD1242" s="11"/>
      <c r="AE1242" s="11"/>
      <c r="AT1242" s="238" t="s">
        <v>199</v>
      </c>
      <c r="AU1242" s="238" t="s">
        <v>85</v>
      </c>
      <c r="AV1242" s="11" t="s">
        <v>85</v>
      </c>
      <c r="AW1242" s="11" t="s">
        <v>32</v>
      </c>
      <c r="AX1242" s="11" t="s">
        <v>76</v>
      </c>
      <c r="AY1242" s="238" t="s">
        <v>195</v>
      </c>
    </row>
    <row r="1243" s="11" customFormat="1">
      <c r="A1243" s="11"/>
      <c r="B1243" s="228"/>
      <c r="C1243" s="229"/>
      <c r="D1243" s="213" t="s">
        <v>199</v>
      </c>
      <c r="E1243" s="230" t="s">
        <v>1</v>
      </c>
      <c r="F1243" s="231" t="s">
        <v>3133</v>
      </c>
      <c r="G1243" s="229"/>
      <c r="H1243" s="232">
        <v>149.44800000000001</v>
      </c>
      <c r="I1243" s="233"/>
      <c r="J1243" s="229"/>
      <c r="K1243" s="229"/>
      <c r="L1243" s="234"/>
      <c r="M1243" s="235"/>
      <c r="N1243" s="236"/>
      <c r="O1243" s="236"/>
      <c r="P1243" s="236"/>
      <c r="Q1243" s="236"/>
      <c r="R1243" s="236"/>
      <c r="S1243" s="236"/>
      <c r="T1243" s="237"/>
      <c r="U1243" s="11"/>
      <c r="V1243" s="11"/>
      <c r="W1243" s="11"/>
      <c r="X1243" s="11"/>
      <c r="Y1243" s="11"/>
      <c r="Z1243" s="11"/>
      <c r="AA1243" s="11"/>
      <c r="AB1243" s="11"/>
      <c r="AC1243" s="11"/>
      <c r="AD1243" s="11"/>
      <c r="AE1243" s="11"/>
      <c r="AT1243" s="238" t="s">
        <v>199</v>
      </c>
      <c r="AU1243" s="238" t="s">
        <v>85</v>
      </c>
      <c r="AV1243" s="11" t="s">
        <v>85</v>
      </c>
      <c r="AW1243" s="11" t="s">
        <v>32</v>
      </c>
      <c r="AX1243" s="11" t="s">
        <v>76</v>
      </c>
      <c r="AY1243" s="238" t="s">
        <v>195</v>
      </c>
    </row>
    <row r="1244" s="11" customFormat="1">
      <c r="A1244" s="11"/>
      <c r="B1244" s="228"/>
      <c r="C1244" s="229"/>
      <c r="D1244" s="213" t="s">
        <v>199</v>
      </c>
      <c r="E1244" s="230" t="s">
        <v>1</v>
      </c>
      <c r="F1244" s="231" t="s">
        <v>3134</v>
      </c>
      <c r="G1244" s="229"/>
      <c r="H1244" s="232">
        <v>16.25</v>
      </c>
      <c r="I1244" s="233"/>
      <c r="J1244" s="229"/>
      <c r="K1244" s="229"/>
      <c r="L1244" s="234"/>
      <c r="M1244" s="235"/>
      <c r="N1244" s="236"/>
      <c r="O1244" s="236"/>
      <c r="P1244" s="236"/>
      <c r="Q1244" s="236"/>
      <c r="R1244" s="236"/>
      <c r="S1244" s="236"/>
      <c r="T1244" s="237"/>
      <c r="U1244" s="11"/>
      <c r="V1244" s="11"/>
      <c r="W1244" s="11"/>
      <c r="X1244" s="11"/>
      <c r="Y1244" s="11"/>
      <c r="Z1244" s="11"/>
      <c r="AA1244" s="11"/>
      <c r="AB1244" s="11"/>
      <c r="AC1244" s="11"/>
      <c r="AD1244" s="11"/>
      <c r="AE1244" s="11"/>
      <c r="AT1244" s="238" t="s">
        <v>199</v>
      </c>
      <c r="AU1244" s="238" t="s">
        <v>85</v>
      </c>
      <c r="AV1244" s="11" t="s">
        <v>85</v>
      </c>
      <c r="AW1244" s="11" t="s">
        <v>32</v>
      </c>
      <c r="AX1244" s="11" t="s">
        <v>76</v>
      </c>
      <c r="AY1244" s="238" t="s">
        <v>195</v>
      </c>
    </row>
    <row r="1245" s="11" customFormat="1">
      <c r="A1245" s="11"/>
      <c r="B1245" s="228"/>
      <c r="C1245" s="229"/>
      <c r="D1245" s="213" t="s">
        <v>199</v>
      </c>
      <c r="E1245" s="230" t="s">
        <v>1</v>
      </c>
      <c r="F1245" s="231" t="s">
        <v>3135</v>
      </c>
      <c r="G1245" s="229"/>
      <c r="H1245" s="232">
        <v>123.612</v>
      </c>
      <c r="I1245" s="233"/>
      <c r="J1245" s="229"/>
      <c r="K1245" s="229"/>
      <c r="L1245" s="234"/>
      <c r="M1245" s="235"/>
      <c r="N1245" s="236"/>
      <c r="O1245" s="236"/>
      <c r="P1245" s="236"/>
      <c r="Q1245" s="236"/>
      <c r="R1245" s="236"/>
      <c r="S1245" s="236"/>
      <c r="T1245" s="237"/>
      <c r="U1245" s="11"/>
      <c r="V1245" s="11"/>
      <c r="W1245" s="11"/>
      <c r="X1245" s="11"/>
      <c r="Y1245" s="11"/>
      <c r="Z1245" s="11"/>
      <c r="AA1245" s="11"/>
      <c r="AB1245" s="11"/>
      <c r="AC1245" s="11"/>
      <c r="AD1245" s="11"/>
      <c r="AE1245" s="11"/>
      <c r="AT1245" s="238" t="s">
        <v>199</v>
      </c>
      <c r="AU1245" s="238" t="s">
        <v>85</v>
      </c>
      <c r="AV1245" s="11" t="s">
        <v>85</v>
      </c>
      <c r="AW1245" s="11" t="s">
        <v>32</v>
      </c>
      <c r="AX1245" s="11" t="s">
        <v>76</v>
      </c>
      <c r="AY1245" s="238" t="s">
        <v>195</v>
      </c>
    </row>
    <row r="1246" s="11" customFormat="1">
      <c r="A1246" s="11"/>
      <c r="B1246" s="228"/>
      <c r="C1246" s="229"/>
      <c r="D1246" s="213" t="s">
        <v>199</v>
      </c>
      <c r="E1246" s="230" t="s">
        <v>1</v>
      </c>
      <c r="F1246" s="231" t="s">
        <v>3134</v>
      </c>
      <c r="G1246" s="229"/>
      <c r="H1246" s="232">
        <v>16.25</v>
      </c>
      <c r="I1246" s="233"/>
      <c r="J1246" s="229"/>
      <c r="K1246" s="229"/>
      <c r="L1246" s="234"/>
      <c r="M1246" s="235"/>
      <c r="N1246" s="236"/>
      <c r="O1246" s="236"/>
      <c r="P1246" s="236"/>
      <c r="Q1246" s="236"/>
      <c r="R1246" s="236"/>
      <c r="S1246" s="236"/>
      <c r="T1246" s="237"/>
      <c r="U1246" s="11"/>
      <c r="V1246" s="11"/>
      <c r="W1246" s="11"/>
      <c r="X1246" s="11"/>
      <c r="Y1246" s="11"/>
      <c r="Z1246" s="11"/>
      <c r="AA1246" s="11"/>
      <c r="AB1246" s="11"/>
      <c r="AC1246" s="11"/>
      <c r="AD1246" s="11"/>
      <c r="AE1246" s="11"/>
      <c r="AT1246" s="238" t="s">
        <v>199</v>
      </c>
      <c r="AU1246" s="238" t="s">
        <v>85</v>
      </c>
      <c r="AV1246" s="11" t="s">
        <v>85</v>
      </c>
      <c r="AW1246" s="11" t="s">
        <v>32</v>
      </c>
      <c r="AX1246" s="11" t="s">
        <v>76</v>
      </c>
      <c r="AY1246" s="238" t="s">
        <v>195</v>
      </c>
    </row>
    <row r="1247" s="16" customFormat="1">
      <c r="A1247" s="16"/>
      <c r="B1247" s="298"/>
      <c r="C1247" s="299"/>
      <c r="D1247" s="213" t="s">
        <v>199</v>
      </c>
      <c r="E1247" s="300" t="s">
        <v>1</v>
      </c>
      <c r="F1247" s="301" t="s">
        <v>1498</v>
      </c>
      <c r="G1247" s="299"/>
      <c r="H1247" s="302">
        <v>328.68000000000001</v>
      </c>
      <c r="I1247" s="303"/>
      <c r="J1247" s="299"/>
      <c r="K1247" s="299"/>
      <c r="L1247" s="304"/>
      <c r="M1247" s="305"/>
      <c r="N1247" s="306"/>
      <c r="O1247" s="306"/>
      <c r="P1247" s="306"/>
      <c r="Q1247" s="306"/>
      <c r="R1247" s="306"/>
      <c r="S1247" s="306"/>
      <c r="T1247" s="307"/>
      <c r="U1247" s="16"/>
      <c r="V1247" s="16"/>
      <c r="W1247" s="16"/>
      <c r="X1247" s="16"/>
      <c r="Y1247" s="16"/>
      <c r="Z1247" s="16"/>
      <c r="AA1247" s="16"/>
      <c r="AB1247" s="16"/>
      <c r="AC1247" s="16"/>
      <c r="AD1247" s="16"/>
      <c r="AE1247" s="16"/>
      <c r="AT1247" s="308" t="s">
        <v>199</v>
      </c>
      <c r="AU1247" s="308" t="s">
        <v>85</v>
      </c>
      <c r="AV1247" s="16" t="s">
        <v>229</v>
      </c>
      <c r="AW1247" s="16" t="s">
        <v>32</v>
      </c>
      <c r="AX1247" s="16" t="s">
        <v>76</v>
      </c>
      <c r="AY1247" s="308" t="s">
        <v>195</v>
      </c>
    </row>
    <row r="1248" s="10" customFormat="1">
      <c r="A1248" s="10"/>
      <c r="B1248" s="218"/>
      <c r="C1248" s="219"/>
      <c r="D1248" s="213" t="s">
        <v>199</v>
      </c>
      <c r="E1248" s="220" t="s">
        <v>1</v>
      </c>
      <c r="F1248" s="221" t="s">
        <v>3707</v>
      </c>
      <c r="G1248" s="219"/>
      <c r="H1248" s="220" t="s">
        <v>1</v>
      </c>
      <c r="I1248" s="222"/>
      <c r="J1248" s="219"/>
      <c r="K1248" s="219"/>
      <c r="L1248" s="223"/>
      <c r="M1248" s="224"/>
      <c r="N1248" s="225"/>
      <c r="O1248" s="225"/>
      <c r="P1248" s="225"/>
      <c r="Q1248" s="225"/>
      <c r="R1248" s="225"/>
      <c r="S1248" s="225"/>
      <c r="T1248" s="226"/>
      <c r="U1248" s="10"/>
      <c r="V1248" s="10"/>
      <c r="W1248" s="10"/>
      <c r="X1248" s="10"/>
      <c r="Y1248" s="10"/>
      <c r="Z1248" s="10"/>
      <c r="AA1248" s="10"/>
      <c r="AB1248" s="10"/>
      <c r="AC1248" s="10"/>
      <c r="AD1248" s="10"/>
      <c r="AE1248" s="10"/>
      <c r="AT1248" s="227" t="s">
        <v>199</v>
      </c>
      <c r="AU1248" s="227" t="s">
        <v>85</v>
      </c>
      <c r="AV1248" s="10" t="s">
        <v>83</v>
      </c>
      <c r="AW1248" s="10" t="s">
        <v>32</v>
      </c>
      <c r="AX1248" s="10" t="s">
        <v>76</v>
      </c>
      <c r="AY1248" s="227" t="s">
        <v>195</v>
      </c>
    </row>
    <row r="1249" s="11" customFormat="1">
      <c r="A1249" s="11"/>
      <c r="B1249" s="228"/>
      <c r="C1249" s="229"/>
      <c r="D1249" s="213" t="s">
        <v>199</v>
      </c>
      <c r="E1249" s="230" t="s">
        <v>1</v>
      </c>
      <c r="F1249" s="231" t="s">
        <v>3205</v>
      </c>
      <c r="G1249" s="229"/>
      <c r="H1249" s="232">
        <v>22.16</v>
      </c>
      <c r="I1249" s="233"/>
      <c r="J1249" s="229"/>
      <c r="K1249" s="229"/>
      <c r="L1249" s="234"/>
      <c r="M1249" s="235"/>
      <c r="N1249" s="236"/>
      <c r="O1249" s="236"/>
      <c r="P1249" s="236"/>
      <c r="Q1249" s="236"/>
      <c r="R1249" s="236"/>
      <c r="S1249" s="236"/>
      <c r="T1249" s="237"/>
      <c r="U1249" s="11"/>
      <c r="V1249" s="11"/>
      <c r="W1249" s="11"/>
      <c r="X1249" s="11"/>
      <c r="Y1249" s="11"/>
      <c r="Z1249" s="11"/>
      <c r="AA1249" s="11"/>
      <c r="AB1249" s="11"/>
      <c r="AC1249" s="11"/>
      <c r="AD1249" s="11"/>
      <c r="AE1249" s="11"/>
      <c r="AT1249" s="238" t="s">
        <v>199</v>
      </c>
      <c r="AU1249" s="238" t="s">
        <v>85</v>
      </c>
      <c r="AV1249" s="11" t="s">
        <v>85</v>
      </c>
      <c r="AW1249" s="11" t="s">
        <v>32</v>
      </c>
      <c r="AX1249" s="11" t="s">
        <v>76</v>
      </c>
      <c r="AY1249" s="238" t="s">
        <v>195</v>
      </c>
    </row>
    <row r="1250" s="11" customFormat="1">
      <c r="A1250" s="11"/>
      <c r="B1250" s="228"/>
      <c r="C1250" s="229"/>
      <c r="D1250" s="213" t="s">
        <v>199</v>
      </c>
      <c r="E1250" s="230" t="s">
        <v>1</v>
      </c>
      <c r="F1250" s="231" t="s">
        <v>3206</v>
      </c>
      <c r="G1250" s="229"/>
      <c r="H1250" s="232">
        <v>8.6400000000000006</v>
      </c>
      <c r="I1250" s="233"/>
      <c r="J1250" s="229"/>
      <c r="K1250" s="229"/>
      <c r="L1250" s="234"/>
      <c r="M1250" s="235"/>
      <c r="N1250" s="236"/>
      <c r="O1250" s="236"/>
      <c r="P1250" s="236"/>
      <c r="Q1250" s="236"/>
      <c r="R1250" s="236"/>
      <c r="S1250" s="236"/>
      <c r="T1250" s="237"/>
      <c r="U1250" s="11"/>
      <c r="V1250" s="11"/>
      <c r="W1250" s="11"/>
      <c r="X1250" s="11"/>
      <c r="Y1250" s="11"/>
      <c r="Z1250" s="11"/>
      <c r="AA1250" s="11"/>
      <c r="AB1250" s="11"/>
      <c r="AC1250" s="11"/>
      <c r="AD1250" s="11"/>
      <c r="AE1250" s="11"/>
      <c r="AT1250" s="238" t="s">
        <v>199</v>
      </c>
      <c r="AU1250" s="238" t="s">
        <v>85</v>
      </c>
      <c r="AV1250" s="11" t="s">
        <v>85</v>
      </c>
      <c r="AW1250" s="11" t="s">
        <v>32</v>
      </c>
      <c r="AX1250" s="11" t="s">
        <v>76</v>
      </c>
      <c r="AY1250" s="238" t="s">
        <v>195</v>
      </c>
    </row>
    <row r="1251" s="11" customFormat="1">
      <c r="A1251" s="11"/>
      <c r="B1251" s="228"/>
      <c r="C1251" s="229"/>
      <c r="D1251" s="213" t="s">
        <v>199</v>
      </c>
      <c r="E1251" s="230" t="s">
        <v>1</v>
      </c>
      <c r="F1251" s="231" t="s">
        <v>3207</v>
      </c>
      <c r="G1251" s="229"/>
      <c r="H1251" s="232">
        <v>199.26400000000001</v>
      </c>
      <c r="I1251" s="233"/>
      <c r="J1251" s="229"/>
      <c r="K1251" s="229"/>
      <c r="L1251" s="234"/>
      <c r="M1251" s="235"/>
      <c r="N1251" s="236"/>
      <c r="O1251" s="236"/>
      <c r="P1251" s="236"/>
      <c r="Q1251" s="236"/>
      <c r="R1251" s="236"/>
      <c r="S1251" s="236"/>
      <c r="T1251" s="237"/>
      <c r="U1251" s="11"/>
      <c r="V1251" s="11"/>
      <c r="W1251" s="11"/>
      <c r="X1251" s="11"/>
      <c r="Y1251" s="11"/>
      <c r="Z1251" s="11"/>
      <c r="AA1251" s="11"/>
      <c r="AB1251" s="11"/>
      <c r="AC1251" s="11"/>
      <c r="AD1251" s="11"/>
      <c r="AE1251" s="11"/>
      <c r="AT1251" s="238" t="s">
        <v>199</v>
      </c>
      <c r="AU1251" s="238" t="s">
        <v>85</v>
      </c>
      <c r="AV1251" s="11" t="s">
        <v>85</v>
      </c>
      <c r="AW1251" s="11" t="s">
        <v>32</v>
      </c>
      <c r="AX1251" s="11" t="s">
        <v>76</v>
      </c>
      <c r="AY1251" s="238" t="s">
        <v>195</v>
      </c>
    </row>
    <row r="1252" s="11" customFormat="1">
      <c r="A1252" s="11"/>
      <c r="B1252" s="228"/>
      <c r="C1252" s="229"/>
      <c r="D1252" s="213" t="s">
        <v>199</v>
      </c>
      <c r="E1252" s="230" t="s">
        <v>1</v>
      </c>
      <c r="F1252" s="231" t="s">
        <v>3208</v>
      </c>
      <c r="G1252" s="229"/>
      <c r="H1252" s="232">
        <v>21.600000000000001</v>
      </c>
      <c r="I1252" s="233"/>
      <c r="J1252" s="229"/>
      <c r="K1252" s="229"/>
      <c r="L1252" s="234"/>
      <c r="M1252" s="235"/>
      <c r="N1252" s="236"/>
      <c r="O1252" s="236"/>
      <c r="P1252" s="236"/>
      <c r="Q1252" s="236"/>
      <c r="R1252" s="236"/>
      <c r="S1252" s="236"/>
      <c r="T1252" s="237"/>
      <c r="U1252" s="11"/>
      <c r="V1252" s="11"/>
      <c r="W1252" s="11"/>
      <c r="X1252" s="11"/>
      <c r="Y1252" s="11"/>
      <c r="Z1252" s="11"/>
      <c r="AA1252" s="11"/>
      <c r="AB1252" s="11"/>
      <c r="AC1252" s="11"/>
      <c r="AD1252" s="11"/>
      <c r="AE1252" s="11"/>
      <c r="AT1252" s="238" t="s">
        <v>199</v>
      </c>
      <c r="AU1252" s="238" t="s">
        <v>85</v>
      </c>
      <c r="AV1252" s="11" t="s">
        <v>85</v>
      </c>
      <c r="AW1252" s="11" t="s">
        <v>32</v>
      </c>
      <c r="AX1252" s="11" t="s">
        <v>76</v>
      </c>
      <c r="AY1252" s="238" t="s">
        <v>195</v>
      </c>
    </row>
    <row r="1253" s="11" customFormat="1">
      <c r="A1253" s="11"/>
      <c r="B1253" s="228"/>
      <c r="C1253" s="229"/>
      <c r="D1253" s="213" t="s">
        <v>199</v>
      </c>
      <c r="E1253" s="230" t="s">
        <v>1</v>
      </c>
      <c r="F1253" s="231" t="s">
        <v>3708</v>
      </c>
      <c r="G1253" s="229"/>
      <c r="H1253" s="232">
        <v>164.816</v>
      </c>
      <c r="I1253" s="233"/>
      <c r="J1253" s="229"/>
      <c r="K1253" s="229"/>
      <c r="L1253" s="234"/>
      <c r="M1253" s="235"/>
      <c r="N1253" s="236"/>
      <c r="O1253" s="236"/>
      <c r="P1253" s="236"/>
      <c r="Q1253" s="236"/>
      <c r="R1253" s="236"/>
      <c r="S1253" s="236"/>
      <c r="T1253" s="237"/>
      <c r="U1253" s="11"/>
      <c r="V1253" s="11"/>
      <c r="W1253" s="11"/>
      <c r="X1253" s="11"/>
      <c r="Y1253" s="11"/>
      <c r="Z1253" s="11"/>
      <c r="AA1253" s="11"/>
      <c r="AB1253" s="11"/>
      <c r="AC1253" s="11"/>
      <c r="AD1253" s="11"/>
      <c r="AE1253" s="11"/>
      <c r="AT1253" s="238" t="s">
        <v>199</v>
      </c>
      <c r="AU1253" s="238" t="s">
        <v>85</v>
      </c>
      <c r="AV1253" s="11" t="s">
        <v>85</v>
      </c>
      <c r="AW1253" s="11" t="s">
        <v>32</v>
      </c>
      <c r="AX1253" s="11" t="s">
        <v>76</v>
      </c>
      <c r="AY1253" s="238" t="s">
        <v>195</v>
      </c>
    </row>
    <row r="1254" s="11" customFormat="1">
      <c r="A1254" s="11"/>
      <c r="B1254" s="228"/>
      <c r="C1254" s="229"/>
      <c r="D1254" s="213" t="s">
        <v>199</v>
      </c>
      <c r="E1254" s="230" t="s">
        <v>1</v>
      </c>
      <c r="F1254" s="231" t="s">
        <v>3208</v>
      </c>
      <c r="G1254" s="229"/>
      <c r="H1254" s="232">
        <v>21.600000000000001</v>
      </c>
      <c r="I1254" s="233"/>
      <c r="J1254" s="229"/>
      <c r="K1254" s="229"/>
      <c r="L1254" s="234"/>
      <c r="M1254" s="235"/>
      <c r="N1254" s="236"/>
      <c r="O1254" s="236"/>
      <c r="P1254" s="236"/>
      <c r="Q1254" s="236"/>
      <c r="R1254" s="236"/>
      <c r="S1254" s="236"/>
      <c r="T1254" s="237"/>
      <c r="U1254" s="11"/>
      <c r="V1254" s="11"/>
      <c r="W1254" s="11"/>
      <c r="X1254" s="11"/>
      <c r="Y1254" s="11"/>
      <c r="Z1254" s="11"/>
      <c r="AA1254" s="11"/>
      <c r="AB1254" s="11"/>
      <c r="AC1254" s="11"/>
      <c r="AD1254" s="11"/>
      <c r="AE1254" s="11"/>
      <c r="AT1254" s="238" t="s">
        <v>199</v>
      </c>
      <c r="AU1254" s="238" t="s">
        <v>85</v>
      </c>
      <c r="AV1254" s="11" t="s">
        <v>85</v>
      </c>
      <c r="AW1254" s="11" t="s">
        <v>32</v>
      </c>
      <c r="AX1254" s="11" t="s">
        <v>76</v>
      </c>
      <c r="AY1254" s="238" t="s">
        <v>195</v>
      </c>
    </row>
    <row r="1255" s="16" customFormat="1">
      <c r="A1255" s="16"/>
      <c r="B1255" s="298"/>
      <c r="C1255" s="299"/>
      <c r="D1255" s="213" t="s">
        <v>199</v>
      </c>
      <c r="E1255" s="300" t="s">
        <v>1</v>
      </c>
      <c r="F1255" s="301" t="s">
        <v>1498</v>
      </c>
      <c r="G1255" s="299"/>
      <c r="H1255" s="302">
        <v>438.07999999999998</v>
      </c>
      <c r="I1255" s="303"/>
      <c r="J1255" s="299"/>
      <c r="K1255" s="299"/>
      <c r="L1255" s="304"/>
      <c r="M1255" s="305"/>
      <c r="N1255" s="306"/>
      <c r="O1255" s="306"/>
      <c r="P1255" s="306"/>
      <c r="Q1255" s="306"/>
      <c r="R1255" s="306"/>
      <c r="S1255" s="306"/>
      <c r="T1255" s="307"/>
      <c r="U1255" s="16"/>
      <c r="V1255" s="16"/>
      <c r="W1255" s="16"/>
      <c r="X1255" s="16"/>
      <c r="Y1255" s="16"/>
      <c r="Z1255" s="16"/>
      <c r="AA1255" s="16"/>
      <c r="AB1255" s="16"/>
      <c r="AC1255" s="16"/>
      <c r="AD1255" s="16"/>
      <c r="AE1255" s="16"/>
      <c r="AT1255" s="308" t="s">
        <v>199</v>
      </c>
      <c r="AU1255" s="308" t="s">
        <v>85</v>
      </c>
      <c r="AV1255" s="16" t="s">
        <v>229</v>
      </c>
      <c r="AW1255" s="16" t="s">
        <v>32</v>
      </c>
      <c r="AX1255" s="16" t="s">
        <v>76</v>
      </c>
      <c r="AY1255" s="308" t="s">
        <v>195</v>
      </c>
    </row>
    <row r="1256" s="10" customFormat="1">
      <c r="A1256" s="10"/>
      <c r="B1256" s="218"/>
      <c r="C1256" s="219"/>
      <c r="D1256" s="213" t="s">
        <v>199</v>
      </c>
      <c r="E1256" s="220" t="s">
        <v>1</v>
      </c>
      <c r="F1256" s="221" t="s">
        <v>3130</v>
      </c>
      <c r="G1256" s="219"/>
      <c r="H1256" s="220" t="s">
        <v>1</v>
      </c>
      <c r="I1256" s="222"/>
      <c r="J1256" s="219"/>
      <c r="K1256" s="219"/>
      <c r="L1256" s="223"/>
      <c r="M1256" s="224"/>
      <c r="N1256" s="225"/>
      <c r="O1256" s="225"/>
      <c r="P1256" s="225"/>
      <c r="Q1256" s="225"/>
      <c r="R1256" s="225"/>
      <c r="S1256" s="225"/>
      <c r="T1256" s="226"/>
      <c r="U1256" s="10"/>
      <c r="V1256" s="10"/>
      <c r="W1256" s="10"/>
      <c r="X1256" s="10"/>
      <c r="Y1256" s="10"/>
      <c r="Z1256" s="10"/>
      <c r="AA1256" s="10"/>
      <c r="AB1256" s="10"/>
      <c r="AC1256" s="10"/>
      <c r="AD1256" s="10"/>
      <c r="AE1256" s="10"/>
      <c r="AT1256" s="227" t="s">
        <v>199</v>
      </c>
      <c r="AU1256" s="227" t="s">
        <v>85</v>
      </c>
      <c r="AV1256" s="10" t="s">
        <v>83</v>
      </c>
      <c r="AW1256" s="10" t="s">
        <v>32</v>
      </c>
      <c r="AX1256" s="10" t="s">
        <v>76</v>
      </c>
      <c r="AY1256" s="227" t="s">
        <v>195</v>
      </c>
    </row>
    <row r="1257" s="10" customFormat="1">
      <c r="A1257" s="10"/>
      <c r="B1257" s="218"/>
      <c r="C1257" s="219"/>
      <c r="D1257" s="213" t="s">
        <v>199</v>
      </c>
      <c r="E1257" s="220" t="s">
        <v>1</v>
      </c>
      <c r="F1257" s="221" t="s">
        <v>3738</v>
      </c>
      <c r="G1257" s="219"/>
      <c r="H1257" s="220" t="s">
        <v>1</v>
      </c>
      <c r="I1257" s="222"/>
      <c r="J1257" s="219"/>
      <c r="K1257" s="219"/>
      <c r="L1257" s="223"/>
      <c r="M1257" s="224"/>
      <c r="N1257" s="225"/>
      <c r="O1257" s="225"/>
      <c r="P1257" s="225"/>
      <c r="Q1257" s="225"/>
      <c r="R1257" s="225"/>
      <c r="S1257" s="225"/>
      <c r="T1257" s="226"/>
      <c r="U1257" s="10"/>
      <c r="V1257" s="10"/>
      <c r="W1257" s="10"/>
      <c r="X1257" s="10"/>
      <c r="Y1257" s="10"/>
      <c r="Z1257" s="10"/>
      <c r="AA1257" s="10"/>
      <c r="AB1257" s="10"/>
      <c r="AC1257" s="10"/>
      <c r="AD1257" s="10"/>
      <c r="AE1257" s="10"/>
      <c r="AT1257" s="227" t="s">
        <v>199</v>
      </c>
      <c r="AU1257" s="227" t="s">
        <v>85</v>
      </c>
      <c r="AV1257" s="10" t="s">
        <v>83</v>
      </c>
      <c r="AW1257" s="10" t="s">
        <v>32</v>
      </c>
      <c r="AX1257" s="10" t="s">
        <v>76</v>
      </c>
      <c r="AY1257" s="227" t="s">
        <v>195</v>
      </c>
    </row>
    <row r="1258" s="11" customFormat="1">
      <c r="A1258" s="11"/>
      <c r="B1258" s="228"/>
      <c r="C1258" s="229"/>
      <c r="D1258" s="213" t="s">
        <v>199</v>
      </c>
      <c r="E1258" s="230" t="s">
        <v>1</v>
      </c>
      <c r="F1258" s="231" t="s">
        <v>3132</v>
      </c>
      <c r="G1258" s="229"/>
      <c r="H1258" s="232">
        <v>16.620000000000001</v>
      </c>
      <c r="I1258" s="233"/>
      <c r="J1258" s="229"/>
      <c r="K1258" s="229"/>
      <c r="L1258" s="234"/>
      <c r="M1258" s="235"/>
      <c r="N1258" s="236"/>
      <c r="O1258" s="236"/>
      <c r="P1258" s="236"/>
      <c r="Q1258" s="236"/>
      <c r="R1258" s="236"/>
      <c r="S1258" s="236"/>
      <c r="T1258" s="237"/>
      <c r="U1258" s="11"/>
      <c r="V1258" s="11"/>
      <c r="W1258" s="11"/>
      <c r="X1258" s="11"/>
      <c r="Y1258" s="11"/>
      <c r="Z1258" s="11"/>
      <c r="AA1258" s="11"/>
      <c r="AB1258" s="11"/>
      <c r="AC1258" s="11"/>
      <c r="AD1258" s="11"/>
      <c r="AE1258" s="11"/>
      <c r="AT1258" s="238" t="s">
        <v>199</v>
      </c>
      <c r="AU1258" s="238" t="s">
        <v>85</v>
      </c>
      <c r="AV1258" s="11" t="s">
        <v>85</v>
      </c>
      <c r="AW1258" s="11" t="s">
        <v>32</v>
      </c>
      <c r="AX1258" s="11" t="s">
        <v>76</v>
      </c>
      <c r="AY1258" s="238" t="s">
        <v>195</v>
      </c>
    </row>
    <row r="1259" s="11" customFormat="1">
      <c r="A1259" s="11"/>
      <c r="B1259" s="228"/>
      <c r="C1259" s="229"/>
      <c r="D1259" s="213" t="s">
        <v>199</v>
      </c>
      <c r="E1259" s="230" t="s">
        <v>1</v>
      </c>
      <c r="F1259" s="231" t="s">
        <v>3127</v>
      </c>
      <c r="G1259" s="229"/>
      <c r="H1259" s="232">
        <v>6.5</v>
      </c>
      <c r="I1259" s="233"/>
      <c r="J1259" s="229"/>
      <c r="K1259" s="229"/>
      <c r="L1259" s="234"/>
      <c r="M1259" s="235"/>
      <c r="N1259" s="236"/>
      <c r="O1259" s="236"/>
      <c r="P1259" s="236"/>
      <c r="Q1259" s="236"/>
      <c r="R1259" s="236"/>
      <c r="S1259" s="236"/>
      <c r="T1259" s="237"/>
      <c r="U1259" s="11"/>
      <c r="V1259" s="11"/>
      <c r="W1259" s="11"/>
      <c r="X1259" s="11"/>
      <c r="Y1259" s="11"/>
      <c r="Z1259" s="11"/>
      <c r="AA1259" s="11"/>
      <c r="AB1259" s="11"/>
      <c r="AC1259" s="11"/>
      <c r="AD1259" s="11"/>
      <c r="AE1259" s="11"/>
      <c r="AT1259" s="238" t="s">
        <v>199</v>
      </c>
      <c r="AU1259" s="238" t="s">
        <v>85</v>
      </c>
      <c r="AV1259" s="11" t="s">
        <v>85</v>
      </c>
      <c r="AW1259" s="11" t="s">
        <v>32</v>
      </c>
      <c r="AX1259" s="11" t="s">
        <v>76</v>
      </c>
      <c r="AY1259" s="238" t="s">
        <v>195</v>
      </c>
    </row>
    <row r="1260" s="11" customFormat="1">
      <c r="A1260" s="11"/>
      <c r="B1260" s="228"/>
      <c r="C1260" s="229"/>
      <c r="D1260" s="213" t="s">
        <v>199</v>
      </c>
      <c r="E1260" s="230" t="s">
        <v>1</v>
      </c>
      <c r="F1260" s="231" t="s">
        <v>3133</v>
      </c>
      <c r="G1260" s="229"/>
      <c r="H1260" s="232">
        <v>149.44800000000001</v>
      </c>
      <c r="I1260" s="233"/>
      <c r="J1260" s="229"/>
      <c r="K1260" s="229"/>
      <c r="L1260" s="234"/>
      <c r="M1260" s="235"/>
      <c r="N1260" s="236"/>
      <c r="O1260" s="236"/>
      <c r="P1260" s="236"/>
      <c r="Q1260" s="236"/>
      <c r="R1260" s="236"/>
      <c r="S1260" s="236"/>
      <c r="T1260" s="237"/>
      <c r="U1260" s="11"/>
      <c r="V1260" s="11"/>
      <c r="W1260" s="11"/>
      <c r="X1260" s="11"/>
      <c r="Y1260" s="11"/>
      <c r="Z1260" s="11"/>
      <c r="AA1260" s="11"/>
      <c r="AB1260" s="11"/>
      <c r="AC1260" s="11"/>
      <c r="AD1260" s="11"/>
      <c r="AE1260" s="11"/>
      <c r="AT1260" s="238" t="s">
        <v>199</v>
      </c>
      <c r="AU1260" s="238" t="s">
        <v>85</v>
      </c>
      <c r="AV1260" s="11" t="s">
        <v>85</v>
      </c>
      <c r="AW1260" s="11" t="s">
        <v>32</v>
      </c>
      <c r="AX1260" s="11" t="s">
        <v>76</v>
      </c>
      <c r="AY1260" s="238" t="s">
        <v>195</v>
      </c>
    </row>
    <row r="1261" s="11" customFormat="1">
      <c r="A1261" s="11"/>
      <c r="B1261" s="228"/>
      <c r="C1261" s="229"/>
      <c r="D1261" s="213" t="s">
        <v>199</v>
      </c>
      <c r="E1261" s="230" t="s">
        <v>1</v>
      </c>
      <c r="F1261" s="231" t="s">
        <v>3134</v>
      </c>
      <c r="G1261" s="229"/>
      <c r="H1261" s="232">
        <v>16.25</v>
      </c>
      <c r="I1261" s="233"/>
      <c r="J1261" s="229"/>
      <c r="K1261" s="229"/>
      <c r="L1261" s="234"/>
      <c r="M1261" s="235"/>
      <c r="N1261" s="236"/>
      <c r="O1261" s="236"/>
      <c r="P1261" s="236"/>
      <c r="Q1261" s="236"/>
      <c r="R1261" s="236"/>
      <c r="S1261" s="236"/>
      <c r="T1261" s="237"/>
      <c r="U1261" s="11"/>
      <c r="V1261" s="11"/>
      <c r="W1261" s="11"/>
      <c r="X1261" s="11"/>
      <c r="Y1261" s="11"/>
      <c r="Z1261" s="11"/>
      <c r="AA1261" s="11"/>
      <c r="AB1261" s="11"/>
      <c r="AC1261" s="11"/>
      <c r="AD1261" s="11"/>
      <c r="AE1261" s="11"/>
      <c r="AT1261" s="238" t="s">
        <v>199</v>
      </c>
      <c r="AU1261" s="238" t="s">
        <v>85</v>
      </c>
      <c r="AV1261" s="11" t="s">
        <v>85</v>
      </c>
      <c r="AW1261" s="11" t="s">
        <v>32</v>
      </c>
      <c r="AX1261" s="11" t="s">
        <v>76</v>
      </c>
      <c r="AY1261" s="238" t="s">
        <v>195</v>
      </c>
    </row>
    <row r="1262" s="11" customFormat="1">
      <c r="A1262" s="11"/>
      <c r="B1262" s="228"/>
      <c r="C1262" s="229"/>
      <c r="D1262" s="213" t="s">
        <v>199</v>
      </c>
      <c r="E1262" s="230" t="s">
        <v>1</v>
      </c>
      <c r="F1262" s="231" t="s">
        <v>3135</v>
      </c>
      <c r="G1262" s="229"/>
      <c r="H1262" s="232">
        <v>123.612</v>
      </c>
      <c r="I1262" s="233"/>
      <c r="J1262" s="229"/>
      <c r="K1262" s="229"/>
      <c r="L1262" s="234"/>
      <c r="M1262" s="235"/>
      <c r="N1262" s="236"/>
      <c r="O1262" s="236"/>
      <c r="P1262" s="236"/>
      <c r="Q1262" s="236"/>
      <c r="R1262" s="236"/>
      <c r="S1262" s="236"/>
      <c r="T1262" s="237"/>
      <c r="U1262" s="11"/>
      <c r="V1262" s="11"/>
      <c r="W1262" s="11"/>
      <c r="X1262" s="11"/>
      <c r="Y1262" s="11"/>
      <c r="Z1262" s="11"/>
      <c r="AA1262" s="11"/>
      <c r="AB1262" s="11"/>
      <c r="AC1262" s="11"/>
      <c r="AD1262" s="11"/>
      <c r="AE1262" s="11"/>
      <c r="AT1262" s="238" t="s">
        <v>199</v>
      </c>
      <c r="AU1262" s="238" t="s">
        <v>85</v>
      </c>
      <c r="AV1262" s="11" t="s">
        <v>85</v>
      </c>
      <c r="AW1262" s="11" t="s">
        <v>32</v>
      </c>
      <c r="AX1262" s="11" t="s">
        <v>76</v>
      </c>
      <c r="AY1262" s="238" t="s">
        <v>195</v>
      </c>
    </row>
    <row r="1263" s="11" customFormat="1">
      <c r="A1263" s="11"/>
      <c r="B1263" s="228"/>
      <c r="C1263" s="229"/>
      <c r="D1263" s="213" t="s">
        <v>199</v>
      </c>
      <c r="E1263" s="230" t="s">
        <v>1</v>
      </c>
      <c r="F1263" s="231" t="s">
        <v>3134</v>
      </c>
      <c r="G1263" s="229"/>
      <c r="H1263" s="232">
        <v>16.25</v>
      </c>
      <c r="I1263" s="233"/>
      <c r="J1263" s="229"/>
      <c r="K1263" s="229"/>
      <c r="L1263" s="234"/>
      <c r="M1263" s="235"/>
      <c r="N1263" s="236"/>
      <c r="O1263" s="236"/>
      <c r="P1263" s="236"/>
      <c r="Q1263" s="236"/>
      <c r="R1263" s="236"/>
      <c r="S1263" s="236"/>
      <c r="T1263" s="237"/>
      <c r="U1263" s="11"/>
      <c r="V1263" s="11"/>
      <c r="W1263" s="11"/>
      <c r="X1263" s="11"/>
      <c r="Y1263" s="11"/>
      <c r="Z1263" s="11"/>
      <c r="AA1263" s="11"/>
      <c r="AB1263" s="11"/>
      <c r="AC1263" s="11"/>
      <c r="AD1263" s="11"/>
      <c r="AE1263" s="11"/>
      <c r="AT1263" s="238" t="s">
        <v>199</v>
      </c>
      <c r="AU1263" s="238" t="s">
        <v>85</v>
      </c>
      <c r="AV1263" s="11" t="s">
        <v>85</v>
      </c>
      <c r="AW1263" s="11" t="s">
        <v>32</v>
      </c>
      <c r="AX1263" s="11" t="s">
        <v>76</v>
      </c>
      <c r="AY1263" s="238" t="s">
        <v>195</v>
      </c>
    </row>
    <row r="1264" s="16" customFormat="1">
      <c r="A1264" s="16"/>
      <c r="B1264" s="298"/>
      <c r="C1264" s="299"/>
      <c r="D1264" s="213" t="s">
        <v>199</v>
      </c>
      <c r="E1264" s="300" t="s">
        <v>1</v>
      </c>
      <c r="F1264" s="301" t="s">
        <v>1498</v>
      </c>
      <c r="G1264" s="299"/>
      <c r="H1264" s="302">
        <v>328.68000000000001</v>
      </c>
      <c r="I1264" s="303"/>
      <c r="J1264" s="299"/>
      <c r="K1264" s="299"/>
      <c r="L1264" s="304"/>
      <c r="M1264" s="305"/>
      <c r="N1264" s="306"/>
      <c r="O1264" s="306"/>
      <c r="P1264" s="306"/>
      <c r="Q1264" s="306"/>
      <c r="R1264" s="306"/>
      <c r="S1264" s="306"/>
      <c r="T1264" s="307"/>
      <c r="U1264" s="16"/>
      <c r="V1264" s="16"/>
      <c r="W1264" s="16"/>
      <c r="X1264" s="16"/>
      <c r="Y1264" s="16"/>
      <c r="Z1264" s="16"/>
      <c r="AA1264" s="16"/>
      <c r="AB1264" s="16"/>
      <c r="AC1264" s="16"/>
      <c r="AD1264" s="16"/>
      <c r="AE1264" s="16"/>
      <c r="AT1264" s="308" t="s">
        <v>199</v>
      </c>
      <c r="AU1264" s="308" t="s">
        <v>85</v>
      </c>
      <c r="AV1264" s="16" t="s">
        <v>229</v>
      </c>
      <c r="AW1264" s="16" t="s">
        <v>32</v>
      </c>
      <c r="AX1264" s="16" t="s">
        <v>76</v>
      </c>
      <c r="AY1264" s="308" t="s">
        <v>195</v>
      </c>
    </row>
    <row r="1265" s="15" customFormat="1">
      <c r="A1265" s="15"/>
      <c r="B1265" s="287"/>
      <c r="C1265" s="288"/>
      <c r="D1265" s="213" t="s">
        <v>199</v>
      </c>
      <c r="E1265" s="289" t="s">
        <v>1</v>
      </c>
      <c r="F1265" s="290" t="s">
        <v>1422</v>
      </c>
      <c r="G1265" s="288"/>
      <c r="H1265" s="291">
        <v>1095.4400000000001</v>
      </c>
      <c r="I1265" s="292"/>
      <c r="J1265" s="288"/>
      <c r="K1265" s="288"/>
      <c r="L1265" s="293"/>
      <c r="M1265" s="294"/>
      <c r="N1265" s="295"/>
      <c r="O1265" s="295"/>
      <c r="P1265" s="295"/>
      <c r="Q1265" s="295"/>
      <c r="R1265" s="295"/>
      <c r="S1265" s="295"/>
      <c r="T1265" s="296"/>
      <c r="U1265" s="15"/>
      <c r="V1265" s="15"/>
      <c r="W1265" s="15"/>
      <c r="X1265" s="15"/>
      <c r="Y1265" s="15"/>
      <c r="Z1265" s="15"/>
      <c r="AA1265" s="15"/>
      <c r="AB1265" s="15"/>
      <c r="AC1265" s="15"/>
      <c r="AD1265" s="15"/>
      <c r="AE1265" s="15"/>
      <c r="AT1265" s="297" t="s">
        <v>199</v>
      </c>
      <c r="AU1265" s="297" t="s">
        <v>85</v>
      </c>
      <c r="AV1265" s="15" t="s">
        <v>234</v>
      </c>
      <c r="AW1265" s="15" t="s">
        <v>32</v>
      </c>
      <c r="AX1265" s="15" t="s">
        <v>83</v>
      </c>
      <c r="AY1265" s="297" t="s">
        <v>195</v>
      </c>
    </row>
    <row r="1266" s="2" customFormat="1" ht="24.15" customHeight="1">
      <c r="A1266" s="39"/>
      <c r="B1266" s="40"/>
      <c r="C1266" s="200" t="s">
        <v>479</v>
      </c>
      <c r="D1266" s="200" t="s">
        <v>191</v>
      </c>
      <c r="E1266" s="201" t="s">
        <v>3739</v>
      </c>
      <c r="F1266" s="202" t="s">
        <v>3740</v>
      </c>
      <c r="G1266" s="203" t="s">
        <v>1411</v>
      </c>
      <c r="H1266" s="204">
        <v>36.225999999999999</v>
      </c>
      <c r="I1266" s="205"/>
      <c r="J1266" s="206">
        <f>ROUND(I1266*H1266,2)</f>
        <v>0</v>
      </c>
      <c r="K1266" s="202" t="s">
        <v>1412</v>
      </c>
      <c r="L1266" s="45"/>
      <c r="M1266" s="207" t="s">
        <v>1</v>
      </c>
      <c r="N1266" s="208" t="s">
        <v>41</v>
      </c>
      <c r="O1266" s="92"/>
      <c r="P1266" s="209">
        <f>O1266*H1266</f>
        <v>0</v>
      </c>
      <c r="Q1266" s="209">
        <v>0.1837</v>
      </c>
      <c r="R1266" s="209">
        <f>Q1266*H1266</f>
        <v>6.6547162000000002</v>
      </c>
      <c r="S1266" s="209">
        <v>0</v>
      </c>
      <c r="T1266" s="210">
        <f>S1266*H1266</f>
        <v>0</v>
      </c>
      <c r="U1266" s="39"/>
      <c r="V1266" s="39"/>
      <c r="W1266" s="39"/>
      <c r="X1266" s="39"/>
      <c r="Y1266" s="39"/>
      <c r="Z1266" s="39"/>
      <c r="AA1266" s="39"/>
      <c r="AB1266" s="39"/>
      <c r="AC1266" s="39"/>
      <c r="AD1266" s="39"/>
      <c r="AE1266" s="39"/>
      <c r="AR1266" s="211" t="s">
        <v>234</v>
      </c>
      <c r="AT1266" s="211" t="s">
        <v>191</v>
      </c>
      <c r="AU1266" s="211" t="s">
        <v>85</v>
      </c>
      <c r="AY1266" s="18" t="s">
        <v>195</v>
      </c>
      <c r="BE1266" s="212">
        <f>IF(N1266="základní",J1266,0)</f>
        <v>0</v>
      </c>
      <c r="BF1266" s="212">
        <f>IF(N1266="snížená",J1266,0)</f>
        <v>0</v>
      </c>
      <c r="BG1266" s="212">
        <f>IF(N1266="zákl. přenesená",J1266,0)</f>
        <v>0</v>
      </c>
      <c r="BH1266" s="212">
        <f>IF(N1266="sníž. přenesená",J1266,0)</f>
        <v>0</v>
      </c>
      <c r="BI1266" s="212">
        <f>IF(N1266="nulová",J1266,0)</f>
        <v>0</v>
      </c>
      <c r="BJ1266" s="18" t="s">
        <v>83</v>
      </c>
      <c r="BK1266" s="212">
        <f>ROUND(I1266*H1266,2)</f>
        <v>0</v>
      </c>
      <c r="BL1266" s="18" t="s">
        <v>234</v>
      </c>
      <c r="BM1266" s="211" t="s">
        <v>3741</v>
      </c>
    </row>
    <row r="1267" s="2" customFormat="1">
      <c r="A1267" s="39"/>
      <c r="B1267" s="40"/>
      <c r="C1267" s="41"/>
      <c r="D1267" s="213" t="s">
        <v>197</v>
      </c>
      <c r="E1267" s="41"/>
      <c r="F1267" s="214" t="s">
        <v>3742</v>
      </c>
      <c r="G1267" s="41"/>
      <c r="H1267" s="41"/>
      <c r="I1267" s="215"/>
      <c r="J1267" s="41"/>
      <c r="K1267" s="41"/>
      <c r="L1267" s="45"/>
      <c r="M1267" s="216"/>
      <c r="N1267" s="217"/>
      <c r="O1267" s="92"/>
      <c r="P1267" s="92"/>
      <c r="Q1267" s="92"/>
      <c r="R1267" s="92"/>
      <c r="S1267" s="92"/>
      <c r="T1267" s="93"/>
      <c r="U1267" s="39"/>
      <c r="V1267" s="39"/>
      <c r="W1267" s="39"/>
      <c r="X1267" s="39"/>
      <c r="Y1267" s="39"/>
      <c r="Z1267" s="39"/>
      <c r="AA1267" s="39"/>
      <c r="AB1267" s="39"/>
      <c r="AC1267" s="39"/>
      <c r="AD1267" s="39"/>
      <c r="AE1267" s="39"/>
      <c r="AT1267" s="18" t="s">
        <v>197</v>
      </c>
      <c r="AU1267" s="18" t="s">
        <v>85</v>
      </c>
    </row>
    <row r="1268" s="11" customFormat="1">
      <c r="A1268" s="11"/>
      <c r="B1268" s="228"/>
      <c r="C1268" s="229"/>
      <c r="D1268" s="213" t="s">
        <v>199</v>
      </c>
      <c r="E1268" s="230" t="s">
        <v>1</v>
      </c>
      <c r="F1268" s="231" t="s">
        <v>3743</v>
      </c>
      <c r="G1268" s="229"/>
      <c r="H1268" s="232">
        <v>18.478000000000002</v>
      </c>
      <c r="I1268" s="233"/>
      <c r="J1268" s="229"/>
      <c r="K1268" s="229"/>
      <c r="L1268" s="234"/>
      <c r="M1268" s="235"/>
      <c r="N1268" s="236"/>
      <c r="O1268" s="236"/>
      <c r="P1268" s="236"/>
      <c r="Q1268" s="236"/>
      <c r="R1268" s="236"/>
      <c r="S1268" s="236"/>
      <c r="T1268" s="237"/>
      <c r="U1268" s="11"/>
      <c r="V1268" s="11"/>
      <c r="W1268" s="11"/>
      <c r="X1268" s="11"/>
      <c r="Y1268" s="11"/>
      <c r="Z1268" s="11"/>
      <c r="AA1268" s="11"/>
      <c r="AB1268" s="11"/>
      <c r="AC1268" s="11"/>
      <c r="AD1268" s="11"/>
      <c r="AE1268" s="11"/>
      <c r="AT1268" s="238" t="s">
        <v>199</v>
      </c>
      <c r="AU1268" s="238" t="s">
        <v>85</v>
      </c>
      <c r="AV1268" s="11" t="s">
        <v>85</v>
      </c>
      <c r="AW1268" s="11" t="s">
        <v>32</v>
      </c>
      <c r="AX1268" s="11" t="s">
        <v>76</v>
      </c>
      <c r="AY1268" s="238" t="s">
        <v>195</v>
      </c>
    </row>
    <row r="1269" s="11" customFormat="1">
      <c r="A1269" s="11"/>
      <c r="B1269" s="228"/>
      <c r="C1269" s="229"/>
      <c r="D1269" s="213" t="s">
        <v>199</v>
      </c>
      <c r="E1269" s="230" t="s">
        <v>1</v>
      </c>
      <c r="F1269" s="231" t="s">
        <v>3744</v>
      </c>
      <c r="G1269" s="229"/>
      <c r="H1269" s="232">
        <v>17.748000000000001</v>
      </c>
      <c r="I1269" s="233"/>
      <c r="J1269" s="229"/>
      <c r="K1269" s="229"/>
      <c r="L1269" s="234"/>
      <c r="M1269" s="235"/>
      <c r="N1269" s="236"/>
      <c r="O1269" s="236"/>
      <c r="P1269" s="236"/>
      <c r="Q1269" s="236"/>
      <c r="R1269" s="236"/>
      <c r="S1269" s="236"/>
      <c r="T1269" s="237"/>
      <c r="U1269" s="11"/>
      <c r="V1269" s="11"/>
      <c r="W1269" s="11"/>
      <c r="X1269" s="11"/>
      <c r="Y1269" s="11"/>
      <c r="Z1269" s="11"/>
      <c r="AA1269" s="11"/>
      <c r="AB1269" s="11"/>
      <c r="AC1269" s="11"/>
      <c r="AD1269" s="11"/>
      <c r="AE1269" s="11"/>
      <c r="AT1269" s="238" t="s">
        <v>199</v>
      </c>
      <c r="AU1269" s="238" t="s">
        <v>85</v>
      </c>
      <c r="AV1269" s="11" t="s">
        <v>85</v>
      </c>
      <c r="AW1269" s="11" t="s">
        <v>32</v>
      </c>
      <c r="AX1269" s="11" t="s">
        <v>76</v>
      </c>
      <c r="AY1269" s="238" t="s">
        <v>195</v>
      </c>
    </row>
    <row r="1270" s="15" customFormat="1">
      <c r="A1270" s="15"/>
      <c r="B1270" s="287"/>
      <c r="C1270" s="288"/>
      <c r="D1270" s="213" t="s">
        <v>199</v>
      </c>
      <c r="E1270" s="289" t="s">
        <v>1</v>
      </c>
      <c r="F1270" s="290" t="s">
        <v>1422</v>
      </c>
      <c r="G1270" s="288"/>
      <c r="H1270" s="291">
        <v>36.225999999999999</v>
      </c>
      <c r="I1270" s="292"/>
      <c r="J1270" s="288"/>
      <c r="K1270" s="288"/>
      <c r="L1270" s="293"/>
      <c r="M1270" s="294"/>
      <c r="N1270" s="295"/>
      <c r="O1270" s="295"/>
      <c r="P1270" s="295"/>
      <c r="Q1270" s="295"/>
      <c r="R1270" s="295"/>
      <c r="S1270" s="295"/>
      <c r="T1270" s="296"/>
      <c r="U1270" s="15"/>
      <c r="V1270" s="15"/>
      <c r="W1270" s="15"/>
      <c r="X1270" s="15"/>
      <c r="Y1270" s="15"/>
      <c r="Z1270" s="15"/>
      <c r="AA1270" s="15"/>
      <c r="AB1270" s="15"/>
      <c r="AC1270" s="15"/>
      <c r="AD1270" s="15"/>
      <c r="AE1270" s="15"/>
      <c r="AT1270" s="297" t="s">
        <v>199</v>
      </c>
      <c r="AU1270" s="297" t="s">
        <v>85</v>
      </c>
      <c r="AV1270" s="15" t="s">
        <v>234</v>
      </c>
      <c r="AW1270" s="15" t="s">
        <v>32</v>
      </c>
      <c r="AX1270" s="15" t="s">
        <v>83</v>
      </c>
      <c r="AY1270" s="297" t="s">
        <v>195</v>
      </c>
    </row>
    <row r="1271" s="2" customFormat="1" ht="16.5" customHeight="1">
      <c r="A1271" s="39"/>
      <c r="B1271" s="40"/>
      <c r="C1271" s="200" t="s">
        <v>483</v>
      </c>
      <c r="D1271" s="200" t="s">
        <v>191</v>
      </c>
      <c r="E1271" s="201" t="s">
        <v>3745</v>
      </c>
      <c r="F1271" s="202" t="s">
        <v>3746</v>
      </c>
      <c r="G1271" s="203" t="s">
        <v>1411</v>
      </c>
      <c r="H1271" s="204">
        <v>3.6949999999999998</v>
      </c>
      <c r="I1271" s="205"/>
      <c r="J1271" s="206">
        <f>ROUND(I1271*H1271,2)</f>
        <v>0</v>
      </c>
      <c r="K1271" s="202" t="s">
        <v>1</v>
      </c>
      <c r="L1271" s="45"/>
      <c r="M1271" s="207" t="s">
        <v>1</v>
      </c>
      <c r="N1271" s="208" t="s">
        <v>41</v>
      </c>
      <c r="O1271" s="92"/>
      <c r="P1271" s="209">
        <f>O1271*H1271</f>
        <v>0</v>
      </c>
      <c r="Q1271" s="209">
        <v>0</v>
      </c>
      <c r="R1271" s="209">
        <f>Q1271*H1271</f>
        <v>0</v>
      </c>
      <c r="S1271" s="209">
        <v>0</v>
      </c>
      <c r="T1271" s="210">
        <f>S1271*H1271</f>
        <v>0</v>
      </c>
      <c r="U1271" s="39"/>
      <c r="V1271" s="39"/>
      <c r="W1271" s="39"/>
      <c r="X1271" s="39"/>
      <c r="Y1271" s="39"/>
      <c r="Z1271" s="39"/>
      <c r="AA1271" s="39"/>
      <c r="AB1271" s="39"/>
      <c r="AC1271" s="39"/>
      <c r="AD1271" s="39"/>
      <c r="AE1271" s="39"/>
      <c r="AR1271" s="211" t="s">
        <v>234</v>
      </c>
      <c r="AT1271" s="211" t="s">
        <v>191</v>
      </c>
      <c r="AU1271" s="211" t="s">
        <v>85</v>
      </c>
      <c r="AY1271" s="18" t="s">
        <v>195</v>
      </c>
      <c r="BE1271" s="212">
        <f>IF(N1271="základní",J1271,0)</f>
        <v>0</v>
      </c>
      <c r="BF1271" s="212">
        <f>IF(N1271="snížená",J1271,0)</f>
        <v>0</v>
      </c>
      <c r="BG1271" s="212">
        <f>IF(N1271="zákl. přenesená",J1271,0)</f>
        <v>0</v>
      </c>
      <c r="BH1271" s="212">
        <f>IF(N1271="sníž. přenesená",J1271,0)</f>
        <v>0</v>
      </c>
      <c r="BI1271" s="212">
        <f>IF(N1271="nulová",J1271,0)</f>
        <v>0</v>
      </c>
      <c r="BJ1271" s="18" t="s">
        <v>83</v>
      </c>
      <c r="BK1271" s="212">
        <f>ROUND(I1271*H1271,2)</f>
        <v>0</v>
      </c>
      <c r="BL1271" s="18" t="s">
        <v>234</v>
      </c>
      <c r="BM1271" s="211" t="s">
        <v>3747</v>
      </c>
    </row>
    <row r="1272" s="11" customFormat="1">
      <c r="A1272" s="11"/>
      <c r="B1272" s="228"/>
      <c r="C1272" s="229"/>
      <c r="D1272" s="213" t="s">
        <v>199</v>
      </c>
      <c r="E1272" s="230" t="s">
        <v>1</v>
      </c>
      <c r="F1272" s="231" t="s">
        <v>3748</v>
      </c>
      <c r="G1272" s="229"/>
      <c r="H1272" s="232">
        <v>3.6949999999999998</v>
      </c>
      <c r="I1272" s="233"/>
      <c r="J1272" s="229"/>
      <c r="K1272" s="229"/>
      <c r="L1272" s="234"/>
      <c r="M1272" s="235"/>
      <c r="N1272" s="236"/>
      <c r="O1272" s="236"/>
      <c r="P1272" s="236"/>
      <c r="Q1272" s="236"/>
      <c r="R1272" s="236"/>
      <c r="S1272" s="236"/>
      <c r="T1272" s="237"/>
      <c r="U1272" s="11"/>
      <c r="V1272" s="11"/>
      <c r="W1272" s="11"/>
      <c r="X1272" s="11"/>
      <c r="Y1272" s="11"/>
      <c r="Z1272" s="11"/>
      <c r="AA1272" s="11"/>
      <c r="AB1272" s="11"/>
      <c r="AC1272" s="11"/>
      <c r="AD1272" s="11"/>
      <c r="AE1272" s="11"/>
      <c r="AT1272" s="238" t="s">
        <v>199</v>
      </c>
      <c r="AU1272" s="238" t="s">
        <v>85</v>
      </c>
      <c r="AV1272" s="11" t="s">
        <v>85</v>
      </c>
      <c r="AW1272" s="11" t="s">
        <v>32</v>
      </c>
      <c r="AX1272" s="11" t="s">
        <v>76</v>
      </c>
      <c r="AY1272" s="238" t="s">
        <v>195</v>
      </c>
    </row>
    <row r="1273" s="15" customFormat="1">
      <c r="A1273" s="15"/>
      <c r="B1273" s="287"/>
      <c r="C1273" s="288"/>
      <c r="D1273" s="213" t="s">
        <v>199</v>
      </c>
      <c r="E1273" s="289" t="s">
        <v>1</v>
      </c>
      <c r="F1273" s="290" t="s">
        <v>1422</v>
      </c>
      <c r="G1273" s="288"/>
      <c r="H1273" s="291">
        <v>3.6949999999999998</v>
      </c>
      <c r="I1273" s="292"/>
      <c r="J1273" s="288"/>
      <c r="K1273" s="288"/>
      <c r="L1273" s="293"/>
      <c r="M1273" s="294"/>
      <c r="N1273" s="295"/>
      <c r="O1273" s="295"/>
      <c r="P1273" s="295"/>
      <c r="Q1273" s="295"/>
      <c r="R1273" s="295"/>
      <c r="S1273" s="295"/>
      <c r="T1273" s="296"/>
      <c r="U1273" s="15"/>
      <c r="V1273" s="15"/>
      <c r="W1273" s="15"/>
      <c r="X1273" s="15"/>
      <c r="Y1273" s="15"/>
      <c r="Z1273" s="15"/>
      <c r="AA1273" s="15"/>
      <c r="AB1273" s="15"/>
      <c r="AC1273" s="15"/>
      <c r="AD1273" s="15"/>
      <c r="AE1273" s="15"/>
      <c r="AT1273" s="297" t="s">
        <v>199</v>
      </c>
      <c r="AU1273" s="297" t="s">
        <v>85</v>
      </c>
      <c r="AV1273" s="15" t="s">
        <v>234</v>
      </c>
      <c r="AW1273" s="15" t="s">
        <v>32</v>
      </c>
      <c r="AX1273" s="15" t="s">
        <v>83</v>
      </c>
      <c r="AY1273" s="297" t="s">
        <v>195</v>
      </c>
    </row>
    <row r="1274" s="2" customFormat="1" ht="24.15" customHeight="1">
      <c r="A1274" s="39"/>
      <c r="B1274" s="40"/>
      <c r="C1274" s="200" t="s">
        <v>486</v>
      </c>
      <c r="D1274" s="200" t="s">
        <v>191</v>
      </c>
      <c r="E1274" s="201" t="s">
        <v>3749</v>
      </c>
      <c r="F1274" s="202" t="s">
        <v>3750</v>
      </c>
      <c r="G1274" s="203" t="s">
        <v>513</v>
      </c>
      <c r="H1274" s="204">
        <v>4.7999999999999998</v>
      </c>
      <c r="I1274" s="205"/>
      <c r="J1274" s="206">
        <f>ROUND(I1274*H1274,2)</f>
        <v>0</v>
      </c>
      <c r="K1274" s="202" t="s">
        <v>1412</v>
      </c>
      <c r="L1274" s="45"/>
      <c r="M1274" s="207" t="s">
        <v>1</v>
      </c>
      <c r="N1274" s="208" t="s">
        <v>41</v>
      </c>
      <c r="O1274" s="92"/>
      <c r="P1274" s="209">
        <f>O1274*H1274</f>
        <v>0</v>
      </c>
      <c r="Q1274" s="209">
        <v>0.20219000000000001</v>
      </c>
      <c r="R1274" s="209">
        <f>Q1274*H1274</f>
        <v>0.97051200000000004</v>
      </c>
      <c r="S1274" s="209">
        <v>0</v>
      </c>
      <c r="T1274" s="210">
        <f>S1274*H1274</f>
        <v>0</v>
      </c>
      <c r="U1274" s="39"/>
      <c r="V1274" s="39"/>
      <c r="W1274" s="39"/>
      <c r="X1274" s="39"/>
      <c r="Y1274" s="39"/>
      <c r="Z1274" s="39"/>
      <c r="AA1274" s="39"/>
      <c r="AB1274" s="39"/>
      <c r="AC1274" s="39"/>
      <c r="AD1274" s="39"/>
      <c r="AE1274" s="39"/>
      <c r="AR1274" s="211" t="s">
        <v>234</v>
      </c>
      <c r="AT1274" s="211" t="s">
        <v>191</v>
      </c>
      <c r="AU1274" s="211" t="s">
        <v>85</v>
      </c>
      <c r="AY1274" s="18" t="s">
        <v>195</v>
      </c>
      <c r="BE1274" s="212">
        <f>IF(N1274="základní",J1274,0)</f>
        <v>0</v>
      </c>
      <c r="BF1274" s="212">
        <f>IF(N1274="snížená",J1274,0)</f>
        <v>0</v>
      </c>
      <c r="BG1274" s="212">
        <f>IF(N1274="zákl. přenesená",J1274,0)</f>
        <v>0</v>
      </c>
      <c r="BH1274" s="212">
        <f>IF(N1274="sníž. přenesená",J1274,0)</f>
        <v>0</v>
      </c>
      <c r="BI1274" s="212">
        <f>IF(N1274="nulová",J1274,0)</f>
        <v>0</v>
      </c>
      <c r="BJ1274" s="18" t="s">
        <v>83</v>
      </c>
      <c r="BK1274" s="212">
        <f>ROUND(I1274*H1274,2)</f>
        <v>0</v>
      </c>
      <c r="BL1274" s="18" t="s">
        <v>234</v>
      </c>
      <c r="BM1274" s="211" t="s">
        <v>3751</v>
      </c>
    </row>
    <row r="1275" s="2" customFormat="1">
      <c r="A1275" s="39"/>
      <c r="B1275" s="40"/>
      <c r="C1275" s="41"/>
      <c r="D1275" s="213" t="s">
        <v>197</v>
      </c>
      <c r="E1275" s="41"/>
      <c r="F1275" s="214" t="s">
        <v>3742</v>
      </c>
      <c r="G1275" s="41"/>
      <c r="H1275" s="41"/>
      <c r="I1275" s="215"/>
      <c r="J1275" s="41"/>
      <c r="K1275" s="41"/>
      <c r="L1275" s="45"/>
      <c r="M1275" s="216"/>
      <c r="N1275" s="217"/>
      <c r="O1275" s="92"/>
      <c r="P1275" s="92"/>
      <c r="Q1275" s="92"/>
      <c r="R1275" s="92"/>
      <c r="S1275" s="92"/>
      <c r="T1275" s="93"/>
      <c r="U1275" s="39"/>
      <c r="V1275" s="39"/>
      <c r="W1275" s="39"/>
      <c r="X1275" s="39"/>
      <c r="Y1275" s="39"/>
      <c r="Z1275" s="39"/>
      <c r="AA1275" s="39"/>
      <c r="AB1275" s="39"/>
      <c r="AC1275" s="39"/>
      <c r="AD1275" s="39"/>
      <c r="AE1275" s="39"/>
      <c r="AT1275" s="18" t="s">
        <v>197</v>
      </c>
      <c r="AU1275" s="18" t="s">
        <v>85</v>
      </c>
    </row>
    <row r="1276" s="11" customFormat="1">
      <c r="A1276" s="11"/>
      <c r="B1276" s="228"/>
      <c r="C1276" s="229"/>
      <c r="D1276" s="213" t="s">
        <v>199</v>
      </c>
      <c r="E1276" s="230" t="s">
        <v>1</v>
      </c>
      <c r="F1276" s="231" t="s">
        <v>3233</v>
      </c>
      <c r="G1276" s="229"/>
      <c r="H1276" s="232">
        <v>2.3999999999999999</v>
      </c>
      <c r="I1276" s="233"/>
      <c r="J1276" s="229"/>
      <c r="K1276" s="229"/>
      <c r="L1276" s="234"/>
      <c r="M1276" s="235"/>
      <c r="N1276" s="236"/>
      <c r="O1276" s="236"/>
      <c r="P1276" s="236"/>
      <c r="Q1276" s="236"/>
      <c r="R1276" s="236"/>
      <c r="S1276" s="236"/>
      <c r="T1276" s="237"/>
      <c r="U1276" s="11"/>
      <c r="V1276" s="11"/>
      <c r="W1276" s="11"/>
      <c r="X1276" s="11"/>
      <c r="Y1276" s="11"/>
      <c r="Z1276" s="11"/>
      <c r="AA1276" s="11"/>
      <c r="AB1276" s="11"/>
      <c r="AC1276" s="11"/>
      <c r="AD1276" s="11"/>
      <c r="AE1276" s="11"/>
      <c r="AT1276" s="238" t="s">
        <v>199</v>
      </c>
      <c r="AU1276" s="238" t="s">
        <v>85</v>
      </c>
      <c r="AV1276" s="11" t="s">
        <v>85</v>
      </c>
      <c r="AW1276" s="11" t="s">
        <v>32</v>
      </c>
      <c r="AX1276" s="11" t="s">
        <v>76</v>
      </c>
      <c r="AY1276" s="238" t="s">
        <v>195</v>
      </c>
    </row>
    <row r="1277" s="11" customFormat="1">
      <c r="A1277" s="11"/>
      <c r="B1277" s="228"/>
      <c r="C1277" s="229"/>
      <c r="D1277" s="213" t="s">
        <v>199</v>
      </c>
      <c r="E1277" s="230" t="s">
        <v>1</v>
      </c>
      <c r="F1277" s="231" t="s">
        <v>3234</v>
      </c>
      <c r="G1277" s="229"/>
      <c r="H1277" s="232">
        <v>2.3999999999999999</v>
      </c>
      <c r="I1277" s="233"/>
      <c r="J1277" s="229"/>
      <c r="K1277" s="229"/>
      <c r="L1277" s="234"/>
      <c r="M1277" s="235"/>
      <c r="N1277" s="236"/>
      <c r="O1277" s="236"/>
      <c r="P1277" s="236"/>
      <c r="Q1277" s="236"/>
      <c r="R1277" s="236"/>
      <c r="S1277" s="236"/>
      <c r="T1277" s="237"/>
      <c r="U1277" s="11"/>
      <c r="V1277" s="11"/>
      <c r="W1277" s="11"/>
      <c r="X1277" s="11"/>
      <c r="Y1277" s="11"/>
      <c r="Z1277" s="11"/>
      <c r="AA1277" s="11"/>
      <c r="AB1277" s="11"/>
      <c r="AC1277" s="11"/>
      <c r="AD1277" s="11"/>
      <c r="AE1277" s="11"/>
      <c r="AT1277" s="238" t="s">
        <v>199</v>
      </c>
      <c r="AU1277" s="238" t="s">
        <v>85</v>
      </c>
      <c r="AV1277" s="11" t="s">
        <v>85</v>
      </c>
      <c r="AW1277" s="11" t="s">
        <v>32</v>
      </c>
      <c r="AX1277" s="11" t="s">
        <v>76</v>
      </c>
      <c r="AY1277" s="238" t="s">
        <v>195</v>
      </c>
    </row>
    <row r="1278" s="15" customFormat="1">
      <c r="A1278" s="15"/>
      <c r="B1278" s="287"/>
      <c r="C1278" s="288"/>
      <c r="D1278" s="213" t="s">
        <v>199</v>
      </c>
      <c r="E1278" s="289" t="s">
        <v>1</v>
      </c>
      <c r="F1278" s="290" t="s">
        <v>1422</v>
      </c>
      <c r="G1278" s="288"/>
      <c r="H1278" s="291">
        <v>4.7999999999999998</v>
      </c>
      <c r="I1278" s="292"/>
      <c r="J1278" s="288"/>
      <c r="K1278" s="288"/>
      <c r="L1278" s="293"/>
      <c r="M1278" s="294"/>
      <c r="N1278" s="295"/>
      <c r="O1278" s="295"/>
      <c r="P1278" s="295"/>
      <c r="Q1278" s="295"/>
      <c r="R1278" s="295"/>
      <c r="S1278" s="295"/>
      <c r="T1278" s="296"/>
      <c r="U1278" s="15"/>
      <c r="V1278" s="15"/>
      <c r="W1278" s="15"/>
      <c r="X1278" s="15"/>
      <c r="Y1278" s="15"/>
      <c r="Z1278" s="15"/>
      <c r="AA1278" s="15"/>
      <c r="AB1278" s="15"/>
      <c r="AC1278" s="15"/>
      <c r="AD1278" s="15"/>
      <c r="AE1278" s="15"/>
      <c r="AT1278" s="297" t="s">
        <v>199</v>
      </c>
      <c r="AU1278" s="297" t="s">
        <v>85</v>
      </c>
      <c r="AV1278" s="15" t="s">
        <v>234</v>
      </c>
      <c r="AW1278" s="15" t="s">
        <v>32</v>
      </c>
      <c r="AX1278" s="15" t="s">
        <v>83</v>
      </c>
      <c r="AY1278" s="297" t="s">
        <v>195</v>
      </c>
    </row>
    <row r="1279" s="2" customFormat="1" ht="16.5" customHeight="1">
      <c r="A1279" s="39"/>
      <c r="B1279" s="40"/>
      <c r="C1279" s="200" t="s">
        <v>489</v>
      </c>
      <c r="D1279" s="200" t="s">
        <v>191</v>
      </c>
      <c r="E1279" s="201" t="s">
        <v>3752</v>
      </c>
      <c r="F1279" s="202" t="s">
        <v>3753</v>
      </c>
      <c r="G1279" s="203" t="s">
        <v>513</v>
      </c>
      <c r="H1279" s="204">
        <v>0.48999999999999999</v>
      </c>
      <c r="I1279" s="205"/>
      <c r="J1279" s="206">
        <f>ROUND(I1279*H1279,2)</f>
        <v>0</v>
      </c>
      <c r="K1279" s="202" t="s">
        <v>1</v>
      </c>
      <c r="L1279" s="45"/>
      <c r="M1279" s="207" t="s">
        <v>1</v>
      </c>
      <c r="N1279" s="208" t="s">
        <v>41</v>
      </c>
      <c r="O1279" s="92"/>
      <c r="P1279" s="209">
        <f>O1279*H1279</f>
        <v>0</v>
      </c>
      <c r="Q1279" s="209">
        <v>0</v>
      </c>
      <c r="R1279" s="209">
        <f>Q1279*H1279</f>
        <v>0</v>
      </c>
      <c r="S1279" s="209">
        <v>0</v>
      </c>
      <c r="T1279" s="210">
        <f>S1279*H1279</f>
        <v>0</v>
      </c>
      <c r="U1279" s="39"/>
      <c r="V1279" s="39"/>
      <c r="W1279" s="39"/>
      <c r="X1279" s="39"/>
      <c r="Y1279" s="39"/>
      <c r="Z1279" s="39"/>
      <c r="AA1279" s="39"/>
      <c r="AB1279" s="39"/>
      <c r="AC1279" s="39"/>
      <c r="AD1279" s="39"/>
      <c r="AE1279" s="39"/>
      <c r="AR1279" s="211" t="s">
        <v>234</v>
      </c>
      <c r="AT1279" s="211" t="s">
        <v>191</v>
      </c>
      <c r="AU1279" s="211" t="s">
        <v>85</v>
      </c>
      <c r="AY1279" s="18" t="s">
        <v>195</v>
      </c>
      <c r="BE1279" s="212">
        <f>IF(N1279="základní",J1279,0)</f>
        <v>0</v>
      </c>
      <c r="BF1279" s="212">
        <f>IF(N1279="snížená",J1279,0)</f>
        <v>0</v>
      </c>
      <c r="BG1279" s="212">
        <f>IF(N1279="zákl. přenesená",J1279,0)</f>
        <v>0</v>
      </c>
      <c r="BH1279" s="212">
        <f>IF(N1279="sníž. přenesená",J1279,0)</f>
        <v>0</v>
      </c>
      <c r="BI1279" s="212">
        <f>IF(N1279="nulová",J1279,0)</f>
        <v>0</v>
      </c>
      <c r="BJ1279" s="18" t="s">
        <v>83</v>
      </c>
      <c r="BK1279" s="212">
        <f>ROUND(I1279*H1279,2)</f>
        <v>0</v>
      </c>
      <c r="BL1279" s="18" t="s">
        <v>234</v>
      </c>
      <c r="BM1279" s="211" t="s">
        <v>3754</v>
      </c>
    </row>
    <row r="1280" s="11" customFormat="1">
      <c r="A1280" s="11"/>
      <c r="B1280" s="228"/>
      <c r="C1280" s="229"/>
      <c r="D1280" s="213" t="s">
        <v>199</v>
      </c>
      <c r="E1280" s="230" t="s">
        <v>1</v>
      </c>
      <c r="F1280" s="231" t="s">
        <v>3755</v>
      </c>
      <c r="G1280" s="229"/>
      <c r="H1280" s="232">
        <v>0.48999999999999999</v>
      </c>
      <c r="I1280" s="233"/>
      <c r="J1280" s="229"/>
      <c r="K1280" s="229"/>
      <c r="L1280" s="234"/>
      <c r="M1280" s="235"/>
      <c r="N1280" s="236"/>
      <c r="O1280" s="236"/>
      <c r="P1280" s="236"/>
      <c r="Q1280" s="236"/>
      <c r="R1280" s="236"/>
      <c r="S1280" s="236"/>
      <c r="T1280" s="237"/>
      <c r="U1280" s="11"/>
      <c r="V1280" s="11"/>
      <c r="W1280" s="11"/>
      <c r="X1280" s="11"/>
      <c r="Y1280" s="11"/>
      <c r="Z1280" s="11"/>
      <c r="AA1280" s="11"/>
      <c r="AB1280" s="11"/>
      <c r="AC1280" s="11"/>
      <c r="AD1280" s="11"/>
      <c r="AE1280" s="11"/>
      <c r="AT1280" s="238" t="s">
        <v>199</v>
      </c>
      <c r="AU1280" s="238" t="s">
        <v>85</v>
      </c>
      <c r="AV1280" s="11" t="s">
        <v>85</v>
      </c>
      <c r="AW1280" s="11" t="s">
        <v>32</v>
      </c>
      <c r="AX1280" s="11" t="s">
        <v>76</v>
      </c>
      <c r="AY1280" s="238" t="s">
        <v>195</v>
      </c>
    </row>
    <row r="1281" s="15" customFormat="1">
      <c r="A1281" s="15"/>
      <c r="B1281" s="287"/>
      <c r="C1281" s="288"/>
      <c r="D1281" s="213" t="s">
        <v>199</v>
      </c>
      <c r="E1281" s="289" t="s">
        <v>1</v>
      </c>
      <c r="F1281" s="290" t="s">
        <v>1422</v>
      </c>
      <c r="G1281" s="288"/>
      <c r="H1281" s="291">
        <v>0.48999999999999999</v>
      </c>
      <c r="I1281" s="292"/>
      <c r="J1281" s="288"/>
      <c r="K1281" s="288"/>
      <c r="L1281" s="293"/>
      <c r="M1281" s="294"/>
      <c r="N1281" s="295"/>
      <c r="O1281" s="295"/>
      <c r="P1281" s="295"/>
      <c r="Q1281" s="295"/>
      <c r="R1281" s="295"/>
      <c r="S1281" s="295"/>
      <c r="T1281" s="296"/>
      <c r="U1281" s="15"/>
      <c r="V1281" s="15"/>
      <c r="W1281" s="15"/>
      <c r="X1281" s="15"/>
      <c r="Y1281" s="15"/>
      <c r="Z1281" s="15"/>
      <c r="AA1281" s="15"/>
      <c r="AB1281" s="15"/>
      <c r="AC1281" s="15"/>
      <c r="AD1281" s="15"/>
      <c r="AE1281" s="15"/>
      <c r="AT1281" s="297" t="s">
        <v>199</v>
      </c>
      <c r="AU1281" s="297" t="s">
        <v>85</v>
      </c>
      <c r="AV1281" s="15" t="s">
        <v>234</v>
      </c>
      <c r="AW1281" s="15" t="s">
        <v>32</v>
      </c>
      <c r="AX1281" s="15" t="s">
        <v>83</v>
      </c>
      <c r="AY1281" s="297" t="s">
        <v>195</v>
      </c>
    </row>
    <row r="1282" s="2" customFormat="1" ht="21.75" customHeight="1">
      <c r="A1282" s="39"/>
      <c r="B1282" s="40"/>
      <c r="C1282" s="200" t="s">
        <v>492</v>
      </c>
      <c r="D1282" s="200" t="s">
        <v>191</v>
      </c>
      <c r="E1282" s="201" t="s">
        <v>3756</v>
      </c>
      <c r="F1282" s="202" t="s">
        <v>3757</v>
      </c>
      <c r="G1282" s="203" t="s">
        <v>513</v>
      </c>
      <c r="H1282" s="204">
        <v>4.3200000000000003</v>
      </c>
      <c r="I1282" s="205"/>
      <c r="J1282" s="206">
        <f>ROUND(I1282*H1282,2)</f>
        <v>0</v>
      </c>
      <c r="K1282" s="202" t="s">
        <v>1412</v>
      </c>
      <c r="L1282" s="45"/>
      <c r="M1282" s="207" t="s">
        <v>1</v>
      </c>
      <c r="N1282" s="208" t="s">
        <v>41</v>
      </c>
      <c r="O1282" s="92"/>
      <c r="P1282" s="209">
        <f>O1282*H1282</f>
        <v>0</v>
      </c>
      <c r="Q1282" s="209">
        <v>0</v>
      </c>
      <c r="R1282" s="209">
        <f>Q1282*H1282</f>
        <v>0</v>
      </c>
      <c r="S1282" s="209">
        <v>0</v>
      </c>
      <c r="T1282" s="210">
        <f>S1282*H1282</f>
        <v>0</v>
      </c>
      <c r="U1282" s="39"/>
      <c r="V1282" s="39"/>
      <c r="W1282" s="39"/>
      <c r="X1282" s="39"/>
      <c r="Y1282" s="39"/>
      <c r="Z1282" s="39"/>
      <c r="AA1282" s="39"/>
      <c r="AB1282" s="39"/>
      <c r="AC1282" s="39"/>
      <c r="AD1282" s="39"/>
      <c r="AE1282" s="39"/>
      <c r="AR1282" s="211" t="s">
        <v>234</v>
      </c>
      <c r="AT1282" s="211" t="s">
        <v>191</v>
      </c>
      <c r="AU1282" s="211" t="s">
        <v>85</v>
      </c>
      <c r="AY1282" s="18" t="s">
        <v>195</v>
      </c>
      <c r="BE1282" s="212">
        <f>IF(N1282="základní",J1282,0)</f>
        <v>0</v>
      </c>
      <c r="BF1282" s="212">
        <f>IF(N1282="snížená",J1282,0)</f>
        <v>0</v>
      </c>
      <c r="BG1282" s="212">
        <f>IF(N1282="zákl. přenesená",J1282,0)</f>
        <v>0</v>
      </c>
      <c r="BH1282" s="212">
        <f>IF(N1282="sníž. přenesená",J1282,0)</f>
        <v>0</v>
      </c>
      <c r="BI1282" s="212">
        <f>IF(N1282="nulová",J1282,0)</f>
        <v>0</v>
      </c>
      <c r="BJ1282" s="18" t="s">
        <v>83</v>
      </c>
      <c r="BK1282" s="212">
        <f>ROUND(I1282*H1282,2)</f>
        <v>0</v>
      </c>
      <c r="BL1282" s="18" t="s">
        <v>234</v>
      </c>
      <c r="BM1282" s="211" t="s">
        <v>3758</v>
      </c>
    </row>
    <row r="1283" s="11" customFormat="1">
      <c r="A1283" s="11"/>
      <c r="B1283" s="228"/>
      <c r="C1283" s="229"/>
      <c r="D1283" s="213" t="s">
        <v>199</v>
      </c>
      <c r="E1283" s="230" t="s">
        <v>1</v>
      </c>
      <c r="F1283" s="231" t="s">
        <v>3759</v>
      </c>
      <c r="G1283" s="229"/>
      <c r="H1283" s="232">
        <v>4.3200000000000003</v>
      </c>
      <c r="I1283" s="233"/>
      <c r="J1283" s="229"/>
      <c r="K1283" s="229"/>
      <c r="L1283" s="234"/>
      <c r="M1283" s="235"/>
      <c r="N1283" s="236"/>
      <c r="O1283" s="236"/>
      <c r="P1283" s="236"/>
      <c r="Q1283" s="236"/>
      <c r="R1283" s="236"/>
      <c r="S1283" s="236"/>
      <c r="T1283" s="237"/>
      <c r="U1283" s="11"/>
      <c r="V1283" s="11"/>
      <c r="W1283" s="11"/>
      <c r="X1283" s="11"/>
      <c r="Y1283" s="11"/>
      <c r="Z1283" s="11"/>
      <c r="AA1283" s="11"/>
      <c r="AB1283" s="11"/>
      <c r="AC1283" s="11"/>
      <c r="AD1283" s="11"/>
      <c r="AE1283" s="11"/>
      <c r="AT1283" s="238" t="s">
        <v>199</v>
      </c>
      <c r="AU1283" s="238" t="s">
        <v>85</v>
      </c>
      <c r="AV1283" s="11" t="s">
        <v>85</v>
      </c>
      <c r="AW1283" s="11" t="s">
        <v>32</v>
      </c>
      <c r="AX1283" s="11" t="s">
        <v>76</v>
      </c>
      <c r="AY1283" s="238" t="s">
        <v>195</v>
      </c>
    </row>
    <row r="1284" s="15" customFormat="1">
      <c r="A1284" s="15"/>
      <c r="B1284" s="287"/>
      <c r="C1284" s="288"/>
      <c r="D1284" s="213" t="s">
        <v>199</v>
      </c>
      <c r="E1284" s="289" t="s">
        <v>1</v>
      </c>
      <c r="F1284" s="290" t="s">
        <v>1422</v>
      </c>
      <c r="G1284" s="288"/>
      <c r="H1284" s="291">
        <v>4.3200000000000003</v>
      </c>
      <c r="I1284" s="292"/>
      <c r="J1284" s="288"/>
      <c r="K1284" s="288"/>
      <c r="L1284" s="293"/>
      <c r="M1284" s="294"/>
      <c r="N1284" s="295"/>
      <c r="O1284" s="295"/>
      <c r="P1284" s="295"/>
      <c r="Q1284" s="295"/>
      <c r="R1284" s="295"/>
      <c r="S1284" s="295"/>
      <c r="T1284" s="296"/>
      <c r="U1284" s="15"/>
      <c r="V1284" s="15"/>
      <c r="W1284" s="15"/>
      <c r="X1284" s="15"/>
      <c r="Y1284" s="15"/>
      <c r="Z1284" s="15"/>
      <c r="AA1284" s="15"/>
      <c r="AB1284" s="15"/>
      <c r="AC1284" s="15"/>
      <c r="AD1284" s="15"/>
      <c r="AE1284" s="15"/>
      <c r="AT1284" s="297" t="s">
        <v>199</v>
      </c>
      <c r="AU1284" s="297" t="s">
        <v>85</v>
      </c>
      <c r="AV1284" s="15" t="s">
        <v>234</v>
      </c>
      <c r="AW1284" s="15" t="s">
        <v>32</v>
      </c>
      <c r="AX1284" s="15" t="s">
        <v>83</v>
      </c>
      <c r="AY1284" s="297" t="s">
        <v>195</v>
      </c>
    </row>
    <row r="1285" s="2" customFormat="1" ht="24.15" customHeight="1">
      <c r="A1285" s="39"/>
      <c r="B1285" s="40"/>
      <c r="C1285" s="200" t="s">
        <v>495</v>
      </c>
      <c r="D1285" s="200" t="s">
        <v>191</v>
      </c>
      <c r="E1285" s="201" t="s">
        <v>3760</v>
      </c>
      <c r="F1285" s="202" t="s">
        <v>3761</v>
      </c>
      <c r="G1285" s="203" t="s">
        <v>1411</v>
      </c>
      <c r="H1285" s="204">
        <v>32.603000000000002</v>
      </c>
      <c r="I1285" s="205"/>
      <c r="J1285" s="206">
        <f>ROUND(I1285*H1285,2)</f>
        <v>0</v>
      </c>
      <c r="K1285" s="202" t="s">
        <v>1412</v>
      </c>
      <c r="L1285" s="45"/>
      <c r="M1285" s="207" t="s">
        <v>1</v>
      </c>
      <c r="N1285" s="208" t="s">
        <v>41</v>
      </c>
      <c r="O1285" s="92"/>
      <c r="P1285" s="209">
        <f>O1285*H1285</f>
        <v>0</v>
      </c>
      <c r="Q1285" s="209">
        <v>0</v>
      </c>
      <c r="R1285" s="209">
        <f>Q1285*H1285</f>
        <v>0</v>
      </c>
      <c r="S1285" s="209">
        <v>0</v>
      </c>
      <c r="T1285" s="210">
        <f>S1285*H1285</f>
        <v>0</v>
      </c>
      <c r="U1285" s="39"/>
      <c r="V1285" s="39"/>
      <c r="W1285" s="39"/>
      <c r="X1285" s="39"/>
      <c r="Y1285" s="39"/>
      <c r="Z1285" s="39"/>
      <c r="AA1285" s="39"/>
      <c r="AB1285" s="39"/>
      <c r="AC1285" s="39"/>
      <c r="AD1285" s="39"/>
      <c r="AE1285" s="39"/>
      <c r="AR1285" s="211" t="s">
        <v>234</v>
      </c>
      <c r="AT1285" s="211" t="s">
        <v>191</v>
      </c>
      <c r="AU1285" s="211" t="s">
        <v>85</v>
      </c>
      <c r="AY1285" s="18" t="s">
        <v>195</v>
      </c>
      <c r="BE1285" s="212">
        <f>IF(N1285="základní",J1285,0)</f>
        <v>0</v>
      </c>
      <c r="BF1285" s="212">
        <f>IF(N1285="snížená",J1285,0)</f>
        <v>0</v>
      </c>
      <c r="BG1285" s="212">
        <f>IF(N1285="zákl. přenesená",J1285,0)</f>
        <v>0</v>
      </c>
      <c r="BH1285" s="212">
        <f>IF(N1285="sníž. přenesená",J1285,0)</f>
        <v>0</v>
      </c>
      <c r="BI1285" s="212">
        <f>IF(N1285="nulová",J1285,0)</f>
        <v>0</v>
      </c>
      <c r="BJ1285" s="18" t="s">
        <v>83</v>
      </c>
      <c r="BK1285" s="212">
        <f>ROUND(I1285*H1285,2)</f>
        <v>0</v>
      </c>
      <c r="BL1285" s="18" t="s">
        <v>234</v>
      </c>
      <c r="BM1285" s="211" t="s">
        <v>3762</v>
      </c>
    </row>
    <row r="1286" s="11" customFormat="1">
      <c r="A1286" s="11"/>
      <c r="B1286" s="228"/>
      <c r="C1286" s="229"/>
      <c r="D1286" s="213" t="s">
        <v>199</v>
      </c>
      <c r="E1286" s="230" t="s">
        <v>1</v>
      </c>
      <c r="F1286" s="231" t="s">
        <v>3763</v>
      </c>
      <c r="G1286" s="229"/>
      <c r="H1286" s="232">
        <v>32.603000000000002</v>
      </c>
      <c r="I1286" s="233"/>
      <c r="J1286" s="229"/>
      <c r="K1286" s="229"/>
      <c r="L1286" s="234"/>
      <c r="M1286" s="235"/>
      <c r="N1286" s="236"/>
      <c r="O1286" s="236"/>
      <c r="P1286" s="236"/>
      <c r="Q1286" s="236"/>
      <c r="R1286" s="236"/>
      <c r="S1286" s="236"/>
      <c r="T1286" s="237"/>
      <c r="U1286" s="11"/>
      <c r="V1286" s="11"/>
      <c r="W1286" s="11"/>
      <c r="X1286" s="11"/>
      <c r="Y1286" s="11"/>
      <c r="Z1286" s="11"/>
      <c r="AA1286" s="11"/>
      <c r="AB1286" s="11"/>
      <c r="AC1286" s="11"/>
      <c r="AD1286" s="11"/>
      <c r="AE1286" s="11"/>
      <c r="AT1286" s="238" t="s">
        <v>199</v>
      </c>
      <c r="AU1286" s="238" t="s">
        <v>85</v>
      </c>
      <c r="AV1286" s="11" t="s">
        <v>85</v>
      </c>
      <c r="AW1286" s="11" t="s">
        <v>32</v>
      </c>
      <c r="AX1286" s="11" t="s">
        <v>76</v>
      </c>
      <c r="AY1286" s="238" t="s">
        <v>195</v>
      </c>
    </row>
    <row r="1287" s="15" customFormat="1">
      <c r="A1287" s="15"/>
      <c r="B1287" s="287"/>
      <c r="C1287" s="288"/>
      <c r="D1287" s="213" t="s">
        <v>199</v>
      </c>
      <c r="E1287" s="289" t="s">
        <v>1</v>
      </c>
      <c r="F1287" s="290" t="s">
        <v>1422</v>
      </c>
      <c r="G1287" s="288"/>
      <c r="H1287" s="291">
        <v>32.603000000000002</v>
      </c>
      <c r="I1287" s="292"/>
      <c r="J1287" s="288"/>
      <c r="K1287" s="288"/>
      <c r="L1287" s="293"/>
      <c r="M1287" s="294"/>
      <c r="N1287" s="295"/>
      <c r="O1287" s="295"/>
      <c r="P1287" s="295"/>
      <c r="Q1287" s="295"/>
      <c r="R1287" s="295"/>
      <c r="S1287" s="295"/>
      <c r="T1287" s="296"/>
      <c r="U1287" s="15"/>
      <c r="V1287" s="15"/>
      <c r="W1287" s="15"/>
      <c r="X1287" s="15"/>
      <c r="Y1287" s="15"/>
      <c r="Z1287" s="15"/>
      <c r="AA1287" s="15"/>
      <c r="AB1287" s="15"/>
      <c r="AC1287" s="15"/>
      <c r="AD1287" s="15"/>
      <c r="AE1287" s="15"/>
      <c r="AT1287" s="297" t="s">
        <v>199</v>
      </c>
      <c r="AU1287" s="297" t="s">
        <v>85</v>
      </c>
      <c r="AV1287" s="15" t="s">
        <v>234</v>
      </c>
      <c r="AW1287" s="15" t="s">
        <v>32</v>
      </c>
      <c r="AX1287" s="15" t="s">
        <v>83</v>
      </c>
      <c r="AY1287" s="297" t="s">
        <v>195</v>
      </c>
    </row>
    <row r="1288" s="13" customFormat="1" ht="22.8" customHeight="1">
      <c r="A1288" s="13"/>
      <c r="B1288" s="248"/>
      <c r="C1288" s="249"/>
      <c r="D1288" s="250" t="s">
        <v>75</v>
      </c>
      <c r="E1288" s="285" t="s">
        <v>253</v>
      </c>
      <c r="F1288" s="285" t="s">
        <v>1801</v>
      </c>
      <c r="G1288" s="249"/>
      <c r="H1288" s="249"/>
      <c r="I1288" s="252"/>
      <c r="J1288" s="286">
        <f>BK1288</f>
        <v>0</v>
      </c>
      <c r="K1288" s="249"/>
      <c r="L1288" s="254"/>
      <c r="M1288" s="255"/>
      <c r="N1288" s="256"/>
      <c r="O1288" s="256"/>
      <c r="P1288" s="257">
        <f>SUM(P1289:P1419)</f>
        <v>0</v>
      </c>
      <c r="Q1288" s="256"/>
      <c r="R1288" s="257">
        <f>SUM(R1289:R1419)</f>
        <v>55.672166439999998</v>
      </c>
      <c r="S1288" s="256"/>
      <c r="T1288" s="258">
        <f>SUM(T1289:T1419)</f>
        <v>0</v>
      </c>
      <c r="U1288" s="13"/>
      <c r="V1288" s="13"/>
      <c r="W1288" s="13"/>
      <c r="X1288" s="13"/>
      <c r="Y1288" s="13"/>
      <c r="Z1288" s="13"/>
      <c r="AA1288" s="13"/>
      <c r="AB1288" s="13"/>
      <c r="AC1288" s="13"/>
      <c r="AD1288" s="13"/>
      <c r="AE1288" s="13"/>
      <c r="AR1288" s="259" t="s">
        <v>83</v>
      </c>
      <c r="AT1288" s="260" t="s">
        <v>75</v>
      </c>
      <c r="AU1288" s="260" t="s">
        <v>83</v>
      </c>
      <c r="AY1288" s="259" t="s">
        <v>195</v>
      </c>
      <c r="BK1288" s="261">
        <f>SUM(BK1289:BK1419)</f>
        <v>0</v>
      </c>
    </row>
    <row r="1289" s="2" customFormat="1" ht="24.15" customHeight="1">
      <c r="A1289" s="39"/>
      <c r="B1289" s="40"/>
      <c r="C1289" s="200" t="s">
        <v>498</v>
      </c>
      <c r="D1289" s="200" t="s">
        <v>191</v>
      </c>
      <c r="E1289" s="201" t="s">
        <v>1813</v>
      </c>
      <c r="F1289" s="202" t="s">
        <v>1814</v>
      </c>
      <c r="G1289" s="203" t="s">
        <v>513</v>
      </c>
      <c r="H1289" s="204">
        <v>3.6000000000000001</v>
      </c>
      <c r="I1289" s="205"/>
      <c r="J1289" s="206">
        <f>ROUND(I1289*H1289,2)</f>
        <v>0</v>
      </c>
      <c r="K1289" s="202" t="s">
        <v>1412</v>
      </c>
      <c r="L1289" s="45"/>
      <c r="M1289" s="207" t="s">
        <v>1</v>
      </c>
      <c r="N1289" s="208" t="s">
        <v>41</v>
      </c>
      <c r="O1289" s="92"/>
      <c r="P1289" s="209">
        <f>O1289*H1289</f>
        <v>0</v>
      </c>
      <c r="Q1289" s="209">
        <v>0</v>
      </c>
      <c r="R1289" s="209">
        <f>Q1289*H1289</f>
        <v>0</v>
      </c>
      <c r="S1289" s="209">
        <v>0</v>
      </c>
      <c r="T1289" s="210">
        <f>S1289*H1289</f>
        <v>0</v>
      </c>
      <c r="U1289" s="39"/>
      <c r="V1289" s="39"/>
      <c r="W1289" s="39"/>
      <c r="X1289" s="39"/>
      <c r="Y1289" s="39"/>
      <c r="Z1289" s="39"/>
      <c r="AA1289" s="39"/>
      <c r="AB1289" s="39"/>
      <c r="AC1289" s="39"/>
      <c r="AD1289" s="39"/>
      <c r="AE1289" s="39"/>
      <c r="AR1289" s="211" t="s">
        <v>234</v>
      </c>
      <c r="AT1289" s="211" t="s">
        <v>191</v>
      </c>
      <c r="AU1289" s="211" t="s">
        <v>85</v>
      </c>
      <c r="AY1289" s="18" t="s">
        <v>195</v>
      </c>
      <c r="BE1289" s="212">
        <f>IF(N1289="základní",J1289,0)</f>
        <v>0</v>
      </c>
      <c r="BF1289" s="212">
        <f>IF(N1289="snížená",J1289,0)</f>
        <v>0</v>
      </c>
      <c r="BG1289" s="212">
        <f>IF(N1289="zákl. přenesená",J1289,0)</f>
        <v>0</v>
      </c>
      <c r="BH1289" s="212">
        <f>IF(N1289="sníž. přenesená",J1289,0)</f>
        <v>0</v>
      </c>
      <c r="BI1289" s="212">
        <f>IF(N1289="nulová",J1289,0)</f>
        <v>0</v>
      </c>
      <c r="BJ1289" s="18" t="s">
        <v>83</v>
      </c>
      <c r="BK1289" s="212">
        <f>ROUND(I1289*H1289,2)</f>
        <v>0</v>
      </c>
      <c r="BL1289" s="18" t="s">
        <v>234</v>
      </c>
      <c r="BM1289" s="211" t="s">
        <v>3764</v>
      </c>
    </row>
    <row r="1290" s="10" customFormat="1">
      <c r="A1290" s="10"/>
      <c r="B1290" s="218"/>
      <c r="C1290" s="219"/>
      <c r="D1290" s="213" t="s">
        <v>199</v>
      </c>
      <c r="E1290" s="220" t="s">
        <v>1</v>
      </c>
      <c r="F1290" s="221" t="s">
        <v>3765</v>
      </c>
      <c r="G1290" s="219"/>
      <c r="H1290" s="220" t="s">
        <v>1</v>
      </c>
      <c r="I1290" s="222"/>
      <c r="J1290" s="219"/>
      <c r="K1290" s="219"/>
      <c r="L1290" s="223"/>
      <c r="M1290" s="224"/>
      <c r="N1290" s="225"/>
      <c r="O1290" s="225"/>
      <c r="P1290" s="225"/>
      <c r="Q1290" s="225"/>
      <c r="R1290" s="225"/>
      <c r="S1290" s="225"/>
      <c r="T1290" s="226"/>
      <c r="U1290" s="10"/>
      <c r="V1290" s="10"/>
      <c r="W1290" s="10"/>
      <c r="X1290" s="10"/>
      <c r="Y1290" s="10"/>
      <c r="Z1290" s="10"/>
      <c r="AA1290" s="10"/>
      <c r="AB1290" s="10"/>
      <c r="AC1290" s="10"/>
      <c r="AD1290" s="10"/>
      <c r="AE1290" s="10"/>
      <c r="AT1290" s="227" t="s">
        <v>199</v>
      </c>
      <c r="AU1290" s="227" t="s">
        <v>85</v>
      </c>
      <c r="AV1290" s="10" t="s">
        <v>83</v>
      </c>
      <c r="AW1290" s="10" t="s">
        <v>32</v>
      </c>
      <c r="AX1290" s="10" t="s">
        <v>76</v>
      </c>
      <c r="AY1290" s="227" t="s">
        <v>195</v>
      </c>
    </row>
    <row r="1291" s="11" customFormat="1">
      <c r="A1291" s="11"/>
      <c r="B1291" s="228"/>
      <c r="C1291" s="229"/>
      <c r="D1291" s="213" t="s">
        <v>199</v>
      </c>
      <c r="E1291" s="230" t="s">
        <v>1</v>
      </c>
      <c r="F1291" s="231" t="s">
        <v>3766</v>
      </c>
      <c r="G1291" s="229"/>
      <c r="H1291" s="232">
        <v>3.6000000000000001</v>
      </c>
      <c r="I1291" s="233"/>
      <c r="J1291" s="229"/>
      <c r="K1291" s="229"/>
      <c r="L1291" s="234"/>
      <c r="M1291" s="235"/>
      <c r="N1291" s="236"/>
      <c r="O1291" s="236"/>
      <c r="P1291" s="236"/>
      <c r="Q1291" s="236"/>
      <c r="R1291" s="236"/>
      <c r="S1291" s="236"/>
      <c r="T1291" s="237"/>
      <c r="U1291" s="11"/>
      <c r="V1291" s="11"/>
      <c r="W1291" s="11"/>
      <c r="X1291" s="11"/>
      <c r="Y1291" s="11"/>
      <c r="Z1291" s="11"/>
      <c r="AA1291" s="11"/>
      <c r="AB1291" s="11"/>
      <c r="AC1291" s="11"/>
      <c r="AD1291" s="11"/>
      <c r="AE1291" s="11"/>
      <c r="AT1291" s="238" t="s">
        <v>199</v>
      </c>
      <c r="AU1291" s="238" t="s">
        <v>85</v>
      </c>
      <c r="AV1291" s="11" t="s">
        <v>85</v>
      </c>
      <c r="AW1291" s="11" t="s">
        <v>32</v>
      </c>
      <c r="AX1291" s="11" t="s">
        <v>76</v>
      </c>
      <c r="AY1291" s="238" t="s">
        <v>195</v>
      </c>
    </row>
    <row r="1292" s="15" customFormat="1">
      <c r="A1292" s="15"/>
      <c r="B1292" s="287"/>
      <c r="C1292" s="288"/>
      <c r="D1292" s="213" t="s">
        <v>199</v>
      </c>
      <c r="E1292" s="289" t="s">
        <v>1</v>
      </c>
      <c r="F1292" s="290" t="s">
        <v>1422</v>
      </c>
      <c r="G1292" s="288"/>
      <c r="H1292" s="291">
        <v>3.6000000000000001</v>
      </c>
      <c r="I1292" s="292"/>
      <c r="J1292" s="288"/>
      <c r="K1292" s="288"/>
      <c r="L1292" s="293"/>
      <c r="M1292" s="294"/>
      <c r="N1292" s="295"/>
      <c r="O1292" s="295"/>
      <c r="P1292" s="295"/>
      <c r="Q1292" s="295"/>
      <c r="R1292" s="295"/>
      <c r="S1292" s="295"/>
      <c r="T1292" s="296"/>
      <c r="U1292" s="15"/>
      <c r="V1292" s="15"/>
      <c r="W1292" s="15"/>
      <c r="X1292" s="15"/>
      <c r="Y1292" s="15"/>
      <c r="Z1292" s="15"/>
      <c r="AA1292" s="15"/>
      <c r="AB1292" s="15"/>
      <c r="AC1292" s="15"/>
      <c r="AD1292" s="15"/>
      <c r="AE1292" s="15"/>
      <c r="AT1292" s="297" t="s">
        <v>199</v>
      </c>
      <c r="AU1292" s="297" t="s">
        <v>85</v>
      </c>
      <c r="AV1292" s="15" t="s">
        <v>234</v>
      </c>
      <c r="AW1292" s="15" t="s">
        <v>32</v>
      </c>
      <c r="AX1292" s="15" t="s">
        <v>83</v>
      </c>
      <c r="AY1292" s="297" t="s">
        <v>195</v>
      </c>
    </row>
    <row r="1293" s="2" customFormat="1" ht="24.15" customHeight="1">
      <c r="A1293" s="39"/>
      <c r="B1293" s="40"/>
      <c r="C1293" s="262" t="s">
        <v>501</v>
      </c>
      <c r="D1293" s="262" t="s">
        <v>224</v>
      </c>
      <c r="E1293" s="263" t="s">
        <v>1819</v>
      </c>
      <c r="F1293" s="264" t="s">
        <v>1820</v>
      </c>
      <c r="G1293" s="265" t="s">
        <v>513</v>
      </c>
      <c r="H1293" s="266">
        <v>3.6360000000000001</v>
      </c>
      <c r="I1293" s="267"/>
      <c r="J1293" s="268">
        <f>ROUND(I1293*H1293,2)</f>
        <v>0</v>
      </c>
      <c r="K1293" s="264" t="s">
        <v>1412</v>
      </c>
      <c r="L1293" s="269"/>
      <c r="M1293" s="270" t="s">
        <v>1</v>
      </c>
      <c r="N1293" s="271" t="s">
        <v>41</v>
      </c>
      <c r="O1293" s="92"/>
      <c r="P1293" s="209">
        <f>O1293*H1293</f>
        <v>0</v>
      </c>
      <c r="Q1293" s="209">
        <v>0.035999999999999997</v>
      </c>
      <c r="R1293" s="209">
        <f>Q1293*H1293</f>
        <v>0.13089599999999999</v>
      </c>
      <c r="S1293" s="209">
        <v>0</v>
      </c>
      <c r="T1293" s="210">
        <f>S1293*H1293</f>
        <v>0</v>
      </c>
      <c r="U1293" s="39"/>
      <c r="V1293" s="39"/>
      <c r="W1293" s="39"/>
      <c r="X1293" s="39"/>
      <c r="Y1293" s="39"/>
      <c r="Z1293" s="39"/>
      <c r="AA1293" s="39"/>
      <c r="AB1293" s="39"/>
      <c r="AC1293" s="39"/>
      <c r="AD1293" s="39"/>
      <c r="AE1293" s="39"/>
      <c r="AR1293" s="211" t="s">
        <v>253</v>
      </c>
      <c r="AT1293" s="211" t="s">
        <v>224</v>
      </c>
      <c r="AU1293" s="211" t="s">
        <v>85</v>
      </c>
      <c r="AY1293" s="18" t="s">
        <v>195</v>
      </c>
      <c r="BE1293" s="212">
        <f>IF(N1293="základní",J1293,0)</f>
        <v>0</v>
      </c>
      <c r="BF1293" s="212">
        <f>IF(N1293="snížená",J1293,0)</f>
        <v>0</v>
      </c>
      <c r="BG1293" s="212">
        <f>IF(N1293="zákl. přenesená",J1293,0)</f>
        <v>0</v>
      </c>
      <c r="BH1293" s="212">
        <f>IF(N1293="sníž. přenesená",J1293,0)</f>
        <v>0</v>
      </c>
      <c r="BI1293" s="212">
        <f>IF(N1293="nulová",J1293,0)</f>
        <v>0</v>
      </c>
      <c r="BJ1293" s="18" t="s">
        <v>83</v>
      </c>
      <c r="BK1293" s="212">
        <f>ROUND(I1293*H1293,2)</f>
        <v>0</v>
      </c>
      <c r="BL1293" s="18" t="s">
        <v>234</v>
      </c>
      <c r="BM1293" s="211" t="s">
        <v>3767</v>
      </c>
    </row>
    <row r="1294" s="10" customFormat="1">
      <c r="A1294" s="10"/>
      <c r="B1294" s="218"/>
      <c r="C1294" s="219"/>
      <c r="D1294" s="213" t="s">
        <v>199</v>
      </c>
      <c r="E1294" s="220" t="s">
        <v>1</v>
      </c>
      <c r="F1294" s="221" t="s">
        <v>3765</v>
      </c>
      <c r="G1294" s="219"/>
      <c r="H1294" s="220" t="s">
        <v>1</v>
      </c>
      <c r="I1294" s="222"/>
      <c r="J1294" s="219"/>
      <c r="K1294" s="219"/>
      <c r="L1294" s="223"/>
      <c r="M1294" s="224"/>
      <c r="N1294" s="225"/>
      <c r="O1294" s="225"/>
      <c r="P1294" s="225"/>
      <c r="Q1294" s="225"/>
      <c r="R1294" s="225"/>
      <c r="S1294" s="225"/>
      <c r="T1294" s="226"/>
      <c r="U1294" s="10"/>
      <c r="V1294" s="10"/>
      <c r="W1294" s="10"/>
      <c r="X1294" s="10"/>
      <c r="Y1294" s="10"/>
      <c r="Z1294" s="10"/>
      <c r="AA1294" s="10"/>
      <c r="AB1294" s="10"/>
      <c r="AC1294" s="10"/>
      <c r="AD1294" s="10"/>
      <c r="AE1294" s="10"/>
      <c r="AT1294" s="227" t="s">
        <v>199</v>
      </c>
      <c r="AU1294" s="227" t="s">
        <v>85</v>
      </c>
      <c r="AV1294" s="10" t="s">
        <v>83</v>
      </c>
      <c r="AW1294" s="10" t="s">
        <v>32</v>
      </c>
      <c r="AX1294" s="10" t="s">
        <v>76</v>
      </c>
      <c r="AY1294" s="227" t="s">
        <v>195</v>
      </c>
    </row>
    <row r="1295" s="10" customFormat="1">
      <c r="A1295" s="10"/>
      <c r="B1295" s="218"/>
      <c r="C1295" s="219"/>
      <c r="D1295" s="213" t="s">
        <v>199</v>
      </c>
      <c r="E1295" s="220" t="s">
        <v>1</v>
      </c>
      <c r="F1295" s="221" t="s">
        <v>3768</v>
      </c>
      <c r="G1295" s="219"/>
      <c r="H1295" s="220" t="s">
        <v>1</v>
      </c>
      <c r="I1295" s="222"/>
      <c r="J1295" s="219"/>
      <c r="K1295" s="219"/>
      <c r="L1295" s="223"/>
      <c r="M1295" s="224"/>
      <c r="N1295" s="225"/>
      <c r="O1295" s="225"/>
      <c r="P1295" s="225"/>
      <c r="Q1295" s="225"/>
      <c r="R1295" s="225"/>
      <c r="S1295" s="225"/>
      <c r="T1295" s="226"/>
      <c r="U1295" s="10"/>
      <c r="V1295" s="10"/>
      <c r="W1295" s="10"/>
      <c r="X1295" s="10"/>
      <c r="Y1295" s="10"/>
      <c r="Z1295" s="10"/>
      <c r="AA1295" s="10"/>
      <c r="AB1295" s="10"/>
      <c r="AC1295" s="10"/>
      <c r="AD1295" s="10"/>
      <c r="AE1295" s="10"/>
      <c r="AT1295" s="227" t="s">
        <v>199</v>
      </c>
      <c r="AU1295" s="227" t="s">
        <v>85</v>
      </c>
      <c r="AV1295" s="10" t="s">
        <v>83</v>
      </c>
      <c r="AW1295" s="10" t="s">
        <v>32</v>
      </c>
      <c r="AX1295" s="10" t="s">
        <v>76</v>
      </c>
      <c r="AY1295" s="227" t="s">
        <v>195</v>
      </c>
    </row>
    <row r="1296" s="16" customFormat="1">
      <c r="A1296" s="16"/>
      <c r="B1296" s="298"/>
      <c r="C1296" s="299"/>
      <c r="D1296" s="213" t="s">
        <v>199</v>
      </c>
      <c r="E1296" s="300" t="s">
        <v>1</v>
      </c>
      <c r="F1296" s="301" t="s">
        <v>1498</v>
      </c>
      <c r="G1296" s="299"/>
      <c r="H1296" s="302">
        <v>0</v>
      </c>
      <c r="I1296" s="303"/>
      <c r="J1296" s="299"/>
      <c r="K1296" s="299"/>
      <c r="L1296" s="304"/>
      <c r="M1296" s="305"/>
      <c r="N1296" s="306"/>
      <c r="O1296" s="306"/>
      <c r="P1296" s="306"/>
      <c r="Q1296" s="306"/>
      <c r="R1296" s="306"/>
      <c r="S1296" s="306"/>
      <c r="T1296" s="307"/>
      <c r="U1296" s="16"/>
      <c r="V1296" s="16"/>
      <c r="W1296" s="16"/>
      <c r="X1296" s="16"/>
      <c r="Y1296" s="16"/>
      <c r="Z1296" s="16"/>
      <c r="AA1296" s="16"/>
      <c r="AB1296" s="16"/>
      <c r="AC1296" s="16"/>
      <c r="AD1296" s="16"/>
      <c r="AE1296" s="16"/>
      <c r="AT1296" s="308" t="s">
        <v>199</v>
      </c>
      <c r="AU1296" s="308" t="s">
        <v>85</v>
      </c>
      <c r="AV1296" s="16" t="s">
        <v>229</v>
      </c>
      <c r="AW1296" s="16" t="s">
        <v>32</v>
      </c>
      <c r="AX1296" s="16" t="s">
        <v>76</v>
      </c>
      <c r="AY1296" s="308" t="s">
        <v>195</v>
      </c>
    </row>
    <row r="1297" s="11" customFormat="1">
      <c r="A1297" s="11"/>
      <c r="B1297" s="228"/>
      <c r="C1297" s="229"/>
      <c r="D1297" s="213" t="s">
        <v>199</v>
      </c>
      <c r="E1297" s="230" t="s">
        <v>1</v>
      </c>
      <c r="F1297" s="231" t="s">
        <v>3769</v>
      </c>
      <c r="G1297" s="229"/>
      <c r="H1297" s="232">
        <v>3.6360000000000001</v>
      </c>
      <c r="I1297" s="233"/>
      <c r="J1297" s="229"/>
      <c r="K1297" s="229"/>
      <c r="L1297" s="234"/>
      <c r="M1297" s="235"/>
      <c r="N1297" s="236"/>
      <c r="O1297" s="236"/>
      <c r="P1297" s="236"/>
      <c r="Q1297" s="236"/>
      <c r="R1297" s="236"/>
      <c r="S1297" s="236"/>
      <c r="T1297" s="237"/>
      <c r="U1297" s="11"/>
      <c r="V1297" s="11"/>
      <c r="W1297" s="11"/>
      <c r="X1297" s="11"/>
      <c r="Y1297" s="11"/>
      <c r="Z1297" s="11"/>
      <c r="AA1297" s="11"/>
      <c r="AB1297" s="11"/>
      <c r="AC1297" s="11"/>
      <c r="AD1297" s="11"/>
      <c r="AE1297" s="11"/>
      <c r="AT1297" s="238" t="s">
        <v>199</v>
      </c>
      <c r="AU1297" s="238" t="s">
        <v>85</v>
      </c>
      <c r="AV1297" s="11" t="s">
        <v>85</v>
      </c>
      <c r="AW1297" s="11" t="s">
        <v>32</v>
      </c>
      <c r="AX1297" s="11" t="s">
        <v>83</v>
      </c>
      <c r="AY1297" s="238" t="s">
        <v>195</v>
      </c>
    </row>
    <row r="1298" s="2" customFormat="1" ht="24.15" customHeight="1">
      <c r="A1298" s="39"/>
      <c r="B1298" s="40"/>
      <c r="C1298" s="200" t="s">
        <v>504</v>
      </c>
      <c r="D1298" s="200" t="s">
        <v>191</v>
      </c>
      <c r="E1298" s="201" t="s">
        <v>1802</v>
      </c>
      <c r="F1298" s="202" t="s">
        <v>1803</v>
      </c>
      <c r="G1298" s="203" t="s">
        <v>1804</v>
      </c>
      <c r="H1298" s="204">
        <v>2</v>
      </c>
      <c r="I1298" s="205"/>
      <c r="J1298" s="206">
        <f>ROUND(I1298*H1298,2)</f>
        <v>0</v>
      </c>
      <c r="K1298" s="202" t="s">
        <v>1412</v>
      </c>
      <c r="L1298" s="45"/>
      <c r="M1298" s="207" t="s">
        <v>1</v>
      </c>
      <c r="N1298" s="208" t="s">
        <v>41</v>
      </c>
      <c r="O1298" s="92"/>
      <c r="P1298" s="209">
        <f>O1298*H1298</f>
        <v>0</v>
      </c>
      <c r="Q1298" s="209">
        <v>0</v>
      </c>
      <c r="R1298" s="209">
        <f>Q1298*H1298</f>
        <v>0</v>
      </c>
      <c r="S1298" s="209">
        <v>0</v>
      </c>
      <c r="T1298" s="210">
        <f>S1298*H1298</f>
        <v>0</v>
      </c>
      <c r="U1298" s="39"/>
      <c r="V1298" s="39"/>
      <c r="W1298" s="39"/>
      <c r="X1298" s="39"/>
      <c r="Y1298" s="39"/>
      <c r="Z1298" s="39"/>
      <c r="AA1298" s="39"/>
      <c r="AB1298" s="39"/>
      <c r="AC1298" s="39"/>
      <c r="AD1298" s="39"/>
      <c r="AE1298" s="39"/>
      <c r="AR1298" s="211" t="s">
        <v>234</v>
      </c>
      <c r="AT1298" s="211" t="s">
        <v>191</v>
      </c>
      <c r="AU1298" s="211" t="s">
        <v>85</v>
      </c>
      <c r="AY1298" s="18" t="s">
        <v>195</v>
      </c>
      <c r="BE1298" s="212">
        <f>IF(N1298="základní",J1298,0)</f>
        <v>0</v>
      </c>
      <c r="BF1298" s="212">
        <f>IF(N1298="snížená",J1298,0)</f>
        <v>0</v>
      </c>
      <c r="BG1298" s="212">
        <f>IF(N1298="zákl. přenesená",J1298,0)</f>
        <v>0</v>
      </c>
      <c r="BH1298" s="212">
        <f>IF(N1298="sníž. přenesená",J1298,0)</f>
        <v>0</v>
      </c>
      <c r="BI1298" s="212">
        <f>IF(N1298="nulová",J1298,0)</f>
        <v>0</v>
      </c>
      <c r="BJ1298" s="18" t="s">
        <v>83</v>
      </c>
      <c r="BK1298" s="212">
        <f>ROUND(I1298*H1298,2)</f>
        <v>0</v>
      </c>
      <c r="BL1298" s="18" t="s">
        <v>234</v>
      </c>
      <c r="BM1298" s="211" t="s">
        <v>3770</v>
      </c>
    </row>
    <row r="1299" s="10" customFormat="1">
      <c r="A1299" s="10"/>
      <c r="B1299" s="218"/>
      <c r="C1299" s="219"/>
      <c r="D1299" s="213" t="s">
        <v>199</v>
      </c>
      <c r="E1299" s="220" t="s">
        <v>1</v>
      </c>
      <c r="F1299" s="221" t="s">
        <v>3771</v>
      </c>
      <c r="G1299" s="219"/>
      <c r="H1299" s="220" t="s">
        <v>1</v>
      </c>
      <c r="I1299" s="222"/>
      <c r="J1299" s="219"/>
      <c r="K1299" s="219"/>
      <c r="L1299" s="223"/>
      <c r="M1299" s="224"/>
      <c r="N1299" s="225"/>
      <c r="O1299" s="225"/>
      <c r="P1299" s="225"/>
      <c r="Q1299" s="225"/>
      <c r="R1299" s="225"/>
      <c r="S1299" s="225"/>
      <c r="T1299" s="226"/>
      <c r="U1299" s="10"/>
      <c r="V1299" s="10"/>
      <c r="W1299" s="10"/>
      <c r="X1299" s="10"/>
      <c r="Y1299" s="10"/>
      <c r="Z1299" s="10"/>
      <c r="AA1299" s="10"/>
      <c r="AB1299" s="10"/>
      <c r="AC1299" s="10"/>
      <c r="AD1299" s="10"/>
      <c r="AE1299" s="10"/>
      <c r="AT1299" s="227" t="s">
        <v>199</v>
      </c>
      <c r="AU1299" s="227" t="s">
        <v>85</v>
      </c>
      <c r="AV1299" s="10" t="s">
        <v>83</v>
      </c>
      <c r="AW1299" s="10" t="s">
        <v>32</v>
      </c>
      <c r="AX1299" s="10" t="s">
        <v>76</v>
      </c>
      <c r="AY1299" s="227" t="s">
        <v>195</v>
      </c>
    </row>
    <row r="1300" s="11" customFormat="1">
      <c r="A1300" s="11"/>
      <c r="B1300" s="228"/>
      <c r="C1300" s="229"/>
      <c r="D1300" s="213" t="s">
        <v>199</v>
      </c>
      <c r="E1300" s="230" t="s">
        <v>1</v>
      </c>
      <c r="F1300" s="231" t="s">
        <v>3772</v>
      </c>
      <c r="G1300" s="229"/>
      <c r="H1300" s="232">
        <v>2</v>
      </c>
      <c r="I1300" s="233"/>
      <c r="J1300" s="229"/>
      <c r="K1300" s="229"/>
      <c r="L1300" s="234"/>
      <c r="M1300" s="235"/>
      <c r="N1300" s="236"/>
      <c r="O1300" s="236"/>
      <c r="P1300" s="236"/>
      <c r="Q1300" s="236"/>
      <c r="R1300" s="236"/>
      <c r="S1300" s="236"/>
      <c r="T1300" s="237"/>
      <c r="U1300" s="11"/>
      <c r="V1300" s="11"/>
      <c r="W1300" s="11"/>
      <c r="X1300" s="11"/>
      <c r="Y1300" s="11"/>
      <c r="Z1300" s="11"/>
      <c r="AA1300" s="11"/>
      <c r="AB1300" s="11"/>
      <c r="AC1300" s="11"/>
      <c r="AD1300" s="11"/>
      <c r="AE1300" s="11"/>
      <c r="AT1300" s="238" t="s">
        <v>199</v>
      </c>
      <c r="AU1300" s="238" t="s">
        <v>85</v>
      </c>
      <c r="AV1300" s="11" t="s">
        <v>85</v>
      </c>
      <c r="AW1300" s="11" t="s">
        <v>32</v>
      </c>
      <c r="AX1300" s="11" t="s">
        <v>83</v>
      </c>
      <c r="AY1300" s="238" t="s">
        <v>195</v>
      </c>
    </row>
    <row r="1301" s="2" customFormat="1" ht="21.75" customHeight="1">
      <c r="A1301" s="39"/>
      <c r="B1301" s="40"/>
      <c r="C1301" s="262" t="s">
        <v>510</v>
      </c>
      <c r="D1301" s="262" t="s">
        <v>224</v>
      </c>
      <c r="E1301" s="263" t="s">
        <v>1808</v>
      </c>
      <c r="F1301" s="264" t="s">
        <v>1809</v>
      </c>
      <c r="G1301" s="265" t="s">
        <v>1804</v>
      </c>
      <c r="H1301" s="266">
        <v>2.02</v>
      </c>
      <c r="I1301" s="267"/>
      <c r="J1301" s="268">
        <f>ROUND(I1301*H1301,2)</f>
        <v>0</v>
      </c>
      <c r="K1301" s="264" t="s">
        <v>1</v>
      </c>
      <c r="L1301" s="269"/>
      <c r="M1301" s="270" t="s">
        <v>1</v>
      </c>
      <c r="N1301" s="271" t="s">
        <v>41</v>
      </c>
      <c r="O1301" s="92"/>
      <c r="P1301" s="209">
        <f>O1301*H1301</f>
        <v>0</v>
      </c>
      <c r="Q1301" s="209">
        <v>0.0063</v>
      </c>
      <c r="R1301" s="209">
        <f>Q1301*H1301</f>
        <v>0.012726</v>
      </c>
      <c r="S1301" s="209">
        <v>0</v>
      </c>
      <c r="T1301" s="210">
        <f>S1301*H1301</f>
        <v>0</v>
      </c>
      <c r="U1301" s="39"/>
      <c r="V1301" s="39"/>
      <c r="W1301" s="39"/>
      <c r="X1301" s="39"/>
      <c r="Y1301" s="39"/>
      <c r="Z1301" s="39"/>
      <c r="AA1301" s="39"/>
      <c r="AB1301" s="39"/>
      <c r="AC1301" s="39"/>
      <c r="AD1301" s="39"/>
      <c r="AE1301" s="39"/>
      <c r="AR1301" s="211" t="s">
        <v>253</v>
      </c>
      <c r="AT1301" s="211" t="s">
        <v>224</v>
      </c>
      <c r="AU1301" s="211" t="s">
        <v>85</v>
      </c>
      <c r="AY1301" s="18" t="s">
        <v>195</v>
      </c>
      <c r="BE1301" s="212">
        <f>IF(N1301="základní",J1301,0)</f>
        <v>0</v>
      </c>
      <c r="BF1301" s="212">
        <f>IF(N1301="snížená",J1301,0)</f>
        <v>0</v>
      </c>
      <c r="BG1301" s="212">
        <f>IF(N1301="zákl. přenesená",J1301,0)</f>
        <v>0</v>
      </c>
      <c r="BH1301" s="212">
        <f>IF(N1301="sníž. přenesená",J1301,0)</f>
        <v>0</v>
      </c>
      <c r="BI1301" s="212">
        <f>IF(N1301="nulová",J1301,0)</f>
        <v>0</v>
      </c>
      <c r="BJ1301" s="18" t="s">
        <v>83</v>
      </c>
      <c r="BK1301" s="212">
        <f>ROUND(I1301*H1301,2)</f>
        <v>0</v>
      </c>
      <c r="BL1301" s="18" t="s">
        <v>234</v>
      </c>
      <c r="BM1301" s="211" t="s">
        <v>3773</v>
      </c>
    </row>
    <row r="1302" s="10" customFormat="1">
      <c r="A1302" s="10"/>
      <c r="B1302" s="218"/>
      <c r="C1302" s="219"/>
      <c r="D1302" s="213" t="s">
        <v>199</v>
      </c>
      <c r="E1302" s="220" t="s">
        <v>1</v>
      </c>
      <c r="F1302" s="221" t="s">
        <v>3771</v>
      </c>
      <c r="G1302" s="219"/>
      <c r="H1302" s="220" t="s">
        <v>1</v>
      </c>
      <c r="I1302" s="222"/>
      <c r="J1302" s="219"/>
      <c r="K1302" s="219"/>
      <c r="L1302" s="223"/>
      <c r="M1302" s="224"/>
      <c r="N1302" s="225"/>
      <c r="O1302" s="225"/>
      <c r="P1302" s="225"/>
      <c r="Q1302" s="225"/>
      <c r="R1302" s="225"/>
      <c r="S1302" s="225"/>
      <c r="T1302" s="226"/>
      <c r="U1302" s="10"/>
      <c r="V1302" s="10"/>
      <c r="W1302" s="10"/>
      <c r="X1302" s="10"/>
      <c r="Y1302" s="10"/>
      <c r="Z1302" s="10"/>
      <c r="AA1302" s="10"/>
      <c r="AB1302" s="10"/>
      <c r="AC1302" s="10"/>
      <c r="AD1302" s="10"/>
      <c r="AE1302" s="10"/>
      <c r="AT1302" s="227" t="s">
        <v>199</v>
      </c>
      <c r="AU1302" s="227" t="s">
        <v>85</v>
      </c>
      <c r="AV1302" s="10" t="s">
        <v>83</v>
      </c>
      <c r="AW1302" s="10" t="s">
        <v>32</v>
      </c>
      <c r="AX1302" s="10" t="s">
        <v>76</v>
      </c>
      <c r="AY1302" s="227" t="s">
        <v>195</v>
      </c>
    </row>
    <row r="1303" s="10" customFormat="1">
      <c r="A1303" s="10"/>
      <c r="B1303" s="218"/>
      <c r="C1303" s="219"/>
      <c r="D1303" s="213" t="s">
        <v>199</v>
      </c>
      <c r="E1303" s="220" t="s">
        <v>1</v>
      </c>
      <c r="F1303" s="221" t="s">
        <v>3774</v>
      </c>
      <c r="G1303" s="219"/>
      <c r="H1303" s="220" t="s">
        <v>1</v>
      </c>
      <c r="I1303" s="222"/>
      <c r="J1303" s="219"/>
      <c r="K1303" s="219"/>
      <c r="L1303" s="223"/>
      <c r="M1303" s="224"/>
      <c r="N1303" s="225"/>
      <c r="O1303" s="225"/>
      <c r="P1303" s="225"/>
      <c r="Q1303" s="225"/>
      <c r="R1303" s="225"/>
      <c r="S1303" s="225"/>
      <c r="T1303" s="226"/>
      <c r="U1303" s="10"/>
      <c r="V1303" s="10"/>
      <c r="W1303" s="10"/>
      <c r="X1303" s="10"/>
      <c r="Y1303" s="10"/>
      <c r="Z1303" s="10"/>
      <c r="AA1303" s="10"/>
      <c r="AB1303" s="10"/>
      <c r="AC1303" s="10"/>
      <c r="AD1303" s="10"/>
      <c r="AE1303" s="10"/>
      <c r="AT1303" s="227" t="s">
        <v>199</v>
      </c>
      <c r="AU1303" s="227" t="s">
        <v>85</v>
      </c>
      <c r="AV1303" s="10" t="s">
        <v>83</v>
      </c>
      <c r="AW1303" s="10" t="s">
        <v>32</v>
      </c>
      <c r="AX1303" s="10" t="s">
        <v>76</v>
      </c>
      <c r="AY1303" s="227" t="s">
        <v>195</v>
      </c>
    </row>
    <row r="1304" s="11" customFormat="1">
      <c r="A1304" s="11"/>
      <c r="B1304" s="228"/>
      <c r="C1304" s="229"/>
      <c r="D1304" s="213" t="s">
        <v>199</v>
      </c>
      <c r="E1304" s="230" t="s">
        <v>1</v>
      </c>
      <c r="F1304" s="231" t="s">
        <v>1812</v>
      </c>
      <c r="G1304" s="229"/>
      <c r="H1304" s="232">
        <v>2.02</v>
      </c>
      <c r="I1304" s="233"/>
      <c r="J1304" s="229"/>
      <c r="K1304" s="229"/>
      <c r="L1304" s="234"/>
      <c r="M1304" s="235"/>
      <c r="N1304" s="236"/>
      <c r="O1304" s="236"/>
      <c r="P1304" s="236"/>
      <c r="Q1304" s="236"/>
      <c r="R1304" s="236"/>
      <c r="S1304" s="236"/>
      <c r="T1304" s="237"/>
      <c r="U1304" s="11"/>
      <c r="V1304" s="11"/>
      <c r="W1304" s="11"/>
      <c r="X1304" s="11"/>
      <c r="Y1304" s="11"/>
      <c r="Z1304" s="11"/>
      <c r="AA1304" s="11"/>
      <c r="AB1304" s="11"/>
      <c r="AC1304" s="11"/>
      <c r="AD1304" s="11"/>
      <c r="AE1304" s="11"/>
      <c r="AT1304" s="238" t="s">
        <v>199</v>
      </c>
      <c r="AU1304" s="238" t="s">
        <v>85</v>
      </c>
      <c r="AV1304" s="11" t="s">
        <v>85</v>
      </c>
      <c r="AW1304" s="11" t="s">
        <v>32</v>
      </c>
      <c r="AX1304" s="11" t="s">
        <v>83</v>
      </c>
      <c r="AY1304" s="238" t="s">
        <v>195</v>
      </c>
    </row>
    <row r="1305" s="2" customFormat="1" ht="33" customHeight="1">
      <c r="A1305" s="39"/>
      <c r="B1305" s="40"/>
      <c r="C1305" s="200" t="s">
        <v>652</v>
      </c>
      <c r="D1305" s="200" t="s">
        <v>191</v>
      </c>
      <c r="E1305" s="201" t="s">
        <v>1832</v>
      </c>
      <c r="F1305" s="202" t="s">
        <v>1833</v>
      </c>
      <c r="G1305" s="203" t="s">
        <v>513</v>
      </c>
      <c r="H1305" s="204">
        <v>828.38999999999999</v>
      </c>
      <c r="I1305" s="205"/>
      <c r="J1305" s="206">
        <f>ROUND(I1305*H1305,2)</f>
        <v>0</v>
      </c>
      <c r="K1305" s="202" t="s">
        <v>1412</v>
      </c>
      <c r="L1305" s="45"/>
      <c r="M1305" s="207" t="s">
        <v>1</v>
      </c>
      <c r="N1305" s="208" t="s">
        <v>41</v>
      </c>
      <c r="O1305" s="92"/>
      <c r="P1305" s="209">
        <f>O1305*H1305</f>
        <v>0</v>
      </c>
      <c r="Q1305" s="209">
        <v>2.0000000000000002E-05</v>
      </c>
      <c r="R1305" s="209">
        <f>Q1305*H1305</f>
        <v>0.016567800000000001</v>
      </c>
      <c r="S1305" s="209">
        <v>0</v>
      </c>
      <c r="T1305" s="210">
        <f>S1305*H1305</f>
        <v>0</v>
      </c>
      <c r="U1305" s="39"/>
      <c r="V1305" s="39"/>
      <c r="W1305" s="39"/>
      <c r="X1305" s="39"/>
      <c r="Y1305" s="39"/>
      <c r="Z1305" s="39"/>
      <c r="AA1305" s="39"/>
      <c r="AB1305" s="39"/>
      <c r="AC1305" s="39"/>
      <c r="AD1305" s="39"/>
      <c r="AE1305" s="39"/>
      <c r="AR1305" s="211" t="s">
        <v>234</v>
      </c>
      <c r="AT1305" s="211" t="s">
        <v>191</v>
      </c>
      <c r="AU1305" s="211" t="s">
        <v>85</v>
      </c>
      <c r="AY1305" s="18" t="s">
        <v>195</v>
      </c>
      <c r="BE1305" s="212">
        <f>IF(N1305="základní",J1305,0)</f>
        <v>0</v>
      </c>
      <c r="BF1305" s="212">
        <f>IF(N1305="snížená",J1305,0)</f>
        <v>0</v>
      </c>
      <c r="BG1305" s="212">
        <f>IF(N1305="zákl. přenesená",J1305,0)</f>
        <v>0</v>
      </c>
      <c r="BH1305" s="212">
        <f>IF(N1305="sníž. přenesená",J1305,0)</f>
        <v>0</v>
      </c>
      <c r="BI1305" s="212">
        <f>IF(N1305="nulová",J1305,0)</f>
        <v>0</v>
      </c>
      <c r="BJ1305" s="18" t="s">
        <v>83</v>
      </c>
      <c r="BK1305" s="212">
        <f>ROUND(I1305*H1305,2)</f>
        <v>0</v>
      </c>
      <c r="BL1305" s="18" t="s">
        <v>234</v>
      </c>
      <c r="BM1305" s="211" t="s">
        <v>3775</v>
      </c>
    </row>
    <row r="1306" s="10" customFormat="1">
      <c r="A1306" s="10"/>
      <c r="B1306" s="218"/>
      <c r="C1306" s="219"/>
      <c r="D1306" s="213" t="s">
        <v>199</v>
      </c>
      <c r="E1306" s="220" t="s">
        <v>1</v>
      </c>
      <c r="F1306" s="221" t="s">
        <v>3111</v>
      </c>
      <c r="G1306" s="219"/>
      <c r="H1306" s="220" t="s">
        <v>1</v>
      </c>
      <c r="I1306" s="222"/>
      <c r="J1306" s="219"/>
      <c r="K1306" s="219"/>
      <c r="L1306" s="223"/>
      <c r="M1306" s="224"/>
      <c r="N1306" s="225"/>
      <c r="O1306" s="225"/>
      <c r="P1306" s="225"/>
      <c r="Q1306" s="225"/>
      <c r="R1306" s="225"/>
      <c r="S1306" s="225"/>
      <c r="T1306" s="226"/>
      <c r="U1306" s="10"/>
      <c r="V1306" s="10"/>
      <c r="W1306" s="10"/>
      <c r="X1306" s="10"/>
      <c r="Y1306" s="10"/>
      <c r="Z1306" s="10"/>
      <c r="AA1306" s="10"/>
      <c r="AB1306" s="10"/>
      <c r="AC1306" s="10"/>
      <c r="AD1306" s="10"/>
      <c r="AE1306" s="10"/>
      <c r="AT1306" s="227" t="s">
        <v>199</v>
      </c>
      <c r="AU1306" s="227" t="s">
        <v>85</v>
      </c>
      <c r="AV1306" s="10" t="s">
        <v>83</v>
      </c>
      <c r="AW1306" s="10" t="s">
        <v>32</v>
      </c>
      <c r="AX1306" s="10" t="s">
        <v>76</v>
      </c>
      <c r="AY1306" s="227" t="s">
        <v>195</v>
      </c>
    </row>
    <row r="1307" s="10" customFormat="1">
      <c r="A1307" s="10"/>
      <c r="B1307" s="218"/>
      <c r="C1307" s="219"/>
      <c r="D1307" s="213" t="s">
        <v>199</v>
      </c>
      <c r="E1307" s="220" t="s">
        <v>1</v>
      </c>
      <c r="F1307" s="221" t="s">
        <v>3528</v>
      </c>
      <c r="G1307" s="219"/>
      <c r="H1307" s="220" t="s">
        <v>1</v>
      </c>
      <c r="I1307" s="222"/>
      <c r="J1307" s="219"/>
      <c r="K1307" s="219"/>
      <c r="L1307" s="223"/>
      <c r="M1307" s="224"/>
      <c r="N1307" s="225"/>
      <c r="O1307" s="225"/>
      <c r="P1307" s="225"/>
      <c r="Q1307" s="225"/>
      <c r="R1307" s="225"/>
      <c r="S1307" s="225"/>
      <c r="T1307" s="226"/>
      <c r="U1307" s="10"/>
      <c r="V1307" s="10"/>
      <c r="W1307" s="10"/>
      <c r="X1307" s="10"/>
      <c r="Y1307" s="10"/>
      <c r="Z1307" s="10"/>
      <c r="AA1307" s="10"/>
      <c r="AB1307" s="10"/>
      <c r="AC1307" s="10"/>
      <c r="AD1307" s="10"/>
      <c r="AE1307" s="10"/>
      <c r="AT1307" s="227" t="s">
        <v>199</v>
      </c>
      <c r="AU1307" s="227" t="s">
        <v>85</v>
      </c>
      <c r="AV1307" s="10" t="s">
        <v>83</v>
      </c>
      <c r="AW1307" s="10" t="s">
        <v>32</v>
      </c>
      <c r="AX1307" s="10" t="s">
        <v>76</v>
      </c>
      <c r="AY1307" s="227" t="s">
        <v>195</v>
      </c>
    </row>
    <row r="1308" s="11" customFormat="1">
      <c r="A1308" s="11"/>
      <c r="B1308" s="228"/>
      <c r="C1308" s="229"/>
      <c r="D1308" s="213" t="s">
        <v>199</v>
      </c>
      <c r="E1308" s="230" t="s">
        <v>1</v>
      </c>
      <c r="F1308" s="231" t="s">
        <v>3629</v>
      </c>
      <c r="G1308" s="229"/>
      <c r="H1308" s="232">
        <v>211.21000000000001</v>
      </c>
      <c r="I1308" s="233"/>
      <c r="J1308" s="229"/>
      <c r="K1308" s="229"/>
      <c r="L1308" s="234"/>
      <c r="M1308" s="235"/>
      <c r="N1308" s="236"/>
      <c r="O1308" s="236"/>
      <c r="P1308" s="236"/>
      <c r="Q1308" s="236"/>
      <c r="R1308" s="236"/>
      <c r="S1308" s="236"/>
      <c r="T1308" s="237"/>
      <c r="U1308" s="11"/>
      <c r="V1308" s="11"/>
      <c r="W1308" s="11"/>
      <c r="X1308" s="11"/>
      <c r="Y1308" s="11"/>
      <c r="Z1308" s="11"/>
      <c r="AA1308" s="11"/>
      <c r="AB1308" s="11"/>
      <c r="AC1308" s="11"/>
      <c r="AD1308" s="11"/>
      <c r="AE1308" s="11"/>
      <c r="AT1308" s="238" t="s">
        <v>199</v>
      </c>
      <c r="AU1308" s="238" t="s">
        <v>85</v>
      </c>
      <c r="AV1308" s="11" t="s">
        <v>85</v>
      </c>
      <c r="AW1308" s="11" t="s">
        <v>32</v>
      </c>
      <c r="AX1308" s="11" t="s">
        <v>76</v>
      </c>
      <c r="AY1308" s="238" t="s">
        <v>195</v>
      </c>
    </row>
    <row r="1309" s="11" customFormat="1">
      <c r="A1309" s="11"/>
      <c r="B1309" s="228"/>
      <c r="C1309" s="229"/>
      <c r="D1309" s="213" t="s">
        <v>199</v>
      </c>
      <c r="E1309" s="230" t="s">
        <v>1</v>
      </c>
      <c r="F1309" s="231" t="s">
        <v>3630</v>
      </c>
      <c r="G1309" s="229"/>
      <c r="H1309" s="232">
        <v>196.63</v>
      </c>
      <c r="I1309" s="233"/>
      <c r="J1309" s="229"/>
      <c r="K1309" s="229"/>
      <c r="L1309" s="234"/>
      <c r="M1309" s="235"/>
      <c r="N1309" s="236"/>
      <c r="O1309" s="236"/>
      <c r="P1309" s="236"/>
      <c r="Q1309" s="236"/>
      <c r="R1309" s="236"/>
      <c r="S1309" s="236"/>
      <c r="T1309" s="237"/>
      <c r="U1309" s="11"/>
      <c r="V1309" s="11"/>
      <c r="W1309" s="11"/>
      <c r="X1309" s="11"/>
      <c r="Y1309" s="11"/>
      <c r="Z1309" s="11"/>
      <c r="AA1309" s="11"/>
      <c r="AB1309" s="11"/>
      <c r="AC1309" s="11"/>
      <c r="AD1309" s="11"/>
      <c r="AE1309" s="11"/>
      <c r="AT1309" s="238" t="s">
        <v>199</v>
      </c>
      <c r="AU1309" s="238" t="s">
        <v>85</v>
      </c>
      <c r="AV1309" s="11" t="s">
        <v>85</v>
      </c>
      <c r="AW1309" s="11" t="s">
        <v>32</v>
      </c>
      <c r="AX1309" s="11" t="s">
        <v>76</v>
      </c>
      <c r="AY1309" s="238" t="s">
        <v>195</v>
      </c>
    </row>
    <row r="1310" s="11" customFormat="1">
      <c r="A1310" s="11"/>
      <c r="B1310" s="228"/>
      <c r="C1310" s="229"/>
      <c r="D1310" s="213" t="s">
        <v>199</v>
      </c>
      <c r="E1310" s="230" t="s">
        <v>1</v>
      </c>
      <c r="F1310" s="231" t="s">
        <v>3631</v>
      </c>
      <c r="G1310" s="229"/>
      <c r="H1310" s="232">
        <v>195.90000000000001</v>
      </c>
      <c r="I1310" s="233"/>
      <c r="J1310" s="229"/>
      <c r="K1310" s="229"/>
      <c r="L1310" s="234"/>
      <c r="M1310" s="235"/>
      <c r="N1310" s="236"/>
      <c r="O1310" s="236"/>
      <c r="P1310" s="236"/>
      <c r="Q1310" s="236"/>
      <c r="R1310" s="236"/>
      <c r="S1310" s="236"/>
      <c r="T1310" s="237"/>
      <c r="U1310" s="11"/>
      <c r="V1310" s="11"/>
      <c r="W1310" s="11"/>
      <c r="X1310" s="11"/>
      <c r="Y1310" s="11"/>
      <c r="Z1310" s="11"/>
      <c r="AA1310" s="11"/>
      <c r="AB1310" s="11"/>
      <c r="AC1310" s="11"/>
      <c r="AD1310" s="11"/>
      <c r="AE1310" s="11"/>
      <c r="AT1310" s="238" t="s">
        <v>199</v>
      </c>
      <c r="AU1310" s="238" t="s">
        <v>85</v>
      </c>
      <c r="AV1310" s="11" t="s">
        <v>85</v>
      </c>
      <c r="AW1310" s="11" t="s">
        <v>32</v>
      </c>
      <c r="AX1310" s="11" t="s">
        <v>76</v>
      </c>
      <c r="AY1310" s="238" t="s">
        <v>195</v>
      </c>
    </row>
    <row r="1311" s="11" customFormat="1">
      <c r="A1311" s="11"/>
      <c r="B1311" s="228"/>
      <c r="C1311" s="229"/>
      <c r="D1311" s="213" t="s">
        <v>199</v>
      </c>
      <c r="E1311" s="230" t="s">
        <v>1</v>
      </c>
      <c r="F1311" s="231" t="s">
        <v>3632</v>
      </c>
      <c r="G1311" s="229"/>
      <c r="H1311" s="232">
        <v>111.2</v>
      </c>
      <c r="I1311" s="233"/>
      <c r="J1311" s="229"/>
      <c r="K1311" s="229"/>
      <c r="L1311" s="234"/>
      <c r="M1311" s="235"/>
      <c r="N1311" s="236"/>
      <c r="O1311" s="236"/>
      <c r="P1311" s="236"/>
      <c r="Q1311" s="236"/>
      <c r="R1311" s="236"/>
      <c r="S1311" s="236"/>
      <c r="T1311" s="237"/>
      <c r="U1311" s="11"/>
      <c r="V1311" s="11"/>
      <c r="W1311" s="11"/>
      <c r="X1311" s="11"/>
      <c r="Y1311" s="11"/>
      <c r="Z1311" s="11"/>
      <c r="AA1311" s="11"/>
      <c r="AB1311" s="11"/>
      <c r="AC1311" s="11"/>
      <c r="AD1311" s="11"/>
      <c r="AE1311" s="11"/>
      <c r="AT1311" s="238" t="s">
        <v>199</v>
      </c>
      <c r="AU1311" s="238" t="s">
        <v>85</v>
      </c>
      <c r="AV1311" s="11" t="s">
        <v>85</v>
      </c>
      <c r="AW1311" s="11" t="s">
        <v>32</v>
      </c>
      <c r="AX1311" s="11" t="s">
        <v>76</v>
      </c>
      <c r="AY1311" s="238" t="s">
        <v>195</v>
      </c>
    </row>
    <row r="1312" s="11" customFormat="1">
      <c r="A1312" s="11"/>
      <c r="B1312" s="228"/>
      <c r="C1312" s="229"/>
      <c r="D1312" s="213" t="s">
        <v>199</v>
      </c>
      <c r="E1312" s="230" t="s">
        <v>1</v>
      </c>
      <c r="F1312" s="231" t="s">
        <v>3633</v>
      </c>
      <c r="G1312" s="229"/>
      <c r="H1312" s="232">
        <v>109.47</v>
      </c>
      <c r="I1312" s="233"/>
      <c r="J1312" s="229"/>
      <c r="K1312" s="229"/>
      <c r="L1312" s="234"/>
      <c r="M1312" s="235"/>
      <c r="N1312" s="236"/>
      <c r="O1312" s="236"/>
      <c r="P1312" s="236"/>
      <c r="Q1312" s="236"/>
      <c r="R1312" s="236"/>
      <c r="S1312" s="236"/>
      <c r="T1312" s="237"/>
      <c r="U1312" s="11"/>
      <c r="V1312" s="11"/>
      <c r="W1312" s="11"/>
      <c r="X1312" s="11"/>
      <c r="Y1312" s="11"/>
      <c r="Z1312" s="11"/>
      <c r="AA1312" s="11"/>
      <c r="AB1312" s="11"/>
      <c r="AC1312" s="11"/>
      <c r="AD1312" s="11"/>
      <c r="AE1312" s="11"/>
      <c r="AT1312" s="238" t="s">
        <v>199</v>
      </c>
      <c r="AU1312" s="238" t="s">
        <v>85</v>
      </c>
      <c r="AV1312" s="11" t="s">
        <v>85</v>
      </c>
      <c r="AW1312" s="11" t="s">
        <v>32</v>
      </c>
      <c r="AX1312" s="11" t="s">
        <v>76</v>
      </c>
      <c r="AY1312" s="238" t="s">
        <v>195</v>
      </c>
    </row>
    <row r="1313" s="11" customFormat="1">
      <c r="A1313" s="11"/>
      <c r="B1313" s="228"/>
      <c r="C1313" s="229"/>
      <c r="D1313" s="213" t="s">
        <v>199</v>
      </c>
      <c r="E1313" s="230" t="s">
        <v>1</v>
      </c>
      <c r="F1313" s="231" t="s">
        <v>3634</v>
      </c>
      <c r="G1313" s="229"/>
      <c r="H1313" s="232">
        <v>3.98</v>
      </c>
      <c r="I1313" s="233"/>
      <c r="J1313" s="229"/>
      <c r="K1313" s="229"/>
      <c r="L1313" s="234"/>
      <c r="M1313" s="235"/>
      <c r="N1313" s="236"/>
      <c r="O1313" s="236"/>
      <c r="P1313" s="236"/>
      <c r="Q1313" s="236"/>
      <c r="R1313" s="236"/>
      <c r="S1313" s="236"/>
      <c r="T1313" s="237"/>
      <c r="U1313" s="11"/>
      <c r="V1313" s="11"/>
      <c r="W1313" s="11"/>
      <c r="X1313" s="11"/>
      <c r="Y1313" s="11"/>
      <c r="Z1313" s="11"/>
      <c r="AA1313" s="11"/>
      <c r="AB1313" s="11"/>
      <c r="AC1313" s="11"/>
      <c r="AD1313" s="11"/>
      <c r="AE1313" s="11"/>
      <c r="AT1313" s="238" t="s">
        <v>199</v>
      </c>
      <c r="AU1313" s="238" t="s">
        <v>85</v>
      </c>
      <c r="AV1313" s="11" t="s">
        <v>85</v>
      </c>
      <c r="AW1313" s="11" t="s">
        <v>32</v>
      </c>
      <c r="AX1313" s="11" t="s">
        <v>76</v>
      </c>
      <c r="AY1313" s="238" t="s">
        <v>195</v>
      </c>
    </row>
    <row r="1314" s="15" customFormat="1">
      <c r="A1314" s="15"/>
      <c r="B1314" s="287"/>
      <c r="C1314" s="288"/>
      <c r="D1314" s="213" t="s">
        <v>199</v>
      </c>
      <c r="E1314" s="289" t="s">
        <v>1</v>
      </c>
      <c r="F1314" s="290" t="s">
        <v>1422</v>
      </c>
      <c r="G1314" s="288"/>
      <c r="H1314" s="291">
        <v>828.38999999999999</v>
      </c>
      <c r="I1314" s="292"/>
      <c r="J1314" s="288"/>
      <c r="K1314" s="288"/>
      <c r="L1314" s="293"/>
      <c r="M1314" s="294"/>
      <c r="N1314" s="295"/>
      <c r="O1314" s="295"/>
      <c r="P1314" s="295"/>
      <c r="Q1314" s="295"/>
      <c r="R1314" s="295"/>
      <c r="S1314" s="295"/>
      <c r="T1314" s="296"/>
      <c r="U1314" s="15"/>
      <c r="V1314" s="15"/>
      <c r="W1314" s="15"/>
      <c r="X1314" s="15"/>
      <c r="Y1314" s="15"/>
      <c r="Z1314" s="15"/>
      <c r="AA1314" s="15"/>
      <c r="AB1314" s="15"/>
      <c r="AC1314" s="15"/>
      <c r="AD1314" s="15"/>
      <c r="AE1314" s="15"/>
      <c r="AT1314" s="297" t="s">
        <v>199</v>
      </c>
      <c r="AU1314" s="297" t="s">
        <v>85</v>
      </c>
      <c r="AV1314" s="15" t="s">
        <v>234</v>
      </c>
      <c r="AW1314" s="15" t="s">
        <v>32</v>
      </c>
      <c r="AX1314" s="15" t="s">
        <v>83</v>
      </c>
      <c r="AY1314" s="297" t="s">
        <v>195</v>
      </c>
    </row>
    <row r="1315" s="2" customFormat="1" ht="21.75" customHeight="1">
      <c r="A1315" s="39"/>
      <c r="B1315" s="40"/>
      <c r="C1315" s="262" t="s">
        <v>527</v>
      </c>
      <c r="D1315" s="262" t="s">
        <v>224</v>
      </c>
      <c r="E1315" s="263" t="s">
        <v>3776</v>
      </c>
      <c r="F1315" s="264" t="s">
        <v>3777</v>
      </c>
      <c r="G1315" s="265" t="s">
        <v>513</v>
      </c>
      <c r="H1315" s="266">
        <v>853.24199999999996</v>
      </c>
      <c r="I1315" s="267"/>
      <c r="J1315" s="268">
        <f>ROUND(I1315*H1315,2)</f>
        <v>0</v>
      </c>
      <c r="K1315" s="264" t="s">
        <v>1412</v>
      </c>
      <c r="L1315" s="269"/>
      <c r="M1315" s="270" t="s">
        <v>1</v>
      </c>
      <c r="N1315" s="271" t="s">
        <v>41</v>
      </c>
      <c r="O1315" s="92"/>
      <c r="P1315" s="209">
        <f>O1315*H1315</f>
        <v>0</v>
      </c>
      <c r="Q1315" s="209">
        <v>0.01052</v>
      </c>
      <c r="R1315" s="209">
        <f>Q1315*H1315</f>
        <v>8.9761058399999989</v>
      </c>
      <c r="S1315" s="209">
        <v>0</v>
      </c>
      <c r="T1315" s="210">
        <f>S1315*H1315</f>
        <v>0</v>
      </c>
      <c r="U1315" s="39"/>
      <c r="V1315" s="39"/>
      <c r="W1315" s="39"/>
      <c r="X1315" s="39"/>
      <c r="Y1315" s="39"/>
      <c r="Z1315" s="39"/>
      <c r="AA1315" s="39"/>
      <c r="AB1315" s="39"/>
      <c r="AC1315" s="39"/>
      <c r="AD1315" s="39"/>
      <c r="AE1315" s="39"/>
      <c r="AR1315" s="211" t="s">
        <v>1003</v>
      </c>
      <c r="AT1315" s="211" t="s">
        <v>224</v>
      </c>
      <c r="AU1315" s="211" t="s">
        <v>85</v>
      </c>
      <c r="AY1315" s="18" t="s">
        <v>195</v>
      </c>
      <c r="BE1315" s="212">
        <f>IF(N1315="základní",J1315,0)</f>
        <v>0</v>
      </c>
      <c r="BF1315" s="212">
        <f>IF(N1315="snížená",J1315,0)</f>
        <v>0</v>
      </c>
      <c r="BG1315" s="212">
        <f>IF(N1315="zákl. přenesená",J1315,0)</f>
        <v>0</v>
      </c>
      <c r="BH1315" s="212">
        <f>IF(N1315="sníž. přenesená",J1315,0)</f>
        <v>0</v>
      </c>
      <c r="BI1315" s="212">
        <f>IF(N1315="nulová",J1315,0)</f>
        <v>0</v>
      </c>
      <c r="BJ1315" s="18" t="s">
        <v>83</v>
      </c>
      <c r="BK1315" s="212">
        <f>ROUND(I1315*H1315,2)</f>
        <v>0</v>
      </c>
      <c r="BL1315" s="18" t="s">
        <v>1003</v>
      </c>
      <c r="BM1315" s="211" t="s">
        <v>3778</v>
      </c>
    </row>
    <row r="1316" s="10" customFormat="1">
      <c r="A1316" s="10"/>
      <c r="B1316" s="218"/>
      <c r="C1316" s="219"/>
      <c r="D1316" s="213" t="s">
        <v>199</v>
      </c>
      <c r="E1316" s="220" t="s">
        <v>1</v>
      </c>
      <c r="F1316" s="221" t="s">
        <v>3111</v>
      </c>
      <c r="G1316" s="219"/>
      <c r="H1316" s="220" t="s">
        <v>1</v>
      </c>
      <c r="I1316" s="222"/>
      <c r="J1316" s="219"/>
      <c r="K1316" s="219"/>
      <c r="L1316" s="223"/>
      <c r="M1316" s="224"/>
      <c r="N1316" s="225"/>
      <c r="O1316" s="225"/>
      <c r="P1316" s="225"/>
      <c r="Q1316" s="225"/>
      <c r="R1316" s="225"/>
      <c r="S1316" s="225"/>
      <c r="T1316" s="226"/>
      <c r="U1316" s="10"/>
      <c r="V1316" s="10"/>
      <c r="W1316" s="10"/>
      <c r="X1316" s="10"/>
      <c r="Y1316" s="10"/>
      <c r="Z1316" s="10"/>
      <c r="AA1316" s="10"/>
      <c r="AB1316" s="10"/>
      <c r="AC1316" s="10"/>
      <c r="AD1316" s="10"/>
      <c r="AE1316" s="10"/>
      <c r="AT1316" s="227" t="s">
        <v>199</v>
      </c>
      <c r="AU1316" s="227" t="s">
        <v>85</v>
      </c>
      <c r="AV1316" s="10" t="s">
        <v>83</v>
      </c>
      <c r="AW1316" s="10" t="s">
        <v>32</v>
      </c>
      <c r="AX1316" s="10" t="s">
        <v>76</v>
      </c>
      <c r="AY1316" s="227" t="s">
        <v>195</v>
      </c>
    </row>
    <row r="1317" s="10" customFormat="1">
      <c r="A1317" s="10"/>
      <c r="B1317" s="218"/>
      <c r="C1317" s="219"/>
      <c r="D1317" s="213" t="s">
        <v>199</v>
      </c>
      <c r="E1317" s="220" t="s">
        <v>1</v>
      </c>
      <c r="F1317" s="221" t="s">
        <v>3528</v>
      </c>
      <c r="G1317" s="219"/>
      <c r="H1317" s="220" t="s">
        <v>1</v>
      </c>
      <c r="I1317" s="222"/>
      <c r="J1317" s="219"/>
      <c r="K1317" s="219"/>
      <c r="L1317" s="223"/>
      <c r="M1317" s="224"/>
      <c r="N1317" s="225"/>
      <c r="O1317" s="225"/>
      <c r="P1317" s="225"/>
      <c r="Q1317" s="225"/>
      <c r="R1317" s="225"/>
      <c r="S1317" s="225"/>
      <c r="T1317" s="226"/>
      <c r="U1317" s="10"/>
      <c r="V1317" s="10"/>
      <c r="W1317" s="10"/>
      <c r="X1317" s="10"/>
      <c r="Y1317" s="10"/>
      <c r="Z1317" s="10"/>
      <c r="AA1317" s="10"/>
      <c r="AB1317" s="10"/>
      <c r="AC1317" s="10"/>
      <c r="AD1317" s="10"/>
      <c r="AE1317" s="10"/>
      <c r="AT1317" s="227" t="s">
        <v>199</v>
      </c>
      <c r="AU1317" s="227" t="s">
        <v>85</v>
      </c>
      <c r="AV1317" s="10" t="s">
        <v>83</v>
      </c>
      <c r="AW1317" s="10" t="s">
        <v>32</v>
      </c>
      <c r="AX1317" s="10" t="s">
        <v>76</v>
      </c>
      <c r="AY1317" s="227" t="s">
        <v>195</v>
      </c>
    </row>
    <row r="1318" s="11" customFormat="1">
      <c r="A1318" s="11"/>
      <c r="B1318" s="228"/>
      <c r="C1318" s="229"/>
      <c r="D1318" s="213" t="s">
        <v>199</v>
      </c>
      <c r="E1318" s="230" t="s">
        <v>1</v>
      </c>
      <c r="F1318" s="231" t="s">
        <v>3629</v>
      </c>
      <c r="G1318" s="229"/>
      <c r="H1318" s="232">
        <v>211.21000000000001</v>
      </c>
      <c r="I1318" s="233"/>
      <c r="J1318" s="229"/>
      <c r="K1318" s="229"/>
      <c r="L1318" s="234"/>
      <c r="M1318" s="235"/>
      <c r="N1318" s="236"/>
      <c r="O1318" s="236"/>
      <c r="P1318" s="236"/>
      <c r="Q1318" s="236"/>
      <c r="R1318" s="236"/>
      <c r="S1318" s="236"/>
      <c r="T1318" s="237"/>
      <c r="U1318" s="11"/>
      <c r="V1318" s="11"/>
      <c r="W1318" s="11"/>
      <c r="X1318" s="11"/>
      <c r="Y1318" s="11"/>
      <c r="Z1318" s="11"/>
      <c r="AA1318" s="11"/>
      <c r="AB1318" s="11"/>
      <c r="AC1318" s="11"/>
      <c r="AD1318" s="11"/>
      <c r="AE1318" s="11"/>
      <c r="AT1318" s="238" t="s">
        <v>199</v>
      </c>
      <c r="AU1318" s="238" t="s">
        <v>85</v>
      </c>
      <c r="AV1318" s="11" t="s">
        <v>85</v>
      </c>
      <c r="AW1318" s="11" t="s">
        <v>32</v>
      </c>
      <c r="AX1318" s="11" t="s">
        <v>76</v>
      </c>
      <c r="AY1318" s="238" t="s">
        <v>195</v>
      </c>
    </row>
    <row r="1319" s="11" customFormat="1">
      <c r="A1319" s="11"/>
      <c r="B1319" s="228"/>
      <c r="C1319" s="229"/>
      <c r="D1319" s="213" t="s">
        <v>199</v>
      </c>
      <c r="E1319" s="230" t="s">
        <v>1</v>
      </c>
      <c r="F1319" s="231" t="s">
        <v>3630</v>
      </c>
      <c r="G1319" s="229"/>
      <c r="H1319" s="232">
        <v>196.63</v>
      </c>
      <c r="I1319" s="233"/>
      <c r="J1319" s="229"/>
      <c r="K1319" s="229"/>
      <c r="L1319" s="234"/>
      <c r="M1319" s="235"/>
      <c r="N1319" s="236"/>
      <c r="O1319" s="236"/>
      <c r="P1319" s="236"/>
      <c r="Q1319" s="236"/>
      <c r="R1319" s="236"/>
      <c r="S1319" s="236"/>
      <c r="T1319" s="237"/>
      <c r="U1319" s="11"/>
      <c r="V1319" s="11"/>
      <c r="W1319" s="11"/>
      <c r="X1319" s="11"/>
      <c r="Y1319" s="11"/>
      <c r="Z1319" s="11"/>
      <c r="AA1319" s="11"/>
      <c r="AB1319" s="11"/>
      <c r="AC1319" s="11"/>
      <c r="AD1319" s="11"/>
      <c r="AE1319" s="11"/>
      <c r="AT1319" s="238" t="s">
        <v>199</v>
      </c>
      <c r="AU1319" s="238" t="s">
        <v>85</v>
      </c>
      <c r="AV1319" s="11" t="s">
        <v>85</v>
      </c>
      <c r="AW1319" s="11" t="s">
        <v>32</v>
      </c>
      <c r="AX1319" s="11" t="s">
        <v>76</v>
      </c>
      <c r="AY1319" s="238" t="s">
        <v>195</v>
      </c>
    </row>
    <row r="1320" s="11" customFormat="1">
      <c r="A1320" s="11"/>
      <c r="B1320" s="228"/>
      <c r="C1320" s="229"/>
      <c r="D1320" s="213" t="s">
        <v>199</v>
      </c>
      <c r="E1320" s="230" t="s">
        <v>1</v>
      </c>
      <c r="F1320" s="231" t="s">
        <v>3631</v>
      </c>
      <c r="G1320" s="229"/>
      <c r="H1320" s="232">
        <v>195.90000000000001</v>
      </c>
      <c r="I1320" s="233"/>
      <c r="J1320" s="229"/>
      <c r="K1320" s="229"/>
      <c r="L1320" s="234"/>
      <c r="M1320" s="235"/>
      <c r="N1320" s="236"/>
      <c r="O1320" s="236"/>
      <c r="P1320" s="236"/>
      <c r="Q1320" s="236"/>
      <c r="R1320" s="236"/>
      <c r="S1320" s="236"/>
      <c r="T1320" s="237"/>
      <c r="U1320" s="11"/>
      <c r="V1320" s="11"/>
      <c r="W1320" s="11"/>
      <c r="X1320" s="11"/>
      <c r="Y1320" s="11"/>
      <c r="Z1320" s="11"/>
      <c r="AA1320" s="11"/>
      <c r="AB1320" s="11"/>
      <c r="AC1320" s="11"/>
      <c r="AD1320" s="11"/>
      <c r="AE1320" s="11"/>
      <c r="AT1320" s="238" t="s">
        <v>199</v>
      </c>
      <c r="AU1320" s="238" t="s">
        <v>85</v>
      </c>
      <c r="AV1320" s="11" t="s">
        <v>85</v>
      </c>
      <c r="AW1320" s="11" t="s">
        <v>32</v>
      </c>
      <c r="AX1320" s="11" t="s">
        <v>76</v>
      </c>
      <c r="AY1320" s="238" t="s">
        <v>195</v>
      </c>
    </row>
    <row r="1321" s="11" customFormat="1">
      <c r="A1321" s="11"/>
      <c r="B1321" s="228"/>
      <c r="C1321" s="229"/>
      <c r="D1321" s="213" t="s">
        <v>199</v>
      </c>
      <c r="E1321" s="230" t="s">
        <v>1</v>
      </c>
      <c r="F1321" s="231" t="s">
        <v>3632</v>
      </c>
      <c r="G1321" s="229"/>
      <c r="H1321" s="232">
        <v>111.2</v>
      </c>
      <c r="I1321" s="233"/>
      <c r="J1321" s="229"/>
      <c r="K1321" s="229"/>
      <c r="L1321" s="234"/>
      <c r="M1321" s="235"/>
      <c r="N1321" s="236"/>
      <c r="O1321" s="236"/>
      <c r="P1321" s="236"/>
      <c r="Q1321" s="236"/>
      <c r="R1321" s="236"/>
      <c r="S1321" s="236"/>
      <c r="T1321" s="237"/>
      <c r="U1321" s="11"/>
      <c r="V1321" s="11"/>
      <c r="W1321" s="11"/>
      <c r="X1321" s="11"/>
      <c r="Y1321" s="11"/>
      <c r="Z1321" s="11"/>
      <c r="AA1321" s="11"/>
      <c r="AB1321" s="11"/>
      <c r="AC1321" s="11"/>
      <c r="AD1321" s="11"/>
      <c r="AE1321" s="11"/>
      <c r="AT1321" s="238" t="s">
        <v>199</v>
      </c>
      <c r="AU1321" s="238" t="s">
        <v>85</v>
      </c>
      <c r="AV1321" s="11" t="s">
        <v>85</v>
      </c>
      <c r="AW1321" s="11" t="s">
        <v>32</v>
      </c>
      <c r="AX1321" s="11" t="s">
        <v>76</v>
      </c>
      <c r="AY1321" s="238" t="s">
        <v>195</v>
      </c>
    </row>
    <row r="1322" s="11" customFormat="1">
      <c r="A1322" s="11"/>
      <c r="B1322" s="228"/>
      <c r="C1322" s="229"/>
      <c r="D1322" s="213" t="s">
        <v>199</v>
      </c>
      <c r="E1322" s="230" t="s">
        <v>1</v>
      </c>
      <c r="F1322" s="231" t="s">
        <v>3633</v>
      </c>
      <c r="G1322" s="229"/>
      <c r="H1322" s="232">
        <v>109.47</v>
      </c>
      <c r="I1322" s="233"/>
      <c r="J1322" s="229"/>
      <c r="K1322" s="229"/>
      <c r="L1322" s="234"/>
      <c r="M1322" s="235"/>
      <c r="N1322" s="236"/>
      <c r="O1322" s="236"/>
      <c r="P1322" s="236"/>
      <c r="Q1322" s="236"/>
      <c r="R1322" s="236"/>
      <c r="S1322" s="236"/>
      <c r="T1322" s="237"/>
      <c r="U1322" s="11"/>
      <c r="V1322" s="11"/>
      <c r="W1322" s="11"/>
      <c r="X1322" s="11"/>
      <c r="Y1322" s="11"/>
      <c r="Z1322" s="11"/>
      <c r="AA1322" s="11"/>
      <c r="AB1322" s="11"/>
      <c r="AC1322" s="11"/>
      <c r="AD1322" s="11"/>
      <c r="AE1322" s="11"/>
      <c r="AT1322" s="238" t="s">
        <v>199</v>
      </c>
      <c r="AU1322" s="238" t="s">
        <v>85</v>
      </c>
      <c r="AV1322" s="11" t="s">
        <v>85</v>
      </c>
      <c r="AW1322" s="11" t="s">
        <v>32</v>
      </c>
      <c r="AX1322" s="11" t="s">
        <v>76</v>
      </c>
      <c r="AY1322" s="238" t="s">
        <v>195</v>
      </c>
    </row>
    <row r="1323" s="11" customFormat="1">
      <c r="A1323" s="11"/>
      <c r="B1323" s="228"/>
      <c r="C1323" s="229"/>
      <c r="D1323" s="213" t="s">
        <v>199</v>
      </c>
      <c r="E1323" s="230" t="s">
        <v>1</v>
      </c>
      <c r="F1323" s="231" t="s">
        <v>3634</v>
      </c>
      <c r="G1323" s="229"/>
      <c r="H1323" s="232">
        <v>3.98</v>
      </c>
      <c r="I1323" s="233"/>
      <c r="J1323" s="229"/>
      <c r="K1323" s="229"/>
      <c r="L1323" s="234"/>
      <c r="M1323" s="235"/>
      <c r="N1323" s="236"/>
      <c r="O1323" s="236"/>
      <c r="P1323" s="236"/>
      <c r="Q1323" s="236"/>
      <c r="R1323" s="236"/>
      <c r="S1323" s="236"/>
      <c r="T1323" s="237"/>
      <c r="U1323" s="11"/>
      <c r="V1323" s="11"/>
      <c r="W1323" s="11"/>
      <c r="X1323" s="11"/>
      <c r="Y1323" s="11"/>
      <c r="Z1323" s="11"/>
      <c r="AA1323" s="11"/>
      <c r="AB1323" s="11"/>
      <c r="AC1323" s="11"/>
      <c r="AD1323" s="11"/>
      <c r="AE1323" s="11"/>
      <c r="AT1323" s="238" t="s">
        <v>199</v>
      </c>
      <c r="AU1323" s="238" t="s">
        <v>85</v>
      </c>
      <c r="AV1323" s="11" t="s">
        <v>85</v>
      </c>
      <c r="AW1323" s="11" t="s">
        <v>32</v>
      </c>
      <c r="AX1323" s="11" t="s">
        <v>76</v>
      </c>
      <c r="AY1323" s="238" t="s">
        <v>195</v>
      </c>
    </row>
    <row r="1324" s="16" customFormat="1">
      <c r="A1324" s="16"/>
      <c r="B1324" s="298"/>
      <c r="C1324" s="299"/>
      <c r="D1324" s="213" t="s">
        <v>199</v>
      </c>
      <c r="E1324" s="300" t="s">
        <v>1</v>
      </c>
      <c r="F1324" s="301" t="s">
        <v>1498</v>
      </c>
      <c r="G1324" s="299"/>
      <c r="H1324" s="302">
        <v>828.38999999999999</v>
      </c>
      <c r="I1324" s="303"/>
      <c r="J1324" s="299"/>
      <c r="K1324" s="299"/>
      <c r="L1324" s="304"/>
      <c r="M1324" s="305"/>
      <c r="N1324" s="306"/>
      <c r="O1324" s="306"/>
      <c r="P1324" s="306"/>
      <c r="Q1324" s="306"/>
      <c r="R1324" s="306"/>
      <c r="S1324" s="306"/>
      <c r="T1324" s="307"/>
      <c r="U1324" s="16"/>
      <c r="V1324" s="16"/>
      <c r="W1324" s="16"/>
      <c r="X1324" s="16"/>
      <c r="Y1324" s="16"/>
      <c r="Z1324" s="16"/>
      <c r="AA1324" s="16"/>
      <c r="AB1324" s="16"/>
      <c r="AC1324" s="16"/>
      <c r="AD1324" s="16"/>
      <c r="AE1324" s="16"/>
      <c r="AT1324" s="308" t="s">
        <v>199</v>
      </c>
      <c r="AU1324" s="308" t="s">
        <v>85</v>
      </c>
      <c r="AV1324" s="16" t="s">
        <v>229</v>
      </c>
      <c r="AW1324" s="16" t="s">
        <v>32</v>
      </c>
      <c r="AX1324" s="16" t="s">
        <v>76</v>
      </c>
      <c r="AY1324" s="308" t="s">
        <v>195</v>
      </c>
    </row>
    <row r="1325" s="11" customFormat="1">
      <c r="A1325" s="11"/>
      <c r="B1325" s="228"/>
      <c r="C1325" s="229"/>
      <c r="D1325" s="213" t="s">
        <v>199</v>
      </c>
      <c r="E1325" s="230" t="s">
        <v>1</v>
      </c>
      <c r="F1325" s="231" t="s">
        <v>3779</v>
      </c>
      <c r="G1325" s="229"/>
      <c r="H1325" s="232">
        <v>853.24199999999996</v>
      </c>
      <c r="I1325" s="233"/>
      <c r="J1325" s="229"/>
      <c r="K1325" s="229"/>
      <c r="L1325" s="234"/>
      <c r="M1325" s="235"/>
      <c r="N1325" s="236"/>
      <c r="O1325" s="236"/>
      <c r="P1325" s="236"/>
      <c r="Q1325" s="236"/>
      <c r="R1325" s="236"/>
      <c r="S1325" s="236"/>
      <c r="T1325" s="237"/>
      <c r="U1325" s="11"/>
      <c r="V1325" s="11"/>
      <c r="W1325" s="11"/>
      <c r="X1325" s="11"/>
      <c r="Y1325" s="11"/>
      <c r="Z1325" s="11"/>
      <c r="AA1325" s="11"/>
      <c r="AB1325" s="11"/>
      <c r="AC1325" s="11"/>
      <c r="AD1325" s="11"/>
      <c r="AE1325" s="11"/>
      <c r="AT1325" s="238" t="s">
        <v>199</v>
      </c>
      <c r="AU1325" s="238" t="s">
        <v>85</v>
      </c>
      <c r="AV1325" s="11" t="s">
        <v>85</v>
      </c>
      <c r="AW1325" s="11" t="s">
        <v>32</v>
      </c>
      <c r="AX1325" s="11" t="s">
        <v>83</v>
      </c>
      <c r="AY1325" s="238" t="s">
        <v>195</v>
      </c>
    </row>
    <row r="1326" s="2" customFormat="1" ht="33" customHeight="1">
      <c r="A1326" s="39"/>
      <c r="B1326" s="40"/>
      <c r="C1326" s="200" t="s">
        <v>539</v>
      </c>
      <c r="D1326" s="200" t="s">
        <v>191</v>
      </c>
      <c r="E1326" s="201" t="s">
        <v>1849</v>
      </c>
      <c r="F1326" s="202" t="s">
        <v>1850</v>
      </c>
      <c r="G1326" s="203" t="s">
        <v>1804</v>
      </c>
      <c r="H1326" s="204">
        <v>2</v>
      </c>
      <c r="I1326" s="205"/>
      <c r="J1326" s="206">
        <f>ROUND(I1326*H1326,2)</f>
        <v>0</v>
      </c>
      <c r="K1326" s="202" t="s">
        <v>1412</v>
      </c>
      <c r="L1326" s="45"/>
      <c r="M1326" s="207" t="s">
        <v>1</v>
      </c>
      <c r="N1326" s="208" t="s">
        <v>41</v>
      </c>
      <c r="O1326" s="92"/>
      <c r="P1326" s="209">
        <f>O1326*H1326</f>
        <v>0</v>
      </c>
      <c r="Q1326" s="209">
        <v>2.0000000000000002E-05</v>
      </c>
      <c r="R1326" s="209">
        <f>Q1326*H1326</f>
        <v>4.0000000000000003E-05</v>
      </c>
      <c r="S1326" s="209">
        <v>0</v>
      </c>
      <c r="T1326" s="210">
        <f>S1326*H1326</f>
        <v>0</v>
      </c>
      <c r="U1326" s="39"/>
      <c r="V1326" s="39"/>
      <c r="W1326" s="39"/>
      <c r="X1326" s="39"/>
      <c r="Y1326" s="39"/>
      <c r="Z1326" s="39"/>
      <c r="AA1326" s="39"/>
      <c r="AB1326" s="39"/>
      <c r="AC1326" s="39"/>
      <c r="AD1326" s="39"/>
      <c r="AE1326" s="39"/>
      <c r="AR1326" s="211" t="s">
        <v>234</v>
      </c>
      <c r="AT1326" s="211" t="s">
        <v>191</v>
      </c>
      <c r="AU1326" s="211" t="s">
        <v>85</v>
      </c>
      <c r="AY1326" s="18" t="s">
        <v>195</v>
      </c>
      <c r="BE1326" s="212">
        <f>IF(N1326="základní",J1326,0)</f>
        <v>0</v>
      </c>
      <c r="BF1326" s="212">
        <f>IF(N1326="snížená",J1326,0)</f>
        <v>0</v>
      </c>
      <c r="BG1326" s="212">
        <f>IF(N1326="zákl. přenesená",J1326,0)</f>
        <v>0</v>
      </c>
      <c r="BH1326" s="212">
        <f>IF(N1326="sníž. přenesená",J1326,0)</f>
        <v>0</v>
      </c>
      <c r="BI1326" s="212">
        <f>IF(N1326="nulová",J1326,0)</f>
        <v>0</v>
      </c>
      <c r="BJ1326" s="18" t="s">
        <v>83</v>
      </c>
      <c r="BK1326" s="212">
        <f>ROUND(I1326*H1326,2)</f>
        <v>0</v>
      </c>
      <c r="BL1326" s="18" t="s">
        <v>234</v>
      </c>
      <c r="BM1326" s="211" t="s">
        <v>3780</v>
      </c>
    </row>
    <row r="1327" s="10" customFormat="1">
      <c r="A1327" s="10"/>
      <c r="B1327" s="218"/>
      <c r="C1327" s="219"/>
      <c r="D1327" s="213" t="s">
        <v>199</v>
      </c>
      <c r="E1327" s="220" t="s">
        <v>1</v>
      </c>
      <c r="F1327" s="221" t="s">
        <v>3781</v>
      </c>
      <c r="G1327" s="219"/>
      <c r="H1327" s="220" t="s">
        <v>1</v>
      </c>
      <c r="I1327" s="222"/>
      <c r="J1327" s="219"/>
      <c r="K1327" s="219"/>
      <c r="L1327" s="223"/>
      <c r="M1327" s="224"/>
      <c r="N1327" s="225"/>
      <c r="O1327" s="225"/>
      <c r="P1327" s="225"/>
      <c r="Q1327" s="225"/>
      <c r="R1327" s="225"/>
      <c r="S1327" s="225"/>
      <c r="T1327" s="226"/>
      <c r="U1327" s="10"/>
      <c r="V1327" s="10"/>
      <c r="W1327" s="10"/>
      <c r="X1327" s="10"/>
      <c r="Y1327" s="10"/>
      <c r="Z1327" s="10"/>
      <c r="AA1327" s="10"/>
      <c r="AB1327" s="10"/>
      <c r="AC1327" s="10"/>
      <c r="AD1327" s="10"/>
      <c r="AE1327" s="10"/>
      <c r="AT1327" s="227" t="s">
        <v>199</v>
      </c>
      <c r="AU1327" s="227" t="s">
        <v>85</v>
      </c>
      <c r="AV1327" s="10" t="s">
        <v>83</v>
      </c>
      <c r="AW1327" s="10" t="s">
        <v>32</v>
      </c>
      <c r="AX1327" s="10" t="s">
        <v>76</v>
      </c>
      <c r="AY1327" s="227" t="s">
        <v>195</v>
      </c>
    </row>
    <row r="1328" s="11" customFormat="1">
      <c r="A1328" s="11"/>
      <c r="B1328" s="228"/>
      <c r="C1328" s="229"/>
      <c r="D1328" s="213" t="s">
        <v>199</v>
      </c>
      <c r="E1328" s="230" t="s">
        <v>1</v>
      </c>
      <c r="F1328" s="231" t="s">
        <v>3782</v>
      </c>
      <c r="G1328" s="229"/>
      <c r="H1328" s="232">
        <v>2</v>
      </c>
      <c r="I1328" s="233"/>
      <c r="J1328" s="229"/>
      <c r="K1328" s="229"/>
      <c r="L1328" s="234"/>
      <c r="M1328" s="235"/>
      <c r="N1328" s="236"/>
      <c r="O1328" s="236"/>
      <c r="P1328" s="236"/>
      <c r="Q1328" s="236"/>
      <c r="R1328" s="236"/>
      <c r="S1328" s="236"/>
      <c r="T1328" s="237"/>
      <c r="U1328" s="11"/>
      <c r="V1328" s="11"/>
      <c r="W1328" s="11"/>
      <c r="X1328" s="11"/>
      <c r="Y1328" s="11"/>
      <c r="Z1328" s="11"/>
      <c r="AA1328" s="11"/>
      <c r="AB1328" s="11"/>
      <c r="AC1328" s="11"/>
      <c r="AD1328" s="11"/>
      <c r="AE1328" s="11"/>
      <c r="AT1328" s="238" t="s">
        <v>199</v>
      </c>
      <c r="AU1328" s="238" t="s">
        <v>85</v>
      </c>
      <c r="AV1328" s="11" t="s">
        <v>85</v>
      </c>
      <c r="AW1328" s="11" t="s">
        <v>32</v>
      </c>
      <c r="AX1328" s="11" t="s">
        <v>76</v>
      </c>
      <c r="AY1328" s="238" t="s">
        <v>195</v>
      </c>
    </row>
    <row r="1329" s="15" customFormat="1">
      <c r="A1329" s="15"/>
      <c r="B1329" s="287"/>
      <c r="C1329" s="288"/>
      <c r="D1329" s="213" t="s">
        <v>199</v>
      </c>
      <c r="E1329" s="289" t="s">
        <v>1</v>
      </c>
      <c r="F1329" s="290" t="s">
        <v>1422</v>
      </c>
      <c r="G1329" s="288"/>
      <c r="H1329" s="291">
        <v>2</v>
      </c>
      <c r="I1329" s="292"/>
      <c r="J1329" s="288"/>
      <c r="K1329" s="288"/>
      <c r="L1329" s="293"/>
      <c r="M1329" s="294"/>
      <c r="N1329" s="295"/>
      <c r="O1329" s="295"/>
      <c r="P1329" s="295"/>
      <c r="Q1329" s="295"/>
      <c r="R1329" s="295"/>
      <c r="S1329" s="295"/>
      <c r="T1329" s="296"/>
      <c r="U1329" s="15"/>
      <c r="V1329" s="15"/>
      <c r="W1329" s="15"/>
      <c r="X1329" s="15"/>
      <c r="Y1329" s="15"/>
      <c r="Z1329" s="15"/>
      <c r="AA1329" s="15"/>
      <c r="AB1329" s="15"/>
      <c r="AC1329" s="15"/>
      <c r="AD1329" s="15"/>
      <c r="AE1329" s="15"/>
      <c r="AT1329" s="297" t="s">
        <v>199</v>
      </c>
      <c r="AU1329" s="297" t="s">
        <v>85</v>
      </c>
      <c r="AV1329" s="15" t="s">
        <v>234</v>
      </c>
      <c r="AW1329" s="15" t="s">
        <v>32</v>
      </c>
      <c r="AX1329" s="15" t="s">
        <v>83</v>
      </c>
      <c r="AY1329" s="297" t="s">
        <v>195</v>
      </c>
    </row>
    <row r="1330" s="2" customFormat="1" ht="24.15" customHeight="1">
      <c r="A1330" s="39"/>
      <c r="B1330" s="40"/>
      <c r="C1330" s="262" t="s">
        <v>543</v>
      </c>
      <c r="D1330" s="262" t="s">
        <v>224</v>
      </c>
      <c r="E1330" s="263" t="s">
        <v>1853</v>
      </c>
      <c r="F1330" s="264" t="s">
        <v>1854</v>
      </c>
      <c r="G1330" s="265" t="s">
        <v>1804</v>
      </c>
      <c r="H1330" s="266">
        <v>2.02</v>
      </c>
      <c r="I1330" s="267"/>
      <c r="J1330" s="268">
        <f>ROUND(I1330*H1330,2)</f>
        <v>0</v>
      </c>
      <c r="K1330" s="264" t="s">
        <v>1412</v>
      </c>
      <c r="L1330" s="269"/>
      <c r="M1330" s="270" t="s">
        <v>1</v>
      </c>
      <c r="N1330" s="271" t="s">
        <v>41</v>
      </c>
      <c r="O1330" s="92"/>
      <c r="P1330" s="209">
        <f>O1330*H1330</f>
        <v>0</v>
      </c>
      <c r="Q1330" s="209">
        <v>0.0047999999999999996</v>
      </c>
      <c r="R1330" s="209">
        <f>Q1330*H1330</f>
        <v>0.0096959999999999998</v>
      </c>
      <c r="S1330" s="209">
        <v>0</v>
      </c>
      <c r="T1330" s="210">
        <f>S1330*H1330</f>
        <v>0</v>
      </c>
      <c r="U1330" s="39"/>
      <c r="V1330" s="39"/>
      <c r="W1330" s="39"/>
      <c r="X1330" s="39"/>
      <c r="Y1330" s="39"/>
      <c r="Z1330" s="39"/>
      <c r="AA1330" s="39"/>
      <c r="AB1330" s="39"/>
      <c r="AC1330" s="39"/>
      <c r="AD1330" s="39"/>
      <c r="AE1330" s="39"/>
      <c r="AR1330" s="211" t="s">
        <v>253</v>
      </c>
      <c r="AT1330" s="211" t="s">
        <v>224</v>
      </c>
      <c r="AU1330" s="211" t="s">
        <v>85</v>
      </c>
      <c r="AY1330" s="18" t="s">
        <v>195</v>
      </c>
      <c r="BE1330" s="212">
        <f>IF(N1330="základní",J1330,0)</f>
        <v>0</v>
      </c>
      <c r="BF1330" s="212">
        <f>IF(N1330="snížená",J1330,0)</f>
        <v>0</v>
      </c>
      <c r="BG1330" s="212">
        <f>IF(N1330="zákl. přenesená",J1330,0)</f>
        <v>0</v>
      </c>
      <c r="BH1330" s="212">
        <f>IF(N1330="sníž. přenesená",J1330,0)</f>
        <v>0</v>
      </c>
      <c r="BI1330" s="212">
        <f>IF(N1330="nulová",J1330,0)</f>
        <v>0</v>
      </c>
      <c r="BJ1330" s="18" t="s">
        <v>83</v>
      </c>
      <c r="BK1330" s="212">
        <f>ROUND(I1330*H1330,2)</f>
        <v>0</v>
      </c>
      <c r="BL1330" s="18" t="s">
        <v>234</v>
      </c>
      <c r="BM1330" s="211" t="s">
        <v>3783</v>
      </c>
    </row>
    <row r="1331" s="10" customFormat="1">
      <c r="A1331" s="10"/>
      <c r="B1331" s="218"/>
      <c r="C1331" s="219"/>
      <c r="D1331" s="213" t="s">
        <v>199</v>
      </c>
      <c r="E1331" s="220" t="s">
        <v>1</v>
      </c>
      <c r="F1331" s="221" t="s">
        <v>3784</v>
      </c>
      <c r="G1331" s="219"/>
      <c r="H1331" s="220" t="s">
        <v>1</v>
      </c>
      <c r="I1331" s="222"/>
      <c r="J1331" s="219"/>
      <c r="K1331" s="219"/>
      <c r="L1331" s="223"/>
      <c r="M1331" s="224"/>
      <c r="N1331" s="225"/>
      <c r="O1331" s="225"/>
      <c r="P1331" s="225"/>
      <c r="Q1331" s="225"/>
      <c r="R1331" s="225"/>
      <c r="S1331" s="225"/>
      <c r="T1331" s="226"/>
      <c r="U1331" s="10"/>
      <c r="V1331" s="10"/>
      <c r="W1331" s="10"/>
      <c r="X1331" s="10"/>
      <c r="Y1331" s="10"/>
      <c r="Z1331" s="10"/>
      <c r="AA1331" s="10"/>
      <c r="AB1331" s="10"/>
      <c r="AC1331" s="10"/>
      <c r="AD1331" s="10"/>
      <c r="AE1331" s="10"/>
      <c r="AT1331" s="227" t="s">
        <v>199</v>
      </c>
      <c r="AU1331" s="227" t="s">
        <v>85</v>
      </c>
      <c r="AV1331" s="10" t="s">
        <v>83</v>
      </c>
      <c r="AW1331" s="10" t="s">
        <v>32</v>
      </c>
      <c r="AX1331" s="10" t="s">
        <v>76</v>
      </c>
      <c r="AY1331" s="227" t="s">
        <v>195</v>
      </c>
    </row>
    <row r="1332" s="10" customFormat="1">
      <c r="A1332" s="10"/>
      <c r="B1332" s="218"/>
      <c r="C1332" s="219"/>
      <c r="D1332" s="213" t="s">
        <v>199</v>
      </c>
      <c r="E1332" s="220" t="s">
        <v>1</v>
      </c>
      <c r="F1332" s="221" t="s">
        <v>3768</v>
      </c>
      <c r="G1332" s="219"/>
      <c r="H1332" s="220" t="s">
        <v>1</v>
      </c>
      <c r="I1332" s="222"/>
      <c r="J1332" s="219"/>
      <c r="K1332" s="219"/>
      <c r="L1332" s="223"/>
      <c r="M1332" s="224"/>
      <c r="N1332" s="225"/>
      <c r="O1332" s="225"/>
      <c r="P1332" s="225"/>
      <c r="Q1332" s="225"/>
      <c r="R1332" s="225"/>
      <c r="S1332" s="225"/>
      <c r="T1332" s="226"/>
      <c r="U1332" s="10"/>
      <c r="V1332" s="10"/>
      <c r="W1332" s="10"/>
      <c r="X1332" s="10"/>
      <c r="Y1332" s="10"/>
      <c r="Z1332" s="10"/>
      <c r="AA1332" s="10"/>
      <c r="AB1332" s="10"/>
      <c r="AC1332" s="10"/>
      <c r="AD1332" s="10"/>
      <c r="AE1332" s="10"/>
      <c r="AT1332" s="227" t="s">
        <v>199</v>
      </c>
      <c r="AU1332" s="227" t="s">
        <v>85</v>
      </c>
      <c r="AV1332" s="10" t="s">
        <v>83</v>
      </c>
      <c r="AW1332" s="10" t="s">
        <v>32</v>
      </c>
      <c r="AX1332" s="10" t="s">
        <v>76</v>
      </c>
      <c r="AY1332" s="227" t="s">
        <v>195</v>
      </c>
    </row>
    <row r="1333" s="11" customFormat="1">
      <c r="A1333" s="11"/>
      <c r="B1333" s="228"/>
      <c r="C1333" s="229"/>
      <c r="D1333" s="213" t="s">
        <v>199</v>
      </c>
      <c r="E1333" s="230" t="s">
        <v>1</v>
      </c>
      <c r="F1333" s="231" t="s">
        <v>1812</v>
      </c>
      <c r="G1333" s="229"/>
      <c r="H1333" s="232">
        <v>2.02</v>
      </c>
      <c r="I1333" s="233"/>
      <c r="J1333" s="229"/>
      <c r="K1333" s="229"/>
      <c r="L1333" s="234"/>
      <c r="M1333" s="235"/>
      <c r="N1333" s="236"/>
      <c r="O1333" s="236"/>
      <c r="P1333" s="236"/>
      <c r="Q1333" s="236"/>
      <c r="R1333" s="236"/>
      <c r="S1333" s="236"/>
      <c r="T1333" s="237"/>
      <c r="U1333" s="11"/>
      <c r="V1333" s="11"/>
      <c r="W1333" s="11"/>
      <c r="X1333" s="11"/>
      <c r="Y1333" s="11"/>
      <c r="Z1333" s="11"/>
      <c r="AA1333" s="11"/>
      <c r="AB1333" s="11"/>
      <c r="AC1333" s="11"/>
      <c r="AD1333" s="11"/>
      <c r="AE1333" s="11"/>
      <c r="AT1333" s="238" t="s">
        <v>199</v>
      </c>
      <c r="AU1333" s="238" t="s">
        <v>85</v>
      </c>
      <c r="AV1333" s="11" t="s">
        <v>85</v>
      </c>
      <c r="AW1333" s="11" t="s">
        <v>32</v>
      </c>
      <c r="AX1333" s="11" t="s">
        <v>83</v>
      </c>
      <c r="AY1333" s="238" t="s">
        <v>195</v>
      </c>
    </row>
    <row r="1334" s="2" customFormat="1" ht="21.75" customHeight="1">
      <c r="A1334" s="39"/>
      <c r="B1334" s="40"/>
      <c r="C1334" s="200" t="s">
        <v>547</v>
      </c>
      <c r="D1334" s="200" t="s">
        <v>191</v>
      </c>
      <c r="E1334" s="201" t="s">
        <v>1858</v>
      </c>
      <c r="F1334" s="202" t="s">
        <v>1859</v>
      </c>
      <c r="G1334" s="203" t="s">
        <v>1804</v>
      </c>
      <c r="H1334" s="204">
        <v>1</v>
      </c>
      <c r="I1334" s="205"/>
      <c r="J1334" s="206">
        <f>ROUND(I1334*H1334,2)</f>
        <v>0</v>
      </c>
      <c r="K1334" s="202" t="s">
        <v>1</v>
      </c>
      <c r="L1334" s="45"/>
      <c r="M1334" s="207" t="s">
        <v>1</v>
      </c>
      <c r="N1334" s="208" t="s">
        <v>41</v>
      </c>
      <c r="O1334" s="92"/>
      <c r="P1334" s="209">
        <f>O1334*H1334</f>
        <v>0</v>
      </c>
      <c r="Q1334" s="209">
        <v>0.01</v>
      </c>
      <c r="R1334" s="209">
        <f>Q1334*H1334</f>
        <v>0.01</v>
      </c>
      <c r="S1334" s="209">
        <v>0</v>
      </c>
      <c r="T1334" s="210">
        <f>S1334*H1334</f>
        <v>0</v>
      </c>
      <c r="U1334" s="39"/>
      <c r="V1334" s="39"/>
      <c r="W1334" s="39"/>
      <c r="X1334" s="39"/>
      <c r="Y1334" s="39"/>
      <c r="Z1334" s="39"/>
      <c r="AA1334" s="39"/>
      <c r="AB1334" s="39"/>
      <c r="AC1334" s="39"/>
      <c r="AD1334" s="39"/>
      <c r="AE1334" s="39"/>
      <c r="AR1334" s="211" t="s">
        <v>234</v>
      </c>
      <c r="AT1334" s="211" t="s">
        <v>191</v>
      </c>
      <c r="AU1334" s="211" t="s">
        <v>85</v>
      </c>
      <c r="AY1334" s="18" t="s">
        <v>195</v>
      </c>
      <c r="BE1334" s="212">
        <f>IF(N1334="základní",J1334,0)</f>
        <v>0</v>
      </c>
      <c r="BF1334" s="212">
        <f>IF(N1334="snížená",J1334,0)</f>
        <v>0</v>
      </c>
      <c r="BG1334" s="212">
        <f>IF(N1334="zákl. přenesená",J1334,0)</f>
        <v>0</v>
      </c>
      <c r="BH1334" s="212">
        <f>IF(N1334="sníž. přenesená",J1334,0)</f>
        <v>0</v>
      </c>
      <c r="BI1334" s="212">
        <f>IF(N1334="nulová",J1334,0)</f>
        <v>0</v>
      </c>
      <c r="BJ1334" s="18" t="s">
        <v>83</v>
      </c>
      <c r="BK1334" s="212">
        <f>ROUND(I1334*H1334,2)</f>
        <v>0</v>
      </c>
      <c r="BL1334" s="18" t="s">
        <v>234</v>
      </c>
      <c r="BM1334" s="211" t="s">
        <v>3785</v>
      </c>
    </row>
    <row r="1335" s="10" customFormat="1">
      <c r="A1335" s="10"/>
      <c r="B1335" s="218"/>
      <c r="C1335" s="219"/>
      <c r="D1335" s="213" t="s">
        <v>199</v>
      </c>
      <c r="E1335" s="220" t="s">
        <v>1</v>
      </c>
      <c r="F1335" s="221" t="s">
        <v>3786</v>
      </c>
      <c r="G1335" s="219"/>
      <c r="H1335" s="220" t="s">
        <v>1</v>
      </c>
      <c r="I1335" s="222"/>
      <c r="J1335" s="219"/>
      <c r="K1335" s="219"/>
      <c r="L1335" s="223"/>
      <c r="M1335" s="224"/>
      <c r="N1335" s="225"/>
      <c r="O1335" s="225"/>
      <c r="P1335" s="225"/>
      <c r="Q1335" s="225"/>
      <c r="R1335" s="225"/>
      <c r="S1335" s="225"/>
      <c r="T1335" s="226"/>
      <c r="U1335" s="10"/>
      <c r="V1335" s="10"/>
      <c r="W1335" s="10"/>
      <c r="X1335" s="10"/>
      <c r="Y1335" s="10"/>
      <c r="Z1335" s="10"/>
      <c r="AA1335" s="10"/>
      <c r="AB1335" s="10"/>
      <c r="AC1335" s="10"/>
      <c r="AD1335" s="10"/>
      <c r="AE1335" s="10"/>
      <c r="AT1335" s="227" t="s">
        <v>199</v>
      </c>
      <c r="AU1335" s="227" t="s">
        <v>85</v>
      </c>
      <c r="AV1335" s="10" t="s">
        <v>83</v>
      </c>
      <c r="AW1335" s="10" t="s">
        <v>32</v>
      </c>
      <c r="AX1335" s="10" t="s">
        <v>76</v>
      </c>
      <c r="AY1335" s="227" t="s">
        <v>195</v>
      </c>
    </row>
    <row r="1336" s="11" customFormat="1">
      <c r="A1336" s="11"/>
      <c r="B1336" s="228"/>
      <c r="C1336" s="229"/>
      <c r="D1336" s="213" t="s">
        <v>199</v>
      </c>
      <c r="E1336" s="230" t="s">
        <v>1</v>
      </c>
      <c r="F1336" s="231" t="s">
        <v>3787</v>
      </c>
      <c r="G1336" s="229"/>
      <c r="H1336" s="232">
        <v>1</v>
      </c>
      <c r="I1336" s="233"/>
      <c r="J1336" s="229"/>
      <c r="K1336" s="229"/>
      <c r="L1336" s="234"/>
      <c r="M1336" s="235"/>
      <c r="N1336" s="236"/>
      <c r="O1336" s="236"/>
      <c r="P1336" s="236"/>
      <c r="Q1336" s="236"/>
      <c r="R1336" s="236"/>
      <c r="S1336" s="236"/>
      <c r="T1336" s="237"/>
      <c r="U1336" s="11"/>
      <c r="V1336" s="11"/>
      <c r="W1336" s="11"/>
      <c r="X1336" s="11"/>
      <c r="Y1336" s="11"/>
      <c r="Z1336" s="11"/>
      <c r="AA1336" s="11"/>
      <c r="AB1336" s="11"/>
      <c r="AC1336" s="11"/>
      <c r="AD1336" s="11"/>
      <c r="AE1336" s="11"/>
      <c r="AT1336" s="238" t="s">
        <v>199</v>
      </c>
      <c r="AU1336" s="238" t="s">
        <v>85</v>
      </c>
      <c r="AV1336" s="11" t="s">
        <v>85</v>
      </c>
      <c r="AW1336" s="11" t="s">
        <v>32</v>
      </c>
      <c r="AX1336" s="11" t="s">
        <v>76</v>
      </c>
      <c r="AY1336" s="238" t="s">
        <v>195</v>
      </c>
    </row>
    <row r="1337" s="15" customFormat="1">
      <c r="A1337" s="15"/>
      <c r="B1337" s="287"/>
      <c r="C1337" s="288"/>
      <c r="D1337" s="213" t="s">
        <v>199</v>
      </c>
      <c r="E1337" s="289" t="s">
        <v>1</v>
      </c>
      <c r="F1337" s="290" t="s">
        <v>1422</v>
      </c>
      <c r="G1337" s="288"/>
      <c r="H1337" s="291">
        <v>1</v>
      </c>
      <c r="I1337" s="292"/>
      <c r="J1337" s="288"/>
      <c r="K1337" s="288"/>
      <c r="L1337" s="293"/>
      <c r="M1337" s="294"/>
      <c r="N1337" s="295"/>
      <c r="O1337" s="295"/>
      <c r="P1337" s="295"/>
      <c r="Q1337" s="295"/>
      <c r="R1337" s="295"/>
      <c r="S1337" s="295"/>
      <c r="T1337" s="296"/>
      <c r="U1337" s="15"/>
      <c r="V1337" s="15"/>
      <c r="W1337" s="15"/>
      <c r="X1337" s="15"/>
      <c r="Y1337" s="15"/>
      <c r="Z1337" s="15"/>
      <c r="AA1337" s="15"/>
      <c r="AB1337" s="15"/>
      <c r="AC1337" s="15"/>
      <c r="AD1337" s="15"/>
      <c r="AE1337" s="15"/>
      <c r="AT1337" s="297" t="s">
        <v>199</v>
      </c>
      <c r="AU1337" s="297" t="s">
        <v>85</v>
      </c>
      <c r="AV1337" s="15" t="s">
        <v>234</v>
      </c>
      <c r="AW1337" s="15" t="s">
        <v>32</v>
      </c>
      <c r="AX1337" s="15" t="s">
        <v>83</v>
      </c>
      <c r="AY1337" s="297" t="s">
        <v>195</v>
      </c>
    </row>
    <row r="1338" s="2" customFormat="1" ht="24.15" customHeight="1">
      <c r="A1338" s="39"/>
      <c r="B1338" s="40"/>
      <c r="C1338" s="200" t="s">
        <v>551</v>
      </c>
      <c r="D1338" s="200" t="s">
        <v>191</v>
      </c>
      <c r="E1338" s="201" t="s">
        <v>1862</v>
      </c>
      <c r="F1338" s="202" t="s">
        <v>1863</v>
      </c>
      <c r="G1338" s="203" t="s">
        <v>1804</v>
      </c>
      <c r="H1338" s="204">
        <v>55</v>
      </c>
      <c r="I1338" s="205"/>
      <c r="J1338" s="206">
        <f>ROUND(I1338*H1338,2)</f>
        <v>0</v>
      </c>
      <c r="K1338" s="202" t="s">
        <v>1412</v>
      </c>
      <c r="L1338" s="45"/>
      <c r="M1338" s="207" t="s">
        <v>1</v>
      </c>
      <c r="N1338" s="208" t="s">
        <v>41</v>
      </c>
      <c r="O1338" s="92"/>
      <c r="P1338" s="209">
        <f>O1338*H1338</f>
        <v>0</v>
      </c>
      <c r="Q1338" s="209">
        <v>0.45937</v>
      </c>
      <c r="R1338" s="209">
        <f>Q1338*H1338</f>
        <v>25.265350000000002</v>
      </c>
      <c r="S1338" s="209">
        <v>0</v>
      </c>
      <c r="T1338" s="210">
        <f>S1338*H1338</f>
        <v>0</v>
      </c>
      <c r="U1338" s="39"/>
      <c r="V1338" s="39"/>
      <c r="W1338" s="39"/>
      <c r="X1338" s="39"/>
      <c r="Y1338" s="39"/>
      <c r="Z1338" s="39"/>
      <c r="AA1338" s="39"/>
      <c r="AB1338" s="39"/>
      <c r="AC1338" s="39"/>
      <c r="AD1338" s="39"/>
      <c r="AE1338" s="39"/>
      <c r="AR1338" s="211" t="s">
        <v>234</v>
      </c>
      <c r="AT1338" s="211" t="s">
        <v>191</v>
      </c>
      <c r="AU1338" s="211" t="s">
        <v>85</v>
      </c>
      <c r="AY1338" s="18" t="s">
        <v>195</v>
      </c>
      <c r="BE1338" s="212">
        <f>IF(N1338="základní",J1338,0)</f>
        <v>0</v>
      </c>
      <c r="BF1338" s="212">
        <f>IF(N1338="snížená",J1338,0)</f>
        <v>0</v>
      </c>
      <c r="BG1338" s="212">
        <f>IF(N1338="zákl. přenesená",J1338,0)</f>
        <v>0</v>
      </c>
      <c r="BH1338" s="212">
        <f>IF(N1338="sníž. přenesená",J1338,0)</f>
        <v>0</v>
      </c>
      <c r="BI1338" s="212">
        <f>IF(N1338="nulová",J1338,0)</f>
        <v>0</v>
      </c>
      <c r="BJ1338" s="18" t="s">
        <v>83</v>
      </c>
      <c r="BK1338" s="212">
        <f>ROUND(I1338*H1338,2)</f>
        <v>0</v>
      </c>
      <c r="BL1338" s="18" t="s">
        <v>234</v>
      </c>
      <c r="BM1338" s="211" t="s">
        <v>3788</v>
      </c>
    </row>
    <row r="1339" s="10" customFormat="1">
      <c r="A1339" s="10"/>
      <c r="B1339" s="218"/>
      <c r="C1339" s="219"/>
      <c r="D1339" s="213" t="s">
        <v>199</v>
      </c>
      <c r="E1339" s="220" t="s">
        <v>1</v>
      </c>
      <c r="F1339" s="221" t="s">
        <v>3528</v>
      </c>
      <c r="G1339" s="219"/>
      <c r="H1339" s="220" t="s">
        <v>1</v>
      </c>
      <c r="I1339" s="222"/>
      <c r="J1339" s="219"/>
      <c r="K1339" s="219"/>
      <c r="L1339" s="223"/>
      <c r="M1339" s="224"/>
      <c r="N1339" s="225"/>
      <c r="O1339" s="225"/>
      <c r="P1339" s="225"/>
      <c r="Q1339" s="225"/>
      <c r="R1339" s="225"/>
      <c r="S1339" s="225"/>
      <c r="T1339" s="226"/>
      <c r="U1339" s="10"/>
      <c r="V1339" s="10"/>
      <c r="W1339" s="10"/>
      <c r="X1339" s="10"/>
      <c r="Y1339" s="10"/>
      <c r="Z1339" s="10"/>
      <c r="AA1339" s="10"/>
      <c r="AB1339" s="10"/>
      <c r="AC1339" s="10"/>
      <c r="AD1339" s="10"/>
      <c r="AE1339" s="10"/>
      <c r="AT1339" s="227" t="s">
        <v>199</v>
      </c>
      <c r="AU1339" s="227" t="s">
        <v>85</v>
      </c>
      <c r="AV1339" s="10" t="s">
        <v>83</v>
      </c>
      <c r="AW1339" s="10" t="s">
        <v>32</v>
      </c>
      <c r="AX1339" s="10" t="s">
        <v>76</v>
      </c>
      <c r="AY1339" s="227" t="s">
        <v>195</v>
      </c>
    </row>
    <row r="1340" s="11" customFormat="1">
      <c r="A1340" s="11"/>
      <c r="B1340" s="228"/>
      <c r="C1340" s="229"/>
      <c r="D1340" s="213" t="s">
        <v>199</v>
      </c>
      <c r="E1340" s="230" t="s">
        <v>1</v>
      </c>
      <c r="F1340" s="231" t="s">
        <v>3789</v>
      </c>
      <c r="G1340" s="229"/>
      <c r="H1340" s="232">
        <v>15</v>
      </c>
      <c r="I1340" s="233"/>
      <c r="J1340" s="229"/>
      <c r="K1340" s="229"/>
      <c r="L1340" s="234"/>
      <c r="M1340" s="235"/>
      <c r="N1340" s="236"/>
      <c r="O1340" s="236"/>
      <c r="P1340" s="236"/>
      <c r="Q1340" s="236"/>
      <c r="R1340" s="236"/>
      <c r="S1340" s="236"/>
      <c r="T1340" s="237"/>
      <c r="U1340" s="11"/>
      <c r="V1340" s="11"/>
      <c r="W1340" s="11"/>
      <c r="X1340" s="11"/>
      <c r="Y1340" s="11"/>
      <c r="Z1340" s="11"/>
      <c r="AA1340" s="11"/>
      <c r="AB1340" s="11"/>
      <c r="AC1340" s="11"/>
      <c r="AD1340" s="11"/>
      <c r="AE1340" s="11"/>
      <c r="AT1340" s="238" t="s">
        <v>199</v>
      </c>
      <c r="AU1340" s="238" t="s">
        <v>85</v>
      </c>
      <c r="AV1340" s="11" t="s">
        <v>85</v>
      </c>
      <c r="AW1340" s="11" t="s">
        <v>32</v>
      </c>
      <c r="AX1340" s="11" t="s">
        <v>76</v>
      </c>
      <c r="AY1340" s="238" t="s">
        <v>195</v>
      </c>
    </row>
    <row r="1341" s="11" customFormat="1">
      <c r="A1341" s="11"/>
      <c r="B1341" s="228"/>
      <c r="C1341" s="229"/>
      <c r="D1341" s="213" t="s">
        <v>199</v>
      </c>
      <c r="E1341" s="230" t="s">
        <v>1</v>
      </c>
      <c r="F1341" s="231" t="s">
        <v>3790</v>
      </c>
      <c r="G1341" s="229"/>
      <c r="H1341" s="232">
        <v>16</v>
      </c>
      <c r="I1341" s="233"/>
      <c r="J1341" s="229"/>
      <c r="K1341" s="229"/>
      <c r="L1341" s="234"/>
      <c r="M1341" s="235"/>
      <c r="N1341" s="236"/>
      <c r="O1341" s="236"/>
      <c r="P1341" s="236"/>
      <c r="Q1341" s="236"/>
      <c r="R1341" s="236"/>
      <c r="S1341" s="236"/>
      <c r="T1341" s="237"/>
      <c r="U1341" s="11"/>
      <c r="V1341" s="11"/>
      <c r="W1341" s="11"/>
      <c r="X1341" s="11"/>
      <c r="Y1341" s="11"/>
      <c r="Z1341" s="11"/>
      <c r="AA1341" s="11"/>
      <c r="AB1341" s="11"/>
      <c r="AC1341" s="11"/>
      <c r="AD1341" s="11"/>
      <c r="AE1341" s="11"/>
      <c r="AT1341" s="238" t="s">
        <v>199</v>
      </c>
      <c r="AU1341" s="238" t="s">
        <v>85</v>
      </c>
      <c r="AV1341" s="11" t="s">
        <v>85</v>
      </c>
      <c r="AW1341" s="11" t="s">
        <v>32</v>
      </c>
      <c r="AX1341" s="11" t="s">
        <v>76</v>
      </c>
      <c r="AY1341" s="238" t="s">
        <v>195</v>
      </c>
    </row>
    <row r="1342" s="11" customFormat="1">
      <c r="A1342" s="11"/>
      <c r="B1342" s="228"/>
      <c r="C1342" s="229"/>
      <c r="D1342" s="213" t="s">
        <v>199</v>
      </c>
      <c r="E1342" s="230" t="s">
        <v>1</v>
      </c>
      <c r="F1342" s="231" t="s">
        <v>3791</v>
      </c>
      <c r="G1342" s="229"/>
      <c r="H1342" s="232">
        <v>9</v>
      </c>
      <c r="I1342" s="233"/>
      <c r="J1342" s="229"/>
      <c r="K1342" s="229"/>
      <c r="L1342" s="234"/>
      <c r="M1342" s="235"/>
      <c r="N1342" s="236"/>
      <c r="O1342" s="236"/>
      <c r="P1342" s="236"/>
      <c r="Q1342" s="236"/>
      <c r="R1342" s="236"/>
      <c r="S1342" s="236"/>
      <c r="T1342" s="237"/>
      <c r="U1342" s="11"/>
      <c r="V1342" s="11"/>
      <c r="W1342" s="11"/>
      <c r="X1342" s="11"/>
      <c r="Y1342" s="11"/>
      <c r="Z1342" s="11"/>
      <c r="AA1342" s="11"/>
      <c r="AB1342" s="11"/>
      <c r="AC1342" s="11"/>
      <c r="AD1342" s="11"/>
      <c r="AE1342" s="11"/>
      <c r="AT1342" s="238" t="s">
        <v>199</v>
      </c>
      <c r="AU1342" s="238" t="s">
        <v>85</v>
      </c>
      <c r="AV1342" s="11" t="s">
        <v>85</v>
      </c>
      <c r="AW1342" s="11" t="s">
        <v>32</v>
      </c>
      <c r="AX1342" s="11" t="s">
        <v>76</v>
      </c>
      <c r="AY1342" s="238" t="s">
        <v>195</v>
      </c>
    </row>
    <row r="1343" s="11" customFormat="1">
      <c r="A1343" s="11"/>
      <c r="B1343" s="228"/>
      <c r="C1343" s="229"/>
      <c r="D1343" s="213" t="s">
        <v>199</v>
      </c>
      <c r="E1343" s="230" t="s">
        <v>1</v>
      </c>
      <c r="F1343" s="231" t="s">
        <v>3792</v>
      </c>
      <c r="G1343" s="229"/>
      <c r="H1343" s="232">
        <v>8</v>
      </c>
      <c r="I1343" s="233"/>
      <c r="J1343" s="229"/>
      <c r="K1343" s="229"/>
      <c r="L1343" s="234"/>
      <c r="M1343" s="235"/>
      <c r="N1343" s="236"/>
      <c r="O1343" s="236"/>
      <c r="P1343" s="236"/>
      <c r="Q1343" s="236"/>
      <c r="R1343" s="236"/>
      <c r="S1343" s="236"/>
      <c r="T1343" s="237"/>
      <c r="U1343" s="11"/>
      <c r="V1343" s="11"/>
      <c r="W1343" s="11"/>
      <c r="X1343" s="11"/>
      <c r="Y1343" s="11"/>
      <c r="Z1343" s="11"/>
      <c r="AA1343" s="11"/>
      <c r="AB1343" s="11"/>
      <c r="AC1343" s="11"/>
      <c r="AD1343" s="11"/>
      <c r="AE1343" s="11"/>
      <c r="AT1343" s="238" t="s">
        <v>199</v>
      </c>
      <c r="AU1343" s="238" t="s">
        <v>85</v>
      </c>
      <c r="AV1343" s="11" t="s">
        <v>85</v>
      </c>
      <c r="AW1343" s="11" t="s">
        <v>32</v>
      </c>
      <c r="AX1343" s="11" t="s">
        <v>76</v>
      </c>
      <c r="AY1343" s="238" t="s">
        <v>195</v>
      </c>
    </row>
    <row r="1344" s="11" customFormat="1">
      <c r="A1344" s="11"/>
      <c r="B1344" s="228"/>
      <c r="C1344" s="229"/>
      <c r="D1344" s="213" t="s">
        <v>199</v>
      </c>
      <c r="E1344" s="230" t="s">
        <v>1</v>
      </c>
      <c r="F1344" s="231" t="s">
        <v>3793</v>
      </c>
      <c r="G1344" s="229"/>
      <c r="H1344" s="232">
        <v>6</v>
      </c>
      <c r="I1344" s="233"/>
      <c r="J1344" s="229"/>
      <c r="K1344" s="229"/>
      <c r="L1344" s="234"/>
      <c r="M1344" s="235"/>
      <c r="N1344" s="236"/>
      <c r="O1344" s="236"/>
      <c r="P1344" s="236"/>
      <c r="Q1344" s="236"/>
      <c r="R1344" s="236"/>
      <c r="S1344" s="236"/>
      <c r="T1344" s="237"/>
      <c r="U1344" s="11"/>
      <c r="V1344" s="11"/>
      <c r="W1344" s="11"/>
      <c r="X1344" s="11"/>
      <c r="Y1344" s="11"/>
      <c r="Z1344" s="11"/>
      <c r="AA1344" s="11"/>
      <c r="AB1344" s="11"/>
      <c r="AC1344" s="11"/>
      <c r="AD1344" s="11"/>
      <c r="AE1344" s="11"/>
      <c r="AT1344" s="238" t="s">
        <v>199</v>
      </c>
      <c r="AU1344" s="238" t="s">
        <v>85</v>
      </c>
      <c r="AV1344" s="11" t="s">
        <v>85</v>
      </c>
      <c r="AW1344" s="11" t="s">
        <v>32</v>
      </c>
      <c r="AX1344" s="11" t="s">
        <v>76</v>
      </c>
      <c r="AY1344" s="238" t="s">
        <v>195</v>
      </c>
    </row>
    <row r="1345" s="11" customFormat="1">
      <c r="A1345" s="11"/>
      <c r="B1345" s="228"/>
      <c r="C1345" s="229"/>
      <c r="D1345" s="213" t="s">
        <v>199</v>
      </c>
      <c r="E1345" s="230" t="s">
        <v>1</v>
      </c>
      <c r="F1345" s="231" t="s">
        <v>3794</v>
      </c>
      <c r="G1345" s="229"/>
      <c r="H1345" s="232">
        <v>1</v>
      </c>
      <c r="I1345" s="233"/>
      <c r="J1345" s="229"/>
      <c r="K1345" s="229"/>
      <c r="L1345" s="234"/>
      <c r="M1345" s="235"/>
      <c r="N1345" s="236"/>
      <c r="O1345" s="236"/>
      <c r="P1345" s="236"/>
      <c r="Q1345" s="236"/>
      <c r="R1345" s="236"/>
      <c r="S1345" s="236"/>
      <c r="T1345" s="237"/>
      <c r="U1345" s="11"/>
      <c r="V1345" s="11"/>
      <c r="W1345" s="11"/>
      <c r="X1345" s="11"/>
      <c r="Y1345" s="11"/>
      <c r="Z1345" s="11"/>
      <c r="AA1345" s="11"/>
      <c r="AB1345" s="11"/>
      <c r="AC1345" s="11"/>
      <c r="AD1345" s="11"/>
      <c r="AE1345" s="11"/>
      <c r="AT1345" s="238" t="s">
        <v>199</v>
      </c>
      <c r="AU1345" s="238" t="s">
        <v>85</v>
      </c>
      <c r="AV1345" s="11" t="s">
        <v>85</v>
      </c>
      <c r="AW1345" s="11" t="s">
        <v>32</v>
      </c>
      <c r="AX1345" s="11" t="s">
        <v>76</v>
      </c>
      <c r="AY1345" s="238" t="s">
        <v>195</v>
      </c>
    </row>
    <row r="1346" s="15" customFormat="1">
      <c r="A1346" s="15"/>
      <c r="B1346" s="287"/>
      <c r="C1346" s="288"/>
      <c r="D1346" s="213" t="s">
        <v>199</v>
      </c>
      <c r="E1346" s="289" t="s">
        <v>1</v>
      </c>
      <c r="F1346" s="290" t="s">
        <v>1422</v>
      </c>
      <c r="G1346" s="288"/>
      <c r="H1346" s="291">
        <v>55</v>
      </c>
      <c r="I1346" s="292"/>
      <c r="J1346" s="288"/>
      <c r="K1346" s="288"/>
      <c r="L1346" s="293"/>
      <c r="M1346" s="294"/>
      <c r="N1346" s="295"/>
      <c r="O1346" s="295"/>
      <c r="P1346" s="295"/>
      <c r="Q1346" s="295"/>
      <c r="R1346" s="295"/>
      <c r="S1346" s="295"/>
      <c r="T1346" s="296"/>
      <c r="U1346" s="15"/>
      <c r="V1346" s="15"/>
      <c r="W1346" s="15"/>
      <c r="X1346" s="15"/>
      <c r="Y1346" s="15"/>
      <c r="Z1346" s="15"/>
      <c r="AA1346" s="15"/>
      <c r="AB1346" s="15"/>
      <c r="AC1346" s="15"/>
      <c r="AD1346" s="15"/>
      <c r="AE1346" s="15"/>
      <c r="AT1346" s="297" t="s">
        <v>199</v>
      </c>
      <c r="AU1346" s="297" t="s">
        <v>85</v>
      </c>
      <c r="AV1346" s="15" t="s">
        <v>234</v>
      </c>
      <c r="AW1346" s="15" t="s">
        <v>32</v>
      </c>
      <c r="AX1346" s="15" t="s">
        <v>83</v>
      </c>
      <c r="AY1346" s="297" t="s">
        <v>195</v>
      </c>
    </row>
    <row r="1347" s="2" customFormat="1" ht="24.15" customHeight="1">
      <c r="A1347" s="39"/>
      <c r="B1347" s="40"/>
      <c r="C1347" s="200" t="s">
        <v>555</v>
      </c>
      <c r="D1347" s="200" t="s">
        <v>191</v>
      </c>
      <c r="E1347" s="201" t="s">
        <v>1869</v>
      </c>
      <c r="F1347" s="202" t="s">
        <v>1870</v>
      </c>
      <c r="G1347" s="203" t="s">
        <v>513</v>
      </c>
      <c r="H1347" s="204">
        <v>828.38999999999999</v>
      </c>
      <c r="I1347" s="205"/>
      <c r="J1347" s="206">
        <f>ROUND(I1347*H1347,2)</f>
        <v>0</v>
      </c>
      <c r="K1347" s="202" t="s">
        <v>1412</v>
      </c>
      <c r="L1347" s="45"/>
      <c r="M1347" s="207" t="s">
        <v>1</v>
      </c>
      <c r="N1347" s="208" t="s">
        <v>41</v>
      </c>
      <c r="O1347" s="92"/>
      <c r="P1347" s="209">
        <f>O1347*H1347</f>
        <v>0</v>
      </c>
      <c r="Q1347" s="209">
        <v>0</v>
      </c>
      <c r="R1347" s="209">
        <f>Q1347*H1347</f>
        <v>0</v>
      </c>
      <c r="S1347" s="209">
        <v>0</v>
      </c>
      <c r="T1347" s="210">
        <f>S1347*H1347</f>
        <v>0</v>
      </c>
      <c r="U1347" s="39"/>
      <c r="V1347" s="39"/>
      <c r="W1347" s="39"/>
      <c r="X1347" s="39"/>
      <c r="Y1347" s="39"/>
      <c r="Z1347" s="39"/>
      <c r="AA1347" s="39"/>
      <c r="AB1347" s="39"/>
      <c r="AC1347" s="39"/>
      <c r="AD1347" s="39"/>
      <c r="AE1347" s="39"/>
      <c r="AR1347" s="211" t="s">
        <v>234</v>
      </c>
      <c r="AT1347" s="211" t="s">
        <v>191</v>
      </c>
      <c r="AU1347" s="211" t="s">
        <v>85</v>
      </c>
      <c r="AY1347" s="18" t="s">
        <v>195</v>
      </c>
      <c r="BE1347" s="212">
        <f>IF(N1347="základní",J1347,0)</f>
        <v>0</v>
      </c>
      <c r="BF1347" s="212">
        <f>IF(N1347="snížená",J1347,0)</f>
        <v>0</v>
      </c>
      <c r="BG1347" s="212">
        <f>IF(N1347="zákl. přenesená",J1347,0)</f>
        <v>0</v>
      </c>
      <c r="BH1347" s="212">
        <f>IF(N1347="sníž. přenesená",J1347,0)</f>
        <v>0</v>
      </c>
      <c r="BI1347" s="212">
        <f>IF(N1347="nulová",J1347,0)</f>
        <v>0</v>
      </c>
      <c r="BJ1347" s="18" t="s">
        <v>83</v>
      </c>
      <c r="BK1347" s="212">
        <f>ROUND(I1347*H1347,2)</f>
        <v>0</v>
      </c>
      <c r="BL1347" s="18" t="s">
        <v>234</v>
      </c>
      <c r="BM1347" s="211" t="s">
        <v>3795</v>
      </c>
    </row>
    <row r="1348" s="10" customFormat="1">
      <c r="A1348" s="10"/>
      <c r="B1348" s="218"/>
      <c r="C1348" s="219"/>
      <c r="D1348" s="213" t="s">
        <v>199</v>
      </c>
      <c r="E1348" s="220" t="s">
        <v>1</v>
      </c>
      <c r="F1348" s="221" t="s">
        <v>3111</v>
      </c>
      <c r="G1348" s="219"/>
      <c r="H1348" s="220" t="s">
        <v>1</v>
      </c>
      <c r="I1348" s="222"/>
      <c r="J1348" s="219"/>
      <c r="K1348" s="219"/>
      <c r="L1348" s="223"/>
      <c r="M1348" s="224"/>
      <c r="N1348" s="225"/>
      <c r="O1348" s="225"/>
      <c r="P1348" s="225"/>
      <c r="Q1348" s="225"/>
      <c r="R1348" s="225"/>
      <c r="S1348" s="225"/>
      <c r="T1348" s="226"/>
      <c r="U1348" s="10"/>
      <c r="V1348" s="10"/>
      <c r="W1348" s="10"/>
      <c r="X1348" s="10"/>
      <c r="Y1348" s="10"/>
      <c r="Z1348" s="10"/>
      <c r="AA1348" s="10"/>
      <c r="AB1348" s="10"/>
      <c r="AC1348" s="10"/>
      <c r="AD1348" s="10"/>
      <c r="AE1348" s="10"/>
      <c r="AT1348" s="227" t="s">
        <v>199</v>
      </c>
      <c r="AU1348" s="227" t="s">
        <v>85</v>
      </c>
      <c r="AV1348" s="10" t="s">
        <v>83</v>
      </c>
      <c r="AW1348" s="10" t="s">
        <v>32</v>
      </c>
      <c r="AX1348" s="10" t="s">
        <v>76</v>
      </c>
      <c r="AY1348" s="227" t="s">
        <v>195</v>
      </c>
    </row>
    <row r="1349" s="10" customFormat="1">
      <c r="A1349" s="10"/>
      <c r="B1349" s="218"/>
      <c r="C1349" s="219"/>
      <c r="D1349" s="213" t="s">
        <v>199</v>
      </c>
      <c r="E1349" s="220" t="s">
        <v>1</v>
      </c>
      <c r="F1349" s="221" t="s">
        <v>3528</v>
      </c>
      <c r="G1349" s="219"/>
      <c r="H1349" s="220" t="s">
        <v>1</v>
      </c>
      <c r="I1349" s="222"/>
      <c r="J1349" s="219"/>
      <c r="K1349" s="219"/>
      <c r="L1349" s="223"/>
      <c r="M1349" s="224"/>
      <c r="N1349" s="225"/>
      <c r="O1349" s="225"/>
      <c r="P1349" s="225"/>
      <c r="Q1349" s="225"/>
      <c r="R1349" s="225"/>
      <c r="S1349" s="225"/>
      <c r="T1349" s="226"/>
      <c r="U1349" s="10"/>
      <c r="V1349" s="10"/>
      <c r="W1349" s="10"/>
      <c r="X1349" s="10"/>
      <c r="Y1349" s="10"/>
      <c r="Z1349" s="10"/>
      <c r="AA1349" s="10"/>
      <c r="AB1349" s="10"/>
      <c r="AC1349" s="10"/>
      <c r="AD1349" s="10"/>
      <c r="AE1349" s="10"/>
      <c r="AT1349" s="227" t="s">
        <v>199</v>
      </c>
      <c r="AU1349" s="227" t="s">
        <v>85</v>
      </c>
      <c r="AV1349" s="10" t="s">
        <v>83</v>
      </c>
      <c r="AW1349" s="10" t="s">
        <v>32</v>
      </c>
      <c r="AX1349" s="10" t="s">
        <v>76</v>
      </c>
      <c r="AY1349" s="227" t="s">
        <v>195</v>
      </c>
    </row>
    <row r="1350" s="11" customFormat="1">
      <c r="A1350" s="11"/>
      <c r="B1350" s="228"/>
      <c r="C1350" s="229"/>
      <c r="D1350" s="213" t="s">
        <v>199</v>
      </c>
      <c r="E1350" s="230" t="s">
        <v>1</v>
      </c>
      <c r="F1350" s="231" t="s">
        <v>3629</v>
      </c>
      <c r="G1350" s="229"/>
      <c r="H1350" s="232">
        <v>211.21000000000001</v>
      </c>
      <c r="I1350" s="233"/>
      <c r="J1350" s="229"/>
      <c r="K1350" s="229"/>
      <c r="L1350" s="234"/>
      <c r="M1350" s="235"/>
      <c r="N1350" s="236"/>
      <c r="O1350" s="236"/>
      <c r="P1350" s="236"/>
      <c r="Q1350" s="236"/>
      <c r="R1350" s="236"/>
      <c r="S1350" s="236"/>
      <c r="T1350" s="237"/>
      <c r="U1350" s="11"/>
      <c r="V1350" s="11"/>
      <c r="W1350" s="11"/>
      <c r="X1350" s="11"/>
      <c r="Y1350" s="11"/>
      <c r="Z1350" s="11"/>
      <c r="AA1350" s="11"/>
      <c r="AB1350" s="11"/>
      <c r="AC1350" s="11"/>
      <c r="AD1350" s="11"/>
      <c r="AE1350" s="11"/>
      <c r="AT1350" s="238" t="s">
        <v>199</v>
      </c>
      <c r="AU1350" s="238" t="s">
        <v>85</v>
      </c>
      <c r="AV1350" s="11" t="s">
        <v>85</v>
      </c>
      <c r="AW1350" s="11" t="s">
        <v>32</v>
      </c>
      <c r="AX1350" s="11" t="s">
        <v>76</v>
      </c>
      <c r="AY1350" s="238" t="s">
        <v>195</v>
      </c>
    </row>
    <row r="1351" s="11" customFormat="1">
      <c r="A1351" s="11"/>
      <c r="B1351" s="228"/>
      <c r="C1351" s="229"/>
      <c r="D1351" s="213" t="s">
        <v>199</v>
      </c>
      <c r="E1351" s="230" t="s">
        <v>1</v>
      </c>
      <c r="F1351" s="231" t="s">
        <v>3630</v>
      </c>
      <c r="G1351" s="229"/>
      <c r="H1351" s="232">
        <v>196.63</v>
      </c>
      <c r="I1351" s="233"/>
      <c r="J1351" s="229"/>
      <c r="K1351" s="229"/>
      <c r="L1351" s="234"/>
      <c r="M1351" s="235"/>
      <c r="N1351" s="236"/>
      <c r="O1351" s="236"/>
      <c r="P1351" s="236"/>
      <c r="Q1351" s="236"/>
      <c r="R1351" s="236"/>
      <c r="S1351" s="236"/>
      <c r="T1351" s="237"/>
      <c r="U1351" s="11"/>
      <c r="V1351" s="11"/>
      <c r="W1351" s="11"/>
      <c r="X1351" s="11"/>
      <c r="Y1351" s="11"/>
      <c r="Z1351" s="11"/>
      <c r="AA1351" s="11"/>
      <c r="AB1351" s="11"/>
      <c r="AC1351" s="11"/>
      <c r="AD1351" s="11"/>
      <c r="AE1351" s="11"/>
      <c r="AT1351" s="238" t="s">
        <v>199</v>
      </c>
      <c r="AU1351" s="238" t="s">
        <v>85</v>
      </c>
      <c r="AV1351" s="11" t="s">
        <v>85</v>
      </c>
      <c r="AW1351" s="11" t="s">
        <v>32</v>
      </c>
      <c r="AX1351" s="11" t="s">
        <v>76</v>
      </c>
      <c r="AY1351" s="238" t="s">
        <v>195</v>
      </c>
    </row>
    <row r="1352" s="11" customFormat="1">
      <c r="A1352" s="11"/>
      <c r="B1352" s="228"/>
      <c r="C1352" s="229"/>
      <c r="D1352" s="213" t="s">
        <v>199</v>
      </c>
      <c r="E1352" s="230" t="s">
        <v>1</v>
      </c>
      <c r="F1352" s="231" t="s">
        <v>3631</v>
      </c>
      <c r="G1352" s="229"/>
      <c r="H1352" s="232">
        <v>195.90000000000001</v>
      </c>
      <c r="I1352" s="233"/>
      <c r="J1352" s="229"/>
      <c r="K1352" s="229"/>
      <c r="L1352" s="234"/>
      <c r="M1352" s="235"/>
      <c r="N1352" s="236"/>
      <c r="O1352" s="236"/>
      <c r="P1352" s="236"/>
      <c r="Q1352" s="236"/>
      <c r="R1352" s="236"/>
      <c r="S1352" s="236"/>
      <c r="T1352" s="237"/>
      <c r="U1352" s="11"/>
      <c r="V1352" s="11"/>
      <c r="W1352" s="11"/>
      <c r="X1352" s="11"/>
      <c r="Y1352" s="11"/>
      <c r="Z1352" s="11"/>
      <c r="AA1352" s="11"/>
      <c r="AB1352" s="11"/>
      <c r="AC1352" s="11"/>
      <c r="AD1352" s="11"/>
      <c r="AE1352" s="11"/>
      <c r="AT1352" s="238" t="s">
        <v>199</v>
      </c>
      <c r="AU1352" s="238" t="s">
        <v>85</v>
      </c>
      <c r="AV1352" s="11" t="s">
        <v>85</v>
      </c>
      <c r="AW1352" s="11" t="s">
        <v>32</v>
      </c>
      <c r="AX1352" s="11" t="s">
        <v>76</v>
      </c>
      <c r="AY1352" s="238" t="s">
        <v>195</v>
      </c>
    </row>
    <row r="1353" s="11" customFormat="1">
      <c r="A1353" s="11"/>
      <c r="B1353" s="228"/>
      <c r="C1353" s="229"/>
      <c r="D1353" s="213" t="s">
        <v>199</v>
      </c>
      <c r="E1353" s="230" t="s">
        <v>1</v>
      </c>
      <c r="F1353" s="231" t="s">
        <v>3632</v>
      </c>
      <c r="G1353" s="229"/>
      <c r="H1353" s="232">
        <v>111.2</v>
      </c>
      <c r="I1353" s="233"/>
      <c r="J1353" s="229"/>
      <c r="K1353" s="229"/>
      <c r="L1353" s="234"/>
      <c r="M1353" s="235"/>
      <c r="N1353" s="236"/>
      <c r="O1353" s="236"/>
      <c r="P1353" s="236"/>
      <c r="Q1353" s="236"/>
      <c r="R1353" s="236"/>
      <c r="S1353" s="236"/>
      <c r="T1353" s="237"/>
      <c r="U1353" s="11"/>
      <c r="V1353" s="11"/>
      <c r="W1353" s="11"/>
      <c r="X1353" s="11"/>
      <c r="Y1353" s="11"/>
      <c r="Z1353" s="11"/>
      <c r="AA1353" s="11"/>
      <c r="AB1353" s="11"/>
      <c r="AC1353" s="11"/>
      <c r="AD1353" s="11"/>
      <c r="AE1353" s="11"/>
      <c r="AT1353" s="238" t="s">
        <v>199</v>
      </c>
      <c r="AU1353" s="238" t="s">
        <v>85</v>
      </c>
      <c r="AV1353" s="11" t="s">
        <v>85</v>
      </c>
      <c r="AW1353" s="11" t="s">
        <v>32</v>
      </c>
      <c r="AX1353" s="11" t="s">
        <v>76</v>
      </c>
      <c r="AY1353" s="238" t="s">
        <v>195</v>
      </c>
    </row>
    <row r="1354" s="11" customFormat="1">
      <c r="A1354" s="11"/>
      <c r="B1354" s="228"/>
      <c r="C1354" s="229"/>
      <c r="D1354" s="213" t="s">
        <v>199</v>
      </c>
      <c r="E1354" s="230" t="s">
        <v>1</v>
      </c>
      <c r="F1354" s="231" t="s">
        <v>3633</v>
      </c>
      <c r="G1354" s="229"/>
      <c r="H1354" s="232">
        <v>109.47</v>
      </c>
      <c r="I1354" s="233"/>
      <c r="J1354" s="229"/>
      <c r="K1354" s="229"/>
      <c r="L1354" s="234"/>
      <c r="M1354" s="235"/>
      <c r="N1354" s="236"/>
      <c r="O1354" s="236"/>
      <c r="P1354" s="236"/>
      <c r="Q1354" s="236"/>
      <c r="R1354" s="236"/>
      <c r="S1354" s="236"/>
      <c r="T1354" s="237"/>
      <c r="U1354" s="11"/>
      <c r="V1354" s="11"/>
      <c r="W1354" s="11"/>
      <c r="X1354" s="11"/>
      <c r="Y1354" s="11"/>
      <c r="Z1354" s="11"/>
      <c r="AA1354" s="11"/>
      <c r="AB1354" s="11"/>
      <c r="AC1354" s="11"/>
      <c r="AD1354" s="11"/>
      <c r="AE1354" s="11"/>
      <c r="AT1354" s="238" t="s">
        <v>199</v>
      </c>
      <c r="AU1354" s="238" t="s">
        <v>85</v>
      </c>
      <c r="AV1354" s="11" t="s">
        <v>85</v>
      </c>
      <c r="AW1354" s="11" t="s">
        <v>32</v>
      </c>
      <c r="AX1354" s="11" t="s">
        <v>76</v>
      </c>
      <c r="AY1354" s="238" t="s">
        <v>195</v>
      </c>
    </row>
    <row r="1355" s="11" customFormat="1">
      <c r="A1355" s="11"/>
      <c r="B1355" s="228"/>
      <c r="C1355" s="229"/>
      <c r="D1355" s="213" t="s">
        <v>199</v>
      </c>
      <c r="E1355" s="230" t="s">
        <v>1</v>
      </c>
      <c r="F1355" s="231" t="s">
        <v>3634</v>
      </c>
      <c r="G1355" s="229"/>
      <c r="H1355" s="232">
        <v>3.98</v>
      </c>
      <c r="I1355" s="233"/>
      <c r="J1355" s="229"/>
      <c r="K1355" s="229"/>
      <c r="L1355" s="234"/>
      <c r="M1355" s="235"/>
      <c r="N1355" s="236"/>
      <c r="O1355" s="236"/>
      <c r="P1355" s="236"/>
      <c r="Q1355" s="236"/>
      <c r="R1355" s="236"/>
      <c r="S1355" s="236"/>
      <c r="T1355" s="237"/>
      <c r="U1355" s="11"/>
      <c r="V1355" s="11"/>
      <c r="W1355" s="11"/>
      <c r="X1355" s="11"/>
      <c r="Y1355" s="11"/>
      <c r="Z1355" s="11"/>
      <c r="AA1355" s="11"/>
      <c r="AB1355" s="11"/>
      <c r="AC1355" s="11"/>
      <c r="AD1355" s="11"/>
      <c r="AE1355" s="11"/>
      <c r="AT1355" s="238" t="s">
        <v>199</v>
      </c>
      <c r="AU1355" s="238" t="s">
        <v>85</v>
      </c>
      <c r="AV1355" s="11" t="s">
        <v>85</v>
      </c>
      <c r="AW1355" s="11" t="s">
        <v>32</v>
      </c>
      <c r="AX1355" s="11" t="s">
        <v>76</v>
      </c>
      <c r="AY1355" s="238" t="s">
        <v>195</v>
      </c>
    </row>
    <row r="1356" s="15" customFormat="1">
      <c r="A1356" s="15"/>
      <c r="B1356" s="287"/>
      <c r="C1356" s="288"/>
      <c r="D1356" s="213" t="s">
        <v>199</v>
      </c>
      <c r="E1356" s="289" t="s">
        <v>1</v>
      </c>
      <c r="F1356" s="290" t="s">
        <v>1422</v>
      </c>
      <c r="G1356" s="288"/>
      <c r="H1356" s="291">
        <v>828.38999999999999</v>
      </c>
      <c r="I1356" s="292"/>
      <c r="J1356" s="288"/>
      <c r="K1356" s="288"/>
      <c r="L1356" s="293"/>
      <c r="M1356" s="294"/>
      <c r="N1356" s="295"/>
      <c r="O1356" s="295"/>
      <c r="P1356" s="295"/>
      <c r="Q1356" s="295"/>
      <c r="R1356" s="295"/>
      <c r="S1356" s="295"/>
      <c r="T1356" s="296"/>
      <c r="U1356" s="15"/>
      <c r="V1356" s="15"/>
      <c r="W1356" s="15"/>
      <c r="X1356" s="15"/>
      <c r="Y1356" s="15"/>
      <c r="Z1356" s="15"/>
      <c r="AA1356" s="15"/>
      <c r="AB1356" s="15"/>
      <c r="AC1356" s="15"/>
      <c r="AD1356" s="15"/>
      <c r="AE1356" s="15"/>
      <c r="AT1356" s="297" t="s">
        <v>199</v>
      </c>
      <c r="AU1356" s="297" t="s">
        <v>85</v>
      </c>
      <c r="AV1356" s="15" t="s">
        <v>234</v>
      </c>
      <c r="AW1356" s="15" t="s">
        <v>32</v>
      </c>
      <c r="AX1356" s="15" t="s">
        <v>83</v>
      </c>
      <c r="AY1356" s="297" t="s">
        <v>195</v>
      </c>
    </row>
    <row r="1357" s="2" customFormat="1" ht="33" customHeight="1">
      <c r="A1357" s="39"/>
      <c r="B1357" s="40"/>
      <c r="C1357" s="200" t="s">
        <v>559</v>
      </c>
      <c r="D1357" s="200" t="s">
        <v>191</v>
      </c>
      <c r="E1357" s="201" t="s">
        <v>3796</v>
      </c>
      <c r="F1357" s="202" t="s">
        <v>1873</v>
      </c>
      <c r="G1357" s="203" t="s">
        <v>1804</v>
      </c>
      <c r="H1357" s="204">
        <v>2</v>
      </c>
      <c r="I1357" s="205"/>
      <c r="J1357" s="206">
        <f>ROUND(I1357*H1357,2)</f>
        <v>0</v>
      </c>
      <c r="K1357" s="202" t="s">
        <v>1</v>
      </c>
      <c r="L1357" s="45"/>
      <c r="M1357" s="207" t="s">
        <v>1</v>
      </c>
      <c r="N1357" s="208" t="s">
        <v>41</v>
      </c>
      <c r="O1357" s="92"/>
      <c r="P1357" s="209">
        <f>O1357*H1357</f>
        <v>0</v>
      </c>
      <c r="Q1357" s="209">
        <v>0</v>
      </c>
      <c r="R1357" s="209">
        <f>Q1357*H1357</f>
        <v>0</v>
      </c>
      <c r="S1357" s="209">
        <v>0</v>
      </c>
      <c r="T1357" s="210">
        <f>S1357*H1357</f>
        <v>0</v>
      </c>
      <c r="U1357" s="39"/>
      <c r="V1357" s="39"/>
      <c r="W1357" s="39"/>
      <c r="X1357" s="39"/>
      <c r="Y1357" s="39"/>
      <c r="Z1357" s="39"/>
      <c r="AA1357" s="39"/>
      <c r="AB1357" s="39"/>
      <c r="AC1357" s="39"/>
      <c r="AD1357" s="39"/>
      <c r="AE1357" s="39"/>
      <c r="AR1357" s="211" t="s">
        <v>234</v>
      </c>
      <c r="AT1357" s="211" t="s">
        <v>191</v>
      </c>
      <c r="AU1357" s="211" t="s">
        <v>85</v>
      </c>
      <c r="AY1357" s="18" t="s">
        <v>195</v>
      </c>
      <c r="BE1357" s="212">
        <f>IF(N1357="základní",J1357,0)</f>
        <v>0</v>
      </c>
      <c r="BF1357" s="212">
        <f>IF(N1357="snížená",J1357,0)</f>
        <v>0</v>
      </c>
      <c r="BG1357" s="212">
        <f>IF(N1357="zákl. přenesená",J1357,0)</f>
        <v>0</v>
      </c>
      <c r="BH1357" s="212">
        <f>IF(N1357="sníž. přenesená",J1357,0)</f>
        <v>0</v>
      </c>
      <c r="BI1357" s="212">
        <f>IF(N1357="nulová",J1357,0)</f>
        <v>0</v>
      </c>
      <c r="BJ1357" s="18" t="s">
        <v>83</v>
      </c>
      <c r="BK1357" s="212">
        <f>ROUND(I1357*H1357,2)</f>
        <v>0</v>
      </c>
      <c r="BL1357" s="18" t="s">
        <v>234</v>
      </c>
      <c r="BM1357" s="211" t="s">
        <v>3797</v>
      </c>
    </row>
    <row r="1358" s="2" customFormat="1">
      <c r="A1358" s="39"/>
      <c r="B1358" s="40"/>
      <c r="C1358" s="41"/>
      <c r="D1358" s="213" t="s">
        <v>197</v>
      </c>
      <c r="E1358" s="41"/>
      <c r="F1358" s="214" t="s">
        <v>3798</v>
      </c>
      <c r="G1358" s="41"/>
      <c r="H1358" s="41"/>
      <c r="I1358" s="215"/>
      <c r="J1358" s="41"/>
      <c r="K1358" s="41"/>
      <c r="L1358" s="45"/>
      <c r="M1358" s="216"/>
      <c r="N1358" s="217"/>
      <c r="O1358" s="92"/>
      <c r="P1358" s="92"/>
      <c r="Q1358" s="92"/>
      <c r="R1358" s="92"/>
      <c r="S1358" s="92"/>
      <c r="T1358" s="93"/>
      <c r="U1358" s="39"/>
      <c r="V1358" s="39"/>
      <c r="W1358" s="39"/>
      <c r="X1358" s="39"/>
      <c r="Y1358" s="39"/>
      <c r="Z1358" s="39"/>
      <c r="AA1358" s="39"/>
      <c r="AB1358" s="39"/>
      <c r="AC1358" s="39"/>
      <c r="AD1358" s="39"/>
      <c r="AE1358" s="39"/>
      <c r="AT1358" s="18" t="s">
        <v>197</v>
      </c>
      <c r="AU1358" s="18" t="s">
        <v>85</v>
      </c>
    </row>
    <row r="1359" s="11" customFormat="1">
      <c r="A1359" s="11"/>
      <c r="B1359" s="228"/>
      <c r="C1359" s="229"/>
      <c r="D1359" s="213" t="s">
        <v>199</v>
      </c>
      <c r="E1359" s="230" t="s">
        <v>1</v>
      </c>
      <c r="F1359" s="231" t="s">
        <v>3799</v>
      </c>
      <c r="G1359" s="229"/>
      <c r="H1359" s="232">
        <v>1</v>
      </c>
      <c r="I1359" s="233"/>
      <c r="J1359" s="229"/>
      <c r="K1359" s="229"/>
      <c r="L1359" s="234"/>
      <c r="M1359" s="235"/>
      <c r="N1359" s="236"/>
      <c r="O1359" s="236"/>
      <c r="P1359" s="236"/>
      <c r="Q1359" s="236"/>
      <c r="R1359" s="236"/>
      <c r="S1359" s="236"/>
      <c r="T1359" s="237"/>
      <c r="U1359" s="11"/>
      <c r="V1359" s="11"/>
      <c r="W1359" s="11"/>
      <c r="X1359" s="11"/>
      <c r="Y1359" s="11"/>
      <c r="Z1359" s="11"/>
      <c r="AA1359" s="11"/>
      <c r="AB1359" s="11"/>
      <c r="AC1359" s="11"/>
      <c r="AD1359" s="11"/>
      <c r="AE1359" s="11"/>
      <c r="AT1359" s="238" t="s">
        <v>199</v>
      </c>
      <c r="AU1359" s="238" t="s">
        <v>85</v>
      </c>
      <c r="AV1359" s="11" t="s">
        <v>85</v>
      </c>
      <c r="AW1359" s="11" t="s">
        <v>32</v>
      </c>
      <c r="AX1359" s="11" t="s">
        <v>76</v>
      </c>
      <c r="AY1359" s="238" t="s">
        <v>195</v>
      </c>
    </row>
    <row r="1360" s="11" customFormat="1">
      <c r="A1360" s="11"/>
      <c r="B1360" s="228"/>
      <c r="C1360" s="229"/>
      <c r="D1360" s="213" t="s">
        <v>199</v>
      </c>
      <c r="E1360" s="230" t="s">
        <v>1</v>
      </c>
      <c r="F1360" s="231" t="s">
        <v>3800</v>
      </c>
      <c r="G1360" s="229"/>
      <c r="H1360" s="232">
        <v>1</v>
      </c>
      <c r="I1360" s="233"/>
      <c r="J1360" s="229"/>
      <c r="K1360" s="229"/>
      <c r="L1360" s="234"/>
      <c r="M1360" s="235"/>
      <c r="N1360" s="236"/>
      <c r="O1360" s="236"/>
      <c r="P1360" s="236"/>
      <c r="Q1360" s="236"/>
      <c r="R1360" s="236"/>
      <c r="S1360" s="236"/>
      <c r="T1360" s="237"/>
      <c r="U1360" s="11"/>
      <c r="V1360" s="11"/>
      <c r="W1360" s="11"/>
      <c r="X1360" s="11"/>
      <c r="Y1360" s="11"/>
      <c r="Z1360" s="11"/>
      <c r="AA1360" s="11"/>
      <c r="AB1360" s="11"/>
      <c r="AC1360" s="11"/>
      <c r="AD1360" s="11"/>
      <c r="AE1360" s="11"/>
      <c r="AT1360" s="238" t="s">
        <v>199</v>
      </c>
      <c r="AU1360" s="238" t="s">
        <v>85</v>
      </c>
      <c r="AV1360" s="11" t="s">
        <v>85</v>
      </c>
      <c r="AW1360" s="11" t="s">
        <v>32</v>
      </c>
      <c r="AX1360" s="11" t="s">
        <v>76</v>
      </c>
      <c r="AY1360" s="238" t="s">
        <v>195</v>
      </c>
    </row>
    <row r="1361" s="15" customFormat="1">
      <c r="A1361" s="15"/>
      <c r="B1361" s="287"/>
      <c r="C1361" s="288"/>
      <c r="D1361" s="213" t="s">
        <v>199</v>
      </c>
      <c r="E1361" s="289" t="s">
        <v>1</v>
      </c>
      <c r="F1361" s="290" t="s">
        <v>1422</v>
      </c>
      <c r="G1361" s="288"/>
      <c r="H1361" s="291">
        <v>2</v>
      </c>
      <c r="I1361" s="292"/>
      <c r="J1361" s="288"/>
      <c r="K1361" s="288"/>
      <c r="L1361" s="293"/>
      <c r="M1361" s="294"/>
      <c r="N1361" s="295"/>
      <c r="O1361" s="295"/>
      <c r="P1361" s="295"/>
      <c r="Q1361" s="295"/>
      <c r="R1361" s="295"/>
      <c r="S1361" s="295"/>
      <c r="T1361" s="296"/>
      <c r="U1361" s="15"/>
      <c r="V1361" s="15"/>
      <c r="W1361" s="15"/>
      <c r="X1361" s="15"/>
      <c r="Y1361" s="15"/>
      <c r="Z1361" s="15"/>
      <c r="AA1361" s="15"/>
      <c r="AB1361" s="15"/>
      <c r="AC1361" s="15"/>
      <c r="AD1361" s="15"/>
      <c r="AE1361" s="15"/>
      <c r="AT1361" s="297" t="s">
        <v>199</v>
      </c>
      <c r="AU1361" s="297" t="s">
        <v>85</v>
      </c>
      <c r="AV1361" s="15" t="s">
        <v>234</v>
      </c>
      <c r="AW1361" s="15" t="s">
        <v>32</v>
      </c>
      <c r="AX1361" s="15" t="s">
        <v>83</v>
      </c>
      <c r="AY1361" s="297" t="s">
        <v>195</v>
      </c>
    </row>
    <row r="1362" s="2" customFormat="1" ht="24.15" customHeight="1">
      <c r="A1362" s="39"/>
      <c r="B1362" s="40"/>
      <c r="C1362" s="200" t="s">
        <v>563</v>
      </c>
      <c r="D1362" s="200" t="s">
        <v>191</v>
      </c>
      <c r="E1362" s="201" t="s">
        <v>3801</v>
      </c>
      <c r="F1362" s="202" t="s">
        <v>1877</v>
      </c>
      <c r="G1362" s="203" t="s">
        <v>1804</v>
      </c>
      <c r="H1362" s="204">
        <v>42</v>
      </c>
      <c r="I1362" s="205"/>
      <c r="J1362" s="206">
        <f>ROUND(I1362*H1362,2)</f>
        <v>0</v>
      </c>
      <c r="K1362" s="202" t="s">
        <v>1</v>
      </c>
      <c r="L1362" s="45"/>
      <c r="M1362" s="207" t="s">
        <v>1</v>
      </c>
      <c r="N1362" s="208" t="s">
        <v>41</v>
      </c>
      <c r="O1362" s="92"/>
      <c r="P1362" s="209">
        <f>O1362*H1362</f>
        <v>0</v>
      </c>
      <c r="Q1362" s="209">
        <v>0</v>
      </c>
      <c r="R1362" s="209">
        <f>Q1362*H1362</f>
        <v>0</v>
      </c>
      <c r="S1362" s="209">
        <v>0</v>
      </c>
      <c r="T1362" s="210">
        <f>S1362*H1362</f>
        <v>0</v>
      </c>
      <c r="U1362" s="39"/>
      <c r="V1362" s="39"/>
      <c r="W1362" s="39"/>
      <c r="X1362" s="39"/>
      <c r="Y1362" s="39"/>
      <c r="Z1362" s="39"/>
      <c r="AA1362" s="39"/>
      <c r="AB1362" s="39"/>
      <c r="AC1362" s="39"/>
      <c r="AD1362" s="39"/>
      <c r="AE1362" s="39"/>
      <c r="AR1362" s="211" t="s">
        <v>234</v>
      </c>
      <c r="AT1362" s="211" t="s">
        <v>191</v>
      </c>
      <c r="AU1362" s="211" t="s">
        <v>85</v>
      </c>
      <c r="AY1362" s="18" t="s">
        <v>195</v>
      </c>
      <c r="BE1362" s="212">
        <f>IF(N1362="základní",J1362,0)</f>
        <v>0</v>
      </c>
      <c r="BF1362" s="212">
        <f>IF(N1362="snížená",J1362,0)</f>
        <v>0</v>
      </c>
      <c r="BG1362" s="212">
        <f>IF(N1362="zákl. přenesená",J1362,0)</f>
        <v>0</v>
      </c>
      <c r="BH1362" s="212">
        <f>IF(N1362="sníž. přenesená",J1362,0)</f>
        <v>0</v>
      </c>
      <c r="BI1362" s="212">
        <f>IF(N1362="nulová",J1362,0)</f>
        <v>0</v>
      </c>
      <c r="BJ1362" s="18" t="s">
        <v>83</v>
      </c>
      <c r="BK1362" s="212">
        <f>ROUND(I1362*H1362,2)</f>
        <v>0</v>
      </c>
      <c r="BL1362" s="18" t="s">
        <v>234</v>
      </c>
      <c r="BM1362" s="211" t="s">
        <v>3802</v>
      </c>
    </row>
    <row r="1363" s="2" customFormat="1">
      <c r="A1363" s="39"/>
      <c r="B1363" s="40"/>
      <c r="C1363" s="41"/>
      <c r="D1363" s="213" t="s">
        <v>197</v>
      </c>
      <c r="E1363" s="41"/>
      <c r="F1363" s="214" t="s">
        <v>3803</v>
      </c>
      <c r="G1363" s="41"/>
      <c r="H1363" s="41"/>
      <c r="I1363" s="215"/>
      <c r="J1363" s="41"/>
      <c r="K1363" s="41"/>
      <c r="L1363" s="45"/>
      <c r="M1363" s="216"/>
      <c r="N1363" s="217"/>
      <c r="O1363" s="92"/>
      <c r="P1363" s="92"/>
      <c r="Q1363" s="92"/>
      <c r="R1363" s="92"/>
      <c r="S1363" s="92"/>
      <c r="T1363" s="93"/>
      <c r="U1363" s="39"/>
      <c r="V1363" s="39"/>
      <c r="W1363" s="39"/>
      <c r="X1363" s="39"/>
      <c r="Y1363" s="39"/>
      <c r="Z1363" s="39"/>
      <c r="AA1363" s="39"/>
      <c r="AB1363" s="39"/>
      <c r="AC1363" s="39"/>
      <c r="AD1363" s="39"/>
      <c r="AE1363" s="39"/>
      <c r="AT1363" s="18" t="s">
        <v>197</v>
      </c>
      <c r="AU1363" s="18" t="s">
        <v>85</v>
      </c>
    </row>
    <row r="1364" s="11" customFormat="1">
      <c r="A1364" s="11"/>
      <c r="B1364" s="228"/>
      <c r="C1364" s="229"/>
      <c r="D1364" s="213" t="s">
        <v>199</v>
      </c>
      <c r="E1364" s="230" t="s">
        <v>1</v>
      </c>
      <c r="F1364" s="231" t="s">
        <v>3804</v>
      </c>
      <c r="G1364" s="229"/>
      <c r="H1364" s="232">
        <v>14</v>
      </c>
      <c r="I1364" s="233"/>
      <c r="J1364" s="229"/>
      <c r="K1364" s="229"/>
      <c r="L1364" s="234"/>
      <c r="M1364" s="235"/>
      <c r="N1364" s="236"/>
      <c r="O1364" s="236"/>
      <c r="P1364" s="236"/>
      <c r="Q1364" s="236"/>
      <c r="R1364" s="236"/>
      <c r="S1364" s="236"/>
      <c r="T1364" s="237"/>
      <c r="U1364" s="11"/>
      <c r="V1364" s="11"/>
      <c r="W1364" s="11"/>
      <c r="X1364" s="11"/>
      <c r="Y1364" s="11"/>
      <c r="Z1364" s="11"/>
      <c r="AA1364" s="11"/>
      <c r="AB1364" s="11"/>
      <c r="AC1364" s="11"/>
      <c r="AD1364" s="11"/>
      <c r="AE1364" s="11"/>
      <c r="AT1364" s="238" t="s">
        <v>199</v>
      </c>
      <c r="AU1364" s="238" t="s">
        <v>85</v>
      </c>
      <c r="AV1364" s="11" t="s">
        <v>85</v>
      </c>
      <c r="AW1364" s="11" t="s">
        <v>32</v>
      </c>
      <c r="AX1364" s="11" t="s">
        <v>76</v>
      </c>
      <c r="AY1364" s="238" t="s">
        <v>195</v>
      </c>
    </row>
    <row r="1365" s="11" customFormat="1">
      <c r="A1365" s="11"/>
      <c r="B1365" s="228"/>
      <c r="C1365" s="229"/>
      <c r="D1365" s="213" t="s">
        <v>199</v>
      </c>
      <c r="E1365" s="230" t="s">
        <v>1</v>
      </c>
      <c r="F1365" s="231" t="s">
        <v>3805</v>
      </c>
      <c r="G1365" s="229"/>
      <c r="H1365" s="232">
        <v>10</v>
      </c>
      <c r="I1365" s="233"/>
      <c r="J1365" s="229"/>
      <c r="K1365" s="229"/>
      <c r="L1365" s="234"/>
      <c r="M1365" s="235"/>
      <c r="N1365" s="236"/>
      <c r="O1365" s="236"/>
      <c r="P1365" s="236"/>
      <c r="Q1365" s="236"/>
      <c r="R1365" s="236"/>
      <c r="S1365" s="236"/>
      <c r="T1365" s="237"/>
      <c r="U1365" s="11"/>
      <c r="V1365" s="11"/>
      <c r="W1365" s="11"/>
      <c r="X1365" s="11"/>
      <c r="Y1365" s="11"/>
      <c r="Z1365" s="11"/>
      <c r="AA1365" s="11"/>
      <c r="AB1365" s="11"/>
      <c r="AC1365" s="11"/>
      <c r="AD1365" s="11"/>
      <c r="AE1365" s="11"/>
      <c r="AT1365" s="238" t="s">
        <v>199</v>
      </c>
      <c r="AU1365" s="238" t="s">
        <v>85</v>
      </c>
      <c r="AV1365" s="11" t="s">
        <v>85</v>
      </c>
      <c r="AW1365" s="11" t="s">
        <v>32</v>
      </c>
      <c r="AX1365" s="11" t="s">
        <v>76</v>
      </c>
      <c r="AY1365" s="238" t="s">
        <v>195</v>
      </c>
    </row>
    <row r="1366" s="11" customFormat="1">
      <c r="A1366" s="11"/>
      <c r="B1366" s="228"/>
      <c r="C1366" s="229"/>
      <c r="D1366" s="213" t="s">
        <v>199</v>
      </c>
      <c r="E1366" s="230" t="s">
        <v>1</v>
      </c>
      <c r="F1366" s="231" t="s">
        <v>3806</v>
      </c>
      <c r="G1366" s="229"/>
      <c r="H1366" s="232">
        <v>6</v>
      </c>
      <c r="I1366" s="233"/>
      <c r="J1366" s="229"/>
      <c r="K1366" s="229"/>
      <c r="L1366" s="234"/>
      <c r="M1366" s="235"/>
      <c r="N1366" s="236"/>
      <c r="O1366" s="236"/>
      <c r="P1366" s="236"/>
      <c r="Q1366" s="236"/>
      <c r="R1366" s="236"/>
      <c r="S1366" s="236"/>
      <c r="T1366" s="237"/>
      <c r="U1366" s="11"/>
      <c r="V1366" s="11"/>
      <c r="W1366" s="11"/>
      <c r="X1366" s="11"/>
      <c r="Y1366" s="11"/>
      <c r="Z1366" s="11"/>
      <c r="AA1366" s="11"/>
      <c r="AB1366" s="11"/>
      <c r="AC1366" s="11"/>
      <c r="AD1366" s="11"/>
      <c r="AE1366" s="11"/>
      <c r="AT1366" s="238" t="s">
        <v>199</v>
      </c>
      <c r="AU1366" s="238" t="s">
        <v>85</v>
      </c>
      <c r="AV1366" s="11" t="s">
        <v>85</v>
      </c>
      <c r="AW1366" s="11" t="s">
        <v>32</v>
      </c>
      <c r="AX1366" s="11" t="s">
        <v>76</v>
      </c>
      <c r="AY1366" s="238" t="s">
        <v>195</v>
      </c>
    </row>
    <row r="1367" s="11" customFormat="1">
      <c r="A1367" s="11"/>
      <c r="B1367" s="228"/>
      <c r="C1367" s="229"/>
      <c r="D1367" s="213" t="s">
        <v>199</v>
      </c>
      <c r="E1367" s="230" t="s">
        <v>1</v>
      </c>
      <c r="F1367" s="231" t="s">
        <v>3807</v>
      </c>
      <c r="G1367" s="229"/>
      <c r="H1367" s="232">
        <v>6</v>
      </c>
      <c r="I1367" s="233"/>
      <c r="J1367" s="229"/>
      <c r="K1367" s="229"/>
      <c r="L1367" s="234"/>
      <c r="M1367" s="235"/>
      <c r="N1367" s="236"/>
      <c r="O1367" s="236"/>
      <c r="P1367" s="236"/>
      <c r="Q1367" s="236"/>
      <c r="R1367" s="236"/>
      <c r="S1367" s="236"/>
      <c r="T1367" s="237"/>
      <c r="U1367" s="11"/>
      <c r="V1367" s="11"/>
      <c r="W1367" s="11"/>
      <c r="X1367" s="11"/>
      <c r="Y1367" s="11"/>
      <c r="Z1367" s="11"/>
      <c r="AA1367" s="11"/>
      <c r="AB1367" s="11"/>
      <c r="AC1367" s="11"/>
      <c r="AD1367" s="11"/>
      <c r="AE1367" s="11"/>
      <c r="AT1367" s="238" t="s">
        <v>199</v>
      </c>
      <c r="AU1367" s="238" t="s">
        <v>85</v>
      </c>
      <c r="AV1367" s="11" t="s">
        <v>85</v>
      </c>
      <c r="AW1367" s="11" t="s">
        <v>32</v>
      </c>
      <c r="AX1367" s="11" t="s">
        <v>76</v>
      </c>
      <c r="AY1367" s="238" t="s">
        <v>195</v>
      </c>
    </row>
    <row r="1368" s="11" customFormat="1">
      <c r="A1368" s="11"/>
      <c r="B1368" s="228"/>
      <c r="C1368" s="229"/>
      <c r="D1368" s="213" t="s">
        <v>199</v>
      </c>
      <c r="E1368" s="230" t="s">
        <v>1</v>
      </c>
      <c r="F1368" s="231" t="s">
        <v>3808</v>
      </c>
      <c r="G1368" s="229"/>
      <c r="H1368" s="232">
        <v>6</v>
      </c>
      <c r="I1368" s="233"/>
      <c r="J1368" s="229"/>
      <c r="K1368" s="229"/>
      <c r="L1368" s="234"/>
      <c r="M1368" s="235"/>
      <c r="N1368" s="236"/>
      <c r="O1368" s="236"/>
      <c r="P1368" s="236"/>
      <c r="Q1368" s="236"/>
      <c r="R1368" s="236"/>
      <c r="S1368" s="236"/>
      <c r="T1368" s="237"/>
      <c r="U1368" s="11"/>
      <c r="V1368" s="11"/>
      <c r="W1368" s="11"/>
      <c r="X1368" s="11"/>
      <c r="Y1368" s="11"/>
      <c r="Z1368" s="11"/>
      <c r="AA1368" s="11"/>
      <c r="AB1368" s="11"/>
      <c r="AC1368" s="11"/>
      <c r="AD1368" s="11"/>
      <c r="AE1368" s="11"/>
      <c r="AT1368" s="238" t="s">
        <v>199</v>
      </c>
      <c r="AU1368" s="238" t="s">
        <v>85</v>
      </c>
      <c r="AV1368" s="11" t="s">
        <v>85</v>
      </c>
      <c r="AW1368" s="11" t="s">
        <v>32</v>
      </c>
      <c r="AX1368" s="11" t="s">
        <v>76</v>
      </c>
      <c r="AY1368" s="238" t="s">
        <v>195</v>
      </c>
    </row>
    <row r="1369" s="15" customFormat="1">
      <c r="A1369" s="15"/>
      <c r="B1369" s="287"/>
      <c r="C1369" s="288"/>
      <c r="D1369" s="213" t="s">
        <v>199</v>
      </c>
      <c r="E1369" s="289" t="s">
        <v>1</v>
      </c>
      <c r="F1369" s="290" t="s">
        <v>1422</v>
      </c>
      <c r="G1369" s="288"/>
      <c r="H1369" s="291">
        <v>42</v>
      </c>
      <c r="I1369" s="292"/>
      <c r="J1369" s="288"/>
      <c r="K1369" s="288"/>
      <c r="L1369" s="293"/>
      <c r="M1369" s="294"/>
      <c r="N1369" s="295"/>
      <c r="O1369" s="295"/>
      <c r="P1369" s="295"/>
      <c r="Q1369" s="295"/>
      <c r="R1369" s="295"/>
      <c r="S1369" s="295"/>
      <c r="T1369" s="296"/>
      <c r="U1369" s="15"/>
      <c r="V1369" s="15"/>
      <c r="W1369" s="15"/>
      <c r="X1369" s="15"/>
      <c r="Y1369" s="15"/>
      <c r="Z1369" s="15"/>
      <c r="AA1369" s="15"/>
      <c r="AB1369" s="15"/>
      <c r="AC1369" s="15"/>
      <c r="AD1369" s="15"/>
      <c r="AE1369" s="15"/>
      <c r="AT1369" s="297" t="s">
        <v>199</v>
      </c>
      <c r="AU1369" s="297" t="s">
        <v>85</v>
      </c>
      <c r="AV1369" s="15" t="s">
        <v>234</v>
      </c>
      <c r="AW1369" s="15" t="s">
        <v>32</v>
      </c>
      <c r="AX1369" s="15" t="s">
        <v>83</v>
      </c>
      <c r="AY1369" s="297" t="s">
        <v>195</v>
      </c>
    </row>
    <row r="1370" s="2" customFormat="1" ht="24.15" customHeight="1">
      <c r="A1370" s="39"/>
      <c r="B1370" s="40"/>
      <c r="C1370" s="200" t="s">
        <v>567</v>
      </c>
      <c r="D1370" s="200" t="s">
        <v>191</v>
      </c>
      <c r="E1370" s="201" t="s">
        <v>3809</v>
      </c>
      <c r="F1370" s="202" t="s">
        <v>1883</v>
      </c>
      <c r="G1370" s="203" t="s">
        <v>1</v>
      </c>
      <c r="H1370" s="204">
        <v>6</v>
      </c>
      <c r="I1370" s="205"/>
      <c r="J1370" s="206">
        <f>ROUND(I1370*H1370,2)</f>
        <v>0</v>
      </c>
      <c r="K1370" s="202" t="s">
        <v>1</v>
      </c>
      <c r="L1370" s="45"/>
      <c r="M1370" s="207" t="s">
        <v>1</v>
      </c>
      <c r="N1370" s="208" t="s">
        <v>41</v>
      </c>
      <c r="O1370" s="92"/>
      <c r="P1370" s="209">
        <f>O1370*H1370</f>
        <v>0</v>
      </c>
      <c r="Q1370" s="209">
        <v>0</v>
      </c>
      <c r="R1370" s="209">
        <f>Q1370*H1370</f>
        <v>0</v>
      </c>
      <c r="S1370" s="209">
        <v>0</v>
      </c>
      <c r="T1370" s="210">
        <f>S1370*H1370</f>
        <v>0</v>
      </c>
      <c r="U1370" s="39"/>
      <c r="V1370" s="39"/>
      <c r="W1370" s="39"/>
      <c r="X1370" s="39"/>
      <c r="Y1370" s="39"/>
      <c r="Z1370" s="39"/>
      <c r="AA1370" s="39"/>
      <c r="AB1370" s="39"/>
      <c r="AC1370" s="39"/>
      <c r="AD1370" s="39"/>
      <c r="AE1370" s="39"/>
      <c r="AR1370" s="211" t="s">
        <v>234</v>
      </c>
      <c r="AT1370" s="211" t="s">
        <v>191</v>
      </c>
      <c r="AU1370" s="211" t="s">
        <v>85</v>
      </c>
      <c r="AY1370" s="18" t="s">
        <v>195</v>
      </c>
      <c r="BE1370" s="212">
        <f>IF(N1370="základní",J1370,0)</f>
        <v>0</v>
      </c>
      <c r="BF1370" s="212">
        <f>IF(N1370="snížená",J1370,0)</f>
        <v>0</v>
      </c>
      <c r="BG1370" s="212">
        <f>IF(N1370="zákl. přenesená",J1370,0)</f>
        <v>0</v>
      </c>
      <c r="BH1370" s="212">
        <f>IF(N1370="sníž. přenesená",J1370,0)</f>
        <v>0</v>
      </c>
      <c r="BI1370" s="212">
        <f>IF(N1370="nulová",J1370,0)</f>
        <v>0</v>
      </c>
      <c r="BJ1370" s="18" t="s">
        <v>83</v>
      </c>
      <c r="BK1370" s="212">
        <f>ROUND(I1370*H1370,2)</f>
        <v>0</v>
      </c>
      <c r="BL1370" s="18" t="s">
        <v>234</v>
      </c>
      <c r="BM1370" s="211" t="s">
        <v>3810</v>
      </c>
    </row>
    <row r="1371" s="2" customFormat="1">
      <c r="A1371" s="39"/>
      <c r="B1371" s="40"/>
      <c r="C1371" s="41"/>
      <c r="D1371" s="213" t="s">
        <v>197</v>
      </c>
      <c r="E1371" s="41"/>
      <c r="F1371" s="214" t="s">
        <v>2942</v>
      </c>
      <c r="G1371" s="41"/>
      <c r="H1371" s="41"/>
      <c r="I1371" s="215"/>
      <c r="J1371" s="41"/>
      <c r="K1371" s="41"/>
      <c r="L1371" s="45"/>
      <c r="M1371" s="216"/>
      <c r="N1371" s="217"/>
      <c r="O1371" s="92"/>
      <c r="P1371" s="92"/>
      <c r="Q1371" s="92"/>
      <c r="R1371" s="92"/>
      <c r="S1371" s="92"/>
      <c r="T1371" s="93"/>
      <c r="U1371" s="39"/>
      <c r="V1371" s="39"/>
      <c r="W1371" s="39"/>
      <c r="X1371" s="39"/>
      <c r="Y1371" s="39"/>
      <c r="Z1371" s="39"/>
      <c r="AA1371" s="39"/>
      <c r="AB1371" s="39"/>
      <c r="AC1371" s="39"/>
      <c r="AD1371" s="39"/>
      <c r="AE1371" s="39"/>
      <c r="AT1371" s="18" t="s">
        <v>197</v>
      </c>
      <c r="AU1371" s="18" t="s">
        <v>85</v>
      </c>
    </row>
    <row r="1372" s="11" customFormat="1">
      <c r="A1372" s="11"/>
      <c r="B1372" s="228"/>
      <c r="C1372" s="229"/>
      <c r="D1372" s="213" t="s">
        <v>199</v>
      </c>
      <c r="E1372" s="230" t="s">
        <v>1</v>
      </c>
      <c r="F1372" s="231" t="s">
        <v>3811</v>
      </c>
      <c r="G1372" s="229"/>
      <c r="H1372" s="232">
        <v>1</v>
      </c>
      <c r="I1372" s="233"/>
      <c r="J1372" s="229"/>
      <c r="K1372" s="229"/>
      <c r="L1372" s="234"/>
      <c r="M1372" s="235"/>
      <c r="N1372" s="236"/>
      <c r="O1372" s="236"/>
      <c r="P1372" s="236"/>
      <c r="Q1372" s="236"/>
      <c r="R1372" s="236"/>
      <c r="S1372" s="236"/>
      <c r="T1372" s="237"/>
      <c r="U1372" s="11"/>
      <c r="V1372" s="11"/>
      <c r="W1372" s="11"/>
      <c r="X1372" s="11"/>
      <c r="Y1372" s="11"/>
      <c r="Z1372" s="11"/>
      <c r="AA1372" s="11"/>
      <c r="AB1372" s="11"/>
      <c r="AC1372" s="11"/>
      <c r="AD1372" s="11"/>
      <c r="AE1372" s="11"/>
      <c r="AT1372" s="238" t="s">
        <v>199</v>
      </c>
      <c r="AU1372" s="238" t="s">
        <v>85</v>
      </c>
      <c r="AV1372" s="11" t="s">
        <v>85</v>
      </c>
      <c r="AW1372" s="11" t="s">
        <v>32</v>
      </c>
      <c r="AX1372" s="11" t="s">
        <v>76</v>
      </c>
      <c r="AY1372" s="238" t="s">
        <v>195</v>
      </c>
    </row>
    <row r="1373" s="11" customFormat="1">
      <c r="A1373" s="11"/>
      <c r="B1373" s="228"/>
      <c r="C1373" s="229"/>
      <c r="D1373" s="213" t="s">
        <v>199</v>
      </c>
      <c r="E1373" s="230" t="s">
        <v>1</v>
      </c>
      <c r="F1373" s="231" t="s">
        <v>3812</v>
      </c>
      <c r="G1373" s="229"/>
      <c r="H1373" s="232">
        <v>2</v>
      </c>
      <c r="I1373" s="233"/>
      <c r="J1373" s="229"/>
      <c r="K1373" s="229"/>
      <c r="L1373" s="234"/>
      <c r="M1373" s="235"/>
      <c r="N1373" s="236"/>
      <c r="O1373" s="236"/>
      <c r="P1373" s="236"/>
      <c r="Q1373" s="236"/>
      <c r="R1373" s="236"/>
      <c r="S1373" s="236"/>
      <c r="T1373" s="237"/>
      <c r="U1373" s="11"/>
      <c r="V1373" s="11"/>
      <c r="W1373" s="11"/>
      <c r="X1373" s="11"/>
      <c r="Y1373" s="11"/>
      <c r="Z1373" s="11"/>
      <c r="AA1373" s="11"/>
      <c r="AB1373" s="11"/>
      <c r="AC1373" s="11"/>
      <c r="AD1373" s="11"/>
      <c r="AE1373" s="11"/>
      <c r="AT1373" s="238" t="s">
        <v>199</v>
      </c>
      <c r="AU1373" s="238" t="s">
        <v>85</v>
      </c>
      <c r="AV1373" s="11" t="s">
        <v>85</v>
      </c>
      <c r="AW1373" s="11" t="s">
        <v>32</v>
      </c>
      <c r="AX1373" s="11" t="s">
        <v>76</v>
      </c>
      <c r="AY1373" s="238" t="s">
        <v>195</v>
      </c>
    </row>
    <row r="1374" s="11" customFormat="1">
      <c r="A1374" s="11"/>
      <c r="B1374" s="228"/>
      <c r="C1374" s="229"/>
      <c r="D1374" s="213" t="s">
        <v>199</v>
      </c>
      <c r="E1374" s="230" t="s">
        <v>1</v>
      </c>
      <c r="F1374" s="231" t="s">
        <v>3813</v>
      </c>
      <c r="G1374" s="229"/>
      <c r="H1374" s="232">
        <v>1</v>
      </c>
      <c r="I1374" s="233"/>
      <c r="J1374" s="229"/>
      <c r="K1374" s="229"/>
      <c r="L1374" s="234"/>
      <c r="M1374" s="235"/>
      <c r="N1374" s="236"/>
      <c r="O1374" s="236"/>
      <c r="P1374" s="236"/>
      <c r="Q1374" s="236"/>
      <c r="R1374" s="236"/>
      <c r="S1374" s="236"/>
      <c r="T1374" s="237"/>
      <c r="U1374" s="11"/>
      <c r="V1374" s="11"/>
      <c r="W1374" s="11"/>
      <c r="X1374" s="11"/>
      <c r="Y1374" s="11"/>
      <c r="Z1374" s="11"/>
      <c r="AA1374" s="11"/>
      <c r="AB1374" s="11"/>
      <c r="AC1374" s="11"/>
      <c r="AD1374" s="11"/>
      <c r="AE1374" s="11"/>
      <c r="AT1374" s="238" t="s">
        <v>199</v>
      </c>
      <c r="AU1374" s="238" t="s">
        <v>85</v>
      </c>
      <c r="AV1374" s="11" t="s">
        <v>85</v>
      </c>
      <c r="AW1374" s="11" t="s">
        <v>32</v>
      </c>
      <c r="AX1374" s="11" t="s">
        <v>76</v>
      </c>
      <c r="AY1374" s="238" t="s">
        <v>195</v>
      </c>
    </row>
    <row r="1375" s="11" customFormat="1">
      <c r="A1375" s="11"/>
      <c r="B1375" s="228"/>
      <c r="C1375" s="229"/>
      <c r="D1375" s="213" t="s">
        <v>199</v>
      </c>
      <c r="E1375" s="230" t="s">
        <v>1</v>
      </c>
      <c r="F1375" s="231" t="s">
        <v>3814</v>
      </c>
      <c r="G1375" s="229"/>
      <c r="H1375" s="232">
        <v>2</v>
      </c>
      <c r="I1375" s="233"/>
      <c r="J1375" s="229"/>
      <c r="K1375" s="229"/>
      <c r="L1375" s="234"/>
      <c r="M1375" s="235"/>
      <c r="N1375" s="236"/>
      <c r="O1375" s="236"/>
      <c r="P1375" s="236"/>
      <c r="Q1375" s="236"/>
      <c r="R1375" s="236"/>
      <c r="S1375" s="236"/>
      <c r="T1375" s="237"/>
      <c r="U1375" s="11"/>
      <c r="V1375" s="11"/>
      <c r="W1375" s="11"/>
      <c r="X1375" s="11"/>
      <c r="Y1375" s="11"/>
      <c r="Z1375" s="11"/>
      <c r="AA1375" s="11"/>
      <c r="AB1375" s="11"/>
      <c r="AC1375" s="11"/>
      <c r="AD1375" s="11"/>
      <c r="AE1375" s="11"/>
      <c r="AT1375" s="238" t="s">
        <v>199</v>
      </c>
      <c r="AU1375" s="238" t="s">
        <v>85</v>
      </c>
      <c r="AV1375" s="11" t="s">
        <v>85</v>
      </c>
      <c r="AW1375" s="11" t="s">
        <v>32</v>
      </c>
      <c r="AX1375" s="11" t="s">
        <v>76</v>
      </c>
      <c r="AY1375" s="238" t="s">
        <v>195</v>
      </c>
    </row>
    <row r="1376" s="15" customFormat="1">
      <c r="A1376" s="15"/>
      <c r="B1376" s="287"/>
      <c r="C1376" s="288"/>
      <c r="D1376" s="213" t="s">
        <v>199</v>
      </c>
      <c r="E1376" s="289" t="s">
        <v>1</v>
      </c>
      <c r="F1376" s="290" t="s">
        <v>1422</v>
      </c>
      <c r="G1376" s="288"/>
      <c r="H1376" s="291">
        <v>6</v>
      </c>
      <c r="I1376" s="292"/>
      <c r="J1376" s="288"/>
      <c r="K1376" s="288"/>
      <c r="L1376" s="293"/>
      <c r="M1376" s="294"/>
      <c r="N1376" s="295"/>
      <c r="O1376" s="295"/>
      <c r="P1376" s="295"/>
      <c r="Q1376" s="295"/>
      <c r="R1376" s="295"/>
      <c r="S1376" s="295"/>
      <c r="T1376" s="296"/>
      <c r="U1376" s="15"/>
      <c r="V1376" s="15"/>
      <c r="W1376" s="15"/>
      <c r="X1376" s="15"/>
      <c r="Y1376" s="15"/>
      <c r="Z1376" s="15"/>
      <c r="AA1376" s="15"/>
      <c r="AB1376" s="15"/>
      <c r="AC1376" s="15"/>
      <c r="AD1376" s="15"/>
      <c r="AE1376" s="15"/>
      <c r="AT1376" s="297" t="s">
        <v>199</v>
      </c>
      <c r="AU1376" s="297" t="s">
        <v>85</v>
      </c>
      <c r="AV1376" s="15" t="s">
        <v>234</v>
      </c>
      <c r="AW1376" s="15" t="s">
        <v>32</v>
      </c>
      <c r="AX1376" s="15" t="s">
        <v>83</v>
      </c>
      <c r="AY1376" s="297" t="s">
        <v>195</v>
      </c>
    </row>
    <row r="1377" s="2" customFormat="1" ht="24.15" customHeight="1">
      <c r="A1377" s="39"/>
      <c r="B1377" s="40"/>
      <c r="C1377" s="200" t="s">
        <v>571</v>
      </c>
      <c r="D1377" s="200" t="s">
        <v>191</v>
      </c>
      <c r="E1377" s="201" t="s">
        <v>2939</v>
      </c>
      <c r="F1377" s="202" t="s">
        <v>2940</v>
      </c>
      <c r="G1377" s="203" t="s">
        <v>1804</v>
      </c>
      <c r="H1377" s="204">
        <v>3</v>
      </c>
      <c r="I1377" s="205"/>
      <c r="J1377" s="206">
        <f>ROUND(I1377*H1377,2)</f>
        <v>0</v>
      </c>
      <c r="K1377" s="202" t="s">
        <v>1</v>
      </c>
      <c r="L1377" s="45"/>
      <c r="M1377" s="207" t="s">
        <v>1</v>
      </c>
      <c r="N1377" s="208" t="s">
        <v>41</v>
      </c>
      <c r="O1377" s="92"/>
      <c r="P1377" s="209">
        <f>O1377*H1377</f>
        <v>0</v>
      </c>
      <c r="Q1377" s="209">
        <v>0</v>
      </c>
      <c r="R1377" s="209">
        <f>Q1377*H1377</f>
        <v>0</v>
      </c>
      <c r="S1377" s="209">
        <v>0</v>
      </c>
      <c r="T1377" s="210">
        <f>S1377*H1377</f>
        <v>0</v>
      </c>
      <c r="U1377" s="39"/>
      <c r="V1377" s="39"/>
      <c r="W1377" s="39"/>
      <c r="X1377" s="39"/>
      <c r="Y1377" s="39"/>
      <c r="Z1377" s="39"/>
      <c r="AA1377" s="39"/>
      <c r="AB1377" s="39"/>
      <c r="AC1377" s="39"/>
      <c r="AD1377" s="39"/>
      <c r="AE1377" s="39"/>
      <c r="AR1377" s="211" t="s">
        <v>234</v>
      </c>
      <c r="AT1377" s="211" t="s">
        <v>191</v>
      </c>
      <c r="AU1377" s="211" t="s">
        <v>85</v>
      </c>
      <c r="AY1377" s="18" t="s">
        <v>195</v>
      </c>
      <c r="BE1377" s="212">
        <f>IF(N1377="základní",J1377,0)</f>
        <v>0</v>
      </c>
      <c r="BF1377" s="212">
        <f>IF(N1377="snížená",J1377,0)</f>
        <v>0</v>
      </c>
      <c r="BG1377" s="212">
        <f>IF(N1377="zákl. přenesená",J1377,0)</f>
        <v>0</v>
      </c>
      <c r="BH1377" s="212">
        <f>IF(N1377="sníž. přenesená",J1377,0)</f>
        <v>0</v>
      </c>
      <c r="BI1377" s="212">
        <f>IF(N1377="nulová",J1377,0)</f>
        <v>0</v>
      </c>
      <c r="BJ1377" s="18" t="s">
        <v>83</v>
      </c>
      <c r="BK1377" s="212">
        <f>ROUND(I1377*H1377,2)</f>
        <v>0</v>
      </c>
      <c r="BL1377" s="18" t="s">
        <v>234</v>
      </c>
      <c r="BM1377" s="211" t="s">
        <v>3815</v>
      </c>
    </row>
    <row r="1378" s="2" customFormat="1">
      <c r="A1378" s="39"/>
      <c r="B1378" s="40"/>
      <c r="C1378" s="41"/>
      <c r="D1378" s="213" t="s">
        <v>197</v>
      </c>
      <c r="E1378" s="41"/>
      <c r="F1378" s="214" t="s">
        <v>2942</v>
      </c>
      <c r="G1378" s="41"/>
      <c r="H1378" s="41"/>
      <c r="I1378" s="215"/>
      <c r="J1378" s="41"/>
      <c r="K1378" s="41"/>
      <c r="L1378" s="45"/>
      <c r="M1378" s="216"/>
      <c r="N1378" s="217"/>
      <c r="O1378" s="92"/>
      <c r="P1378" s="92"/>
      <c r="Q1378" s="92"/>
      <c r="R1378" s="92"/>
      <c r="S1378" s="92"/>
      <c r="T1378" s="93"/>
      <c r="U1378" s="39"/>
      <c r="V1378" s="39"/>
      <c r="W1378" s="39"/>
      <c r="X1378" s="39"/>
      <c r="Y1378" s="39"/>
      <c r="Z1378" s="39"/>
      <c r="AA1378" s="39"/>
      <c r="AB1378" s="39"/>
      <c r="AC1378" s="39"/>
      <c r="AD1378" s="39"/>
      <c r="AE1378" s="39"/>
      <c r="AT1378" s="18" t="s">
        <v>197</v>
      </c>
      <c r="AU1378" s="18" t="s">
        <v>85</v>
      </c>
    </row>
    <row r="1379" s="11" customFormat="1">
      <c r="A1379" s="11"/>
      <c r="B1379" s="228"/>
      <c r="C1379" s="229"/>
      <c r="D1379" s="213" t="s">
        <v>199</v>
      </c>
      <c r="E1379" s="230" t="s">
        <v>1</v>
      </c>
      <c r="F1379" s="231" t="s">
        <v>3816</v>
      </c>
      <c r="G1379" s="229"/>
      <c r="H1379" s="232">
        <v>3</v>
      </c>
      <c r="I1379" s="233"/>
      <c r="J1379" s="229"/>
      <c r="K1379" s="229"/>
      <c r="L1379" s="234"/>
      <c r="M1379" s="235"/>
      <c r="N1379" s="236"/>
      <c r="O1379" s="236"/>
      <c r="P1379" s="236"/>
      <c r="Q1379" s="236"/>
      <c r="R1379" s="236"/>
      <c r="S1379" s="236"/>
      <c r="T1379" s="237"/>
      <c r="U1379" s="11"/>
      <c r="V1379" s="11"/>
      <c r="W1379" s="11"/>
      <c r="X1379" s="11"/>
      <c r="Y1379" s="11"/>
      <c r="Z1379" s="11"/>
      <c r="AA1379" s="11"/>
      <c r="AB1379" s="11"/>
      <c r="AC1379" s="11"/>
      <c r="AD1379" s="11"/>
      <c r="AE1379" s="11"/>
      <c r="AT1379" s="238" t="s">
        <v>199</v>
      </c>
      <c r="AU1379" s="238" t="s">
        <v>85</v>
      </c>
      <c r="AV1379" s="11" t="s">
        <v>85</v>
      </c>
      <c r="AW1379" s="11" t="s">
        <v>32</v>
      </c>
      <c r="AX1379" s="11" t="s">
        <v>83</v>
      </c>
      <c r="AY1379" s="238" t="s">
        <v>195</v>
      </c>
    </row>
    <row r="1380" s="2" customFormat="1" ht="33" customHeight="1">
      <c r="A1380" s="39"/>
      <c r="B1380" s="40"/>
      <c r="C1380" s="200" t="s">
        <v>575</v>
      </c>
      <c r="D1380" s="200" t="s">
        <v>191</v>
      </c>
      <c r="E1380" s="201" t="s">
        <v>3817</v>
      </c>
      <c r="F1380" s="202" t="s">
        <v>3818</v>
      </c>
      <c r="G1380" s="203" t="s">
        <v>1804</v>
      </c>
      <c r="H1380" s="204">
        <v>1</v>
      </c>
      <c r="I1380" s="205"/>
      <c r="J1380" s="206">
        <f>ROUND(I1380*H1380,2)</f>
        <v>0</v>
      </c>
      <c r="K1380" s="202" t="s">
        <v>1</v>
      </c>
      <c r="L1380" s="45"/>
      <c r="M1380" s="207" t="s">
        <v>1</v>
      </c>
      <c r="N1380" s="208" t="s">
        <v>41</v>
      </c>
      <c r="O1380" s="92"/>
      <c r="P1380" s="209">
        <f>O1380*H1380</f>
        <v>0</v>
      </c>
      <c r="Q1380" s="209">
        <v>0</v>
      </c>
      <c r="R1380" s="209">
        <f>Q1380*H1380</f>
        <v>0</v>
      </c>
      <c r="S1380" s="209">
        <v>0</v>
      </c>
      <c r="T1380" s="210">
        <f>S1380*H1380</f>
        <v>0</v>
      </c>
      <c r="U1380" s="39"/>
      <c r="V1380" s="39"/>
      <c r="W1380" s="39"/>
      <c r="X1380" s="39"/>
      <c r="Y1380" s="39"/>
      <c r="Z1380" s="39"/>
      <c r="AA1380" s="39"/>
      <c r="AB1380" s="39"/>
      <c r="AC1380" s="39"/>
      <c r="AD1380" s="39"/>
      <c r="AE1380" s="39"/>
      <c r="AR1380" s="211" t="s">
        <v>234</v>
      </c>
      <c r="AT1380" s="211" t="s">
        <v>191</v>
      </c>
      <c r="AU1380" s="211" t="s">
        <v>85</v>
      </c>
      <c r="AY1380" s="18" t="s">
        <v>195</v>
      </c>
      <c r="BE1380" s="212">
        <f>IF(N1380="základní",J1380,0)</f>
        <v>0</v>
      </c>
      <c r="BF1380" s="212">
        <f>IF(N1380="snížená",J1380,0)</f>
        <v>0</v>
      </c>
      <c r="BG1380" s="212">
        <f>IF(N1380="zákl. přenesená",J1380,0)</f>
        <v>0</v>
      </c>
      <c r="BH1380" s="212">
        <f>IF(N1380="sníž. přenesená",J1380,0)</f>
        <v>0</v>
      </c>
      <c r="BI1380" s="212">
        <f>IF(N1380="nulová",J1380,0)</f>
        <v>0</v>
      </c>
      <c r="BJ1380" s="18" t="s">
        <v>83</v>
      </c>
      <c r="BK1380" s="212">
        <f>ROUND(I1380*H1380,2)</f>
        <v>0</v>
      </c>
      <c r="BL1380" s="18" t="s">
        <v>234</v>
      </c>
      <c r="BM1380" s="211" t="s">
        <v>3819</v>
      </c>
    </row>
    <row r="1381" s="2" customFormat="1">
      <c r="A1381" s="39"/>
      <c r="B1381" s="40"/>
      <c r="C1381" s="41"/>
      <c r="D1381" s="213" t="s">
        <v>197</v>
      </c>
      <c r="E1381" s="41"/>
      <c r="F1381" s="214" t="s">
        <v>3820</v>
      </c>
      <c r="G1381" s="41"/>
      <c r="H1381" s="41"/>
      <c r="I1381" s="215"/>
      <c r="J1381" s="41"/>
      <c r="K1381" s="41"/>
      <c r="L1381" s="45"/>
      <c r="M1381" s="216"/>
      <c r="N1381" s="217"/>
      <c r="O1381" s="92"/>
      <c r="P1381" s="92"/>
      <c r="Q1381" s="92"/>
      <c r="R1381" s="92"/>
      <c r="S1381" s="92"/>
      <c r="T1381" s="93"/>
      <c r="U1381" s="39"/>
      <c r="V1381" s="39"/>
      <c r="W1381" s="39"/>
      <c r="X1381" s="39"/>
      <c r="Y1381" s="39"/>
      <c r="Z1381" s="39"/>
      <c r="AA1381" s="39"/>
      <c r="AB1381" s="39"/>
      <c r="AC1381" s="39"/>
      <c r="AD1381" s="39"/>
      <c r="AE1381" s="39"/>
      <c r="AT1381" s="18" t="s">
        <v>197</v>
      </c>
      <c r="AU1381" s="18" t="s">
        <v>85</v>
      </c>
    </row>
    <row r="1382" s="11" customFormat="1">
      <c r="A1382" s="11"/>
      <c r="B1382" s="228"/>
      <c r="C1382" s="229"/>
      <c r="D1382" s="213" t="s">
        <v>199</v>
      </c>
      <c r="E1382" s="230" t="s">
        <v>1</v>
      </c>
      <c r="F1382" s="231" t="s">
        <v>3821</v>
      </c>
      <c r="G1382" s="229"/>
      <c r="H1382" s="232">
        <v>1</v>
      </c>
      <c r="I1382" s="233"/>
      <c r="J1382" s="229"/>
      <c r="K1382" s="229"/>
      <c r="L1382" s="234"/>
      <c r="M1382" s="235"/>
      <c r="N1382" s="236"/>
      <c r="O1382" s="236"/>
      <c r="P1382" s="236"/>
      <c r="Q1382" s="236"/>
      <c r="R1382" s="236"/>
      <c r="S1382" s="236"/>
      <c r="T1382" s="237"/>
      <c r="U1382" s="11"/>
      <c r="V1382" s="11"/>
      <c r="W1382" s="11"/>
      <c r="X1382" s="11"/>
      <c r="Y1382" s="11"/>
      <c r="Z1382" s="11"/>
      <c r="AA1382" s="11"/>
      <c r="AB1382" s="11"/>
      <c r="AC1382" s="11"/>
      <c r="AD1382" s="11"/>
      <c r="AE1382" s="11"/>
      <c r="AT1382" s="238" t="s">
        <v>199</v>
      </c>
      <c r="AU1382" s="238" t="s">
        <v>85</v>
      </c>
      <c r="AV1382" s="11" t="s">
        <v>85</v>
      </c>
      <c r="AW1382" s="11" t="s">
        <v>32</v>
      </c>
      <c r="AX1382" s="11" t="s">
        <v>76</v>
      </c>
      <c r="AY1382" s="238" t="s">
        <v>195</v>
      </c>
    </row>
    <row r="1383" s="15" customFormat="1">
      <c r="A1383" s="15"/>
      <c r="B1383" s="287"/>
      <c r="C1383" s="288"/>
      <c r="D1383" s="213" t="s">
        <v>199</v>
      </c>
      <c r="E1383" s="289" t="s">
        <v>1</v>
      </c>
      <c r="F1383" s="290" t="s">
        <v>1422</v>
      </c>
      <c r="G1383" s="288"/>
      <c r="H1383" s="291">
        <v>1</v>
      </c>
      <c r="I1383" s="292"/>
      <c r="J1383" s="288"/>
      <c r="K1383" s="288"/>
      <c r="L1383" s="293"/>
      <c r="M1383" s="294"/>
      <c r="N1383" s="295"/>
      <c r="O1383" s="295"/>
      <c r="P1383" s="295"/>
      <c r="Q1383" s="295"/>
      <c r="R1383" s="295"/>
      <c r="S1383" s="295"/>
      <c r="T1383" s="296"/>
      <c r="U1383" s="15"/>
      <c r="V1383" s="15"/>
      <c r="W1383" s="15"/>
      <c r="X1383" s="15"/>
      <c r="Y1383" s="15"/>
      <c r="Z1383" s="15"/>
      <c r="AA1383" s="15"/>
      <c r="AB1383" s="15"/>
      <c r="AC1383" s="15"/>
      <c r="AD1383" s="15"/>
      <c r="AE1383" s="15"/>
      <c r="AT1383" s="297" t="s">
        <v>199</v>
      </c>
      <c r="AU1383" s="297" t="s">
        <v>85</v>
      </c>
      <c r="AV1383" s="15" t="s">
        <v>234</v>
      </c>
      <c r="AW1383" s="15" t="s">
        <v>32</v>
      </c>
      <c r="AX1383" s="15" t="s">
        <v>83</v>
      </c>
      <c r="AY1383" s="297" t="s">
        <v>195</v>
      </c>
    </row>
    <row r="1384" s="2" customFormat="1" ht="33" customHeight="1">
      <c r="A1384" s="39"/>
      <c r="B1384" s="40"/>
      <c r="C1384" s="200" t="s">
        <v>579</v>
      </c>
      <c r="D1384" s="200" t="s">
        <v>191</v>
      </c>
      <c r="E1384" s="201" t="s">
        <v>1891</v>
      </c>
      <c r="F1384" s="202" t="s">
        <v>3822</v>
      </c>
      <c r="G1384" s="203" t="s">
        <v>1804</v>
      </c>
      <c r="H1384" s="204">
        <v>1</v>
      </c>
      <c r="I1384" s="205"/>
      <c r="J1384" s="206">
        <f>ROUND(I1384*H1384,2)</f>
        <v>0</v>
      </c>
      <c r="K1384" s="202" t="s">
        <v>1</v>
      </c>
      <c r="L1384" s="45"/>
      <c r="M1384" s="207" t="s">
        <v>1</v>
      </c>
      <c r="N1384" s="208" t="s">
        <v>41</v>
      </c>
      <c r="O1384" s="92"/>
      <c r="P1384" s="209">
        <f>O1384*H1384</f>
        <v>0</v>
      </c>
      <c r="Q1384" s="209">
        <v>0</v>
      </c>
      <c r="R1384" s="209">
        <f>Q1384*H1384</f>
        <v>0</v>
      </c>
      <c r="S1384" s="209">
        <v>0</v>
      </c>
      <c r="T1384" s="210">
        <f>S1384*H1384</f>
        <v>0</v>
      </c>
      <c r="U1384" s="39"/>
      <c r="V1384" s="39"/>
      <c r="W1384" s="39"/>
      <c r="X1384" s="39"/>
      <c r="Y1384" s="39"/>
      <c r="Z1384" s="39"/>
      <c r="AA1384" s="39"/>
      <c r="AB1384" s="39"/>
      <c r="AC1384" s="39"/>
      <c r="AD1384" s="39"/>
      <c r="AE1384" s="39"/>
      <c r="AR1384" s="211" t="s">
        <v>234</v>
      </c>
      <c r="AT1384" s="211" t="s">
        <v>191</v>
      </c>
      <c r="AU1384" s="211" t="s">
        <v>85</v>
      </c>
      <c r="AY1384" s="18" t="s">
        <v>195</v>
      </c>
      <c r="BE1384" s="212">
        <f>IF(N1384="základní",J1384,0)</f>
        <v>0</v>
      </c>
      <c r="BF1384" s="212">
        <f>IF(N1384="snížená",J1384,0)</f>
        <v>0</v>
      </c>
      <c r="BG1384" s="212">
        <f>IF(N1384="zákl. přenesená",J1384,0)</f>
        <v>0</v>
      </c>
      <c r="BH1384" s="212">
        <f>IF(N1384="sníž. přenesená",J1384,0)</f>
        <v>0</v>
      </c>
      <c r="BI1384" s="212">
        <f>IF(N1384="nulová",J1384,0)</f>
        <v>0</v>
      </c>
      <c r="BJ1384" s="18" t="s">
        <v>83</v>
      </c>
      <c r="BK1384" s="212">
        <f>ROUND(I1384*H1384,2)</f>
        <v>0</v>
      </c>
      <c r="BL1384" s="18" t="s">
        <v>234</v>
      </c>
      <c r="BM1384" s="211" t="s">
        <v>3823</v>
      </c>
    </row>
    <row r="1385" s="2" customFormat="1">
      <c r="A1385" s="39"/>
      <c r="B1385" s="40"/>
      <c r="C1385" s="41"/>
      <c r="D1385" s="213" t="s">
        <v>197</v>
      </c>
      <c r="E1385" s="41"/>
      <c r="F1385" s="214" t="s">
        <v>3824</v>
      </c>
      <c r="G1385" s="41"/>
      <c r="H1385" s="41"/>
      <c r="I1385" s="215"/>
      <c r="J1385" s="41"/>
      <c r="K1385" s="41"/>
      <c r="L1385" s="45"/>
      <c r="M1385" s="216"/>
      <c r="N1385" s="217"/>
      <c r="O1385" s="92"/>
      <c r="P1385" s="92"/>
      <c r="Q1385" s="92"/>
      <c r="R1385" s="92"/>
      <c r="S1385" s="92"/>
      <c r="T1385" s="93"/>
      <c r="U1385" s="39"/>
      <c r="V1385" s="39"/>
      <c r="W1385" s="39"/>
      <c r="X1385" s="39"/>
      <c r="Y1385" s="39"/>
      <c r="Z1385" s="39"/>
      <c r="AA1385" s="39"/>
      <c r="AB1385" s="39"/>
      <c r="AC1385" s="39"/>
      <c r="AD1385" s="39"/>
      <c r="AE1385" s="39"/>
      <c r="AT1385" s="18" t="s">
        <v>197</v>
      </c>
      <c r="AU1385" s="18" t="s">
        <v>85</v>
      </c>
    </row>
    <row r="1386" s="11" customFormat="1">
      <c r="A1386" s="11"/>
      <c r="B1386" s="228"/>
      <c r="C1386" s="229"/>
      <c r="D1386" s="213" t="s">
        <v>199</v>
      </c>
      <c r="E1386" s="230" t="s">
        <v>1</v>
      </c>
      <c r="F1386" s="231" t="s">
        <v>3825</v>
      </c>
      <c r="G1386" s="229"/>
      <c r="H1386" s="232">
        <v>1</v>
      </c>
      <c r="I1386" s="233"/>
      <c r="J1386" s="229"/>
      <c r="K1386" s="229"/>
      <c r="L1386" s="234"/>
      <c r="M1386" s="235"/>
      <c r="N1386" s="236"/>
      <c r="O1386" s="236"/>
      <c r="P1386" s="236"/>
      <c r="Q1386" s="236"/>
      <c r="R1386" s="236"/>
      <c r="S1386" s="236"/>
      <c r="T1386" s="237"/>
      <c r="U1386" s="11"/>
      <c r="V1386" s="11"/>
      <c r="W1386" s="11"/>
      <c r="X1386" s="11"/>
      <c r="Y1386" s="11"/>
      <c r="Z1386" s="11"/>
      <c r="AA1386" s="11"/>
      <c r="AB1386" s="11"/>
      <c r="AC1386" s="11"/>
      <c r="AD1386" s="11"/>
      <c r="AE1386" s="11"/>
      <c r="AT1386" s="238" t="s">
        <v>199</v>
      </c>
      <c r="AU1386" s="238" t="s">
        <v>85</v>
      </c>
      <c r="AV1386" s="11" t="s">
        <v>85</v>
      </c>
      <c r="AW1386" s="11" t="s">
        <v>32</v>
      </c>
      <c r="AX1386" s="11" t="s">
        <v>83</v>
      </c>
      <c r="AY1386" s="238" t="s">
        <v>195</v>
      </c>
    </row>
    <row r="1387" s="2" customFormat="1" ht="24.15" customHeight="1">
      <c r="A1387" s="39"/>
      <c r="B1387" s="40"/>
      <c r="C1387" s="200" t="s">
        <v>583</v>
      </c>
      <c r="D1387" s="200" t="s">
        <v>191</v>
      </c>
      <c r="E1387" s="201" t="s">
        <v>1896</v>
      </c>
      <c r="F1387" s="202" t="s">
        <v>1897</v>
      </c>
      <c r="G1387" s="203" t="s">
        <v>1804</v>
      </c>
      <c r="H1387" s="204">
        <v>13</v>
      </c>
      <c r="I1387" s="205"/>
      <c r="J1387" s="206">
        <f>ROUND(I1387*H1387,2)</f>
        <v>0</v>
      </c>
      <c r="K1387" s="202" t="s">
        <v>1412</v>
      </c>
      <c r="L1387" s="45"/>
      <c r="M1387" s="207" t="s">
        <v>1</v>
      </c>
      <c r="N1387" s="208" t="s">
        <v>41</v>
      </c>
      <c r="O1387" s="92"/>
      <c r="P1387" s="209">
        <f>O1387*H1387</f>
        <v>0</v>
      </c>
      <c r="Q1387" s="209">
        <v>0.21734000000000001</v>
      </c>
      <c r="R1387" s="209">
        <f>Q1387*H1387</f>
        <v>2.8254200000000003</v>
      </c>
      <c r="S1387" s="209">
        <v>0</v>
      </c>
      <c r="T1387" s="210">
        <f>S1387*H1387</f>
        <v>0</v>
      </c>
      <c r="U1387" s="39"/>
      <c r="V1387" s="39"/>
      <c r="W1387" s="39"/>
      <c r="X1387" s="39"/>
      <c r="Y1387" s="39"/>
      <c r="Z1387" s="39"/>
      <c r="AA1387" s="39"/>
      <c r="AB1387" s="39"/>
      <c r="AC1387" s="39"/>
      <c r="AD1387" s="39"/>
      <c r="AE1387" s="39"/>
      <c r="AR1387" s="211" t="s">
        <v>234</v>
      </c>
      <c r="AT1387" s="211" t="s">
        <v>191</v>
      </c>
      <c r="AU1387" s="211" t="s">
        <v>85</v>
      </c>
      <c r="AY1387" s="18" t="s">
        <v>195</v>
      </c>
      <c r="BE1387" s="212">
        <f>IF(N1387="základní",J1387,0)</f>
        <v>0</v>
      </c>
      <c r="BF1387" s="212">
        <f>IF(N1387="snížená",J1387,0)</f>
        <v>0</v>
      </c>
      <c r="BG1387" s="212">
        <f>IF(N1387="zákl. přenesená",J1387,0)</f>
        <v>0</v>
      </c>
      <c r="BH1387" s="212">
        <f>IF(N1387="sníž. přenesená",J1387,0)</f>
        <v>0</v>
      </c>
      <c r="BI1387" s="212">
        <f>IF(N1387="nulová",J1387,0)</f>
        <v>0</v>
      </c>
      <c r="BJ1387" s="18" t="s">
        <v>83</v>
      </c>
      <c r="BK1387" s="212">
        <f>ROUND(I1387*H1387,2)</f>
        <v>0</v>
      </c>
      <c r="BL1387" s="18" t="s">
        <v>234</v>
      </c>
      <c r="BM1387" s="211" t="s">
        <v>3826</v>
      </c>
    </row>
    <row r="1388" s="2" customFormat="1">
      <c r="A1388" s="39"/>
      <c r="B1388" s="40"/>
      <c r="C1388" s="41"/>
      <c r="D1388" s="213" t="s">
        <v>197</v>
      </c>
      <c r="E1388" s="41"/>
      <c r="F1388" s="214" t="s">
        <v>3827</v>
      </c>
      <c r="G1388" s="41"/>
      <c r="H1388" s="41"/>
      <c r="I1388" s="215"/>
      <c r="J1388" s="41"/>
      <c r="K1388" s="41"/>
      <c r="L1388" s="45"/>
      <c r="M1388" s="216"/>
      <c r="N1388" s="217"/>
      <c r="O1388" s="92"/>
      <c r="P1388" s="92"/>
      <c r="Q1388" s="92"/>
      <c r="R1388" s="92"/>
      <c r="S1388" s="92"/>
      <c r="T1388" s="93"/>
      <c r="U1388" s="39"/>
      <c r="V1388" s="39"/>
      <c r="W1388" s="39"/>
      <c r="X1388" s="39"/>
      <c r="Y1388" s="39"/>
      <c r="Z1388" s="39"/>
      <c r="AA1388" s="39"/>
      <c r="AB1388" s="39"/>
      <c r="AC1388" s="39"/>
      <c r="AD1388" s="39"/>
      <c r="AE1388" s="39"/>
      <c r="AT1388" s="18" t="s">
        <v>197</v>
      </c>
      <c r="AU1388" s="18" t="s">
        <v>85</v>
      </c>
    </row>
    <row r="1389" s="10" customFormat="1">
      <c r="A1389" s="10"/>
      <c r="B1389" s="218"/>
      <c r="C1389" s="219"/>
      <c r="D1389" s="213" t="s">
        <v>199</v>
      </c>
      <c r="E1389" s="220" t="s">
        <v>1</v>
      </c>
      <c r="F1389" s="221" t="s">
        <v>3828</v>
      </c>
      <c r="G1389" s="219"/>
      <c r="H1389" s="220" t="s">
        <v>1</v>
      </c>
      <c r="I1389" s="222"/>
      <c r="J1389" s="219"/>
      <c r="K1389" s="219"/>
      <c r="L1389" s="223"/>
      <c r="M1389" s="224"/>
      <c r="N1389" s="225"/>
      <c r="O1389" s="225"/>
      <c r="P1389" s="225"/>
      <c r="Q1389" s="225"/>
      <c r="R1389" s="225"/>
      <c r="S1389" s="225"/>
      <c r="T1389" s="226"/>
      <c r="U1389" s="10"/>
      <c r="V1389" s="10"/>
      <c r="W1389" s="10"/>
      <c r="X1389" s="10"/>
      <c r="Y1389" s="10"/>
      <c r="Z1389" s="10"/>
      <c r="AA1389" s="10"/>
      <c r="AB1389" s="10"/>
      <c r="AC1389" s="10"/>
      <c r="AD1389" s="10"/>
      <c r="AE1389" s="10"/>
      <c r="AT1389" s="227" t="s">
        <v>199</v>
      </c>
      <c r="AU1389" s="227" t="s">
        <v>85</v>
      </c>
      <c r="AV1389" s="10" t="s">
        <v>83</v>
      </c>
      <c r="AW1389" s="10" t="s">
        <v>32</v>
      </c>
      <c r="AX1389" s="10" t="s">
        <v>76</v>
      </c>
      <c r="AY1389" s="227" t="s">
        <v>195</v>
      </c>
    </row>
    <row r="1390" s="11" customFormat="1">
      <c r="A1390" s="11"/>
      <c r="B1390" s="228"/>
      <c r="C1390" s="229"/>
      <c r="D1390" s="213" t="s">
        <v>199</v>
      </c>
      <c r="E1390" s="230" t="s">
        <v>1</v>
      </c>
      <c r="F1390" s="231" t="s">
        <v>3829</v>
      </c>
      <c r="G1390" s="229"/>
      <c r="H1390" s="232">
        <v>1</v>
      </c>
      <c r="I1390" s="233"/>
      <c r="J1390" s="229"/>
      <c r="K1390" s="229"/>
      <c r="L1390" s="234"/>
      <c r="M1390" s="235"/>
      <c r="N1390" s="236"/>
      <c r="O1390" s="236"/>
      <c r="P1390" s="236"/>
      <c r="Q1390" s="236"/>
      <c r="R1390" s="236"/>
      <c r="S1390" s="236"/>
      <c r="T1390" s="237"/>
      <c r="U1390" s="11"/>
      <c r="V1390" s="11"/>
      <c r="W1390" s="11"/>
      <c r="X1390" s="11"/>
      <c r="Y1390" s="11"/>
      <c r="Z1390" s="11"/>
      <c r="AA1390" s="11"/>
      <c r="AB1390" s="11"/>
      <c r="AC1390" s="11"/>
      <c r="AD1390" s="11"/>
      <c r="AE1390" s="11"/>
      <c r="AT1390" s="238" t="s">
        <v>199</v>
      </c>
      <c r="AU1390" s="238" t="s">
        <v>85</v>
      </c>
      <c r="AV1390" s="11" t="s">
        <v>85</v>
      </c>
      <c r="AW1390" s="11" t="s">
        <v>32</v>
      </c>
      <c r="AX1390" s="11" t="s">
        <v>76</v>
      </c>
      <c r="AY1390" s="238" t="s">
        <v>195</v>
      </c>
    </row>
    <row r="1391" s="11" customFormat="1">
      <c r="A1391" s="11"/>
      <c r="B1391" s="228"/>
      <c r="C1391" s="229"/>
      <c r="D1391" s="213" t="s">
        <v>199</v>
      </c>
      <c r="E1391" s="230" t="s">
        <v>1</v>
      </c>
      <c r="F1391" s="231" t="s">
        <v>3830</v>
      </c>
      <c r="G1391" s="229"/>
      <c r="H1391" s="232">
        <v>6</v>
      </c>
      <c r="I1391" s="233"/>
      <c r="J1391" s="229"/>
      <c r="K1391" s="229"/>
      <c r="L1391" s="234"/>
      <c r="M1391" s="235"/>
      <c r="N1391" s="236"/>
      <c r="O1391" s="236"/>
      <c r="P1391" s="236"/>
      <c r="Q1391" s="236"/>
      <c r="R1391" s="236"/>
      <c r="S1391" s="236"/>
      <c r="T1391" s="237"/>
      <c r="U1391" s="11"/>
      <c r="V1391" s="11"/>
      <c r="W1391" s="11"/>
      <c r="X1391" s="11"/>
      <c r="Y1391" s="11"/>
      <c r="Z1391" s="11"/>
      <c r="AA1391" s="11"/>
      <c r="AB1391" s="11"/>
      <c r="AC1391" s="11"/>
      <c r="AD1391" s="11"/>
      <c r="AE1391" s="11"/>
      <c r="AT1391" s="238" t="s">
        <v>199</v>
      </c>
      <c r="AU1391" s="238" t="s">
        <v>85</v>
      </c>
      <c r="AV1391" s="11" t="s">
        <v>85</v>
      </c>
      <c r="AW1391" s="11" t="s">
        <v>32</v>
      </c>
      <c r="AX1391" s="11" t="s">
        <v>76</v>
      </c>
      <c r="AY1391" s="238" t="s">
        <v>195</v>
      </c>
    </row>
    <row r="1392" s="11" customFormat="1">
      <c r="A1392" s="11"/>
      <c r="B1392" s="228"/>
      <c r="C1392" s="229"/>
      <c r="D1392" s="213" t="s">
        <v>199</v>
      </c>
      <c r="E1392" s="230" t="s">
        <v>1</v>
      </c>
      <c r="F1392" s="231" t="s">
        <v>3831</v>
      </c>
      <c r="G1392" s="229"/>
      <c r="H1392" s="232">
        <v>1</v>
      </c>
      <c r="I1392" s="233"/>
      <c r="J1392" s="229"/>
      <c r="K1392" s="229"/>
      <c r="L1392" s="234"/>
      <c r="M1392" s="235"/>
      <c r="N1392" s="236"/>
      <c r="O1392" s="236"/>
      <c r="P1392" s="236"/>
      <c r="Q1392" s="236"/>
      <c r="R1392" s="236"/>
      <c r="S1392" s="236"/>
      <c r="T1392" s="237"/>
      <c r="U1392" s="11"/>
      <c r="V1392" s="11"/>
      <c r="W1392" s="11"/>
      <c r="X1392" s="11"/>
      <c r="Y1392" s="11"/>
      <c r="Z1392" s="11"/>
      <c r="AA1392" s="11"/>
      <c r="AB1392" s="11"/>
      <c r="AC1392" s="11"/>
      <c r="AD1392" s="11"/>
      <c r="AE1392" s="11"/>
      <c r="AT1392" s="238" t="s">
        <v>199</v>
      </c>
      <c r="AU1392" s="238" t="s">
        <v>85</v>
      </c>
      <c r="AV1392" s="11" t="s">
        <v>85</v>
      </c>
      <c r="AW1392" s="11" t="s">
        <v>32</v>
      </c>
      <c r="AX1392" s="11" t="s">
        <v>76</v>
      </c>
      <c r="AY1392" s="238" t="s">
        <v>195</v>
      </c>
    </row>
    <row r="1393" s="11" customFormat="1">
      <c r="A1393" s="11"/>
      <c r="B1393" s="228"/>
      <c r="C1393" s="229"/>
      <c r="D1393" s="213" t="s">
        <v>199</v>
      </c>
      <c r="E1393" s="230" t="s">
        <v>1</v>
      </c>
      <c r="F1393" s="231" t="s">
        <v>3832</v>
      </c>
      <c r="G1393" s="229"/>
      <c r="H1393" s="232">
        <v>5</v>
      </c>
      <c r="I1393" s="233"/>
      <c r="J1393" s="229"/>
      <c r="K1393" s="229"/>
      <c r="L1393" s="234"/>
      <c r="M1393" s="235"/>
      <c r="N1393" s="236"/>
      <c r="O1393" s="236"/>
      <c r="P1393" s="236"/>
      <c r="Q1393" s="236"/>
      <c r="R1393" s="236"/>
      <c r="S1393" s="236"/>
      <c r="T1393" s="237"/>
      <c r="U1393" s="11"/>
      <c r="V1393" s="11"/>
      <c r="W1393" s="11"/>
      <c r="X1393" s="11"/>
      <c r="Y1393" s="11"/>
      <c r="Z1393" s="11"/>
      <c r="AA1393" s="11"/>
      <c r="AB1393" s="11"/>
      <c r="AC1393" s="11"/>
      <c r="AD1393" s="11"/>
      <c r="AE1393" s="11"/>
      <c r="AT1393" s="238" t="s">
        <v>199</v>
      </c>
      <c r="AU1393" s="238" t="s">
        <v>85</v>
      </c>
      <c r="AV1393" s="11" t="s">
        <v>85</v>
      </c>
      <c r="AW1393" s="11" t="s">
        <v>32</v>
      </c>
      <c r="AX1393" s="11" t="s">
        <v>76</v>
      </c>
      <c r="AY1393" s="238" t="s">
        <v>195</v>
      </c>
    </row>
    <row r="1394" s="15" customFormat="1">
      <c r="A1394" s="15"/>
      <c r="B1394" s="287"/>
      <c r="C1394" s="288"/>
      <c r="D1394" s="213" t="s">
        <v>199</v>
      </c>
      <c r="E1394" s="289" t="s">
        <v>1</v>
      </c>
      <c r="F1394" s="290" t="s">
        <v>1422</v>
      </c>
      <c r="G1394" s="288"/>
      <c r="H1394" s="291">
        <v>13</v>
      </c>
      <c r="I1394" s="292"/>
      <c r="J1394" s="288"/>
      <c r="K1394" s="288"/>
      <c r="L1394" s="293"/>
      <c r="M1394" s="294"/>
      <c r="N1394" s="295"/>
      <c r="O1394" s="295"/>
      <c r="P1394" s="295"/>
      <c r="Q1394" s="295"/>
      <c r="R1394" s="295"/>
      <c r="S1394" s="295"/>
      <c r="T1394" s="296"/>
      <c r="U1394" s="15"/>
      <c r="V1394" s="15"/>
      <c r="W1394" s="15"/>
      <c r="X1394" s="15"/>
      <c r="Y1394" s="15"/>
      <c r="Z1394" s="15"/>
      <c r="AA1394" s="15"/>
      <c r="AB1394" s="15"/>
      <c r="AC1394" s="15"/>
      <c r="AD1394" s="15"/>
      <c r="AE1394" s="15"/>
      <c r="AT1394" s="297" t="s">
        <v>199</v>
      </c>
      <c r="AU1394" s="297" t="s">
        <v>85</v>
      </c>
      <c r="AV1394" s="15" t="s">
        <v>234</v>
      </c>
      <c r="AW1394" s="15" t="s">
        <v>32</v>
      </c>
      <c r="AX1394" s="15" t="s">
        <v>83</v>
      </c>
      <c r="AY1394" s="297" t="s">
        <v>195</v>
      </c>
    </row>
    <row r="1395" s="2" customFormat="1" ht="21.75" customHeight="1">
      <c r="A1395" s="39"/>
      <c r="B1395" s="40"/>
      <c r="C1395" s="262" t="s">
        <v>587</v>
      </c>
      <c r="D1395" s="262" t="s">
        <v>224</v>
      </c>
      <c r="E1395" s="263" t="s">
        <v>1903</v>
      </c>
      <c r="F1395" s="264" t="s">
        <v>1904</v>
      </c>
      <c r="G1395" s="265" t="s">
        <v>1804</v>
      </c>
      <c r="H1395" s="266">
        <v>13</v>
      </c>
      <c r="I1395" s="267"/>
      <c r="J1395" s="268">
        <f>ROUND(I1395*H1395,2)</f>
        <v>0</v>
      </c>
      <c r="K1395" s="264" t="s">
        <v>1412</v>
      </c>
      <c r="L1395" s="269"/>
      <c r="M1395" s="270" t="s">
        <v>1</v>
      </c>
      <c r="N1395" s="271" t="s">
        <v>41</v>
      </c>
      <c r="O1395" s="92"/>
      <c r="P1395" s="209">
        <f>O1395*H1395</f>
        <v>0</v>
      </c>
      <c r="Q1395" s="209">
        <v>0.080000000000000002</v>
      </c>
      <c r="R1395" s="209">
        <f>Q1395*H1395</f>
        <v>1.04</v>
      </c>
      <c r="S1395" s="209">
        <v>0</v>
      </c>
      <c r="T1395" s="210">
        <f>S1395*H1395</f>
        <v>0</v>
      </c>
      <c r="U1395" s="39"/>
      <c r="V1395" s="39"/>
      <c r="W1395" s="39"/>
      <c r="X1395" s="39"/>
      <c r="Y1395" s="39"/>
      <c r="Z1395" s="39"/>
      <c r="AA1395" s="39"/>
      <c r="AB1395" s="39"/>
      <c r="AC1395" s="39"/>
      <c r="AD1395" s="39"/>
      <c r="AE1395" s="39"/>
      <c r="AR1395" s="211" t="s">
        <v>253</v>
      </c>
      <c r="AT1395" s="211" t="s">
        <v>224</v>
      </c>
      <c r="AU1395" s="211" t="s">
        <v>85</v>
      </c>
      <c r="AY1395" s="18" t="s">
        <v>195</v>
      </c>
      <c r="BE1395" s="212">
        <f>IF(N1395="základní",J1395,0)</f>
        <v>0</v>
      </c>
      <c r="BF1395" s="212">
        <f>IF(N1395="snížená",J1395,0)</f>
        <v>0</v>
      </c>
      <c r="BG1395" s="212">
        <f>IF(N1395="zákl. přenesená",J1395,0)</f>
        <v>0</v>
      </c>
      <c r="BH1395" s="212">
        <f>IF(N1395="sníž. přenesená",J1395,0)</f>
        <v>0</v>
      </c>
      <c r="BI1395" s="212">
        <f>IF(N1395="nulová",J1395,0)</f>
        <v>0</v>
      </c>
      <c r="BJ1395" s="18" t="s">
        <v>83</v>
      </c>
      <c r="BK1395" s="212">
        <f>ROUND(I1395*H1395,2)</f>
        <v>0</v>
      </c>
      <c r="BL1395" s="18" t="s">
        <v>234</v>
      </c>
      <c r="BM1395" s="211" t="s">
        <v>3833</v>
      </c>
    </row>
    <row r="1396" s="2" customFormat="1">
      <c r="A1396" s="39"/>
      <c r="B1396" s="40"/>
      <c r="C1396" s="41"/>
      <c r="D1396" s="213" t="s">
        <v>197</v>
      </c>
      <c r="E1396" s="41"/>
      <c r="F1396" s="214" t="s">
        <v>1906</v>
      </c>
      <c r="G1396" s="41"/>
      <c r="H1396" s="41"/>
      <c r="I1396" s="215"/>
      <c r="J1396" s="41"/>
      <c r="K1396" s="41"/>
      <c r="L1396" s="45"/>
      <c r="M1396" s="216"/>
      <c r="N1396" s="217"/>
      <c r="O1396" s="92"/>
      <c r="P1396" s="92"/>
      <c r="Q1396" s="92"/>
      <c r="R1396" s="92"/>
      <c r="S1396" s="92"/>
      <c r="T1396" s="93"/>
      <c r="U1396" s="39"/>
      <c r="V1396" s="39"/>
      <c r="W1396" s="39"/>
      <c r="X1396" s="39"/>
      <c r="Y1396" s="39"/>
      <c r="Z1396" s="39"/>
      <c r="AA1396" s="39"/>
      <c r="AB1396" s="39"/>
      <c r="AC1396" s="39"/>
      <c r="AD1396" s="39"/>
      <c r="AE1396" s="39"/>
      <c r="AT1396" s="18" t="s">
        <v>197</v>
      </c>
      <c r="AU1396" s="18" t="s">
        <v>85</v>
      </c>
    </row>
    <row r="1397" s="2" customFormat="1" ht="24.15" customHeight="1">
      <c r="A1397" s="39"/>
      <c r="B1397" s="40"/>
      <c r="C1397" s="200" t="s">
        <v>592</v>
      </c>
      <c r="D1397" s="200" t="s">
        <v>191</v>
      </c>
      <c r="E1397" s="201" t="s">
        <v>3834</v>
      </c>
      <c r="F1397" s="202" t="s">
        <v>1908</v>
      </c>
      <c r="G1397" s="203" t="s">
        <v>1804</v>
      </c>
      <c r="H1397" s="204">
        <v>42</v>
      </c>
      <c r="I1397" s="205"/>
      <c r="J1397" s="206">
        <f>ROUND(I1397*H1397,2)</f>
        <v>0</v>
      </c>
      <c r="K1397" s="202" t="s">
        <v>1689</v>
      </c>
      <c r="L1397" s="45"/>
      <c r="M1397" s="207" t="s">
        <v>1</v>
      </c>
      <c r="N1397" s="208" t="s">
        <v>41</v>
      </c>
      <c r="O1397" s="92"/>
      <c r="P1397" s="209">
        <f>O1397*H1397</f>
        <v>0</v>
      </c>
      <c r="Q1397" s="209">
        <v>0.21734000000000001</v>
      </c>
      <c r="R1397" s="209">
        <f>Q1397*H1397</f>
        <v>9.1282800000000002</v>
      </c>
      <c r="S1397" s="209">
        <v>0</v>
      </c>
      <c r="T1397" s="210">
        <f>S1397*H1397</f>
        <v>0</v>
      </c>
      <c r="U1397" s="39"/>
      <c r="V1397" s="39"/>
      <c r="W1397" s="39"/>
      <c r="X1397" s="39"/>
      <c r="Y1397" s="39"/>
      <c r="Z1397" s="39"/>
      <c r="AA1397" s="39"/>
      <c r="AB1397" s="39"/>
      <c r="AC1397" s="39"/>
      <c r="AD1397" s="39"/>
      <c r="AE1397" s="39"/>
      <c r="AR1397" s="211" t="s">
        <v>234</v>
      </c>
      <c r="AT1397" s="211" t="s">
        <v>191</v>
      </c>
      <c r="AU1397" s="211" t="s">
        <v>85</v>
      </c>
      <c r="AY1397" s="18" t="s">
        <v>195</v>
      </c>
      <c r="BE1397" s="212">
        <f>IF(N1397="základní",J1397,0)</f>
        <v>0</v>
      </c>
      <c r="BF1397" s="212">
        <f>IF(N1397="snížená",J1397,0)</f>
        <v>0</v>
      </c>
      <c r="BG1397" s="212">
        <f>IF(N1397="zákl. přenesená",J1397,0)</f>
        <v>0</v>
      </c>
      <c r="BH1397" s="212">
        <f>IF(N1397="sníž. přenesená",J1397,0)</f>
        <v>0</v>
      </c>
      <c r="BI1397" s="212">
        <f>IF(N1397="nulová",J1397,0)</f>
        <v>0</v>
      </c>
      <c r="BJ1397" s="18" t="s">
        <v>83</v>
      </c>
      <c r="BK1397" s="212">
        <f>ROUND(I1397*H1397,2)</f>
        <v>0</v>
      </c>
      <c r="BL1397" s="18" t="s">
        <v>234</v>
      </c>
      <c r="BM1397" s="211" t="s">
        <v>3835</v>
      </c>
    </row>
    <row r="1398" s="2" customFormat="1">
      <c r="A1398" s="39"/>
      <c r="B1398" s="40"/>
      <c r="C1398" s="41"/>
      <c r="D1398" s="213" t="s">
        <v>197</v>
      </c>
      <c r="E1398" s="41"/>
      <c r="F1398" s="214" t="s">
        <v>3827</v>
      </c>
      <c r="G1398" s="41"/>
      <c r="H1398" s="41"/>
      <c r="I1398" s="215"/>
      <c r="J1398" s="41"/>
      <c r="K1398" s="41"/>
      <c r="L1398" s="45"/>
      <c r="M1398" s="216"/>
      <c r="N1398" s="217"/>
      <c r="O1398" s="92"/>
      <c r="P1398" s="92"/>
      <c r="Q1398" s="92"/>
      <c r="R1398" s="92"/>
      <c r="S1398" s="92"/>
      <c r="T1398" s="93"/>
      <c r="U1398" s="39"/>
      <c r="V1398" s="39"/>
      <c r="W1398" s="39"/>
      <c r="X1398" s="39"/>
      <c r="Y1398" s="39"/>
      <c r="Z1398" s="39"/>
      <c r="AA1398" s="39"/>
      <c r="AB1398" s="39"/>
      <c r="AC1398" s="39"/>
      <c r="AD1398" s="39"/>
      <c r="AE1398" s="39"/>
      <c r="AT1398" s="18" t="s">
        <v>197</v>
      </c>
      <c r="AU1398" s="18" t="s">
        <v>85</v>
      </c>
    </row>
    <row r="1399" s="10" customFormat="1">
      <c r="A1399" s="10"/>
      <c r="B1399" s="218"/>
      <c r="C1399" s="219"/>
      <c r="D1399" s="213" t="s">
        <v>199</v>
      </c>
      <c r="E1399" s="220" t="s">
        <v>1</v>
      </c>
      <c r="F1399" s="221" t="s">
        <v>3836</v>
      </c>
      <c r="G1399" s="219"/>
      <c r="H1399" s="220" t="s">
        <v>1</v>
      </c>
      <c r="I1399" s="222"/>
      <c r="J1399" s="219"/>
      <c r="K1399" s="219"/>
      <c r="L1399" s="223"/>
      <c r="M1399" s="224"/>
      <c r="N1399" s="225"/>
      <c r="O1399" s="225"/>
      <c r="P1399" s="225"/>
      <c r="Q1399" s="225"/>
      <c r="R1399" s="225"/>
      <c r="S1399" s="225"/>
      <c r="T1399" s="226"/>
      <c r="U1399" s="10"/>
      <c r="V1399" s="10"/>
      <c r="W1399" s="10"/>
      <c r="X1399" s="10"/>
      <c r="Y1399" s="10"/>
      <c r="Z1399" s="10"/>
      <c r="AA1399" s="10"/>
      <c r="AB1399" s="10"/>
      <c r="AC1399" s="10"/>
      <c r="AD1399" s="10"/>
      <c r="AE1399" s="10"/>
      <c r="AT1399" s="227" t="s">
        <v>199</v>
      </c>
      <c r="AU1399" s="227" t="s">
        <v>85</v>
      </c>
      <c r="AV1399" s="10" t="s">
        <v>83</v>
      </c>
      <c r="AW1399" s="10" t="s">
        <v>32</v>
      </c>
      <c r="AX1399" s="10" t="s">
        <v>76</v>
      </c>
      <c r="AY1399" s="227" t="s">
        <v>195</v>
      </c>
    </row>
    <row r="1400" s="11" customFormat="1">
      <c r="A1400" s="11"/>
      <c r="B1400" s="228"/>
      <c r="C1400" s="229"/>
      <c r="D1400" s="213" t="s">
        <v>199</v>
      </c>
      <c r="E1400" s="230" t="s">
        <v>1</v>
      </c>
      <c r="F1400" s="231" t="s">
        <v>3804</v>
      </c>
      <c r="G1400" s="229"/>
      <c r="H1400" s="232">
        <v>14</v>
      </c>
      <c r="I1400" s="233"/>
      <c r="J1400" s="229"/>
      <c r="K1400" s="229"/>
      <c r="L1400" s="234"/>
      <c r="M1400" s="235"/>
      <c r="N1400" s="236"/>
      <c r="O1400" s="236"/>
      <c r="P1400" s="236"/>
      <c r="Q1400" s="236"/>
      <c r="R1400" s="236"/>
      <c r="S1400" s="236"/>
      <c r="T1400" s="237"/>
      <c r="U1400" s="11"/>
      <c r="V1400" s="11"/>
      <c r="W1400" s="11"/>
      <c r="X1400" s="11"/>
      <c r="Y1400" s="11"/>
      <c r="Z1400" s="11"/>
      <c r="AA1400" s="11"/>
      <c r="AB1400" s="11"/>
      <c r="AC1400" s="11"/>
      <c r="AD1400" s="11"/>
      <c r="AE1400" s="11"/>
      <c r="AT1400" s="238" t="s">
        <v>199</v>
      </c>
      <c r="AU1400" s="238" t="s">
        <v>85</v>
      </c>
      <c r="AV1400" s="11" t="s">
        <v>85</v>
      </c>
      <c r="AW1400" s="11" t="s">
        <v>32</v>
      </c>
      <c r="AX1400" s="11" t="s">
        <v>76</v>
      </c>
      <c r="AY1400" s="238" t="s">
        <v>195</v>
      </c>
    </row>
    <row r="1401" s="11" customFormat="1">
      <c r="A1401" s="11"/>
      <c r="B1401" s="228"/>
      <c r="C1401" s="229"/>
      <c r="D1401" s="213" t="s">
        <v>199</v>
      </c>
      <c r="E1401" s="230" t="s">
        <v>1</v>
      </c>
      <c r="F1401" s="231" t="s">
        <v>3837</v>
      </c>
      <c r="G1401" s="229"/>
      <c r="H1401" s="232">
        <v>14</v>
      </c>
      <c r="I1401" s="233"/>
      <c r="J1401" s="229"/>
      <c r="K1401" s="229"/>
      <c r="L1401" s="234"/>
      <c r="M1401" s="235"/>
      <c r="N1401" s="236"/>
      <c r="O1401" s="236"/>
      <c r="P1401" s="236"/>
      <c r="Q1401" s="236"/>
      <c r="R1401" s="236"/>
      <c r="S1401" s="236"/>
      <c r="T1401" s="237"/>
      <c r="U1401" s="11"/>
      <c r="V1401" s="11"/>
      <c r="W1401" s="11"/>
      <c r="X1401" s="11"/>
      <c r="Y1401" s="11"/>
      <c r="Z1401" s="11"/>
      <c r="AA1401" s="11"/>
      <c r="AB1401" s="11"/>
      <c r="AC1401" s="11"/>
      <c r="AD1401" s="11"/>
      <c r="AE1401" s="11"/>
      <c r="AT1401" s="238" t="s">
        <v>199</v>
      </c>
      <c r="AU1401" s="238" t="s">
        <v>85</v>
      </c>
      <c r="AV1401" s="11" t="s">
        <v>85</v>
      </c>
      <c r="AW1401" s="11" t="s">
        <v>32</v>
      </c>
      <c r="AX1401" s="11" t="s">
        <v>76</v>
      </c>
      <c r="AY1401" s="238" t="s">
        <v>195</v>
      </c>
    </row>
    <row r="1402" s="11" customFormat="1">
      <c r="A1402" s="11"/>
      <c r="B1402" s="228"/>
      <c r="C1402" s="229"/>
      <c r="D1402" s="213" t="s">
        <v>199</v>
      </c>
      <c r="E1402" s="230" t="s">
        <v>1</v>
      </c>
      <c r="F1402" s="231" t="s">
        <v>3838</v>
      </c>
      <c r="G1402" s="229"/>
      <c r="H1402" s="232">
        <v>5</v>
      </c>
      <c r="I1402" s="233"/>
      <c r="J1402" s="229"/>
      <c r="K1402" s="229"/>
      <c r="L1402" s="234"/>
      <c r="M1402" s="235"/>
      <c r="N1402" s="236"/>
      <c r="O1402" s="236"/>
      <c r="P1402" s="236"/>
      <c r="Q1402" s="236"/>
      <c r="R1402" s="236"/>
      <c r="S1402" s="236"/>
      <c r="T1402" s="237"/>
      <c r="U1402" s="11"/>
      <c r="V1402" s="11"/>
      <c r="W1402" s="11"/>
      <c r="X1402" s="11"/>
      <c r="Y1402" s="11"/>
      <c r="Z1402" s="11"/>
      <c r="AA1402" s="11"/>
      <c r="AB1402" s="11"/>
      <c r="AC1402" s="11"/>
      <c r="AD1402" s="11"/>
      <c r="AE1402" s="11"/>
      <c r="AT1402" s="238" t="s">
        <v>199</v>
      </c>
      <c r="AU1402" s="238" t="s">
        <v>85</v>
      </c>
      <c r="AV1402" s="11" t="s">
        <v>85</v>
      </c>
      <c r="AW1402" s="11" t="s">
        <v>32</v>
      </c>
      <c r="AX1402" s="11" t="s">
        <v>76</v>
      </c>
      <c r="AY1402" s="238" t="s">
        <v>195</v>
      </c>
    </row>
    <row r="1403" s="11" customFormat="1">
      <c r="A1403" s="11"/>
      <c r="B1403" s="228"/>
      <c r="C1403" s="229"/>
      <c r="D1403" s="213" t="s">
        <v>199</v>
      </c>
      <c r="E1403" s="230" t="s">
        <v>1</v>
      </c>
      <c r="F1403" s="231" t="s">
        <v>3839</v>
      </c>
      <c r="G1403" s="229"/>
      <c r="H1403" s="232">
        <v>3</v>
      </c>
      <c r="I1403" s="233"/>
      <c r="J1403" s="229"/>
      <c r="K1403" s="229"/>
      <c r="L1403" s="234"/>
      <c r="M1403" s="235"/>
      <c r="N1403" s="236"/>
      <c r="O1403" s="236"/>
      <c r="P1403" s="236"/>
      <c r="Q1403" s="236"/>
      <c r="R1403" s="236"/>
      <c r="S1403" s="236"/>
      <c r="T1403" s="237"/>
      <c r="U1403" s="11"/>
      <c r="V1403" s="11"/>
      <c r="W1403" s="11"/>
      <c r="X1403" s="11"/>
      <c r="Y1403" s="11"/>
      <c r="Z1403" s="11"/>
      <c r="AA1403" s="11"/>
      <c r="AB1403" s="11"/>
      <c r="AC1403" s="11"/>
      <c r="AD1403" s="11"/>
      <c r="AE1403" s="11"/>
      <c r="AT1403" s="238" t="s">
        <v>199</v>
      </c>
      <c r="AU1403" s="238" t="s">
        <v>85</v>
      </c>
      <c r="AV1403" s="11" t="s">
        <v>85</v>
      </c>
      <c r="AW1403" s="11" t="s">
        <v>32</v>
      </c>
      <c r="AX1403" s="11" t="s">
        <v>76</v>
      </c>
      <c r="AY1403" s="238" t="s">
        <v>195</v>
      </c>
    </row>
    <row r="1404" s="11" customFormat="1">
      <c r="A1404" s="11"/>
      <c r="B1404" s="228"/>
      <c r="C1404" s="229"/>
      <c r="D1404" s="213" t="s">
        <v>199</v>
      </c>
      <c r="E1404" s="230" t="s">
        <v>1</v>
      </c>
      <c r="F1404" s="231" t="s">
        <v>3840</v>
      </c>
      <c r="G1404" s="229"/>
      <c r="H1404" s="232">
        <v>6</v>
      </c>
      <c r="I1404" s="233"/>
      <c r="J1404" s="229"/>
      <c r="K1404" s="229"/>
      <c r="L1404" s="234"/>
      <c r="M1404" s="235"/>
      <c r="N1404" s="236"/>
      <c r="O1404" s="236"/>
      <c r="P1404" s="236"/>
      <c r="Q1404" s="236"/>
      <c r="R1404" s="236"/>
      <c r="S1404" s="236"/>
      <c r="T1404" s="237"/>
      <c r="U1404" s="11"/>
      <c r="V1404" s="11"/>
      <c r="W1404" s="11"/>
      <c r="X1404" s="11"/>
      <c r="Y1404" s="11"/>
      <c r="Z1404" s="11"/>
      <c r="AA1404" s="11"/>
      <c r="AB1404" s="11"/>
      <c r="AC1404" s="11"/>
      <c r="AD1404" s="11"/>
      <c r="AE1404" s="11"/>
      <c r="AT1404" s="238" t="s">
        <v>199</v>
      </c>
      <c r="AU1404" s="238" t="s">
        <v>85</v>
      </c>
      <c r="AV1404" s="11" t="s">
        <v>85</v>
      </c>
      <c r="AW1404" s="11" t="s">
        <v>32</v>
      </c>
      <c r="AX1404" s="11" t="s">
        <v>76</v>
      </c>
      <c r="AY1404" s="238" t="s">
        <v>195</v>
      </c>
    </row>
    <row r="1405" s="15" customFormat="1">
      <c r="A1405" s="15"/>
      <c r="B1405" s="287"/>
      <c r="C1405" s="288"/>
      <c r="D1405" s="213" t="s">
        <v>199</v>
      </c>
      <c r="E1405" s="289" t="s">
        <v>1</v>
      </c>
      <c r="F1405" s="290" t="s">
        <v>1422</v>
      </c>
      <c r="G1405" s="288"/>
      <c r="H1405" s="291">
        <v>42</v>
      </c>
      <c r="I1405" s="292"/>
      <c r="J1405" s="288"/>
      <c r="K1405" s="288"/>
      <c r="L1405" s="293"/>
      <c r="M1405" s="294"/>
      <c r="N1405" s="295"/>
      <c r="O1405" s="295"/>
      <c r="P1405" s="295"/>
      <c r="Q1405" s="295"/>
      <c r="R1405" s="295"/>
      <c r="S1405" s="295"/>
      <c r="T1405" s="296"/>
      <c r="U1405" s="15"/>
      <c r="V1405" s="15"/>
      <c r="W1405" s="15"/>
      <c r="X1405" s="15"/>
      <c r="Y1405" s="15"/>
      <c r="Z1405" s="15"/>
      <c r="AA1405" s="15"/>
      <c r="AB1405" s="15"/>
      <c r="AC1405" s="15"/>
      <c r="AD1405" s="15"/>
      <c r="AE1405" s="15"/>
      <c r="AT1405" s="297" t="s">
        <v>199</v>
      </c>
      <c r="AU1405" s="297" t="s">
        <v>85</v>
      </c>
      <c r="AV1405" s="15" t="s">
        <v>234</v>
      </c>
      <c r="AW1405" s="15" t="s">
        <v>32</v>
      </c>
      <c r="AX1405" s="15" t="s">
        <v>83</v>
      </c>
      <c r="AY1405" s="297" t="s">
        <v>195</v>
      </c>
    </row>
    <row r="1406" s="2" customFormat="1" ht="21.75" customHeight="1">
      <c r="A1406" s="39"/>
      <c r="B1406" s="40"/>
      <c r="C1406" s="262" t="s">
        <v>595</v>
      </c>
      <c r="D1406" s="262" t="s">
        <v>224</v>
      </c>
      <c r="E1406" s="263" t="s">
        <v>1916</v>
      </c>
      <c r="F1406" s="264" t="s">
        <v>1917</v>
      </c>
      <c r="G1406" s="265" t="s">
        <v>1804</v>
      </c>
      <c r="H1406" s="266">
        <v>42</v>
      </c>
      <c r="I1406" s="267"/>
      <c r="J1406" s="268">
        <f>ROUND(I1406*H1406,2)</f>
        <v>0</v>
      </c>
      <c r="K1406" s="264" t="s">
        <v>1689</v>
      </c>
      <c r="L1406" s="269"/>
      <c r="M1406" s="270" t="s">
        <v>1</v>
      </c>
      <c r="N1406" s="271" t="s">
        <v>41</v>
      </c>
      <c r="O1406" s="92"/>
      <c r="P1406" s="209">
        <f>O1406*H1406</f>
        <v>0</v>
      </c>
      <c r="Q1406" s="209">
        <v>0.19600000000000001</v>
      </c>
      <c r="R1406" s="209">
        <f>Q1406*H1406</f>
        <v>8.2320000000000011</v>
      </c>
      <c r="S1406" s="209">
        <v>0</v>
      </c>
      <c r="T1406" s="210">
        <f>S1406*H1406</f>
        <v>0</v>
      </c>
      <c r="U1406" s="39"/>
      <c r="V1406" s="39"/>
      <c r="W1406" s="39"/>
      <c r="X1406" s="39"/>
      <c r="Y1406" s="39"/>
      <c r="Z1406" s="39"/>
      <c r="AA1406" s="39"/>
      <c r="AB1406" s="39"/>
      <c r="AC1406" s="39"/>
      <c r="AD1406" s="39"/>
      <c r="AE1406" s="39"/>
      <c r="AR1406" s="211" t="s">
        <v>253</v>
      </c>
      <c r="AT1406" s="211" t="s">
        <v>224</v>
      </c>
      <c r="AU1406" s="211" t="s">
        <v>85</v>
      </c>
      <c r="AY1406" s="18" t="s">
        <v>195</v>
      </c>
      <c r="BE1406" s="212">
        <f>IF(N1406="základní",J1406,0)</f>
        <v>0</v>
      </c>
      <c r="BF1406" s="212">
        <f>IF(N1406="snížená",J1406,0)</f>
        <v>0</v>
      </c>
      <c r="BG1406" s="212">
        <f>IF(N1406="zákl. přenesená",J1406,0)</f>
        <v>0</v>
      </c>
      <c r="BH1406" s="212">
        <f>IF(N1406="sníž. přenesená",J1406,0)</f>
        <v>0</v>
      </c>
      <c r="BI1406" s="212">
        <f>IF(N1406="nulová",J1406,0)</f>
        <v>0</v>
      </c>
      <c r="BJ1406" s="18" t="s">
        <v>83</v>
      </c>
      <c r="BK1406" s="212">
        <f>ROUND(I1406*H1406,2)</f>
        <v>0</v>
      </c>
      <c r="BL1406" s="18" t="s">
        <v>234</v>
      </c>
      <c r="BM1406" s="211" t="s">
        <v>3841</v>
      </c>
    </row>
    <row r="1407" s="2" customFormat="1">
      <c r="A1407" s="39"/>
      <c r="B1407" s="40"/>
      <c r="C1407" s="41"/>
      <c r="D1407" s="213" t="s">
        <v>197</v>
      </c>
      <c r="E1407" s="41"/>
      <c r="F1407" s="214" t="s">
        <v>1906</v>
      </c>
      <c r="G1407" s="41"/>
      <c r="H1407" s="41"/>
      <c r="I1407" s="215"/>
      <c r="J1407" s="41"/>
      <c r="K1407" s="41"/>
      <c r="L1407" s="45"/>
      <c r="M1407" s="216"/>
      <c r="N1407" s="217"/>
      <c r="O1407" s="92"/>
      <c r="P1407" s="92"/>
      <c r="Q1407" s="92"/>
      <c r="R1407" s="92"/>
      <c r="S1407" s="92"/>
      <c r="T1407" s="93"/>
      <c r="U1407" s="39"/>
      <c r="V1407" s="39"/>
      <c r="W1407" s="39"/>
      <c r="X1407" s="39"/>
      <c r="Y1407" s="39"/>
      <c r="Z1407" s="39"/>
      <c r="AA1407" s="39"/>
      <c r="AB1407" s="39"/>
      <c r="AC1407" s="39"/>
      <c r="AD1407" s="39"/>
      <c r="AE1407" s="39"/>
      <c r="AT1407" s="18" t="s">
        <v>197</v>
      </c>
      <c r="AU1407" s="18" t="s">
        <v>85</v>
      </c>
    </row>
    <row r="1408" s="2" customFormat="1" ht="24.15" customHeight="1">
      <c r="A1408" s="39"/>
      <c r="B1408" s="40"/>
      <c r="C1408" s="200" t="s">
        <v>598</v>
      </c>
      <c r="D1408" s="200" t="s">
        <v>191</v>
      </c>
      <c r="E1408" s="201" t="s">
        <v>1921</v>
      </c>
      <c r="F1408" s="202" t="s">
        <v>1922</v>
      </c>
      <c r="G1408" s="203" t="s">
        <v>1237</v>
      </c>
      <c r="H1408" s="204">
        <v>1.085</v>
      </c>
      <c r="I1408" s="205"/>
      <c r="J1408" s="206">
        <f>ROUND(I1408*H1408,2)</f>
        <v>0</v>
      </c>
      <c r="K1408" s="202" t="s">
        <v>1412</v>
      </c>
      <c r="L1408" s="45"/>
      <c r="M1408" s="207" t="s">
        <v>1</v>
      </c>
      <c r="N1408" s="208" t="s">
        <v>41</v>
      </c>
      <c r="O1408" s="92"/>
      <c r="P1408" s="209">
        <f>O1408*H1408</f>
        <v>0</v>
      </c>
      <c r="Q1408" s="209">
        <v>0</v>
      </c>
      <c r="R1408" s="209">
        <f>Q1408*H1408</f>
        <v>0</v>
      </c>
      <c r="S1408" s="209">
        <v>0</v>
      </c>
      <c r="T1408" s="210">
        <f>S1408*H1408</f>
        <v>0</v>
      </c>
      <c r="U1408" s="39"/>
      <c r="V1408" s="39"/>
      <c r="W1408" s="39"/>
      <c r="X1408" s="39"/>
      <c r="Y1408" s="39"/>
      <c r="Z1408" s="39"/>
      <c r="AA1408" s="39"/>
      <c r="AB1408" s="39"/>
      <c r="AC1408" s="39"/>
      <c r="AD1408" s="39"/>
      <c r="AE1408" s="39"/>
      <c r="AR1408" s="211" t="s">
        <v>234</v>
      </c>
      <c r="AT1408" s="211" t="s">
        <v>191</v>
      </c>
      <c r="AU1408" s="211" t="s">
        <v>85</v>
      </c>
      <c r="AY1408" s="18" t="s">
        <v>195</v>
      </c>
      <c r="BE1408" s="212">
        <f>IF(N1408="základní",J1408,0)</f>
        <v>0</v>
      </c>
      <c r="BF1408" s="212">
        <f>IF(N1408="snížená",J1408,0)</f>
        <v>0</v>
      </c>
      <c r="BG1408" s="212">
        <f>IF(N1408="zákl. přenesená",J1408,0)</f>
        <v>0</v>
      </c>
      <c r="BH1408" s="212">
        <f>IF(N1408="sníž. přenesená",J1408,0)</f>
        <v>0</v>
      </c>
      <c r="BI1408" s="212">
        <f>IF(N1408="nulová",J1408,0)</f>
        <v>0</v>
      </c>
      <c r="BJ1408" s="18" t="s">
        <v>83</v>
      </c>
      <c r="BK1408" s="212">
        <f>ROUND(I1408*H1408,2)</f>
        <v>0</v>
      </c>
      <c r="BL1408" s="18" t="s">
        <v>234</v>
      </c>
      <c r="BM1408" s="211" t="s">
        <v>3842</v>
      </c>
    </row>
    <row r="1409" s="10" customFormat="1">
      <c r="A1409" s="10"/>
      <c r="B1409" s="218"/>
      <c r="C1409" s="219"/>
      <c r="D1409" s="213" t="s">
        <v>199</v>
      </c>
      <c r="E1409" s="220" t="s">
        <v>1</v>
      </c>
      <c r="F1409" s="221" t="s">
        <v>3843</v>
      </c>
      <c r="G1409" s="219"/>
      <c r="H1409" s="220" t="s">
        <v>1</v>
      </c>
      <c r="I1409" s="222"/>
      <c r="J1409" s="219"/>
      <c r="K1409" s="219"/>
      <c r="L1409" s="223"/>
      <c r="M1409" s="224"/>
      <c r="N1409" s="225"/>
      <c r="O1409" s="225"/>
      <c r="P1409" s="225"/>
      <c r="Q1409" s="225"/>
      <c r="R1409" s="225"/>
      <c r="S1409" s="225"/>
      <c r="T1409" s="226"/>
      <c r="U1409" s="10"/>
      <c r="V1409" s="10"/>
      <c r="W1409" s="10"/>
      <c r="X1409" s="10"/>
      <c r="Y1409" s="10"/>
      <c r="Z1409" s="10"/>
      <c r="AA1409" s="10"/>
      <c r="AB1409" s="10"/>
      <c r="AC1409" s="10"/>
      <c r="AD1409" s="10"/>
      <c r="AE1409" s="10"/>
      <c r="AT1409" s="227" t="s">
        <v>199</v>
      </c>
      <c r="AU1409" s="227" t="s">
        <v>85</v>
      </c>
      <c r="AV1409" s="10" t="s">
        <v>83</v>
      </c>
      <c r="AW1409" s="10" t="s">
        <v>32</v>
      </c>
      <c r="AX1409" s="10" t="s">
        <v>76</v>
      </c>
      <c r="AY1409" s="227" t="s">
        <v>195</v>
      </c>
    </row>
    <row r="1410" s="11" customFormat="1">
      <c r="A1410" s="11"/>
      <c r="B1410" s="228"/>
      <c r="C1410" s="229"/>
      <c r="D1410" s="213" t="s">
        <v>199</v>
      </c>
      <c r="E1410" s="230" t="s">
        <v>1</v>
      </c>
      <c r="F1410" s="231" t="s">
        <v>3844</v>
      </c>
      <c r="G1410" s="229"/>
      <c r="H1410" s="232">
        <v>0.61399999999999999</v>
      </c>
      <c r="I1410" s="233"/>
      <c r="J1410" s="229"/>
      <c r="K1410" s="229"/>
      <c r="L1410" s="234"/>
      <c r="M1410" s="235"/>
      <c r="N1410" s="236"/>
      <c r="O1410" s="236"/>
      <c r="P1410" s="236"/>
      <c r="Q1410" s="236"/>
      <c r="R1410" s="236"/>
      <c r="S1410" s="236"/>
      <c r="T1410" s="237"/>
      <c r="U1410" s="11"/>
      <c r="V1410" s="11"/>
      <c r="W1410" s="11"/>
      <c r="X1410" s="11"/>
      <c r="Y1410" s="11"/>
      <c r="Z1410" s="11"/>
      <c r="AA1410" s="11"/>
      <c r="AB1410" s="11"/>
      <c r="AC1410" s="11"/>
      <c r="AD1410" s="11"/>
      <c r="AE1410" s="11"/>
      <c r="AT1410" s="238" t="s">
        <v>199</v>
      </c>
      <c r="AU1410" s="238" t="s">
        <v>85</v>
      </c>
      <c r="AV1410" s="11" t="s">
        <v>85</v>
      </c>
      <c r="AW1410" s="11" t="s">
        <v>32</v>
      </c>
      <c r="AX1410" s="11" t="s">
        <v>76</v>
      </c>
      <c r="AY1410" s="238" t="s">
        <v>195</v>
      </c>
    </row>
    <row r="1411" s="11" customFormat="1">
      <c r="A1411" s="11"/>
      <c r="B1411" s="228"/>
      <c r="C1411" s="229"/>
      <c r="D1411" s="213" t="s">
        <v>199</v>
      </c>
      <c r="E1411" s="230" t="s">
        <v>1</v>
      </c>
      <c r="F1411" s="231" t="s">
        <v>3845</v>
      </c>
      <c r="G1411" s="229"/>
      <c r="H1411" s="232">
        <v>0.58399999999999996</v>
      </c>
      <c r="I1411" s="233"/>
      <c r="J1411" s="229"/>
      <c r="K1411" s="229"/>
      <c r="L1411" s="234"/>
      <c r="M1411" s="235"/>
      <c r="N1411" s="236"/>
      <c r="O1411" s="236"/>
      <c r="P1411" s="236"/>
      <c r="Q1411" s="236"/>
      <c r="R1411" s="236"/>
      <c r="S1411" s="236"/>
      <c r="T1411" s="237"/>
      <c r="U1411" s="11"/>
      <c r="V1411" s="11"/>
      <c r="W1411" s="11"/>
      <c r="X1411" s="11"/>
      <c r="Y1411" s="11"/>
      <c r="Z1411" s="11"/>
      <c r="AA1411" s="11"/>
      <c r="AB1411" s="11"/>
      <c r="AC1411" s="11"/>
      <c r="AD1411" s="11"/>
      <c r="AE1411" s="11"/>
      <c r="AT1411" s="238" t="s">
        <v>199</v>
      </c>
      <c r="AU1411" s="238" t="s">
        <v>85</v>
      </c>
      <c r="AV1411" s="11" t="s">
        <v>85</v>
      </c>
      <c r="AW1411" s="11" t="s">
        <v>32</v>
      </c>
      <c r="AX1411" s="11" t="s">
        <v>76</v>
      </c>
      <c r="AY1411" s="238" t="s">
        <v>195</v>
      </c>
    </row>
    <row r="1412" s="10" customFormat="1">
      <c r="A1412" s="10"/>
      <c r="B1412" s="218"/>
      <c r="C1412" s="219"/>
      <c r="D1412" s="213" t="s">
        <v>199</v>
      </c>
      <c r="E1412" s="220" t="s">
        <v>1</v>
      </c>
      <c r="F1412" s="221" t="s">
        <v>1928</v>
      </c>
      <c r="G1412" s="219"/>
      <c r="H1412" s="220" t="s">
        <v>1</v>
      </c>
      <c r="I1412" s="222"/>
      <c r="J1412" s="219"/>
      <c r="K1412" s="219"/>
      <c r="L1412" s="223"/>
      <c r="M1412" s="224"/>
      <c r="N1412" s="225"/>
      <c r="O1412" s="225"/>
      <c r="P1412" s="225"/>
      <c r="Q1412" s="225"/>
      <c r="R1412" s="225"/>
      <c r="S1412" s="225"/>
      <c r="T1412" s="226"/>
      <c r="U1412" s="10"/>
      <c r="V1412" s="10"/>
      <c r="W1412" s="10"/>
      <c r="X1412" s="10"/>
      <c r="Y1412" s="10"/>
      <c r="Z1412" s="10"/>
      <c r="AA1412" s="10"/>
      <c r="AB1412" s="10"/>
      <c r="AC1412" s="10"/>
      <c r="AD1412" s="10"/>
      <c r="AE1412" s="10"/>
      <c r="AT1412" s="227" t="s">
        <v>199</v>
      </c>
      <c r="AU1412" s="227" t="s">
        <v>85</v>
      </c>
      <c r="AV1412" s="10" t="s">
        <v>83</v>
      </c>
      <c r="AW1412" s="10" t="s">
        <v>32</v>
      </c>
      <c r="AX1412" s="10" t="s">
        <v>76</v>
      </c>
      <c r="AY1412" s="227" t="s">
        <v>195</v>
      </c>
    </row>
    <row r="1413" s="11" customFormat="1">
      <c r="A1413" s="11"/>
      <c r="B1413" s="228"/>
      <c r="C1413" s="229"/>
      <c r="D1413" s="213" t="s">
        <v>199</v>
      </c>
      <c r="E1413" s="230" t="s">
        <v>1</v>
      </c>
      <c r="F1413" s="231" t="s">
        <v>3846</v>
      </c>
      <c r="G1413" s="229"/>
      <c r="H1413" s="232">
        <v>-0.113</v>
      </c>
      <c r="I1413" s="233"/>
      <c r="J1413" s="229"/>
      <c r="K1413" s="229"/>
      <c r="L1413" s="234"/>
      <c r="M1413" s="235"/>
      <c r="N1413" s="236"/>
      <c r="O1413" s="236"/>
      <c r="P1413" s="236"/>
      <c r="Q1413" s="236"/>
      <c r="R1413" s="236"/>
      <c r="S1413" s="236"/>
      <c r="T1413" s="237"/>
      <c r="U1413" s="11"/>
      <c r="V1413" s="11"/>
      <c r="W1413" s="11"/>
      <c r="X1413" s="11"/>
      <c r="Y1413" s="11"/>
      <c r="Z1413" s="11"/>
      <c r="AA1413" s="11"/>
      <c r="AB1413" s="11"/>
      <c r="AC1413" s="11"/>
      <c r="AD1413" s="11"/>
      <c r="AE1413" s="11"/>
      <c r="AT1413" s="238" t="s">
        <v>199</v>
      </c>
      <c r="AU1413" s="238" t="s">
        <v>85</v>
      </c>
      <c r="AV1413" s="11" t="s">
        <v>85</v>
      </c>
      <c r="AW1413" s="11" t="s">
        <v>32</v>
      </c>
      <c r="AX1413" s="11" t="s">
        <v>76</v>
      </c>
      <c r="AY1413" s="238" t="s">
        <v>195</v>
      </c>
    </row>
    <row r="1414" s="15" customFormat="1">
      <c r="A1414" s="15"/>
      <c r="B1414" s="287"/>
      <c r="C1414" s="288"/>
      <c r="D1414" s="213" t="s">
        <v>199</v>
      </c>
      <c r="E1414" s="289" t="s">
        <v>1</v>
      </c>
      <c r="F1414" s="290" t="s">
        <v>1422</v>
      </c>
      <c r="G1414" s="288"/>
      <c r="H1414" s="291">
        <v>1.085</v>
      </c>
      <c r="I1414" s="292"/>
      <c r="J1414" s="288"/>
      <c r="K1414" s="288"/>
      <c r="L1414" s="293"/>
      <c r="M1414" s="294"/>
      <c r="N1414" s="295"/>
      <c r="O1414" s="295"/>
      <c r="P1414" s="295"/>
      <c r="Q1414" s="295"/>
      <c r="R1414" s="295"/>
      <c r="S1414" s="295"/>
      <c r="T1414" s="296"/>
      <c r="U1414" s="15"/>
      <c r="V1414" s="15"/>
      <c r="W1414" s="15"/>
      <c r="X1414" s="15"/>
      <c r="Y1414" s="15"/>
      <c r="Z1414" s="15"/>
      <c r="AA1414" s="15"/>
      <c r="AB1414" s="15"/>
      <c r="AC1414" s="15"/>
      <c r="AD1414" s="15"/>
      <c r="AE1414" s="15"/>
      <c r="AT1414" s="297" t="s">
        <v>199</v>
      </c>
      <c r="AU1414" s="297" t="s">
        <v>85</v>
      </c>
      <c r="AV1414" s="15" t="s">
        <v>234</v>
      </c>
      <c r="AW1414" s="15" t="s">
        <v>32</v>
      </c>
      <c r="AX1414" s="15" t="s">
        <v>83</v>
      </c>
      <c r="AY1414" s="297" t="s">
        <v>195</v>
      </c>
    </row>
    <row r="1415" s="2" customFormat="1" ht="24.15" customHeight="1">
      <c r="A1415" s="39"/>
      <c r="B1415" s="40"/>
      <c r="C1415" s="200" t="s">
        <v>601</v>
      </c>
      <c r="D1415" s="200" t="s">
        <v>191</v>
      </c>
      <c r="E1415" s="201" t="s">
        <v>1930</v>
      </c>
      <c r="F1415" s="202" t="s">
        <v>1931</v>
      </c>
      <c r="G1415" s="203" t="s">
        <v>1411</v>
      </c>
      <c r="H1415" s="204">
        <v>6.2400000000000002</v>
      </c>
      <c r="I1415" s="205"/>
      <c r="J1415" s="206">
        <f>ROUND(I1415*H1415,2)</f>
        <v>0</v>
      </c>
      <c r="K1415" s="202" t="s">
        <v>1412</v>
      </c>
      <c r="L1415" s="45"/>
      <c r="M1415" s="207" t="s">
        <v>1</v>
      </c>
      <c r="N1415" s="208" t="s">
        <v>41</v>
      </c>
      <c r="O1415" s="92"/>
      <c r="P1415" s="209">
        <f>O1415*H1415</f>
        <v>0</v>
      </c>
      <c r="Q1415" s="209">
        <v>0.0040200000000000001</v>
      </c>
      <c r="R1415" s="209">
        <f>Q1415*H1415</f>
        <v>0.025084800000000001</v>
      </c>
      <c r="S1415" s="209">
        <v>0</v>
      </c>
      <c r="T1415" s="210">
        <f>S1415*H1415</f>
        <v>0</v>
      </c>
      <c r="U1415" s="39"/>
      <c r="V1415" s="39"/>
      <c r="W1415" s="39"/>
      <c r="X1415" s="39"/>
      <c r="Y1415" s="39"/>
      <c r="Z1415" s="39"/>
      <c r="AA1415" s="39"/>
      <c r="AB1415" s="39"/>
      <c r="AC1415" s="39"/>
      <c r="AD1415" s="39"/>
      <c r="AE1415" s="39"/>
      <c r="AR1415" s="211" t="s">
        <v>234</v>
      </c>
      <c r="AT1415" s="211" t="s">
        <v>191</v>
      </c>
      <c r="AU1415" s="211" t="s">
        <v>85</v>
      </c>
      <c r="AY1415" s="18" t="s">
        <v>195</v>
      </c>
      <c r="BE1415" s="212">
        <f>IF(N1415="základní",J1415,0)</f>
        <v>0</v>
      </c>
      <c r="BF1415" s="212">
        <f>IF(N1415="snížená",J1415,0)</f>
        <v>0</v>
      </c>
      <c r="BG1415" s="212">
        <f>IF(N1415="zákl. přenesená",J1415,0)</f>
        <v>0</v>
      </c>
      <c r="BH1415" s="212">
        <f>IF(N1415="sníž. přenesená",J1415,0)</f>
        <v>0</v>
      </c>
      <c r="BI1415" s="212">
        <f>IF(N1415="nulová",J1415,0)</f>
        <v>0</v>
      </c>
      <c r="BJ1415" s="18" t="s">
        <v>83</v>
      </c>
      <c r="BK1415" s="212">
        <f>ROUND(I1415*H1415,2)</f>
        <v>0</v>
      </c>
      <c r="BL1415" s="18" t="s">
        <v>234</v>
      </c>
      <c r="BM1415" s="211" t="s">
        <v>3847</v>
      </c>
    </row>
    <row r="1416" s="10" customFormat="1">
      <c r="A1416" s="10"/>
      <c r="B1416" s="218"/>
      <c r="C1416" s="219"/>
      <c r="D1416" s="213" t="s">
        <v>199</v>
      </c>
      <c r="E1416" s="220" t="s">
        <v>1</v>
      </c>
      <c r="F1416" s="221" t="s">
        <v>3843</v>
      </c>
      <c r="G1416" s="219"/>
      <c r="H1416" s="220" t="s">
        <v>1</v>
      </c>
      <c r="I1416" s="222"/>
      <c r="J1416" s="219"/>
      <c r="K1416" s="219"/>
      <c r="L1416" s="223"/>
      <c r="M1416" s="224"/>
      <c r="N1416" s="225"/>
      <c r="O1416" s="225"/>
      <c r="P1416" s="225"/>
      <c r="Q1416" s="225"/>
      <c r="R1416" s="225"/>
      <c r="S1416" s="225"/>
      <c r="T1416" s="226"/>
      <c r="U1416" s="10"/>
      <c r="V1416" s="10"/>
      <c r="W1416" s="10"/>
      <c r="X1416" s="10"/>
      <c r="Y1416" s="10"/>
      <c r="Z1416" s="10"/>
      <c r="AA1416" s="10"/>
      <c r="AB1416" s="10"/>
      <c r="AC1416" s="10"/>
      <c r="AD1416" s="10"/>
      <c r="AE1416" s="10"/>
      <c r="AT1416" s="227" t="s">
        <v>199</v>
      </c>
      <c r="AU1416" s="227" t="s">
        <v>85</v>
      </c>
      <c r="AV1416" s="10" t="s">
        <v>83</v>
      </c>
      <c r="AW1416" s="10" t="s">
        <v>32</v>
      </c>
      <c r="AX1416" s="10" t="s">
        <v>76</v>
      </c>
      <c r="AY1416" s="227" t="s">
        <v>195</v>
      </c>
    </row>
    <row r="1417" s="11" customFormat="1">
      <c r="A1417" s="11"/>
      <c r="B1417" s="228"/>
      <c r="C1417" s="229"/>
      <c r="D1417" s="213" t="s">
        <v>199</v>
      </c>
      <c r="E1417" s="230" t="s">
        <v>1</v>
      </c>
      <c r="F1417" s="231" t="s">
        <v>3848</v>
      </c>
      <c r="G1417" s="229"/>
      <c r="H1417" s="232">
        <v>3.2000000000000002</v>
      </c>
      <c r="I1417" s="233"/>
      <c r="J1417" s="229"/>
      <c r="K1417" s="229"/>
      <c r="L1417" s="234"/>
      <c r="M1417" s="235"/>
      <c r="N1417" s="236"/>
      <c r="O1417" s="236"/>
      <c r="P1417" s="236"/>
      <c r="Q1417" s="236"/>
      <c r="R1417" s="236"/>
      <c r="S1417" s="236"/>
      <c r="T1417" s="237"/>
      <c r="U1417" s="11"/>
      <c r="V1417" s="11"/>
      <c r="W1417" s="11"/>
      <c r="X1417" s="11"/>
      <c r="Y1417" s="11"/>
      <c r="Z1417" s="11"/>
      <c r="AA1417" s="11"/>
      <c r="AB1417" s="11"/>
      <c r="AC1417" s="11"/>
      <c r="AD1417" s="11"/>
      <c r="AE1417" s="11"/>
      <c r="AT1417" s="238" t="s">
        <v>199</v>
      </c>
      <c r="AU1417" s="238" t="s">
        <v>85</v>
      </c>
      <c r="AV1417" s="11" t="s">
        <v>85</v>
      </c>
      <c r="AW1417" s="11" t="s">
        <v>32</v>
      </c>
      <c r="AX1417" s="11" t="s">
        <v>76</v>
      </c>
      <c r="AY1417" s="238" t="s">
        <v>195</v>
      </c>
    </row>
    <row r="1418" s="11" customFormat="1">
      <c r="A1418" s="11"/>
      <c r="B1418" s="228"/>
      <c r="C1418" s="229"/>
      <c r="D1418" s="213" t="s">
        <v>199</v>
      </c>
      <c r="E1418" s="230" t="s">
        <v>1</v>
      </c>
      <c r="F1418" s="231" t="s">
        <v>3849</v>
      </c>
      <c r="G1418" s="229"/>
      <c r="H1418" s="232">
        <v>3.04</v>
      </c>
      <c r="I1418" s="233"/>
      <c r="J1418" s="229"/>
      <c r="K1418" s="229"/>
      <c r="L1418" s="234"/>
      <c r="M1418" s="235"/>
      <c r="N1418" s="236"/>
      <c r="O1418" s="236"/>
      <c r="P1418" s="236"/>
      <c r="Q1418" s="236"/>
      <c r="R1418" s="236"/>
      <c r="S1418" s="236"/>
      <c r="T1418" s="237"/>
      <c r="U1418" s="11"/>
      <c r="V1418" s="11"/>
      <c r="W1418" s="11"/>
      <c r="X1418" s="11"/>
      <c r="Y1418" s="11"/>
      <c r="Z1418" s="11"/>
      <c r="AA1418" s="11"/>
      <c r="AB1418" s="11"/>
      <c r="AC1418" s="11"/>
      <c r="AD1418" s="11"/>
      <c r="AE1418" s="11"/>
      <c r="AT1418" s="238" t="s">
        <v>199</v>
      </c>
      <c r="AU1418" s="238" t="s">
        <v>85</v>
      </c>
      <c r="AV1418" s="11" t="s">
        <v>85</v>
      </c>
      <c r="AW1418" s="11" t="s">
        <v>32</v>
      </c>
      <c r="AX1418" s="11" t="s">
        <v>76</v>
      </c>
      <c r="AY1418" s="238" t="s">
        <v>195</v>
      </c>
    </row>
    <row r="1419" s="15" customFormat="1">
      <c r="A1419" s="15"/>
      <c r="B1419" s="287"/>
      <c r="C1419" s="288"/>
      <c r="D1419" s="213" t="s">
        <v>199</v>
      </c>
      <c r="E1419" s="289" t="s">
        <v>1</v>
      </c>
      <c r="F1419" s="290" t="s">
        <v>1422</v>
      </c>
      <c r="G1419" s="288"/>
      <c r="H1419" s="291">
        <v>6.2400000000000002</v>
      </c>
      <c r="I1419" s="292"/>
      <c r="J1419" s="288"/>
      <c r="K1419" s="288"/>
      <c r="L1419" s="293"/>
      <c r="M1419" s="294"/>
      <c r="N1419" s="295"/>
      <c r="O1419" s="295"/>
      <c r="P1419" s="295"/>
      <c r="Q1419" s="295"/>
      <c r="R1419" s="295"/>
      <c r="S1419" s="295"/>
      <c r="T1419" s="296"/>
      <c r="U1419" s="15"/>
      <c r="V1419" s="15"/>
      <c r="W1419" s="15"/>
      <c r="X1419" s="15"/>
      <c r="Y1419" s="15"/>
      <c r="Z1419" s="15"/>
      <c r="AA1419" s="15"/>
      <c r="AB1419" s="15"/>
      <c r="AC1419" s="15"/>
      <c r="AD1419" s="15"/>
      <c r="AE1419" s="15"/>
      <c r="AT1419" s="297" t="s">
        <v>199</v>
      </c>
      <c r="AU1419" s="297" t="s">
        <v>85</v>
      </c>
      <c r="AV1419" s="15" t="s">
        <v>234</v>
      </c>
      <c r="AW1419" s="15" t="s">
        <v>32</v>
      </c>
      <c r="AX1419" s="15" t="s">
        <v>83</v>
      </c>
      <c r="AY1419" s="297" t="s">
        <v>195</v>
      </c>
    </row>
    <row r="1420" s="13" customFormat="1" ht="22.8" customHeight="1">
      <c r="A1420" s="13"/>
      <c r="B1420" s="248"/>
      <c r="C1420" s="249"/>
      <c r="D1420" s="250" t="s">
        <v>75</v>
      </c>
      <c r="E1420" s="285" t="s">
        <v>563</v>
      </c>
      <c r="F1420" s="285" t="s">
        <v>1949</v>
      </c>
      <c r="G1420" s="249"/>
      <c r="H1420" s="249"/>
      <c r="I1420" s="252"/>
      <c r="J1420" s="286">
        <f>BK1420</f>
        <v>0</v>
      </c>
      <c r="K1420" s="249"/>
      <c r="L1420" s="254"/>
      <c r="M1420" s="255"/>
      <c r="N1420" s="256"/>
      <c r="O1420" s="256"/>
      <c r="P1420" s="257">
        <f>SUM(P1421:P1493)</f>
        <v>0</v>
      </c>
      <c r="Q1420" s="256"/>
      <c r="R1420" s="257">
        <f>SUM(R1421:R1493)</f>
        <v>0.10023710000000001</v>
      </c>
      <c r="S1420" s="256"/>
      <c r="T1420" s="258">
        <f>SUM(T1421:T1493)</f>
        <v>0</v>
      </c>
      <c r="U1420" s="13"/>
      <c r="V1420" s="13"/>
      <c r="W1420" s="13"/>
      <c r="X1420" s="13"/>
      <c r="Y1420" s="13"/>
      <c r="Z1420" s="13"/>
      <c r="AA1420" s="13"/>
      <c r="AB1420" s="13"/>
      <c r="AC1420" s="13"/>
      <c r="AD1420" s="13"/>
      <c r="AE1420" s="13"/>
      <c r="AR1420" s="259" t="s">
        <v>83</v>
      </c>
      <c r="AT1420" s="260" t="s">
        <v>75</v>
      </c>
      <c r="AU1420" s="260" t="s">
        <v>83</v>
      </c>
      <c r="AY1420" s="259" t="s">
        <v>195</v>
      </c>
      <c r="BK1420" s="261">
        <f>SUM(BK1421:BK1493)</f>
        <v>0</v>
      </c>
    </row>
    <row r="1421" s="2" customFormat="1" ht="24.15" customHeight="1">
      <c r="A1421" s="39"/>
      <c r="B1421" s="40"/>
      <c r="C1421" s="200" t="s">
        <v>604</v>
      </c>
      <c r="D1421" s="200" t="s">
        <v>191</v>
      </c>
      <c r="E1421" s="201" t="s">
        <v>1950</v>
      </c>
      <c r="F1421" s="202" t="s">
        <v>1951</v>
      </c>
      <c r="G1421" s="203" t="s">
        <v>513</v>
      </c>
      <c r="H1421" s="204">
        <v>589.63</v>
      </c>
      <c r="I1421" s="205"/>
      <c r="J1421" s="206">
        <f>ROUND(I1421*H1421,2)</f>
        <v>0</v>
      </c>
      <c r="K1421" s="202" t="s">
        <v>1412</v>
      </c>
      <c r="L1421" s="45"/>
      <c r="M1421" s="207" t="s">
        <v>1</v>
      </c>
      <c r="N1421" s="208" t="s">
        <v>41</v>
      </c>
      <c r="O1421" s="92"/>
      <c r="P1421" s="209">
        <f>O1421*H1421</f>
        <v>0</v>
      </c>
      <c r="Q1421" s="209">
        <v>0.00017000000000000001</v>
      </c>
      <c r="R1421" s="209">
        <f>Q1421*H1421</f>
        <v>0.10023710000000001</v>
      </c>
      <c r="S1421" s="209">
        <v>0</v>
      </c>
      <c r="T1421" s="210">
        <f>S1421*H1421</f>
        <v>0</v>
      </c>
      <c r="U1421" s="39"/>
      <c r="V1421" s="39"/>
      <c r="W1421" s="39"/>
      <c r="X1421" s="39"/>
      <c r="Y1421" s="39"/>
      <c r="Z1421" s="39"/>
      <c r="AA1421" s="39"/>
      <c r="AB1421" s="39"/>
      <c r="AC1421" s="39"/>
      <c r="AD1421" s="39"/>
      <c r="AE1421" s="39"/>
      <c r="AR1421" s="211" t="s">
        <v>234</v>
      </c>
      <c r="AT1421" s="211" t="s">
        <v>191</v>
      </c>
      <c r="AU1421" s="211" t="s">
        <v>85</v>
      </c>
      <c r="AY1421" s="18" t="s">
        <v>195</v>
      </c>
      <c r="BE1421" s="212">
        <f>IF(N1421="základní",J1421,0)</f>
        <v>0</v>
      </c>
      <c r="BF1421" s="212">
        <f>IF(N1421="snížená",J1421,0)</f>
        <v>0</v>
      </c>
      <c r="BG1421" s="212">
        <f>IF(N1421="zákl. přenesená",J1421,0)</f>
        <v>0</v>
      </c>
      <c r="BH1421" s="212">
        <f>IF(N1421="sníž. přenesená",J1421,0)</f>
        <v>0</v>
      </c>
      <c r="BI1421" s="212">
        <f>IF(N1421="nulová",J1421,0)</f>
        <v>0</v>
      </c>
      <c r="BJ1421" s="18" t="s">
        <v>83</v>
      </c>
      <c r="BK1421" s="212">
        <f>ROUND(I1421*H1421,2)</f>
        <v>0</v>
      </c>
      <c r="BL1421" s="18" t="s">
        <v>234</v>
      </c>
      <c r="BM1421" s="211" t="s">
        <v>3850</v>
      </c>
    </row>
    <row r="1422" s="10" customFormat="1">
      <c r="A1422" s="10"/>
      <c r="B1422" s="218"/>
      <c r="C1422" s="219"/>
      <c r="D1422" s="213" t="s">
        <v>199</v>
      </c>
      <c r="E1422" s="220" t="s">
        <v>1</v>
      </c>
      <c r="F1422" s="221" t="s">
        <v>3162</v>
      </c>
      <c r="G1422" s="219"/>
      <c r="H1422" s="220" t="s">
        <v>1</v>
      </c>
      <c r="I1422" s="222"/>
      <c r="J1422" s="219"/>
      <c r="K1422" s="219"/>
      <c r="L1422" s="223"/>
      <c r="M1422" s="224"/>
      <c r="N1422" s="225"/>
      <c r="O1422" s="225"/>
      <c r="P1422" s="225"/>
      <c r="Q1422" s="225"/>
      <c r="R1422" s="225"/>
      <c r="S1422" s="225"/>
      <c r="T1422" s="226"/>
      <c r="U1422" s="10"/>
      <c r="V1422" s="10"/>
      <c r="W1422" s="10"/>
      <c r="X1422" s="10"/>
      <c r="Y1422" s="10"/>
      <c r="Z1422" s="10"/>
      <c r="AA1422" s="10"/>
      <c r="AB1422" s="10"/>
      <c r="AC1422" s="10"/>
      <c r="AD1422" s="10"/>
      <c r="AE1422" s="10"/>
      <c r="AT1422" s="227" t="s">
        <v>199</v>
      </c>
      <c r="AU1422" s="227" t="s">
        <v>85</v>
      </c>
      <c r="AV1422" s="10" t="s">
        <v>83</v>
      </c>
      <c r="AW1422" s="10" t="s">
        <v>32</v>
      </c>
      <c r="AX1422" s="10" t="s">
        <v>76</v>
      </c>
      <c r="AY1422" s="227" t="s">
        <v>195</v>
      </c>
    </row>
    <row r="1423" s="11" customFormat="1">
      <c r="A1423" s="11"/>
      <c r="B1423" s="228"/>
      <c r="C1423" s="229"/>
      <c r="D1423" s="213" t="s">
        <v>199</v>
      </c>
      <c r="E1423" s="230" t="s">
        <v>1</v>
      </c>
      <c r="F1423" s="231" t="s">
        <v>3851</v>
      </c>
      <c r="G1423" s="229"/>
      <c r="H1423" s="232">
        <v>20.25</v>
      </c>
      <c r="I1423" s="233"/>
      <c r="J1423" s="229"/>
      <c r="K1423" s="229"/>
      <c r="L1423" s="234"/>
      <c r="M1423" s="235"/>
      <c r="N1423" s="236"/>
      <c r="O1423" s="236"/>
      <c r="P1423" s="236"/>
      <c r="Q1423" s="236"/>
      <c r="R1423" s="236"/>
      <c r="S1423" s="236"/>
      <c r="T1423" s="237"/>
      <c r="U1423" s="11"/>
      <c r="V1423" s="11"/>
      <c r="W1423" s="11"/>
      <c r="X1423" s="11"/>
      <c r="Y1423" s="11"/>
      <c r="Z1423" s="11"/>
      <c r="AA1423" s="11"/>
      <c r="AB1423" s="11"/>
      <c r="AC1423" s="11"/>
      <c r="AD1423" s="11"/>
      <c r="AE1423" s="11"/>
      <c r="AT1423" s="238" t="s">
        <v>199</v>
      </c>
      <c r="AU1423" s="238" t="s">
        <v>85</v>
      </c>
      <c r="AV1423" s="11" t="s">
        <v>85</v>
      </c>
      <c r="AW1423" s="11" t="s">
        <v>32</v>
      </c>
      <c r="AX1423" s="11" t="s">
        <v>76</v>
      </c>
      <c r="AY1423" s="238" t="s">
        <v>195</v>
      </c>
    </row>
    <row r="1424" s="11" customFormat="1">
      <c r="A1424" s="11"/>
      <c r="B1424" s="228"/>
      <c r="C1424" s="229"/>
      <c r="D1424" s="213" t="s">
        <v>199</v>
      </c>
      <c r="E1424" s="230" t="s">
        <v>1</v>
      </c>
      <c r="F1424" s="231" t="s">
        <v>3852</v>
      </c>
      <c r="G1424" s="229"/>
      <c r="H1424" s="232">
        <v>13.199999999999999</v>
      </c>
      <c r="I1424" s="233"/>
      <c r="J1424" s="229"/>
      <c r="K1424" s="229"/>
      <c r="L1424" s="234"/>
      <c r="M1424" s="235"/>
      <c r="N1424" s="236"/>
      <c r="O1424" s="236"/>
      <c r="P1424" s="236"/>
      <c r="Q1424" s="236"/>
      <c r="R1424" s="236"/>
      <c r="S1424" s="236"/>
      <c r="T1424" s="237"/>
      <c r="U1424" s="11"/>
      <c r="V1424" s="11"/>
      <c r="W1424" s="11"/>
      <c r="X1424" s="11"/>
      <c r="Y1424" s="11"/>
      <c r="Z1424" s="11"/>
      <c r="AA1424" s="11"/>
      <c r="AB1424" s="11"/>
      <c r="AC1424" s="11"/>
      <c r="AD1424" s="11"/>
      <c r="AE1424" s="11"/>
      <c r="AT1424" s="238" t="s">
        <v>199</v>
      </c>
      <c r="AU1424" s="238" t="s">
        <v>85</v>
      </c>
      <c r="AV1424" s="11" t="s">
        <v>85</v>
      </c>
      <c r="AW1424" s="11" t="s">
        <v>32</v>
      </c>
      <c r="AX1424" s="11" t="s">
        <v>76</v>
      </c>
      <c r="AY1424" s="238" t="s">
        <v>195</v>
      </c>
    </row>
    <row r="1425" s="11" customFormat="1">
      <c r="A1425" s="11"/>
      <c r="B1425" s="228"/>
      <c r="C1425" s="229"/>
      <c r="D1425" s="213" t="s">
        <v>199</v>
      </c>
      <c r="E1425" s="230" t="s">
        <v>1</v>
      </c>
      <c r="F1425" s="231" t="s">
        <v>3853</v>
      </c>
      <c r="G1425" s="229"/>
      <c r="H1425" s="232">
        <v>130.94</v>
      </c>
      <c r="I1425" s="233"/>
      <c r="J1425" s="229"/>
      <c r="K1425" s="229"/>
      <c r="L1425" s="234"/>
      <c r="M1425" s="235"/>
      <c r="N1425" s="236"/>
      <c r="O1425" s="236"/>
      <c r="P1425" s="236"/>
      <c r="Q1425" s="236"/>
      <c r="R1425" s="236"/>
      <c r="S1425" s="236"/>
      <c r="T1425" s="237"/>
      <c r="U1425" s="11"/>
      <c r="V1425" s="11"/>
      <c r="W1425" s="11"/>
      <c r="X1425" s="11"/>
      <c r="Y1425" s="11"/>
      <c r="Z1425" s="11"/>
      <c r="AA1425" s="11"/>
      <c r="AB1425" s="11"/>
      <c r="AC1425" s="11"/>
      <c r="AD1425" s="11"/>
      <c r="AE1425" s="11"/>
      <c r="AT1425" s="238" t="s">
        <v>199</v>
      </c>
      <c r="AU1425" s="238" t="s">
        <v>85</v>
      </c>
      <c r="AV1425" s="11" t="s">
        <v>85</v>
      </c>
      <c r="AW1425" s="11" t="s">
        <v>32</v>
      </c>
      <c r="AX1425" s="11" t="s">
        <v>76</v>
      </c>
      <c r="AY1425" s="238" t="s">
        <v>195</v>
      </c>
    </row>
    <row r="1426" s="11" customFormat="1">
      <c r="A1426" s="11"/>
      <c r="B1426" s="228"/>
      <c r="C1426" s="229"/>
      <c r="D1426" s="213" t="s">
        <v>199</v>
      </c>
      <c r="E1426" s="230" t="s">
        <v>1</v>
      </c>
      <c r="F1426" s="231" t="s">
        <v>3854</v>
      </c>
      <c r="G1426" s="229"/>
      <c r="H1426" s="232">
        <v>33</v>
      </c>
      <c r="I1426" s="233"/>
      <c r="J1426" s="229"/>
      <c r="K1426" s="229"/>
      <c r="L1426" s="234"/>
      <c r="M1426" s="235"/>
      <c r="N1426" s="236"/>
      <c r="O1426" s="236"/>
      <c r="P1426" s="236"/>
      <c r="Q1426" s="236"/>
      <c r="R1426" s="236"/>
      <c r="S1426" s="236"/>
      <c r="T1426" s="237"/>
      <c r="U1426" s="11"/>
      <c r="V1426" s="11"/>
      <c r="W1426" s="11"/>
      <c r="X1426" s="11"/>
      <c r="Y1426" s="11"/>
      <c r="Z1426" s="11"/>
      <c r="AA1426" s="11"/>
      <c r="AB1426" s="11"/>
      <c r="AC1426" s="11"/>
      <c r="AD1426" s="11"/>
      <c r="AE1426" s="11"/>
      <c r="AT1426" s="238" t="s">
        <v>199</v>
      </c>
      <c r="AU1426" s="238" t="s">
        <v>85</v>
      </c>
      <c r="AV1426" s="11" t="s">
        <v>85</v>
      </c>
      <c r="AW1426" s="11" t="s">
        <v>32</v>
      </c>
      <c r="AX1426" s="11" t="s">
        <v>76</v>
      </c>
      <c r="AY1426" s="238" t="s">
        <v>195</v>
      </c>
    </row>
    <row r="1427" s="11" customFormat="1">
      <c r="A1427" s="11"/>
      <c r="B1427" s="228"/>
      <c r="C1427" s="229"/>
      <c r="D1427" s="213" t="s">
        <v>199</v>
      </c>
      <c r="E1427" s="230" t="s">
        <v>1</v>
      </c>
      <c r="F1427" s="231" t="s">
        <v>3855</v>
      </c>
      <c r="G1427" s="229"/>
      <c r="H1427" s="232">
        <v>218.81999999999999</v>
      </c>
      <c r="I1427" s="233"/>
      <c r="J1427" s="229"/>
      <c r="K1427" s="229"/>
      <c r="L1427" s="234"/>
      <c r="M1427" s="235"/>
      <c r="N1427" s="236"/>
      <c r="O1427" s="236"/>
      <c r="P1427" s="236"/>
      <c r="Q1427" s="236"/>
      <c r="R1427" s="236"/>
      <c r="S1427" s="236"/>
      <c r="T1427" s="237"/>
      <c r="U1427" s="11"/>
      <c r="V1427" s="11"/>
      <c r="W1427" s="11"/>
      <c r="X1427" s="11"/>
      <c r="Y1427" s="11"/>
      <c r="Z1427" s="11"/>
      <c r="AA1427" s="11"/>
      <c r="AB1427" s="11"/>
      <c r="AC1427" s="11"/>
      <c r="AD1427" s="11"/>
      <c r="AE1427" s="11"/>
      <c r="AT1427" s="238" t="s">
        <v>199</v>
      </c>
      <c r="AU1427" s="238" t="s">
        <v>85</v>
      </c>
      <c r="AV1427" s="11" t="s">
        <v>85</v>
      </c>
      <c r="AW1427" s="11" t="s">
        <v>32</v>
      </c>
      <c r="AX1427" s="11" t="s">
        <v>76</v>
      </c>
      <c r="AY1427" s="238" t="s">
        <v>195</v>
      </c>
    </row>
    <row r="1428" s="11" customFormat="1">
      <c r="A1428" s="11"/>
      <c r="B1428" s="228"/>
      <c r="C1428" s="229"/>
      <c r="D1428" s="213" t="s">
        <v>199</v>
      </c>
      <c r="E1428" s="230" t="s">
        <v>1</v>
      </c>
      <c r="F1428" s="231" t="s">
        <v>3854</v>
      </c>
      <c r="G1428" s="229"/>
      <c r="H1428" s="232">
        <v>33</v>
      </c>
      <c r="I1428" s="233"/>
      <c r="J1428" s="229"/>
      <c r="K1428" s="229"/>
      <c r="L1428" s="234"/>
      <c r="M1428" s="235"/>
      <c r="N1428" s="236"/>
      <c r="O1428" s="236"/>
      <c r="P1428" s="236"/>
      <c r="Q1428" s="236"/>
      <c r="R1428" s="236"/>
      <c r="S1428" s="236"/>
      <c r="T1428" s="237"/>
      <c r="U1428" s="11"/>
      <c r="V1428" s="11"/>
      <c r="W1428" s="11"/>
      <c r="X1428" s="11"/>
      <c r="Y1428" s="11"/>
      <c r="Z1428" s="11"/>
      <c r="AA1428" s="11"/>
      <c r="AB1428" s="11"/>
      <c r="AC1428" s="11"/>
      <c r="AD1428" s="11"/>
      <c r="AE1428" s="11"/>
      <c r="AT1428" s="238" t="s">
        <v>199</v>
      </c>
      <c r="AU1428" s="238" t="s">
        <v>85</v>
      </c>
      <c r="AV1428" s="11" t="s">
        <v>85</v>
      </c>
      <c r="AW1428" s="11" t="s">
        <v>32</v>
      </c>
      <c r="AX1428" s="11" t="s">
        <v>76</v>
      </c>
      <c r="AY1428" s="238" t="s">
        <v>195</v>
      </c>
    </row>
    <row r="1429" s="16" customFormat="1">
      <c r="A1429" s="16"/>
      <c r="B1429" s="298"/>
      <c r="C1429" s="299"/>
      <c r="D1429" s="213" t="s">
        <v>199</v>
      </c>
      <c r="E1429" s="300" t="s">
        <v>1</v>
      </c>
      <c r="F1429" s="301" t="s">
        <v>1498</v>
      </c>
      <c r="G1429" s="299"/>
      <c r="H1429" s="302">
        <v>449.20999999999998</v>
      </c>
      <c r="I1429" s="303"/>
      <c r="J1429" s="299"/>
      <c r="K1429" s="299"/>
      <c r="L1429" s="304"/>
      <c r="M1429" s="305"/>
      <c r="N1429" s="306"/>
      <c r="O1429" s="306"/>
      <c r="P1429" s="306"/>
      <c r="Q1429" s="306"/>
      <c r="R1429" s="306"/>
      <c r="S1429" s="306"/>
      <c r="T1429" s="307"/>
      <c r="U1429" s="16"/>
      <c r="V1429" s="16"/>
      <c r="W1429" s="16"/>
      <c r="X1429" s="16"/>
      <c r="Y1429" s="16"/>
      <c r="Z1429" s="16"/>
      <c r="AA1429" s="16"/>
      <c r="AB1429" s="16"/>
      <c r="AC1429" s="16"/>
      <c r="AD1429" s="16"/>
      <c r="AE1429" s="16"/>
      <c r="AT1429" s="308" t="s">
        <v>199</v>
      </c>
      <c r="AU1429" s="308" t="s">
        <v>85</v>
      </c>
      <c r="AV1429" s="16" t="s">
        <v>229</v>
      </c>
      <c r="AW1429" s="16" t="s">
        <v>32</v>
      </c>
      <c r="AX1429" s="16" t="s">
        <v>76</v>
      </c>
      <c r="AY1429" s="308" t="s">
        <v>195</v>
      </c>
    </row>
    <row r="1430" s="10" customFormat="1">
      <c r="A1430" s="10"/>
      <c r="B1430" s="218"/>
      <c r="C1430" s="219"/>
      <c r="D1430" s="213" t="s">
        <v>199</v>
      </c>
      <c r="E1430" s="220" t="s">
        <v>1</v>
      </c>
      <c r="F1430" s="221" t="s">
        <v>3727</v>
      </c>
      <c r="G1430" s="219"/>
      <c r="H1430" s="220" t="s">
        <v>1</v>
      </c>
      <c r="I1430" s="222"/>
      <c r="J1430" s="219"/>
      <c r="K1430" s="219"/>
      <c r="L1430" s="223"/>
      <c r="M1430" s="224"/>
      <c r="N1430" s="225"/>
      <c r="O1430" s="225"/>
      <c r="P1430" s="225"/>
      <c r="Q1430" s="225"/>
      <c r="R1430" s="225"/>
      <c r="S1430" s="225"/>
      <c r="T1430" s="226"/>
      <c r="U1430" s="10"/>
      <c r="V1430" s="10"/>
      <c r="W1430" s="10"/>
      <c r="X1430" s="10"/>
      <c r="Y1430" s="10"/>
      <c r="Z1430" s="10"/>
      <c r="AA1430" s="10"/>
      <c r="AB1430" s="10"/>
      <c r="AC1430" s="10"/>
      <c r="AD1430" s="10"/>
      <c r="AE1430" s="10"/>
      <c r="AT1430" s="227" t="s">
        <v>199</v>
      </c>
      <c r="AU1430" s="227" t="s">
        <v>85</v>
      </c>
      <c r="AV1430" s="10" t="s">
        <v>83</v>
      </c>
      <c r="AW1430" s="10" t="s">
        <v>32</v>
      </c>
      <c r="AX1430" s="10" t="s">
        <v>76</v>
      </c>
      <c r="AY1430" s="227" t="s">
        <v>195</v>
      </c>
    </row>
    <row r="1431" s="11" customFormat="1">
      <c r="A1431" s="11"/>
      <c r="B1431" s="228"/>
      <c r="C1431" s="229"/>
      <c r="D1431" s="213" t="s">
        <v>199</v>
      </c>
      <c r="E1431" s="230" t="s">
        <v>1</v>
      </c>
      <c r="F1431" s="231" t="s">
        <v>3856</v>
      </c>
      <c r="G1431" s="229"/>
      <c r="H1431" s="232">
        <v>16.260000000000002</v>
      </c>
      <c r="I1431" s="233"/>
      <c r="J1431" s="229"/>
      <c r="K1431" s="229"/>
      <c r="L1431" s="234"/>
      <c r="M1431" s="235"/>
      <c r="N1431" s="236"/>
      <c r="O1431" s="236"/>
      <c r="P1431" s="236"/>
      <c r="Q1431" s="236"/>
      <c r="R1431" s="236"/>
      <c r="S1431" s="236"/>
      <c r="T1431" s="237"/>
      <c r="U1431" s="11"/>
      <c r="V1431" s="11"/>
      <c r="W1431" s="11"/>
      <c r="X1431" s="11"/>
      <c r="Y1431" s="11"/>
      <c r="Z1431" s="11"/>
      <c r="AA1431" s="11"/>
      <c r="AB1431" s="11"/>
      <c r="AC1431" s="11"/>
      <c r="AD1431" s="11"/>
      <c r="AE1431" s="11"/>
      <c r="AT1431" s="238" t="s">
        <v>199</v>
      </c>
      <c r="AU1431" s="238" t="s">
        <v>85</v>
      </c>
      <c r="AV1431" s="11" t="s">
        <v>85</v>
      </c>
      <c r="AW1431" s="11" t="s">
        <v>32</v>
      </c>
      <c r="AX1431" s="11" t="s">
        <v>76</v>
      </c>
      <c r="AY1431" s="238" t="s">
        <v>195</v>
      </c>
    </row>
    <row r="1432" s="10" customFormat="1">
      <c r="A1432" s="10"/>
      <c r="B1432" s="218"/>
      <c r="C1432" s="219"/>
      <c r="D1432" s="213" t="s">
        <v>199</v>
      </c>
      <c r="E1432" s="220" t="s">
        <v>1</v>
      </c>
      <c r="F1432" s="221" t="s">
        <v>3857</v>
      </c>
      <c r="G1432" s="219"/>
      <c r="H1432" s="220" t="s">
        <v>1</v>
      </c>
      <c r="I1432" s="222"/>
      <c r="J1432" s="219"/>
      <c r="K1432" s="219"/>
      <c r="L1432" s="223"/>
      <c r="M1432" s="224"/>
      <c r="N1432" s="225"/>
      <c r="O1432" s="225"/>
      <c r="P1432" s="225"/>
      <c r="Q1432" s="225"/>
      <c r="R1432" s="225"/>
      <c r="S1432" s="225"/>
      <c r="T1432" s="226"/>
      <c r="U1432" s="10"/>
      <c r="V1432" s="10"/>
      <c r="W1432" s="10"/>
      <c r="X1432" s="10"/>
      <c r="Y1432" s="10"/>
      <c r="Z1432" s="10"/>
      <c r="AA1432" s="10"/>
      <c r="AB1432" s="10"/>
      <c r="AC1432" s="10"/>
      <c r="AD1432" s="10"/>
      <c r="AE1432" s="10"/>
      <c r="AT1432" s="227" t="s">
        <v>199</v>
      </c>
      <c r="AU1432" s="227" t="s">
        <v>85</v>
      </c>
      <c r="AV1432" s="10" t="s">
        <v>83</v>
      </c>
      <c r="AW1432" s="10" t="s">
        <v>32</v>
      </c>
      <c r="AX1432" s="10" t="s">
        <v>76</v>
      </c>
      <c r="AY1432" s="227" t="s">
        <v>195</v>
      </c>
    </row>
    <row r="1433" s="11" customFormat="1">
      <c r="A1433" s="11"/>
      <c r="B1433" s="228"/>
      <c r="C1433" s="229"/>
      <c r="D1433" s="213" t="s">
        <v>199</v>
      </c>
      <c r="E1433" s="230" t="s">
        <v>1</v>
      </c>
      <c r="F1433" s="231" t="s">
        <v>3858</v>
      </c>
      <c r="G1433" s="229"/>
      <c r="H1433" s="232">
        <v>23.699999999999999</v>
      </c>
      <c r="I1433" s="233"/>
      <c r="J1433" s="229"/>
      <c r="K1433" s="229"/>
      <c r="L1433" s="234"/>
      <c r="M1433" s="235"/>
      <c r="N1433" s="236"/>
      <c r="O1433" s="236"/>
      <c r="P1433" s="236"/>
      <c r="Q1433" s="236"/>
      <c r="R1433" s="236"/>
      <c r="S1433" s="236"/>
      <c r="T1433" s="237"/>
      <c r="U1433" s="11"/>
      <c r="V1433" s="11"/>
      <c r="W1433" s="11"/>
      <c r="X1433" s="11"/>
      <c r="Y1433" s="11"/>
      <c r="Z1433" s="11"/>
      <c r="AA1433" s="11"/>
      <c r="AB1433" s="11"/>
      <c r="AC1433" s="11"/>
      <c r="AD1433" s="11"/>
      <c r="AE1433" s="11"/>
      <c r="AT1433" s="238" t="s">
        <v>199</v>
      </c>
      <c r="AU1433" s="238" t="s">
        <v>85</v>
      </c>
      <c r="AV1433" s="11" t="s">
        <v>85</v>
      </c>
      <c r="AW1433" s="11" t="s">
        <v>32</v>
      </c>
      <c r="AX1433" s="11" t="s">
        <v>76</v>
      </c>
      <c r="AY1433" s="238" t="s">
        <v>195</v>
      </c>
    </row>
    <row r="1434" s="11" customFormat="1">
      <c r="A1434" s="11"/>
      <c r="B1434" s="228"/>
      <c r="C1434" s="229"/>
      <c r="D1434" s="213" t="s">
        <v>199</v>
      </c>
      <c r="E1434" s="230" t="s">
        <v>1</v>
      </c>
      <c r="F1434" s="231" t="s">
        <v>3859</v>
      </c>
      <c r="G1434" s="229"/>
      <c r="H1434" s="232">
        <v>9.1999999999999993</v>
      </c>
      <c r="I1434" s="233"/>
      <c r="J1434" s="229"/>
      <c r="K1434" s="229"/>
      <c r="L1434" s="234"/>
      <c r="M1434" s="235"/>
      <c r="N1434" s="236"/>
      <c r="O1434" s="236"/>
      <c r="P1434" s="236"/>
      <c r="Q1434" s="236"/>
      <c r="R1434" s="236"/>
      <c r="S1434" s="236"/>
      <c r="T1434" s="237"/>
      <c r="U1434" s="11"/>
      <c r="V1434" s="11"/>
      <c r="W1434" s="11"/>
      <c r="X1434" s="11"/>
      <c r="Y1434" s="11"/>
      <c r="Z1434" s="11"/>
      <c r="AA1434" s="11"/>
      <c r="AB1434" s="11"/>
      <c r="AC1434" s="11"/>
      <c r="AD1434" s="11"/>
      <c r="AE1434" s="11"/>
      <c r="AT1434" s="238" t="s">
        <v>199</v>
      </c>
      <c r="AU1434" s="238" t="s">
        <v>85</v>
      </c>
      <c r="AV1434" s="11" t="s">
        <v>85</v>
      </c>
      <c r="AW1434" s="11" t="s">
        <v>32</v>
      </c>
      <c r="AX1434" s="11" t="s">
        <v>76</v>
      </c>
      <c r="AY1434" s="238" t="s">
        <v>195</v>
      </c>
    </row>
    <row r="1435" s="11" customFormat="1">
      <c r="A1435" s="11"/>
      <c r="B1435" s="228"/>
      <c r="C1435" s="229"/>
      <c r="D1435" s="213" t="s">
        <v>199</v>
      </c>
      <c r="E1435" s="230" t="s">
        <v>1</v>
      </c>
      <c r="F1435" s="231" t="s">
        <v>3860</v>
      </c>
      <c r="G1435" s="229"/>
      <c r="H1435" s="232">
        <v>43.600000000000001</v>
      </c>
      <c r="I1435" s="233"/>
      <c r="J1435" s="229"/>
      <c r="K1435" s="229"/>
      <c r="L1435" s="234"/>
      <c r="M1435" s="235"/>
      <c r="N1435" s="236"/>
      <c r="O1435" s="236"/>
      <c r="P1435" s="236"/>
      <c r="Q1435" s="236"/>
      <c r="R1435" s="236"/>
      <c r="S1435" s="236"/>
      <c r="T1435" s="237"/>
      <c r="U1435" s="11"/>
      <c r="V1435" s="11"/>
      <c r="W1435" s="11"/>
      <c r="X1435" s="11"/>
      <c r="Y1435" s="11"/>
      <c r="Z1435" s="11"/>
      <c r="AA1435" s="11"/>
      <c r="AB1435" s="11"/>
      <c r="AC1435" s="11"/>
      <c r="AD1435" s="11"/>
      <c r="AE1435" s="11"/>
      <c r="AT1435" s="238" t="s">
        <v>199</v>
      </c>
      <c r="AU1435" s="238" t="s">
        <v>85</v>
      </c>
      <c r="AV1435" s="11" t="s">
        <v>85</v>
      </c>
      <c r="AW1435" s="11" t="s">
        <v>32</v>
      </c>
      <c r="AX1435" s="11" t="s">
        <v>76</v>
      </c>
      <c r="AY1435" s="238" t="s">
        <v>195</v>
      </c>
    </row>
    <row r="1436" s="11" customFormat="1">
      <c r="A1436" s="11"/>
      <c r="B1436" s="228"/>
      <c r="C1436" s="229"/>
      <c r="D1436" s="213" t="s">
        <v>199</v>
      </c>
      <c r="E1436" s="230" t="s">
        <v>1</v>
      </c>
      <c r="F1436" s="231" t="s">
        <v>3861</v>
      </c>
      <c r="G1436" s="229"/>
      <c r="H1436" s="232">
        <v>4.5999999999999996</v>
      </c>
      <c r="I1436" s="233"/>
      <c r="J1436" s="229"/>
      <c r="K1436" s="229"/>
      <c r="L1436" s="234"/>
      <c r="M1436" s="235"/>
      <c r="N1436" s="236"/>
      <c r="O1436" s="236"/>
      <c r="P1436" s="236"/>
      <c r="Q1436" s="236"/>
      <c r="R1436" s="236"/>
      <c r="S1436" s="236"/>
      <c r="T1436" s="237"/>
      <c r="U1436" s="11"/>
      <c r="V1436" s="11"/>
      <c r="W1436" s="11"/>
      <c r="X1436" s="11"/>
      <c r="Y1436" s="11"/>
      <c r="Z1436" s="11"/>
      <c r="AA1436" s="11"/>
      <c r="AB1436" s="11"/>
      <c r="AC1436" s="11"/>
      <c r="AD1436" s="11"/>
      <c r="AE1436" s="11"/>
      <c r="AT1436" s="238" t="s">
        <v>199</v>
      </c>
      <c r="AU1436" s="238" t="s">
        <v>85</v>
      </c>
      <c r="AV1436" s="11" t="s">
        <v>85</v>
      </c>
      <c r="AW1436" s="11" t="s">
        <v>32</v>
      </c>
      <c r="AX1436" s="11" t="s">
        <v>76</v>
      </c>
      <c r="AY1436" s="238" t="s">
        <v>195</v>
      </c>
    </row>
    <row r="1437" s="11" customFormat="1">
      <c r="A1437" s="11"/>
      <c r="B1437" s="228"/>
      <c r="C1437" s="229"/>
      <c r="D1437" s="213" t="s">
        <v>199</v>
      </c>
      <c r="E1437" s="230" t="s">
        <v>1</v>
      </c>
      <c r="F1437" s="231" t="s">
        <v>3862</v>
      </c>
      <c r="G1437" s="229"/>
      <c r="H1437" s="232">
        <v>9.5</v>
      </c>
      <c r="I1437" s="233"/>
      <c r="J1437" s="229"/>
      <c r="K1437" s="229"/>
      <c r="L1437" s="234"/>
      <c r="M1437" s="235"/>
      <c r="N1437" s="236"/>
      <c r="O1437" s="236"/>
      <c r="P1437" s="236"/>
      <c r="Q1437" s="236"/>
      <c r="R1437" s="236"/>
      <c r="S1437" s="236"/>
      <c r="T1437" s="237"/>
      <c r="U1437" s="11"/>
      <c r="V1437" s="11"/>
      <c r="W1437" s="11"/>
      <c r="X1437" s="11"/>
      <c r="Y1437" s="11"/>
      <c r="Z1437" s="11"/>
      <c r="AA1437" s="11"/>
      <c r="AB1437" s="11"/>
      <c r="AC1437" s="11"/>
      <c r="AD1437" s="11"/>
      <c r="AE1437" s="11"/>
      <c r="AT1437" s="238" t="s">
        <v>199</v>
      </c>
      <c r="AU1437" s="238" t="s">
        <v>85</v>
      </c>
      <c r="AV1437" s="11" t="s">
        <v>85</v>
      </c>
      <c r="AW1437" s="11" t="s">
        <v>32</v>
      </c>
      <c r="AX1437" s="11" t="s">
        <v>76</v>
      </c>
      <c r="AY1437" s="238" t="s">
        <v>195</v>
      </c>
    </row>
    <row r="1438" s="11" customFormat="1">
      <c r="A1438" s="11"/>
      <c r="B1438" s="228"/>
      <c r="C1438" s="229"/>
      <c r="D1438" s="213" t="s">
        <v>199</v>
      </c>
      <c r="E1438" s="230" t="s">
        <v>1</v>
      </c>
      <c r="F1438" s="231" t="s">
        <v>3861</v>
      </c>
      <c r="G1438" s="229"/>
      <c r="H1438" s="232">
        <v>4.5999999999999996</v>
      </c>
      <c r="I1438" s="233"/>
      <c r="J1438" s="229"/>
      <c r="K1438" s="229"/>
      <c r="L1438" s="234"/>
      <c r="M1438" s="235"/>
      <c r="N1438" s="236"/>
      <c r="O1438" s="236"/>
      <c r="P1438" s="236"/>
      <c r="Q1438" s="236"/>
      <c r="R1438" s="236"/>
      <c r="S1438" s="236"/>
      <c r="T1438" s="237"/>
      <c r="U1438" s="11"/>
      <c r="V1438" s="11"/>
      <c r="W1438" s="11"/>
      <c r="X1438" s="11"/>
      <c r="Y1438" s="11"/>
      <c r="Z1438" s="11"/>
      <c r="AA1438" s="11"/>
      <c r="AB1438" s="11"/>
      <c r="AC1438" s="11"/>
      <c r="AD1438" s="11"/>
      <c r="AE1438" s="11"/>
      <c r="AT1438" s="238" t="s">
        <v>199</v>
      </c>
      <c r="AU1438" s="238" t="s">
        <v>85</v>
      </c>
      <c r="AV1438" s="11" t="s">
        <v>85</v>
      </c>
      <c r="AW1438" s="11" t="s">
        <v>32</v>
      </c>
      <c r="AX1438" s="11" t="s">
        <v>76</v>
      </c>
      <c r="AY1438" s="238" t="s">
        <v>195</v>
      </c>
    </row>
    <row r="1439" s="11" customFormat="1">
      <c r="A1439" s="11"/>
      <c r="B1439" s="228"/>
      <c r="C1439" s="229"/>
      <c r="D1439" s="213" t="s">
        <v>199</v>
      </c>
      <c r="E1439" s="230" t="s">
        <v>1</v>
      </c>
      <c r="F1439" s="231" t="s">
        <v>3863</v>
      </c>
      <c r="G1439" s="229"/>
      <c r="H1439" s="232">
        <v>7.96</v>
      </c>
      <c r="I1439" s="233"/>
      <c r="J1439" s="229"/>
      <c r="K1439" s="229"/>
      <c r="L1439" s="234"/>
      <c r="M1439" s="235"/>
      <c r="N1439" s="236"/>
      <c r="O1439" s="236"/>
      <c r="P1439" s="236"/>
      <c r="Q1439" s="236"/>
      <c r="R1439" s="236"/>
      <c r="S1439" s="236"/>
      <c r="T1439" s="237"/>
      <c r="U1439" s="11"/>
      <c r="V1439" s="11"/>
      <c r="W1439" s="11"/>
      <c r="X1439" s="11"/>
      <c r="Y1439" s="11"/>
      <c r="Z1439" s="11"/>
      <c r="AA1439" s="11"/>
      <c r="AB1439" s="11"/>
      <c r="AC1439" s="11"/>
      <c r="AD1439" s="11"/>
      <c r="AE1439" s="11"/>
      <c r="AT1439" s="238" t="s">
        <v>199</v>
      </c>
      <c r="AU1439" s="238" t="s">
        <v>85</v>
      </c>
      <c r="AV1439" s="11" t="s">
        <v>85</v>
      </c>
      <c r="AW1439" s="11" t="s">
        <v>32</v>
      </c>
      <c r="AX1439" s="11" t="s">
        <v>76</v>
      </c>
      <c r="AY1439" s="238" t="s">
        <v>195</v>
      </c>
    </row>
    <row r="1440" s="11" customFormat="1">
      <c r="A1440" s="11"/>
      <c r="B1440" s="228"/>
      <c r="C1440" s="229"/>
      <c r="D1440" s="213" t="s">
        <v>199</v>
      </c>
      <c r="E1440" s="230" t="s">
        <v>1</v>
      </c>
      <c r="F1440" s="231" t="s">
        <v>3864</v>
      </c>
      <c r="G1440" s="229"/>
      <c r="H1440" s="232">
        <v>5</v>
      </c>
      <c r="I1440" s="233"/>
      <c r="J1440" s="229"/>
      <c r="K1440" s="229"/>
      <c r="L1440" s="234"/>
      <c r="M1440" s="235"/>
      <c r="N1440" s="236"/>
      <c r="O1440" s="236"/>
      <c r="P1440" s="236"/>
      <c r="Q1440" s="236"/>
      <c r="R1440" s="236"/>
      <c r="S1440" s="236"/>
      <c r="T1440" s="237"/>
      <c r="U1440" s="11"/>
      <c r="V1440" s="11"/>
      <c r="W1440" s="11"/>
      <c r="X1440" s="11"/>
      <c r="Y1440" s="11"/>
      <c r="Z1440" s="11"/>
      <c r="AA1440" s="11"/>
      <c r="AB1440" s="11"/>
      <c r="AC1440" s="11"/>
      <c r="AD1440" s="11"/>
      <c r="AE1440" s="11"/>
      <c r="AT1440" s="238" t="s">
        <v>199</v>
      </c>
      <c r="AU1440" s="238" t="s">
        <v>85</v>
      </c>
      <c r="AV1440" s="11" t="s">
        <v>85</v>
      </c>
      <c r="AW1440" s="11" t="s">
        <v>32</v>
      </c>
      <c r="AX1440" s="11" t="s">
        <v>76</v>
      </c>
      <c r="AY1440" s="238" t="s">
        <v>195</v>
      </c>
    </row>
    <row r="1441" s="16" customFormat="1">
      <c r="A1441" s="16"/>
      <c r="B1441" s="298"/>
      <c r="C1441" s="299"/>
      <c r="D1441" s="213" t="s">
        <v>199</v>
      </c>
      <c r="E1441" s="300" t="s">
        <v>1</v>
      </c>
      <c r="F1441" s="301" t="s">
        <v>1498</v>
      </c>
      <c r="G1441" s="299"/>
      <c r="H1441" s="302">
        <v>124.42</v>
      </c>
      <c r="I1441" s="303"/>
      <c r="J1441" s="299"/>
      <c r="K1441" s="299"/>
      <c r="L1441" s="304"/>
      <c r="M1441" s="305"/>
      <c r="N1441" s="306"/>
      <c r="O1441" s="306"/>
      <c r="P1441" s="306"/>
      <c r="Q1441" s="306"/>
      <c r="R1441" s="306"/>
      <c r="S1441" s="306"/>
      <c r="T1441" s="307"/>
      <c r="U1441" s="16"/>
      <c r="V1441" s="16"/>
      <c r="W1441" s="16"/>
      <c r="X1441" s="16"/>
      <c r="Y1441" s="16"/>
      <c r="Z1441" s="16"/>
      <c r="AA1441" s="16"/>
      <c r="AB1441" s="16"/>
      <c r="AC1441" s="16"/>
      <c r="AD1441" s="16"/>
      <c r="AE1441" s="16"/>
      <c r="AT1441" s="308" t="s">
        <v>199</v>
      </c>
      <c r="AU1441" s="308" t="s">
        <v>85</v>
      </c>
      <c r="AV1441" s="16" t="s">
        <v>229</v>
      </c>
      <c r="AW1441" s="16" t="s">
        <v>32</v>
      </c>
      <c r="AX1441" s="16" t="s">
        <v>76</v>
      </c>
      <c r="AY1441" s="308" t="s">
        <v>195</v>
      </c>
    </row>
    <row r="1442" s="10" customFormat="1">
      <c r="A1442" s="10"/>
      <c r="B1442" s="218"/>
      <c r="C1442" s="219"/>
      <c r="D1442" s="213" t="s">
        <v>199</v>
      </c>
      <c r="E1442" s="220" t="s">
        <v>1</v>
      </c>
      <c r="F1442" s="221" t="s">
        <v>1960</v>
      </c>
      <c r="G1442" s="219"/>
      <c r="H1442" s="220" t="s">
        <v>1</v>
      </c>
      <c r="I1442" s="222"/>
      <c r="J1442" s="219"/>
      <c r="K1442" s="219"/>
      <c r="L1442" s="223"/>
      <c r="M1442" s="224"/>
      <c r="N1442" s="225"/>
      <c r="O1442" s="225"/>
      <c r="P1442" s="225"/>
      <c r="Q1442" s="225"/>
      <c r="R1442" s="225"/>
      <c r="S1442" s="225"/>
      <c r="T1442" s="226"/>
      <c r="U1442" s="10"/>
      <c r="V1442" s="10"/>
      <c r="W1442" s="10"/>
      <c r="X1442" s="10"/>
      <c r="Y1442" s="10"/>
      <c r="Z1442" s="10"/>
      <c r="AA1442" s="10"/>
      <c r="AB1442" s="10"/>
      <c r="AC1442" s="10"/>
      <c r="AD1442" s="10"/>
      <c r="AE1442" s="10"/>
      <c r="AT1442" s="227" t="s">
        <v>199</v>
      </c>
      <c r="AU1442" s="227" t="s">
        <v>85</v>
      </c>
      <c r="AV1442" s="10" t="s">
        <v>83</v>
      </c>
      <c r="AW1442" s="10" t="s">
        <v>32</v>
      </c>
      <c r="AX1442" s="10" t="s">
        <v>76</v>
      </c>
      <c r="AY1442" s="227" t="s">
        <v>195</v>
      </c>
    </row>
    <row r="1443" s="11" customFormat="1">
      <c r="A1443" s="11"/>
      <c r="B1443" s="228"/>
      <c r="C1443" s="229"/>
      <c r="D1443" s="213" t="s">
        <v>199</v>
      </c>
      <c r="E1443" s="230" t="s">
        <v>1</v>
      </c>
      <c r="F1443" s="231" t="s">
        <v>3865</v>
      </c>
      <c r="G1443" s="229"/>
      <c r="H1443" s="232">
        <v>13</v>
      </c>
      <c r="I1443" s="233"/>
      <c r="J1443" s="229"/>
      <c r="K1443" s="229"/>
      <c r="L1443" s="234"/>
      <c r="M1443" s="235"/>
      <c r="N1443" s="236"/>
      <c r="O1443" s="236"/>
      <c r="P1443" s="236"/>
      <c r="Q1443" s="236"/>
      <c r="R1443" s="236"/>
      <c r="S1443" s="236"/>
      <c r="T1443" s="237"/>
      <c r="U1443" s="11"/>
      <c r="V1443" s="11"/>
      <c r="W1443" s="11"/>
      <c r="X1443" s="11"/>
      <c r="Y1443" s="11"/>
      <c r="Z1443" s="11"/>
      <c r="AA1443" s="11"/>
      <c r="AB1443" s="11"/>
      <c r="AC1443" s="11"/>
      <c r="AD1443" s="11"/>
      <c r="AE1443" s="11"/>
      <c r="AT1443" s="238" t="s">
        <v>199</v>
      </c>
      <c r="AU1443" s="238" t="s">
        <v>85</v>
      </c>
      <c r="AV1443" s="11" t="s">
        <v>85</v>
      </c>
      <c r="AW1443" s="11" t="s">
        <v>32</v>
      </c>
      <c r="AX1443" s="11" t="s">
        <v>76</v>
      </c>
      <c r="AY1443" s="238" t="s">
        <v>195</v>
      </c>
    </row>
    <row r="1444" s="11" customFormat="1">
      <c r="A1444" s="11"/>
      <c r="B1444" s="228"/>
      <c r="C1444" s="229"/>
      <c r="D1444" s="213" t="s">
        <v>199</v>
      </c>
      <c r="E1444" s="230" t="s">
        <v>1</v>
      </c>
      <c r="F1444" s="231" t="s">
        <v>3866</v>
      </c>
      <c r="G1444" s="229"/>
      <c r="H1444" s="232">
        <v>3</v>
      </c>
      <c r="I1444" s="233"/>
      <c r="J1444" s="229"/>
      <c r="K1444" s="229"/>
      <c r="L1444" s="234"/>
      <c r="M1444" s="235"/>
      <c r="N1444" s="236"/>
      <c r="O1444" s="236"/>
      <c r="P1444" s="236"/>
      <c r="Q1444" s="236"/>
      <c r="R1444" s="236"/>
      <c r="S1444" s="236"/>
      <c r="T1444" s="237"/>
      <c r="U1444" s="11"/>
      <c r="V1444" s="11"/>
      <c r="W1444" s="11"/>
      <c r="X1444" s="11"/>
      <c r="Y1444" s="11"/>
      <c r="Z1444" s="11"/>
      <c r="AA1444" s="11"/>
      <c r="AB1444" s="11"/>
      <c r="AC1444" s="11"/>
      <c r="AD1444" s="11"/>
      <c r="AE1444" s="11"/>
      <c r="AT1444" s="238" t="s">
        <v>199</v>
      </c>
      <c r="AU1444" s="238" t="s">
        <v>85</v>
      </c>
      <c r="AV1444" s="11" t="s">
        <v>85</v>
      </c>
      <c r="AW1444" s="11" t="s">
        <v>32</v>
      </c>
      <c r="AX1444" s="11" t="s">
        <v>76</v>
      </c>
      <c r="AY1444" s="238" t="s">
        <v>195</v>
      </c>
    </row>
    <row r="1445" s="16" customFormat="1">
      <c r="A1445" s="16"/>
      <c r="B1445" s="298"/>
      <c r="C1445" s="299"/>
      <c r="D1445" s="213" t="s">
        <v>199</v>
      </c>
      <c r="E1445" s="300" t="s">
        <v>1</v>
      </c>
      <c r="F1445" s="301" t="s">
        <v>1498</v>
      </c>
      <c r="G1445" s="299"/>
      <c r="H1445" s="302">
        <v>16</v>
      </c>
      <c r="I1445" s="303"/>
      <c r="J1445" s="299"/>
      <c r="K1445" s="299"/>
      <c r="L1445" s="304"/>
      <c r="M1445" s="305"/>
      <c r="N1445" s="306"/>
      <c r="O1445" s="306"/>
      <c r="P1445" s="306"/>
      <c r="Q1445" s="306"/>
      <c r="R1445" s="306"/>
      <c r="S1445" s="306"/>
      <c r="T1445" s="307"/>
      <c r="U1445" s="16"/>
      <c r="V1445" s="16"/>
      <c r="W1445" s="16"/>
      <c r="X1445" s="16"/>
      <c r="Y1445" s="16"/>
      <c r="Z1445" s="16"/>
      <c r="AA1445" s="16"/>
      <c r="AB1445" s="16"/>
      <c r="AC1445" s="16"/>
      <c r="AD1445" s="16"/>
      <c r="AE1445" s="16"/>
      <c r="AT1445" s="308" t="s">
        <v>199</v>
      </c>
      <c r="AU1445" s="308" t="s">
        <v>85</v>
      </c>
      <c r="AV1445" s="16" t="s">
        <v>229</v>
      </c>
      <c r="AW1445" s="16" t="s">
        <v>32</v>
      </c>
      <c r="AX1445" s="16" t="s">
        <v>76</v>
      </c>
      <c r="AY1445" s="308" t="s">
        <v>195</v>
      </c>
    </row>
    <row r="1446" s="15" customFormat="1">
      <c r="A1446" s="15"/>
      <c r="B1446" s="287"/>
      <c r="C1446" s="288"/>
      <c r="D1446" s="213" t="s">
        <v>199</v>
      </c>
      <c r="E1446" s="289" t="s">
        <v>1</v>
      </c>
      <c r="F1446" s="290" t="s">
        <v>1422</v>
      </c>
      <c r="G1446" s="288"/>
      <c r="H1446" s="291">
        <v>589.63</v>
      </c>
      <c r="I1446" s="292"/>
      <c r="J1446" s="288"/>
      <c r="K1446" s="288"/>
      <c r="L1446" s="293"/>
      <c r="M1446" s="294"/>
      <c r="N1446" s="295"/>
      <c r="O1446" s="295"/>
      <c r="P1446" s="295"/>
      <c r="Q1446" s="295"/>
      <c r="R1446" s="295"/>
      <c r="S1446" s="295"/>
      <c r="T1446" s="296"/>
      <c r="U1446" s="15"/>
      <c r="V1446" s="15"/>
      <c r="W1446" s="15"/>
      <c r="X1446" s="15"/>
      <c r="Y1446" s="15"/>
      <c r="Z1446" s="15"/>
      <c r="AA1446" s="15"/>
      <c r="AB1446" s="15"/>
      <c r="AC1446" s="15"/>
      <c r="AD1446" s="15"/>
      <c r="AE1446" s="15"/>
      <c r="AT1446" s="297" t="s">
        <v>199</v>
      </c>
      <c r="AU1446" s="297" t="s">
        <v>85</v>
      </c>
      <c r="AV1446" s="15" t="s">
        <v>234</v>
      </c>
      <c r="AW1446" s="15" t="s">
        <v>32</v>
      </c>
      <c r="AX1446" s="15" t="s">
        <v>83</v>
      </c>
      <c r="AY1446" s="297" t="s">
        <v>195</v>
      </c>
    </row>
    <row r="1447" s="2" customFormat="1" ht="16.5" customHeight="1">
      <c r="A1447" s="39"/>
      <c r="B1447" s="40"/>
      <c r="C1447" s="200" t="s">
        <v>607</v>
      </c>
      <c r="D1447" s="200" t="s">
        <v>191</v>
      </c>
      <c r="E1447" s="201" t="s">
        <v>3867</v>
      </c>
      <c r="F1447" s="202" t="s">
        <v>3868</v>
      </c>
      <c r="G1447" s="203" t="s">
        <v>513</v>
      </c>
      <c r="H1447" s="204">
        <v>449.20999999999998</v>
      </c>
      <c r="I1447" s="205"/>
      <c r="J1447" s="206">
        <f>ROUND(I1447*H1447,2)</f>
        <v>0</v>
      </c>
      <c r="K1447" s="202" t="s">
        <v>1412</v>
      </c>
      <c r="L1447" s="45"/>
      <c r="M1447" s="207" t="s">
        <v>1</v>
      </c>
      <c r="N1447" s="208" t="s">
        <v>41</v>
      </c>
      <c r="O1447" s="92"/>
      <c r="P1447" s="209">
        <f>O1447*H1447</f>
        <v>0</v>
      </c>
      <c r="Q1447" s="209">
        <v>0</v>
      </c>
      <c r="R1447" s="209">
        <f>Q1447*H1447</f>
        <v>0</v>
      </c>
      <c r="S1447" s="209">
        <v>0</v>
      </c>
      <c r="T1447" s="210">
        <f>S1447*H1447</f>
        <v>0</v>
      </c>
      <c r="U1447" s="39"/>
      <c r="V1447" s="39"/>
      <c r="W1447" s="39"/>
      <c r="X1447" s="39"/>
      <c r="Y1447" s="39"/>
      <c r="Z1447" s="39"/>
      <c r="AA1447" s="39"/>
      <c r="AB1447" s="39"/>
      <c r="AC1447" s="39"/>
      <c r="AD1447" s="39"/>
      <c r="AE1447" s="39"/>
      <c r="AR1447" s="211" t="s">
        <v>234</v>
      </c>
      <c r="AT1447" s="211" t="s">
        <v>191</v>
      </c>
      <c r="AU1447" s="211" t="s">
        <v>85</v>
      </c>
      <c r="AY1447" s="18" t="s">
        <v>195</v>
      </c>
      <c r="BE1447" s="212">
        <f>IF(N1447="základní",J1447,0)</f>
        <v>0</v>
      </c>
      <c r="BF1447" s="212">
        <f>IF(N1447="snížená",J1447,0)</f>
        <v>0</v>
      </c>
      <c r="BG1447" s="212">
        <f>IF(N1447="zákl. přenesená",J1447,0)</f>
        <v>0</v>
      </c>
      <c r="BH1447" s="212">
        <f>IF(N1447="sníž. přenesená",J1447,0)</f>
        <v>0</v>
      </c>
      <c r="BI1447" s="212">
        <f>IF(N1447="nulová",J1447,0)</f>
        <v>0</v>
      </c>
      <c r="BJ1447" s="18" t="s">
        <v>83</v>
      </c>
      <c r="BK1447" s="212">
        <f>ROUND(I1447*H1447,2)</f>
        <v>0</v>
      </c>
      <c r="BL1447" s="18" t="s">
        <v>234</v>
      </c>
      <c r="BM1447" s="211" t="s">
        <v>3869</v>
      </c>
    </row>
    <row r="1448" s="10" customFormat="1">
      <c r="A1448" s="10"/>
      <c r="B1448" s="218"/>
      <c r="C1448" s="219"/>
      <c r="D1448" s="213" t="s">
        <v>199</v>
      </c>
      <c r="E1448" s="220" t="s">
        <v>1</v>
      </c>
      <c r="F1448" s="221" t="s">
        <v>3162</v>
      </c>
      <c r="G1448" s="219"/>
      <c r="H1448" s="220" t="s">
        <v>1</v>
      </c>
      <c r="I1448" s="222"/>
      <c r="J1448" s="219"/>
      <c r="K1448" s="219"/>
      <c r="L1448" s="223"/>
      <c r="M1448" s="224"/>
      <c r="N1448" s="225"/>
      <c r="O1448" s="225"/>
      <c r="P1448" s="225"/>
      <c r="Q1448" s="225"/>
      <c r="R1448" s="225"/>
      <c r="S1448" s="225"/>
      <c r="T1448" s="226"/>
      <c r="U1448" s="10"/>
      <c r="V1448" s="10"/>
      <c r="W1448" s="10"/>
      <c r="X1448" s="10"/>
      <c r="Y1448" s="10"/>
      <c r="Z1448" s="10"/>
      <c r="AA1448" s="10"/>
      <c r="AB1448" s="10"/>
      <c r="AC1448" s="10"/>
      <c r="AD1448" s="10"/>
      <c r="AE1448" s="10"/>
      <c r="AT1448" s="227" t="s">
        <v>199</v>
      </c>
      <c r="AU1448" s="227" t="s">
        <v>85</v>
      </c>
      <c r="AV1448" s="10" t="s">
        <v>83</v>
      </c>
      <c r="AW1448" s="10" t="s">
        <v>32</v>
      </c>
      <c r="AX1448" s="10" t="s">
        <v>76</v>
      </c>
      <c r="AY1448" s="227" t="s">
        <v>195</v>
      </c>
    </row>
    <row r="1449" s="11" customFormat="1">
      <c r="A1449" s="11"/>
      <c r="B1449" s="228"/>
      <c r="C1449" s="229"/>
      <c r="D1449" s="213" t="s">
        <v>199</v>
      </c>
      <c r="E1449" s="230" t="s">
        <v>1</v>
      </c>
      <c r="F1449" s="231" t="s">
        <v>3851</v>
      </c>
      <c r="G1449" s="229"/>
      <c r="H1449" s="232">
        <v>20.25</v>
      </c>
      <c r="I1449" s="233"/>
      <c r="J1449" s="229"/>
      <c r="K1449" s="229"/>
      <c r="L1449" s="234"/>
      <c r="M1449" s="235"/>
      <c r="N1449" s="236"/>
      <c r="O1449" s="236"/>
      <c r="P1449" s="236"/>
      <c r="Q1449" s="236"/>
      <c r="R1449" s="236"/>
      <c r="S1449" s="236"/>
      <c r="T1449" s="237"/>
      <c r="U1449" s="11"/>
      <c r="V1449" s="11"/>
      <c r="W1449" s="11"/>
      <c r="X1449" s="11"/>
      <c r="Y1449" s="11"/>
      <c r="Z1449" s="11"/>
      <c r="AA1449" s="11"/>
      <c r="AB1449" s="11"/>
      <c r="AC1449" s="11"/>
      <c r="AD1449" s="11"/>
      <c r="AE1449" s="11"/>
      <c r="AT1449" s="238" t="s">
        <v>199</v>
      </c>
      <c r="AU1449" s="238" t="s">
        <v>85</v>
      </c>
      <c r="AV1449" s="11" t="s">
        <v>85</v>
      </c>
      <c r="AW1449" s="11" t="s">
        <v>32</v>
      </c>
      <c r="AX1449" s="11" t="s">
        <v>76</v>
      </c>
      <c r="AY1449" s="238" t="s">
        <v>195</v>
      </c>
    </row>
    <row r="1450" s="11" customFormat="1">
      <c r="A1450" s="11"/>
      <c r="B1450" s="228"/>
      <c r="C1450" s="229"/>
      <c r="D1450" s="213" t="s">
        <v>199</v>
      </c>
      <c r="E1450" s="230" t="s">
        <v>1</v>
      </c>
      <c r="F1450" s="231" t="s">
        <v>3852</v>
      </c>
      <c r="G1450" s="229"/>
      <c r="H1450" s="232">
        <v>13.199999999999999</v>
      </c>
      <c r="I1450" s="233"/>
      <c r="J1450" s="229"/>
      <c r="K1450" s="229"/>
      <c r="L1450" s="234"/>
      <c r="M1450" s="235"/>
      <c r="N1450" s="236"/>
      <c r="O1450" s="236"/>
      <c r="P1450" s="236"/>
      <c r="Q1450" s="236"/>
      <c r="R1450" s="236"/>
      <c r="S1450" s="236"/>
      <c r="T1450" s="237"/>
      <c r="U1450" s="11"/>
      <c r="V1450" s="11"/>
      <c r="W1450" s="11"/>
      <c r="X1450" s="11"/>
      <c r="Y1450" s="11"/>
      <c r="Z1450" s="11"/>
      <c r="AA1450" s="11"/>
      <c r="AB1450" s="11"/>
      <c r="AC1450" s="11"/>
      <c r="AD1450" s="11"/>
      <c r="AE1450" s="11"/>
      <c r="AT1450" s="238" t="s">
        <v>199</v>
      </c>
      <c r="AU1450" s="238" t="s">
        <v>85</v>
      </c>
      <c r="AV1450" s="11" t="s">
        <v>85</v>
      </c>
      <c r="AW1450" s="11" t="s">
        <v>32</v>
      </c>
      <c r="AX1450" s="11" t="s">
        <v>76</v>
      </c>
      <c r="AY1450" s="238" t="s">
        <v>195</v>
      </c>
    </row>
    <row r="1451" s="11" customFormat="1">
      <c r="A1451" s="11"/>
      <c r="B1451" s="228"/>
      <c r="C1451" s="229"/>
      <c r="D1451" s="213" t="s">
        <v>199</v>
      </c>
      <c r="E1451" s="230" t="s">
        <v>1</v>
      </c>
      <c r="F1451" s="231" t="s">
        <v>3853</v>
      </c>
      <c r="G1451" s="229"/>
      <c r="H1451" s="232">
        <v>130.94</v>
      </c>
      <c r="I1451" s="233"/>
      <c r="J1451" s="229"/>
      <c r="K1451" s="229"/>
      <c r="L1451" s="234"/>
      <c r="M1451" s="235"/>
      <c r="N1451" s="236"/>
      <c r="O1451" s="236"/>
      <c r="P1451" s="236"/>
      <c r="Q1451" s="236"/>
      <c r="R1451" s="236"/>
      <c r="S1451" s="236"/>
      <c r="T1451" s="237"/>
      <c r="U1451" s="11"/>
      <c r="V1451" s="11"/>
      <c r="W1451" s="11"/>
      <c r="X1451" s="11"/>
      <c r="Y1451" s="11"/>
      <c r="Z1451" s="11"/>
      <c r="AA1451" s="11"/>
      <c r="AB1451" s="11"/>
      <c r="AC1451" s="11"/>
      <c r="AD1451" s="11"/>
      <c r="AE1451" s="11"/>
      <c r="AT1451" s="238" t="s">
        <v>199</v>
      </c>
      <c r="AU1451" s="238" t="s">
        <v>85</v>
      </c>
      <c r="AV1451" s="11" t="s">
        <v>85</v>
      </c>
      <c r="AW1451" s="11" t="s">
        <v>32</v>
      </c>
      <c r="AX1451" s="11" t="s">
        <v>76</v>
      </c>
      <c r="AY1451" s="238" t="s">
        <v>195</v>
      </c>
    </row>
    <row r="1452" s="11" customFormat="1">
      <c r="A1452" s="11"/>
      <c r="B1452" s="228"/>
      <c r="C1452" s="229"/>
      <c r="D1452" s="213" t="s">
        <v>199</v>
      </c>
      <c r="E1452" s="230" t="s">
        <v>1</v>
      </c>
      <c r="F1452" s="231" t="s">
        <v>3854</v>
      </c>
      <c r="G1452" s="229"/>
      <c r="H1452" s="232">
        <v>33</v>
      </c>
      <c r="I1452" s="233"/>
      <c r="J1452" s="229"/>
      <c r="K1452" s="229"/>
      <c r="L1452" s="234"/>
      <c r="M1452" s="235"/>
      <c r="N1452" s="236"/>
      <c r="O1452" s="236"/>
      <c r="P1452" s="236"/>
      <c r="Q1452" s="236"/>
      <c r="R1452" s="236"/>
      <c r="S1452" s="236"/>
      <c r="T1452" s="237"/>
      <c r="U1452" s="11"/>
      <c r="V1452" s="11"/>
      <c r="W1452" s="11"/>
      <c r="X1452" s="11"/>
      <c r="Y1452" s="11"/>
      <c r="Z1452" s="11"/>
      <c r="AA1452" s="11"/>
      <c r="AB1452" s="11"/>
      <c r="AC1452" s="11"/>
      <c r="AD1452" s="11"/>
      <c r="AE1452" s="11"/>
      <c r="AT1452" s="238" t="s">
        <v>199</v>
      </c>
      <c r="AU1452" s="238" t="s">
        <v>85</v>
      </c>
      <c r="AV1452" s="11" t="s">
        <v>85</v>
      </c>
      <c r="AW1452" s="11" t="s">
        <v>32</v>
      </c>
      <c r="AX1452" s="11" t="s">
        <v>76</v>
      </c>
      <c r="AY1452" s="238" t="s">
        <v>195</v>
      </c>
    </row>
    <row r="1453" s="11" customFormat="1">
      <c r="A1453" s="11"/>
      <c r="B1453" s="228"/>
      <c r="C1453" s="229"/>
      <c r="D1453" s="213" t="s">
        <v>199</v>
      </c>
      <c r="E1453" s="230" t="s">
        <v>1</v>
      </c>
      <c r="F1453" s="231" t="s">
        <v>3855</v>
      </c>
      <c r="G1453" s="229"/>
      <c r="H1453" s="232">
        <v>218.81999999999999</v>
      </c>
      <c r="I1453" s="233"/>
      <c r="J1453" s="229"/>
      <c r="K1453" s="229"/>
      <c r="L1453" s="234"/>
      <c r="M1453" s="235"/>
      <c r="N1453" s="236"/>
      <c r="O1453" s="236"/>
      <c r="P1453" s="236"/>
      <c r="Q1453" s="236"/>
      <c r="R1453" s="236"/>
      <c r="S1453" s="236"/>
      <c r="T1453" s="237"/>
      <c r="U1453" s="11"/>
      <c r="V1453" s="11"/>
      <c r="W1453" s="11"/>
      <c r="X1453" s="11"/>
      <c r="Y1453" s="11"/>
      <c r="Z1453" s="11"/>
      <c r="AA1453" s="11"/>
      <c r="AB1453" s="11"/>
      <c r="AC1453" s="11"/>
      <c r="AD1453" s="11"/>
      <c r="AE1453" s="11"/>
      <c r="AT1453" s="238" t="s">
        <v>199</v>
      </c>
      <c r="AU1453" s="238" t="s">
        <v>85</v>
      </c>
      <c r="AV1453" s="11" t="s">
        <v>85</v>
      </c>
      <c r="AW1453" s="11" t="s">
        <v>32</v>
      </c>
      <c r="AX1453" s="11" t="s">
        <v>76</v>
      </c>
      <c r="AY1453" s="238" t="s">
        <v>195</v>
      </c>
    </row>
    <row r="1454" s="11" customFormat="1">
      <c r="A1454" s="11"/>
      <c r="B1454" s="228"/>
      <c r="C1454" s="229"/>
      <c r="D1454" s="213" t="s">
        <v>199</v>
      </c>
      <c r="E1454" s="230" t="s">
        <v>1</v>
      </c>
      <c r="F1454" s="231" t="s">
        <v>3854</v>
      </c>
      <c r="G1454" s="229"/>
      <c r="H1454" s="232">
        <v>33</v>
      </c>
      <c r="I1454" s="233"/>
      <c r="J1454" s="229"/>
      <c r="K1454" s="229"/>
      <c r="L1454" s="234"/>
      <c r="M1454" s="235"/>
      <c r="N1454" s="236"/>
      <c r="O1454" s="236"/>
      <c r="P1454" s="236"/>
      <c r="Q1454" s="236"/>
      <c r="R1454" s="236"/>
      <c r="S1454" s="236"/>
      <c r="T1454" s="237"/>
      <c r="U1454" s="11"/>
      <c r="V1454" s="11"/>
      <c r="W1454" s="11"/>
      <c r="X1454" s="11"/>
      <c r="Y1454" s="11"/>
      <c r="Z1454" s="11"/>
      <c r="AA1454" s="11"/>
      <c r="AB1454" s="11"/>
      <c r="AC1454" s="11"/>
      <c r="AD1454" s="11"/>
      <c r="AE1454" s="11"/>
      <c r="AT1454" s="238" t="s">
        <v>199</v>
      </c>
      <c r="AU1454" s="238" t="s">
        <v>85</v>
      </c>
      <c r="AV1454" s="11" t="s">
        <v>85</v>
      </c>
      <c r="AW1454" s="11" t="s">
        <v>32</v>
      </c>
      <c r="AX1454" s="11" t="s">
        <v>76</v>
      </c>
      <c r="AY1454" s="238" t="s">
        <v>195</v>
      </c>
    </row>
    <row r="1455" s="15" customFormat="1">
      <c r="A1455" s="15"/>
      <c r="B1455" s="287"/>
      <c r="C1455" s="288"/>
      <c r="D1455" s="213" t="s">
        <v>199</v>
      </c>
      <c r="E1455" s="289" t="s">
        <v>1</v>
      </c>
      <c r="F1455" s="290" t="s">
        <v>1422</v>
      </c>
      <c r="G1455" s="288"/>
      <c r="H1455" s="291">
        <v>449.20999999999998</v>
      </c>
      <c r="I1455" s="292"/>
      <c r="J1455" s="288"/>
      <c r="K1455" s="288"/>
      <c r="L1455" s="293"/>
      <c r="M1455" s="294"/>
      <c r="N1455" s="295"/>
      <c r="O1455" s="295"/>
      <c r="P1455" s="295"/>
      <c r="Q1455" s="295"/>
      <c r="R1455" s="295"/>
      <c r="S1455" s="295"/>
      <c r="T1455" s="296"/>
      <c r="U1455" s="15"/>
      <c r="V1455" s="15"/>
      <c r="W1455" s="15"/>
      <c r="X1455" s="15"/>
      <c r="Y1455" s="15"/>
      <c r="Z1455" s="15"/>
      <c r="AA1455" s="15"/>
      <c r="AB1455" s="15"/>
      <c r="AC1455" s="15"/>
      <c r="AD1455" s="15"/>
      <c r="AE1455" s="15"/>
      <c r="AT1455" s="297" t="s">
        <v>199</v>
      </c>
      <c r="AU1455" s="297" t="s">
        <v>85</v>
      </c>
      <c r="AV1455" s="15" t="s">
        <v>234</v>
      </c>
      <c r="AW1455" s="15" t="s">
        <v>32</v>
      </c>
      <c r="AX1455" s="15" t="s">
        <v>83</v>
      </c>
      <c r="AY1455" s="297" t="s">
        <v>195</v>
      </c>
    </row>
    <row r="1456" s="2" customFormat="1" ht="24.15" customHeight="1">
      <c r="A1456" s="39"/>
      <c r="B1456" s="40"/>
      <c r="C1456" s="200" t="s">
        <v>610</v>
      </c>
      <c r="D1456" s="200" t="s">
        <v>191</v>
      </c>
      <c r="E1456" s="201" t="s">
        <v>1962</v>
      </c>
      <c r="F1456" s="202" t="s">
        <v>1963</v>
      </c>
      <c r="G1456" s="203" t="s">
        <v>513</v>
      </c>
      <c r="H1456" s="204">
        <v>940.84000000000003</v>
      </c>
      <c r="I1456" s="205"/>
      <c r="J1456" s="206">
        <f>ROUND(I1456*H1456,2)</f>
        <v>0</v>
      </c>
      <c r="K1456" s="202" t="s">
        <v>1412</v>
      </c>
      <c r="L1456" s="45"/>
      <c r="M1456" s="207" t="s">
        <v>1</v>
      </c>
      <c r="N1456" s="208" t="s">
        <v>41</v>
      </c>
      <c r="O1456" s="92"/>
      <c r="P1456" s="209">
        <f>O1456*H1456</f>
        <v>0</v>
      </c>
      <c r="Q1456" s="209">
        <v>0</v>
      </c>
      <c r="R1456" s="209">
        <f>Q1456*H1456</f>
        <v>0</v>
      </c>
      <c r="S1456" s="209">
        <v>0</v>
      </c>
      <c r="T1456" s="210">
        <f>S1456*H1456</f>
        <v>0</v>
      </c>
      <c r="U1456" s="39"/>
      <c r="V1456" s="39"/>
      <c r="W1456" s="39"/>
      <c r="X1456" s="39"/>
      <c r="Y1456" s="39"/>
      <c r="Z1456" s="39"/>
      <c r="AA1456" s="39"/>
      <c r="AB1456" s="39"/>
      <c r="AC1456" s="39"/>
      <c r="AD1456" s="39"/>
      <c r="AE1456" s="39"/>
      <c r="AR1456" s="211" t="s">
        <v>234</v>
      </c>
      <c r="AT1456" s="211" t="s">
        <v>191</v>
      </c>
      <c r="AU1456" s="211" t="s">
        <v>85</v>
      </c>
      <c r="AY1456" s="18" t="s">
        <v>195</v>
      </c>
      <c r="BE1456" s="212">
        <f>IF(N1456="základní",J1456,0)</f>
        <v>0</v>
      </c>
      <c r="BF1456" s="212">
        <f>IF(N1456="snížená",J1456,0)</f>
        <v>0</v>
      </c>
      <c r="BG1456" s="212">
        <f>IF(N1456="zákl. přenesená",J1456,0)</f>
        <v>0</v>
      </c>
      <c r="BH1456" s="212">
        <f>IF(N1456="sníž. přenesená",J1456,0)</f>
        <v>0</v>
      </c>
      <c r="BI1456" s="212">
        <f>IF(N1456="nulová",J1456,0)</f>
        <v>0</v>
      </c>
      <c r="BJ1456" s="18" t="s">
        <v>83</v>
      </c>
      <c r="BK1456" s="212">
        <f>ROUND(I1456*H1456,2)</f>
        <v>0</v>
      </c>
      <c r="BL1456" s="18" t="s">
        <v>234</v>
      </c>
      <c r="BM1456" s="211" t="s">
        <v>3870</v>
      </c>
    </row>
    <row r="1457" s="10" customFormat="1">
      <c r="A1457" s="10"/>
      <c r="B1457" s="218"/>
      <c r="C1457" s="219"/>
      <c r="D1457" s="213" t="s">
        <v>199</v>
      </c>
      <c r="E1457" s="220" t="s">
        <v>1</v>
      </c>
      <c r="F1457" s="221" t="s">
        <v>3149</v>
      </c>
      <c r="G1457" s="219"/>
      <c r="H1457" s="220" t="s">
        <v>1</v>
      </c>
      <c r="I1457" s="222"/>
      <c r="J1457" s="219"/>
      <c r="K1457" s="219"/>
      <c r="L1457" s="223"/>
      <c r="M1457" s="224"/>
      <c r="N1457" s="225"/>
      <c r="O1457" s="225"/>
      <c r="P1457" s="225"/>
      <c r="Q1457" s="225"/>
      <c r="R1457" s="225"/>
      <c r="S1457" s="225"/>
      <c r="T1457" s="226"/>
      <c r="U1457" s="10"/>
      <c r="V1457" s="10"/>
      <c r="W1457" s="10"/>
      <c r="X1457" s="10"/>
      <c r="Y1457" s="10"/>
      <c r="Z1457" s="10"/>
      <c r="AA1457" s="10"/>
      <c r="AB1457" s="10"/>
      <c r="AC1457" s="10"/>
      <c r="AD1457" s="10"/>
      <c r="AE1457" s="10"/>
      <c r="AT1457" s="227" t="s">
        <v>199</v>
      </c>
      <c r="AU1457" s="227" t="s">
        <v>85</v>
      </c>
      <c r="AV1457" s="10" t="s">
        <v>83</v>
      </c>
      <c r="AW1457" s="10" t="s">
        <v>32</v>
      </c>
      <c r="AX1457" s="10" t="s">
        <v>76</v>
      </c>
      <c r="AY1457" s="227" t="s">
        <v>195</v>
      </c>
    </row>
    <row r="1458" s="10" customFormat="1">
      <c r="A1458" s="10"/>
      <c r="B1458" s="218"/>
      <c r="C1458" s="219"/>
      <c r="D1458" s="213" t="s">
        <v>199</v>
      </c>
      <c r="E1458" s="220" t="s">
        <v>1</v>
      </c>
      <c r="F1458" s="221" t="s">
        <v>3675</v>
      </c>
      <c r="G1458" s="219"/>
      <c r="H1458" s="220" t="s">
        <v>1</v>
      </c>
      <c r="I1458" s="222"/>
      <c r="J1458" s="219"/>
      <c r="K1458" s="219"/>
      <c r="L1458" s="223"/>
      <c r="M1458" s="224"/>
      <c r="N1458" s="225"/>
      <c r="O1458" s="225"/>
      <c r="P1458" s="225"/>
      <c r="Q1458" s="225"/>
      <c r="R1458" s="225"/>
      <c r="S1458" s="225"/>
      <c r="T1458" s="226"/>
      <c r="U1458" s="10"/>
      <c r="V1458" s="10"/>
      <c r="W1458" s="10"/>
      <c r="X1458" s="10"/>
      <c r="Y1458" s="10"/>
      <c r="Z1458" s="10"/>
      <c r="AA1458" s="10"/>
      <c r="AB1458" s="10"/>
      <c r="AC1458" s="10"/>
      <c r="AD1458" s="10"/>
      <c r="AE1458" s="10"/>
      <c r="AT1458" s="227" t="s">
        <v>199</v>
      </c>
      <c r="AU1458" s="227" t="s">
        <v>85</v>
      </c>
      <c r="AV1458" s="10" t="s">
        <v>83</v>
      </c>
      <c r="AW1458" s="10" t="s">
        <v>32</v>
      </c>
      <c r="AX1458" s="10" t="s">
        <v>76</v>
      </c>
      <c r="AY1458" s="227" t="s">
        <v>195</v>
      </c>
    </row>
    <row r="1459" s="11" customFormat="1">
      <c r="A1459" s="11"/>
      <c r="B1459" s="228"/>
      <c r="C1459" s="229"/>
      <c r="D1459" s="213" t="s">
        <v>199</v>
      </c>
      <c r="E1459" s="230" t="s">
        <v>1</v>
      </c>
      <c r="F1459" s="231" t="s">
        <v>3871</v>
      </c>
      <c r="G1459" s="229"/>
      <c r="H1459" s="232">
        <v>396.25999999999999</v>
      </c>
      <c r="I1459" s="233"/>
      <c r="J1459" s="229"/>
      <c r="K1459" s="229"/>
      <c r="L1459" s="234"/>
      <c r="M1459" s="235"/>
      <c r="N1459" s="236"/>
      <c r="O1459" s="236"/>
      <c r="P1459" s="236"/>
      <c r="Q1459" s="236"/>
      <c r="R1459" s="236"/>
      <c r="S1459" s="236"/>
      <c r="T1459" s="237"/>
      <c r="U1459" s="11"/>
      <c r="V1459" s="11"/>
      <c r="W1459" s="11"/>
      <c r="X1459" s="11"/>
      <c r="Y1459" s="11"/>
      <c r="Z1459" s="11"/>
      <c r="AA1459" s="11"/>
      <c r="AB1459" s="11"/>
      <c r="AC1459" s="11"/>
      <c r="AD1459" s="11"/>
      <c r="AE1459" s="11"/>
      <c r="AT1459" s="238" t="s">
        <v>199</v>
      </c>
      <c r="AU1459" s="238" t="s">
        <v>85</v>
      </c>
      <c r="AV1459" s="11" t="s">
        <v>85</v>
      </c>
      <c r="AW1459" s="11" t="s">
        <v>32</v>
      </c>
      <c r="AX1459" s="11" t="s">
        <v>76</v>
      </c>
      <c r="AY1459" s="238" t="s">
        <v>195</v>
      </c>
    </row>
    <row r="1460" s="11" customFormat="1">
      <c r="A1460" s="11"/>
      <c r="B1460" s="228"/>
      <c r="C1460" s="229"/>
      <c r="D1460" s="213" t="s">
        <v>199</v>
      </c>
      <c r="E1460" s="230" t="s">
        <v>1</v>
      </c>
      <c r="F1460" s="231" t="s">
        <v>3872</v>
      </c>
      <c r="G1460" s="229"/>
      <c r="H1460" s="232">
        <v>31.199999999999999</v>
      </c>
      <c r="I1460" s="233"/>
      <c r="J1460" s="229"/>
      <c r="K1460" s="229"/>
      <c r="L1460" s="234"/>
      <c r="M1460" s="235"/>
      <c r="N1460" s="236"/>
      <c r="O1460" s="236"/>
      <c r="P1460" s="236"/>
      <c r="Q1460" s="236"/>
      <c r="R1460" s="236"/>
      <c r="S1460" s="236"/>
      <c r="T1460" s="237"/>
      <c r="U1460" s="11"/>
      <c r="V1460" s="11"/>
      <c r="W1460" s="11"/>
      <c r="X1460" s="11"/>
      <c r="Y1460" s="11"/>
      <c r="Z1460" s="11"/>
      <c r="AA1460" s="11"/>
      <c r="AB1460" s="11"/>
      <c r="AC1460" s="11"/>
      <c r="AD1460" s="11"/>
      <c r="AE1460" s="11"/>
      <c r="AT1460" s="238" t="s">
        <v>199</v>
      </c>
      <c r="AU1460" s="238" t="s">
        <v>85</v>
      </c>
      <c r="AV1460" s="11" t="s">
        <v>85</v>
      </c>
      <c r="AW1460" s="11" t="s">
        <v>32</v>
      </c>
      <c r="AX1460" s="11" t="s">
        <v>76</v>
      </c>
      <c r="AY1460" s="238" t="s">
        <v>195</v>
      </c>
    </row>
    <row r="1461" s="11" customFormat="1">
      <c r="A1461" s="11"/>
      <c r="B1461" s="228"/>
      <c r="C1461" s="229"/>
      <c r="D1461" s="213" t="s">
        <v>199</v>
      </c>
      <c r="E1461" s="230" t="s">
        <v>1</v>
      </c>
      <c r="F1461" s="231" t="s">
        <v>3873</v>
      </c>
      <c r="G1461" s="229"/>
      <c r="H1461" s="232">
        <v>277.69999999999999</v>
      </c>
      <c r="I1461" s="233"/>
      <c r="J1461" s="229"/>
      <c r="K1461" s="229"/>
      <c r="L1461" s="234"/>
      <c r="M1461" s="235"/>
      <c r="N1461" s="236"/>
      <c r="O1461" s="236"/>
      <c r="P1461" s="236"/>
      <c r="Q1461" s="236"/>
      <c r="R1461" s="236"/>
      <c r="S1461" s="236"/>
      <c r="T1461" s="237"/>
      <c r="U1461" s="11"/>
      <c r="V1461" s="11"/>
      <c r="W1461" s="11"/>
      <c r="X1461" s="11"/>
      <c r="Y1461" s="11"/>
      <c r="Z1461" s="11"/>
      <c r="AA1461" s="11"/>
      <c r="AB1461" s="11"/>
      <c r="AC1461" s="11"/>
      <c r="AD1461" s="11"/>
      <c r="AE1461" s="11"/>
      <c r="AT1461" s="238" t="s">
        <v>199</v>
      </c>
      <c r="AU1461" s="238" t="s">
        <v>85</v>
      </c>
      <c r="AV1461" s="11" t="s">
        <v>85</v>
      </c>
      <c r="AW1461" s="11" t="s">
        <v>32</v>
      </c>
      <c r="AX1461" s="11" t="s">
        <v>76</v>
      </c>
      <c r="AY1461" s="238" t="s">
        <v>195</v>
      </c>
    </row>
    <row r="1462" s="11" customFormat="1">
      <c r="A1462" s="11"/>
      <c r="B1462" s="228"/>
      <c r="C1462" s="229"/>
      <c r="D1462" s="213" t="s">
        <v>199</v>
      </c>
      <c r="E1462" s="230" t="s">
        <v>1</v>
      </c>
      <c r="F1462" s="231" t="s">
        <v>3874</v>
      </c>
      <c r="G1462" s="229"/>
      <c r="H1462" s="232">
        <v>26</v>
      </c>
      <c r="I1462" s="233"/>
      <c r="J1462" s="229"/>
      <c r="K1462" s="229"/>
      <c r="L1462" s="234"/>
      <c r="M1462" s="235"/>
      <c r="N1462" s="236"/>
      <c r="O1462" s="236"/>
      <c r="P1462" s="236"/>
      <c r="Q1462" s="236"/>
      <c r="R1462" s="236"/>
      <c r="S1462" s="236"/>
      <c r="T1462" s="237"/>
      <c r="U1462" s="11"/>
      <c r="V1462" s="11"/>
      <c r="W1462" s="11"/>
      <c r="X1462" s="11"/>
      <c r="Y1462" s="11"/>
      <c r="Z1462" s="11"/>
      <c r="AA1462" s="11"/>
      <c r="AB1462" s="11"/>
      <c r="AC1462" s="11"/>
      <c r="AD1462" s="11"/>
      <c r="AE1462" s="11"/>
      <c r="AT1462" s="238" t="s">
        <v>199</v>
      </c>
      <c r="AU1462" s="238" t="s">
        <v>85</v>
      </c>
      <c r="AV1462" s="11" t="s">
        <v>85</v>
      </c>
      <c r="AW1462" s="11" t="s">
        <v>32</v>
      </c>
      <c r="AX1462" s="11" t="s">
        <v>76</v>
      </c>
      <c r="AY1462" s="238" t="s">
        <v>195</v>
      </c>
    </row>
    <row r="1463" s="11" customFormat="1">
      <c r="A1463" s="11"/>
      <c r="B1463" s="228"/>
      <c r="C1463" s="229"/>
      <c r="D1463" s="213" t="s">
        <v>199</v>
      </c>
      <c r="E1463" s="230" t="s">
        <v>1</v>
      </c>
      <c r="F1463" s="231" t="s">
        <v>3860</v>
      </c>
      <c r="G1463" s="229"/>
      <c r="H1463" s="232">
        <v>43.600000000000001</v>
      </c>
      <c r="I1463" s="233"/>
      <c r="J1463" s="229"/>
      <c r="K1463" s="229"/>
      <c r="L1463" s="234"/>
      <c r="M1463" s="235"/>
      <c r="N1463" s="236"/>
      <c r="O1463" s="236"/>
      <c r="P1463" s="236"/>
      <c r="Q1463" s="236"/>
      <c r="R1463" s="236"/>
      <c r="S1463" s="236"/>
      <c r="T1463" s="237"/>
      <c r="U1463" s="11"/>
      <c r="V1463" s="11"/>
      <c r="W1463" s="11"/>
      <c r="X1463" s="11"/>
      <c r="Y1463" s="11"/>
      <c r="Z1463" s="11"/>
      <c r="AA1463" s="11"/>
      <c r="AB1463" s="11"/>
      <c r="AC1463" s="11"/>
      <c r="AD1463" s="11"/>
      <c r="AE1463" s="11"/>
      <c r="AT1463" s="238" t="s">
        <v>199</v>
      </c>
      <c r="AU1463" s="238" t="s">
        <v>85</v>
      </c>
      <c r="AV1463" s="11" t="s">
        <v>85</v>
      </c>
      <c r="AW1463" s="11" t="s">
        <v>32</v>
      </c>
      <c r="AX1463" s="11" t="s">
        <v>76</v>
      </c>
      <c r="AY1463" s="238" t="s">
        <v>195</v>
      </c>
    </row>
    <row r="1464" s="11" customFormat="1">
      <c r="A1464" s="11"/>
      <c r="B1464" s="228"/>
      <c r="C1464" s="229"/>
      <c r="D1464" s="213" t="s">
        <v>199</v>
      </c>
      <c r="E1464" s="230" t="s">
        <v>1</v>
      </c>
      <c r="F1464" s="231" t="s">
        <v>3875</v>
      </c>
      <c r="G1464" s="229"/>
      <c r="H1464" s="232">
        <v>2.6000000000000001</v>
      </c>
      <c r="I1464" s="233"/>
      <c r="J1464" s="229"/>
      <c r="K1464" s="229"/>
      <c r="L1464" s="234"/>
      <c r="M1464" s="235"/>
      <c r="N1464" s="236"/>
      <c r="O1464" s="236"/>
      <c r="P1464" s="236"/>
      <c r="Q1464" s="236"/>
      <c r="R1464" s="236"/>
      <c r="S1464" s="236"/>
      <c r="T1464" s="237"/>
      <c r="U1464" s="11"/>
      <c r="V1464" s="11"/>
      <c r="W1464" s="11"/>
      <c r="X1464" s="11"/>
      <c r="Y1464" s="11"/>
      <c r="Z1464" s="11"/>
      <c r="AA1464" s="11"/>
      <c r="AB1464" s="11"/>
      <c r="AC1464" s="11"/>
      <c r="AD1464" s="11"/>
      <c r="AE1464" s="11"/>
      <c r="AT1464" s="238" t="s">
        <v>199</v>
      </c>
      <c r="AU1464" s="238" t="s">
        <v>85</v>
      </c>
      <c r="AV1464" s="11" t="s">
        <v>85</v>
      </c>
      <c r="AW1464" s="11" t="s">
        <v>32</v>
      </c>
      <c r="AX1464" s="11" t="s">
        <v>76</v>
      </c>
      <c r="AY1464" s="238" t="s">
        <v>195</v>
      </c>
    </row>
    <row r="1465" s="11" customFormat="1">
      <c r="A1465" s="11"/>
      <c r="B1465" s="228"/>
      <c r="C1465" s="229"/>
      <c r="D1465" s="213" t="s">
        <v>199</v>
      </c>
      <c r="E1465" s="230" t="s">
        <v>1</v>
      </c>
      <c r="F1465" s="231" t="s">
        <v>3862</v>
      </c>
      <c r="G1465" s="229"/>
      <c r="H1465" s="232">
        <v>9.5</v>
      </c>
      <c r="I1465" s="233"/>
      <c r="J1465" s="229"/>
      <c r="K1465" s="229"/>
      <c r="L1465" s="234"/>
      <c r="M1465" s="235"/>
      <c r="N1465" s="236"/>
      <c r="O1465" s="236"/>
      <c r="P1465" s="236"/>
      <c r="Q1465" s="236"/>
      <c r="R1465" s="236"/>
      <c r="S1465" s="236"/>
      <c r="T1465" s="237"/>
      <c r="U1465" s="11"/>
      <c r="V1465" s="11"/>
      <c r="W1465" s="11"/>
      <c r="X1465" s="11"/>
      <c r="Y1465" s="11"/>
      <c r="Z1465" s="11"/>
      <c r="AA1465" s="11"/>
      <c r="AB1465" s="11"/>
      <c r="AC1465" s="11"/>
      <c r="AD1465" s="11"/>
      <c r="AE1465" s="11"/>
      <c r="AT1465" s="238" t="s">
        <v>199</v>
      </c>
      <c r="AU1465" s="238" t="s">
        <v>85</v>
      </c>
      <c r="AV1465" s="11" t="s">
        <v>85</v>
      </c>
      <c r="AW1465" s="11" t="s">
        <v>32</v>
      </c>
      <c r="AX1465" s="11" t="s">
        <v>76</v>
      </c>
      <c r="AY1465" s="238" t="s">
        <v>195</v>
      </c>
    </row>
    <row r="1466" s="11" customFormat="1">
      <c r="A1466" s="11"/>
      <c r="B1466" s="228"/>
      <c r="C1466" s="229"/>
      <c r="D1466" s="213" t="s">
        <v>199</v>
      </c>
      <c r="E1466" s="230" t="s">
        <v>1</v>
      </c>
      <c r="F1466" s="231" t="s">
        <v>3875</v>
      </c>
      <c r="G1466" s="229"/>
      <c r="H1466" s="232">
        <v>2.6000000000000001</v>
      </c>
      <c r="I1466" s="233"/>
      <c r="J1466" s="229"/>
      <c r="K1466" s="229"/>
      <c r="L1466" s="234"/>
      <c r="M1466" s="235"/>
      <c r="N1466" s="236"/>
      <c r="O1466" s="236"/>
      <c r="P1466" s="236"/>
      <c r="Q1466" s="236"/>
      <c r="R1466" s="236"/>
      <c r="S1466" s="236"/>
      <c r="T1466" s="237"/>
      <c r="U1466" s="11"/>
      <c r="V1466" s="11"/>
      <c r="W1466" s="11"/>
      <c r="X1466" s="11"/>
      <c r="Y1466" s="11"/>
      <c r="Z1466" s="11"/>
      <c r="AA1466" s="11"/>
      <c r="AB1466" s="11"/>
      <c r="AC1466" s="11"/>
      <c r="AD1466" s="11"/>
      <c r="AE1466" s="11"/>
      <c r="AT1466" s="238" t="s">
        <v>199</v>
      </c>
      <c r="AU1466" s="238" t="s">
        <v>85</v>
      </c>
      <c r="AV1466" s="11" t="s">
        <v>85</v>
      </c>
      <c r="AW1466" s="11" t="s">
        <v>32</v>
      </c>
      <c r="AX1466" s="11" t="s">
        <v>76</v>
      </c>
      <c r="AY1466" s="238" t="s">
        <v>195</v>
      </c>
    </row>
    <row r="1467" s="11" customFormat="1">
      <c r="A1467" s="11"/>
      <c r="B1467" s="228"/>
      <c r="C1467" s="229"/>
      <c r="D1467" s="213" t="s">
        <v>199</v>
      </c>
      <c r="E1467" s="230" t="s">
        <v>1</v>
      </c>
      <c r="F1467" s="231" t="s">
        <v>3863</v>
      </c>
      <c r="G1467" s="229"/>
      <c r="H1467" s="232">
        <v>7.96</v>
      </c>
      <c r="I1467" s="233"/>
      <c r="J1467" s="229"/>
      <c r="K1467" s="229"/>
      <c r="L1467" s="234"/>
      <c r="M1467" s="235"/>
      <c r="N1467" s="236"/>
      <c r="O1467" s="236"/>
      <c r="P1467" s="236"/>
      <c r="Q1467" s="236"/>
      <c r="R1467" s="236"/>
      <c r="S1467" s="236"/>
      <c r="T1467" s="237"/>
      <c r="U1467" s="11"/>
      <c r="V1467" s="11"/>
      <c r="W1467" s="11"/>
      <c r="X1467" s="11"/>
      <c r="Y1467" s="11"/>
      <c r="Z1467" s="11"/>
      <c r="AA1467" s="11"/>
      <c r="AB1467" s="11"/>
      <c r="AC1467" s="11"/>
      <c r="AD1467" s="11"/>
      <c r="AE1467" s="11"/>
      <c r="AT1467" s="238" t="s">
        <v>199</v>
      </c>
      <c r="AU1467" s="238" t="s">
        <v>85</v>
      </c>
      <c r="AV1467" s="11" t="s">
        <v>85</v>
      </c>
      <c r="AW1467" s="11" t="s">
        <v>32</v>
      </c>
      <c r="AX1467" s="11" t="s">
        <v>76</v>
      </c>
      <c r="AY1467" s="238" t="s">
        <v>195</v>
      </c>
    </row>
    <row r="1468" s="11" customFormat="1">
      <c r="A1468" s="11"/>
      <c r="B1468" s="228"/>
      <c r="C1468" s="229"/>
      <c r="D1468" s="213" t="s">
        <v>199</v>
      </c>
      <c r="E1468" s="230" t="s">
        <v>1</v>
      </c>
      <c r="F1468" s="231" t="s">
        <v>3876</v>
      </c>
      <c r="G1468" s="229"/>
      <c r="H1468" s="232">
        <v>3</v>
      </c>
      <c r="I1468" s="233"/>
      <c r="J1468" s="229"/>
      <c r="K1468" s="229"/>
      <c r="L1468" s="234"/>
      <c r="M1468" s="235"/>
      <c r="N1468" s="236"/>
      <c r="O1468" s="236"/>
      <c r="P1468" s="236"/>
      <c r="Q1468" s="236"/>
      <c r="R1468" s="236"/>
      <c r="S1468" s="236"/>
      <c r="T1468" s="237"/>
      <c r="U1468" s="11"/>
      <c r="V1468" s="11"/>
      <c r="W1468" s="11"/>
      <c r="X1468" s="11"/>
      <c r="Y1468" s="11"/>
      <c r="Z1468" s="11"/>
      <c r="AA1468" s="11"/>
      <c r="AB1468" s="11"/>
      <c r="AC1468" s="11"/>
      <c r="AD1468" s="11"/>
      <c r="AE1468" s="11"/>
      <c r="AT1468" s="238" t="s">
        <v>199</v>
      </c>
      <c r="AU1468" s="238" t="s">
        <v>85</v>
      </c>
      <c r="AV1468" s="11" t="s">
        <v>85</v>
      </c>
      <c r="AW1468" s="11" t="s">
        <v>32</v>
      </c>
      <c r="AX1468" s="11" t="s">
        <v>76</v>
      </c>
      <c r="AY1468" s="238" t="s">
        <v>195</v>
      </c>
    </row>
    <row r="1469" s="10" customFormat="1">
      <c r="A1469" s="10"/>
      <c r="B1469" s="218"/>
      <c r="C1469" s="219"/>
      <c r="D1469" s="213" t="s">
        <v>199</v>
      </c>
      <c r="E1469" s="220" t="s">
        <v>1</v>
      </c>
      <c r="F1469" s="221" t="s">
        <v>3727</v>
      </c>
      <c r="G1469" s="219"/>
      <c r="H1469" s="220" t="s">
        <v>1</v>
      </c>
      <c r="I1469" s="222"/>
      <c r="J1469" s="219"/>
      <c r="K1469" s="219"/>
      <c r="L1469" s="223"/>
      <c r="M1469" s="224"/>
      <c r="N1469" s="225"/>
      <c r="O1469" s="225"/>
      <c r="P1469" s="225"/>
      <c r="Q1469" s="225"/>
      <c r="R1469" s="225"/>
      <c r="S1469" s="225"/>
      <c r="T1469" s="226"/>
      <c r="U1469" s="10"/>
      <c r="V1469" s="10"/>
      <c r="W1469" s="10"/>
      <c r="X1469" s="10"/>
      <c r="Y1469" s="10"/>
      <c r="Z1469" s="10"/>
      <c r="AA1469" s="10"/>
      <c r="AB1469" s="10"/>
      <c r="AC1469" s="10"/>
      <c r="AD1469" s="10"/>
      <c r="AE1469" s="10"/>
      <c r="AT1469" s="227" t="s">
        <v>199</v>
      </c>
      <c r="AU1469" s="227" t="s">
        <v>85</v>
      </c>
      <c r="AV1469" s="10" t="s">
        <v>83</v>
      </c>
      <c r="AW1469" s="10" t="s">
        <v>32</v>
      </c>
      <c r="AX1469" s="10" t="s">
        <v>76</v>
      </c>
      <c r="AY1469" s="227" t="s">
        <v>195</v>
      </c>
    </row>
    <row r="1470" s="11" customFormat="1">
      <c r="A1470" s="11"/>
      <c r="B1470" s="228"/>
      <c r="C1470" s="229"/>
      <c r="D1470" s="213" t="s">
        <v>199</v>
      </c>
      <c r="E1470" s="230" t="s">
        <v>1</v>
      </c>
      <c r="F1470" s="231" t="s">
        <v>3856</v>
      </c>
      <c r="G1470" s="229"/>
      <c r="H1470" s="232">
        <v>16.260000000000002</v>
      </c>
      <c r="I1470" s="233"/>
      <c r="J1470" s="229"/>
      <c r="K1470" s="229"/>
      <c r="L1470" s="234"/>
      <c r="M1470" s="235"/>
      <c r="N1470" s="236"/>
      <c r="O1470" s="236"/>
      <c r="P1470" s="236"/>
      <c r="Q1470" s="236"/>
      <c r="R1470" s="236"/>
      <c r="S1470" s="236"/>
      <c r="T1470" s="237"/>
      <c r="U1470" s="11"/>
      <c r="V1470" s="11"/>
      <c r="W1470" s="11"/>
      <c r="X1470" s="11"/>
      <c r="Y1470" s="11"/>
      <c r="Z1470" s="11"/>
      <c r="AA1470" s="11"/>
      <c r="AB1470" s="11"/>
      <c r="AC1470" s="11"/>
      <c r="AD1470" s="11"/>
      <c r="AE1470" s="11"/>
      <c r="AT1470" s="238" t="s">
        <v>199</v>
      </c>
      <c r="AU1470" s="238" t="s">
        <v>85</v>
      </c>
      <c r="AV1470" s="11" t="s">
        <v>85</v>
      </c>
      <c r="AW1470" s="11" t="s">
        <v>32</v>
      </c>
      <c r="AX1470" s="11" t="s">
        <v>76</v>
      </c>
      <c r="AY1470" s="238" t="s">
        <v>195</v>
      </c>
    </row>
    <row r="1471" s="10" customFormat="1">
      <c r="A1471" s="10"/>
      <c r="B1471" s="218"/>
      <c r="C1471" s="219"/>
      <c r="D1471" s="213" t="s">
        <v>199</v>
      </c>
      <c r="E1471" s="220" t="s">
        <v>1</v>
      </c>
      <c r="F1471" s="221" t="s">
        <v>3857</v>
      </c>
      <c r="G1471" s="219"/>
      <c r="H1471" s="220" t="s">
        <v>1</v>
      </c>
      <c r="I1471" s="222"/>
      <c r="J1471" s="219"/>
      <c r="K1471" s="219"/>
      <c r="L1471" s="223"/>
      <c r="M1471" s="224"/>
      <c r="N1471" s="225"/>
      <c r="O1471" s="225"/>
      <c r="P1471" s="225"/>
      <c r="Q1471" s="225"/>
      <c r="R1471" s="225"/>
      <c r="S1471" s="225"/>
      <c r="T1471" s="226"/>
      <c r="U1471" s="10"/>
      <c r="V1471" s="10"/>
      <c r="W1471" s="10"/>
      <c r="X1471" s="10"/>
      <c r="Y1471" s="10"/>
      <c r="Z1471" s="10"/>
      <c r="AA1471" s="10"/>
      <c r="AB1471" s="10"/>
      <c r="AC1471" s="10"/>
      <c r="AD1471" s="10"/>
      <c r="AE1471" s="10"/>
      <c r="AT1471" s="227" t="s">
        <v>199</v>
      </c>
      <c r="AU1471" s="227" t="s">
        <v>85</v>
      </c>
      <c r="AV1471" s="10" t="s">
        <v>83</v>
      </c>
      <c r="AW1471" s="10" t="s">
        <v>32</v>
      </c>
      <c r="AX1471" s="10" t="s">
        <v>76</v>
      </c>
      <c r="AY1471" s="227" t="s">
        <v>195</v>
      </c>
    </row>
    <row r="1472" s="11" customFormat="1">
      <c r="A1472" s="11"/>
      <c r="B1472" s="228"/>
      <c r="C1472" s="229"/>
      <c r="D1472" s="213" t="s">
        <v>199</v>
      </c>
      <c r="E1472" s="230" t="s">
        <v>1</v>
      </c>
      <c r="F1472" s="231" t="s">
        <v>3858</v>
      </c>
      <c r="G1472" s="229"/>
      <c r="H1472" s="232">
        <v>23.699999999999999</v>
      </c>
      <c r="I1472" s="233"/>
      <c r="J1472" s="229"/>
      <c r="K1472" s="229"/>
      <c r="L1472" s="234"/>
      <c r="M1472" s="235"/>
      <c r="N1472" s="236"/>
      <c r="O1472" s="236"/>
      <c r="P1472" s="236"/>
      <c r="Q1472" s="236"/>
      <c r="R1472" s="236"/>
      <c r="S1472" s="236"/>
      <c r="T1472" s="237"/>
      <c r="U1472" s="11"/>
      <c r="V1472" s="11"/>
      <c r="W1472" s="11"/>
      <c r="X1472" s="11"/>
      <c r="Y1472" s="11"/>
      <c r="Z1472" s="11"/>
      <c r="AA1472" s="11"/>
      <c r="AB1472" s="11"/>
      <c r="AC1472" s="11"/>
      <c r="AD1472" s="11"/>
      <c r="AE1472" s="11"/>
      <c r="AT1472" s="238" t="s">
        <v>199</v>
      </c>
      <c r="AU1472" s="238" t="s">
        <v>85</v>
      </c>
      <c r="AV1472" s="11" t="s">
        <v>85</v>
      </c>
      <c r="AW1472" s="11" t="s">
        <v>32</v>
      </c>
      <c r="AX1472" s="11" t="s">
        <v>76</v>
      </c>
      <c r="AY1472" s="238" t="s">
        <v>195</v>
      </c>
    </row>
    <row r="1473" s="11" customFormat="1">
      <c r="A1473" s="11"/>
      <c r="B1473" s="228"/>
      <c r="C1473" s="229"/>
      <c r="D1473" s="213" t="s">
        <v>199</v>
      </c>
      <c r="E1473" s="230" t="s">
        <v>1</v>
      </c>
      <c r="F1473" s="231" t="s">
        <v>3859</v>
      </c>
      <c r="G1473" s="229"/>
      <c r="H1473" s="232">
        <v>9.1999999999999993</v>
      </c>
      <c r="I1473" s="233"/>
      <c r="J1473" s="229"/>
      <c r="K1473" s="229"/>
      <c r="L1473" s="234"/>
      <c r="M1473" s="235"/>
      <c r="N1473" s="236"/>
      <c r="O1473" s="236"/>
      <c r="P1473" s="236"/>
      <c r="Q1473" s="236"/>
      <c r="R1473" s="236"/>
      <c r="S1473" s="236"/>
      <c r="T1473" s="237"/>
      <c r="U1473" s="11"/>
      <c r="V1473" s="11"/>
      <c r="W1473" s="11"/>
      <c r="X1473" s="11"/>
      <c r="Y1473" s="11"/>
      <c r="Z1473" s="11"/>
      <c r="AA1473" s="11"/>
      <c r="AB1473" s="11"/>
      <c r="AC1473" s="11"/>
      <c r="AD1473" s="11"/>
      <c r="AE1473" s="11"/>
      <c r="AT1473" s="238" t="s">
        <v>199</v>
      </c>
      <c r="AU1473" s="238" t="s">
        <v>85</v>
      </c>
      <c r="AV1473" s="11" t="s">
        <v>85</v>
      </c>
      <c r="AW1473" s="11" t="s">
        <v>32</v>
      </c>
      <c r="AX1473" s="11" t="s">
        <v>76</v>
      </c>
      <c r="AY1473" s="238" t="s">
        <v>195</v>
      </c>
    </row>
    <row r="1474" s="11" customFormat="1">
      <c r="A1474" s="11"/>
      <c r="B1474" s="228"/>
      <c r="C1474" s="229"/>
      <c r="D1474" s="213" t="s">
        <v>199</v>
      </c>
      <c r="E1474" s="230" t="s">
        <v>1</v>
      </c>
      <c r="F1474" s="231" t="s">
        <v>3860</v>
      </c>
      <c r="G1474" s="229"/>
      <c r="H1474" s="232">
        <v>43.600000000000001</v>
      </c>
      <c r="I1474" s="233"/>
      <c r="J1474" s="229"/>
      <c r="K1474" s="229"/>
      <c r="L1474" s="234"/>
      <c r="M1474" s="235"/>
      <c r="N1474" s="236"/>
      <c r="O1474" s="236"/>
      <c r="P1474" s="236"/>
      <c r="Q1474" s="236"/>
      <c r="R1474" s="236"/>
      <c r="S1474" s="236"/>
      <c r="T1474" s="237"/>
      <c r="U1474" s="11"/>
      <c r="V1474" s="11"/>
      <c r="W1474" s="11"/>
      <c r="X1474" s="11"/>
      <c r="Y1474" s="11"/>
      <c r="Z1474" s="11"/>
      <c r="AA1474" s="11"/>
      <c r="AB1474" s="11"/>
      <c r="AC1474" s="11"/>
      <c r="AD1474" s="11"/>
      <c r="AE1474" s="11"/>
      <c r="AT1474" s="238" t="s">
        <v>199</v>
      </c>
      <c r="AU1474" s="238" t="s">
        <v>85</v>
      </c>
      <c r="AV1474" s="11" t="s">
        <v>85</v>
      </c>
      <c r="AW1474" s="11" t="s">
        <v>32</v>
      </c>
      <c r="AX1474" s="11" t="s">
        <v>76</v>
      </c>
      <c r="AY1474" s="238" t="s">
        <v>195</v>
      </c>
    </row>
    <row r="1475" s="11" customFormat="1">
      <c r="A1475" s="11"/>
      <c r="B1475" s="228"/>
      <c r="C1475" s="229"/>
      <c r="D1475" s="213" t="s">
        <v>199</v>
      </c>
      <c r="E1475" s="230" t="s">
        <v>1</v>
      </c>
      <c r="F1475" s="231" t="s">
        <v>3861</v>
      </c>
      <c r="G1475" s="229"/>
      <c r="H1475" s="232">
        <v>4.5999999999999996</v>
      </c>
      <c r="I1475" s="233"/>
      <c r="J1475" s="229"/>
      <c r="K1475" s="229"/>
      <c r="L1475" s="234"/>
      <c r="M1475" s="235"/>
      <c r="N1475" s="236"/>
      <c r="O1475" s="236"/>
      <c r="P1475" s="236"/>
      <c r="Q1475" s="236"/>
      <c r="R1475" s="236"/>
      <c r="S1475" s="236"/>
      <c r="T1475" s="237"/>
      <c r="U1475" s="11"/>
      <c r="V1475" s="11"/>
      <c r="W1475" s="11"/>
      <c r="X1475" s="11"/>
      <c r="Y1475" s="11"/>
      <c r="Z1475" s="11"/>
      <c r="AA1475" s="11"/>
      <c r="AB1475" s="11"/>
      <c r="AC1475" s="11"/>
      <c r="AD1475" s="11"/>
      <c r="AE1475" s="11"/>
      <c r="AT1475" s="238" t="s">
        <v>199</v>
      </c>
      <c r="AU1475" s="238" t="s">
        <v>85</v>
      </c>
      <c r="AV1475" s="11" t="s">
        <v>85</v>
      </c>
      <c r="AW1475" s="11" t="s">
        <v>32</v>
      </c>
      <c r="AX1475" s="11" t="s">
        <v>76</v>
      </c>
      <c r="AY1475" s="238" t="s">
        <v>195</v>
      </c>
    </row>
    <row r="1476" s="11" customFormat="1">
      <c r="A1476" s="11"/>
      <c r="B1476" s="228"/>
      <c r="C1476" s="229"/>
      <c r="D1476" s="213" t="s">
        <v>199</v>
      </c>
      <c r="E1476" s="230" t="s">
        <v>1</v>
      </c>
      <c r="F1476" s="231" t="s">
        <v>3862</v>
      </c>
      <c r="G1476" s="229"/>
      <c r="H1476" s="232">
        <v>9.5</v>
      </c>
      <c r="I1476" s="233"/>
      <c r="J1476" s="229"/>
      <c r="K1476" s="229"/>
      <c r="L1476" s="234"/>
      <c r="M1476" s="235"/>
      <c r="N1476" s="236"/>
      <c r="O1476" s="236"/>
      <c r="P1476" s="236"/>
      <c r="Q1476" s="236"/>
      <c r="R1476" s="236"/>
      <c r="S1476" s="236"/>
      <c r="T1476" s="237"/>
      <c r="U1476" s="11"/>
      <c r="V1476" s="11"/>
      <c r="W1476" s="11"/>
      <c r="X1476" s="11"/>
      <c r="Y1476" s="11"/>
      <c r="Z1476" s="11"/>
      <c r="AA1476" s="11"/>
      <c r="AB1476" s="11"/>
      <c r="AC1476" s="11"/>
      <c r="AD1476" s="11"/>
      <c r="AE1476" s="11"/>
      <c r="AT1476" s="238" t="s">
        <v>199</v>
      </c>
      <c r="AU1476" s="238" t="s">
        <v>85</v>
      </c>
      <c r="AV1476" s="11" t="s">
        <v>85</v>
      </c>
      <c r="AW1476" s="11" t="s">
        <v>32</v>
      </c>
      <c r="AX1476" s="11" t="s">
        <v>76</v>
      </c>
      <c r="AY1476" s="238" t="s">
        <v>195</v>
      </c>
    </row>
    <row r="1477" s="11" customFormat="1">
      <c r="A1477" s="11"/>
      <c r="B1477" s="228"/>
      <c r="C1477" s="229"/>
      <c r="D1477" s="213" t="s">
        <v>199</v>
      </c>
      <c r="E1477" s="230" t="s">
        <v>1</v>
      </c>
      <c r="F1477" s="231" t="s">
        <v>3861</v>
      </c>
      <c r="G1477" s="229"/>
      <c r="H1477" s="232">
        <v>4.5999999999999996</v>
      </c>
      <c r="I1477" s="233"/>
      <c r="J1477" s="229"/>
      <c r="K1477" s="229"/>
      <c r="L1477" s="234"/>
      <c r="M1477" s="235"/>
      <c r="N1477" s="236"/>
      <c r="O1477" s="236"/>
      <c r="P1477" s="236"/>
      <c r="Q1477" s="236"/>
      <c r="R1477" s="236"/>
      <c r="S1477" s="236"/>
      <c r="T1477" s="237"/>
      <c r="U1477" s="11"/>
      <c r="V1477" s="11"/>
      <c r="W1477" s="11"/>
      <c r="X1477" s="11"/>
      <c r="Y1477" s="11"/>
      <c r="Z1477" s="11"/>
      <c r="AA1477" s="11"/>
      <c r="AB1477" s="11"/>
      <c r="AC1477" s="11"/>
      <c r="AD1477" s="11"/>
      <c r="AE1477" s="11"/>
      <c r="AT1477" s="238" t="s">
        <v>199</v>
      </c>
      <c r="AU1477" s="238" t="s">
        <v>85</v>
      </c>
      <c r="AV1477" s="11" t="s">
        <v>85</v>
      </c>
      <c r="AW1477" s="11" t="s">
        <v>32</v>
      </c>
      <c r="AX1477" s="11" t="s">
        <v>76</v>
      </c>
      <c r="AY1477" s="238" t="s">
        <v>195</v>
      </c>
    </row>
    <row r="1478" s="11" customFormat="1">
      <c r="A1478" s="11"/>
      <c r="B1478" s="228"/>
      <c r="C1478" s="229"/>
      <c r="D1478" s="213" t="s">
        <v>199</v>
      </c>
      <c r="E1478" s="230" t="s">
        <v>1</v>
      </c>
      <c r="F1478" s="231" t="s">
        <v>3863</v>
      </c>
      <c r="G1478" s="229"/>
      <c r="H1478" s="232">
        <v>7.96</v>
      </c>
      <c r="I1478" s="233"/>
      <c r="J1478" s="229"/>
      <c r="K1478" s="229"/>
      <c r="L1478" s="234"/>
      <c r="M1478" s="235"/>
      <c r="N1478" s="236"/>
      <c r="O1478" s="236"/>
      <c r="P1478" s="236"/>
      <c r="Q1478" s="236"/>
      <c r="R1478" s="236"/>
      <c r="S1478" s="236"/>
      <c r="T1478" s="237"/>
      <c r="U1478" s="11"/>
      <c r="V1478" s="11"/>
      <c r="W1478" s="11"/>
      <c r="X1478" s="11"/>
      <c r="Y1478" s="11"/>
      <c r="Z1478" s="11"/>
      <c r="AA1478" s="11"/>
      <c r="AB1478" s="11"/>
      <c r="AC1478" s="11"/>
      <c r="AD1478" s="11"/>
      <c r="AE1478" s="11"/>
      <c r="AT1478" s="238" t="s">
        <v>199</v>
      </c>
      <c r="AU1478" s="238" t="s">
        <v>85</v>
      </c>
      <c r="AV1478" s="11" t="s">
        <v>85</v>
      </c>
      <c r="AW1478" s="11" t="s">
        <v>32</v>
      </c>
      <c r="AX1478" s="11" t="s">
        <v>76</v>
      </c>
      <c r="AY1478" s="238" t="s">
        <v>195</v>
      </c>
    </row>
    <row r="1479" s="11" customFormat="1">
      <c r="A1479" s="11"/>
      <c r="B1479" s="228"/>
      <c r="C1479" s="229"/>
      <c r="D1479" s="213" t="s">
        <v>199</v>
      </c>
      <c r="E1479" s="230" t="s">
        <v>1</v>
      </c>
      <c r="F1479" s="231" t="s">
        <v>3864</v>
      </c>
      <c r="G1479" s="229"/>
      <c r="H1479" s="232">
        <v>5</v>
      </c>
      <c r="I1479" s="233"/>
      <c r="J1479" s="229"/>
      <c r="K1479" s="229"/>
      <c r="L1479" s="234"/>
      <c r="M1479" s="235"/>
      <c r="N1479" s="236"/>
      <c r="O1479" s="236"/>
      <c r="P1479" s="236"/>
      <c r="Q1479" s="236"/>
      <c r="R1479" s="236"/>
      <c r="S1479" s="236"/>
      <c r="T1479" s="237"/>
      <c r="U1479" s="11"/>
      <c r="V1479" s="11"/>
      <c r="W1479" s="11"/>
      <c r="X1479" s="11"/>
      <c r="Y1479" s="11"/>
      <c r="Z1479" s="11"/>
      <c r="AA1479" s="11"/>
      <c r="AB1479" s="11"/>
      <c r="AC1479" s="11"/>
      <c r="AD1479" s="11"/>
      <c r="AE1479" s="11"/>
      <c r="AT1479" s="238" t="s">
        <v>199</v>
      </c>
      <c r="AU1479" s="238" t="s">
        <v>85</v>
      </c>
      <c r="AV1479" s="11" t="s">
        <v>85</v>
      </c>
      <c r="AW1479" s="11" t="s">
        <v>32</v>
      </c>
      <c r="AX1479" s="11" t="s">
        <v>76</v>
      </c>
      <c r="AY1479" s="238" t="s">
        <v>195</v>
      </c>
    </row>
    <row r="1480" s="10" customFormat="1">
      <c r="A1480" s="10"/>
      <c r="B1480" s="218"/>
      <c r="C1480" s="219"/>
      <c r="D1480" s="213" t="s">
        <v>199</v>
      </c>
      <c r="E1480" s="220" t="s">
        <v>1</v>
      </c>
      <c r="F1480" s="221" t="s">
        <v>1960</v>
      </c>
      <c r="G1480" s="219"/>
      <c r="H1480" s="220" t="s">
        <v>1</v>
      </c>
      <c r="I1480" s="222"/>
      <c r="J1480" s="219"/>
      <c r="K1480" s="219"/>
      <c r="L1480" s="223"/>
      <c r="M1480" s="224"/>
      <c r="N1480" s="225"/>
      <c r="O1480" s="225"/>
      <c r="P1480" s="225"/>
      <c r="Q1480" s="225"/>
      <c r="R1480" s="225"/>
      <c r="S1480" s="225"/>
      <c r="T1480" s="226"/>
      <c r="U1480" s="10"/>
      <c r="V1480" s="10"/>
      <c r="W1480" s="10"/>
      <c r="X1480" s="10"/>
      <c r="Y1480" s="10"/>
      <c r="Z1480" s="10"/>
      <c r="AA1480" s="10"/>
      <c r="AB1480" s="10"/>
      <c r="AC1480" s="10"/>
      <c r="AD1480" s="10"/>
      <c r="AE1480" s="10"/>
      <c r="AT1480" s="227" t="s">
        <v>199</v>
      </c>
      <c r="AU1480" s="227" t="s">
        <v>85</v>
      </c>
      <c r="AV1480" s="10" t="s">
        <v>83</v>
      </c>
      <c r="AW1480" s="10" t="s">
        <v>32</v>
      </c>
      <c r="AX1480" s="10" t="s">
        <v>76</v>
      </c>
      <c r="AY1480" s="227" t="s">
        <v>195</v>
      </c>
    </row>
    <row r="1481" s="11" customFormat="1">
      <c r="A1481" s="11"/>
      <c r="B1481" s="228"/>
      <c r="C1481" s="229"/>
      <c r="D1481" s="213" t="s">
        <v>199</v>
      </c>
      <c r="E1481" s="230" t="s">
        <v>1</v>
      </c>
      <c r="F1481" s="231" t="s">
        <v>3865</v>
      </c>
      <c r="G1481" s="229"/>
      <c r="H1481" s="232">
        <v>13</v>
      </c>
      <c r="I1481" s="233"/>
      <c r="J1481" s="229"/>
      <c r="K1481" s="229"/>
      <c r="L1481" s="234"/>
      <c r="M1481" s="235"/>
      <c r="N1481" s="236"/>
      <c r="O1481" s="236"/>
      <c r="P1481" s="236"/>
      <c r="Q1481" s="236"/>
      <c r="R1481" s="236"/>
      <c r="S1481" s="236"/>
      <c r="T1481" s="237"/>
      <c r="U1481" s="11"/>
      <c r="V1481" s="11"/>
      <c r="W1481" s="11"/>
      <c r="X1481" s="11"/>
      <c r="Y1481" s="11"/>
      <c r="Z1481" s="11"/>
      <c r="AA1481" s="11"/>
      <c r="AB1481" s="11"/>
      <c r="AC1481" s="11"/>
      <c r="AD1481" s="11"/>
      <c r="AE1481" s="11"/>
      <c r="AT1481" s="238" t="s">
        <v>199</v>
      </c>
      <c r="AU1481" s="238" t="s">
        <v>85</v>
      </c>
      <c r="AV1481" s="11" t="s">
        <v>85</v>
      </c>
      <c r="AW1481" s="11" t="s">
        <v>32</v>
      </c>
      <c r="AX1481" s="11" t="s">
        <v>76</v>
      </c>
      <c r="AY1481" s="238" t="s">
        <v>195</v>
      </c>
    </row>
    <row r="1482" s="11" customFormat="1">
      <c r="A1482" s="11"/>
      <c r="B1482" s="228"/>
      <c r="C1482" s="229"/>
      <c r="D1482" s="213" t="s">
        <v>199</v>
      </c>
      <c r="E1482" s="230" t="s">
        <v>1</v>
      </c>
      <c r="F1482" s="231" t="s">
        <v>3866</v>
      </c>
      <c r="G1482" s="229"/>
      <c r="H1482" s="232">
        <v>3</v>
      </c>
      <c r="I1482" s="233"/>
      <c r="J1482" s="229"/>
      <c r="K1482" s="229"/>
      <c r="L1482" s="234"/>
      <c r="M1482" s="235"/>
      <c r="N1482" s="236"/>
      <c r="O1482" s="236"/>
      <c r="P1482" s="236"/>
      <c r="Q1482" s="236"/>
      <c r="R1482" s="236"/>
      <c r="S1482" s="236"/>
      <c r="T1482" s="237"/>
      <c r="U1482" s="11"/>
      <c r="V1482" s="11"/>
      <c r="W1482" s="11"/>
      <c r="X1482" s="11"/>
      <c r="Y1482" s="11"/>
      <c r="Z1482" s="11"/>
      <c r="AA1482" s="11"/>
      <c r="AB1482" s="11"/>
      <c r="AC1482" s="11"/>
      <c r="AD1482" s="11"/>
      <c r="AE1482" s="11"/>
      <c r="AT1482" s="238" t="s">
        <v>199</v>
      </c>
      <c r="AU1482" s="238" t="s">
        <v>85</v>
      </c>
      <c r="AV1482" s="11" t="s">
        <v>85</v>
      </c>
      <c r="AW1482" s="11" t="s">
        <v>32</v>
      </c>
      <c r="AX1482" s="11" t="s">
        <v>76</v>
      </c>
      <c r="AY1482" s="238" t="s">
        <v>195</v>
      </c>
    </row>
    <row r="1483" s="15" customFormat="1">
      <c r="A1483" s="15"/>
      <c r="B1483" s="287"/>
      <c r="C1483" s="288"/>
      <c r="D1483" s="213" t="s">
        <v>199</v>
      </c>
      <c r="E1483" s="289" t="s">
        <v>1</v>
      </c>
      <c r="F1483" s="290" t="s">
        <v>1422</v>
      </c>
      <c r="G1483" s="288"/>
      <c r="H1483" s="291">
        <v>940.84000000000003</v>
      </c>
      <c r="I1483" s="292"/>
      <c r="J1483" s="288"/>
      <c r="K1483" s="288"/>
      <c r="L1483" s="293"/>
      <c r="M1483" s="294"/>
      <c r="N1483" s="295"/>
      <c r="O1483" s="295"/>
      <c r="P1483" s="295"/>
      <c r="Q1483" s="295"/>
      <c r="R1483" s="295"/>
      <c r="S1483" s="295"/>
      <c r="T1483" s="296"/>
      <c r="U1483" s="15"/>
      <c r="V1483" s="15"/>
      <c r="W1483" s="15"/>
      <c r="X1483" s="15"/>
      <c r="Y1483" s="15"/>
      <c r="Z1483" s="15"/>
      <c r="AA1483" s="15"/>
      <c r="AB1483" s="15"/>
      <c r="AC1483" s="15"/>
      <c r="AD1483" s="15"/>
      <c r="AE1483" s="15"/>
      <c r="AT1483" s="297" t="s">
        <v>199</v>
      </c>
      <c r="AU1483" s="297" t="s">
        <v>85</v>
      </c>
      <c r="AV1483" s="15" t="s">
        <v>234</v>
      </c>
      <c r="AW1483" s="15" t="s">
        <v>32</v>
      </c>
      <c r="AX1483" s="15" t="s">
        <v>83</v>
      </c>
      <c r="AY1483" s="297" t="s">
        <v>195</v>
      </c>
    </row>
    <row r="1484" s="2" customFormat="1" ht="24.15" customHeight="1">
      <c r="A1484" s="39"/>
      <c r="B1484" s="40"/>
      <c r="C1484" s="200" t="s">
        <v>613</v>
      </c>
      <c r="D1484" s="200" t="s">
        <v>191</v>
      </c>
      <c r="E1484" s="201" t="s">
        <v>3877</v>
      </c>
      <c r="F1484" s="202" t="s">
        <v>3878</v>
      </c>
      <c r="G1484" s="203" t="s">
        <v>513</v>
      </c>
      <c r="H1484" s="204">
        <v>514</v>
      </c>
      <c r="I1484" s="205"/>
      <c r="J1484" s="206">
        <f>ROUND(I1484*H1484,2)</f>
        <v>0</v>
      </c>
      <c r="K1484" s="202" t="s">
        <v>1412</v>
      </c>
      <c r="L1484" s="45"/>
      <c r="M1484" s="207" t="s">
        <v>1</v>
      </c>
      <c r="N1484" s="208" t="s">
        <v>41</v>
      </c>
      <c r="O1484" s="92"/>
      <c r="P1484" s="209">
        <f>O1484*H1484</f>
        <v>0</v>
      </c>
      <c r="Q1484" s="209">
        <v>0</v>
      </c>
      <c r="R1484" s="209">
        <f>Q1484*H1484</f>
        <v>0</v>
      </c>
      <c r="S1484" s="209">
        <v>0</v>
      </c>
      <c r="T1484" s="210">
        <f>S1484*H1484</f>
        <v>0</v>
      </c>
      <c r="U1484" s="39"/>
      <c r="V1484" s="39"/>
      <c r="W1484" s="39"/>
      <c r="X1484" s="39"/>
      <c r="Y1484" s="39"/>
      <c r="Z1484" s="39"/>
      <c r="AA1484" s="39"/>
      <c r="AB1484" s="39"/>
      <c r="AC1484" s="39"/>
      <c r="AD1484" s="39"/>
      <c r="AE1484" s="39"/>
      <c r="AR1484" s="211" t="s">
        <v>234</v>
      </c>
      <c r="AT1484" s="211" t="s">
        <v>191</v>
      </c>
      <c r="AU1484" s="211" t="s">
        <v>85</v>
      </c>
      <c r="AY1484" s="18" t="s">
        <v>195</v>
      </c>
      <c r="BE1484" s="212">
        <f>IF(N1484="základní",J1484,0)</f>
        <v>0</v>
      </c>
      <c r="BF1484" s="212">
        <f>IF(N1484="snížená",J1484,0)</f>
        <v>0</v>
      </c>
      <c r="BG1484" s="212">
        <f>IF(N1484="zákl. přenesená",J1484,0)</f>
        <v>0</v>
      </c>
      <c r="BH1484" s="212">
        <f>IF(N1484="sníž. přenesená",J1484,0)</f>
        <v>0</v>
      </c>
      <c r="BI1484" s="212">
        <f>IF(N1484="nulová",J1484,0)</f>
        <v>0</v>
      </c>
      <c r="BJ1484" s="18" t="s">
        <v>83</v>
      </c>
      <c r="BK1484" s="212">
        <f>ROUND(I1484*H1484,2)</f>
        <v>0</v>
      </c>
      <c r="BL1484" s="18" t="s">
        <v>234</v>
      </c>
      <c r="BM1484" s="211" t="s">
        <v>3879</v>
      </c>
    </row>
    <row r="1485" s="10" customFormat="1">
      <c r="A1485" s="10"/>
      <c r="B1485" s="218"/>
      <c r="C1485" s="219"/>
      <c r="D1485" s="213" t="s">
        <v>199</v>
      </c>
      <c r="E1485" s="220" t="s">
        <v>1</v>
      </c>
      <c r="F1485" s="221" t="s">
        <v>3130</v>
      </c>
      <c r="G1485" s="219"/>
      <c r="H1485" s="220" t="s">
        <v>1</v>
      </c>
      <c r="I1485" s="222"/>
      <c r="J1485" s="219"/>
      <c r="K1485" s="219"/>
      <c r="L1485" s="223"/>
      <c r="M1485" s="224"/>
      <c r="N1485" s="225"/>
      <c r="O1485" s="225"/>
      <c r="P1485" s="225"/>
      <c r="Q1485" s="225"/>
      <c r="R1485" s="225"/>
      <c r="S1485" s="225"/>
      <c r="T1485" s="226"/>
      <c r="U1485" s="10"/>
      <c r="V1485" s="10"/>
      <c r="W1485" s="10"/>
      <c r="X1485" s="10"/>
      <c r="Y1485" s="10"/>
      <c r="Z1485" s="10"/>
      <c r="AA1485" s="10"/>
      <c r="AB1485" s="10"/>
      <c r="AC1485" s="10"/>
      <c r="AD1485" s="10"/>
      <c r="AE1485" s="10"/>
      <c r="AT1485" s="227" t="s">
        <v>199</v>
      </c>
      <c r="AU1485" s="227" t="s">
        <v>85</v>
      </c>
      <c r="AV1485" s="10" t="s">
        <v>83</v>
      </c>
      <c r="AW1485" s="10" t="s">
        <v>32</v>
      </c>
      <c r="AX1485" s="10" t="s">
        <v>76</v>
      </c>
      <c r="AY1485" s="227" t="s">
        <v>195</v>
      </c>
    </row>
    <row r="1486" s="10" customFormat="1">
      <c r="A1486" s="10"/>
      <c r="B1486" s="218"/>
      <c r="C1486" s="219"/>
      <c r="D1486" s="213" t="s">
        <v>199</v>
      </c>
      <c r="E1486" s="220" t="s">
        <v>1</v>
      </c>
      <c r="F1486" s="221" t="s">
        <v>3162</v>
      </c>
      <c r="G1486" s="219"/>
      <c r="H1486" s="220" t="s">
        <v>1</v>
      </c>
      <c r="I1486" s="222"/>
      <c r="J1486" s="219"/>
      <c r="K1486" s="219"/>
      <c r="L1486" s="223"/>
      <c r="M1486" s="224"/>
      <c r="N1486" s="225"/>
      <c r="O1486" s="225"/>
      <c r="P1486" s="225"/>
      <c r="Q1486" s="225"/>
      <c r="R1486" s="225"/>
      <c r="S1486" s="225"/>
      <c r="T1486" s="226"/>
      <c r="U1486" s="10"/>
      <c r="V1486" s="10"/>
      <c r="W1486" s="10"/>
      <c r="X1486" s="10"/>
      <c r="Y1486" s="10"/>
      <c r="Z1486" s="10"/>
      <c r="AA1486" s="10"/>
      <c r="AB1486" s="10"/>
      <c r="AC1486" s="10"/>
      <c r="AD1486" s="10"/>
      <c r="AE1486" s="10"/>
      <c r="AT1486" s="227" t="s">
        <v>199</v>
      </c>
      <c r="AU1486" s="227" t="s">
        <v>85</v>
      </c>
      <c r="AV1486" s="10" t="s">
        <v>83</v>
      </c>
      <c r="AW1486" s="10" t="s">
        <v>32</v>
      </c>
      <c r="AX1486" s="10" t="s">
        <v>76</v>
      </c>
      <c r="AY1486" s="227" t="s">
        <v>195</v>
      </c>
    </row>
    <row r="1487" s="11" customFormat="1">
      <c r="A1487" s="11"/>
      <c r="B1487" s="228"/>
      <c r="C1487" s="229"/>
      <c r="D1487" s="213" t="s">
        <v>199</v>
      </c>
      <c r="E1487" s="230" t="s">
        <v>1</v>
      </c>
      <c r="F1487" s="231" t="s">
        <v>3880</v>
      </c>
      <c r="G1487" s="229"/>
      <c r="H1487" s="232">
        <v>27.699999999999999</v>
      </c>
      <c r="I1487" s="233"/>
      <c r="J1487" s="229"/>
      <c r="K1487" s="229"/>
      <c r="L1487" s="234"/>
      <c r="M1487" s="235"/>
      <c r="N1487" s="236"/>
      <c r="O1487" s="236"/>
      <c r="P1487" s="236"/>
      <c r="Q1487" s="236"/>
      <c r="R1487" s="236"/>
      <c r="S1487" s="236"/>
      <c r="T1487" s="237"/>
      <c r="U1487" s="11"/>
      <c r="V1487" s="11"/>
      <c r="W1487" s="11"/>
      <c r="X1487" s="11"/>
      <c r="Y1487" s="11"/>
      <c r="Z1487" s="11"/>
      <c r="AA1487" s="11"/>
      <c r="AB1487" s="11"/>
      <c r="AC1487" s="11"/>
      <c r="AD1487" s="11"/>
      <c r="AE1487" s="11"/>
      <c r="AT1487" s="238" t="s">
        <v>199</v>
      </c>
      <c r="AU1487" s="238" t="s">
        <v>85</v>
      </c>
      <c r="AV1487" s="11" t="s">
        <v>85</v>
      </c>
      <c r="AW1487" s="11" t="s">
        <v>32</v>
      </c>
      <c r="AX1487" s="11" t="s">
        <v>76</v>
      </c>
      <c r="AY1487" s="238" t="s">
        <v>195</v>
      </c>
    </row>
    <row r="1488" s="11" customFormat="1">
      <c r="A1488" s="11"/>
      <c r="B1488" s="228"/>
      <c r="C1488" s="229"/>
      <c r="D1488" s="213" t="s">
        <v>199</v>
      </c>
      <c r="E1488" s="230" t="s">
        <v>1</v>
      </c>
      <c r="F1488" s="231" t="s">
        <v>3881</v>
      </c>
      <c r="G1488" s="229"/>
      <c r="H1488" s="232">
        <v>5.2000000000000002</v>
      </c>
      <c r="I1488" s="233"/>
      <c r="J1488" s="229"/>
      <c r="K1488" s="229"/>
      <c r="L1488" s="234"/>
      <c r="M1488" s="235"/>
      <c r="N1488" s="236"/>
      <c r="O1488" s="236"/>
      <c r="P1488" s="236"/>
      <c r="Q1488" s="236"/>
      <c r="R1488" s="236"/>
      <c r="S1488" s="236"/>
      <c r="T1488" s="237"/>
      <c r="U1488" s="11"/>
      <c r="V1488" s="11"/>
      <c r="W1488" s="11"/>
      <c r="X1488" s="11"/>
      <c r="Y1488" s="11"/>
      <c r="Z1488" s="11"/>
      <c r="AA1488" s="11"/>
      <c r="AB1488" s="11"/>
      <c r="AC1488" s="11"/>
      <c r="AD1488" s="11"/>
      <c r="AE1488" s="11"/>
      <c r="AT1488" s="238" t="s">
        <v>199</v>
      </c>
      <c r="AU1488" s="238" t="s">
        <v>85</v>
      </c>
      <c r="AV1488" s="11" t="s">
        <v>85</v>
      </c>
      <c r="AW1488" s="11" t="s">
        <v>32</v>
      </c>
      <c r="AX1488" s="11" t="s">
        <v>76</v>
      </c>
      <c r="AY1488" s="238" t="s">
        <v>195</v>
      </c>
    </row>
    <row r="1489" s="11" customFormat="1">
      <c r="A1489" s="11"/>
      <c r="B1489" s="228"/>
      <c r="C1489" s="229"/>
      <c r="D1489" s="213" t="s">
        <v>199</v>
      </c>
      <c r="E1489" s="230" t="s">
        <v>1</v>
      </c>
      <c r="F1489" s="231" t="s">
        <v>3882</v>
      </c>
      <c r="G1489" s="229"/>
      <c r="H1489" s="232">
        <v>249.08000000000001</v>
      </c>
      <c r="I1489" s="233"/>
      <c r="J1489" s="229"/>
      <c r="K1489" s="229"/>
      <c r="L1489" s="234"/>
      <c r="M1489" s="235"/>
      <c r="N1489" s="236"/>
      <c r="O1489" s="236"/>
      <c r="P1489" s="236"/>
      <c r="Q1489" s="236"/>
      <c r="R1489" s="236"/>
      <c r="S1489" s="236"/>
      <c r="T1489" s="237"/>
      <c r="U1489" s="11"/>
      <c r="V1489" s="11"/>
      <c r="W1489" s="11"/>
      <c r="X1489" s="11"/>
      <c r="Y1489" s="11"/>
      <c r="Z1489" s="11"/>
      <c r="AA1489" s="11"/>
      <c r="AB1489" s="11"/>
      <c r="AC1489" s="11"/>
      <c r="AD1489" s="11"/>
      <c r="AE1489" s="11"/>
      <c r="AT1489" s="238" t="s">
        <v>199</v>
      </c>
      <c r="AU1489" s="238" t="s">
        <v>85</v>
      </c>
      <c r="AV1489" s="11" t="s">
        <v>85</v>
      </c>
      <c r="AW1489" s="11" t="s">
        <v>32</v>
      </c>
      <c r="AX1489" s="11" t="s">
        <v>76</v>
      </c>
      <c r="AY1489" s="238" t="s">
        <v>195</v>
      </c>
    </row>
    <row r="1490" s="11" customFormat="1">
      <c r="A1490" s="11"/>
      <c r="B1490" s="228"/>
      <c r="C1490" s="229"/>
      <c r="D1490" s="213" t="s">
        <v>199</v>
      </c>
      <c r="E1490" s="230" t="s">
        <v>1</v>
      </c>
      <c r="F1490" s="231" t="s">
        <v>3883</v>
      </c>
      <c r="G1490" s="229"/>
      <c r="H1490" s="232">
        <v>13</v>
      </c>
      <c r="I1490" s="233"/>
      <c r="J1490" s="229"/>
      <c r="K1490" s="229"/>
      <c r="L1490" s="234"/>
      <c r="M1490" s="235"/>
      <c r="N1490" s="236"/>
      <c r="O1490" s="236"/>
      <c r="P1490" s="236"/>
      <c r="Q1490" s="236"/>
      <c r="R1490" s="236"/>
      <c r="S1490" s="236"/>
      <c r="T1490" s="237"/>
      <c r="U1490" s="11"/>
      <c r="V1490" s="11"/>
      <c r="W1490" s="11"/>
      <c r="X1490" s="11"/>
      <c r="Y1490" s="11"/>
      <c r="Z1490" s="11"/>
      <c r="AA1490" s="11"/>
      <c r="AB1490" s="11"/>
      <c r="AC1490" s="11"/>
      <c r="AD1490" s="11"/>
      <c r="AE1490" s="11"/>
      <c r="AT1490" s="238" t="s">
        <v>199</v>
      </c>
      <c r="AU1490" s="238" t="s">
        <v>85</v>
      </c>
      <c r="AV1490" s="11" t="s">
        <v>85</v>
      </c>
      <c r="AW1490" s="11" t="s">
        <v>32</v>
      </c>
      <c r="AX1490" s="11" t="s">
        <v>76</v>
      </c>
      <c r="AY1490" s="238" t="s">
        <v>195</v>
      </c>
    </row>
    <row r="1491" s="11" customFormat="1">
      <c r="A1491" s="11"/>
      <c r="B1491" s="228"/>
      <c r="C1491" s="229"/>
      <c r="D1491" s="213" t="s">
        <v>199</v>
      </c>
      <c r="E1491" s="230" t="s">
        <v>1</v>
      </c>
      <c r="F1491" s="231" t="s">
        <v>3884</v>
      </c>
      <c r="G1491" s="229"/>
      <c r="H1491" s="232">
        <v>206.02000000000001</v>
      </c>
      <c r="I1491" s="233"/>
      <c r="J1491" s="229"/>
      <c r="K1491" s="229"/>
      <c r="L1491" s="234"/>
      <c r="M1491" s="235"/>
      <c r="N1491" s="236"/>
      <c r="O1491" s="236"/>
      <c r="P1491" s="236"/>
      <c r="Q1491" s="236"/>
      <c r="R1491" s="236"/>
      <c r="S1491" s="236"/>
      <c r="T1491" s="237"/>
      <c r="U1491" s="11"/>
      <c r="V1491" s="11"/>
      <c r="W1491" s="11"/>
      <c r="X1491" s="11"/>
      <c r="Y1491" s="11"/>
      <c r="Z1491" s="11"/>
      <c r="AA1491" s="11"/>
      <c r="AB1491" s="11"/>
      <c r="AC1491" s="11"/>
      <c r="AD1491" s="11"/>
      <c r="AE1491" s="11"/>
      <c r="AT1491" s="238" t="s">
        <v>199</v>
      </c>
      <c r="AU1491" s="238" t="s">
        <v>85</v>
      </c>
      <c r="AV1491" s="11" t="s">
        <v>85</v>
      </c>
      <c r="AW1491" s="11" t="s">
        <v>32</v>
      </c>
      <c r="AX1491" s="11" t="s">
        <v>76</v>
      </c>
      <c r="AY1491" s="238" t="s">
        <v>195</v>
      </c>
    </row>
    <row r="1492" s="11" customFormat="1">
      <c r="A1492" s="11"/>
      <c r="B1492" s="228"/>
      <c r="C1492" s="229"/>
      <c r="D1492" s="213" t="s">
        <v>199</v>
      </c>
      <c r="E1492" s="230" t="s">
        <v>1</v>
      </c>
      <c r="F1492" s="231" t="s">
        <v>3883</v>
      </c>
      <c r="G1492" s="229"/>
      <c r="H1492" s="232">
        <v>13</v>
      </c>
      <c r="I1492" s="233"/>
      <c r="J1492" s="229"/>
      <c r="K1492" s="229"/>
      <c r="L1492" s="234"/>
      <c r="M1492" s="235"/>
      <c r="N1492" s="236"/>
      <c r="O1492" s="236"/>
      <c r="P1492" s="236"/>
      <c r="Q1492" s="236"/>
      <c r="R1492" s="236"/>
      <c r="S1492" s="236"/>
      <c r="T1492" s="237"/>
      <c r="U1492" s="11"/>
      <c r="V1492" s="11"/>
      <c r="W1492" s="11"/>
      <c r="X1492" s="11"/>
      <c r="Y1492" s="11"/>
      <c r="Z1492" s="11"/>
      <c r="AA1492" s="11"/>
      <c r="AB1492" s="11"/>
      <c r="AC1492" s="11"/>
      <c r="AD1492" s="11"/>
      <c r="AE1492" s="11"/>
      <c r="AT1492" s="238" t="s">
        <v>199</v>
      </c>
      <c r="AU1492" s="238" t="s">
        <v>85</v>
      </c>
      <c r="AV1492" s="11" t="s">
        <v>85</v>
      </c>
      <c r="AW1492" s="11" t="s">
        <v>32</v>
      </c>
      <c r="AX1492" s="11" t="s">
        <v>76</v>
      </c>
      <c r="AY1492" s="238" t="s">
        <v>195</v>
      </c>
    </row>
    <row r="1493" s="15" customFormat="1">
      <c r="A1493" s="15"/>
      <c r="B1493" s="287"/>
      <c r="C1493" s="288"/>
      <c r="D1493" s="213" t="s">
        <v>199</v>
      </c>
      <c r="E1493" s="289" t="s">
        <v>1</v>
      </c>
      <c r="F1493" s="290" t="s">
        <v>1422</v>
      </c>
      <c r="G1493" s="288"/>
      <c r="H1493" s="291">
        <v>514</v>
      </c>
      <c r="I1493" s="292"/>
      <c r="J1493" s="288"/>
      <c r="K1493" s="288"/>
      <c r="L1493" s="293"/>
      <c r="M1493" s="294"/>
      <c r="N1493" s="295"/>
      <c r="O1493" s="295"/>
      <c r="P1493" s="295"/>
      <c r="Q1493" s="295"/>
      <c r="R1493" s="295"/>
      <c r="S1493" s="295"/>
      <c r="T1493" s="296"/>
      <c r="U1493" s="15"/>
      <c r="V1493" s="15"/>
      <c r="W1493" s="15"/>
      <c r="X1493" s="15"/>
      <c r="Y1493" s="15"/>
      <c r="Z1493" s="15"/>
      <c r="AA1493" s="15"/>
      <c r="AB1493" s="15"/>
      <c r="AC1493" s="15"/>
      <c r="AD1493" s="15"/>
      <c r="AE1493" s="15"/>
      <c r="AT1493" s="297" t="s">
        <v>199</v>
      </c>
      <c r="AU1493" s="297" t="s">
        <v>85</v>
      </c>
      <c r="AV1493" s="15" t="s">
        <v>234</v>
      </c>
      <c r="AW1493" s="15" t="s">
        <v>32</v>
      </c>
      <c r="AX1493" s="15" t="s">
        <v>83</v>
      </c>
      <c r="AY1493" s="297" t="s">
        <v>195</v>
      </c>
    </row>
    <row r="1494" s="13" customFormat="1" ht="22.8" customHeight="1">
      <c r="A1494" s="13"/>
      <c r="B1494" s="248"/>
      <c r="C1494" s="249"/>
      <c r="D1494" s="250" t="s">
        <v>75</v>
      </c>
      <c r="E1494" s="285" t="s">
        <v>595</v>
      </c>
      <c r="F1494" s="285" t="s">
        <v>3885</v>
      </c>
      <c r="G1494" s="249"/>
      <c r="H1494" s="249"/>
      <c r="I1494" s="252"/>
      <c r="J1494" s="286">
        <f>BK1494</f>
        <v>0</v>
      </c>
      <c r="K1494" s="249"/>
      <c r="L1494" s="254"/>
      <c r="M1494" s="255"/>
      <c r="N1494" s="256"/>
      <c r="O1494" s="256"/>
      <c r="P1494" s="257">
        <f>SUM(P1495:P1496)</f>
        <v>0</v>
      </c>
      <c r="Q1494" s="256"/>
      <c r="R1494" s="257">
        <f>SUM(R1495:R1496)</f>
        <v>0</v>
      </c>
      <c r="S1494" s="256"/>
      <c r="T1494" s="258">
        <f>SUM(T1495:T1496)</f>
        <v>0</v>
      </c>
      <c r="U1494" s="13"/>
      <c r="V1494" s="13"/>
      <c r="W1494" s="13"/>
      <c r="X1494" s="13"/>
      <c r="Y1494" s="13"/>
      <c r="Z1494" s="13"/>
      <c r="AA1494" s="13"/>
      <c r="AB1494" s="13"/>
      <c r="AC1494" s="13"/>
      <c r="AD1494" s="13"/>
      <c r="AE1494" s="13"/>
      <c r="AR1494" s="259" t="s">
        <v>83</v>
      </c>
      <c r="AT1494" s="260" t="s">
        <v>75</v>
      </c>
      <c r="AU1494" s="260" t="s">
        <v>83</v>
      </c>
      <c r="AY1494" s="259" t="s">
        <v>195</v>
      </c>
      <c r="BK1494" s="261">
        <f>SUM(BK1495:BK1496)</f>
        <v>0</v>
      </c>
    </row>
    <row r="1495" s="2" customFormat="1" ht="24.15" customHeight="1">
      <c r="A1495" s="39"/>
      <c r="B1495" s="40"/>
      <c r="C1495" s="200" t="s">
        <v>616</v>
      </c>
      <c r="D1495" s="200" t="s">
        <v>191</v>
      </c>
      <c r="E1495" s="201" t="s">
        <v>1997</v>
      </c>
      <c r="F1495" s="202" t="s">
        <v>1998</v>
      </c>
      <c r="G1495" s="203" t="s">
        <v>1628</v>
      </c>
      <c r="H1495" s="204">
        <v>94.688999999999993</v>
      </c>
      <c r="I1495" s="205"/>
      <c r="J1495" s="206">
        <f>ROUND(I1495*H1495,2)</f>
        <v>0</v>
      </c>
      <c r="K1495" s="202" t="s">
        <v>1412</v>
      </c>
      <c r="L1495" s="45"/>
      <c r="M1495" s="207" t="s">
        <v>1</v>
      </c>
      <c r="N1495" s="208" t="s">
        <v>41</v>
      </c>
      <c r="O1495" s="92"/>
      <c r="P1495" s="209">
        <f>O1495*H1495</f>
        <v>0</v>
      </c>
      <c r="Q1495" s="209">
        <v>0</v>
      </c>
      <c r="R1495" s="209">
        <f>Q1495*H1495</f>
        <v>0</v>
      </c>
      <c r="S1495" s="209">
        <v>0</v>
      </c>
      <c r="T1495" s="210">
        <f>S1495*H1495</f>
        <v>0</v>
      </c>
      <c r="U1495" s="39"/>
      <c r="V1495" s="39"/>
      <c r="W1495" s="39"/>
      <c r="X1495" s="39"/>
      <c r="Y1495" s="39"/>
      <c r="Z1495" s="39"/>
      <c r="AA1495" s="39"/>
      <c r="AB1495" s="39"/>
      <c r="AC1495" s="39"/>
      <c r="AD1495" s="39"/>
      <c r="AE1495" s="39"/>
      <c r="AR1495" s="211" t="s">
        <v>234</v>
      </c>
      <c r="AT1495" s="211" t="s">
        <v>191</v>
      </c>
      <c r="AU1495" s="211" t="s">
        <v>85</v>
      </c>
      <c r="AY1495" s="18" t="s">
        <v>195</v>
      </c>
      <c r="BE1495" s="212">
        <f>IF(N1495="základní",J1495,0)</f>
        <v>0</v>
      </c>
      <c r="BF1495" s="212">
        <f>IF(N1495="snížená",J1495,0)</f>
        <v>0</v>
      </c>
      <c r="BG1495" s="212">
        <f>IF(N1495="zákl. přenesená",J1495,0)</f>
        <v>0</v>
      </c>
      <c r="BH1495" s="212">
        <f>IF(N1495="sníž. přenesená",J1495,0)</f>
        <v>0</v>
      </c>
      <c r="BI1495" s="212">
        <f>IF(N1495="nulová",J1495,0)</f>
        <v>0</v>
      </c>
      <c r="BJ1495" s="18" t="s">
        <v>83</v>
      </c>
      <c r="BK1495" s="212">
        <f>ROUND(I1495*H1495,2)</f>
        <v>0</v>
      </c>
      <c r="BL1495" s="18" t="s">
        <v>234</v>
      </c>
      <c r="BM1495" s="211" t="s">
        <v>3886</v>
      </c>
    </row>
    <row r="1496" s="2" customFormat="1">
      <c r="A1496" s="39"/>
      <c r="B1496" s="40"/>
      <c r="C1496" s="41"/>
      <c r="D1496" s="213" t="s">
        <v>197</v>
      </c>
      <c r="E1496" s="41"/>
      <c r="F1496" s="214" t="s">
        <v>3887</v>
      </c>
      <c r="G1496" s="41"/>
      <c r="H1496" s="41"/>
      <c r="I1496" s="215"/>
      <c r="J1496" s="41"/>
      <c r="K1496" s="41"/>
      <c r="L1496" s="45"/>
      <c r="M1496" s="216"/>
      <c r="N1496" s="217"/>
      <c r="O1496" s="92"/>
      <c r="P1496" s="92"/>
      <c r="Q1496" s="92"/>
      <c r="R1496" s="92"/>
      <c r="S1496" s="92"/>
      <c r="T1496" s="93"/>
      <c r="U1496" s="39"/>
      <c r="V1496" s="39"/>
      <c r="W1496" s="39"/>
      <c r="X1496" s="39"/>
      <c r="Y1496" s="39"/>
      <c r="Z1496" s="39"/>
      <c r="AA1496" s="39"/>
      <c r="AB1496" s="39"/>
      <c r="AC1496" s="39"/>
      <c r="AD1496" s="39"/>
      <c r="AE1496" s="39"/>
      <c r="AT1496" s="18" t="s">
        <v>197</v>
      </c>
      <c r="AU1496" s="18" t="s">
        <v>85</v>
      </c>
    </row>
    <row r="1497" s="13" customFormat="1" ht="22.8" customHeight="1">
      <c r="A1497" s="13"/>
      <c r="B1497" s="248"/>
      <c r="C1497" s="249"/>
      <c r="D1497" s="250" t="s">
        <v>75</v>
      </c>
      <c r="E1497" s="285" t="s">
        <v>1970</v>
      </c>
      <c r="F1497" s="285" t="s">
        <v>1971</v>
      </c>
      <c r="G1497" s="249"/>
      <c r="H1497" s="249"/>
      <c r="I1497" s="252"/>
      <c r="J1497" s="286">
        <f>BK1497</f>
        <v>0</v>
      </c>
      <c r="K1497" s="249"/>
      <c r="L1497" s="254"/>
      <c r="M1497" s="255"/>
      <c r="N1497" s="256"/>
      <c r="O1497" s="256"/>
      <c r="P1497" s="257">
        <f>SUM(P1498:P1524)</f>
        <v>0</v>
      </c>
      <c r="Q1497" s="256"/>
      <c r="R1497" s="257">
        <f>SUM(R1498:R1524)</f>
        <v>0</v>
      </c>
      <c r="S1497" s="256"/>
      <c r="T1497" s="258">
        <f>SUM(T1498:T1524)</f>
        <v>0</v>
      </c>
      <c r="U1497" s="13"/>
      <c r="V1497" s="13"/>
      <c r="W1497" s="13"/>
      <c r="X1497" s="13"/>
      <c r="Y1497" s="13"/>
      <c r="Z1497" s="13"/>
      <c r="AA1497" s="13"/>
      <c r="AB1497" s="13"/>
      <c r="AC1497" s="13"/>
      <c r="AD1497" s="13"/>
      <c r="AE1497" s="13"/>
      <c r="AR1497" s="259" t="s">
        <v>83</v>
      </c>
      <c r="AT1497" s="260" t="s">
        <v>75</v>
      </c>
      <c r="AU1497" s="260" t="s">
        <v>83</v>
      </c>
      <c r="AY1497" s="259" t="s">
        <v>195</v>
      </c>
      <c r="BK1497" s="261">
        <f>SUM(BK1498:BK1524)</f>
        <v>0</v>
      </c>
    </row>
    <row r="1498" s="2" customFormat="1" ht="37.8" customHeight="1">
      <c r="A1498" s="39"/>
      <c r="B1498" s="40"/>
      <c r="C1498" s="200" t="s">
        <v>619</v>
      </c>
      <c r="D1498" s="200" t="s">
        <v>191</v>
      </c>
      <c r="E1498" s="201" t="s">
        <v>3888</v>
      </c>
      <c r="F1498" s="202" t="s">
        <v>3889</v>
      </c>
      <c r="G1498" s="203" t="s">
        <v>1628</v>
      </c>
      <c r="H1498" s="204">
        <v>197.94</v>
      </c>
      <c r="I1498" s="205"/>
      <c r="J1498" s="206">
        <f>ROUND(I1498*H1498,2)</f>
        <v>0</v>
      </c>
      <c r="K1498" s="202" t="s">
        <v>1412</v>
      </c>
      <c r="L1498" s="45"/>
      <c r="M1498" s="207" t="s">
        <v>1</v>
      </c>
      <c r="N1498" s="208" t="s">
        <v>41</v>
      </c>
      <c r="O1498" s="92"/>
      <c r="P1498" s="209">
        <f>O1498*H1498</f>
        <v>0</v>
      </c>
      <c r="Q1498" s="209">
        <v>0</v>
      </c>
      <c r="R1498" s="209">
        <f>Q1498*H1498</f>
        <v>0</v>
      </c>
      <c r="S1498" s="209">
        <v>0</v>
      </c>
      <c r="T1498" s="210">
        <f>S1498*H1498</f>
        <v>0</v>
      </c>
      <c r="U1498" s="39"/>
      <c r="V1498" s="39"/>
      <c r="W1498" s="39"/>
      <c r="X1498" s="39"/>
      <c r="Y1498" s="39"/>
      <c r="Z1498" s="39"/>
      <c r="AA1498" s="39"/>
      <c r="AB1498" s="39"/>
      <c r="AC1498" s="39"/>
      <c r="AD1498" s="39"/>
      <c r="AE1498" s="39"/>
      <c r="AR1498" s="211" t="s">
        <v>234</v>
      </c>
      <c r="AT1498" s="211" t="s">
        <v>191</v>
      </c>
      <c r="AU1498" s="211" t="s">
        <v>85</v>
      </c>
      <c r="AY1498" s="18" t="s">
        <v>195</v>
      </c>
      <c r="BE1498" s="212">
        <f>IF(N1498="základní",J1498,0)</f>
        <v>0</v>
      </c>
      <c r="BF1498" s="212">
        <f>IF(N1498="snížená",J1498,0)</f>
        <v>0</v>
      </c>
      <c r="BG1498" s="212">
        <f>IF(N1498="zákl. přenesená",J1498,0)</f>
        <v>0</v>
      </c>
      <c r="BH1498" s="212">
        <f>IF(N1498="sníž. přenesená",J1498,0)</f>
        <v>0</v>
      </c>
      <c r="BI1498" s="212">
        <f>IF(N1498="nulová",J1498,0)</f>
        <v>0</v>
      </c>
      <c r="BJ1498" s="18" t="s">
        <v>83</v>
      </c>
      <c r="BK1498" s="212">
        <f>ROUND(I1498*H1498,2)</f>
        <v>0</v>
      </c>
      <c r="BL1498" s="18" t="s">
        <v>234</v>
      </c>
      <c r="BM1498" s="211" t="s">
        <v>3890</v>
      </c>
    </row>
    <row r="1499" s="11" customFormat="1">
      <c r="A1499" s="11"/>
      <c r="B1499" s="228"/>
      <c r="C1499" s="229"/>
      <c r="D1499" s="213" t="s">
        <v>199</v>
      </c>
      <c r="E1499" s="230" t="s">
        <v>1</v>
      </c>
      <c r="F1499" s="231" t="s">
        <v>3891</v>
      </c>
      <c r="G1499" s="229"/>
      <c r="H1499" s="232">
        <v>11.592000000000001</v>
      </c>
      <c r="I1499" s="233"/>
      <c r="J1499" s="229"/>
      <c r="K1499" s="229"/>
      <c r="L1499" s="234"/>
      <c r="M1499" s="235"/>
      <c r="N1499" s="236"/>
      <c r="O1499" s="236"/>
      <c r="P1499" s="236"/>
      <c r="Q1499" s="236"/>
      <c r="R1499" s="236"/>
      <c r="S1499" s="236"/>
      <c r="T1499" s="237"/>
      <c r="U1499" s="11"/>
      <c r="V1499" s="11"/>
      <c r="W1499" s="11"/>
      <c r="X1499" s="11"/>
      <c r="Y1499" s="11"/>
      <c r="Z1499" s="11"/>
      <c r="AA1499" s="11"/>
      <c r="AB1499" s="11"/>
      <c r="AC1499" s="11"/>
      <c r="AD1499" s="11"/>
      <c r="AE1499" s="11"/>
      <c r="AT1499" s="238" t="s">
        <v>199</v>
      </c>
      <c r="AU1499" s="238" t="s">
        <v>85</v>
      </c>
      <c r="AV1499" s="11" t="s">
        <v>85</v>
      </c>
      <c r="AW1499" s="11" t="s">
        <v>32</v>
      </c>
      <c r="AX1499" s="11" t="s">
        <v>76</v>
      </c>
      <c r="AY1499" s="238" t="s">
        <v>195</v>
      </c>
    </row>
    <row r="1500" s="11" customFormat="1">
      <c r="A1500" s="11"/>
      <c r="B1500" s="228"/>
      <c r="C1500" s="229"/>
      <c r="D1500" s="213" t="s">
        <v>199</v>
      </c>
      <c r="E1500" s="230" t="s">
        <v>1</v>
      </c>
      <c r="F1500" s="231" t="s">
        <v>3892</v>
      </c>
      <c r="G1500" s="229"/>
      <c r="H1500" s="232">
        <v>0.98399999999999999</v>
      </c>
      <c r="I1500" s="233"/>
      <c r="J1500" s="229"/>
      <c r="K1500" s="229"/>
      <c r="L1500" s="234"/>
      <c r="M1500" s="235"/>
      <c r="N1500" s="236"/>
      <c r="O1500" s="236"/>
      <c r="P1500" s="236"/>
      <c r="Q1500" s="236"/>
      <c r="R1500" s="236"/>
      <c r="S1500" s="236"/>
      <c r="T1500" s="237"/>
      <c r="U1500" s="11"/>
      <c r="V1500" s="11"/>
      <c r="W1500" s="11"/>
      <c r="X1500" s="11"/>
      <c r="Y1500" s="11"/>
      <c r="Z1500" s="11"/>
      <c r="AA1500" s="11"/>
      <c r="AB1500" s="11"/>
      <c r="AC1500" s="11"/>
      <c r="AD1500" s="11"/>
      <c r="AE1500" s="11"/>
      <c r="AT1500" s="238" t="s">
        <v>199</v>
      </c>
      <c r="AU1500" s="238" t="s">
        <v>85</v>
      </c>
      <c r="AV1500" s="11" t="s">
        <v>85</v>
      </c>
      <c r="AW1500" s="11" t="s">
        <v>32</v>
      </c>
      <c r="AX1500" s="11" t="s">
        <v>76</v>
      </c>
      <c r="AY1500" s="238" t="s">
        <v>195</v>
      </c>
    </row>
    <row r="1501" s="11" customFormat="1">
      <c r="A1501" s="11"/>
      <c r="B1501" s="228"/>
      <c r="C1501" s="229"/>
      <c r="D1501" s="213" t="s">
        <v>199</v>
      </c>
      <c r="E1501" s="230" t="s">
        <v>1</v>
      </c>
      <c r="F1501" s="231" t="s">
        <v>3893</v>
      </c>
      <c r="G1501" s="229"/>
      <c r="H1501" s="232">
        <v>185.364</v>
      </c>
      <c r="I1501" s="233"/>
      <c r="J1501" s="229"/>
      <c r="K1501" s="229"/>
      <c r="L1501" s="234"/>
      <c r="M1501" s="235"/>
      <c r="N1501" s="236"/>
      <c r="O1501" s="236"/>
      <c r="P1501" s="236"/>
      <c r="Q1501" s="236"/>
      <c r="R1501" s="236"/>
      <c r="S1501" s="236"/>
      <c r="T1501" s="237"/>
      <c r="U1501" s="11"/>
      <c r="V1501" s="11"/>
      <c r="W1501" s="11"/>
      <c r="X1501" s="11"/>
      <c r="Y1501" s="11"/>
      <c r="Z1501" s="11"/>
      <c r="AA1501" s="11"/>
      <c r="AB1501" s="11"/>
      <c r="AC1501" s="11"/>
      <c r="AD1501" s="11"/>
      <c r="AE1501" s="11"/>
      <c r="AT1501" s="238" t="s">
        <v>199</v>
      </c>
      <c r="AU1501" s="238" t="s">
        <v>85</v>
      </c>
      <c r="AV1501" s="11" t="s">
        <v>85</v>
      </c>
      <c r="AW1501" s="11" t="s">
        <v>32</v>
      </c>
      <c r="AX1501" s="11" t="s">
        <v>76</v>
      </c>
      <c r="AY1501" s="238" t="s">
        <v>195</v>
      </c>
    </row>
    <row r="1502" s="15" customFormat="1">
      <c r="A1502" s="15"/>
      <c r="B1502" s="287"/>
      <c r="C1502" s="288"/>
      <c r="D1502" s="213" t="s">
        <v>199</v>
      </c>
      <c r="E1502" s="289" t="s">
        <v>1</v>
      </c>
      <c r="F1502" s="290" t="s">
        <v>1422</v>
      </c>
      <c r="G1502" s="288"/>
      <c r="H1502" s="291">
        <v>197.94</v>
      </c>
      <c r="I1502" s="292"/>
      <c r="J1502" s="288"/>
      <c r="K1502" s="288"/>
      <c r="L1502" s="293"/>
      <c r="M1502" s="294"/>
      <c r="N1502" s="295"/>
      <c r="O1502" s="295"/>
      <c r="P1502" s="295"/>
      <c r="Q1502" s="295"/>
      <c r="R1502" s="295"/>
      <c r="S1502" s="295"/>
      <c r="T1502" s="296"/>
      <c r="U1502" s="15"/>
      <c r="V1502" s="15"/>
      <c r="W1502" s="15"/>
      <c r="X1502" s="15"/>
      <c r="Y1502" s="15"/>
      <c r="Z1502" s="15"/>
      <c r="AA1502" s="15"/>
      <c r="AB1502" s="15"/>
      <c r="AC1502" s="15"/>
      <c r="AD1502" s="15"/>
      <c r="AE1502" s="15"/>
      <c r="AT1502" s="297" t="s">
        <v>199</v>
      </c>
      <c r="AU1502" s="297" t="s">
        <v>85</v>
      </c>
      <c r="AV1502" s="15" t="s">
        <v>234</v>
      </c>
      <c r="AW1502" s="15" t="s">
        <v>32</v>
      </c>
      <c r="AX1502" s="15" t="s">
        <v>83</v>
      </c>
      <c r="AY1502" s="297" t="s">
        <v>195</v>
      </c>
    </row>
    <row r="1503" s="2" customFormat="1" ht="44.25" customHeight="1">
      <c r="A1503" s="39"/>
      <c r="B1503" s="40"/>
      <c r="C1503" s="200" t="s">
        <v>623</v>
      </c>
      <c r="D1503" s="200" t="s">
        <v>191</v>
      </c>
      <c r="E1503" s="201" t="s">
        <v>1985</v>
      </c>
      <c r="F1503" s="202" t="s">
        <v>1986</v>
      </c>
      <c r="G1503" s="203" t="s">
        <v>1628</v>
      </c>
      <c r="H1503" s="204">
        <v>679.03999999999996</v>
      </c>
      <c r="I1503" s="205"/>
      <c r="J1503" s="206">
        <f>ROUND(I1503*H1503,2)</f>
        <v>0</v>
      </c>
      <c r="K1503" s="202" t="s">
        <v>1412</v>
      </c>
      <c r="L1503" s="45"/>
      <c r="M1503" s="207" t="s">
        <v>1</v>
      </c>
      <c r="N1503" s="208" t="s">
        <v>41</v>
      </c>
      <c r="O1503" s="92"/>
      <c r="P1503" s="209">
        <f>O1503*H1503</f>
        <v>0</v>
      </c>
      <c r="Q1503" s="209">
        <v>0</v>
      </c>
      <c r="R1503" s="209">
        <f>Q1503*H1503</f>
        <v>0</v>
      </c>
      <c r="S1503" s="209">
        <v>0</v>
      </c>
      <c r="T1503" s="210">
        <f>S1503*H1503</f>
        <v>0</v>
      </c>
      <c r="U1503" s="39"/>
      <c r="V1503" s="39"/>
      <c r="W1503" s="39"/>
      <c r="X1503" s="39"/>
      <c r="Y1503" s="39"/>
      <c r="Z1503" s="39"/>
      <c r="AA1503" s="39"/>
      <c r="AB1503" s="39"/>
      <c r="AC1503" s="39"/>
      <c r="AD1503" s="39"/>
      <c r="AE1503" s="39"/>
      <c r="AR1503" s="211" t="s">
        <v>234</v>
      </c>
      <c r="AT1503" s="211" t="s">
        <v>191</v>
      </c>
      <c r="AU1503" s="211" t="s">
        <v>85</v>
      </c>
      <c r="AY1503" s="18" t="s">
        <v>195</v>
      </c>
      <c r="BE1503" s="212">
        <f>IF(N1503="základní",J1503,0)</f>
        <v>0</v>
      </c>
      <c r="BF1503" s="212">
        <f>IF(N1503="snížená",J1503,0)</f>
        <v>0</v>
      </c>
      <c r="BG1503" s="212">
        <f>IF(N1503="zákl. přenesená",J1503,0)</f>
        <v>0</v>
      </c>
      <c r="BH1503" s="212">
        <f>IF(N1503="sníž. přenesená",J1503,0)</f>
        <v>0</v>
      </c>
      <c r="BI1503" s="212">
        <f>IF(N1503="nulová",J1503,0)</f>
        <v>0</v>
      </c>
      <c r="BJ1503" s="18" t="s">
        <v>83</v>
      </c>
      <c r="BK1503" s="212">
        <f>ROUND(I1503*H1503,2)</f>
        <v>0</v>
      </c>
      <c r="BL1503" s="18" t="s">
        <v>234</v>
      </c>
      <c r="BM1503" s="211" t="s">
        <v>3894</v>
      </c>
    </row>
    <row r="1504" s="10" customFormat="1">
      <c r="A1504" s="10"/>
      <c r="B1504" s="218"/>
      <c r="C1504" s="219"/>
      <c r="D1504" s="213" t="s">
        <v>199</v>
      </c>
      <c r="E1504" s="220" t="s">
        <v>1</v>
      </c>
      <c r="F1504" s="221" t="s">
        <v>3895</v>
      </c>
      <c r="G1504" s="219"/>
      <c r="H1504" s="220" t="s">
        <v>1</v>
      </c>
      <c r="I1504" s="222"/>
      <c r="J1504" s="219"/>
      <c r="K1504" s="219"/>
      <c r="L1504" s="223"/>
      <c r="M1504" s="224"/>
      <c r="N1504" s="225"/>
      <c r="O1504" s="225"/>
      <c r="P1504" s="225"/>
      <c r="Q1504" s="225"/>
      <c r="R1504" s="225"/>
      <c r="S1504" s="225"/>
      <c r="T1504" s="226"/>
      <c r="U1504" s="10"/>
      <c r="V1504" s="10"/>
      <c r="W1504" s="10"/>
      <c r="X1504" s="10"/>
      <c r="Y1504" s="10"/>
      <c r="Z1504" s="10"/>
      <c r="AA1504" s="10"/>
      <c r="AB1504" s="10"/>
      <c r="AC1504" s="10"/>
      <c r="AD1504" s="10"/>
      <c r="AE1504" s="10"/>
      <c r="AT1504" s="227" t="s">
        <v>199</v>
      </c>
      <c r="AU1504" s="227" t="s">
        <v>85</v>
      </c>
      <c r="AV1504" s="10" t="s">
        <v>83</v>
      </c>
      <c r="AW1504" s="10" t="s">
        <v>32</v>
      </c>
      <c r="AX1504" s="10" t="s">
        <v>76</v>
      </c>
      <c r="AY1504" s="227" t="s">
        <v>195</v>
      </c>
    </row>
    <row r="1505" s="11" customFormat="1">
      <c r="A1505" s="11"/>
      <c r="B1505" s="228"/>
      <c r="C1505" s="229"/>
      <c r="D1505" s="213" t="s">
        <v>199</v>
      </c>
      <c r="E1505" s="230" t="s">
        <v>1</v>
      </c>
      <c r="F1505" s="231" t="s">
        <v>3896</v>
      </c>
      <c r="G1505" s="229"/>
      <c r="H1505" s="232">
        <v>679.03999999999996</v>
      </c>
      <c r="I1505" s="233"/>
      <c r="J1505" s="229"/>
      <c r="K1505" s="229"/>
      <c r="L1505" s="234"/>
      <c r="M1505" s="235"/>
      <c r="N1505" s="236"/>
      <c r="O1505" s="236"/>
      <c r="P1505" s="236"/>
      <c r="Q1505" s="236"/>
      <c r="R1505" s="236"/>
      <c r="S1505" s="236"/>
      <c r="T1505" s="237"/>
      <c r="U1505" s="11"/>
      <c r="V1505" s="11"/>
      <c r="W1505" s="11"/>
      <c r="X1505" s="11"/>
      <c r="Y1505" s="11"/>
      <c r="Z1505" s="11"/>
      <c r="AA1505" s="11"/>
      <c r="AB1505" s="11"/>
      <c r="AC1505" s="11"/>
      <c r="AD1505" s="11"/>
      <c r="AE1505" s="11"/>
      <c r="AT1505" s="238" t="s">
        <v>199</v>
      </c>
      <c r="AU1505" s="238" t="s">
        <v>85</v>
      </c>
      <c r="AV1505" s="11" t="s">
        <v>85</v>
      </c>
      <c r="AW1505" s="11" t="s">
        <v>32</v>
      </c>
      <c r="AX1505" s="11" t="s">
        <v>83</v>
      </c>
      <c r="AY1505" s="238" t="s">
        <v>195</v>
      </c>
    </row>
    <row r="1506" s="2" customFormat="1" ht="44.25" customHeight="1">
      <c r="A1506" s="39"/>
      <c r="B1506" s="40"/>
      <c r="C1506" s="200" t="s">
        <v>626</v>
      </c>
      <c r="D1506" s="200" t="s">
        <v>191</v>
      </c>
      <c r="E1506" s="201" t="s">
        <v>1990</v>
      </c>
      <c r="F1506" s="202" t="s">
        <v>1991</v>
      </c>
      <c r="G1506" s="203" t="s">
        <v>1628</v>
      </c>
      <c r="H1506" s="204">
        <v>556.50199999999995</v>
      </c>
      <c r="I1506" s="205"/>
      <c r="J1506" s="206">
        <f>ROUND(I1506*H1506,2)</f>
        <v>0</v>
      </c>
      <c r="K1506" s="202" t="s">
        <v>1412</v>
      </c>
      <c r="L1506" s="45"/>
      <c r="M1506" s="207" t="s">
        <v>1</v>
      </c>
      <c r="N1506" s="208" t="s">
        <v>41</v>
      </c>
      <c r="O1506" s="92"/>
      <c r="P1506" s="209">
        <f>O1506*H1506</f>
        <v>0</v>
      </c>
      <c r="Q1506" s="209">
        <v>0</v>
      </c>
      <c r="R1506" s="209">
        <f>Q1506*H1506</f>
        <v>0</v>
      </c>
      <c r="S1506" s="209">
        <v>0</v>
      </c>
      <c r="T1506" s="210">
        <f>S1506*H1506</f>
        <v>0</v>
      </c>
      <c r="U1506" s="39"/>
      <c r="V1506" s="39"/>
      <c r="W1506" s="39"/>
      <c r="X1506" s="39"/>
      <c r="Y1506" s="39"/>
      <c r="Z1506" s="39"/>
      <c r="AA1506" s="39"/>
      <c r="AB1506" s="39"/>
      <c r="AC1506" s="39"/>
      <c r="AD1506" s="39"/>
      <c r="AE1506" s="39"/>
      <c r="AR1506" s="211" t="s">
        <v>234</v>
      </c>
      <c r="AT1506" s="211" t="s">
        <v>191</v>
      </c>
      <c r="AU1506" s="211" t="s">
        <v>85</v>
      </c>
      <c r="AY1506" s="18" t="s">
        <v>195</v>
      </c>
      <c r="BE1506" s="212">
        <f>IF(N1506="základní",J1506,0)</f>
        <v>0</v>
      </c>
      <c r="BF1506" s="212">
        <f>IF(N1506="snížená",J1506,0)</f>
        <v>0</v>
      </c>
      <c r="BG1506" s="212">
        <f>IF(N1506="zákl. přenesená",J1506,0)</f>
        <v>0</v>
      </c>
      <c r="BH1506" s="212">
        <f>IF(N1506="sníž. přenesená",J1506,0)</f>
        <v>0</v>
      </c>
      <c r="BI1506" s="212">
        <f>IF(N1506="nulová",J1506,0)</f>
        <v>0</v>
      </c>
      <c r="BJ1506" s="18" t="s">
        <v>83</v>
      </c>
      <c r="BK1506" s="212">
        <f>ROUND(I1506*H1506,2)</f>
        <v>0</v>
      </c>
      <c r="BL1506" s="18" t="s">
        <v>234</v>
      </c>
      <c r="BM1506" s="211" t="s">
        <v>3897</v>
      </c>
    </row>
    <row r="1507" s="11" customFormat="1">
      <c r="A1507" s="11"/>
      <c r="B1507" s="228"/>
      <c r="C1507" s="229"/>
      <c r="D1507" s="213" t="s">
        <v>199</v>
      </c>
      <c r="E1507" s="230" t="s">
        <v>1</v>
      </c>
      <c r="F1507" s="231" t="s">
        <v>3898</v>
      </c>
      <c r="G1507" s="229"/>
      <c r="H1507" s="232">
        <v>556.50199999999995</v>
      </c>
      <c r="I1507" s="233"/>
      <c r="J1507" s="229"/>
      <c r="K1507" s="229"/>
      <c r="L1507" s="234"/>
      <c r="M1507" s="235"/>
      <c r="N1507" s="236"/>
      <c r="O1507" s="236"/>
      <c r="P1507" s="236"/>
      <c r="Q1507" s="236"/>
      <c r="R1507" s="236"/>
      <c r="S1507" s="236"/>
      <c r="T1507" s="237"/>
      <c r="U1507" s="11"/>
      <c r="V1507" s="11"/>
      <c r="W1507" s="11"/>
      <c r="X1507" s="11"/>
      <c r="Y1507" s="11"/>
      <c r="Z1507" s="11"/>
      <c r="AA1507" s="11"/>
      <c r="AB1507" s="11"/>
      <c r="AC1507" s="11"/>
      <c r="AD1507" s="11"/>
      <c r="AE1507" s="11"/>
      <c r="AT1507" s="238" t="s">
        <v>199</v>
      </c>
      <c r="AU1507" s="238" t="s">
        <v>85</v>
      </c>
      <c r="AV1507" s="11" t="s">
        <v>85</v>
      </c>
      <c r="AW1507" s="11" t="s">
        <v>32</v>
      </c>
      <c r="AX1507" s="11" t="s">
        <v>83</v>
      </c>
      <c r="AY1507" s="238" t="s">
        <v>195</v>
      </c>
    </row>
    <row r="1508" s="2" customFormat="1" ht="21.75" customHeight="1">
      <c r="A1508" s="39"/>
      <c r="B1508" s="40"/>
      <c r="C1508" s="200" t="s">
        <v>629</v>
      </c>
      <c r="D1508" s="200" t="s">
        <v>191</v>
      </c>
      <c r="E1508" s="201" t="s">
        <v>3899</v>
      </c>
      <c r="F1508" s="202" t="s">
        <v>3900</v>
      </c>
      <c r="G1508" s="203" t="s">
        <v>1628</v>
      </c>
      <c r="H1508" s="204">
        <v>679.03999999999996</v>
      </c>
      <c r="I1508" s="205"/>
      <c r="J1508" s="206">
        <f>ROUND(I1508*H1508,2)</f>
        <v>0</v>
      </c>
      <c r="K1508" s="202" t="s">
        <v>1412</v>
      </c>
      <c r="L1508" s="45"/>
      <c r="M1508" s="207" t="s">
        <v>1</v>
      </c>
      <c r="N1508" s="208" t="s">
        <v>41</v>
      </c>
      <c r="O1508" s="92"/>
      <c r="P1508" s="209">
        <f>O1508*H1508</f>
        <v>0</v>
      </c>
      <c r="Q1508" s="209">
        <v>0</v>
      </c>
      <c r="R1508" s="209">
        <f>Q1508*H1508</f>
        <v>0</v>
      </c>
      <c r="S1508" s="209">
        <v>0</v>
      </c>
      <c r="T1508" s="210">
        <f>S1508*H1508</f>
        <v>0</v>
      </c>
      <c r="U1508" s="39"/>
      <c r="V1508" s="39"/>
      <c r="W1508" s="39"/>
      <c r="X1508" s="39"/>
      <c r="Y1508" s="39"/>
      <c r="Z1508" s="39"/>
      <c r="AA1508" s="39"/>
      <c r="AB1508" s="39"/>
      <c r="AC1508" s="39"/>
      <c r="AD1508" s="39"/>
      <c r="AE1508" s="39"/>
      <c r="AR1508" s="211" t="s">
        <v>234</v>
      </c>
      <c r="AT1508" s="211" t="s">
        <v>191</v>
      </c>
      <c r="AU1508" s="211" t="s">
        <v>85</v>
      </c>
      <c r="AY1508" s="18" t="s">
        <v>195</v>
      </c>
      <c r="BE1508" s="212">
        <f>IF(N1508="základní",J1508,0)</f>
        <v>0</v>
      </c>
      <c r="BF1508" s="212">
        <f>IF(N1508="snížená",J1508,0)</f>
        <v>0</v>
      </c>
      <c r="BG1508" s="212">
        <f>IF(N1508="zákl. přenesená",J1508,0)</f>
        <v>0</v>
      </c>
      <c r="BH1508" s="212">
        <f>IF(N1508="sníž. přenesená",J1508,0)</f>
        <v>0</v>
      </c>
      <c r="BI1508" s="212">
        <f>IF(N1508="nulová",J1508,0)</f>
        <v>0</v>
      </c>
      <c r="BJ1508" s="18" t="s">
        <v>83</v>
      </c>
      <c r="BK1508" s="212">
        <f>ROUND(I1508*H1508,2)</f>
        <v>0</v>
      </c>
      <c r="BL1508" s="18" t="s">
        <v>234</v>
      </c>
      <c r="BM1508" s="211" t="s">
        <v>3901</v>
      </c>
    </row>
    <row r="1509" s="10" customFormat="1">
      <c r="A1509" s="10"/>
      <c r="B1509" s="218"/>
      <c r="C1509" s="219"/>
      <c r="D1509" s="213" t="s">
        <v>199</v>
      </c>
      <c r="E1509" s="220" t="s">
        <v>1</v>
      </c>
      <c r="F1509" s="221" t="s">
        <v>3895</v>
      </c>
      <c r="G1509" s="219"/>
      <c r="H1509" s="220" t="s">
        <v>1</v>
      </c>
      <c r="I1509" s="222"/>
      <c r="J1509" s="219"/>
      <c r="K1509" s="219"/>
      <c r="L1509" s="223"/>
      <c r="M1509" s="224"/>
      <c r="N1509" s="225"/>
      <c r="O1509" s="225"/>
      <c r="P1509" s="225"/>
      <c r="Q1509" s="225"/>
      <c r="R1509" s="225"/>
      <c r="S1509" s="225"/>
      <c r="T1509" s="226"/>
      <c r="U1509" s="10"/>
      <c r="V1509" s="10"/>
      <c r="W1509" s="10"/>
      <c r="X1509" s="10"/>
      <c r="Y1509" s="10"/>
      <c r="Z1509" s="10"/>
      <c r="AA1509" s="10"/>
      <c r="AB1509" s="10"/>
      <c r="AC1509" s="10"/>
      <c r="AD1509" s="10"/>
      <c r="AE1509" s="10"/>
      <c r="AT1509" s="227" t="s">
        <v>199</v>
      </c>
      <c r="AU1509" s="227" t="s">
        <v>85</v>
      </c>
      <c r="AV1509" s="10" t="s">
        <v>83</v>
      </c>
      <c r="AW1509" s="10" t="s">
        <v>32</v>
      </c>
      <c r="AX1509" s="10" t="s">
        <v>76</v>
      </c>
      <c r="AY1509" s="227" t="s">
        <v>195</v>
      </c>
    </row>
    <row r="1510" s="11" customFormat="1">
      <c r="A1510" s="11"/>
      <c r="B1510" s="228"/>
      <c r="C1510" s="229"/>
      <c r="D1510" s="213" t="s">
        <v>199</v>
      </c>
      <c r="E1510" s="230" t="s">
        <v>1</v>
      </c>
      <c r="F1510" s="231" t="s">
        <v>3896</v>
      </c>
      <c r="G1510" s="229"/>
      <c r="H1510" s="232">
        <v>679.03999999999996</v>
      </c>
      <c r="I1510" s="233"/>
      <c r="J1510" s="229"/>
      <c r="K1510" s="229"/>
      <c r="L1510" s="234"/>
      <c r="M1510" s="235"/>
      <c r="N1510" s="236"/>
      <c r="O1510" s="236"/>
      <c r="P1510" s="236"/>
      <c r="Q1510" s="236"/>
      <c r="R1510" s="236"/>
      <c r="S1510" s="236"/>
      <c r="T1510" s="237"/>
      <c r="U1510" s="11"/>
      <c r="V1510" s="11"/>
      <c r="W1510" s="11"/>
      <c r="X1510" s="11"/>
      <c r="Y1510" s="11"/>
      <c r="Z1510" s="11"/>
      <c r="AA1510" s="11"/>
      <c r="AB1510" s="11"/>
      <c r="AC1510" s="11"/>
      <c r="AD1510" s="11"/>
      <c r="AE1510" s="11"/>
      <c r="AT1510" s="238" t="s">
        <v>199</v>
      </c>
      <c r="AU1510" s="238" t="s">
        <v>85</v>
      </c>
      <c r="AV1510" s="11" t="s">
        <v>85</v>
      </c>
      <c r="AW1510" s="11" t="s">
        <v>32</v>
      </c>
      <c r="AX1510" s="11" t="s">
        <v>83</v>
      </c>
      <c r="AY1510" s="238" t="s">
        <v>195</v>
      </c>
    </row>
    <row r="1511" s="2" customFormat="1" ht="24.15" customHeight="1">
      <c r="A1511" s="39"/>
      <c r="B1511" s="40"/>
      <c r="C1511" s="200" t="s">
        <v>632</v>
      </c>
      <c r="D1511" s="200" t="s">
        <v>191</v>
      </c>
      <c r="E1511" s="201" t="s">
        <v>3902</v>
      </c>
      <c r="F1511" s="202" t="s">
        <v>3903</v>
      </c>
      <c r="G1511" s="203" t="s">
        <v>1628</v>
      </c>
      <c r="H1511" s="204">
        <v>16976</v>
      </c>
      <c r="I1511" s="205"/>
      <c r="J1511" s="206">
        <f>ROUND(I1511*H1511,2)</f>
        <v>0</v>
      </c>
      <c r="K1511" s="202" t="s">
        <v>1412</v>
      </c>
      <c r="L1511" s="45"/>
      <c r="M1511" s="207" t="s">
        <v>1</v>
      </c>
      <c r="N1511" s="208" t="s">
        <v>41</v>
      </c>
      <c r="O1511" s="92"/>
      <c r="P1511" s="209">
        <f>O1511*H1511</f>
        <v>0</v>
      </c>
      <c r="Q1511" s="209">
        <v>0</v>
      </c>
      <c r="R1511" s="209">
        <f>Q1511*H1511</f>
        <v>0</v>
      </c>
      <c r="S1511" s="209">
        <v>0</v>
      </c>
      <c r="T1511" s="210">
        <f>S1511*H1511</f>
        <v>0</v>
      </c>
      <c r="U1511" s="39"/>
      <c r="V1511" s="39"/>
      <c r="W1511" s="39"/>
      <c r="X1511" s="39"/>
      <c r="Y1511" s="39"/>
      <c r="Z1511" s="39"/>
      <c r="AA1511" s="39"/>
      <c r="AB1511" s="39"/>
      <c r="AC1511" s="39"/>
      <c r="AD1511" s="39"/>
      <c r="AE1511" s="39"/>
      <c r="AR1511" s="211" t="s">
        <v>234</v>
      </c>
      <c r="AT1511" s="211" t="s">
        <v>191</v>
      </c>
      <c r="AU1511" s="211" t="s">
        <v>85</v>
      </c>
      <c r="AY1511" s="18" t="s">
        <v>195</v>
      </c>
      <c r="BE1511" s="212">
        <f>IF(N1511="základní",J1511,0)</f>
        <v>0</v>
      </c>
      <c r="BF1511" s="212">
        <f>IF(N1511="snížená",J1511,0)</f>
        <v>0</v>
      </c>
      <c r="BG1511" s="212">
        <f>IF(N1511="zákl. přenesená",J1511,0)</f>
        <v>0</v>
      </c>
      <c r="BH1511" s="212">
        <f>IF(N1511="sníž. přenesená",J1511,0)</f>
        <v>0</v>
      </c>
      <c r="BI1511" s="212">
        <f>IF(N1511="nulová",J1511,0)</f>
        <v>0</v>
      </c>
      <c r="BJ1511" s="18" t="s">
        <v>83</v>
      </c>
      <c r="BK1511" s="212">
        <f>ROUND(I1511*H1511,2)</f>
        <v>0</v>
      </c>
      <c r="BL1511" s="18" t="s">
        <v>234</v>
      </c>
      <c r="BM1511" s="211" t="s">
        <v>3904</v>
      </c>
    </row>
    <row r="1512" s="10" customFormat="1">
      <c r="A1512" s="10"/>
      <c r="B1512" s="218"/>
      <c r="C1512" s="219"/>
      <c r="D1512" s="213" t="s">
        <v>199</v>
      </c>
      <c r="E1512" s="220" t="s">
        <v>1</v>
      </c>
      <c r="F1512" s="221" t="s">
        <v>3905</v>
      </c>
      <c r="G1512" s="219"/>
      <c r="H1512" s="220" t="s">
        <v>1</v>
      </c>
      <c r="I1512" s="222"/>
      <c r="J1512" s="219"/>
      <c r="K1512" s="219"/>
      <c r="L1512" s="223"/>
      <c r="M1512" s="224"/>
      <c r="N1512" s="225"/>
      <c r="O1512" s="225"/>
      <c r="P1512" s="225"/>
      <c r="Q1512" s="225"/>
      <c r="R1512" s="225"/>
      <c r="S1512" s="225"/>
      <c r="T1512" s="226"/>
      <c r="U1512" s="10"/>
      <c r="V1512" s="10"/>
      <c r="W1512" s="10"/>
      <c r="X1512" s="10"/>
      <c r="Y1512" s="10"/>
      <c r="Z1512" s="10"/>
      <c r="AA1512" s="10"/>
      <c r="AB1512" s="10"/>
      <c r="AC1512" s="10"/>
      <c r="AD1512" s="10"/>
      <c r="AE1512" s="10"/>
      <c r="AT1512" s="227" t="s">
        <v>199</v>
      </c>
      <c r="AU1512" s="227" t="s">
        <v>85</v>
      </c>
      <c r="AV1512" s="10" t="s">
        <v>83</v>
      </c>
      <c r="AW1512" s="10" t="s">
        <v>32</v>
      </c>
      <c r="AX1512" s="10" t="s">
        <v>76</v>
      </c>
      <c r="AY1512" s="227" t="s">
        <v>195</v>
      </c>
    </row>
    <row r="1513" s="11" customFormat="1">
      <c r="A1513" s="11"/>
      <c r="B1513" s="228"/>
      <c r="C1513" s="229"/>
      <c r="D1513" s="213" t="s">
        <v>199</v>
      </c>
      <c r="E1513" s="230" t="s">
        <v>1</v>
      </c>
      <c r="F1513" s="231" t="s">
        <v>3906</v>
      </c>
      <c r="G1513" s="229"/>
      <c r="H1513" s="232">
        <v>679.03999999999996</v>
      </c>
      <c r="I1513" s="233"/>
      <c r="J1513" s="229"/>
      <c r="K1513" s="229"/>
      <c r="L1513" s="234"/>
      <c r="M1513" s="235"/>
      <c r="N1513" s="236"/>
      <c r="O1513" s="236"/>
      <c r="P1513" s="236"/>
      <c r="Q1513" s="236"/>
      <c r="R1513" s="236"/>
      <c r="S1513" s="236"/>
      <c r="T1513" s="237"/>
      <c r="U1513" s="11"/>
      <c r="V1513" s="11"/>
      <c r="W1513" s="11"/>
      <c r="X1513" s="11"/>
      <c r="Y1513" s="11"/>
      <c r="Z1513" s="11"/>
      <c r="AA1513" s="11"/>
      <c r="AB1513" s="11"/>
      <c r="AC1513" s="11"/>
      <c r="AD1513" s="11"/>
      <c r="AE1513" s="11"/>
      <c r="AT1513" s="238" t="s">
        <v>199</v>
      </c>
      <c r="AU1513" s="238" t="s">
        <v>85</v>
      </c>
      <c r="AV1513" s="11" t="s">
        <v>85</v>
      </c>
      <c r="AW1513" s="11" t="s">
        <v>32</v>
      </c>
      <c r="AX1513" s="11" t="s">
        <v>83</v>
      </c>
      <c r="AY1513" s="238" t="s">
        <v>195</v>
      </c>
    </row>
    <row r="1514" s="11" customFormat="1">
      <c r="A1514" s="11"/>
      <c r="B1514" s="228"/>
      <c r="C1514" s="229"/>
      <c r="D1514" s="213" t="s">
        <v>199</v>
      </c>
      <c r="E1514" s="229"/>
      <c r="F1514" s="231" t="s">
        <v>3907</v>
      </c>
      <c r="G1514" s="229"/>
      <c r="H1514" s="232">
        <v>16976</v>
      </c>
      <c r="I1514" s="233"/>
      <c r="J1514" s="229"/>
      <c r="K1514" s="229"/>
      <c r="L1514" s="234"/>
      <c r="M1514" s="235"/>
      <c r="N1514" s="236"/>
      <c r="O1514" s="236"/>
      <c r="P1514" s="236"/>
      <c r="Q1514" s="236"/>
      <c r="R1514" s="236"/>
      <c r="S1514" s="236"/>
      <c r="T1514" s="237"/>
      <c r="U1514" s="11"/>
      <c r="V1514" s="11"/>
      <c r="W1514" s="11"/>
      <c r="X1514" s="11"/>
      <c r="Y1514" s="11"/>
      <c r="Z1514" s="11"/>
      <c r="AA1514" s="11"/>
      <c r="AB1514" s="11"/>
      <c r="AC1514" s="11"/>
      <c r="AD1514" s="11"/>
      <c r="AE1514" s="11"/>
      <c r="AT1514" s="238" t="s">
        <v>199</v>
      </c>
      <c r="AU1514" s="238" t="s">
        <v>85</v>
      </c>
      <c r="AV1514" s="11" t="s">
        <v>85</v>
      </c>
      <c r="AW1514" s="11" t="s">
        <v>4</v>
      </c>
      <c r="AX1514" s="11" t="s">
        <v>83</v>
      </c>
      <c r="AY1514" s="238" t="s">
        <v>195</v>
      </c>
    </row>
    <row r="1515" s="2" customFormat="1" ht="21.75" customHeight="1">
      <c r="A1515" s="39"/>
      <c r="B1515" s="40"/>
      <c r="C1515" s="200" t="s">
        <v>635</v>
      </c>
      <c r="D1515" s="200" t="s">
        <v>191</v>
      </c>
      <c r="E1515" s="201" t="s">
        <v>3908</v>
      </c>
      <c r="F1515" s="202" t="s">
        <v>3909</v>
      </c>
      <c r="G1515" s="203" t="s">
        <v>1628</v>
      </c>
      <c r="H1515" s="204">
        <v>754.44200000000001</v>
      </c>
      <c r="I1515" s="205"/>
      <c r="J1515" s="206">
        <f>ROUND(I1515*H1515,2)</f>
        <v>0</v>
      </c>
      <c r="K1515" s="202" t="s">
        <v>1412</v>
      </c>
      <c r="L1515" s="45"/>
      <c r="M1515" s="207" t="s">
        <v>1</v>
      </c>
      <c r="N1515" s="208" t="s">
        <v>41</v>
      </c>
      <c r="O1515" s="92"/>
      <c r="P1515" s="209">
        <f>O1515*H1515</f>
        <v>0</v>
      </c>
      <c r="Q1515" s="209">
        <v>0</v>
      </c>
      <c r="R1515" s="209">
        <f>Q1515*H1515</f>
        <v>0</v>
      </c>
      <c r="S1515" s="209">
        <v>0</v>
      </c>
      <c r="T1515" s="210">
        <f>S1515*H1515</f>
        <v>0</v>
      </c>
      <c r="U1515" s="39"/>
      <c r="V1515" s="39"/>
      <c r="W1515" s="39"/>
      <c r="X1515" s="39"/>
      <c r="Y1515" s="39"/>
      <c r="Z1515" s="39"/>
      <c r="AA1515" s="39"/>
      <c r="AB1515" s="39"/>
      <c r="AC1515" s="39"/>
      <c r="AD1515" s="39"/>
      <c r="AE1515" s="39"/>
      <c r="AR1515" s="211" t="s">
        <v>234</v>
      </c>
      <c r="AT1515" s="211" t="s">
        <v>191</v>
      </c>
      <c r="AU1515" s="211" t="s">
        <v>85</v>
      </c>
      <c r="AY1515" s="18" t="s">
        <v>195</v>
      </c>
      <c r="BE1515" s="212">
        <f>IF(N1515="základní",J1515,0)</f>
        <v>0</v>
      </c>
      <c r="BF1515" s="212">
        <f>IF(N1515="snížená",J1515,0)</f>
        <v>0</v>
      </c>
      <c r="BG1515" s="212">
        <f>IF(N1515="zákl. přenesená",J1515,0)</f>
        <v>0</v>
      </c>
      <c r="BH1515" s="212">
        <f>IF(N1515="sníž. přenesená",J1515,0)</f>
        <v>0</v>
      </c>
      <c r="BI1515" s="212">
        <f>IF(N1515="nulová",J1515,0)</f>
        <v>0</v>
      </c>
      <c r="BJ1515" s="18" t="s">
        <v>83</v>
      </c>
      <c r="BK1515" s="212">
        <f>ROUND(I1515*H1515,2)</f>
        <v>0</v>
      </c>
      <c r="BL1515" s="18" t="s">
        <v>234</v>
      </c>
      <c r="BM1515" s="211" t="s">
        <v>3910</v>
      </c>
    </row>
    <row r="1516" s="11" customFormat="1">
      <c r="A1516" s="11"/>
      <c r="B1516" s="228"/>
      <c r="C1516" s="229"/>
      <c r="D1516" s="213" t="s">
        <v>199</v>
      </c>
      <c r="E1516" s="230" t="s">
        <v>1</v>
      </c>
      <c r="F1516" s="231" t="s">
        <v>3898</v>
      </c>
      <c r="G1516" s="229"/>
      <c r="H1516" s="232">
        <v>556.50199999999995</v>
      </c>
      <c r="I1516" s="233"/>
      <c r="J1516" s="229"/>
      <c r="K1516" s="229"/>
      <c r="L1516" s="234"/>
      <c r="M1516" s="235"/>
      <c r="N1516" s="236"/>
      <c r="O1516" s="236"/>
      <c r="P1516" s="236"/>
      <c r="Q1516" s="236"/>
      <c r="R1516" s="236"/>
      <c r="S1516" s="236"/>
      <c r="T1516" s="237"/>
      <c r="U1516" s="11"/>
      <c r="V1516" s="11"/>
      <c r="W1516" s="11"/>
      <c r="X1516" s="11"/>
      <c r="Y1516" s="11"/>
      <c r="Z1516" s="11"/>
      <c r="AA1516" s="11"/>
      <c r="AB1516" s="11"/>
      <c r="AC1516" s="11"/>
      <c r="AD1516" s="11"/>
      <c r="AE1516" s="11"/>
      <c r="AT1516" s="238" t="s">
        <v>199</v>
      </c>
      <c r="AU1516" s="238" t="s">
        <v>85</v>
      </c>
      <c r="AV1516" s="11" t="s">
        <v>85</v>
      </c>
      <c r="AW1516" s="11" t="s">
        <v>32</v>
      </c>
      <c r="AX1516" s="11" t="s">
        <v>76</v>
      </c>
      <c r="AY1516" s="238" t="s">
        <v>195</v>
      </c>
    </row>
    <row r="1517" s="11" customFormat="1">
      <c r="A1517" s="11"/>
      <c r="B1517" s="228"/>
      <c r="C1517" s="229"/>
      <c r="D1517" s="213" t="s">
        <v>199</v>
      </c>
      <c r="E1517" s="230" t="s">
        <v>1</v>
      </c>
      <c r="F1517" s="231" t="s">
        <v>3891</v>
      </c>
      <c r="G1517" s="229"/>
      <c r="H1517" s="232">
        <v>11.592000000000001</v>
      </c>
      <c r="I1517" s="233"/>
      <c r="J1517" s="229"/>
      <c r="K1517" s="229"/>
      <c r="L1517" s="234"/>
      <c r="M1517" s="235"/>
      <c r="N1517" s="236"/>
      <c r="O1517" s="236"/>
      <c r="P1517" s="236"/>
      <c r="Q1517" s="236"/>
      <c r="R1517" s="236"/>
      <c r="S1517" s="236"/>
      <c r="T1517" s="237"/>
      <c r="U1517" s="11"/>
      <c r="V1517" s="11"/>
      <c r="W1517" s="11"/>
      <c r="X1517" s="11"/>
      <c r="Y1517" s="11"/>
      <c r="Z1517" s="11"/>
      <c r="AA1517" s="11"/>
      <c r="AB1517" s="11"/>
      <c r="AC1517" s="11"/>
      <c r="AD1517" s="11"/>
      <c r="AE1517" s="11"/>
      <c r="AT1517" s="238" t="s">
        <v>199</v>
      </c>
      <c r="AU1517" s="238" t="s">
        <v>85</v>
      </c>
      <c r="AV1517" s="11" t="s">
        <v>85</v>
      </c>
      <c r="AW1517" s="11" t="s">
        <v>32</v>
      </c>
      <c r="AX1517" s="11" t="s">
        <v>76</v>
      </c>
      <c r="AY1517" s="238" t="s">
        <v>195</v>
      </c>
    </row>
    <row r="1518" s="11" customFormat="1">
      <c r="A1518" s="11"/>
      <c r="B1518" s="228"/>
      <c r="C1518" s="229"/>
      <c r="D1518" s="213" t="s">
        <v>199</v>
      </c>
      <c r="E1518" s="230" t="s">
        <v>1</v>
      </c>
      <c r="F1518" s="231" t="s">
        <v>3892</v>
      </c>
      <c r="G1518" s="229"/>
      <c r="H1518" s="232">
        <v>0.98399999999999999</v>
      </c>
      <c r="I1518" s="233"/>
      <c r="J1518" s="229"/>
      <c r="K1518" s="229"/>
      <c r="L1518" s="234"/>
      <c r="M1518" s="235"/>
      <c r="N1518" s="236"/>
      <c r="O1518" s="236"/>
      <c r="P1518" s="236"/>
      <c r="Q1518" s="236"/>
      <c r="R1518" s="236"/>
      <c r="S1518" s="236"/>
      <c r="T1518" s="237"/>
      <c r="U1518" s="11"/>
      <c r="V1518" s="11"/>
      <c r="W1518" s="11"/>
      <c r="X1518" s="11"/>
      <c r="Y1518" s="11"/>
      <c r="Z1518" s="11"/>
      <c r="AA1518" s="11"/>
      <c r="AB1518" s="11"/>
      <c r="AC1518" s="11"/>
      <c r="AD1518" s="11"/>
      <c r="AE1518" s="11"/>
      <c r="AT1518" s="238" t="s">
        <v>199</v>
      </c>
      <c r="AU1518" s="238" t="s">
        <v>85</v>
      </c>
      <c r="AV1518" s="11" t="s">
        <v>85</v>
      </c>
      <c r="AW1518" s="11" t="s">
        <v>32</v>
      </c>
      <c r="AX1518" s="11" t="s">
        <v>76</v>
      </c>
      <c r="AY1518" s="238" t="s">
        <v>195</v>
      </c>
    </row>
    <row r="1519" s="11" customFormat="1">
      <c r="A1519" s="11"/>
      <c r="B1519" s="228"/>
      <c r="C1519" s="229"/>
      <c r="D1519" s="213" t="s">
        <v>199</v>
      </c>
      <c r="E1519" s="230" t="s">
        <v>1</v>
      </c>
      <c r="F1519" s="231" t="s">
        <v>3893</v>
      </c>
      <c r="G1519" s="229"/>
      <c r="H1519" s="232">
        <v>185.364</v>
      </c>
      <c r="I1519" s="233"/>
      <c r="J1519" s="229"/>
      <c r="K1519" s="229"/>
      <c r="L1519" s="234"/>
      <c r="M1519" s="235"/>
      <c r="N1519" s="236"/>
      <c r="O1519" s="236"/>
      <c r="P1519" s="236"/>
      <c r="Q1519" s="236"/>
      <c r="R1519" s="236"/>
      <c r="S1519" s="236"/>
      <c r="T1519" s="237"/>
      <c r="U1519" s="11"/>
      <c r="V1519" s="11"/>
      <c r="W1519" s="11"/>
      <c r="X1519" s="11"/>
      <c r="Y1519" s="11"/>
      <c r="Z1519" s="11"/>
      <c r="AA1519" s="11"/>
      <c r="AB1519" s="11"/>
      <c r="AC1519" s="11"/>
      <c r="AD1519" s="11"/>
      <c r="AE1519" s="11"/>
      <c r="AT1519" s="238" t="s">
        <v>199</v>
      </c>
      <c r="AU1519" s="238" t="s">
        <v>85</v>
      </c>
      <c r="AV1519" s="11" t="s">
        <v>85</v>
      </c>
      <c r="AW1519" s="11" t="s">
        <v>32</v>
      </c>
      <c r="AX1519" s="11" t="s">
        <v>76</v>
      </c>
      <c r="AY1519" s="238" t="s">
        <v>195</v>
      </c>
    </row>
    <row r="1520" s="15" customFormat="1">
      <c r="A1520" s="15"/>
      <c r="B1520" s="287"/>
      <c r="C1520" s="288"/>
      <c r="D1520" s="213" t="s">
        <v>199</v>
      </c>
      <c r="E1520" s="289" t="s">
        <v>1</v>
      </c>
      <c r="F1520" s="290" t="s">
        <v>1422</v>
      </c>
      <c r="G1520" s="288"/>
      <c r="H1520" s="291">
        <v>754.44200000000001</v>
      </c>
      <c r="I1520" s="292"/>
      <c r="J1520" s="288"/>
      <c r="K1520" s="288"/>
      <c r="L1520" s="293"/>
      <c r="M1520" s="294"/>
      <c r="N1520" s="295"/>
      <c r="O1520" s="295"/>
      <c r="P1520" s="295"/>
      <c r="Q1520" s="295"/>
      <c r="R1520" s="295"/>
      <c r="S1520" s="295"/>
      <c r="T1520" s="296"/>
      <c r="U1520" s="15"/>
      <c r="V1520" s="15"/>
      <c r="W1520" s="15"/>
      <c r="X1520" s="15"/>
      <c r="Y1520" s="15"/>
      <c r="Z1520" s="15"/>
      <c r="AA1520" s="15"/>
      <c r="AB1520" s="15"/>
      <c r="AC1520" s="15"/>
      <c r="AD1520" s="15"/>
      <c r="AE1520" s="15"/>
      <c r="AT1520" s="297" t="s">
        <v>199</v>
      </c>
      <c r="AU1520" s="297" t="s">
        <v>85</v>
      </c>
      <c r="AV1520" s="15" t="s">
        <v>234</v>
      </c>
      <c r="AW1520" s="15" t="s">
        <v>32</v>
      </c>
      <c r="AX1520" s="15" t="s">
        <v>83</v>
      </c>
      <c r="AY1520" s="297" t="s">
        <v>195</v>
      </c>
    </row>
    <row r="1521" s="2" customFormat="1" ht="24.15" customHeight="1">
      <c r="A1521" s="39"/>
      <c r="B1521" s="40"/>
      <c r="C1521" s="200" t="s">
        <v>638</v>
      </c>
      <c r="D1521" s="200" t="s">
        <v>191</v>
      </c>
      <c r="E1521" s="201" t="s">
        <v>3911</v>
      </c>
      <c r="F1521" s="202" t="s">
        <v>3912</v>
      </c>
      <c r="G1521" s="203" t="s">
        <v>1628</v>
      </c>
      <c r="H1521" s="204">
        <v>18861.049999999999</v>
      </c>
      <c r="I1521" s="205"/>
      <c r="J1521" s="206">
        <f>ROUND(I1521*H1521,2)</f>
        <v>0</v>
      </c>
      <c r="K1521" s="202" t="s">
        <v>1412</v>
      </c>
      <c r="L1521" s="45"/>
      <c r="M1521" s="207" t="s">
        <v>1</v>
      </c>
      <c r="N1521" s="208" t="s">
        <v>41</v>
      </c>
      <c r="O1521" s="92"/>
      <c r="P1521" s="209">
        <f>O1521*H1521</f>
        <v>0</v>
      </c>
      <c r="Q1521" s="209">
        <v>0</v>
      </c>
      <c r="R1521" s="209">
        <f>Q1521*H1521</f>
        <v>0</v>
      </c>
      <c r="S1521" s="209">
        <v>0</v>
      </c>
      <c r="T1521" s="210">
        <f>S1521*H1521</f>
        <v>0</v>
      </c>
      <c r="U1521" s="39"/>
      <c r="V1521" s="39"/>
      <c r="W1521" s="39"/>
      <c r="X1521" s="39"/>
      <c r="Y1521" s="39"/>
      <c r="Z1521" s="39"/>
      <c r="AA1521" s="39"/>
      <c r="AB1521" s="39"/>
      <c r="AC1521" s="39"/>
      <c r="AD1521" s="39"/>
      <c r="AE1521" s="39"/>
      <c r="AR1521" s="211" t="s">
        <v>234</v>
      </c>
      <c r="AT1521" s="211" t="s">
        <v>191</v>
      </c>
      <c r="AU1521" s="211" t="s">
        <v>85</v>
      </c>
      <c r="AY1521" s="18" t="s">
        <v>195</v>
      </c>
      <c r="BE1521" s="212">
        <f>IF(N1521="základní",J1521,0)</f>
        <v>0</v>
      </c>
      <c r="BF1521" s="212">
        <f>IF(N1521="snížená",J1521,0)</f>
        <v>0</v>
      </c>
      <c r="BG1521" s="212">
        <f>IF(N1521="zákl. přenesená",J1521,0)</f>
        <v>0</v>
      </c>
      <c r="BH1521" s="212">
        <f>IF(N1521="sníž. přenesená",J1521,0)</f>
        <v>0</v>
      </c>
      <c r="BI1521" s="212">
        <f>IF(N1521="nulová",J1521,0)</f>
        <v>0</v>
      </c>
      <c r="BJ1521" s="18" t="s">
        <v>83</v>
      </c>
      <c r="BK1521" s="212">
        <f>ROUND(I1521*H1521,2)</f>
        <v>0</v>
      </c>
      <c r="BL1521" s="18" t="s">
        <v>234</v>
      </c>
      <c r="BM1521" s="211" t="s">
        <v>3913</v>
      </c>
    </row>
    <row r="1522" s="10" customFormat="1">
      <c r="A1522" s="10"/>
      <c r="B1522" s="218"/>
      <c r="C1522" s="219"/>
      <c r="D1522" s="213" t="s">
        <v>199</v>
      </c>
      <c r="E1522" s="220" t="s">
        <v>1</v>
      </c>
      <c r="F1522" s="221" t="s">
        <v>3905</v>
      </c>
      <c r="G1522" s="219"/>
      <c r="H1522" s="220" t="s">
        <v>1</v>
      </c>
      <c r="I1522" s="222"/>
      <c r="J1522" s="219"/>
      <c r="K1522" s="219"/>
      <c r="L1522" s="223"/>
      <c r="M1522" s="224"/>
      <c r="N1522" s="225"/>
      <c r="O1522" s="225"/>
      <c r="P1522" s="225"/>
      <c r="Q1522" s="225"/>
      <c r="R1522" s="225"/>
      <c r="S1522" s="225"/>
      <c r="T1522" s="226"/>
      <c r="U1522" s="10"/>
      <c r="V1522" s="10"/>
      <c r="W1522" s="10"/>
      <c r="X1522" s="10"/>
      <c r="Y1522" s="10"/>
      <c r="Z1522" s="10"/>
      <c r="AA1522" s="10"/>
      <c r="AB1522" s="10"/>
      <c r="AC1522" s="10"/>
      <c r="AD1522" s="10"/>
      <c r="AE1522" s="10"/>
      <c r="AT1522" s="227" t="s">
        <v>199</v>
      </c>
      <c r="AU1522" s="227" t="s">
        <v>85</v>
      </c>
      <c r="AV1522" s="10" t="s">
        <v>83</v>
      </c>
      <c r="AW1522" s="10" t="s">
        <v>32</v>
      </c>
      <c r="AX1522" s="10" t="s">
        <v>76</v>
      </c>
      <c r="AY1522" s="227" t="s">
        <v>195</v>
      </c>
    </row>
    <row r="1523" s="11" customFormat="1">
      <c r="A1523" s="11"/>
      <c r="B1523" s="228"/>
      <c r="C1523" s="229"/>
      <c r="D1523" s="213" t="s">
        <v>199</v>
      </c>
      <c r="E1523" s="230" t="s">
        <v>1</v>
      </c>
      <c r="F1523" s="231" t="s">
        <v>3914</v>
      </c>
      <c r="G1523" s="229"/>
      <c r="H1523" s="232">
        <v>754.44200000000001</v>
      </c>
      <c r="I1523" s="233"/>
      <c r="J1523" s="229"/>
      <c r="K1523" s="229"/>
      <c r="L1523" s="234"/>
      <c r="M1523" s="235"/>
      <c r="N1523" s="236"/>
      <c r="O1523" s="236"/>
      <c r="P1523" s="236"/>
      <c r="Q1523" s="236"/>
      <c r="R1523" s="236"/>
      <c r="S1523" s="236"/>
      <c r="T1523" s="237"/>
      <c r="U1523" s="11"/>
      <c r="V1523" s="11"/>
      <c r="W1523" s="11"/>
      <c r="X1523" s="11"/>
      <c r="Y1523" s="11"/>
      <c r="Z1523" s="11"/>
      <c r="AA1523" s="11"/>
      <c r="AB1523" s="11"/>
      <c r="AC1523" s="11"/>
      <c r="AD1523" s="11"/>
      <c r="AE1523" s="11"/>
      <c r="AT1523" s="238" t="s">
        <v>199</v>
      </c>
      <c r="AU1523" s="238" t="s">
        <v>85</v>
      </c>
      <c r="AV1523" s="11" t="s">
        <v>85</v>
      </c>
      <c r="AW1523" s="11" t="s">
        <v>32</v>
      </c>
      <c r="AX1523" s="11" t="s">
        <v>83</v>
      </c>
      <c r="AY1523" s="238" t="s">
        <v>195</v>
      </c>
    </row>
    <row r="1524" s="11" customFormat="1">
      <c r="A1524" s="11"/>
      <c r="B1524" s="228"/>
      <c r="C1524" s="229"/>
      <c r="D1524" s="213" t="s">
        <v>199</v>
      </c>
      <c r="E1524" s="229"/>
      <c r="F1524" s="231" t="s">
        <v>3915</v>
      </c>
      <c r="G1524" s="229"/>
      <c r="H1524" s="232">
        <v>18861.049999999999</v>
      </c>
      <c r="I1524" s="233"/>
      <c r="J1524" s="229"/>
      <c r="K1524" s="229"/>
      <c r="L1524" s="234"/>
      <c r="M1524" s="235"/>
      <c r="N1524" s="236"/>
      <c r="O1524" s="236"/>
      <c r="P1524" s="236"/>
      <c r="Q1524" s="236"/>
      <c r="R1524" s="236"/>
      <c r="S1524" s="236"/>
      <c r="T1524" s="237"/>
      <c r="U1524" s="11"/>
      <c r="V1524" s="11"/>
      <c r="W1524" s="11"/>
      <c r="X1524" s="11"/>
      <c r="Y1524" s="11"/>
      <c r="Z1524" s="11"/>
      <c r="AA1524" s="11"/>
      <c r="AB1524" s="11"/>
      <c r="AC1524" s="11"/>
      <c r="AD1524" s="11"/>
      <c r="AE1524" s="11"/>
      <c r="AT1524" s="238" t="s">
        <v>199</v>
      </c>
      <c r="AU1524" s="238" t="s">
        <v>85</v>
      </c>
      <c r="AV1524" s="11" t="s">
        <v>85</v>
      </c>
      <c r="AW1524" s="11" t="s">
        <v>4</v>
      </c>
      <c r="AX1524" s="11" t="s">
        <v>83</v>
      </c>
      <c r="AY1524" s="238" t="s">
        <v>195</v>
      </c>
    </row>
    <row r="1525" s="13" customFormat="1" ht="25.92" customHeight="1">
      <c r="A1525" s="13"/>
      <c r="B1525" s="248"/>
      <c r="C1525" s="249"/>
      <c r="D1525" s="250" t="s">
        <v>75</v>
      </c>
      <c r="E1525" s="251" t="s">
        <v>224</v>
      </c>
      <c r="F1525" s="251" t="s">
        <v>3087</v>
      </c>
      <c r="G1525" s="249"/>
      <c r="H1525" s="249"/>
      <c r="I1525" s="252"/>
      <c r="J1525" s="253">
        <f>BK1525</f>
        <v>0</v>
      </c>
      <c r="K1525" s="249"/>
      <c r="L1525" s="254"/>
      <c r="M1525" s="255"/>
      <c r="N1525" s="256"/>
      <c r="O1525" s="256"/>
      <c r="P1525" s="257">
        <f>P1526</f>
        <v>0</v>
      </c>
      <c r="Q1525" s="256"/>
      <c r="R1525" s="257">
        <f>R1526</f>
        <v>0.058979999999999991</v>
      </c>
      <c r="S1525" s="256"/>
      <c r="T1525" s="258">
        <f>T1526</f>
        <v>0</v>
      </c>
      <c r="U1525" s="13"/>
      <c r="V1525" s="13"/>
      <c r="W1525" s="13"/>
      <c r="X1525" s="13"/>
      <c r="Y1525" s="13"/>
      <c r="Z1525" s="13"/>
      <c r="AA1525" s="13"/>
      <c r="AB1525" s="13"/>
      <c r="AC1525" s="13"/>
      <c r="AD1525" s="13"/>
      <c r="AE1525" s="13"/>
      <c r="AR1525" s="259" t="s">
        <v>229</v>
      </c>
      <c r="AT1525" s="260" t="s">
        <v>75</v>
      </c>
      <c r="AU1525" s="260" t="s">
        <v>76</v>
      </c>
      <c r="AY1525" s="259" t="s">
        <v>195</v>
      </c>
      <c r="BK1525" s="261">
        <f>BK1526</f>
        <v>0</v>
      </c>
    </row>
    <row r="1526" s="13" customFormat="1" ht="22.8" customHeight="1">
      <c r="A1526" s="13"/>
      <c r="B1526" s="248"/>
      <c r="C1526" s="249"/>
      <c r="D1526" s="250" t="s">
        <v>75</v>
      </c>
      <c r="E1526" s="285" t="s">
        <v>3088</v>
      </c>
      <c r="F1526" s="285" t="s">
        <v>3089</v>
      </c>
      <c r="G1526" s="249"/>
      <c r="H1526" s="249"/>
      <c r="I1526" s="252"/>
      <c r="J1526" s="286">
        <f>BK1526</f>
        <v>0</v>
      </c>
      <c r="K1526" s="249"/>
      <c r="L1526" s="254"/>
      <c r="M1526" s="255"/>
      <c r="N1526" s="256"/>
      <c r="O1526" s="256"/>
      <c r="P1526" s="257">
        <f>SUM(P1527:P1542)</f>
        <v>0</v>
      </c>
      <c r="Q1526" s="256"/>
      <c r="R1526" s="257">
        <f>SUM(R1527:R1542)</f>
        <v>0.058979999999999991</v>
      </c>
      <c r="S1526" s="256"/>
      <c r="T1526" s="258">
        <f>SUM(T1527:T1542)</f>
        <v>0</v>
      </c>
      <c r="U1526" s="13"/>
      <c r="V1526" s="13"/>
      <c r="W1526" s="13"/>
      <c r="X1526" s="13"/>
      <c r="Y1526" s="13"/>
      <c r="Z1526" s="13"/>
      <c r="AA1526" s="13"/>
      <c r="AB1526" s="13"/>
      <c r="AC1526" s="13"/>
      <c r="AD1526" s="13"/>
      <c r="AE1526" s="13"/>
      <c r="AR1526" s="259" t="s">
        <v>229</v>
      </c>
      <c r="AT1526" s="260" t="s">
        <v>75</v>
      </c>
      <c r="AU1526" s="260" t="s">
        <v>83</v>
      </c>
      <c r="AY1526" s="259" t="s">
        <v>195</v>
      </c>
      <c r="BK1526" s="261">
        <f>SUM(BK1527:BK1542)</f>
        <v>0</v>
      </c>
    </row>
    <row r="1527" s="2" customFormat="1" ht="21.75" customHeight="1">
      <c r="A1527" s="39"/>
      <c r="B1527" s="40"/>
      <c r="C1527" s="200" t="s">
        <v>641</v>
      </c>
      <c r="D1527" s="200" t="s">
        <v>191</v>
      </c>
      <c r="E1527" s="201" t="s">
        <v>3916</v>
      </c>
      <c r="F1527" s="202" t="s">
        <v>3917</v>
      </c>
      <c r="G1527" s="203" t="s">
        <v>513</v>
      </c>
      <c r="H1527" s="204">
        <v>10</v>
      </c>
      <c r="I1527" s="205"/>
      <c r="J1527" s="206">
        <f>ROUND(I1527*H1527,2)</f>
        <v>0</v>
      </c>
      <c r="K1527" s="202" t="s">
        <v>1412</v>
      </c>
      <c r="L1527" s="45"/>
      <c r="M1527" s="207" t="s">
        <v>1</v>
      </c>
      <c r="N1527" s="208" t="s">
        <v>41</v>
      </c>
      <c r="O1527" s="92"/>
      <c r="P1527" s="209">
        <f>O1527*H1527</f>
        <v>0</v>
      </c>
      <c r="Q1527" s="209">
        <v>0.0053899999999999998</v>
      </c>
      <c r="R1527" s="209">
        <f>Q1527*H1527</f>
        <v>0.053899999999999997</v>
      </c>
      <c r="S1527" s="209">
        <v>0</v>
      </c>
      <c r="T1527" s="210">
        <f>S1527*H1527</f>
        <v>0</v>
      </c>
      <c r="U1527" s="39"/>
      <c r="V1527" s="39"/>
      <c r="W1527" s="39"/>
      <c r="X1527" s="39"/>
      <c r="Y1527" s="39"/>
      <c r="Z1527" s="39"/>
      <c r="AA1527" s="39"/>
      <c r="AB1527" s="39"/>
      <c r="AC1527" s="39"/>
      <c r="AD1527" s="39"/>
      <c r="AE1527" s="39"/>
      <c r="AR1527" s="211" t="s">
        <v>221</v>
      </c>
      <c r="AT1527" s="211" t="s">
        <v>191</v>
      </c>
      <c r="AU1527" s="211" t="s">
        <v>85</v>
      </c>
      <c r="AY1527" s="18" t="s">
        <v>195</v>
      </c>
      <c r="BE1527" s="212">
        <f>IF(N1527="základní",J1527,0)</f>
        <v>0</v>
      </c>
      <c r="BF1527" s="212">
        <f>IF(N1527="snížená",J1527,0)</f>
        <v>0</v>
      </c>
      <c r="BG1527" s="212">
        <f>IF(N1527="zákl. přenesená",J1527,0)</f>
        <v>0</v>
      </c>
      <c r="BH1527" s="212">
        <f>IF(N1527="sníž. přenesená",J1527,0)</f>
        <v>0</v>
      </c>
      <c r="BI1527" s="212">
        <f>IF(N1527="nulová",J1527,0)</f>
        <v>0</v>
      </c>
      <c r="BJ1527" s="18" t="s">
        <v>83</v>
      </c>
      <c r="BK1527" s="212">
        <f>ROUND(I1527*H1527,2)</f>
        <v>0</v>
      </c>
      <c r="BL1527" s="18" t="s">
        <v>221</v>
      </c>
      <c r="BM1527" s="211" t="s">
        <v>3918</v>
      </c>
    </row>
    <row r="1528" s="10" customFormat="1">
      <c r="A1528" s="10"/>
      <c r="B1528" s="218"/>
      <c r="C1528" s="219"/>
      <c r="D1528" s="213" t="s">
        <v>199</v>
      </c>
      <c r="E1528" s="220" t="s">
        <v>1</v>
      </c>
      <c r="F1528" s="221" t="s">
        <v>3410</v>
      </c>
      <c r="G1528" s="219"/>
      <c r="H1528" s="220" t="s">
        <v>1</v>
      </c>
      <c r="I1528" s="222"/>
      <c r="J1528" s="219"/>
      <c r="K1528" s="219"/>
      <c r="L1528" s="223"/>
      <c r="M1528" s="224"/>
      <c r="N1528" s="225"/>
      <c r="O1528" s="225"/>
      <c r="P1528" s="225"/>
      <c r="Q1528" s="225"/>
      <c r="R1528" s="225"/>
      <c r="S1528" s="225"/>
      <c r="T1528" s="226"/>
      <c r="U1528" s="10"/>
      <c r="V1528" s="10"/>
      <c r="W1528" s="10"/>
      <c r="X1528" s="10"/>
      <c r="Y1528" s="10"/>
      <c r="Z1528" s="10"/>
      <c r="AA1528" s="10"/>
      <c r="AB1528" s="10"/>
      <c r="AC1528" s="10"/>
      <c r="AD1528" s="10"/>
      <c r="AE1528" s="10"/>
      <c r="AT1528" s="227" t="s">
        <v>199</v>
      </c>
      <c r="AU1528" s="227" t="s">
        <v>85</v>
      </c>
      <c r="AV1528" s="10" t="s">
        <v>83</v>
      </c>
      <c r="AW1528" s="10" t="s">
        <v>32</v>
      </c>
      <c r="AX1528" s="10" t="s">
        <v>76</v>
      </c>
      <c r="AY1528" s="227" t="s">
        <v>195</v>
      </c>
    </row>
    <row r="1529" s="10" customFormat="1">
      <c r="A1529" s="10"/>
      <c r="B1529" s="218"/>
      <c r="C1529" s="219"/>
      <c r="D1529" s="213" t="s">
        <v>199</v>
      </c>
      <c r="E1529" s="220" t="s">
        <v>1</v>
      </c>
      <c r="F1529" s="221" t="s">
        <v>3919</v>
      </c>
      <c r="G1529" s="219"/>
      <c r="H1529" s="220" t="s">
        <v>1</v>
      </c>
      <c r="I1529" s="222"/>
      <c r="J1529" s="219"/>
      <c r="K1529" s="219"/>
      <c r="L1529" s="223"/>
      <c r="M1529" s="224"/>
      <c r="N1529" s="225"/>
      <c r="O1529" s="225"/>
      <c r="P1529" s="225"/>
      <c r="Q1529" s="225"/>
      <c r="R1529" s="225"/>
      <c r="S1529" s="225"/>
      <c r="T1529" s="226"/>
      <c r="U1529" s="10"/>
      <c r="V1529" s="10"/>
      <c r="W1529" s="10"/>
      <c r="X1529" s="10"/>
      <c r="Y1529" s="10"/>
      <c r="Z1529" s="10"/>
      <c r="AA1529" s="10"/>
      <c r="AB1529" s="10"/>
      <c r="AC1529" s="10"/>
      <c r="AD1529" s="10"/>
      <c r="AE1529" s="10"/>
      <c r="AT1529" s="227" t="s">
        <v>199</v>
      </c>
      <c r="AU1529" s="227" t="s">
        <v>85</v>
      </c>
      <c r="AV1529" s="10" t="s">
        <v>83</v>
      </c>
      <c r="AW1529" s="10" t="s">
        <v>32</v>
      </c>
      <c r="AX1529" s="10" t="s">
        <v>76</v>
      </c>
      <c r="AY1529" s="227" t="s">
        <v>195</v>
      </c>
    </row>
    <row r="1530" s="11" customFormat="1">
      <c r="A1530" s="11"/>
      <c r="B1530" s="228"/>
      <c r="C1530" s="229"/>
      <c r="D1530" s="213" t="s">
        <v>199</v>
      </c>
      <c r="E1530" s="230" t="s">
        <v>1</v>
      </c>
      <c r="F1530" s="231" t="s">
        <v>3412</v>
      </c>
      <c r="G1530" s="229"/>
      <c r="H1530" s="232">
        <v>10</v>
      </c>
      <c r="I1530" s="233"/>
      <c r="J1530" s="229"/>
      <c r="K1530" s="229"/>
      <c r="L1530" s="234"/>
      <c r="M1530" s="235"/>
      <c r="N1530" s="236"/>
      <c r="O1530" s="236"/>
      <c r="P1530" s="236"/>
      <c r="Q1530" s="236"/>
      <c r="R1530" s="236"/>
      <c r="S1530" s="236"/>
      <c r="T1530" s="237"/>
      <c r="U1530" s="11"/>
      <c r="V1530" s="11"/>
      <c r="W1530" s="11"/>
      <c r="X1530" s="11"/>
      <c r="Y1530" s="11"/>
      <c r="Z1530" s="11"/>
      <c r="AA1530" s="11"/>
      <c r="AB1530" s="11"/>
      <c r="AC1530" s="11"/>
      <c r="AD1530" s="11"/>
      <c r="AE1530" s="11"/>
      <c r="AT1530" s="238" t="s">
        <v>199</v>
      </c>
      <c r="AU1530" s="238" t="s">
        <v>85</v>
      </c>
      <c r="AV1530" s="11" t="s">
        <v>85</v>
      </c>
      <c r="AW1530" s="11" t="s">
        <v>32</v>
      </c>
      <c r="AX1530" s="11" t="s">
        <v>76</v>
      </c>
      <c r="AY1530" s="238" t="s">
        <v>195</v>
      </c>
    </row>
    <row r="1531" s="15" customFormat="1">
      <c r="A1531" s="15"/>
      <c r="B1531" s="287"/>
      <c r="C1531" s="288"/>
      <c r="D1531" s="213" t="s">
        <v>199</v>
      </c>
      <c r="E1531" s="289" t="s">
        <v>1</v>
      </c>
      <c r="F1531" s="290" t="s">
        <v>1422</v>
      </c>
      <c r="G1531" s="288"/>
      <c r="H1531" s="291">
        <v>10</v>
      </c>
      <c r="I1531" s="292"/>
      <c r="J1531" s="288"/>
      <c r="K1531" s="288"/>
      <c r="L1531" s="293"/>
      <c r="M1531" s="294"/>
      <c r="N1531" s="295"/>
      <c r="O1531" s="295"/>
      <c r="P1531" s="295"/>
      <c r="Q1531" s="295"/>
      <c r="R1531" s="295"/>
      <c r="S1531" s="295"/>
      <c r="T1531" s="296"/>
      <c r="U1531" s="15"/>
      <c r="V1531" s="15"/>
      <c r="W1531" s="15"/>
      <c r="X1531" s="15"/>
      <c r="Y1531" s="15"/>
      <c r="Z1531" s="15"/>
      <c r="AA1531" s="15"/>
      <c r="AB1531" s="15"/>
      <c r="AC1531" s="15"/>
      <c r="AD1531" s="15"/>
      <c r="AE1531" s="15"/>
      <c r="AT1531" s="297" t="s">
        <v>199</v>
      </c>
      <c r="AU1531" s="297" t="s">
        <v>85</v>
      </c>
      <c r="AV1531" s="15" t="s">
        <v>234</v>
      </c>
      <c r="AW1531" s="15" t="s">
        <v>32</v>
      </c>
      <c r="AX1531" s="15" t="s">
        <v>83</v>
      </c>
      <c r="AY1531" s="297" t="s">
        <v>195</v>
      </c>
    </row>
    <row r="1532" s="2" customFormat="1" ht="24.15" customHeight="1">
      <c r="A1532" s="39"/>
      <c r="B1532" s="40"/>
      <c r="C1532" s="200" t="s">
        <v>644</v>
      </c>
      <c r="D1532" s="200" t="s">
        <v>191</v>
      </c>
      <c r="E1532" s="201" t="s">
        <v>3094</v>
      </c>
      <c r="F1532" s="202" t="s">
        <v>3095</v>
      </c>
      <c r="G1532" s="203" t="s">
        <v>1804</v>
      </c>
      <c r="H1532" s="204">
        <v>7</v>
      </c>
      <c r="I1532" s="205"/>
      <c r="J1532" s="206">
        <f>ROUND(I1532*H1532,2)</f>
        <v>0</v>
      </c>
      <c r="K1532" s="202" t="s">
        <v>1412</v>
      </c>
      <c r="L1532" s="45"/>
      <c r="M1532" s="207" t="s">
        <v>1</v>
      </c>
      <c r="N1532" s="208" t="s">
        <v>41</v>
      </c>
      <c r="O1532" s="92"/>
      <c r="P1532" s="209">
        <f>O1532*H1532</f>
        <v>0</v>
      </c>
      <c r="Q1532" s="209">
        <v>0.00040000000000000002</v>
      </c>
      <c r="R1532" s="209">
        <f>Q1532*H1532</f>
        <v>0.0028</v>
      </c>
      <c r="S1532" s="209">
        <v>0</v>
      </c>
      <c r="T1532" s="210">
        <f>S1532*H1532</f>
        <v>0</v>
      </c>
      <c r="U1532" s="39"/>
      <c r="V1532" s="39"/>
      <c r="W1532" s="39"/>
      <c r="X1532" s="39"/>
      <c r="Y1532" s="39"/>
      <c r="Z1532" s="39"/>
      <c r="AA1532" s="39"/>
      <c r="AB1532" s="39"/>
      <c r="AC1532" s="39"/>
      <c r="AD1532" s="39"/>
      <c r="AE1532" s="39"/>
      <c r="AR1532" s="211" t="s">
        <v>234</v>
      </c>
      <c r="AT1532" s="211" t="s">
        <v>191</v>
      </c>
      <c r="AU1532" s="211" t="s">
        <v>85</v>
      </c>
      <c r="AY1532" s="18" t="s">
        <v>195</v>
      </c>
      <c r="BE1532" s="212">
        <f>IF(N1532="základní",J1532,0)</f>
        <v>0</v>
      </c>
      <c r="BF1532" s="212">
        <f>IF(N1532="snížená",J1532,0)</f>
        <v>0</v>
      </c>
      <c r="BG1532" s="212">
        <f>IF(N1532="zákl. přenesená",J1532,0)</f>
        <v>0</v>
      </c>
      <c r="BH1532" s="212">
        <f>IF(N1532="sníž. přenesená",J1532,0)</f>
        <v>0</v>
      </c>
      <c r="BI1532" s="212">
        <f>IF(N1532="nulová",J1532,0)</f>
        <v>0</v>
      </c>
      <c r="BJ1532" s="18" t="s">
        <v>83</v>
      </c>
      <c r="BK1532" s="212">
        <f>ROUND(I1532*H1532,2)</f>
        <v>0</v>
      </c>
      <c r="BL1532" s="18" t="s">
        <v>234</v>
      </c>
      <c r="BM1532" s="211" t="s">
        <v>3920</v>
      </c>
    </row>
    <row r="1533" s="2" customFormat="1">
      <c r="A1533" s="39"/>
      <c r="B1533" s="40"/>
      <c r="C1533" s="41"/>
      <c r="D1533" s="213" t="s">
        <v>197</v>
      </c>
      <c r="E1533" s="41"/>
      <c r="F1533" s="214" t="s">
        <v>3097</v>
      </c>
      <c r="G1533" s="41"/>
      <c r="H1533" s="41"/>
      <c r="I1533" s="215"/>
      <c r="J1533" s="41"/>
      <c r="K1533" s="41"/>
      <c r="L1533" s="45"/>
      <c r="M1533" s="216"/>
      <c r="N1533" s="217"/>
      <c r="O1533" s="92"/>
      <c r="P1533" s="92"/>
      <c r="Q1533" s="92"/>
      <c r="R1533" s="92"/>
      <c r="S1533" s="92"/>
      <c r="T1533" s="93"/>
      <c r="U1533" s="39"/>
      <c r="V1533" s="39"/>
      <c r="W1533" s="39"/>
      <c r="X1533" s="39"/>
      <c r="Y1533" s="39"/>
      <c r="Z1533" s="39"/>
      <c r="AA1533" s="39"/>
      <c r="AB1533" s="39"/>
      <c r="AC1533" s="39"/>
      <c r="AD1533" s="39"/>
      <c r="AE1533" s="39"/>
      <c r="AT1533" s="18" t="s">
        <v>197</v>
      </c>
      <c r="AU1533" s="18" t="s">
        <v>85</v>
      </c>
    </row>
    <row r="1534" s="10" customFormat="1">
      <c r="A1534" s="10"/>
      <c r="B1534" s="218"/>
      <c r="C1534" s="219"/>
      <c r="D1534" s="213" t="s">
        <v>199</v>
      </c>
      <c r="E1534" s="220" t="s">
        <v>1</v>
      </c>
      <c r="F1534" s="221" t="s">
        <v>3410</v>
      </c>
      <c r="G1534" s="219"/>
      <c r="H1534" s="220" t="s">
        <v>1</v>
      </c>
      <c r="I1534" s="222"/>
      <c r="J1534" s="219"/>
      <c r="K1534" s="219"/>
      <c r="L1534" s="223"/>
      <c r="M1534" s="224"/>
      <c r="N1534" s="225"/>
      <c r="O1534" s="225"/>
      <c r="P1534" s="225"/>
      <c r="Q1534" s="225"/>
      <c r="R1534" s="225"/>
      <c r="S1534" s="225"/>
      <c r="T1534" s="226"/>
      <c r="U1534" s="10"/>
      <c r="V1534" s="10"/>
      <c r="W1534" s="10"/>
      <c r="X1534" s="10"/>
      <c r="Y1534" s="10"/>
      <c r="Z1534" s="10"/>
      <c r="AA1534" s="10"/>
      <c r="AB1534" s="10"/>
      <c r="AC1534" s="10"/>
      <c r="AD1534" s="10"/>
      <c r="AE1534" s="10"/>
      <c r="AT1534" s="227" t="s">
        <v>199</v>
      </c>
      <c r="AU1534" s="227" t="s">
        <v>85</v>
      </c>
      <c r="AV1534" s="10" t="s">
        <v>83</v>
      </c>
      <c r="AW1534" s="10" t="s">
        <v>32</v>
      </c>
      <c r="AX1534" s="10" t="s">
        <v>76</v>
      </c>
      <c r="AY1534" s="227" t="s">
        <v>195</v>
      </c>
    </row>
    <row r="1535" s="10" customFormat="1">
      <c r="A1535" s="10"/>
      <c r="B1535" s="218"/>
      <c r="C1535" s="219"/>
      <c r="D1535" s="213" t="s">
        <v>199</v>
      </c>
      <c r="E1535" s="220" t="s">
        <v>1</v>
      </c>
      <c r="F1535" s="221" t="s">
        <v>3919</v>
      </c>
      <c r="G1535" s="219"/>
      <c r="H1535" s="220" t="s">
        <v>1</v>
      </c>
      <c r="I1535" s="222"/>
      <c r="J1535" s="219"/>
      <c r="K1535" s="219"/>
      <c r="L1535" s="223"/>
      <c r="M1535" s="224"/>
      <c r="N1535" s="225"/>
      <c r="O1535" s="225"/>
      <c r="P1535" s="225"/>
      <c r="Q1535" s="225"/>
      <c r="R1535" s="225"/>
      <c r="S1535" s="225"/>
      <c r="T1535" s="226"/>
      <c r="U1535" s="10"/>
      <c r="V1535" s="10"/>
      <c r="W1535" s="10"/>
      <c r="X1535" s="10"/>
      <c r="Y1535" s="10"/>
      <c r="Z1535" s="10"/>
      <c r="AA1535" s="10"/>
      <c r="AB1535" s="10"/>
      <c r="AC1535" s="10"/>
      <c r="AD1535" s="10"/>
      <c r="AE1535" s="10"/>
      <c r="AT1535" s="227" t="s">
        <v>199</v>
      </c>
      <c r="AU1535" s="227" t="s">
        <v>85</v>
      </c>
      <c r="AV1535" s="10" t="s">
        <v>83</v>
      </c>
      <c r="AW1535" s="10" t="s">
        <v>32</v>
      </c>
      <c r="AX1535" s="10" t="s">
        <v>76</v>
      </c>
      <c r="AY1535" s="227" t="s">
        <v>195</v>
      </c>
    </row>
    <row r="1536" s="11" customFormat="1">
      <c r="A1536" s="11"/>
      <c r="B1536" s="228"/>
      <c r="C1536" s="229"/>
      <c r="D1536" s="213" t="s">
        <v>199</v>
      </c>
      <c r="E1536" s="230" t="s">
        <v>1</v>
      </c>
      <c r="F1536" s="231" t="s">
        <v>3921</v>
      </c>
      <c r="G1536" s="229"/>
      <c r="H1536" s="232">
        <v>7</v>
      </c>
      <c r="I1536" s="233"/>
      <c r="J1536" s="229"/>
      <c r="K1536" s="229"/>
      <c r="L1536" s="234"/>
      <c r="M1536" s="235"/>
      <c r="N1536" s="236"/>
      <c r="O1536" s="236"/>
      <c r="P1536" s="236"/>
      <c r="Q1536" s="236"/>
      <c r="R1536" s="236"/>
      <c r="S1536" s="236"/>
      <c r="T1536" s="237"/>
      <c r="U1536" s="11"/>
      <c r="V1536" s="11"/>
      <c r="W1536" s="11"/>
      <c r="X1536" s="11"/>
      <c r="Y1536" s="11"/>
      <c r="Z1536" s="11"/>
      <c r="AA1536" s="11"/>
      <c r="AB1536" s="11"/>
      <c r="AC1536" s="11"/>
      <c r="AD1536" s="11"/>
      <c r="AE1536" s="11"/>
      <c r="AT1536" s="238" t="s">
        <v>199</v>
      </c>
      <c r="AU1536" s="238" t="s">
        <v>85</v>
      </c>
      <c r="AV1536" s="11" t="s">
        <v>85</v>
      </c>
      <c r="AW1536" s="11" t="s">
        <v>32</v>
      </c>
      <c r="AX1536" s="11" t="s">
        <v>76</v>
      </c>
      <c r="AY1536" s="238" t="s">
        <v>195</v>
      </c>
    </row>
    <row r="1537" s="15" customFormat="1">
      <c r="A1537" s="15"/>
      <c r="B1537" s="287"/>
      <c r="C1537" s="288"/>
      <c r="D1537" s="213" t="s">
        <v>199</v>
      </c>
      <c r="E1537" s="289" t="s">
        <v>1</v>
      </c>
      <c r="F1537" s="290" t="s">
        <v>1422</v>
      </c>
      <c r="G1537" s="288"/>
      <c r="H1537" s="291">
        <v>7</v>
      </c>
      <c r="I1537" s="292"/>
      <c r="J1537" s="288"/>
      <c r="K1537" s="288"/>
      <c r="L1537" s="293"/>
      <c r="M1537" s="294"/>
      <c r="N1537" s="295"/>
      <c r="O1537" s="295"/>
      <c r="P1537" s="295"/>
      <c r="Q1537" s="295"/>
      <c r="R1537" s="295"/>
      <c r="S1537" s="295"/>
      <c r="T1537" s="296"/>
      <c r="U1537" s="15"/>
      <c r="V1537" s="15"/>
      <c r="W1537" s="15"/>
      <c r="X1537" s="15"/>
      <c r="Y1537" s="15"/>
      <c r="Z1537" s="15"/>
      <c r="AA1537" s="15"/>
      <c r="AB1537" s="15"/>
      <c r="AC1537" s="15"/>
      <c r="AD1537" s="15"/>
      <c r="AE1537" s="15"/>
      <c r="AT1537" s="297" t="s">
        <v>199</v>
      </c>
      <c r="AU1537" s="297" t="s">
        <v>85</v>
      </c>
      <c r="AV1537" s="15" t="s">
        <v>234</v>
      </c>
      <c r="AW1537" s="15" t="s">
        <v>32</v>
      </c>
      <c r="AX1537" s="15" t="s">
        <v>83</v>
      </c>
      <c r="AY1537" s="297" t="s">
        <v>195</v>
      </c>
    </row>
    <row r="1538" s="2" customFormat="1" ht="21.75" customHeight="1">
      <c r="A1538" s="39"/>
      <c r="B1538" s="40"/>
      <c r="C1538" s="200" t="s">
        <v>647</v>
      </c>
      <c r="D1538" s="200" t="s">
        <v>191</v>
      </c>
      <c r="E1538" s="201" t="s">
        <v>3100</v>
      </c>
      <c r="F1538" s="202" t="s">
        <v>3101</v>
      </c>
      <c r="G1538" s="203" t="s">
        <v>1804</v>
      </c>
      <c r="H1538" s="204">
        <v>2</v>
      </c>
      <c r="I1538" s="205"/>
      <c r="J1538" s="206">
        <f>ROUND(I1538*H1538,2)</f>
        <v>0</v>
      </c>
      <c r="K1538" s="202" t="s">
        <v>1412</v>
      </c>
      <c r="L1538" s="45"/>
      <c r="M1538" s="207" t="s">
        <v>1</v>
      </c>
      <c r="N1538" s="208" t="s">
        <v>41</v>
      </c>
      <c r="O1538" s="92"/>
      <c r="P1538" s="209">
        <f>O1538*H1538</f>
        <v>0</v>
      </c>
      <c r="Q1538" s="209">
        <v>0.00114</v>
      </c>
      <c r="R1538" s="209">
        <f>Q1538*H1538</f>
        <v>0.0022799999999999999</v>
      </c>
      <c r="S1538" s="209">
        <v>0</v>
      </c>
      <c r="T1538" s="210">
        <f>S1538*H1538</f>
        <v>0</v>
      </c>
      <c r="U1538" s="39"/>
      <c r="V1538" s="39"/>
      <c r="W1538" s="39"/>
      <c r="X1538" s="39"/>
      <c r="Y1538" s="39"/>
      <c r="Z1538" s="39"/>
      <c r="AA1538" s="39"/>
      <c r="AB1538" s="39"/>
      <c r="AC1538" s="39"/>
      <c r="AD1538" s="39"/>
      <c r="AE1538" s="39"/>
      <c r="AR1538" s="211" t="s">
        <v>234</v>
      </c>
      <c r="AT1538" s="211" t="s">
        <v>191</v>
      </c>
      <c r="AU1538" s="211" t="s">
        <v>85</v>
      </c>
      <c r="AY1538" s="18" t="s">
        <v>195</v>
      </c>
      <c r="BE1538" s="212">
        <f>IF(N1538="základní",J1538,0)</f>
        <v>0</v>
      </c>
      <c r="BF1538" s="212">
        <f>IF(N1538="snížená",J1538,0)</f>
        <v>0</v>
      </c>
      <c r="BG1538" s="212">
        <f>IF(N1538="zákl. přenesená",J1538,0)</f>
        <v>0</v>
      </c>
      <c r="BH1538" s="212">
        <f>IF(N1538="sníž. přenesená",J1538,0)</f>
        <v>0</v>
      </c>
      <c r="BI1538" s="212">
        <f>IF(N1538="nulová",J1538,0)</f>
        <v>0</v>
      </c>
      <c r="BJ1538" s="18" t="s">
        <v>83</v>
      </c>
      <c r="BK1538" s="212">
        <f>ROUND(I1538*H1538,2)</f>
        <v>0</v>
      </c>
      <c r="BL1538" s="18" t="s">
        <v>234</v>
      </c>
      <c r="BM1538" s="211" t="s">
        <v>3922</v>
      </c>
    </row>
    <row r="1539" s="10" customFormat="1">
      <c r="A1539" s="10"/>
      <c r="B1539" s="218"/>
      <c r="C1539" s="219"/>
      <c r="D1539" s="213" t="s">
        <v>199</v>
      </c>
      <c r="E1539" s="220" t="s">
        <v>1</v>
      </c>
      <c r="F1539" s="221" t="s">
        <v>3410</v>
      </c>
      <c r="G1539" s="219"/>
      <c r="H1539" s="220" t="s">
        <v>1</v>
      </c>
      <c r="I1539" s="222"/>
      <c r="J1539" s="219"/>
      <c r="K1539" s="219"/>
      <c r="L1539" s="223"/>
      <c r="M1539" s="224"/>
      <c r="N1539" s="225"/>
      <c r="O1539" s="225"/>
      <c r="P1539" s="225"/>
      <c r="Q1539" s="225"/>
      <c r="R1539" s="225"/>
      <c r="S1539" s="225"/>
      <c r="T1539" s="226"/>
      <c r="U1539" s="10"/>
      <c r="V1539" s="10"/>
      <c r="W1539" s="10"/>
      <c r="X1539" s="10"/>
      <c r="Y1539" s="10"/>
      <c r="Z1539" s="10"/>
      <c r="AA1539" s="10"/>
      <c r="AB1539" s="10"/>
      <c r="AC1539" s="10"/>
      <c r="AD1539" s="10"/>
      <c r="AE1539" s="10"/>
      <c r="AT1539" s="227" t="s">
        <v>199</v>
      </c>
      <c r="AU1539" s="227" t="s">
        <v>85</v>
      </c>
      <c r="AV1539" s="10" t="s">
        <v>83</v>
      </c>
      <c r="AW1539" s="10" t="s">
        <v>32</v>
      </c>
      <c r="AX1539" s="10" t="s">
        <v>76</v>
      </c>
      <c r="AY1539" s="227" t="s">
        <v>195</v>
      </c>
    </row>
    <row r="1540" s="10" customFormat="1">
      <c r="A1540" s="10"/>
      <c r="B1540" s="218"/>
      <c r="C1540" s="219"/>
      <c r="D1540" s="213" t="s">
        <v>199</v>
      </c>
      <c r="E1540" s="220" t="s">
        <v>1</v>
      </c>
      <c r="F1540" s="221" t="s">
        <v>3923</v>
      </c>
      <c r="G1540" s="219"/>
      <c r="H1540" s="220" t="s">
        <v>1</v>
      </c>
      <c r="I1540" s="222"/>
      <c r="J1540" s="219"/>
      <c r="K1540" s="219"/>
      <c r="L1540" s="223"/>
      <c r="M1540" s="224"/>
      <c r="N1540" s="225"/>
      <c r="O1540" s="225"/>
      <c r="P1540" s="225"/>
      <c r="Q1540" s="225"/>
      <c r="R1540" s="225"/>
      <c r="S1540" s="225"/>
      <c r="T1540" s="226"/>
      <c r="U1540" s="10"/>
      <c r="V1540" s="10"/>
      <c r="W1540" s="10"/>
      <c r="X1540" s="10"/>
      <c r="Y1540" s="10"/>
      <c r="Z1540" s="10"/>
      <c r="AA1540" s="10"/>
      <c r="AB1540" s="10"/>
      <c r="AC1540" s="10"/>
      <c r="AD1540" s="10"/>
      <c r="AE1540" s="10"/>
      <c r="AT1540" s="227" t="s">
        <v>199</v>
      </c>
      <c r="AU1540" s="227" t="s">
        <v>85</v>
      </c>
      <c r="AV1540" s="10" t="s">
        <v>83</v>
      </c>
      <c r="AW1540" s="10" t="s">
        <v>32</v>
      </c>
      <c r="AX1540" s="10" t="s">
        <v>76</v>
      </c>
      <c r="AY1540" s="227" t="s">
        <v>195</v>
      </c>
    </row>
    <row r="1541" s="11" customFormat="1">
      <c r="A1541" s="11"/>
      <c r="B1541" s="228"/>
      <c r="C1541" s="229"/>
      <c r="D1541" s="213" t="s">
        <v>199</v>
      </c>
      <c r="E1541" s="230" t="s">
        <v>1</v>
      </c>
      <c r="F1541" s="231" t="s">
        <v>3924</v>
      </c>
      <c r="G1541" s="229"/>
      <c r="H1541" s="232">
        <v>2</v>
      </c>
      <c r="I1541" s="233"/>
      <c r="J1541" s="229"/>
      <c r="K1541" s="229"/>
      <c r="L1541" s="234"/>
      <c r="M1541" s="235"/>
      <c r="N1541" s="236"/>
      <c r="O1541" s="236"/>
      <c r="P1541" s="236"/>
      <c r="Q1541" s="236"/>
      <c r="R1541" s="236"/>
      <c r="S1541" s="236"/>
      <c r="T1541" s="237"/>
      <c r="U1541" s="11"/>
      <c r="V1541" s="11"/>
      <c r="W1541" s="11"/>
      <c r="X1541" s="11"/>
      <c r="Y1541" s="11"/>
      <c r="Z1541" s="11"/>
      <c r="AA1541" s="11"/>
      <c r="AB1541" s="11"/>
      <c r="AC1541" s="11"/>
      <c r="AD1541" s="11"/>
      <c r="AE1541" s="11"/>
      <c r="AT1541" s="238" t="s">
        <v>199</v>
      </c>
      <c r="AU1541" s="238" t="s">
        <v>85</v>
      </c>
      <c r="AV1541" s="11" t="s">
        <v>85</v>
      </c>
      <c r="AW1541" s="11" t="s">
        <v>32</v>
      </c>
      <c r="AX1541" s="11" t="s">
        <v>76</v>
      </c>
      <c r="AY1541" s="238" t="s">
        <v>195</v>
      </c>
    </row>
    <row r="1542" s="15" customFormat="1">
      <c r="A1542" s="15"/>
      <c r="B1542" s="287"/>
      <c r="C1542" s="288"/>
      <c r="D1542" s="213" t="s">
        <v>199</v>
      </c>
      <c r="E1542" s="289" t="s">
        <v>1</v>
      </c>
      <c r="F1542" s="290" t="s">
        <v>1422</v>
      </c>
      <c r="G1542" s="288"/>
      <c r="H1542" s="291">
        <v>2</v>
      </c>
      <c r="I1542" s="292"/>
      <c r="J1542" s="288"/>
      <c r="K1542" s="288"/>
      <c r="L1542" s="293"/>
      <c r="M1542" s="309"/>
      <c r="N1542" s="310"/>
      <c r="O1542" s="310"/>
      <c r="P1542" s="310"/>
      <c r="Q1542" s="310"/>
      <c r="R1542" s="310"/>
      <c r="S1542" s="310"/>
      <c r="T1542" s="311"/>
      <c r="U1542" s="15"/>
      <c r="V1542" s="15"/>
      <c r="W1542" s="15"/>
      <c r="X1542" s="15"/>
      <c r="Y1542" s="15"/>
      <c r="Z1542" s="15"/>
      <c r="AA1542" s="15"/>
      <c r="AB1542" s="15"/>
      <c r="AC1542" s="15"/>
      <c r="AD1542" s="15"/>
      <c r="AE1542" s="15"/>
      <c r="AT1542" s="297" t="s">
        <v>199</v>
      </c>
      <c r="AU1542" s="297" t="s">
        <v>85</v>
      </c>
      <c r="AV1542" s="15" t="s">
        <v>234</v>
      </c>
      <c r="AW1542" s="15" t="s">
        <v>32</v>
      </c>
      <c r="AX1542" s="15" t="s">
        <v>83</v>
      </c>
      <c r="AY1542" s="297" t="s">
        <v>195</v>
      </c>
    </row>
    <row r="1543" s="2" customFormat="1" ht="6.96" customHeight="1">
      <c r="A1543" s="39"/>
      <c r="B1543" s="67"/>
      <c r="C1543" s="68"/>
      <c r="D1543" s="68"/>
      <c r="E1543" s="68"/>
      <c r="F1543" s="68"/>
      <c r="G1543" s="68"/>
      <c r="H1543" s="68"/>
      <c r="I1543" s="68"/>
      <c r="J1543" s="68"/>
      <c r="K1543" s="68"/>
      <c r="L1543" s="45"/>
      <c r="M1543" s="39"/>
      <c r="O1543" s="39"/>
      <c r="P1543" s="39"/>
      <c r="Q1543" s="39"/>
      <c r="R1543" s="39"/>
      <c r="S1543" s="39"/>
      <c r="T1543" s="39"/>
      <c r="U1543" s="39"/>
      <c r="V1543" s="39"/>
      <c r="W1543" s="39"/>
      <c r="X1543" s="39"/>
      <c r="Y1543" s="39"/>
      <c r="Z1543" s="39"/>
      <c r="AA1543" s="39"/>
      <c r="AB1543" s="39"/>
      <c r="AC1543" s="39"/>
      <c r="AD1543" s="39"/>
      <c r="AE1543" s="39"/>
    </row>
  </sheetData>
  <sheetProtection sheet="1" autoFilter="0" formatColumns="0" formatRows="0" objects="1" scenarios="1" spinCount="100000" saltValue="9lqHYf7ufroEVzTVInigJM3c0Lj+QvqIo/3dZhNT5zDKbimADpScEVXFRxODnLdmMZLz8GFa2fk1t+vaGgMgzQ==" hashValue="qJFtlUlMy6CCb8BtEhRDi70qPI80cdAV/uL0MoIJckKy2sMgumuuorvBS72cvdDjZgcAasLudmcFiCe70H2wdA==" algorithmName="SHA-512" password="C71F"/>
  <autoFilter ref="C127:K1542"/>
  <mergeCells count="9">
    <mergeCell ref="E7:H7"/>
    <mergeCell ref="E9:H9"/>
    <mergeCell ref="E18:H18"/>
    <mergeCell ref="E27:H27"/>
    <mergeCell ref="E85:H85"/>
    <mergeCell ref="E87:H87"/>
    <mergeCell ref="E118:H118"/>
    <mergeCell ref="E120:H120"/>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133</v>
      </c>
    </row>
    <row r="3" s="1" customFormat="1" ht="6.96" customHeight="1">
      <c r="B3" s="147"/>
      <c r="C3" s="148"/>
      <c r="D3" s="148"/>
      <c r="E3" s="148"/>
      <c r="F3" s="148"/>
      <c r="G3" s="148"/>
      <c r="H3" s="148"/>
      <c r="I3" s="148"/>
      <c r="J3" s="148"/>
      <c r="K3" s="148"/>
      <c r="L3" s="21"/>
      <c r="AT3" s="18" t="s">
        <v>85</v>
      </c>
    </row>
    <row r="4" s="1" customFormat="1" ht="24.96" customHeight="1">
      <c r="B4" s="21"/>
      <c r="D4" s="149" t="s">
        <v>168</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SPLAŠKOVÁ KANALIZACE ÚSTÍ NAD ORLICÍ ČERNOVÍR</v>
      </c>
      <c r="F7" s="151"/>
      <c r="G7" s="151"/>
      <c r="H7" s="151"/>
      <c r="L7" s="21"/>
    </row>
    <row r="8" s="1" customFormat="1" ht="12" customHeight="1">
      <c r="B8" s="21"/>
      <c r="D8" s="151" t="s">
        <v>169</v>
      </c>
      <c r="L8" s="21"/>
    </row>
    <row r="9" s="2" customFormat="1" ht="16.5" customHeight="1">
      <c r="A9" s="39"/>
      <c r="B9" s="45"/>
      <c r="C9" s="39"/>
      <c r="D9" s="39"/>
      <c r="E9" s="152" t="s">
        <v>3925</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1" t="s">
        <v>171</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3" t="s">
        <v>3926</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1" t="s">
        <v>18</v>
      </c>
      <c r="E13" s="39"/>
      <c r="F13" s="142" t="s">
        <v>134</v>
      </c>
      <c r="G13" s="39"/>
      <c r="H13" s="39"/>
      <c r="I13" s="151"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1" t="s">
        <v>20</v>
      </c>
      <c r="E14" s="39"/>
      <c r="F14" s="142" t="s">
        <v>21</v>
      </c>
      <c r="G14" s="39"/>
      <c r="H14" s="39"/>
      <c r="I14" s="151" t="s">
        <v>22</v>
      </c>
      <c r="J14" s="154" t="str">
        <f>'Rekapitulace stavby'!AN8</f>
        <v>18. 10. 2021</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1" t="s">
        <v>24</v>
      </c>
      <c r="E16" s="39"/>
      <c r="F16" s="39"/>
      <c r="G16" s="39"/>
      <c r="H16" s="39"/>
      <c r="I16" s="151" t="s">
        <v>25</v>
      </c>
      <c r="J16" s="142" t="s">
        <v>1</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3927</v>
      </c>
      <c r="F17" s="39"/>
      <c r="G17" s="39"/>
      <c r="H17" s="39"/>
      <c r="I17" s="151" t="s">
        <v>27</v>
      </c>
      <c r="J17" s="142" t="s">
        <v>1</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1" t="s">
        <v>28</v>
      </c>
      <c r="E19" s="39"/>
      <c r="F19" s="39"/>
      <c r="G19" s="39"/>
      <c r="H19" s="39"/>
      <c r="I19" s="151"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1" t="s">
        <v>27</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1" t="s">
        <v>30</v>
      </c>
      <c r="E22" s="39"/>
      <c r="F22" s="39"/>
      <c r="G22" s="39"/>
      <c r="H22" s="39"/>
      <c r="I22" s="151" t="s">
        <v>25</v>
      </c>
      <c r="J22" s="142" t="s">
        <v>3928</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3929</v>
      </c>
      <c r="F23" s="39"/>
      <c r="G23" s="39"/>
      <c r="H23" s="39"/>
      <c r="I23" s="151" t="s">
        <v>27</v>
      </c>
      <c r="J23" s="142" t="s">
        <v>1</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1" t="s">
        <v>33</v>
      </c>
      <c r="E25" s="39"/>
      <c r="F25" s="39"/>
      <c r="G25" s="39"/>
      <c r="H25" s="39"/>
      <c r="I25" s="151" t="s">
        <v>25</v>
      </c>
      <c r="J25" s="142" t="s">
        <v>3930</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
        <v>3931</v>
      </c>
      <c r="F26" s="39"/>
      <c r="G26" s="39"/>
      <c r="H26" s="39"/>
      <c r="I26" s="151" t="s">
        <v>27</v>
      </c>
      <c r="J26" s="142" t="s">
        <v>1</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1" t="s">
        <v>35</v>
      </c>
      <c r="E28" s="39"/>
      <c r="F28" s="39"/>
      <c r="G28" s="39"/>
      <c r="H28" s="39"/>
      <c r="I28" s="39"/>
      <c r="J28" s="39"/>
      <c r="K28" s="39"/>
      <c r="L28" s="64"/>
      <c r="S28" s="39"/>
      <c r="T28" s="39"/>
      <c r="U28" s="39"/>
      <c r="V28" s="39"/>
      <c r="W28" s="39"/>
      <c r="X28" s="39"/>
      <c r="Y28" s="39"/>
      <c r="Z28" s="39"/>
      <c r="AA28" s="39"/>
      <c r="AB28" s="39"/>
      <c r="AC28" s="39"/>
      <c r="AD28" s="39"/>
      <c r="AE28" s="39"/>
    </row>
    <row r="29" s="8" customFormat="1" ht="16.5" customHeight="1">
      <c r="A29" s="155"/>
      <c r="B29" s="156"/>
      <c r="C29" s="155"/>
      <c r="D29" s="155"/>
      <c r="E29" s="157" t="s">
        <v>1</v>
      </c>
      <c r="F29" s="157"/>
      <c r="G29" s="157"/>
      <c r="H29" s="157"/>
      <c r="I29" s="155"/>
      <c r="J29" s="155"/>
      <c r="K29" s="155"/>
      <c r="L29" s="158"/>
      <c r="S29" s="155"/>
      <c r="T29" s="155"/>
      <c r="U29" s="155"/>
      <c r="V29" s="155"/>
      <c r="W29" s="155"/>
      <c r="X29" s="155"/>
      <c r="Y29" s="155"/>
      <c r="Z29" s="155"/>
      <c r="AA29" s="155"/>
      <c r="AB29" s="155"/>
      <c r="AC29" s="155"/>
      <c r="AD29" s="155"/>
      <c r="AE29" s="155"/>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25.44" customHeight="1">
      <c r="A32" s="39"/>
      <c r="B32" s="45"/>
      <c r="C32" s="39"/>
      <c r="D32" s="160" t="s">
        <v>36</v>
      </c>
      <c r="E32" s="39"/>
      <c r="F32" s="39"/>
      <c r="G32" s="39"/>
      <c r="H32" s="39"/>
      <c r="I32" s="39"/>
      <c r="J32" s="161">
        <f>ROUND(J129, 2)</f>
        <v>0</v>
      </c>
      <c r="K32" s="39"/>
      <c r="L32" s="64"/>
      <c r="S32" s="39"/>
      <c r="T32" s="39"/>
      <c r="U32" s="39"/>
      <c r="V32" s="39"/>
      <c r="W32" s="39"/>
      <c r="X32" s="39"/>
      <c r="Y32" s="39"/>
      <c r="Z32" s="39"/>
      <c r="AA32" s="39"/>
      <c r="AB32" s="39"/>
      <c r="AC32" s="39"/>
      <c r="AD32" s="39"/>
      <c r="AE32" s="39"/>
    </row>
    <row r="33" s="2" customFormat="1" ht="6.96" customHeight="1">
      <c r="A33" s="39"/>
      <c r="B33" s="45"/>
      <c r="C33" s="39"/>
      <c r="D33" s="159"/>
      <c r="E33" s="159"/>
      <c r="F33" s="159"/>
      <c r="G33" s="159"/>
      <c r="H33" s="159"/>
      <c r="I33" s="159"/>
      <c r="J33" s="159"/>
      <c r="K33" s="159"/>
      <c r="L33" s="64"/>
      <c r="S33" s="39"/>
      <c r="T33" s="39"/>
      <c r="U33" s="39"/>
      <c r="V33" s="39"/>
      <c r="W33" s="39"/>
      <c r="X33" s="39"/>
      <c r="Y33" s="39"/>
      <c r="Z33" s="39"/>
      <c r="AA33" s="39"/>
      <c r="AB33" s="39"/>
      <c r="AC33" s="39"/>
      <c r="AD33" s="39"/>
      <c r="AE33" s="39"/>
    </row>
    <row r="34" s="2" customFormat="1" ht="14.4" customHeight="1">
      <c r="A34" s="39"/>
      <c r="B34" s="45"/>
      <c r="C34" s="39"/>
      <c r="D34" s="39"/>
      <c r="E34" s="39"/>
      <c r="F34" s="162" t="s">
        <v>38</v>
      </c>
      <c r="G34" s="39"/>
      <c r="H34" s="39"/>
      <c r="I34" s="162" t="s">
        <v>37</v>
      </c>
      <c r="J34" s="162" t="s">
        <v>39</v>
      </c>
      <c r="K34" s="39"/>
      <c r="L34" s="64"/>
      <c r="S34" s="39"/>
      <c r="T34" s="39"/>
      <c r="U34" s="39"/>
      <c r="V34" s="39"/>
      <c r="W34" s="39"/>
      <c r="X34" s="39"/>
      <c r="Y34" s="39"/>
      <c r="Z34" s="39"/>
      <c r="AA34" s="39"/>
      <c r="AB34" s="39"/>
      <c r="AC34" s="39"/>
      <c r="AD34" s="39"/>
      <c r="AE34" s="39"/>
    </row>
    <row r="35" s="2" customFormat="1" ht="14.4" customHeight="1">
      <c r="A35" s="39"/>
      <c r="B35" s="45"/>
      <c r="C35" s="39"/>
      <c r="D35" s="163" t="s">
        <v>40</v>
      </c>
      <c r="E35" s="151" t="s">
        <v>41</v>
      </c>
      <c r="F35" s="164">
        <f>ROUND((SUM(BE129:BE1099)),  2)</f>
        <v>0</v>
      </c>
      <c r="G35" s="39"/>
      <c r="H35" s="39"/>
      <c r="I35" s="165">
        <v>0.20999999999999999</v>
      </c>
      <c r="J35" s="164">
        <f>ROUND(((SUM(BE129:BE1099))*I35),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1" t="s">
        <v>42</v>
      </c>
      <c r="F36" s="164">
        <f>ROUND((SUM(BF129:BF1099)),  2)</f>
        <v>0</v>
      </c>
      <c r="G36" s="39"/>
      <c r="H36" s="39"/>
      <c r="I36" s="165">
        <v>0.14999999999999999</v>
      </c>
      <c r="J36" s="164">
        <f>ROUND(((SUM(BF129:BF1099))*I36),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43</v>
      </c>
      <c r="F37" s="164">
        <f>ROUND((SUM(BG129:BG1099)),  2)</f>
        <v>0</v>
      </c>
      <c r="G37" s="39"/>
      <c r="H37" s="39"/>
      <c r="I37" s="165">
        <v>0.20999999999999999</v>
      </c>
      <c r="J37" s="164">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1" t="s">
        <v>44</v>
      </c>
      <c r="F38" s="164">
        <f>ROUND((SUM(BH129:BH1099)),  2)</f>
        <v>0</v>
      </c>
      <c r="G38" s="39"/>
      <c r="H38" s="39"/>
      <c r="I38" s="165">
        <v>0.14999999999999999</v>
      </c>
      <c r="J38" s="164">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1" t="s">
        <v>45</v>
      </c>
      <c r="F39" s="164">
        <f>ROUND((SUM(BI129:BI1099)),  2)</f>
        <v>0</v>
      </c>
      <c r="G39" s="39"/>
      <c r="H39" s="39"/>
      <c r="I39" s="165">
        <v>0</v>
      </c>
      <c r="J39" s="164">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6"/>
      <c r="D41" s="167" t="s">
        <v>46</v>
      </c>
      <c r="E41" s="168"/>
      <c r="F41" s="168"/>
      <c r="G41" s="169" t="s">
        <v>47</v>
      </c>
      <c r="H41" s="170" t="s">
        <v>48</v>
      </c>
      <c r="I41" s="168"/>
      <c r="J41" s="171">
        <f>SUM(J32:J39)</f>
        <v>0</v>
      </c>
      <c r="K41" s="172"/>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49</v>
      </c>
      <c r="E50" s="174"/>
      <c r="F50" s="174"/>
      <c r="G50" s="173" t="s">
        <v>50</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51</v>
      </c>
      <c r="E61" s="176"/>
      <c r="F61" s="177" t="s">
        <v>52</v>
      </c>
      <c r="G61" s="175" t="s">
        <v>51</v>
      </c>
      <c r="H61" s="176"/>
      <c r="I61" s="176"/>
      <c r="J61" s="178" t="s">
        <v>52</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53</v>
      </c>
      <c r="E65" s="179"/>
      <c r="F65" s="179"/>
      <c r="G65" s="173" t="s">
        <v>54</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51</v>
      </c>
      <c r="E76" s="176"/>
      <c r="F76" s="177" t="s">
        <v>52</v>
      </c>
      <c r="G76" s="175" t="s">
        <v>51</v>
      </c>
      <c r="H76" s="176"/>
      <c r="I76" s="176"/>
      <c r="J76" s="178" t="s">
        <v>52</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173</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SPLAŠKOVÁ KANALIZACE ÚSTÍ NAD ORLICÍ ČERNOVÍR</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169</v>
      </c>
      <c r="D86" s="23"/>
      <c r="E86" s="23"/>
      <c r="F86" s="23"/>
      <c r="G86" s="23"/>
      <c r="H86" s="23"/>
      <c r="I86" s="23"/>
      <c r="J86" s="23"/>
      <c r="K86" s="23"/>
      <c r="L86" s="21"/>
    </row>
    <row r="87" s="2" customFormat="1" ht="16.5" customHeight="1">
      <c r="A87" s="39"/>
      <c r="B87" s="40"/>
      <c r="C87" s="41"/>
      <c r="D87" s="41"/>
      <c r="E87" s="184" t="s">
        <v>3925</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171</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SO 03.1 - Výtlačné řady, tlakový řad T1</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Černovír</v>
      </c>
      <c r="G91" s="41"/>
      <c r="H91" s="41"/>
      <c r="I91" s="33" t="s">
        <v>22</v>
      </c>
      <c r="J91" s="80" t="str">
        <f>IF(J14="","",J14)</f>
        <v>18. 10. 2021</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25.65" customHeight="1">
      <c r="A93" s="39"/>
      <c r="B93" s="40"/>
      <c r="C93" s="33" t="s">
        <v>24</v>
      </c>
      <c r="D93" s="41"/>
      <c r="E93" s="41"/>
      <c r="F93" s="28" t="str">
        <f>E17</f>
        <v>TEPVOS, s.r.o.</v>
      </c>
      <c r="G93" s="41"/>
      <c r="H93" s="41"/>
      <c r="I93" s="33" t="s">
        <v>30</v>
      </c>
      <c r="J93" s="37" t="str">
        <f>E23</f>
        <v>AQUA PROCON, s.r.o., divize Praha</v>
      </c>
      <c r="K93" s="41"/>
      <c r="L93" s="64"/>
      <c r="S93" s="39"/>
      <c r="T93" s="39"/>
      <c r="U93" s="39"/>
      <c r="V93" s="39"/>
      <c r="W93" s="39"/>
      <c r="X93" s="39"/>
      <c r="Y93" s="39"/>
      <c r="Z93" s="39"/>
      <c r="AA93" s="39"/>
      <c r="AB93" s="39"/>
      <c r="AC93" s="39"/>
      <c r="AD93" s="39"/>
      <c r="AE93" s="39"/>
    </row>
    <row r="94" s="2" customFormat="1" ht="15.15" customHeight="1">
      <c r="A94" s="39"/>
      <c r="B94" s="40"/>
      <c r="C94" s="33" t="s">
        <v>28</v>
      </c>
      <c r="D94" s="41"/>
      <c r="E94" s="41"/>
      <c r="F94" s="28" t="str">
        <f>IF(E20="","",E20)</f>
        <v>Vyplň údaj</v>
      </c>
      <c r="G94" s="41"/>
      <c r="H94" s="41"/>
      <c r="I94" s="33" t="s">
        <v>33</v>
      </c>
      <c r="J94" s="37" t="str">
        <f>E26</f>
        <v>Ing. Zdeňka Průšková</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5" t="s">
        <v>174</v>
      </c>
      <c r="D96" s="186"/>
      <c r="E96" s="186"/>
      <c r="F96" s="186"/>
      <c r="G96" s="186"/>
      <c r="H96" s="186"/>
      <c r="I96" s="186"/>
      <c r="J96" s="187" t="s">
        <v>175</v>
      </c>
      <c r="K96" s="186"/>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8" t="s">
        <v>176</v>
      </c>
      <c r="D98" s="41"/>
      <c r="E98" s="41"/>
      <c r="F98" s="41"/>
      <c r="G98" s="41"/>
      <c r="H98" s="41"/>
      <c r="I98" s="41"/>
      <c r="J98" s="111">
        <f>J129</f>
        <v>0</v>
      </c>
      <c r="K98" s="41"/>
      <c r="L98" s="64"/>
      <c r="S98" s="39"/>
      <c r="T98" s="39"/>
      <c r="U98" s="39"/>
      <c r="V98" s="39"/>
      <c r="W98" s="39"/>
      <c r="X98" s="39"/>
      <c r="Y98" s="39"/>
      <c r="Z98" s="39"/>
      <c r="AA98" s="39"/>
      <c r="AB98" s="39"/>
      <c r="AC98" s="39"/>
      <c r="AD98" s="39"/>
      <c r="AE98" s="39"/>
      <c r="AU98" s="18" t="s">
        <v>177</v>
      </c>
    </row>
    <row r="99" s="12" customFormat="1" ht="24.96" customHeight="1">
      <c r="A99" s="12"/>
      <c r="B99" s="242"/>
      <c r="C99" s="243"/>
      <c r="D99" s="244" t="s">
        <v>1395</v>
      </c>
      <c r="E99" s="245"/>
      <c r="F99" s="245"/>
      <c r="G99" s="245"/>
      <c r="H99" s="245"/>
      <c r="I99" s="245"/>
      <c r="J99" s="246">
        <f>J130</f>
        <v>0</v>
      </c>
      <c r="K99" s="243"/>
      <c r="L99" s="247"/>
      <c r="S99" s="12"/>
      <c r="T99" s="12"/>
      <c r="U99" s="12"/>
      <c r="V99" s="12"/>
      <c r="W99" s="12"/>
      <c r="X99" s="12"/>
      <c r="Y99" s="12"/>
      <c r="Z99" s="12"/>
      <c r="AA99" s="12"/>
      <c r="AB99" s="12"/>
      <c r="AC99" s="12"/>
      <c r="AD99" s="12"/>
      <c r="AE99" s="12"/>
    </row>
    <row r="100" s="14" customFormat="1" ht="19.92" customHeight="1">
      <c r="A100" s="14"/>
      <c r="B100" s="280"/>
      <c r="C100" s="134"/>
      <c r="D100" s="281" t="s">
        <v>1396</v>
      </c>
      <c r="E100" s="282"/>
      <c r="F100" s="282"/>
      <c r="G100" s="282"/>
      <c r="H100" s="282"/>
      <c r="I100" s="282"/>
      <c r="J100" s="283">
        <f>J131</f>
        <v>0</v>
      </c>
      <c r="K100" s="134"/>
      <c r="L100" s="284"/>
      <c r="S100" s="14"/>
      <c r="T100" s="14"/>
      <c r="U100" s="14"/>
      <c r="V100" s="14"/>
      <c r="W100" s="14"/>
      <c r="X100" s="14"/>
      <c r="Y100" s="14"/>
      <c r="Z100" s="14"/>
      <c r="AA100" s="14"/>
      <c r="AB100" s="14"/>
      <c r="AC100" s="14"/>
      <c r="AD100" s="14"/>
      <c r="AE100" s="14"/>
    </row>
    <row r="101" s="14" customFormat="1" ht="19.92" customHeight="1">
      <c r="A101" s="14"/>
      <c r="B101" s="280"/>
      <c r="C101" s="134"/>
      <c r="D101" s="281" t="s">
        <v>1397</v>
      </c>
      <c r="E101" s="282"/>
      <c r="F101" s="282"/>
      <c r="G101" s="282"/>
      <c r="H101" s="282"/>
      <c r="I101" s="282"/>
      <c r="J101" s="283">
        <f>J627</f>
        <v>0</v>
      </c>
      <c r="K101" s="134"/>
      <c r="L101" s="284"/>
      <c r="S101" s="14"/>
      <c r="T101" s="14"/>
      <c r="U101" s="14"/>
      <c r="V101" s="14"/>
      <c r="W101" s="14"/>
      <c r="X101" s="14"/>
      <c r="Y101" s="14"/>
      <c r="Z101" s="14"/>
      <c r="AA101" s="14"/>
      <c r="AB101" s="14"/>
      <c r="AC101" s="14"/>
      <c r="AD101" s="14"/>
      <c r="AE101" s="14"/>
    </row>
    <row r="102" s="14" customFormat="1" ht="19.92" customHeight="1">
      <c r="A102" s="14"/>
      <c r="B102" s="280"/>
      <c r="C102" s="134"/>
      <c r="D102" s="281" t="s">
        <v>1399</v>
      </c>
      <c r="E102" s="282"/>
      <c r="F102" s="282"/>
      <c r="G102" s="282"/>
      <c r="H102" s="282"/>
      <c r="I102" s="282"/>
      <c r="J102" s="283">
        <f>J639</f>
        <v>0</v>
      </c>
      <c r="K102" s="134"/>
      <c r="L102" s="284"/>
      <c r="S102" s="14"/>
      <c r="T102" s="14"/>
      <c r="U102" s="14"/>
      <c r="V102" s="14"/>
      <c r="W102" s="14"/>
      <c r="X102" s="14"/>
      <c r="Y102" s="14"/>
      <c r="Z102" s="14"/>
      <c r="AA102" s="14"/>
      <c r="AB102" s="14"/>
      <c r="AC102" s="14"/>
      <c r="AD102" s="14"/>
      <c r="AE102" s="14"/>
    </row>
    <row r="103" s="14" customFormat="1" ht="19.92" customHeight="1">
      <c r="A103" s="14"/>
      <c r="B103" s="280"/>
      <c r="C103" s="134"/>
      <c r="D103" s="281" t="s">
        <v>3932</v>
      </c>
      <c r="E103" s="282"/>
      <c r="F103" s="282"/>
      <c r="G103" s="282"/>
      <c r="H103" s="282"/>
      <c r="I103" s="282"/>
      <c r="J103" s="283">
        <f>J653</f>
        <v>0</v>
      </c>
      <c r="K103" s="134"/>
      <c r="L103" s="284"/>
      <c r="S103" s="14"/>
      <c r="T103" s="14"/>
      <c r="U103" s="14"/>
      <c r="V103" s="14"/>
      <c r="W103" s="14"/>
      <c r="X103" s="14"/>
      <c r="Y103" s="14"/>
      <c r="Z103" s="14"/>
      <c r="AA103" s="14"/>
      <c r="AB103" s="14"/>
      <c r="AC103" s="14"/>
      <c r="AD103" s="14"/>
      <c r="AE103" s="14"/>
    </row>
    <row r="104" s="14" customFormat="1" ht="19.92" customHeight="1">
      <c r="A104" s="14"/>
      <c r="B104" s="280"/>
      <c r="C104" s="134"/>
      <c r="D104" s="281" t="s">
        <v>1401</v>
      </c>
      <c r="E104" s="282"/>
      <c r="F104" s="282"/>
      <c r="G104" s="282"/>
      <c r="H104" s="282"/>
      <c r="I104" s="282"/>
      <c r="J104" s="283">
        <f>J850</f>
        <v>0</v>
      </c>
      <c r="K104" s="134"/>
      <c r="L104" s="284"/>
      <c r="S104" s="14"/>
      <c r="T104" s="14"/>
      <c r="U104" s="14"/>
      <c r="V104" s="14"/>
      <c r="W104" s="14"/>
      <c r="X104" s="14"/>
      <c r="Y104" s="14"/>
      <c r="Z104" s="14"/>
      <c r="AA104" s="14"/>
      <c r="AB104" s="14"/>
      <c r="AC104" s="14"/>
      <c r="AD104" s="14"/>
      <c r="AE104" s="14"/>
    </row>
    <row r="105" s="14" customFormat="1" ht="19.92" customHeight="1">
      <c r="A105" s="14"/>
      <c r="B105" s="280"/>
      <c r="C105" s="134"/>
      <c r="D105" s="281" t="s">
        <v>1402</v>
      </c>
      <c r="E105" s="282"/>
      <c r="F105" s="282"/>
      <c r="G105" s="282"/>
      <c r="H105" s="282"/>
      <c r="I105" s="282"/>
      <c r="J105" s="283">
        <f>J999</f>
        <v>0</v>
      </c>
      <c r="K105" s="134"/>
      <c r="L105" s="284"/>
      <c r="S105" s="14"/>
      <c r="T105" s="14"/>
      <c r="U105" s="14"/>
      <c r="V105" s="14"/>
      <c r="W105" s="14"/>
      <c r="X105" s="14"/>
      <c r="Y105" s="14"/>
      <c r="Z105" s="14"/>
      <c r="AA105" s="14"/>
      <c r="AB105" s="14"/>
      <c r="AC105" s="14"/>
      <c r="AD105" s="14"/>
      <c r="AE105" s="14"/>
    </row>
    <row r="106" s="14" customFormat="1" ht="19.92" customHeight="1">
      <c r="A106" s="14"/>
      <c r="B106" s="280"/>
      <c r="C106" s="134"/>
      <c r="D106" s="281" t="s">
        <v>1404</v>
      </c>
      <c r="E106" s="282"/>
      <c r="F106" s="282"/>
      <c r="G106" s="282"/>
      <c r="H106" s="282"/>
      <c r="I106" s="282"/>
      <c r="J106" s="283">
        <f>J1076</f>
        <v>0</v>
      </c>
      <c r="K106" s="134"/>
      <c r="L106" s="284"/>
      <c r="S106" s="14"/>
      <c r="T106" s="14"/>
      <c r="U106" s="14"/>
      <c r="V106" s="14"/>
      <c r="W106" s="14"/>
      <c r="X106" s="14"/>
      <c r="Y106" s="14"/>
      <c r="Z106" s="14"/>
      <c r="AA106" s="14"/>
      <c r="AB106" s="14"/>
      <c r="AC106" s="14"/>
      <c r="AD106" s="14"/>
      <c r="AE106" s="14"/>
    </row>
    <row r="107" s="14" customFormat="1" ht="19.92" customHeight="1">
      <c r="A107" s="14"/>
      <c r="B107" s="280"/>
      <c r="C107" s="134"/>
      <c r="D107" s="281" t="s">
        <v>1405</v>
      </c>
      <c r="E107" s="282"/>
      <c r="F107" s="282"/>
      <c r="G107" s="282"/>
      <c r="H107" s="282"/>
      <c r="I107" s="282"/>
      <c r="J107" s="283">
        <f>J1098</f>
        <v>0</v>
      </c>
      <c r="K107" s="134"/>
      <c r="L107" s="284"/>
      <c r="S107" s="14"/>
      <c r="T107" s="14"/>
      <c r="U107" s="14"/>
      <c r="V107" s="14"/>
      <c r="W107" s="14"/>
      <c r="X107" s="14"/>
      <c r="Y107" s="14"/>
      <c r="Z107" s="14"/>
      <c r="AA107" s="14"/>
      <c r="AB107" s="14"/>
      <c r="AC107" s="14"/>
      <c r="AD107" s="14"/>
      <c r="AE107" s="14"/>
    </row>
    <row r="108" s="2" customFormat="1" ht="21.84" customHeight="1">
      <c r="A108" s="39"/>
      <c r="B108" s="40"/>
      <c r="C108" s="41"/>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6.96" customHeight="1">
      <c r="A109" s="39"/>
      <c r="B109" s="67"/>
      <c r="C109" s="68"/>
      <c r="D109" s="68"/>
      <c r="E109" s="68"/>
      <c r="F109" s="68"/>
      <c r="G109" s="68"/>
      <c r="H109" s="68"/>
      <c r="I109" s="68"/>
      <c r="J109" s="68"/>
      <c r="K109" s="68"/>
      <c r="L109" s="64"/>
      <c r="S109" s="39"/>
      <c r="T109" s="39"/>
      <c r="U109" s="39"/>
      <c r="V109" s="39"/>
      <c r="W109" s="39"/>
      <c r="X109" s="39"/>
      <c r="Y109" s="39"/>
      <c r="Z109" s="39"/>
      <c r="AA109" s="39"/>
      <c r="AB109" s="39"/>
      <c r="AC109" s="39"/>
      <c r="AD109" s="39"/>
      <c r="AE109" s="39"/>
    </row>
    <row r="113" s="2" customFormat="1" ht="6.96" customHeight="1">
      <c r="A113" s="39"/>
      <c r="B113" s="69"/>
      <c r="C113" s="70"/>
      <c r="D113" s="70"/>
      <c r="E113" s="70"/>
      <c r="F113" s="70"/>
      <c r="G113" s="70"/>
      <c r="H113" s="70"/>
      <c r="I113" s="70"/>
      <c r="J113" s="70"/>
      <c r="K113" s="70"/>
      <c r="L113" s="64"/>
      <c r="S113" s="39"/>
      <c r="T113" s="39"/>
      <c r="U113" s="39"/>
      <c r="V113" s="39"/>
      <c r="W113" s="39"/>
      <c r="X113" s="39"/>
      <c r="Y113" s="39"/>
      <c r="Z113" s="39"/>
      <c r="AA113" s="39"/>
      <c r="AB113" s="39"/>
      <c r="AC113" s="39"/>
      <c r="AD113" s="39"/>
      <c r="AE113" s="39"/>
    </row>
    <row r="114" s="2" customFormat="1" ht="24.96" customHeight="1">
      <c r="A114" s="39"/>
      <c r="B114" s="40"/>
      <c r="C114" s="24" t="s">
        <v>178</v>
      </c>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6.96" customHeight="1">
      <c r="A115" s="39"/>
      <c r="B115" s="40"/>
      <c r="C115" s="41"/>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12" customHeight="1">
      <c r="A116" s="39"/>
      <c r="B116" s="40"/>
      <c r="C116" s="33" t="s">
        <v>16</v>
      </c>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16.5" customHeight="1">
      <c r="A117" s="39"/>
      <c r="B117" s="40"/>
      <c r="C117" s="41"/>
      <c r="D117" s="41"/>
      <c r="E117" s="184" t="str">
        <f>E7</f>
        <v>SPLAŠKOVÁ KANALIZACE ÚSTÍ NAD ORLICÍ ČERNOVÍR</v>
      </c>
      <c r="F117" s="33"/>
      <c r="G117" s="33"/>
      <c r="H117" s="33"/>
      <c r="I117" s="41"/>
      <c r="J117" s="41"/>
      <c r="K117" s="41"/>
      <c r="L117" s="64"/>
      <c r="S117" s="39"/>
      <c r="T117" s="39"/>
      <c r="U117" s="39"/>
      <c r="V117" s="39"/>
      <c r="W117" s="39"/>
      <c r="X117" s="39"/>
      <c r="Y117" s="39"/>
      <c r="Z117" s="39"/>
      <c r="AA117" s="39"/>
      <c r="AB117" s="39"/>
      <c r="AC117" s="39"/>
      <c r="AD117" s="39"/>
      <c r="AE117" s="39"/>
    </row>
    <row r="118" s="1" customFormat="1" ht="12" customHeight="1">
      <c r="B118" s="22"/>
      <c r="C118" s="33" t="s">
        <v>169</v>
      </c>
      <c r="D118" s="23"/>
      <c r="E118" s="23"/>
      <c r="F118" s="23"/>
      <c r="G118" s="23"/>
      <c r="H118" s="23"/>
      <c r="I118" s="23"/>
      <c r="J118" s="23"/>
      <c r="K118" s="23"/>
      <c r="L118" s="21"/>
    </row>
    <row r="119" s="2" customFormat="1" ht="16.5" customHeight="1">
      <c r="A119" s="39"/>
      <c r="B119" s="40"/>
      <c r="C119" s="41"/>
      <c r="D119" s="41"/>
      <c r="E119" s="184" t="s">
        <v>3925</v>
      </c>
      <c r="F119" s="41"/>
      <c r="G119" s="41"/>
      <c r="H119" s="41"/>
      <c r="I119" s="41"/>
      <c r="J119" s="41"/>
      <c r="K119" s="41"/>
      <c r="L119" s="64"/>
      <c r="S119" s="39"/>
      <c r="T119" s="39"/>
      <c r="U119" s="39"/>
      <c r="V119" s="39"/>
      <c r="W119" s="39"/>
      <c r="X119" s="39"/>
      <c r="Y119" s="39"/>
      <c r="Z119" s="39"/>
      <c r="AA119" s="39"/>
      <c r="AB119" s="39"/>
      <c r="AC119" s="39"/>
      <c r="AD119" s="39"/>
      <c r="AE119" s="39"/>
    </row>
    <row r="120" s="2" customFormat="1" ht="12" customHeight="1">
      <c r="A120" s="39"/>
      <c r="B120" s="40"/>
      <c r="C120" s="33" t="s">
        <v>171</v>
      </c>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2" customFormat="1" ht="16.5" customHeight="1">
      <c r="A121" s="39"/>
      <c r="B121" s="40"/>
      <c r="C121" s="41"/>
      <c r="D121" s="41"/>
      <c r="E121" s="77" t="str">
        <f>E11</f>
        <v>SO 03.1 - Výtlačné řady, tlakový řad T1</v>
      </c>
      <c r="F121" s="41"/>
      <c r="G121" s="41"/>
      <c r="H121" s="41"/>
      <c r="I121" s="41"/>
      <c r="J121" s="41"/>
      <c r="K121" s="41"/>
      <c r="L121" s="64"/>
      <c r="S121" s="39"/>
      <c r="T121" s="39"/>
      <c r="U121" s="39"/>
      <c r="V121" s="39"/>
      <c r="W121" s="39"/>
      <c r="X121" s="39"/>
      <c r="Y121" s="39"/>
      <c r="Z121" s="39"/>
      <c r="AA121" s="39"/>
      <c r="AB121" s="39"/>
      <c r="AC121" s="39"/>
      <c r="AD121" s="39"/>
      <c r="AE121" s="39"/>
    </row>
    <row r="122" s="2" customFormat="1" ht="6.96" customHeight="1">
      <c r="A122" s="39"/>
      <c r="B122" s="40"/>
      <c r="C122" s="41"/>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2" customFormat="1" ht="12" customHeight="1">
      <c r="A123" s="39"/>
      <c r="B123" s="40"/>
      <c r="C123" s="33" t="s">
        <v>20</v>
      </c>
      <c r="D123" s="41"/>
      <c r="E123" s="41"/>
      <c r="F123" s="28" t="str">
        <f>F14</f>
        <v>Černovír</v>
      </c>
      <c r="G123" s="41"/>
      <c r="H123" s="41"/>
      <c r="I123" s="33" t="s">
        <v>22</v>
      </c>
      <c r="J123" s="80" t="str">
        <f>IF(J14="","",J14)</f>
        <v>18. 10. 2021</v>
      </c>
      <c r="K123" s="41"/>
      <c r="L123" s="64"/>
      <c r="S123" s="39"/>
      <c r="T123" s="39"/>
      <c r="U123" s="39"/>
      <c r="V123" s="39"/>
      <c r="W123" s="39"/>
      <c r="X123" s="39"/>
      <c r="Y123" s="39"/>
      <c r="Z123" s="39"/>
      <c r="AA123" s="39"/>
      <c r="AB123" s="39"/>
      <c r="AC123" s="39"/>
      <c r="AD123" s="39"/>
      <c r="AE123" s="39"/>
    </row>
    <row r="124" s="2" customFormat="1" ht="6.96" customHeight="1">
      <c r="A124" s="39"/>
      <c r="B124" s="40"/>
      <c r="C124" s="41"/>
      <c r="D124" s="41"/>
      <c r="E124" s="41"/>
      <c r="F124" s="41"/>
      <c r="G124" s="41"/>
      <c r="H124" s="41"/>
      <c r="I124" s="41"/>
      <c r="J124" s="41"/>
      <c r="K124" s="41"/>
      <c r="L124" s="64"/>
      <c r="S124" s="39"/>
      <c r="T124" s="39"/>
      <c r="U124" s="39"/>
      <c r="V124" s="39"/>
      <c r="W124" s="39"/>
      <c r="X124" s="39"/>
      <c r="Y124" s="39"/>
      <c r="Z124" s="39"/>
      <c r="AA124" s="39"/>
      <c r="AB124" s="39"/>
      <c r="AC124" s="39"/>
      <c r="AD124" s="39"/>
      <c r="AE124" s="39"/>
    </row>
    <row r="125" s="2" customFormat="1" ht="25.65" customHeight="1">
      <c r="A125" s="39"/>
      <c r="B125" s="40"/>
      <c r="C125" s="33" t="s">
        <v>24</v>
      </c>
      <c r="D125" s="41"/>
      <c r="E125" s="41"/>
      <c r="F125" s="28" t="str">
        <f>E17</f>
        <v>TEPVOS, s.r.o.</v>
      </c>
      <c r="G125" s="41"/>
      <c r="H125" s="41"/>
      <c r="I125" s="33" t="s">
        <v>30</v>
      </c>
      <c r="J125" s="37" t="str">
        <f>E23</f>
        <v>AQUA PROCON, s.r.o., divize Praha</v>
      </c>
      <c r="K125" s="41"/>
      <c r="L125" s="64"/>
      <c r="S125" s="39"/>
      <c r="T125" s="39"/>
      <c r="U125" s="39"/>
      <c r="V125" s="39"/>
      <c r="W125" s="39"/>
      <c r="X125" s="39"/>
      <c r="Y125" s="39"/>
      <c r="Z125" s="39"/>
      <c r="AA125" s="39"/>
      <c r="AB125" s="39"/>
      <c r="AC125" s="39"/>
      <c r="AD125" s="39"/>
      <c r="AE125" s="39"/>
    </row>
    <row r="126" s="2" customFormat="1" ht="15.15" customHeight="1">
      <c r="A126" s="39"/>
      <c r="B126" s="40"/>
      <c r="C126" s="33" t="s">
        <v>28</v>
      </c>
      <c r="D126" s="41"/>
      <c r="E126" s="41"/>
      <c r="F126" s="28" t="str">
        <f>IF(E20="","",E20)</f>
        <v>Vyplň údaj</v>
      </c>
      <c r="G126" s="41"/>
      <c r="H126" s="41"/>
      <c r="I126" s="33" t="s">
        <v>33</v>
      </c>
      <c r="J126" s="37" t="str">
        <f>E26</f>
        <v>Ing. Zdeňka Průšková</v>
      </c>
      <c r="K126" s="41"/>
      <c r="L126" s="64"/>
      <c r="S126" s="39"/>
      <c r="T126" s="39"/>
      <c r="U126" s="39"/>
      <c r="V126" s="39"/>
      <c r="W126" s="39"/>
      <c r="X126" s="39"/>
      <c r="Y126" s="39"/>
      <c r="Z126" s="39"/>
      <c r="AA126" s="39"/>
      <c r="AB126" s="39"/>
      <c r="AC126" s="39"/>
      <c r="AD126" s="39"/>
      <c r="AE126" s="39"/>
    </row>
    <row r="127" s="2" customFormat="1" ht="10.32" customHeight="1">
      <c r="A127" s="39"/>
      <c r="B127" s="40"/>
      <c r="C127" s="41"/>
      <c r="D127" s="41"/>
      <c r="E127" s="41"/>
      <c r="F127" s="41"/>
      <c r="G127" s="41"/>
      <c r="H127" s="41"/>
      <c r="I127" s="41"/>
      <c r="J127" s="41"/>
      <c r="K127" s="41"/>
      <c r="L127" s="64"/>
      <c r="S127" s="39"/>
      <c r="T127" s="39"/>
      <c r="U127" s="39"/>
      <c r="V127" s="39"/>
      <c r="W127" s="39"/>
      <c r="X127" s="39"/>
      <c r="Y127" s="39"/>
      <c r="Z127" s="39"/>
      <c r="AA127" s="39"/>
      <c r="AB127" s="39"/>
      <c r="AC127" s="39"/>
      <c r="AD127" s="39"/>
      <c r="AE127" s="39"/>
    </row>
    <row r="128" s="9" customFormat="1" ht="29.28" customHeight="1">
      <c r="A128" s="189"/>
      <c r="B128" s="190"/>
      <c r="C128" s="191" t="s">
        <v>179</v>
      </c>
      <c r="D128" s="192" t="s">
        <v>61</v>
      </c>
      <c r="E128" s="192" t="s">
        <v>57</v>
      </c>
      <c r="F128" s="192" t="s">
        <v>58</v>
      </c>
      <c r="G128" s="192" t="s">
        <v>180</v>
      </c>
      <c r="H128" s="192" t="s">
        <v>181</v>
      </c>
      <c r="I128" s="192" t="s">
        <v>182</v>
      </c>
      <c r="J128" s="192" t="s">
        <v>175</v>
      </c>
      <c r="K128" s="193" t="s">
        <v>183</v>
      </c>
      <c r="L128" s="194"/>
      <c r="M128" s="101" t="s">
        <v>1</v>
      </c>
      <c r="N128" s="102" t="s">
        <v>40</v>
      </c>
      <c r="O128" s="102" t="s">
        <v>184</v>
      </c>
      <c r="P128" s="102" t="s">
        <v>185</v>
      </c>
      <c r="Q128" s="102" t="s">
        <v>186</v>
      </c>
      <c r="R128" s="102" t="s">
        <v>187</v>
      </c>
      <c r="S128" s="102" t="s">
        <v>188</v>
      </c>
      <c r="T128" s="103" t="s">
        <v>189</v>
      </c>
      <c r="U128" s="189"/>
      <c r="V128" s="189"/>
      <c r="W128" s="189"/>
      <c r="X128" s="189"/>
      <c r="Y128" s="189"/>
      <c r="Z128" s="189"/>
      <c r="AA128" s="189"/>
      <c r="AB128" s="189"/>
      <c r="AC128" s="189"/>
      <c r="AD128" s="189"/>
      <c r="AE128" s="189"/>
    </row>
    <row r="129" s="2" customFormat="1" ht="22.8" customHeight="1">
      <c r="A129" s="39"/>
      <c r="B129" s="40"/>
      <c r="C129" s="108" t="s">
        <v>190</v>
      </c>
      <c r="D129" s="41"/>
      <c r="E129" s="41"/>
      <c r="F129" s="41"/>
      <c r="G129" s="41"/>
      <c r="H129" s="41"/>
      <c r="I129" s="41"/>
      <c r="J129" s="195">
        <f>BK129</f>
        <v>0</v>
      </c>
      <c r="K129" s="41"/>
      <c r="L129" s="45"/>
      <c r="M129" s="104"/>
      <c r="N129" s="196"/>
      <c r="O129" s="105"/>
      <c r="P129" s="197">
        <f>P130</f>
        <v>0</v>
      </c>
      <c r="Q129" s="105"/>
      <c r="R129" s="197">
        <f>R130</f>
        <v>665.27735584000004</v>
      </c>
      <c r="S129" s="105"/>
      <c r="T129" s="198">
        <f>T130</f>
        <v>3457.6005800000003</v>
      </c>
      <c r="U129" s="39"/>
      <c r="V129" s="39"/>
      <c r="W129" s="39"/>
      <c r="X129" s="39"/>
      <c r="Y129" s="39"/>
      <c r="Z129" s="39"/>
      <c r="AA129" s="39"/>
      <c r="AB129" s="39"/>
      <c r="AC129" s="39"/>
      <c r="AD129" s="39"/>
      <c r="AE129" s="39"/>
      <c r="AT129" s="18" t="s">
        <v>75</v>
      </c>
      <c r="AU129" s="18" t="s">
        <v>177</v>
      </c>
      <c r="BK129" s="199">
        <f>BK130</f>
        <v>0</v>
      </c>
    </row>
    <row r="130" s="13" customFormat="1" ht="25.92" customHeight="1">
      <c r="A130" s="13"/>
      <c r="B130" s="248"/>
      <c r="C130" s="249"/>
      <c r="D130" s="250" t="s">
        <v>75</v>
      </c>
      <c r="E130" s="251" t="s">
        <v>1406</v>
      </c>
      <c r="F130" s="251" t="s">
        <v>1407</v>
      </c>
      <c r="G130" s="249"/>
      <c r="H130" s="249"/>
      <c r="I130" s="252"/>
      <c r="J130" s="253">
        <f>BK130</f>
        <v>0</v>
      </c>
      <c r="K130" s="249"/>
      <c r="L130" s="254"/>
      <c r="M130" s="255"/>
      <c r="N130" s="256"/>
      <c r="O130" s="256"/>
      <c r="P130" s="257">
        <f>P131+P627+P639+P653+P850+P999+P1076+P1098</f>
        <v>0</v>
      </c>
      <c r="Q130" s="256"/>
      <c r="R130" s="257">
        <f>R131+R627+R639+R653+R850+R999+R1076+R1098</f>
        <v>665.27735584000004</v>
      </c>
      <c r="S130" s="256"/>
      <c r="T130" s="258">
        <f>T131+T627+T639+T653+T850+T999+T1076+T1098</f>
        <v>3457.6005800000003</v>
      </c>
      <c r="U130" s="13"/>
      <c r="V130" s="13"/>
      <c r="W130" s="13"/>
      <c r="X130" s="13"/>
      <c r="Y130" s="13"/>
      <c r="Z130" s="13"/>
      <c r="AA130" s="13"/>
      <c r="AB130" s="13"/>
      <c r="AC130" s="13"/>
      <c r="AD130" s="13"/>
      <c r="AE130" s="13"/>
      <c r="AR130" s="259" t="s">
        <v>83</v>
      </c>
      <c r="AT130" s="260" t="s">
        <v>75</v>
      </c>
      <c r="AU130" s="260" t="s">
        <v>76</v>
      </c>
      <c r="AY130" s="259" t="s">
        <v>195</v>
      </c>
      <c r="BK130" s="261">
        <f>BK131+BK627+BK639+BK653+BK850+BK999+BK1076+BK1098</f>
        <v>0</v>
      </c>
    </row>
    <row r="131" s="13" customFormat="1" ht="22.8" customHeight="1">
      <c r="A131" s="13"/>
      <c r="B131" s="248"/>
      <c r="C131" s="249"/>
      <c r="D131" s="250" t="s">
        <v>75</v>
      </c>
      <c r="E131" s="285" t="s">
        <v>83</v>
      </c>
      <c r="F131" s="285" t="s">
        <v>1408</v>
      </c>
      <c r="G131" s="249"/>
      <c r="H131" s="249"/>
      <c r="I131" s="252"/>
      <c r="J131" s="286">
        <f>BK131</f>
        <v>0</v>
      </c>
      <c r="K131" s="249"/>
      <c r="L131" s="254"/>
      <c r="M131" s="255"/>
      <c r="N131" s="256"/>
      <c r="O131" s="256"/>
      <c r="P131" s="257">
        <f>SUM(P132:P626)</f>
        <v>0</v>
      </c>
      <c r="Q131" s="256"/>
      <c r="R131" s="257">
        <f>SUM(R132:R626)</f>
        <v>11.347578940000002</v>
      </c>
      <c r="S131" s="256"/>
      <c r="T131" s="258">
        <f>SUM(T132:T626)</f>
        <v>3456.6545800000004</v>
      </c>
      <c r="U131" s="13"/>
      <c r="V131" s="13"/>
      <c r="W131" s="13"/>
      <c r="X131" s="13"/>
      <c r="Y131" s="13"/>
      <c r="Z131" s="13"/>
      <c r="AA131" s="13"/>
      <c r="AB131" s="13"/>
      <c r="AC131" s="13"/>
      <c r="AD131" s="13"/>
      <c r="AE131" s="13"/>
      <c r="AR131" s="259" t="s">
        <v>83</v>
      </c>
      <c r="AT131" s="260" t="s">
        <v>75</v>
      </c>
      <c r="AU131" s="260" t="s">
        <v>83</v>
      </c>
      <c r="AY131" s="259" t="s">
        <v>195</v>
      </c>
      <c r="BK131" s="261">
        <f>SUM(BK132:BK626)</f>
        <v>0</v>
      </c>
    </row>
    <row r="132" s="2" customFormat="1" ht="33" customHeight="1">
      <c r="A132" s="39"/>
      <c r="B132" s="40"/>
      <c r="C132" s="200" t="s">
        <v>83</v>
      </c>
      <c r="D132" s="200" t="s">
        <v>191</v>
      </c>
      <c r="E132" s="201" t="s">
        <v>3933</v>
      </c>
      <c r="F132" s="202" t="s">
        <v>3934</v>
      </c>
      <c r="G132" s="203" t="s">
        <v>1411</v>
      </c>
      <c r="H132" s="204">
        <v>60</v>
      </c>
      <c r="I132" s="205"/>
      <c r="J132" s="206">
        <f>ROUND(I132*H132,2)</f>
        <v>0</v>
      </c>
      <c r="K132" s="202" t="s">
        <v>1412</v>
      </c>
      <c r="L132" s="45"/>
      <c r="M132" s="207" t="s">
        <v>1</v>
      </c>
      <c r="N132" s="208" t="s">
        <v>41</v>
      </c>
      <c r="O132" s="92"/>
      <c r="P132" s="209">
        <f>O132*H132</f>
        <v>0</v>
      </c>
      <c r="Q132" s="209">
        <v>0</v>
      </c>
      <c r="R132" s="209">
        <f>Q132*H132</f>
        <v>0</v>
      </c>
      <c r="S132" s="209">
        <v>0</v>
      </c>
      <c r="T132" s="210">
        <f>S132*H132</f>
        <v>0</v>
      </c>
      <c r="U132" s="39"/>
      <c r="V132" s="39"/>
      <c r="W132" s="39"/>
      <c r="X132" s="39"/>
      <c r="Y132" s="39"/>
      <c r="Z132" s="39"/>
      <c r="AA132" s="39"/>
      <c r="AB132" s="39"/>
      <c r="AC132" s="39"/>
      <c r="AD132" s="39"/>
      <c r="AE132" s="39"/>
      <c r="AR132" s="211" t="s">
        <v>234</v>
      </c>
      <c r="AT132" s="211" t="s">
        <v>191</v>
      </c>
      <c r="AU132" s="211" t="s">
        <v>85</v>
      </c>
      <c r="AY132" s="18" t="s">
        <v>195</v>
      </c>
      <c r="BE132" s="212">
        <f>IF(N132="základní",J132,0)</f>
        <v>0</v>
      </c>
      <c r="BF132" s="212">
        <f>IF(N132="snížená",J132,0)</f>
        <v>0</v>
      </c>
      <c r="BG132" s="212">
        <f>IF(N132="zákl. přenesená",J132,0)</f>
        <v>0</v>
      </c>
      <c r="BH132" s="212">
        <f>IF(N132="sníž. přenesená",J132,0)</f>
        <v>0</v>
      </c>
      <c r="BI132" s="212">
        <f>IF(N132="nulová",J132,0)</f>
        <v>0</v>
      </c>
      <c r="BJ132" s="18" t="s">
        <v>83</v>
      </c>
      <c r="BK132" s="212">
        <f>ROUND(I132*H132,2)</f>
        <v>0</v>
      </c>
      <c r="BL132" s="18" t="s">
        <v>234</v>
      </c>
      <c r="BM132" s="211" t="s">
        <v>3935</v>
      </c>
    </row>
    <row r="133" s="10" customFormat="1">
      <c r="A133" s="10"/>
      <c r="B133" s="218"/>
      <c r="C133" s="219"/>
      <c r="D133" s="213" t="s">
        <v>199</v>
      </c>
      <c r="E133" s="220" t="s">
        <v>1</v>
      </c>
      <c r="F133" s="221" t="s">
        <v>3936</v>
      </c>
      <c r="G133" s="219"/>
      <c r="H133" s="220" t="s">
        <v>1</v>
      </c>
      <c r="I133" s="222"/>
      <c r="J133" s="219"/>
      <c r="K133" s="219"/>
      <c r="L133" s="223"/>
      <c r="M133" s="224"/>
      <c r="N133" s="225"/>
      <c r="O133" s="225"/>
      <c r="P133" s="225"/>
      <c r="Q133" s="225"/>
      <c r="R133" s="225"/>
      <c r="S133" s="225"/>
      <c r="T133" s="226"/>
      <c r="U133" s="10"/>
      <c r="V133" s="10"/>
      <c r="W133" s="10"/>
      <c r="X133" s="10"/>
      <c r="Y133" s="10"/>
      <c r="Z133" s="10"/>
      <c r="AA133" s="10"/>
      <c r="AB133" s="10"/>
      <c r="AC133" s="10"/>
      <c r="AD133" s="10"/>
      <c r="AE133" s="10"/>
      <c r="AT133" s="227" t="s">
        <v>199</v>
      </c>
      <c r="AU133" s="227" t="s">
        <v>85</v>
      </c>
      <c r="AV133" s="10" t="s">
        <v>83</v>
      </c>
      <c r="AW133" s="10" t="s">
        <v>32</v>
      </c>
      <c r="AX133" s="10" t="s">
        <v>76</v>
      </c>
      <c r="AY133" s="227" t="s">
        <v>195</v>
      </c>
    </row>
    <row r="134" s="10" customFormat="1">
      <c r="A134" s="10"/>
      <c r="B134" s="218"/>
      <c r="C134" s="219"/>
      <c r="D134" s="213" t="s">
        <v>199</v>
      </c>
      <c r="E134" s="220" t="s">
        <v>1</v>
      </c>
      <c r="F134" s="221" t="s">
        <v>3937</v>
      </c>
      <c r="G134" s="219"/>
      <c r="H134" s="220" t="s">
        <v>1</v>
      </c>
      <c r="I134" s="222"/>
      <c r="J134" s="219"/>
      <c r="K134" s="219"/>
      <c r="L134" s="223"/>
      <c r="M134" s="224"/>
      <c r="N134" s="225"/>
      <c r="O134" s="225"/>
      <c r="P134" s="225"/>
      <c r="Q134" s="225"/>
      <c r="R134" s="225"/>
      <c r="S134" s="225"/>
      <c r="T134" s="226"/>
      <c r="U134" s="10"/>
      <c r="V134" s="10"/>
      <c r="W134" s="10"/>
      <c r="X134" s="10"/>
      <c r="Y134" s="10"/>
      <c r="Z134" s="10"/>
      <c r="AA134" s="10"/>
      <c r="AB134" s="10"/>
      <c r="AC134" s="10"/>
      <c r="AD134" s="10"/>
      <c r="AE134" s="10"/>
      <c r="AT134" s="227" t="s">
        <v>199</v>
      </c>
      <c r="AU134" s="227" t="s">
        <v>85</v>
      </c>
      <c r="AV134" s="10" t="s">
        <v>83</v>
      </c>
      <c r="AW134" s="10" t="s">
        <v>32</v>
      </c>
      <c r="AX134" s="10" t="s">
        <v>76</v>
      </c>
      <c r="AY134" s="227" t="s">
        <v>195</v>
      </c>
    </row>
    <row r="135" s="11" customFormat="1">
      <c r="A135" s="11"/>
      <c r="B135" s="228"/>
      <c r="C135" s="229"/>
      <c r="D135" s="213" t="s">
        <v>199</v>
      </c>
      <c r="E135" s="230" t="s">
        <v>1</v>
      </c>
      <c r="F135" s="231" t="s">
        <v>3938</v>
      </c>
      <c r="G135" s="229"/>
      <c r="H135" s="232">
        <v>60</v>
      </c>
      <c r="I135" s="233"/>
      <c r="J135" s="229"/>
      <c r="K135" s="229"/>
      <c r="L135" s="234"/>
      <c r="M135" s="235"/>
      <c r="N135" s="236"/>
      <c r="O135" s="236"/>
      <c r="P135" s="236"/>
      <c r="Q135" s="236"/>
      <c r="R135" s="236"/>
      <c r="S135" s="236"/>
      <c r="T135" s="237"/>
      <c r="U135" s="11"/>
      <c r="V135" s="11"/>
      <c r="W135" s="11"/>
      <c r="X135" s="11"/>
      <c r="Y135" s="11"/>
      <c r="Z135" s="11"/>
      <c r="AA135" s="11"/>
      <c r="AB135" s="11"/>
      <c r="AC135" s="11"/>
      <c r="AD135" s="11"/>
      <c r="AE135" s="11"/>
      <c r="AT135" s="238" t="s">
        <v>199</v>
      </c>
      <c r="AU135" s="238" t="s">
        <v>85</v>
      </c>
      <c r="AV135" s="11" t="s">
        <v>85</v>
      </c>
      <c r="AW135" s="11" t="s">
        <v>32</v>
      </c>
      <c r="AX135" s="11" t="s">
        <v>76</v>
      </c>
      <c r="AY135" s="238" t="s">
        <v>195</v>
      </c>
    </row>
    <row r="136" s="15" customFormat="1">
      <c r="A136" s="15"/>
      <c r="B136" s="287"/>
      <c r="C136" s="288"/>
      <c r="D136" s="213" t="s">
        <v>199</v>
      </c>
      <c r="E136" s="289" t="s">
        <v>1</v>
      </c>
      <c r="F136" s="290" t="s">
        <v>1422</v>
      </c>
      <c r="G136" s="288"/>
      <c r="H136" s="291">
        <v>60</v>
      </c>
      <c r="I136" s="292"/>
      <c r="J136" s="288"/>
      <c r="K136" s="288"/>
      <c r="L136" s="293"/>
      <c r="M136" s="294"/>
      <c r="N136" s="295"/>
      <c r="O136" s="295"/>
      <c r="P136" s="295"/>
      <c r="Q136" s="295"/>
      <c r="R136" s="295"/>
      <c r="S136" s="295"/>
      <c r="T136" s="296"/>
      <c r="U136" s="15"/>
      <c r="V136" s="15"/>
      <c r="W136" s="15"/>
      <c r="X136" s="15"/>
      <c r="Y136" s="15"/>
      <c r="Z136" s="15"/>
      <c r="AA136" s="15"/>
      <c r="AB136" s="15"/>
      <c r="AC136" s="15"/>
      <c r="AD136" s="15"/>
      <c r="AE136" s="15"/>
      <c r="AT136" s="297" t="s">
        <v>199</v>
      </c>
      <c r="AU136" s="297" t="s">
        <v>85</v>
      </c>
      <c r="AV136" s="15" t="s">
        <v>234</v>
      </c>
      <c r="AW136" s="15" t="s">
        <v>32</v>
      </c>
      <c r="AX136" s="15" t="s">
        <v>83</v>
      </c>
      <c r="AY136" s="297" t="s">
        <v>195</v>
      </c>
    </row>
    <row r="137" s="2" customFormat="1" ht="24.15" customHeight="1">
      <c r="A137" s="39"/>
      <c r="B137" s="40"/>
      <c r="C137" s="200" t="s">
        <v>85</v>
      </c>
      <c r="D137" s="200" t="s">
        <v>191</v>
      </c>
      <c r="E137" s="201" t="s">
        <v>3939</v>
      </c>
      <c r="F137" s="202" t="s">
        <v>3940</v>
      </c>
      <c r="G137" s="203" t="s">
        <v>1411</v>
      </c>
      <c r="H137" s="204">
        <v>31.32</v>
      </c>
      <c r="I137" s="205"/>
      <c r="J137" s="206">
        <f>ROUND(I137*H137,2)</f>
        <v>0</v>
      </c>
      <c r="K137" s="202" t="s">
        <v>1412</v>
      </c>
      <c r="L137" s="45"/>
      <c r="M137" s="207" t="s">
        <v>1</v>
      </c>
      <c r="N137" s="208" t="s">
        <v>41</v>
      </c>
      <c r="O137" s="92"/>
      <c r="P137" s="209">
        <f>O137*H137</f>
        <v>0</v>
      </c>
      <c r="Q137" s="209">
        <v>0</v>
      </c>
      <c r="R137" s="209">
        <f>Q137*H137</f>
        <v>0</v>
      </c>
      <c r="S137" s="209">
        <v>0.26000000000000001</v>
      </c>
      <c r="T137" s="210">
        <f>S137*H137</f>
        <v>8.1432000000000002</v>
      </c>
      <c r="U137" s="39"/>
      <c r="V137" s="39"/>
      <c r="W137" s="39"/>
      <c r="X137" s="39"/>
      <c r="Y137" s="39"/>
      <c r="Z137" s="39"/>
      <c r="AA137" s="39"/>
      <c r="AB137" s="39"/>
      <c r="AC137" s="39"/>
      <c r="AD137" s="39"/>
      <c r="AE137" s="39"/>
      <c r="AR137" s="211" t="s">
        <v>234</v>
      </c>
      <c r="AT137" s="211" t="s">
        <v>191</v>
      </c>
      <c r="AU137" s="211" t="s">
        <v>85</v>
      </c>
      <c r="AY137" s="18" t="s">
        <v>195</v>
      </c>
      <c r="BE137" s="212">
        <f>IF(N137="základní",J137,0)</f>
        <v>0</v>
      </c>
      <c r="BF137" s="212">
        <f>IF(N137="snížená",J137,0)</f>
        <v>0</v>
      </c>
      <c r="BG137" s="212">
        <f>IF(N137="zákl. přenesená",J137,0)</f>
        <v>0</v>
      </c>
      <c r="BH137" s="212">
        <f>IF(N137="sníž. přenesená",J137,0)</f>
        <v>0</v>
      </c>
      <c r="BI137" s="212">
        <f>IF(N137="nulová",J137,0)</f>
        <v>0</v>
      </c>
      <c r="BJ137" s="18" t="s">
        <v>83</v>
      </c>
      <c r="BK137" s="212">
        <f>ROUND(I137*H137,2)</f>
        <v>0</v>
      </c>
      <c r="BL137" s="18" t="s">
        <v>234</v>
      </c>
      <c r="BM137" s="211" t="s">
        <v>3941</v>
      </c>
    </row>
    <row r="138" s="10" customFormat="1">
      <c r="A138" s="10"/>
      <c r="B138" s="218"/>
      <c r="C138" s="219"/>
      <c r="D138" s="213" t="s">
        <v>199</v>
      </c>
      <c r="E138" s="220" t="s">
        <v>1</v>
      </c>
      <c r="F138" s="221" t="s">
        <v>3936</v>
      </c>
      <c r="G138" s="219"/>
      <c r="H138" s="220" t="s">
        <v>1</v>
      </c>
      <c r="I138" s="222"/>
      <c r="J138" s="219"/>
      <c r="K138" s="219"/>
      <c r="L138" s="223"/>
      <c r="M138" s="224"/>
      <c r="N138" s="225"/>
      <c r="O138" s="225"/>
      <c r="P138" s="225"/>
      <c r="Q138" s="225"/>
      <c r="R138" s="225"/>
      <c r="S138" s="225"/>
      <c r="T138" s="226"/>
      <c r="U138" s="10"/>
      <c r="V138" s="10"/>
      <c r="W138" s="10"/>
      <c r="X138" s="10"/>
      <c r="Y138" s="10"/>
      <c r="Z138" s="10"/>
      <c r="AA138" s="10"/>
      <c r="AB138" s="10"/>
      <c r="AC138" s="10"/>
      <c r="AD138" s="10"/>
      <c r="AE138" s="10"/>
      <c r="AT138" s="227" t="s">
        <v>199</v>
      </c>
      <c r="AU138" s="227" t="s">
        <v>85</v>
      </c>
      <c r="AV138" s="10" t="s">
        <v>83</v>
      </c>
      <c r="AW138" s="10" t="s">
        <v>32</v>
      </c>
      <c r="AX138" s="10" t="s">
        <v>76</v>
      </c>
      <c r="AY138" s="227" t="s">
        <v>195</v>
      </c>
    </row>
    <row r="139" s="10" customFormat="1">
      <c r="A139" s="10"/>
      <c r="B139" s="218"/>
      <c r="C139" s="219"/>
      <c r="D139" s="213" t="s">
        <v>199</v>
      </c>
      <c r="E139" s="220" t="s">
        <v>1</v>
      </c>
      <c r="F139" s="221" t="s">
        <v>3942</v>
      </c>
      <c r="G139" s="219"/>
      <c r="H139" s="220" t="s">
        <v>1</v>
      </c>
      <c r="I139" s="222"/>
      <c r="J139" s="219"/>
      <c r="K139" s="219"/>
      <c r="L139" s="223"/>
      <c r="M139" s="224"/>
      <c r="N139" s="225"/>
      <c r="O139" s="225"/>
      <c r="P139" s="225"/>
      <c r="Q139" s="225"/>
      <c r="R139" s="225"/>
      <c r="S139" s="225"/>
      <c r="T139" s="226"/>
      <c r="U139" s="10"/>
      <c r="V139" s="10"/>
      <c r="W139" s="10"/>
      <c r="X139" s="10"/>
      <c r="Y139" s="10"/>
      <c r="Z139" s="10"/>
      <c r="AA139" s="10"/>
      <c r="AB139" s="10"/>
      <c r="AC139" s="10"/>
      <c r="AD139" s="10"/>
      <c r="AE139" s="10"/>
      <c r="AT139" s="227" t="s">
        <v>199</v>
      </c>
      <c r="AU139" s="227" t="s">
        <v>85</v>
      </c>
      <c r="AV139" s="10" t="s">
        <v>83</v>
      </c>
      <c r="AW139" s="10" t="s">
        <v>32</v>
      </c>
      <c r="AX139" s="10" t="s">
        <v>76</v>
      </c>
      <c r="AY139" s="227" t="s">
        <v>195</v>
      </c>
    </row>
    <row r="140" s="10" customFormat="1">
      <c r="A140" s="10"/>
      <c r="B140" s="218"/>
      <c r="C140" s="219"/>
      <c r="D140" s="213" t="s">
        <v>199</v>
      </c>
      <c r="E140" s="220" t="s">
        <v>1</v>
      </c>
      <c r="F140" s="221" t="s">
        <v>3943</v>
      </c>
      <c r="G140" s="219"/>
      <c r="H140" s="220" t="s">
        <v>1</v>
      </c>
      <c r="I140" s="222"/>
      <c r="J140" s="219"/>
      <c r="K140" s="219"/>
      <c r="L140" s="223"/>
      <c r="M140" s="224"/>
      <c r="N140" s="225"/>
      <c r="O140" s="225"/>
      <c r="P140" s="225"/>
      <c r="Q140" s="225"/>
      <c r="R140" s="225"/>
      <c r="S140" s="225"/>
      <c r="T140" s="226"/>
      <c r="U140" s="10"/>
      <c r="V140" s="10"/>
      <c r="W140" s="10"/>
      <c r="X140" s="10"/>
      <c r="Y140" s="10"/>
      <c r="Z140" s="10"/>
      <c r="AA140" s="10"/>
      <c r="AB140" s="10"/>
      <c r="AC140" s="10"/>
      <c r="AD140" s="10"/>
      <c r="AE140" s="10"/>
      <c r="AT140" s="227" t="s">
        <v>199</v>
      </c>
      <c r="AU140" s="227" t="s">
        <v>85</v>
      </c>
      <c r="AV140" s="10" t="s">
        <v>83</v>
      </c>
      <c r="AW140" s="10" t="s">
        <v>32</v>
      </c>
      <c r="AX140" s="10" t="s">
        <v>76</v>
      </c>
      <c r="AY140" s="227" t="s">
        <v>195</v>
      </c>
    </row>
    <row r="141" s="11" customFormat="1">
      <c r="A141" s="11"/>
      <c r="B141" s="228"/>
      <c r="C141" s="229"/>
      <c r="D141" s="213" t="s">
        <v>199</v>
      </c>
      <c r="E141" s="230" t="s">
        <v>1</v>
      </c>
      <c r="F141" s="231" t="s">
        <v>3944</v>
      </c>
      <c r="G141" s="229"/>
      <c r="H141" s="232">
        <v>19.199999999999999</v>
      </c>
      <c r="I141" s="233"/>
      <c r="J141" s="229"/>
      <c r="K141" s="229"/>
      <c r="L141" s="234"/>
      <c r="M141" s="235"/>
      <c r="N141" s="236"/>
      <c r="O141" s="236"/>
      <c r="P141" s="236"/>
      <c r="Q141" s="236"/>
      <c r="R141" s="236"/>
      <c r="S141" s="236"/>
      <c r="T141" s="237"/>
      <c r="U141" s="11"/>
      <c r="V141" s="11"/>
      <c r="W141" s="11"/>
      <c r="X141" s="11"/>
      <c r="Y141" s="11"/>
      <c r="Z141" s="11"/>
      <c r="AA141" s="11"/>
      <c r="AB141" s="11"/>
      <c r="AC141" s="11"/>
      <c r="AD141" s="11"/>
      <c r="AE141" s="11"/>
      <c r="AT141" s="238" t="s">
        <v>199</v>
      </c>
      <c r="AU141" s="238" t="s">
        <v>85</v>
      </c>
      <c r="AV141" s="11" t="s">
        <v>85</v>
      </c>
      <c r="AW141" s="11" t="s">
        <v>32</v>
      </c>
      <c r="AX141" s="11" t="s">
        <v>76</v>
      </c>
      <c r="AY141" s="238" t="s">
        <v>195</v>
      </c>
    </row>
    <row r="142" s="10" customFormat="1">
      <c r="A142" s="10"/>
      <c r="B142" s="218"/>
      <c r="C142" s="219"/>
      <c r="D142" s="213" t="s">
        <v>199</v>
      </c>
      <c r="E142" s="220" t="s">
        <v>1</v>
      </c>
      <c r="F142" s="221" t="s">
        <v>3945</v>
      </c>
      <c r="G142" s="219"/>
      <c r="H142" s="220" t="s">
        <v>1</v>
      </c>
      <c r="I142" s="222"/>
      <c r="J142" s="219"/>
      <c r="K142" s="219"/>
      <c r="L142" s="223"/>
      <c r="M142" s="224"/>
      <c r="N142" s="225"/>
      <c r="O142" s="225"/>
      <c r="P142" s="225"/>
      <c r="Q142" s="225"/>
      <c r="R142" s="225"/>
      <c r="S142" s="225"/>
      <c r="T142" s="226"/>
      <c r="U142" s="10"/>
      <c r="V142" s="10"/>
      <c r="W142" s="10"/>
      <c r="X142" s="10"/>
      <c r="Y142" s="10"/>
      <c r="Z142" s="10"/>
      <c r="AA142" s="10"/>
      <c r="AB142" s="10"/>
      <c r="AC142" s="10"/>
      <c r="AD142" s="10"/>
      <c r="AE142" s="10"/>
      <c r="AT142" s="227" t="s">
        <v>199</v>
      </c>
      <c r="AU142" s="227" t="s">
        <v>85</v>
      </c>
      <c r="AV142" s="10" t="s">
        <v>83</v>
      </c>
      <c r="AW142" s="10" t="s">
        <v>32</v>
      </c>
      <c r="AX142" s="10" t="s">
        <v>76</v>
      </c>
      <c r="AY142" s="227" t="s">
        <v>195</v>
      </c>
    </row>
    <row r="143" s="10" customFormat="1">
      <c r="A143" s="10"/>
      <c r="B143" s="218"/>
      <c r="C143" s="219"/>
      <c r="D143" s="213" t="s">
        <v>199</v>
      </c>
      <c r="E143" s="220" t="s">
        <v>1</v>
      </c>
      <c r="F143" s="221" t="s">
        <v>3943</v>
      </c>
      <c r="G143" s="219"/>
      <c r="H143" s="220" t="s">
        <v>1</v>
      </c>
      <c r="I143" s="222"/>
      <c r="J143" s="219"/>
      <c r="K143" s="219"/>
      <c r="L143" s="223"/>
      <c r="M143" s="224"/>
      <c r="N143" s="225"/>
      <c r="O143" s="225"/>
      <c r="P143" s="225"/>
      <c r="Q143" s="225"/>
      <c r="R143" s="225"/>
      <c r="S143" s="225"/>
      <c r="T143" s="226"/>
      <c r="U143" s="10"/>
      <c r="V143" s="10"/>
      <c r="W143" s="10"/>
      <c r="X143" s="10"/>
      <c r="Y143" s="10"/>
      <c r="Z143" s="10"/>
      <c r="AA143" s="10"/>
      <c r="AB143" s="10"/>
      <c r="AC143" s="10"/>
      <c r="AD143" s="10"/>
      <c r="AE143" s="10"/>
      <c r="AT143" s="227" t="s">
        <v>199</v>
      </c>
      <c r="AU143" s="227" t="s">
        <v>85</v>
      </c>
      <c r="AV143" s="10" t="s">
        <v>83</v>
      </c>
      <c r="AW143" s="10" t="s">
        <v>32</v>
      </c>
      <c r="AX143" s="10" t="s">
        <v>76</v>
      </c>
      <c r="AY143" s="227" t="s">
        <v>195</v>
      </c>
    </row>
    <row r="144" s="11" customFormat="1">
      <c r="A144" s="11"/>
      <c r="B144" s="228"/>
      <c r="C144" s="229"/>
      <c r="D144" s="213" t="s">
        <v>199</v>
      </c>
      <c r="E144" s="230" t="s">
        <v>1</v>
      </c>
      <c r="F144" s="231" t="s">
        <v>3946</v>
      </c>
      <c r="G144" s="229"/>
      <c r="H144" s="232">
        <v>11.52</v>
      </c>
      <c r="I144" s="233"/>
      <c r="J144" s="229"/>
      <c r="K144" s="229"/>
      <c r="L144" s="234"/>
      <c r="M144" s="235"/>
      <c r="N144" s="236"/>
      <c r="O144" s="236"/>
      <c r="P144" s="236"/>
      <c r="Q144" s="236"/>
      <c r="R144" s="236"/>
      <c r="S144" s="236"/>
      <c r="T144" s="237"/>
      <c r="U144" s="11"/>
      <c r="V144" s="11"/>
      <c r="W144" s="11"/>
      <c r="X144" s="11"/>
      <c r="Y144" s="11"/>
      <c r="Z144" s="11"/>
      <c r="AA144" s="11"/>
      <c r="AB144" s="11"/>
      <c r="AC144" s="11"/>
      <c r="AD144" s="11"/>
      <c r="AE144" s="11"/>
      <c r="AT144" s="238" t="s">
        <v>199</v>
      </c>
      <c r="AU144" s="238" t="s">
        <v>85</v>
      </c>
      <c r="AV144" s="11" t="s">
        <v>85</v>
      </c>
      <c r="AW144" s="11" t="s">
        <v>32</v>
      </c>
      <c r="AX144" s="11" t="s">
        <v>76</v>
      </c>
      <c r="AY144" s="238" t="s">
        <v>195</v>
      </c>
    </row>
    <row r="145" s="10" customFormat="1">
      <c r="A145" s="10"/>
      <c r="B145" s="218"/>
      <c r="C145" s="219"/>
      <c r="D145" s="213" t="s">
        <v>199</v>
      </c>
      <c r="E145" s="220" t="s">
        <v>1</v>
      </c>
      <c r="F145" s="221" t="s">
        <v>3947</v>
      </c>
      <c r="G145" s="219"/>
      <c r="H145" s="220" t="s">
        <v>1</v>
      </c>
      <c r="I145" s="222"/>
      <c r="J145" s="219"/>
      <c r="K145" s="219"/>
      <c r="L145" s="223"/>
      <c r="M145" s="224"/>
      <c r="N145" s="225"/>
      <c r="O145" s="225"/>
      <c r="P145" s="225"/>
      <c r="Q145" s="225"/>
      <c r="R145" s="225"/>
      <c r="S145" s="225"/>
      <c r="T145" s="226"/>
      <c r="U145" s="10"/>
      <c r="V145" s="10"/>
      <c r="W145" s="10"/>
      <c r="X145" s="10"/>
      <c r="Y145" s="10"/>
      <c r="Z145" s="10"/>
      <c r="AA145" s="10"/>
      <c r="AB145" s="10"/>
      <c r="AC145" s="10"/>
      <c r="AD145" s="10"/>
      <c r="AE145" s="10"/>
      <c r="AT145" s="227" t="s">
        <v>199</v>
      </c>
      <c r="AU145" s="227" t="s">
        <v>85</v>
      </c>
      <c r="AV145" s="10" t="s">
        <v>83</v>
      </c>
      <c r="AW145" s="10" t="s">
        <v>32</v>
      </c>
      <c r="AX145" s="10" t="s">
        <v>76</v>
      </c>
      <c r="AY145" s="227" t="s">
        <v>195</v>
      </c>
    </row>
    <row r="146" s="10" customFormat="1">
      <c r="A146" s="10"/>
      <c r="B146" s="218"/>
      <c r="C146" s="219"/>
      <c r="D146" s="213" t="s">
        <v>199</v>
      </c>
      <c r="E146" s="220" t="s">
        <v>1</v>
      </c>
      <c r="F146" s="221" t="s">
        <v>3943</v>
      </c>
      <c r="G146" s="219"/>
      <c r="H146" s="220" t="s">
        <v>1</v>
      </c>
      <c r="I146" s="222"/>
      <c r="J146" s="219"/>
      <c r="K146" s="219"/>
      <c r="L146" s="223"/>
      <c r="M146" s="224"/>
      <c r="N146" s="225"/>
      <c r="O146" s="225"/>
      <c r="P146" s="225"/>
      <c r="Q146" s="225"/>
      <c r="R146" s="225"/>
      <c r="S146" s="225"/>
      <c r="T146" s="226"/>
      <c r="U146" s="10"/>
      <c r="V146" s="10"/>
      <c r="W146" s="10"/>
      <c r="X146" s="10"/>
      <c r="Y146" s="10"/>
      <c r="Z146" s="10"/>
      <c r="AA146" s="10"/>
      <c r="AB146" s="10"/>
      <c r="AC146" s="10"/>
      <c r="AD146" s="10"/>
      <c r="AE146" s="10"/>
      <c r="AT146" s="227" t="s">
        <v>199</v>
      </c>
      <c r="AU146" s="227" t="s">
        <v>85</v>
      </c>
      <c r="AV146" s="10" t="s">
        <v>83</v>
      </c>
      <c r="AW146" s="10" t="s">
        <v>32</v>
      </c>
      <c r="AX146" s="10" t="s">
        <v>76</v>
      </c>
      <c r="AY146" s="227" t="s">
        <v>195</v>
      </c>
    </row>
    <row r="147" s="11" customFormat="1">
      <c r="A147" s="11"/>
      <c r="B147" s="228"/>
      <c r="C147" s="229"/>
      <c r="D147" s="213" t="s">
        <v>199</v>
      </c>
      <c r="E147" s="230" t="s">
        <v>1</v>
      </c>
      <c r="F147" s="231" t="s">
        <v>3948</v>
      </c>
      <c r="G147" s="229"/>
      <c r="H147" s="232">
        <v>0.59999999999999998</v>
      </c>
      <c r="I147" s="233"/>
      <c r="J147" s="229"/>
      <c r="K147" s="229"/>
      <c r="L147" s="234"/>
      <c r="M147" s="235"/>
      <c r="N147" s="236"/>
      <c r="O147" s="236"/>
      <c r="P147" s="236"/>
      <c r="Q147" s="236"/>
      <c r="R147" s="236"/>
      <c r="S147" s="236"/>
      <c r="T147" s="237"/>
      <c r="U147" s="11"/>
      <c r="V147" s="11"/>
      <c r="W147" s="11"/>
      <c r="X147" s="11"/>
      <c r="Y147" s="11"/>
      <c r="Z147" s="11"/>
      <c r="AA147" s="11"/>
      <c r="AB147" s="11"/>
      <c r="AC147" s="11"/>
      <c r="AD147" s="11"/>
      <c r="AE147" s="11"/>
      <c r="AT147" s="238" t="s">
        <v>199</v>
      </c>
      <c r="AU147" s="238" t="s">
        <v>85</v>
      </c>
      <c r="AV147" s="11" t="s">
        <v>85</v>
      </c>
      <c r="AW147" s="11" t="s">
        <v>32</v>
      </c>
      <c r="AX147" s="11" t="s">
        <v>76</v>
      </c>
      <c r="AY147" s="238" t="s">
        <v>195</v>
      </c>
    </row>
    <row r="148" s="15" customFormat="1">
      <c r="A148" s="15"/>
      <c r="B148" s="287"/>
      <c r="C148" s="288"/>
      <c r="D148" s="213" t="s">
        <v>199</v>
      </c>
      <c r="E148" s="289" t="s">
        <v>1</v>
      </c>
      <c r="F148" s="290" t="s">
        <v>1422</v>
      </c>
      <c r="G148" s="288"/>
      <c r="H148" s="291">
        <v>31.32</v>
      </c>
      <c r="I148" s="292"/>
      <c r="J148" s="288"/>
      <c r="K148" s="288"/>
      <c r="L148" s="293"/>
      <c r="M148" s="294"/>
      <c r="N148" s="295"/>
      <c r="O148" s="295"/>
      <c r="P148" s="295"/>
      <c r="Q148" s="295"/>
      <c r="R148" s="295"/>
      <c r="S148" s="295"/>
      <c r="T148" s="296"/>
      <c r="U148" s="15"/>
      <c r="V148" s="15"/>
      <c r="W148" s="15"/>
      <c r="X148" s="15"/>
      <c r="Y148" s="15"/>
      <c r="Z148" s="15"/>
      <c r="AA148" s="15"/>
      <c r="AB148" s="15"/>
      <c r="AC148" s="15"/>
      <c r="AD148" s="15"/>
      <c r="AE148" s="15"/>
      <c r="AT148" s="297" t="s">
        <v>199</v>
      </c>
      <c r="AU148" s="297" t="s">
        <v>85</v>
      </c>
      <c r="AV148" s="15" t="s">
        <v>234</v>
      </c>
      <c r="AW148" s="15" t="s">
        <v>32</v>
      </c>
      <c r="AX148" s="15" t="s">
        <v>83</v>
      </c>
      <c r="AY148" s="297" t="s">
        <v>195</v>
      </c>
    </row>
    <row r="149" s="2" customFormat="1" ht="24.15" customHeight="1">
      <c r="A149" s="39"/>
      <c r="B149" s="40"/>
      <c r="C149" s="200" t="s">
        <v>229</v>
      </c>
      <c r="D149" s="200" t="s">
        <v>191</v>
      </c>
      <c r="E149" s="201" t="s">
        <v>1415</v>
      </c>
      <c r="F149" s="202" t="s">
        <v>1416</v>
      </c>
      <c r="G149" s="203" t="s">
        <v>1411</v>
      </c>
      <c r="H149" s="204">
        <v>941.22000000000003</v>
      </c>
      <c r="I149" s="205"/>
      <c r="J149" s="206">
        <f>ROUND(I149*H149,2)</f>
        <v>0</v>
      </c>
      <c r="K149" s="202" t="s">
        <v>1412</v>
      </c>
      <c r="L149" s="45"/>
      <c r="M149" s="207" t="s">
        <v>1</v>
      </c>
      <c r="N149" s="208" t="s">
        <v>41</v>
      </c>
      <c r="O149" s="92"/>
      <c r="P149" s="209">
        <f>O149*H149</f>
        <v>0</v>
      </c>
      <c r="Q149" s="209">
        <v>0</v>
      </c>
      <c r="R149" s="209">
        <f>Q149*H149</f>
        <v>0</v>
      </c>
      <c r="S149" s="209">
        <v>0.44</v>
      </c>
      <c r="T149" s="210">
        <f>S149*H149</f>
        <v>414.13679999999999</v>
      </c>
      <c r="U149" s="39"/>
      <c r="V149" s="39"/>
      <c r="W149" s="39"/>
      <c r="X149" s="39"/>
      <c r="Y149" s="39"/>
      <c r="Z149" s="39"/>
      <c r="AA149" s="39"/>
      <c r="AB149" s="39"/>
      <c r="AC149" s="39"/>
      <c r="AD149" s="39"/>
      <c r="AE149" s="39"/>
      <c r="AR149" s="211" t="s">
        <v>234</v>
      </c>
      <c r="AT149" s="211" t="s">
        <v>191</v>
      </c>
      <c r="AU149" s="211" t="s">
        <v>85</v>
      </c>
      <c r="AY149" s="18" t="s">
        <v>195</v>
      </c>
      <c r="BE149" s="212">
        <f>IF(N149="základní",J149,0)</f>
        <v>0</v>
      </c>
      <c r="BF149" s="212">
        <f>IF(N149="snížená",J149,0)</f>
        <v>0</v>
      </c>
      <c r="BG149" s="212">
        <f>IF(N149="zákl. přenesená",J149,0)</f>
        <v>0</v>
      </c>
      <c r="BH149" s="212">
        <f>IF(N149="sníž. přenesená",J149,0)</f>
        <v>0</v>
      </c>
      <c r="BI149" s="212">
        <f>IF(N149="nulová",J149,0)</f>
        <v>0</v>
      </c>
      <c r="BJ149" s="18" t="s">
        <v>83</v>
      </c>
      <c r="BK149" s="212">
        <f>ROUND(I149*H149,2)</f>
        <v>0</v>
      </c>
      <c r="BL149" s="18" t="s">
        <v>234</v>
      </c>
      <c r="BM149" s="211" t="s">
        <v>3949</v>
      </c>
    </row>
    <row r="150" s="10" customFormat="1">
      <c r="A150" s="10"/>
      <c r="B150" s="218"/>
      <c r="C150" s="219"/>
      <c r="D150" s="213" t="s">
        <v>199</v>
      </c>
      <c r="E150" s="220" t="s">
        <v>1</v>
      </c>
      <c r="F150" s="221" t="s">
        <v>3950</v>
      </c>
      <c r="G150" s="219"/>
      <c r="H150" s="220" t="s">
        <v>1</v>
      </c>
      <c r="I150" s="222"/>
      <c r="J150" s="219"/>
      <c r="K150" s="219"/>
      <c r="L150" s="223"/>
      <c r="M150" s="224"/>
      <c r="N150" s="225"/>
      <c r="O150" s="225"/>
      <c r="P150" s="225"/>
      <c r="Q150" s="225"/>
      <c r="R150" s="225"/>
      <c r="S150" s="225"/>
      <c r="T150" s="226"/>
      <c r="U150" s="10"/>
      <c r="V150" s="10"/>
      <c r="W150" s="10"/>
      <c r="X150" s="10"/>
      <c r="Y150" s="10"/>
      <c r="Z150" s="10"/>
      <c r="AA150" s="10"/>
      <c r="AB150" s="10"/>
      <c r="AC150" s="10"/>
      <c r="AD150" s="10"/>
      <c r="AE150" s="10"/>
      <c r="AT150" s="227" t="s">
        <v>199</v>
      </c>
      <c r="AU150" s="227" t="s">
        <v>85</v>
      </c>
      <c r="AV150" s="10" t="s">
        <v>83</v>
      </c>
      <c r="AW150" s="10" t="s">
        <v>32</v>
      </c>
      <c r="AX150" s="10" t="s">
        <v>76</v>
      </c>
      <c r="AY150" s="227" t="s">
        <v>195</v>
      </c>
    </row>
    <row r="151" s="10" customFormat="1">
      <c r="A151" s="10"/>
      <c r="B151" s="218"/>
      <c r="C151" s="219"/>
      <c r="D151" s="213" t="s">
        <v>199</v>
      </c>
      <c r="E151" s="220" t="s">
        <v>1</v>
      </c>
      <c r="F151" s="221" t="s">
        <v>3936</v>
      </c>
      <c r="G151" s="219"/>
      <c r="H151" s="220" t="s">
        <v>1</v>
      </c>
      <c r="I151" s="222"/>
      <c r="J151" s="219"/>
      <c r="K151" s="219"/>
      <c r="L151" s="223"/>
      <c r="M151" s="224"/>
      <c r="N151" s="225"/>
      <c r="O151" s="225"/>
      <c r="P151" s="225"/>
      <c r="Q151" s="225"/>
      <c r="R151" s="225"/>
      <c r="S151" s="225"/>
      <c r="T151" s="226"/>
      <c r="U151" s="10"/>
      <c r="V151" s="10"/>
      <c r="W151" s="10"/>
      <c r="X151" s="10"/>
      <c r="Y151" s="10"/>
      <c r="Z151" s="10"/>
      <c r="AA151" s="10"/>
      <c r="AB151" s="10"/>
      <c r="AC151" s="10"/>
      <c r="AD151" s="10"/>
      <c r="AE151" s="10"/>
      <c r="AT151" s="227" t="s">
        <v>199</v>
      </c>
      <c r="AU151" s="227" t="s">
        <v>85</v>
      </c>
      <c r="AV151" s="10" t="s">
        <v>83</v>
      </c>
      <c r="AW151" s="10" t="s">
        <v>32</v>
      </c>
      <c r="AX151" s="10" t="s">
        <v>76</v>
      </c>
      <c r="AY151" s="227" t="s">
        <v>195</v>
      </c>
    </row>
    <row r="152" s="10" customFormat="1">
      <c r="A152" s="10"/>
      <c r="B152" s="218"/>
      <c r="C152" s="219"/>
      <c r="D152" s="213" t="s">
        <v>199</v>
      </c>
      <c r="E152" s="220" t="s">
        <v>1</v>
      </c>
      <c r="F152" s="221" t="s">
        <v>3951</v>
      </c>
      <c r="G152" s="219"/>
      <c r="H152" s="220" t="s">
        <v>1</v>
      </c>
      <c r="I152" s="222"/>
      <c r="J152" s="219"/>
      <c r="K152" s="219"/>
      <c r="L152" s="223"/>
      <c r="M152" s="224"/>
      <c r="N152" s="225"/>
      <c r="O152" s="225"/>
      <c r="P152" s="225"/>
      <c r="Q152" s="225"/>
      <c r="R152" s="225"/>
      <c r="S152" s="225"/>
      <c r="T152" s="226"/>
      <c r="U152" s="10"/>
      <c r="V152" s="10"/>
      <c r="W152" s="10"/>
      <c r="X152" s="10"/>
      <c r="Y152" s="10"/>
      <c r="Z152" s="10"/>
      <c r="AA152" s="10"/>
      <c r="AB152" s="10"/>
      <c r="AC152" s="10"/>
      <c r="AD152" s="10"/>
      <c r="AE152" s="10"/>
      <c r="AT152" s="227" t="s">
        <v>199</v>
      </c>
      <c r="AU152" s="227" t="s">
        <v>85</v>
      </c>
      <c r="AV152" s="10" t="s">
        <v>83</v>
      </c>
      <c r="AW152" s="10" t="s">
        <v>32</v>
      </c>
      <c r="AX152" s="10" t="s">
        <v>76</v>
      </c>
      <c r="AY152" s="227" t="s">
        <v>195</v>
      </c>
    </row>
    <row r="153" s="10" customFormat="1">
      <c r="A153" s="10"/>
      <c r="B153" s="218"/>
      <c r="C153" s="219"/>
      <c r="D153" s="213" t="s">
        <v>199</v>
      </c>
      <c r="E153" s="220" t="s">
        <v>1</v>
      </c>
      <c r="F153" s="221" t="s">
        <v>3952</v>
      </c>
      <c r="G153" s="219"/>
      <c r="H153" s="220" t="s">
        <v>1</v>
      </c>
      <c r="I153" s="222"/>
      <c r="J153" s="219"/>
      <c r="K153" s="219"/>
      <c r="L153" s="223"/>
      <c r="M153" s="224"/>
      <c r="N153" s="225"/>
      <c r="O153" s="225"/>
      <c r="P153" s="225"/>
      <c r="Q153" s="225"/>
      <c r="R153" s="225"/>
      <c r="S153" s="225"/>
      <c r="T153" s="226"/>
      <c r="U153" s="10"/>
      <c r="V153" s="10"/>
      <c r="W153" s="10"/>
      <c r="X153" s="10"/>
      <c r="Y153" s="10"/>
      <c r="Z153" s="10"/>
      <c r="AA153" s="10"/>
      <c r="AB153" s="10"/>
      <c r="AC153" s="10"/>
      <c r="AD153" s="10"/>
      <c r="AE153" s="10"/>
      <c r="AT153" s="227" t="s">
        <v>199</v>
      </c>
      <c r="AU153" s="227" t="s">
        <v>85</v>
      </c>
      <c r="AV153" s="10" t="s">
        <v>83</v>
      </c>
      <c r="AW153" s="10" t="s">
        <v>32</v>
      </c>
      <c r="AX153" s="10" t="s">
        <v>76</v>
      </c>
      <c r="AY153" s="227" t="s">
        <v>195</v>
      </c>
    </row>
    <row r="154" s="11" customFormat="1">
      <c r="A154" s="11"/>
      <c r="B154" s="228"/>
      <c r="C154" s="229"/>
      <c r="D154" s="213" t="s">
        <v>199</v>
      </c>
      <c r="E154" s="230" t="s">
        <v>1</v>
      </c>
      <c r="F154" s="231" t="s">
        <v>3953</v>
      </c>
      <c r="G154" s="229"/>
      <c r="H154" s="232">
        <v>693.38999999999999</v>
      </c>
      <c r="I154" s="233"/>
      <c r="J154" s="229"/>
      <c r="K154" s="229"/>
      <c r="L154" s="234"/>
      <c r="M154" s="235"/>
      <c r="N154" s="236"/>
      <c r="O154" s="236"/>
      <c r="P154" s="236"/>
      <c r="Q154" s="236"/>
      <c r="R154" s="236"/>
      <c r="S154" s="236"/>
      <c r="T154" s="237"/>
      <c r="U154" s="11"/>
      <c r="V154" s="11"/>
      <c r="W154" s="11"/>
      <c r="X154" s="11"/>
      <c r="Y154" s="11"/>
      <c r="Z154" s="11"/>
      <c r="AA154" s="11"/>
      <c r="AB154" s="11"/>
      <c r="AC154" s="11"/>
      <c r="AD154" s="11"/>
      <c r="AE154" s="11"/>
      <c r="AT154" s="238" t="s">
        <v>199</v>
      </c>
      <c r="AU154" s="238" t="s">
        <v>85</v>
      </c>
      <c r="AV154" s="11" t="s">
        <v>85</v>
      </c>
      <c r="AW154" s="11" t="s">
        <v>32</v>
      </c>
      <c r="AX154" s="11" t="s">
        <v>76</v>
      </c>
      <c r="AY154" s="238" t="s">
        <v>195</v>
      </c>
    </row>
    <row r="155" s="10" customFormat="1">
      <c r="A155" s="10"/>
      <c r="B155" s="218"/>
      <c r="C155" s="219"/>
      <c r="D155" s="213" t="s">
        <v>199</v>
      </c>
      <c r="E155" s="220" t="s">
        <v>1</v>
      </c>
      <c r="F155" s="221" t="s">
        <v>3954</v>
      </c>
      <c r="G155" s="219"/>
      <c r="H155" s="220" t="s">
        <v>1</v>
      </c>
      <c r="I155" s="222"/>
      <c r="J155" s="219"/>
      <c r="K155" s="219"/>
      <c r="L155" s="223"/>
      <c r="M155" s="224"/>
      <c r="N155" s="225"/>
      <c r="O155" s="225"/>
      <c r="P155" s="225"/>
      <c r="Q155" s="225"/>
      <c r="R155" s="225"/>
      <c r="S155" s="225"/>
      <c r="T155" s="226"/>
      <c r="U155" s="10"/>
      <c r="V155" s="10"/>
      <c r="W155" s="10"/>
      <c r="X155" s="10"/>
      <c r="Y155" s="10"/>
      <c r="Z155" s="10"/>
      <c r="AA155" s="10"/>
      <c r="AB155" s="10"/>
      <c r="AC155" s="10"/>
      <c r="AD155" s="10"/>
      <c r="AE155" s="10"/>
      <c r="AT155" s="227" t="s">
        <v>199</v>
      </c>
      <c r="AU155" s="227" t="s">
        <v>85</v>
      </c>
      <c r="AV155" s="10" t="s">
        <v>83</v>
      </c>
      <c r="AW155" s="10" t="s">
        <v>32</v>
      </c>
      <c r="AX155" s="10" t="s">
        <v>76</v>
      </c>
      <c r="AY155" s="227" t="s">
        <v>195</v>
      </c>
    </row>
    <row r="156" s="10" customFormat="1">
      <c r="A156" s="10"/>
      <c r="B156" s="218"/>
      <c r="C156" s="219"/>
      <c r="D156" s="213" t="s">
        <v>199</v>
      </c>
      <c r="E156" s="220" t="s">
        <v>1</v>
      </c>
      <c r="F156" s="221" t="s">
        <v>3955</v>
      </c>
      <c r="G156" s="219"/>
      <c r="H156" s="220" t="s">
        <v>1</v>
      </c>
      <c r="I156" s="222"/>
      <c r="J156" s="219"/>
      <c r="K156" s="219"/>
      <c r="L156" s="223"/>
      <c r="M156" s="224"/>
      <c r="N156" s="225"/>
      <c r="O156" s="225"/>
      <c r="P156" s="225"/>
      <c r="Q156" s="225"/>
      <c r="R156" s="225"/>
      <c r="S156" s="225"/>
      <c r="T156" s="226"/>
      <c r="U156" s="10"/>
      <c r="V156" s="10"/>
      <c r="W156" s="10"/>
      <c r="X156" s="10"/>
      <c r="Y156" s="10"/>
      <c r="Z156" s="10"/>
      <c r="AA156" s="10"/>
      <c r="AB156" s="10"/>
      <c r="AC156" s="10"/>
      <c r="AD156" s="10"/>
      <c r="AE156" s="10"/>
      <c r="AT156" s="227" t="s">
        <v>199</v>
      </c>
      <c r="AU156" s="227" t="s">
        <v>85</v>
      </c>
      <c r="AV156" s="10" t="s">
        <v>83</v>
      </c>
      <c r="AW156" s="10" t="s">
        <v>32</v>
      </c>
      <c r="AX156" s="10" t="s">
        <v>76</v>
      </c>
      <c r="AY156" s="227" t="s">
        <v>195</v>
      </c>
    </row>
    <row r="157" s="11" customFormat="1">
      <c r="A157" s="11"/>
      <c r="B157" s="228"/>
      <c r="C157" s="229"/>
      <c r="D157" s="213" t="s">
        <v>199</v>
      </c>
      <c r="E157" s="230" t="s">
        <v>1</v>
      </c>
      <c r="F157" s="231" t="s">
        <v>3956</v>
      </c>
      <c r="G157" s="229"/>
      <c r="H157" s="232">
        <v>224.28</v>
      </c>
      <c r="I157" s="233"/>
      <c r="J157" s="229"/>
      <c r="K157" s="229"/>
      <c r="L157" s="234"/>
      <c r="M157" s="235"/>
      <c r="N157" s="236"/>
      <c r="O157" s="236"/>
      <c r="P157" s="236"/>
      <c r="Q157" s="236"/>
      <c r="R157" s="236"/>
      <c r="S157" s="236"/>
      <c r="T157" s="237"/>
      <c r="U157" s="11"/>
      <c r="V157" s="11"/>
      <c r="W157" s="11"/>
      <c r="X157" s="11"/>
      <c r="Y157" s="11"/>
      <c r="Z157" s="11"/>
      <c r="AA157" s="11"/>
      <c r="AB157" s="11"/>
      <c r="AC157" s="11"/>
      <c r="AD157" s="11"/>
      <c r="AE157" s="11"/>
      <c r="AT157" s="238" t="s">
        <v>199</v>
      </c>
      <c r="AU157" s="238" t="s">
        <v>85</v>
      </c>
      <c r="AV157" s="11" t="s">
        <v>85</v>
      </c>
      <c r="AW157" s="11" t="s">
        <v>32</v>
      </c>
      <c r="AX157" s="11" t="s">
        <v>76</v>
      </c>
      <c r="AY157" s="238" t="s">
        <v>195</v>
      </c>
    </row>
    <row r="158" s="11" customFormat="1">
      <c r="A158" s="11"/>
      <c r="B158" s="228"/>
      <c r="C158" s="229"/>
      <c r="D158" s="213" t="s">
        <v>199</v>
      </c>
      <c r="E158" s="230" t="s">
        <v>1</v>
      </c>
      <c r="F158" s="231" t="s">
        <v>3957</v>
      </c>
      <c r="G158" s="229"/>
      <c r="H158" s="232">
        <v>12.24</v>
      </c>
      <c r="I158" s="233"/>
      <c r="J158" s="229"/>
      <c r="K158" s="229"/>
      <c r="L158" s="234"/>
      <c r="M158" s="235"/>
      <c r="N158" s="236"/>
      <c r="O158" s="236"/>
      <c r="P158" s="236"/>
      <c r="Q158" s="236"/>
      <c r="R158" s="236"/>
      <c r="S158" s="236"/>
      <c r="T158" s="237"/>
      <c r="U158" s="11"/>
      <c r="V158" s="11"/>
      <c r="W158" s="11"/>
      <c r="X158" s="11"/>
      <c r="Y158" s="11"/>
      <c r="Z158" s="11"/>
      <c r="AA158" s="11"/>
      <c r="AB158" s="11"/>
      <c r="AC158" s="11"/>
      <c r="AD158" s="11"/>
      <c r="AE158" s="11"/>
      <c r="AT158" s="238" t="s">
        <v>199</v>
      </c>
      <c r="AU158" s="238" t="s">
        <v>85</v>
      </c>
      <c r="AV158" s="11" t="s">
        <v>85</v>
      </c>
      <c r="AW158" s="11" t="s">
        <v>32</v>
      </c>
      <c r="AX158" s="11" t="s">
        <v>76</v>
      </c>
      <c r="AY158" s="238" t="s">
        <v>195</v>
      </c>
    </row>
    <row r="159" s="11" customFormat="1">
      <c r="A159" s="11"/>
      <c r="B159" s="228"/>
      <c r="C159" s="229"/>
      <c r="D159" s="213" t="s">
        <v>199</v>
      </c>
      <c r="E159" s="230" t="s">
        <v>1</v>
      </c>
      <c r="F159" s="231" t="s">
        <v>3958</v>
      </c>
      <c r="G159" s="229"/>
      <c r="H159" s="232">
        <v>11.310000000000001</v>
      </c>
      <c r="I159" s="233"/>
      <c r="J159" s="229"/>
      <c r="K159" s="229"/>
      <c r="L159" s="234"/>
      <c r="M159" s="235"/>
      <c r="N159" s="236"/>
      <c r="O159" s="236"/>
      <c r="P159" s="236"/>
      <c r="Q159" s="236"/>
      <c r="R159" s="236"/>
      <c r="S159" s="236"/>
      <c r="T159" s="237"/>
      <c r="U159" s="11"/>
      <c r="V159" s="11"/>
      <c r="W159" s="11"/>
      <c r="X159" s="11"/>
      <c r="Y159" s="11"/>
      <c r="Z159" s="11"/>
      <c r="AA159" s="11"/>
      <c r="AB159" s="11"/>
      <c r="AC159" s="11"/>
      <c r="AD159" s="11"/>
      <c r="AE159" s="11"/>
      <c r="AT159" s="238" t="s">
        <v>199</v>
      </c>
      <c r="AU159" s="238" t="s">
        <v>85</v>
      </c>
      <c r="AV159" s="11" t="s">
        <v>85</v>
      </c>
      <c r="AW159" s="11" t="s">
        <v>32</v>
      </c>
      <c r="AX159" s="11" t="s">
        <v>76</v>
      </c>
      <c r="AY159" s="238" t="s">
        <v>195</v>
      </c>
    </row>
    <row r="160" s="15" customFormat="1">
      <c r="A160" s="15"/>
      <c r="B160" s="287"/>
      <c r="C160" s="288"/>
      <c r="D160" s="213" t="s">
        <v>199</v>
      </c>
      <c r="E160" s="289" t="s">
        <v>1</v>
      </c>
      <c r="F160" s="290" t="s">
        <v>1422</v>
      </c>
      <c r="G160" s="288"/>
      <c r="H160" s="291">
        <v>941.22000000000003</v>
      </c>
      <c r="I160" s="292"/>
      <c r="J160" s="288"/>
      <c r="K160" s="288"/>
      <c r="L160" s="293"/>
      <c r="M160" s="294"/>
      <c r="N160" s="295"/>
      <c r="O160" s="295"/>
      <c r="P160" s="295"/>
      <c r="Q160" s="295"/>
      <c r="R160" s="295"/>
      <c r="S160" s="295"/>
      <c r="T160" s="296"/>
      <c r="U160" s="15"/>
      <c r="V160" s="15"/>
      <c r="W160" s="15"/>
      <c r="X160" s="15"/>
      <c r="Y160" s="15"/>
      <c r="Z160" s="15"/>
      <c r="AA160" s="15"/>
      <c r="AB160" s="15"/>
      <c r="AC160" s="15"/>
      <c r="AD160" s="15"/>
      <c r="AE160" s="15"/>
      <c r="AT160" s="297" t="s">
        <v>199</v>
      </c>
      <c r="AU160" s="297" t="s">
        <v>85</v>
      </c>
      <c r="AV160" s="15" t="s">
        <v>234</v>
      </c>
      <c r="AW160" s="15" t="s">
        <v>32</v>
      </c>
      <c r="AX160" s="15" t="s">
        <v>83</v>
      </c>
      <c r="AY160" s="297" t="s">
        <v>195</v>
      </c>
    </row>
    <row r="161" s="2" customFormat="1" ht="24.15" customHeight="1">
      <c r="A161" s="39"/>
      <c r="B161" s="40"/>
      <c r="C161" s="200" t="s">
        <v>239</v>
      </c>
      <c r="D161" s="200" t="s">
        <v>191</v>
      </c>
      <c r="E161" s="201" t="s">
        <v>1415</v>
      </c>
      <c r="F161" s="202" t="s">
        <v>1416</v>
      </c>
      <c r="G161" s="203" t="s">
        <v>1411</v>
      </c>
      <c r="H161" s="204">
        <v>507</v>
      </c>
      <c r="I161" s="205"/>
      <c r="J161" s="206">
        <f>ROUND(I161*H161,2)</f>
        <v>0</v>
      </c>
      <c r="K161" s="202" t="s">
        <v>1412</v>
      </c>
      <c r="L161" s="45"/>
      <c r="M161" s="207" t="s">
        <v>1</v>
      </c>
      <c r="N161" s="208" t="s">
        <v>41</v>
      </c>
      <c r="O161" s="92"/>
      <c r="P161" s="209">
        <f>O161*H161</f>
        <v>0</v>
      </c>
      <c r="Q161" s="209">
        <v>0</v>
      </c>
      <c r="R161" s="209">
        <f>Q161*H161</f>
        <v>0</v>
      </c>
      <c r="S161" s="209">
        <v>0.44</v>
      </c>
      <c r="T161" s="210">
        <f>S161*H161</f>
        <v>223.08000000000001</v>
      </c>
      <c r="U161" s="39"/>
      <c r="V161" s="39"/>
      <c r="W161" s="39"/>
      <c r="X161" s="39"/>
      <c r="Y161" s="39"/>
      <c r="Z161" s="39"/>
      <c r="AA161" s="39"/>
      <c r="AB161" s="39"/>
      <c r="AC161" s="39"/>
      <c r="AD161" s="39"/>
      <c r="AE161" s="39"/>
      <c r="AR161" s="211" t="s">
        <v>234</v>
      </c>
      <c r="AT161" s="211" t="s">
        <v>191</v>
      </c>
      <c r="AU161" s="211" t="s">
        <v>85</v>
      </c>
      <c r="AY161" s="18" t="s">
        <v>195</v>
      </c>
      <c r="BE161" s="212">
        <f>IF(N161="základní",J161,0)</f>
        <v>0</v>
      </c>
      <c r="BF161" s="212">
        <f>IF(N161="snížená",J161,0)</f>
        <v>0</v>
      </c>
      <c r="BG161" s="212">
        <f>IF(N161="zákl. přenesená",J161,0)</f>
        <v>0</v>
      </c>
      <c r="BH161" s="212">
        <f>IF(N161="sníž. přenesená",J161,0)</f>
        <v>0</v>
      </c>
      <c r="BI161" s="212">
        <f>IF(N161="nulová",J161,0)</f>
        <v>0</v>
      </c>
      <c r="BJ161" s="18" t="s">
        <v>83</v>
      </c>
      <c r="BK161" s="212">
        <f>ROUND(I161*H161,2)</f>
        <v>0</v>
      </c>
      <c r="BL161" s="18" t="s">
        <v>234</v>
      </c>
      <c r="BM161" s="211" t="s">
        <v>3959</v>
      </c>
    </row>
    <row r="162" s="10" customFormat="1">
      <c r="A162" s="10"/>
      <c r="B162" s="218"/>
      <c r="C162" s="219"/>
      <c r="D162" s="213" t="s">
        <v>199</v>
      </c>
      <c r="E162" s="220" t="s">
        <v>1</v>
      </c>
      <c r="F162" s="221" t="s">
        <v>3936</v>
      </c>
      <c r="G162" s="219"/>
      <c r="H162" s="220" t="s">
        <v>1</v>
      </c>
      <c r="I162" s="222"/>
      <c r="J162" s="219"/>
      <c r="K162" s="219"/>
      <c r="L162" s="223"/>
      <c r="M162" s="224"/>
      <c r="N162" s="225"/>
      <c r="O162" s="225"/>
      <c r="P162" s="225"/>
      <c r="Q162" s="225"/>
      <c r="R162" s="225"/>
      <c r="S162" s="225"/>
      <c r="T162" s="226"/>
      <c r="U162" s="10"/>
      <c r="V162" s="10"/>
      <c r="W162" s="10"/>
      <c r="X162" s="10"/>
      <c r="Y162" s="10"/>
      <c r="Z162" s="10"/>
      <c r="AA162" s="10"/>
      <c r="AB162" s="10"/>
      <c r="AC162" s="10"/>
      <c r="AD162" s="10"/>
      <c r="AE162" s="10"/>
      <c r="AT162" s="227" t="s">
        <v>199</v>
      </c>
      <c r="AU162" s="227" t="s">
        <v>85</v>
      </c>
      <c r="AV162" s="10" t="s">
        <v>83</v>
      </c>
      <c r="AW162" s="10" t="s">
        <v>32</v>
      </c>
      <c r="AX162" s="10" t="s">
        <v>76</v>
      </c>
      <c r="AY162" s="227" t="s">
        <v>195</v>
      </c>
    </row>
    <row r="163" s="10" customFormat="1">
      <c r="A163" s="10"/>
      <c r="B163" s="218"/>
      <c r="C163" s="219"/>
      <c r="D163" s="213" t="s">
        <v>199</v>
      </c>
      <c r="E163" s="220" t="s">
        <v>1</v>
      </c>
      <c r="F163" s="221" t="s">
        <v>3960</v>
      </c>
      <c r="G163" s="219"/>
      <c r="H163" s="220" t="s">
        <v>1</v>
      </c>
      <c r="I163" s="222"/>
      <c r="J163" s="219"/>
      <c r="K163" s="219"/>
      <c r="L163" s="223"/>
      <c r="M163" s="224"/>
      <c r="N163" s="225"/>
      <c r="O163" s="225"/>
      <c r="P163" s="225"/>
      <c r="Q163" s="225"/>
      <c r="R163" s="225"/>
      <c r="S163" s="225"/>
      <c r="T163" s="226"/>
      <c r="U163" s="10"/>
      <c r="V163" s="10"/>
      <c r="W163" s="10"/>
      <c r="X163" s="10"/>
      <c r="Y163" s="10"/>
      <c r="Z163" s="10"/>
      <c r="AA163" s="10"/>
      <c r="AB163" s="10"/>
      <c r="AC163" s="10"/>
      <c r="AD163" s="10"/>
      <c r="AE163" s="10"/>
      <c r="AT163" s="227" t="s">
        <v>199</v>
      </c>
      <c r="AU163" s="227" t="s">
        <v>85</v>
      </c>
      <c r="AV163" s="10" t="s">
        <v>83</v>
      </c>
      <c r="AW163" s="10" t="s">
        <v>32</v>
      </c>
      <c r="AX163" s="10" t="s">
        <v>76</v>
      </c>
      <c r="AY163" s="227" t="s">
        <v>195</v>
      </c>
    </row>
    <row r="164" s="10" customFormat="1">
      <c r="A164" s="10"/>
      <c r="B164" s="218"/>
      <c r="C164" s="219"/>
      <c r="D164" s="213" t="s">
        <v>199</v>
      </c>
      <c r="E164" s="220" t="s">
        <v>1</v>
      </c>
      <c r="F164" s="221" t="s">
        <v>3961</v>
      </c>
      <c r="G164" s="219"/>
      <c r="H164" s="220" t="s">
        <v>1</v>
      </c>
      <c r="I164" s="222"/>
      <c r="J164" s="219"/>
      <c r="K164" s="219"/>
      <c r="L164" s="223"/>
      <c r="M164" s="224"/>
      <c r="N164" s="225"/>
      <c r="O164" s="225"/>
      <c r="P164" s="225"/>
      <c r="Q164" s="225"/>
      <c r="R164" s="225"/>
      <c r="S164" s="225"/>
      <c r="T164" s="226"/>
      <c r="U164" s="10"/>
      <c r="V164" s="10"/>
      <c r="W164" s="10"/>
      <c r="X164" s="10"/>
      <c r="Y164" s="10"/>
      <c r="Z164" s="10"/>
      <c r="AA164" s="10"/>
      <c r="AB164" s="10"/>
      <c r="AC164" s="10"/>
      <c r="AD164" s="10"/>
      <c r="AE164" s="10"/>
      <c r="AT164" s="227" t="s">
        <v>199</v>
      </c>
      <c r="AU164" s="227" t="s">
        <v>85</v>
      </c>
      <c r="AV164" s="10" t="s">
        <v>83</v>
      </c>
      <c r="AW164" s="10" t="s">
        <v>32</v>
      </c>
      <c r="AX164" s="10" t="s">
        <v>76</v>
      </c>
      <c r="AY164" s="227" t="s">
        <v>195</v>
      </c>
    </row>
    <row r="165" s="11" customFormat="1">
      <c r="A165" s="11"/>
      <c r="B165" s="228"/>
      <c r="C165" s="229"/>
      <c r="D165" s="213" t="s">
        <v>199</v>
      </c>
      <c r="E165" s="230" t="s">
        <v>1</v>
      </c>
      <c r="F165" s="231" t="s">
        <v>3962</v>
      </c>
      <c r="G165" s="229"/>
      <c r="H165" s="232">
        <v>507</v>
      </c>
      <c r="I165" s="233"/>
      <c r="J165" s="229"/>
      <c r="K165" s="229"/>
      <c r="L165" s="234"/>
      <c r="M165" s="235"/>
      <c r="N165" s="236"/>
      <c r="O165" s="236"/>
      <c r="P165" s="236"/>
      <c r="Q165" s="236"/>
      <c r="R165" s="236"/>
      <c r="S165" s="236"/>
      <c r="T165" s="237"/>
      <c r="U165" s="11"/>
      <c r="V165" s="11"/>
      <c r="W165" s="11"/>
      <c r="X165" s="11"/>
      <c r="Y165" s="11"/>
      <c r="Z165" s="11"/>
      <c r="AA165" s="11"/>
      <c r="AB165" s="11"/>
      <c r="AC165" s="11"/>
      <c r="AD165" s="11"/>
      <c r="AE165" s="11"/>
      <c r="AT165" s="238" t="s">
        <v>199</v>
      </c>
      <c r="AU165" s="238" t="s">
        <v>85</v>
      </c>
      <c r="AV165" s="11" t="s">
        <v>85</v>
      </c>
      <c r="AW165" s="11" t="s">
        <v>32</v>
      </c>
      <c r="AX165" s="11" t="s">
        <v>76</v>
      </c>
      <c r="AY165" s="238" t="s">
        <v>195</v>
      </c>
    </row>
    <row r="166" s="15" customFormat="1">
      <c r="A166" s="15"/>
      <c r="B166" s="287"/>
      <c r="C166" s="288"/>
      <c r="D166" s="213" t="s">
        <v>199</v>
      </c>
      <c r="E166" s="289" t="s">
        <v>1</v>
      </c>
      <c r="F166" s="290" t="s">
        <v>1422</v>
      </c>
      <c r="G166" s="288"/>
      <c r="H166" s="291">
        <v>507</v>
      </c>
      <c r="I166" s="292"/>
      <c r="J166" s="288"/>
      <c r="K166" s="288"/>
      <c r="L166" s="293"/>
      <c r="M166" s="294"/>
      <c r="N166" s="295"/>
      <c r="O166" s="295"/>
      <c r="P166" s="295"/>
      <c r="Q166" s="295"/>
      <c r="R166" s="295"/>
      <c r="S166" s="295"/>
      <c r="T166" s="296"/>
      <c r="U166" s="15"/>
      <c r="V166" s="15"/>
      <c r="W166" s="15"/>
      <c r="X166" s="15"/>
      <c r="Y166" s="15"/>
      <c r="Z166" s="15"/>
      <c r="AA166" s="15"/>
      <c r="AB166" s="15"/>
      <c r="AC166" s="15"/>
      <c r="AD166" s="15"/>
      <c r="AE166" s="15"/>
      <c r="AT166" s="297" t="s">
        <v>199</v>
      </c>
      <c r="AU166" s="297" t="s">
        <v>85</v>
      </c>
      <c r="AV166" s="15" t="s">
        <v>234</v>
      </c>
      <c r="AW166" s="15" t="s">
        <v>32</v>
      </c>
      <c r="AX166" s="15" t="s">
        <v>83</v>
      </c>
      <c r="AY166" s="297" t="s">
        <v>195</v>
      </c>
    </row>
    <row r="167" s="2" customFormat="1" ht="24.15" customHeight="1">
      <c r="A167" s="39"/>
      <c r="B167" s="40"/>
      <c r="C167" s="200" t="s">
        <v>244</v>
      </c>
      <c r="D167" s="200" t="s">
        <v>191</v>
      </c>
      <c r="E167" s="201" t="s">
        <v>1423</v>
      </c>
      <c r="F167" s="202" t="s">
        <v>1424</v>
      </c>
      <c r="G167" s="203" t="s">
        <v>1411</v>
      </c>
      <c r="H167" s="204">
        <v>1121.4580000000001</v>
      </c>
      <c r="I167" s="205"/>
      <c r="J167" s="206">
        <f>ROUND(I167*H167,2)</f>
        <v>0</v>
      </c>
      <c r="K167" s="202" t="s">
        <v>1412</v>
      </c>
      <c r="L167" s="45"/>
      <c r="M167" s="207" t="s">
        <v>1</v>
      </c>
      <c r="N167" s="208" t="s">
        <v>41</v>
      </c>
      <c r="O167" s="92"/>
      <c r="P167" s="209">
        <f>O167*H167</f>
        <v>0</v>
      </c>
      <c r="Q167" s="209">
        <v>0</v>
      </c>
      <c r="R167" s="209">
        <f>Q167*H167</f>
        <v>0</v>
      </c>
      <c r="S167" s="209">
        <v>0.57999999999999996</v>
      </c>
      <c r="T167" s="210">
        <f>S167*H167</f>
        <v>650.44564000000003</v>
      </c>
      <c r="U167" s="39"/>
      <c r="V167" s="39"/>
      <c r="W167" s="39"/>
      <c r="X167" s="39"/>
      <c r="Y167" s="39"/>
      <c r="Z167" s="39"/>
      <c r="AA167" s="39"/>
      <c r="AB167" s="39"/>
      <c r="AC167" s="39"/>
      <c r="AD167" s="39"/>
      <c r="AE167" s="39"/>
      <c r="AR167" s="211" t="s">
        <v>234</v>
      </c>
      <c r="AT167" s="211" t="s">
        <v>191</v>
      </c>
      <c r="AU167" s="211" t="s">
        <v>85</v>
      </c>
      <c r="AY167" s="18" t="s">
        <v>195</v>
      </c>
      <c r="BE167" s="212">
        <f>IF(N167="základní",J167,0)</f>
        <v>0</v>
      </c>
      <c r="BF167" s="212">
        <f>IF(N167="snížená",J167,0)</f>
        <v>0</v>
      </c>
      <c r="BG167" s="212">
        <f>IF(N167="zákl. přenesená",J167,0)</f>
        <v>0</v>
      </c>
      <c r="BH167" s="212">
        <f>IF(N167="sníž. přenesená",J167,0)</f>
        <v>0</v>
      </c>
      <c r="BI167" s="212">
        <f>IF(N167="nulová",J167,0)</f>
        <v>0</v>
      </c>
      <c r="BJ167" s="18" t="s">
        <v>83</v>
      </c>
      <c r="BK167" s="212">
        <f>ROUND(I167*H167,2)</f>
        <v>0</v>
      </c>
      <c r="BL167" s="18" t="s">
        <v>234</v>
      </c>
      <c r="BM167" s="211" t="s">
        <v>3963</v>
      </c>
    </row>
    <row r="168" s="10" customFormat="1">
      <c r="A168" s="10"/>
      <c r="B168" s="218"/>
      <c r="C168" s="219"/>
      <c r="D168" s="213" t="s">
        <v>199</v>
      </c>
      <c r="E168" s="220" t="s">
        <v>1</v>
      </c>
      <c r="F168" s="221" t="s">
        <v>3936</v>
      </c>
      <c r="G168" s="219"/>
      <c r="H168" s="220" t="s">
        <v>1</v>
      </c>
      <c r="I168" s="222"/>
      <c r="J168" s="219"/>
      <c r="K168" s="219"/>
      <c r="L168" s="223"/>
      <c r="M168" s="224"/>
      <c r="N168" s="225"/>
      <c r="O168" s="225"/>
      <c r="P168" s="225"/>
      <c r="Q168" s="225"/>
      <c r="R168" s="225"/>
      <c r="S168" s="225"/>
      <c r="T168" s="226"/>
      <c r="U168" s="10"/>
      <c r="V168" s="10"/>
      <c r="W168" s="10"/>
      <c r="X168" s="10"/>
      <c r="Y168" s="10"/>
      <c r="Z168" s="10"/>
      <c r="AA168" s="10"/>
      <c r="AB168" s="10"/>
      <c r="AC168" s="10"/>
      <c r="AD168" s="10"/>
      <c r="AE168" s="10"/>
      <c r="AT168" s="227" t="s">
        <v>199</v>
      </c>
      <c r="AU168" s="227" t="s">
        <v>85</v>
      </c>
      <c r="AV168" s="10" t="s">
        <v>83</v>
      </c>
      <c r="AW168" s="10" t="s">
        <v>32</v>
      </c>
      <c r="AX168" s="10" t="s">
        <v>76</v>
      </c>
      <c r="AY168" s="227" t="s">
        <v>195</v>
      </c>
    </row>
    <row r="169" s="10" customFormat="1">
      <c r="A169" s="10"/>
      <c r="B169" s="218"/>
      <c r="C169" s="219"/>
      <c r="D169" s="213" t="s">
        <v>199</v>
      </c>
      <c r="E169" s="220" t="s">
        <v>1</v>
      </c>
      <c r="F169" s="221" t="s">
        <v>3964</v>
      </c>
      <c r="G169" s="219"/>
      <c r="H169" s="220" t="s">
        <v>1</v>
      </c>
      <c r="I169" s="222"/>
      <c r="J169" s="219"/>
      <c r="K169" s="219"/>
      <c r="L169" s="223"/>
      <c r="M169" s="224"/>
      <c r="N169" s="225"/>
      <c r="O169" s="225"/>
      <c r="P169" s="225"/>
      <c r="Q169" s="225"/>
      <c r="R169" s="225"/>
      <c r="S169" s="225"/>
      <c r="T169" s="226"/>
      <c r="U169" s="10"/>
      <c r="V169" s="10"/>
      <c r="W169" s="10"/>
      <c r="X169" s="10"/>
      <c r="Y169" s="10"/>
      <c r="Z169" s="10"/>
      <c r="AA169" s="10"/>
      <c r="AB169" s="10"/>
      <c r="AC169" s="10"/>
      <c r="AD169" s="10"/>
      <c r="AE169" s="10"/>
      <c r="AT169" s="227" t="s">
        <v>199</v>
      </c>
      <c r="AU169" s="227" t="s">
        <v>85</v>
      </c>
      <c r="AV169" s="10" t="s">
        <v>83</v>
      </c>
      <c r="AW169" s="10" t="s">
        <v>32</v>
      </c>
      <c r="AX169" s="10" t="s">
        <v>76</v>
      </c>
      <c r="AY169" s="227" t="s">
        <v>195</v>
      </c>
    </row>
    <row r="170" s="10" customFormat="1">
      <c r="A170" s="10"/>
      <c r="B170" s="218"/>
      <c r="C170" s="219"/>
      <c r="D170" s="213" t="s">
        <v>199</v>
      </c>
      <c r="E170" s="220" t="s">
        <v>1</v>
      </c>
      <c r="F170" s="221" t="s">
        <v>3965</v>
      </c>
      <c r="G170" s="219"/>
      <c r="H170" s="220" t="s">
        <v>1</v>
      </c>
      <c r="I170" s="222"/>
      <c r="J170" s="219"/>
      <c r="K170" s="219"/>
      <c r="L170" s="223"/>
      <c r="M170" s="224"/>
      <c r="N170" s="225"/>
      <c r="O170" s="225"/>
      <c r="P170" s="225"/>
      <c r="Q170" s="225"/>
      <c r="R170" s="225"/>
      <c r="S170" s="225"/>
      <c r="T170" s="226"/>
      <c r="U170" s="10"/>
      <c r="V170" s="10"/>
      <c r="W170" s="10"/>
      <c r="X170" s="10"/>
      <c r="Y170" s="10"/>
      <c r="Z170" s="10"/>
      <c r="AA170" s="10"/>
      <c r="AB170" s="10"/>
      <c r="AC170" s="10"/>
      <c r="AD170" s="10"/>
      <c r="AE170" s="10"/>
      <c r="AT170" s="227" t="s">
        <v>199</v>
      </c>
      <c r="AU170" s="227" t="s">
        <v>85</v>
      </c>
      <c r="AV170" s="10" t="s">
        <v>83</v>
      </c>
      <c r="AW170" s="10" t="s">
        <v>32</v>
      </c>
      <c r="AX170" s="10" t="s">
        <v>76</v>
      </c>
      <c r="AY170" s="227" t="s">
        <v>195</v>
      </c>
    </row>
    <row r="171" s="11" customFormat="1">
      <c r="A171" s="11"/>
      <c r="B171" s="228"/>
      <c r="C171" s="229"/>
      <c r="D171" s="213" t="s">
        <v>199</v>
      </c>
      <c r="E171" s="230" t="s">
        <v>1</v>
      </c>
      <c r="F171" s="231" t="s">
        <v>3966</v>
      </c>
      <c r="G171" s="229"/>
      <c r="H171" s="232">
        <v>977.04999999999995</v>
      </c>
      <c r="I171" s="233"/>
      <c r="J171" s="229"/>
      <c r="K171" s="229"/>
      <c r="L171" s="234"/>
      <c r="M171" s="235"/>
      <c r="N171" s="236"/>
      <c r="O171" s="236"/>
      <c r="P171" s="236"/>
      <c r="Q171" s="236"/>
      <c r="R171" s="236"/>
      <c r="S171" s="236"/>
      <c r="T171" s="237"/>
      <c r="U171" s="11"/>
      <c r="V171" s="11"/>
      <c r="W171" s="11"/>
      <c r="X171" s="11"/>
      <c r="Y171" s="11"/>
      <c r="Z171" s="11"/>
      <c r="AA171" s="11"/>
      <c r="AB171" s="11"/>
      <c r="AC171" s="11"/>
      <c r="AD171" s="11"/>
      <c r="AE171" s="11"/>
      <c r="AT171" s="238" t="s">
        <v>199</v>
      </c>
      <c r="AU171" s="238" t="s">
        <v>85</v>
      </c>
      <c r="AV171" s="11" t="s">
        <v>85</v>
      </c>
      <c r="AW171" s="11" t="s">
        <v>32</v>
      </c>
      <c r="AX171" s="11" t="s">
        <v>76</v>
      </c>
      <c r="AY171" s="238" t="s">
        <v>195</v>
      </c>
    </row>
    <row r="172" s="10" customFormat="1">
      <c r="A172" s="10"/>
      <c r="B172" s="218"/>
      <c r="C172" s="219"/>
      <c r="D172" s="213" t="s">
        <v>199</v>
      </c>
      <c r="E172" s="220" t="s">
        <v>1</v>
      </c>
      <c r="F172" s="221" t="s">
        <v>3967</v>
      </c>
      <c r="G172" s="219"/>
      <c r="H172" s="220" t="s">
        <v>1</v>
      </c>
      <c r="I172" s="222"/>
      <c r="J172" s="219"/>
      <c r="K172" s="219"/>
      <c r="L172" s="223"/>
      <c r="M172" s="224"/>
      <c r="N172" s="225"/>
      <c r="O172" s="225"/>
      <c r="P172" s="225"/>
      <c r="Q172" s="225"/>
      <c r="R172" s="225"/>
      <c r="S172" s="225"/>
      <c r="T172" s="226"/>
      <c r="U172" s="10"/>
      <c r="V172" s="10"/>
      <c r="W172" s="10"/>
      <c r="X172" s="10"/>
      <c r="Y172" s="10"/>
      <c r="Z172" s="10"/>
      <c r="AA172" s="10"/>
      <c r="AB172" s="10"/>
      <c r="AC172" s="10"/>
      <c r="AD172" s="10"/>
      <c r="AE172" s="10"/>
      <c r="AT172" s="227" t="s">
        <v>199</v>
      </c>
      <c r="AU172" s="227" t="s">
        <v>85</v>
      </c>
      <c r="AV172" s="10" t="s">
        <v>83</v>
      </c>
      <c r="AW172" s="10" t="s">
        <v>32</v>
      </c>
      <c r="AX172" s="10" t="s">
        <v>76</v>
      </c>
      <c r="AY172" s="227" t="s">
        <v>195</v>
      </c>
    </row>
    <row r="173" s="10" customFormat="1">
      <c r="A173" s="10"/>
      <c r="B173" s="218"/>
      <c r="C173" s="219"/>
      <c r="D173" s="213" t="s">
        <v>199</v>
      </c>
      <c r="E173" s="220" t="s">
        <v>1</v>
      </c>
      <c r="F173" s="221" t="s">
        <v>3968</v>
      </c>
      <c r="G173" s="219"/>
      <c r="H173" s="220" t="s">
        <v>1</v>
      </c>
      <c r="I173" s="222"/>
      <c r="J173" s="219"/>
      <c r="K173" s="219"/>
      <c r="L173" s="223"/>
      <c r="M173" s="224"/>
      <c r="N173" s="225"/>
      <c r="O173" s="225"/>
      <c r="P173" s="225"/>
      <c r="Q173" s="225"/>
      <c r="R173" s="225"/>
      <c r="S173" s="225"/>
      <c r="T173" s="226"/>
      <c r="U173" s="10"/>
      <c r="V173" s="10"/>
      <c r="W173" s="10"/>
      <c r="X173" s="10"/>
      <c r="Y173" s="10"/>
      <c r="Z173" s="10"/>
      <c r="AA173" s="10"/>
      <c r="AB173" s="10"/>
      <c r="AC173" s="10"/>
      <c r="AD173" s="10"/>
      <c r="AE173" s="10"/>
      <c r="AT173" s="227" t="s">
        <v>199</v>
      </c>
      <c r="AU173" s="227" t="s">
        <v>85</v>
      </c>
      <c r="AV173" s="10" t="s">
        <v>83</v>
      </c>
      <c r="AW173" s="10" t="s">
        <v>32</v>
      </c>
      <c r="AX173" s="10" t="s">
        <v>76</v>
      </c>
      <c r="AY173" s="227" t="s">
        <v>195</v>
      </c>
    </row>
    <row r="174" s="11" customFormat="1">
      <c r="A174" s="11"/>
      <c r="B174" s="228"/>
      <c r="C174" s="229"/>
      <c r="D174" s="213" t="s">
        <v>199</v>
      </c>
      <c r="E174" s="230" t="s">
        <v>1</v>
      </c>
      <c r="F174" s="231" t="s">
        <v>3969</v>
      </c>
      <c r="G174" s="229"/>
      <c r="H174" s="232">
        <v>4.9199999999999999</v>
      </c>
      <c r="I174" s="233"/>
      <c r="J174" s="229"/>
      <c r="K174" s="229"/>
      <c r="L174" s="234"/>
      <c r="M174" s="235"/>
      <c r="N174" s="236"/>
      <c r="O174" s="236"/>
      <c r="P174" s="236"/>
      <c r="Q174" s="236"/>
      <c r="R174" s="236"/>
      <c r="S174" s="236"/>
      <c r="T174" s="237"/>
      <c r="U174" s="11"/>
      <c r="V174" s="11"/>
      <c r="W174" s="11"/>
      <c r="X174" s="11"/>
      <c r="Y174" s="11"/>
      <c r="Z174" s="11"/>
      <c r="AA174" s="11"/>
      <c r="AB174" s="11"/>
      <c r="AC174" s="11"/>
      <c r="AD174" s="11"/>
      <c r="AE174" s="11"/>
      <c r="AT174" s="238" t="s">
        <v>199</v>
      </c>
      <c r="AU174" s="238" t="s">
        <v>85</v>
      </c>
      <c r="AV174" s="11" t="s">
        <v>85</v>
      </c>
      <c r="AW174" s="11" t="s">
        <v>32</v>
      </c>
      <c r="AX174" s="11" t="s">
        <v>76</v>
      </c>
      <c r="AY174" s="238" t="s">
        <v>195</v>
      </c>
    </row>
    <row r="175" s="10" customFormat="1">
      <c r="A175" s="10"/>
      <c r="B175" s="218"/>
      <c r="C175" s="219"/>
      <c r="D175" s="213" t="s">
        <v>199</v>
      </c>
      <c r="E175" s="220" t="s">
        <v>1</v>
      </c>
      <c r="F175" s="221" t="s">
        <v>3970</v>
      </c>
      <c r="G175" s="219"/>
      <c r="H175" s="220" t="s">
        <v>1</v>
      </c>
      <c r="I175" s="222"/>
      <c r="J175" s="219"/>
      <c r="K175" s="219"/>
      <c r="L175" s="223"/>
      <c r="M175" s="224"/>
      <c r="N175" s="225"/>
      <c r="O175" s="225"/>
      <c r="P175" s="225"/>
      <c r="Q175" s="225"/>
      <c r="R175" s="225"/>
      <c r="S175" s="225"/>
      <c r="T175" s="226"/>
      <c r="U175" s="10"/>
      <c r="V175" s="10"/>
      <c r="W175" s="10"/>
      <c r="X175" s="10"/>
      <c r="Y175" s="10"/>
      <c r="Z175" s="10"/>
      <c r="AA175" s="10"/>
      <c r="AB175" s="10"/>
      <c r="AC175" s="10"/>
      <c r="AD175" s="10"/>
      <c r="AE175" s="10"/>
      <c r="AT175" s="227" t="s">
        <v>199</v>
      </c>
      <c r="AU175" s="227" t="s">
        <v>85</v>
      </c>
      <c r="AV175" s="10" t="s">
        <v>83</v>
      </c>
      <c r="AW175" s="10" t="s">
        <v>32</v>
      </c>
      <c r="AX175" s="10" t="s">
        <v>76</v>
      </c>
      <c r="AY175" s="227" t="s">
        <v>195</v>
      </c>
    </row>
    <row r="176" s="10" customFormat="1">
      <c r="A176" s="10"/>
      <c r="B176" s="218"/>
      <c r="C176" s="219"/>
      <c r="D176" s="213" t="s">
        <v>199</v>
      </c>
      <c r="E176" s="220" t="s">
        <v>1</v>
      </c>
      <c r="F176" s="221" t="s">
        <v>3968</v>
      </c>
      <c r="G176" s="219"/>
      <c r="H176" s="220" t="s">
        <v>1</v>
      </c>
      <c r="I176" s="222"/>
      <c r="J176" s="219"/>
      <c r="K176" s="219"/>
      <c r="L176" s="223"/>
      <c r="M176" s="224"/>
      <c r="N176" s="225"/>
      <c r="O176" s="225"/>
      <c r="P176" s="225"/>
      <c r="Q176" s="225"/>
      <c r="R176" s="225"/>
      <c r="S176" s="225"/>
      <c r="T176" s="226"/>
      <c r="U176" s="10"/>
      <c r="V176" s="10"/>
      <c r="W176" s="10"/>
      <c r="X176" s="10"/>
      <c r="Y176" s="10"/>
      <c r="Z176" s="10"/>
      <c r="AA176" s="10"/>
      <c r="AB176" s="10"/>
      <c r="AC176" s="10"/>
      <c r="AD176" s="10"/>
      <c r="AE176" s="10"/>
      <c r="AT176" s="227" t="s">
        <v>199</v>
      </c>
      <c r="AU176" s="227" t="s">
        <v>85</v>
      </c>
      <c r="AV176" s="10" t="s">
        <v>83</v>
      </c>
      <c r="AW176" s="10" t="s">
        <v>32</v>
      </c>
      <c r="AX176" s="10" t="s">
        <v>76</v>
      </c>
      <c r="AY176" s="227" t="s">
        <v>195</v>
      </c>
    </row>
    <row r="177" s="11" customFormat="1">
      <c r="A177" s="11"/>
      <c r="B177" s="228"/>
      <c r="C177" s="229"/>
      <c r="D177" s="213" t="s">
        <v>199</v>
      </c>
      <c r="E177" s="230" t="s">
        <v>1</v>
      </c>
      <c r="F177" s="231" t="s">
        <v>3971</v>
      </c>
      <c r="G177" s="229"/>
      <c r="H177" s="232">
        <v>41.064</v>
      </c>
      <c r="I177" s="233"/>
      <c r="J177" s="229"/>
      <c r="K177" s="229"/>
      <c r="L177" s="234"/>
      <c r="M177" s="235"/>
      <c r="N177" s="236"/>
      <c r="O177" s="236"/>
      <c r="P177" s="236"/>
      <c r="Q177" s="236"/>
      <c r="R177" s="236"/>
      <c r="S177" s="236"/>
      <c r="T177" s="237"/>
      <c r="U177" s="11"/>
      <c r="V177" s="11"/>
      <c r="W177" s="11"/>
      <c r="X177" s="11"/>
      <c r="Y177" s="11"/>
      <c r="Z177" s="11"/>
      <c r="AA177" s="11"/>
      <c r="AB177" s="11"/>
      <c r="AC177" s="11"/>
      <c r="AD177" s="11"/>
      <c r="AE177" s="11"/>
      <c r="AT177" s="238" t="s">
        <v>199</v>
      </c>
      <c r="AU177" s="238" t="s">
        <v>85</v>
      </c>
      <c r="AV177" s="11" t="s">
        <v>85</v>
      </c>
      <c r="AW177" s="11" t="s">
        <v>32</v>
      </c>
      <c r="AX177" s="11" t="s">
        <v>76</v>
      </c>
      <c r="AY177" s="238" t="s">
        <v>195</v>
      </c>
    </row>
    <row r="178" s="10" customFormat="1">
      <c r="A178" s="10"/>
      <c r="B178" s="218"/>
      <c r="C178" s="219"/>
      <c r="D178" s="213" t="s">
        <v>199</v>
      </c>
      <c r="E178" s="220" t="s">
        <v>1</v>
      </c>
      <c r="F178" s="221" t="s">
        <v>3972</v>
      </c>
      <c r="G178" s="219"/>
      <c r="H178" s="220" t="s">
        <v>1</v>
      </c>
      <c r="I178" s="222"/>
      <c r="J178" s="219"/>
      <c r="K178" s="219"/>
      <c r="L178" s="223"/>
      <c r="M178" s="224"/>
      <c r="N178" s="225"/>
      <c r="O178" s="225"/>
      <c r="P178" s="225"/>
      <c r="Q178" s="225"/>
      <c r="R178" s="225"/>
      <c r="S178" s="225"/>
      <c r="T178" s="226"/>
      <c r="U178" s="10"/>
      <c r="V178" s="10"/>
      <c r="W178" s="10"/>
      <c r="X178" s="10"/>
      <c r="Y178" s="10"/>
      <c r="Z178" s="10"/>
      <c r="AA178" s="10"/>
      <c r="AB178" s="10"/>
      <c r="AC178" s="10"/>
      <c r="AD178" s="10"/>
      <c r="AE178" s="10"/>
      <c r="AT178" s="227" t="s">
        <v>199</v>
      </c>
      <c r="AU178" s="227" t="s">
        <v>85</v>
      </c>
      <c r="AV178" s="10" t="s">
        <v>83</v>
      </c>
      <c r="AW178" s="10" t="s">
        <v>32</v>
      </c>
      <c r="AX178" s="10" t="s">
        <v>76</v>
      </c>
      <c r="AY178" s="227" t="s">
        <v>195</v>
      </c>
    </row>
    <row r="179" s="10" customFormat="1">
      <c r="A179" s="10"/>
      <c r="B179" s="218"/>
      <c r="C179" s="219"/>
      <c r="D179" s="213" t="s">
        <v>199</v>
      </c>
      <c r="E179" s="220" t="s">
        <v>1</v>
      </c>
      <c r="F179" s="221" t="s">
        <v>3973</v>
      </c>
      <c r="G179" s="219"/>
      <c r="H179" s="220" t="s">
        <v>1</v>
      </c>
      <c r="I179" s="222"/>
      <c r="J179" s="219"/>
      <c r="K179" s="219"/>
      <c r="L179" s="223"/>
      <c r="M179" s="224"/>
      <c r="N179" s="225"/>
      <c r="O179" s="225"/>
      <c r="P179" s="225"/>
      <c r="Q179" s="225"/>
      <c r="R179" s="225"/>
      <c r="S179" s="225"/>
      <c r="T179" s="226"/>
      <c r="U179" s="10"/>
      <c r="V179" s="10"/>
      <c r="W179" s="10"/>
      <c r="X179" s="10"/>
      <c r="Y179" s="10"/>
      <c r="Z179" s="10"/>
      <c r="AA179" s="10"/>
      <c r="AB179" s="10"/>
      <c r="AC179" s="10"/>
      <c r="AD179" s="10"/>
      <c r="AE179" s="10"/>
      <c r="AT179" s="227" t="s">
        <v>199</v>
      </c>
      <c r="AU179" s="227" t="s">
        <v>85</v>
      </c>
      <c r="AV179" s="10" t="s">
        <v>83</v>
      </c>
      <c r="AW179" s="10" t="s">
        <v>32</v>
      </c>
      <c r="AX179" s="10" t="s">
        <v>76</v>
      </c>
      <c r="AY179" s="227" t="s">
        <v>195</v>
      </c>
    </row>
    <row r="180" s="11" customFormat="1">
      <c r="A180" s="11"/>
      <c r="B180" s="228"/>
      <c r="C180" s="229"/>
      <c r="D180" s="213" t="s">
        <v>199</v>
      </c>
      <c r="E180" s="230" t="s">
        <v>1</v>
      </c>
      <c r="F180" s="231" t="s">
        <v>3974</v>
      </c>
      <c r="G180" s="229"/>
      <c r="H180" s="232">
        <v>98.424000000000007</v>
      </c>
      <c r="I180" s="233"/>
      <c r="J180" s="229"/>
      <c r="K180" s="229"/>
      <c r="L180" s="234"/>
      <c r="M180" s="235"/>
      <c r="N180" s="236"/>
      <c r="O180" s="236"/>
      <c r="P180" s="236"/>
      <c r="Q180" s="236"/>
      <c r="R180" s="236"/>
      <c r="S180" s="236"/>
      <c r="T180" s="237"/>
      <c r="U180" s="11"/>
      <c r="V180" s="11"/>
      <c r="W180" s="11"/>
      <c r="X180" s="11"/>
      <c r="Y180" s="11"/>
      <c r="Z180" s="11"/>
      <c r="AA180" s="11"/>
      <c r="AB180" s="11"/>
      <c r="AC180" s="11"/>
      <c r="AD180" s="11"/>
      <c r="AE180" s="11"/>
      <c r="AT180" s="238" t="s">
        <v>199</v>
      </c>
      <c r="AU180" s="238" t="s">
        <v>85</v>
      </c>
      <c r="AV180" s="11" t="s">
        <v>85</v>
      </c>
      <c r="AW180" s="11" t="s">
        <v>32</v>
      </c>
      <c r="AX180" s="11" t="s">
        <v>76</v>
      </c>
      <c r="AY180" s="238" t="s">
        <v>195</v>
      </c>
    </row>
    <row r="181" s="15" customFormat="1">
      <c r="A181" s="15"/>
      <c r="B181" s="287"/>
      <c r="C181" s="288"/>
      <c r="D181" s="213" t="s">
        <v>199</v>
      </c>
      <c r="E181" s="289" t="s">
        <v>1</v>
      </c>
      <c r="F181" s="290" t="s">
        <v>1422</v>
      </c>
      <c r="G181" s="288"/>
      <c r="H181" s="291">
        <v>1121.4580000000001</v>
      </c>
      <c r="I181" s="292"/>
      <c r="J181" s="288"/>
      <c r="K181" s="288"/>
      <c r="L181" s="293"/>
      <c r="M181" s="294"/>
      <c r="N181" s="295"/>
      <c r="O181" s="295"/>
      <c r="P181" s="295"/>
      <c r="Q181" s="295"/>
      <c r="R181" s="295"/>
      <c r="S181" s="295"/>
      <c r="T181" s="296"/>
      <c r="U181" s="15"/>
      <c r="V181" s="15"/>
      <c r="W181" s="15"/>
      <c r="X181" s="15"/>
      <c r="Y181" s="15"/>
      <c r="Z181" s="15"/>
      <c r="AA181" s="15"/>
      <c r="AB181" s="15"/>
      <c r="AC181" s="15"/>
      <c r="AD181" s="15"/>
      <c r="AE181" s="15"/>
      <c r="AT181" s="297" t="s">
        <v>199</v>
      </c>
      <c r="AU181" s="297" t="s">
        <v>85</v>
      </c>
      <c r="AV181" s="15" t="s">
        <v>234</v>
      </c>
      <c r="AW181" s="15" t="s">
        <v>32</v>
      </c>
      <c r="AX181" s="15" t="s">
        <v>83</v>
      </c>
      <c r="AY181" s="297" t="s">
        <v>195</v>
      </c>
    </row>
    <row r="182" s="2" customFormat="1" ht="24.15" customHeight="1">
      <c r="A182" s="39"/>
      <c r="B182" s="40"/>
      <c r="C182" s="200" t="s">
        <v>1032</v>
      </c>
      <c r="D182" s="200" t="s">
        <v>191</v>
      </c>
      <c r="E182" s="201" t="s">
        <v>3975</v>
      </c>
      <c r="F182" s="202" t="s">
        <v>3976</v>
      </c>
      <c r="G182" s="203" t="s">
        <v>1411</v>
      </c>
      <c r="H182" s="204">
        <v>693.38999999999999</v>
      </c>
      <c r="I182" s="205"/>
      <c r="J182" s="206">
        <f>ROUND(I182*H182,2)</f>
        <v>0</v>
      </c>
      <c r="K182" s="202" t="s">
        <v>1</v>
      </c>
      <c r="L182" s="45"/>
      <c r="M182" s="207" t="s">
        <v>1</v>
      </c>
      <c r="N182" s="208" t="s">
        <v>41</v>
      </c>
      <c r="O182" s="92"/>
      <c r="P182" s="209">
        <f>O182*H182</f>
        <v>0</v>
      </c>
      <c r="Q182" s="209">
        <v>0</v>
      </c>
      <c r="R182" s="209">
        <f>Q182*H182</f>
        <v>0</v>
      </c>
      <c r="S182" s="209">
        <v>0.75</v>
      </c>
      <c r="T182" s="210">
        <f>S182*H182</f>
        <v>520.04250000000002</v>
      </c>
      <c r="U182" s="39"/>
      <c r="V182" s="39"/>
      <c r="W182" s="39"/>
      <c r="X182" s="39"/>
      <c r="Y182" s="39"/>
      <c r="Z182" s="39"/>
      <c r="AA182" s="39"/>
      <c r="AB182" s="39"/>
      <c r="AC182" s="39"/>
      <c r="AD182" s="39"/>
      <c r="AE182" s="39"/>
      <c r="AR182" s="211" t="s">
        <v>234</v>
      </c>
      <c r="AT182" s="211" t="s">
        <v>191</v>
      </c>
      <c r="AU182" s="211" t="s">
        <v>85</v>
      </c>
      <c r="AY182" s="18" t="s">
        <v>195</v>
      </c>
      <c r="BE182" s="212">
        <f>IF(N182="základní",J182,0)</f>
        <v>0</v>
      </c>
      <c r="BF182" s="212">
        <f>IF(N182="snížená",J182,0)</f>
        <v>0</v>
      </c>
      <c r="BG182" s="212">
        <f>IF(N182="zákl. přenesená",J182,0)</f>
        <v>0</v>
      </c>
      <c r="BH182" s="212">
        <f>IF(N182="sníž. přenesená",J182,0)</f>
        <v>0</v>
      </c>
      <c r="BI182" s="212">
        <f>IF(N182="nulová",J182,0)</f>
        <v>0</v>
      </c>
      <c r="BJ182" s="18" t="s">
        <v>83</v>
      </c>
      <c r="BK182" s="212">
        <f>ROUND(I182*H182,2)</f>
        <v>0</v>
      </c>
      <c r="BL182" s="18" t="s">
        <v>234</v>
      </c>
      <c r="BM182" s="211" t="s">
        <v>3977</v>
      </c>
    </row>
    <row r="183" s="10" customFormat="1">
      <c r="A183" s="10"/>
      <c r="B183" s="218"/>
      <c r="C183" s="219"/>
      <c r="D183" s="213" t="s">
        <v>199</v>
      </c>
      <c r="E183" s="220" t="s">
        <v>1</v>
      </c>
      <c r="F183" s="221" t="s">
        <v>3978</v>
      </c>
      <c r="G183" s="219"/>
      <c r="H183" s="220" t="s">
        <v>1</v>
      </c>
      <c r="I183" s="222"/>
      <c r="J183" s="219"/>
      <c r="K183" s="219"/>
      <c r="L183" s="223"/>
      <c r="M183" s="224"/>
      <c r="N183" s="225"/>
      <c r="O183" s="225"/>
      <c r="P183" s="225"/>
      <c r="Q183" s="225"/>
      <c r="R183" s="225"/>
      <c r="S183" s="225"/>
      <c r="T183" s="226"/>
      <c r="U183" s="10"/>
      <c r="V183" s="10"/>
      <c r="W183" s="10"/>
      <c r="X183" s="10"/>
      <c r="Y183" s="10"/>
      <c r="Z183" s="10"/>
      <c r="AA183" s="10"/>
      <c r="AB183" s="10"/>
      <c r="AC183" s="10"/>
      <c r="AD183" s="10"/>
      <c r="AE183" s="10"/>
      <c r="AT183" s="227" t="s">
        <v>199</v>
      </c>
      <c r="AU183" s="227" t="s">
        <v>85</v>
      </c>
      <c r="AV183" s="10" t="s">
        <v>83</v>
      </c>
      <c r="AW183" s="10" t="s">
        <v>32</v>
      </c>
      <c r="AX183" s="10" t="s">
        <v>76</v>
      </c>
      <c r="AY183" s="227" t="s">
        <v>195</v>
      </c>
    </row>
    <row r="184" s="10" customFormat="1">
      <c r="A184" s="10"/>
      <c r="B184" s="218"/>
      <c r="C184" s="219"/>
      <c r="D184" s="213" t="s">
        <v>199</v>
      </c>
      <c r="E184" s="220" t="s">
        <v>1</v>
      </c>
      <c r="F184" s="221" t="s">
        <v>3979</v>
      </c>
      <c r="G184" s="219"/>
      <c r="H184" s="220" t="s">
        <v>1</v>
      </c>
      <c r="I184" s="222"/>
      <c r="J184" s="219"/>
      <c r="K184" s="219"/>
      <c r="L184" s="223"/>
      <c r="M184" s="224"/>
      <c r="N184" s="225"/>
      <c r="O184" s="225"/>
      <c r="P184" s="225"/>
      <c r="Q184" s="225"/>
      <c r="R184" s="225"/>
      <c r="S184" s="225"/>
      <c r="T184" s="226"/>
      <c r="U184" s="10"/>
      <c r="V184" s="10"/>
      <c r="W184" s="10"/>
      <c r="X184" s="10"/>
      <c r="Y184" s="10"/>
      <c r="Z184" s="10"/>
      <c r="AA184" s="10"/>
      <c r="AB184" s="10"/>
      <c r="AC184" s="10"/>
      <c r="AD184" s="10"/>
      <c r="AE184" s="10"/>
      <c r="AT184" s="227" t="s">
        <v>199</v>
      </c>
      <c r="AU184" s="227" t="s">
        <v>85</v>
      </c>
      <c r="AV184" s="10" t="s">
        <v>83</v>
      </c>
      <c r="AW184" s="10" t="s">
        <v>32</v>
      </c>
      <c r="AX184" s="10" t="s">
        <v>76</v>
      </c>
      <c r="AY184" s="227" t="s">
        <v>195</v>
      </c>
    </row>
    <row r="185" s="11" customFormat="1">
      <c r="A185" s="11"/>
      <c r="B185" s="228"/>
      <c r="C185" s="229"/>
      <c r="D185" s="213" t="s">
        <v>199</v>
      </c>
      <c r="E185" s="230" t="s">
        <v>1</v>
      </c>
      <c r="F185" s="231" t="s">
        <v>3980</v>
      </c>
      <c r="G185" s="229"/>
      <c r="H185" s="232">
        <v>672.84000000000003</v>
      </c>
      <c r="I185" s="233"/>
      <c r="J185" s="229"/>
      <c r="K185" s="229"/>
      <c r="L185" s="234"/>
      <c r="M185" s="235"/>
      <c r="N185" s="236"/>
      <c r="O185" s="236"/>
      <c r="P185" s="236"/>
      <c r="Q185" s="236"/>
      <c r="R185" s="236"/>
      <c r="S185" s="236"/>
      <c r="T185" s="237"/>
      <c r="U185" s="11"/>
      <c r="V185" s="11"/>
      <c r="W185" s="11"/>
      <c r="X185" s="11"/>
      <c r="Y185" s="11"/>
      <c r="Z185" s="11"/>
      <c r="AA185" s="11"/>
      <c r="AB185" s="11"/>
      <c r="AC185" s="11"/>
      <c r="AD185" s="11"/>
      <c r="AE185" s="11"/>
      <c r="AT185" s="238" t="s">
        <v>199</v>
      </c>
      <c r="AU185" s="238" t="s">
        <v>85</v>
      </c>
      <c r="AV185" s="11" t="s">
        <v>85</v>
      </c>
      <c r="AW185" s="11" t="s">
        <v>32</v>
      </c>
      <c r="AX185" s="11" t="s">
        <v>76</v>
      </c>
      <c r="AY185" s="238" t="s">
        <v>195</v>
      </c>
    </row>
    <row r="186" s="11" customFormat="1">
      <c r="A186" s="11"/>
      <c r="B186" s="228"/>
      <c r="C186" s="229"/>
      <c r="D186" s="213" t="s">
        <v>199</v>
      </c>
      <c r="E186" s="230" t="s">
        <v>1</v>
      </c>
      <c r="F186" s="231" t="s">
        <v>3981</v>
      </c>
      <c r="G186" s="229"/>
      <c r="H186" s="232">
        <v>10.800000000000001</v>
      </c>
      <c r="I186" s="233"/>
      <c r="J186" s="229"/>
      <c r="K186" s="229"/>
      <c r="L186" s="234"/>
      <c r="M186" s="235"/>
      <c r="N186" s="236"/>
      <c r="O186" s="236"/>
      <c r="P186" s="236"/>
      <c r="Q186" s="236"/>
      <c r="R186" s="236"/>
      <c r="S186" s="236"/>
      <c r="T186" s="237"/>
      <c r="U186" s="11"/>
      <c r="V186" s="11"/>
      <c r="W186" s="11"/>
      <c r="X186" s="11"/>
      <c r="Y186" s="11"/>
      <c r="Z186" s="11"/>
      <c r="AA186" s="11"/>
      <c r="AB186" s="11"/>
      <c r="AC186" s="11"/>
      <c r="AD186" s="11"/>
      <c r="AE186" s="11"/>
      <c r="AT186" s="238" t="s">
        <v>199</v>
      </c>
      <c r="AU186" s="238" t="s">
        <v>85</v>
      </c>
      <c r="AV186" s="11" t="s">
        <v>85</v>
      </c>
      <c r="AW186" s="11" t="s">
        <v>32</v>
      </c>
      <c r="AX186" s="11" t="s">
        <v>76</v>
      </c>
      <c r="AY186" s="238" t="s">
        <v>195</v>
      </c>
    </row>
    <row r="187" s="11" customFormat="1">
      <c r="A187" s="11"/>
      <c r="B187" s="228"/>
      <c r="C187" s="229"/>
      <c r="D187" s="213" t="s">
        <v>199</v>
      </c>
      <c r="E187" s="230" t="s">
        <v>1</v>
      </c>
      <c r="F187" s="231" t="s">
        <v>3982</v>
      </c>
      <c r="G187" s="229"/>
      <c r="H187" s="232">
        <v>9.75</v>
      </c>
      <c r="I187" s="233"/>
      <c r="J187" s="229"/>
      <c r="K187" s="229"/>
      <c r="L187" s="234"/>
      <c r="M187" s="235"/>
      <c r="N187" s="236"/>
      <c r="O187" s="236"/>
      <c r="P187" s="236"/>
      <c r="Q187" s="236"/>
      <c r="R187" s="236"/>
      <c r="S187" s="236"/>
      <c r="T187" s="237"/>
      <c r="U187" s="11"/>
      <c r="V187" s="11"/>
      <c r="W187" s="11"/>
      <c r="X187" s="11"/>
      <c r="Y187" s="11"/>
      <c r="Z187" s="11"/>
      <c r="AA187" s="11"/>
      <c r="AB187" s="11"/>
      <c r="AC187" s="11"/>
      <c r="AD187" s="11"/>
      <c r="AE187" s="11"/>
      <c r="AT187" s="238" t="s">
        <v>199</v>
      </c>
      <c r="AU187" s="238" t="s">
        <v>85</v>
      </c>
      <c r="AV187" s="11" t="s">
        <v>85</v>
      </c>
      <c r="AW187" s="11" t="s">
        <v>32</v>
      </c>
      <c r="AX187" s="11" t="s">
        <v>76</v>
      </c>
      <c r="AY187" s="238" t="s">
        <v>195</v>
      </c>
    </row>
    <row r="188" s="15" customFormat="1">
      <c r="A188" s="15"/>
      <c r="B188" s="287"/>
      <c r="C188" s="288"/>
      <c r="D188" s="213" t="s">
        <v>199</v>
      </c>
      <c r="E188" s="289" t="s">
        <v>1</v>
      </c>
      <c r="F188" s="290" t="s">
        <v>1422</v>
      </c>
      <c r="G188" s="288"/>
      <c r="H188" s="291">
        <v>693.38999999999999</v>
      </c>
      <c r="I188" s="292"/>
      <c r="J188" s="288"/>
      <c r="K188" s="288"/>
      <c r="L188" s="293"/>
      <c r="M188" s="294"/>
      <c r="N188" s="295"/>
      <c r="O188" s="295"/>
      <c r="P188" s="295"/>
      <c r="Q188" s="295"/>
      <c r="R188" s="295"/>
      <c r="S188" s="295"/>
      <c r="T188" s="296"/>
      <c r="U188" s="15"/>
      <c r="V188" s="15"/>
      <c r="W188" s="15"/>
      <c r="X188" s="15"/>
      <c r="Y188" s="15"/>
      <c r="Z188" s="15"/>
      <c r="AA188" s="15"/>
      <c r="AB188" s="15"/>
      <c r="AC188" s="15"/>
      <c r="AD188" s="15"/>
      <c r="AE188" s="15"/>
      <c r="AT188" s="297" t="s">
        <v>199</v>
      </c>
      <c r="AU188" s="297" t="s">
        <v>85</v>
      </c>
      <c r="AV188" s="15" t="s">
        <v>234</v>
      </c>
      <c r="AW188" s="15" t="s">
        <v>32</v>
      </c>
      <c r="AX188" s="15" t="s">
        <v>83</v>
      </c>
      <c r="AY188" s="297" t="s">
        <v>195</v>
      </c>
    </row>
    <row r="189" s="2" customFormat="1" ht="24.15" customHeight="1">
      <c r="A189" s="39"/>
      <c r="B189" s="40"/>
      <c r="C189" s="200" t="s">
        <v>248</v>
      </c>
      <c r="D189" s="200" t="s">
        <v>191</v>
      </c>
      <c r="E189" s="201" t="s">
        <v>3159</v>
      </c>
      <c r="F189" s="202" t="s">
        <v>3160</v>
      </c>
      <c r="G189" s="203" t="s">
        <v>1411</v>
      </c>
      <c r="H189" s="204">
        <v>1168.5</v>
      </c>
      <c r="I189" s="205"/>
      <c r="J189" s="206">
        <f>ROUND(I189*H189,2)</f>
        <v>0</v>
      </c>
      <c r="K189" s="202" t="s">
        <v>1412</v>
      </c>
      <c r="L189" s="45"/>
      <c r="M189" s="207" t="s">
        <v>1</v>
      </c>
      <c r="N189" s="208" t="s">
        <v>41</v>
      </c>
      <c r="O189" s="92"/>
      <c r="P189" s="209">
        <f>O189*H189</f>
        <v>0</v>
      </c>
      <c r="Q189" s="209">
        <v>0</v>
      </c>
      <c r="R189" s="209">
        <f>Q189*H189</f>
        <v>0</v>
      </c>
      <c r="S189" s="209">
        <v>0.32500000000000001</v>
      </c>
      <c r="T189" s="210">
        <f>S189*H189</f>
        <v>379.76249999999999</v>
      </c>
      <c r="U189" s="39"/>
      <c r="V189" s="39"/>
      <c r="W189" s="39"/>
      <c r="X189" s="39"/>
      <c r="Y189" s="39"/>
      <c r="Z189" s="39"/>
      <c r="AA189" s="39"/>
      <c r="AB189" s="39"/>
      <c r="AC189" s="39"/>
      <c r="AD189" s="39"/>
      <c r="AE189" s="39"/>
      <c r="AR189" s="211" t="s">
        <v>234</v>
      </c>
      <c r="AT189" s="211" t="s">
        <v>191</v>
      </c>
      <c r="AU189" s="211" t="s">
        <v>85</v>
      </c>
      <c r="AY189" s="18" t="s">
        <v>195</v>
      </c>
      <c r="BE189" s="212">
        <f>IF(N189="základní",J189,0)</f>
        <v>0</v>
      </c>
      <c r="BF189" s="212">
        <f>IF(N189="snížená",J189,0)</f>
        <v>0</v>
      </c>
      <c r="BG189" s="212">
        <f>IF(N189="zákl. přenesená",J189,0)</f>
        <v>0</v>
      </c>
      <c r="BH189" s="212">
        <f>IF(N189="sníž. přenesená",J189,0)</f>
        <v>0</v>
      </c>
      <c r="BI189" s="212">
        <f>IF(N189="nulová",J189,0)</f>
        <v>0</v>
      </c>
      <c r="BJ189" s="18" t="s">
        <v>83</v>
      </c>
      <c r="BK189" s="212">
        <f>ROUND(I189*H189,2)</f>
        <v>0</v>
      </c>
      <c r="BL189" s="18" t="s">
        <v>234</v>
      </c>
      <c r="BM189" s="211" t="s">
        <v>3983</v>
      </c>
    </row>
    <row r="190" s="10" customFormat="1">
      <c r="A190" s="10"/>
      <c r="B190" s="218"/>
      <c r="C190" s="219"/>
      <c r="D190" s="213" t="s">
        <v>199</v>
      </c>
      <c r="E190" s="220" t="s">
        <v>1</v>
      </c>
      <c r="F190" s="221" t="s">
        <v>3950</v>
      </c>
      <c r="G190" s="219"/>
      <c r="H190" s="220" t="s">
        <v>1</v>
      </c>
      <c r="I190" s="222"/>
      <c r="J190" s="219"/>
      <c r="K190" s="219"/>
      <c r="L190" s="223"/>
      <c r="M190" s="224"/>
      <c r="N190" s="225"/>
      <c r="O190" s="225"/>
      <c r="P190" s="225"/>
      <c r="Q190" s="225"/>
      <c r="R190" s="225"/>
      <c r="S190" s="225"/>
      <c r="T190" s="226"/>
      <c r="U190" s="10"/>
      <c r="V190" s="10"/>
      <c r="W190" s="10"/>
      <c r="X190" s="10"/>
      <c r="Y190" s="10"/>
      <c r="Z190" s="10"/>
      <c r="AA190" s="10"/>
      <c r="AB190" s="10"/>
      <c r="AC190" s="10"/>
      <c r="AD190" s="10"/>
      <c r="AE190" s="10"/>
      <c r="AT190" s="227" t="s">
        <v>199</v>
      </c>
      <c r="AU190" s="227" t="s">
        <v>85</v>
      </c>
      <c r="AV190" s="10" t="s">
        <v>83</v>
      </c>
      <c r="AW190" s="10" t="s">
        <v>32</v>
      </c>
      <c r="AX190" s="10" t="s">
        <v>76</v>
      </c>
      <c r="AY190" s="227" t="s">
        <v>195</v>
      </c>
    </row>
    <row r="191" s="10" customFormat="1">
      <c r="A191" s="10"/>
      <c r="B191" s="218"/>
      <c r="C191" s="219"/>
      <c r="D191" s="213" t="s">
        <v>199</v>
      </c>
      <c r="E191" s="220" t="s">
        <v>1</v>
      </c>
      <c r="F191" s="221" t="s">
        <v>3936</v>
      </c>
      <c r="G191" s="219"/>
      <c r="H191" s="220" t="s">
        <v>1</v>
      </c>
      <c r="I191" s="222"/>
      <c r="J191" s="219"/>
      <c r="K191" s="219"/>
      <c r="L191" s="223"/>
      <c r="M191" s="224"/>
      <c r="N191" s="225"/>
      <c r="O191" s="225"/>
      <c r="P191" s="225"/>
      <c r="Q191" s="225"/>
      <c r="R191" s="225"/>
      <c r="S191" s="225"/>
      <c r="T191" s="226"/>
      <c r="U191" s="10"/>
      <c r="V191" s="10"/>
      <c r="W191" s="10"/>
      <c r="X191" s="10"/>
      <c r="Y191" s="10"/>
      <c r="Z191" s="10"/>
      <c r="AA191" s="10"/>
      <c r="AB191" s="10"/>
      <c r="AC191" s="10"/>
      <c r="AD191" s="10"/>
      <c r="AE191" s="10"/>
      <c r="AT191" s="227" t="s">
        <v>199</v>
      </c>
      <c r="AU191" s="227" t="s">
        <v>85</v>
      </c>
      <c r="AV191" s="10" t="s">
        <v>83</v>
      </c>
      <c r="AW191" s="10" t="s">
        <v>32</v>
      </c>
      <c r="AX191" s="10" t="s">
        <v>76</v>
      </c>
      <c r="AY191" s="227" t="s">
        <v>195</v>
      </c>
    </row>
    <row r="192" s="10" customFormat="1">
      <c r="A192" s="10"/>
      <c r="B192" s="218"/>
      <c r="C192" s="219"/>
      <c r="D192" s="213" t="s">
        <v>199</v>
      </c>
      <c r="E192" s="220" t="s">
        <v>1</v>
      </c>
      <c r="F192" s="221" t="s">
        <v>3951</v>
      </c>
      <c r="G192" s="219"/>
      <c r="H192" s="220" t="s">
        <v>1</v>
      </c>
      <c r="I192" s="222"/>
      <c r="J192" s="219"/>
      <c r="K192" s="219"/>
      <c r="L192" s="223"/>
      <c r="M192" s="224"/>
      <c r="N192" s="225"/>
      <c r="O192" s="225"/>
      <c r="P192" s="225"/>
      <c r="Q192" s="225"/>
      <c r="R192" s="225"/>
      <c r="S192" s="225"/>
      <c r="T192" s="226"/>
      <c r="U192" s="10"/>
      <c r="V192" s="10"/>
      <c r="W192" s="10"/>
      <c r="X192" s="10"/>
      <c r="Y192" s="10"/>
      <c r="Z192" s="10"/>
      <c r="AA192" s="10"/>
      <c r="AB192" s="10"/>
      <c r="AC192" s="10"/>
      <c r="AD192" s="10"/>
      <c r="AE192" s="10"/>
      <c r="AT192" s="227" t="s">
        <v>199</v>
      </c>
      <c r="AU192" s="227" t="s">
        <v>85</v>
      </c>
      <c r="AV192" s="10" t="s">
        <v>83</v>
      </c>
      <c r="AW192" s="10" t="s">
        <v>32</v>
      </c>
      <c r="AX192" s="10" t="s">
        <v>76</v>
      </c>
      <c r="AY192" s="227" t="s">
        <v>195</v>
      </c>
    </row>
    <row r="193" s="10" customFormat="1">
      <c r="A193" s="10"/>
      <c r="B193" s="218"/>
      <c r="C193" s="219"/>
      <c r="D193" s="213" t="s">
        <v>199</v>
      </c>
      <c r="E193" s="220" t="s">
        <v>1</v>
      </c>
      <c r="F193" s="221" t="s">
        <v>3984</v>
      </c>
      <c r="G193" s="219"/>
      <c r="H193" s="220" t="s">
        <v>1</v>
      </c>
      <c r="I193" s="222"/>
      <c r="J193" s="219"/>
      <c r="K193" s="219"/>
      <c r="L193" s="223"/>
      <c r="M193" s="224"/>
      <c r="N193" s="225"/>
      <c r="O193" s="225"/>
      <c r="P193" s="225"/>
      <c r="Q193" s="225"/>
      <c r="R193" s="225"/>
      <c r="S193" s="225"/>
      <c r="T193" s="226"/>
      <c r="U193" s="10"/>
      <c r="V193" s="10"/>
      <c r="W193" s="10"/>
      <c r="X193" s="10"/>
      <c r="Y193" s="10"/>
      <c r="Z193" s="10"/>
      <c r="AA193" s="10"/>
      <c r="AB193" s="10"/>
      <c r="AC193" s="10"/>
      <c r="AD193" s="10"/>
      <c r="AE193" s="10"/>
      <c r="AT193" s="227" t="s">
        <v>199</v>
      </c>
      <c r="AU193" s="227" t="s">
        <v>85</v>
      </c>
      <c r="AV193" s="10" t="s">
        <v>83</v>
      </c>
      <c r="AW193" s="10" t="s">
        <v>32</v>
      </c>
      <c r="AX193" s="10" t="s">
        <v>76</v>
      </c>
      <c r="AY193" s="227" t="s">
        <v>195</v>
      </c>
    </row>
    <row r="194" s="11" customFormat="1">
      <c r="A194" s="11"/>
      <c r="B194" s="228"/>
      <c r="C194" s="229"/>
      <c r="D194" s="213" t="s">
        <v>199</v>
      </c>
      <c r="E194" s="230" t="s">
        <v>1</v>
      </c>
      <c r="F194" s="231" t="s">
        <v>3953</v>
      </c>
      <c r="G194" s="229"/>
      <c r="H194" s="232">
        <v>693.38999999999999</v>
      </c>
      <c r="I194" s="233"/>
      <c r="J194" s="229"/>
      <c r="K194" s="229"/>
      <c r="L194" s="234"/>
      <c r="M194" s="235"/>
      <c r="N194" s="236"/>
      <c r="O194" s="236"/>
      <c r="P194" s="236"/>
      <c r="Q194" s="236"/>
      <c r="R194" s="236"/>
      <c r="S194" s="236"/>
      <c r="T194" s="237"/>
      <c r="U194" s="11"/>
      <c r="V194" s="11"/>
      <c r="W194" s="11"/>
      <c r="X194" s="11"/>
      <c r="Y194" s="11"/>
      <c r="Z194" s="11"/>
      <c r="AA194" s="11"/>
      <c r="AB194" s="11"/>
      <c r="AC194" s="11"/>
      <c r="AD194" s="11"/>
      <c r="AE194" s="11"/>
      <c r="AT194" s="238" t="s">
        <v>199</v>
      </c>
      <c r="AU194" s="238" t="s">
        <v>85</v>
      </c>
      <c r="AV194" s="11" t="s">
        <v>85</v>
      </c>
      <c r="AW194" s="11" t="s">
        <v>32</v>
      </c>
      <c r="AX194" s="11" t="s">
        <v>76</v>
      </c>
      <c r="AY194" s="238" t="s">
        <v>195</v>
      </c>
    </row>
    <row r="195" s="10" customFormat="1">
      <c r="A195" s="10"/>
      <c r="B195" s="218"/>
      <c r="C195" s="219"/>
      <c r="D195" s="213" t="s">
        <v>199</v>
      </c>
      <c r="E195" s="220" t="s">
        <v>1</v>
      </c>
      <c r="F195" s="221" t="s">
        <v>3954</v>
      </c>
      <c r="G195" s="219"/>
      <c r="H195" s="220" t="s">
        <v>1</v>
      </c>
      <c r="I195" s="222"/>
      <c r="J195" s="219"/>
      <c r="K195" s="219"/>
      <c r="L195" s="223"/>
      <c r="M195" s="224"/>
      <c r="N195" s="225"/>
      <c r="O195" s="225"/>
      <c r="P195" s="225"/>
      <c r="Q195" s="225"/>
      <c r="R195" s="225"/>
      <c r="S195" s="225"/>
      <c r="T195" s="226"/>
      <c r="U195" s="10"/>
      <c r="V195" s="10"/>
      <c r="W195" s="10"/>
      <c r="X195" s="10"/>
      <c r="Y195" s="10"/>
      <c r="Z195" s="10"/>
      <c r="AA195" s="10"/>
      <c r="AB195" s="10"/>
      <c r="AC195" s="10"/>
      <c r="AD195" s="10"/>
      <c r="AE195" s="10"/>
      <c r="AT195" s="227" t="s">
        <v>199</v>
      </c>
      <c r="AU195" s="227" t="s">
        <v>85</v>
      </c>
      <c r="AV195" s="10" t="s">
        <v>83</v>
      </c>
      <c r="AW195" s="10" t="s">
        <v>32</v>
      </c>
      <c r="AX195" s="10" t="s">
        <v>76</v>
      </c>
      <c r="AY195" s="227" t="s">
        <v>195</v>
      </c>
    </row>
    <row r="196" s="10" customFormat="1">
      <c r="A196" s="10"/>
      <c r="B196" s="218"/>
      <c r="C196" s="219"/>
      <c r="D196" s="213" t="s">
        <v>199</v>
      </c>
      <c r="E196" s="220" t="s">
        <v>1</v>
      </c>
      <c r="F196" s="221" t="s">
        <v>3985</v>
      </c>
      <c r="G196" s="219"/>
      <c r="H196" s="220" t="s">
        <v>1</v>
      </c>
      <c r="I196" s="222"/>
      <c r="J196" s="219"/>
      <c r="K196" s="219"/>
      <c r="L196" s="223"/>
      <c r="M196" s="224"/>
      <c r="N196" s="225"/>
      <c r="O196" s="225"/>
      <c r="P196" s="225"/>
      <c r="Q196" s="225"/>
      <c r="R196" s="225"/>
      <c r="S196" s="225"/>
      <c r="T196" s="226"/>
      <c r="U196" s="10"/>
      <c r="V196" s="10"/>
      <c r="W196" s="10"/>
      <c r="X196" s="10"/>
      <c r="Y196" s="10"/>
      <c r="Z196" s="10"/>
      <c r="AA196" s="10"/>
      <c r="AB196" s="10"/>
      <c r="AC196" s="10"/>
      <c r="AD196" s="10"/>
      <c r="AE196" s="10"/>
      <c r="AT196" s="227" t="s">
        <v>199</v>
      </c>
      <c r="AU196" s="227" t="s">
        <v>85</v>
      </c>
      <c r="AV196" s="10" t="s">
        <v>83</v>
      </c>
      <c r="AW196" s="10" t="s">
        <v>32</v>
      </c>
      <c r="AX196" s="10" t="s">
        <v>76</v>
      </c>
      <c r="AY196" s="227" t="s">
        <v>195</v>
      </c>
    </row>
    <row r="197" s="11" customFormat="1">
      <c r="A197" s="11"/>
      <c r="B197" s="228"/>
      <c r="C197" s="229"/>
      <c r="D197" s="213" t="s">
        <v>199</v>
      </c>
      <c r="E197" s="230" t="s">
        <v>1</v>
      </c>
      <c r="F197" s="231" t="s">
        <v>3986</v>
      </c>
      <c r="G197" s="229"/>
      <c r="H197" s="232">
        <v>448.56</v>
      </c>
      <c r="I197" s="233"/>
      <c r="J197" s="229"/>
      <c r="K197" s="229"/>
      <c r="L197" s="234"/>
      <c r="M197" s="235"/>
      <c r="N197" s="236"/>
      <c r="O197" s="236"/>
      <c r="P197" s="236"/>
      <c r="Q197" s="236"/>
      <c r="R197" s="236"/>
      <c r="S197" s="236"/>
      <c r="T197" s="237"/>
      <c r="U197" s="11"/>
      <c r="V197" s="11"/>
      <c r="W197" s="11"/>
      <c r="X197" s="11"/>
      <c r="Y197" s="11"/>
      <c r="Z197" s="11"/>
      <c r="AA197" s="11"/>
      <c r="AB197" s="11"/>
      <c r="AC197" s="11"/>
      <c r="AD197" s="11"/>
      <c r="AE197" s="11"/>
      <c r="AT197" s="238" t="s">
        <v>199</v>
      </c>
      <c r="AU197" s="238" t="s">
        <v>85</v>
      </c>
      <c r="AV197" s="11" t="s">
        <v>85</v>
      </c>
      <c r="AW197" s="11" t="s">
        <v>32</v>
      </c>
      <c r="AX197" s="11" t="s">
        <v>76</v>
      </c>
      <c r="AY197" s="238" t="s">
        <v>195</v>
      </c>
    </row>
    <row r="198" s="11" customFormat="1">
      <c r="A198" s="11"/>
      <c r="B198" s="228"/>
      <c r="C198" s="229"/>
      <c r="D198" s="213" t="s">
        <v>199</v>
      </c>
      <c r="E198" s="230" t="s">
        <v>1</v>
      </c>
      <c r="F198" s="231" t="s">
        <v>3987</v>
      </c>
      <c r="G198" s="229"/>
      <c r="H198" s="232">
        <v>13.68</v>
      </c>
      <c r="I198" s="233"/>
      <c r="J198" s="229"/>
      <c r="K198" s="229"/>
      <c r="L198" s="234"/>
      <c r="M198" s="235"/>
      <c r="N198" s="236"/>
      <c r="O198" s="236"/>
      <c r="P198" s="236"/>
      <c r="Q198" s="236"/>
      <c r="R198" s="236"/>
      <c r="S198" s="236"/>
      <c r="T198" s="237"/>
      <c r="U198" s="11"/>
      <c r="V198" s="11"/>
      <c r="W198" s="11"/>
      <c r="X198" s="11"/>
      <c r="Y198" s="11"/>
      <c r="Z198" s="11"/>
      <c r="AA198" s="11"/>
      <c r="AB198" s="11"/>
      <c r="AC198" s="11"/>
      <c r="AD198" s="11"/>
      <c r="AE198" s="11"/>
      <c r="AT198" s="238" t="s">
        <v>199</v>
      </c>
      <c r="AU198" s="238" t="s">
        <v>85</v>
      </c>
      <c r="AV198" s="11" t="s">
        <v>85</v>
      </c>
      <c r="AW198" s="11" t="s">
        <v>32</v>
      </c>
      <c r="AX198" s="11" t="s">
        <v>76</v>
      </c>
      <c r="AY198" s="238" t="s">
        <v>195</v>
      </c>
    </row>
    <row r="199" s="11" customFormat="1">
      <c r="A199" s="11"/>
      <c r="B199" s="228"/>
      <c r="C199" s="229"/>
      <c r="D199" s="213" t="s">
        <v>199</v>
      </c>
      <c r="E199" s="230" t="s">
        <v>1</v>
      </c>
      <c r="F199" s="231" t="s">
        <v>3988</v>
      </c>
      <c r="G199" s="229"/>
      <c r="H199" s="232">
        <v>12.869999999999999</v>
      </c>
      <c r="I199" s="233"/>
      <c r="J199" s="229"/>
      <c r="K199" s="229"/>
      <c r="L199" s="234"/>
      <c r="M199" s="235"/>
      <c r="N199" s="236"/>
      <c r="O199" s="236"/>
      <c r="P199" s="236"/>
      <c r="Q199" s="236"/>
      <c r="R199" s="236"/>
      <c r="S199" s="236"/>
      <c r="T199" s="237"/>
      <c r="U199" s="11"/>
      <c r="V199" s="11"/>
      <c r="W199" s="11"/>
      <c r="X199" s="11"/>
      <c r="Y199" s="11"/>
      <c r="Z199" s="11"/>
      <c r="AA199" s="11"/>
      <c r="AB199" s="11"/>
      <c r="AC199" s="11"/>
      <c r="AD199" s="11"/>
      <c r="AE199" s="11"/>
      <c r="AT199" s="238" t="s">
        <v>199</v>
      </c>
      <c r="AU199" s="238" t="s">
        <v>85</v>
      </c>
      <c r="AV199" s="11" t="s">
        <v>85</v>
      </c>
      <c r="AW199" s="11" t="s">
        <v>32</v>
      </c>
      <c r="AX199" s="11" t="s">
        <v>76</v>
      </c>
      <c r="AY199" s="238" t="s">
        <v>195</v>
      </c>
    </row>
    <row r="200" s="15" customFormat="1">
      <c r="A200" s="15"/>
      <c r="B200" s="287"/>
      <c r="C200" s="288"/>
      <c r="D200" s="213" t="s">
        <v>199</v>
      </c>
      <c r="E200" s="289" t="s">
        <v>1</v>
      </c>
      <c r="F200" s="290" t="s">
        <v>1422</v>
      </c>
      <c r="G200" s="288"/>
      <c r="H200" s="291">
        <v>1168.5</v>
      </c>
      <c r="I200" s="292"/>
      <c r="J200" s="288"/>
      <c r="K200" s="288"/>
      <c r="L200" s="293"/>
      <c r="M200" s="294"/>
      <c r="N200" s="295"/>
      <c r="O200" s="295"/>
      <c r="P200" s="295"/>
      <c r="Q200" s="295"/>
      <c r="R200" s="295"/>
      <c r="S200" s="295"/>
      <c r="T200" s="296"/>
      <c r="U200" s="15"/>
      <c r="V200" s="15"/>
      <c r="W200" s="15"/>
      <c r="X200" s="15"/>
      <c r="Y200" s="15"/>
      <c r="Z200" s="15"/>
      <c r="AA200" s="15"/>
      <c r="AB200" s="15"/>
      <c r="AC200" s="15"/>
      <c r="AD200" s="15"/>
      <c r="AE200" s="15"/>
      <c r="AT200" s="297" t="s">
        <v>199</v>
      </c>
      <c r="AU200" s="297" t="s">
        <v>85</v>
      </c>
      <c r="AV200" s="15" t="s">
        <v>234</v>
      </c>
      <c r="AW200" s="15" t="s">
        <v>32</v>
      </c>
      <c r="AX200" s="15" t="s">
        <v>83</v>
      </c>
      <c r="AY200" s="297" t="s">
        <v>195</v>
      </c>
    </row>
    <row r="201" s="2" customFormat="1" ht="24.15" customHeight="1">
      <c r="A201" s="39"/>
      <c r="B201" s="40"/>
      <c r="C201" s="200" t="s">
        <v>257</v>
      </c>
      <c r="D201" s="200" t="s">
        <v>191</v>
      </c>
      <c r="E201" s="201" t="s">
        <v>3172</v>
      </c>
      <c r="F201" s="202" t="s">
        <v>3173</v>
      </c>
      <c r="G201" s="203" t="s">
        <v>1411</v>
      </c>
      <c r="H201" s="204">
        <v>702.38999999999999</v>
      </c>
      <c r="I201" s="205"/>
      <c r="J201" s="206">
        <f>ROUND(I201*H201,2)</f>
        <v>0</v>
      </c>
      <c r="K201" s="202" t="s">
        <v>1412</v>
      </c>
      <c r="L201" s="45"/>
      <c r="M201" s="207" t="s">
        <v>1</v>
      </c>
      <c r="N201" s="208" t="s">
        <v>41</v>
      </c>
      <c r="O201" s="92"/>
      <c r="P201" s="209">
        <f>O201*H201</f>
        <v>0</v>
      </c>
      <c r="Q201" s="209">
        <v>0</v>
      </c>
      <c r="R201" s="209">
        <f>Q201*H201</f>
        <v>0</v>
      </c>
      <c r="S201" s="209">
        <v>0.098000000000000004</v>
      </c>
      <c r="T201" s="210">
        <f>S201*H201</f>
        <v>68.834220000000002</v>
      </c>
      <c r="U201" s="39"/>
      <c r="V201" s="39"/>
      <c r="W201" s="39"/>
      <c r="X201" s="39"/>
      <c r="Y201" s="39"/>
      <c r="Z201" s="39"/>
      <c r="AA201" s="39"/>
      <c r="AB201" s="39"/>
      <c r="AC201" s="39"/>
      <c r="AD201" s="39"/>
      <c r="AE201" s="39"/>
      <c r="AR201" s="211" t="s">
        <v>234</v>
      </c>
      <c r="AT201" s="211" t="s">
        <v>191</v>
      </c>
      <c r="AU201" s="211" t="s">
        <v>85</v>
      </c>
      <c r="AY201" s="18" t="s">
        <v>195</v>
      </c>
      <c r="BE201" s="212">
        <f>IF(N201="základní",J201,0)</f>
        <v>0</v>
      </c>
      <c r="BF201" s="212">
        <f>IF(N201="snížená",J201,0)</f>
        <v>0</v>
      </c>
      <c r="BG201" s="212">
        <f>IF(N201="zákl. přenesená",J201,0)</f>
        <v>0</v>
      </c>
      <c r="BH201" s="212">
        <f>IF(N201="sníž. přenesená",J201,0)</f>
        <v>0</v>
      </c>
      <c r="BI201" s="212">
        <f>IF(N201="nulová",J201,0)</f>
        <v>0</v>
      </c>
      <c r="BJ201" s="18" t="s">
        <v>83</v>
      </c>
      <c r="BK201" s="212">
        <f>ROUND(I201*H201,2)</f>
        <v>0</v>
      </c>
      <c r="BL201" s="18" t="s">
        <v>234</v>
      </c>
      <c r="BM201" s="211" t="s">
        <v>3989</v>
      </c>
    </row>
    <row r="202" s="10" customFormat="1">
      <c r="A202" s="10"/>
      <c r="B202" s="218"/>
      <c r="C202" s="219"/>
      <c r="D202" s="213" t="s">
        <v>199</v>
      </c>
      <c r="E202" s="220" t="s">
        <v>1</v>
      </c>
      <c r="F202" s="221" t="s">
        <v>3950</v>
      </c>
      <c r="G202" s="219"/>
      <c r="H202" s="220" t="s">
        <v>1</v>
      </c>
      <c r="I202" s="222"/>
      <c r="J202" s="219"/>
      <c r="K202" s="219"/>
      <c r="L202" s="223"/>
      <c r="M202" s="224"/>
      <c r="N202" s="225"/>
      <c r="O202" s="225"/>
      <c r="P202" s="225"/>
      <c r="Q202" s="225"/>
      <c r="R202" s="225"/>
      <c r="S202" s="225"/>
      <c r="T202" s="226"/>
      <c r="U202" s="10"/>
      <c r="V202" s="10"/>
      <c r="W202" s="10"/>
      <c r="X202" s="10"/>
      <c r="Y202" s="10"/>
      <c r="Z202" s="10"/>
      <c r="AA202" s="10"/>
      <c r="AB202" s="10"/>
      <c r="AC202" s="10"/>
      <c r="AD202" s="10"/>
      <c r="AE202" s="10"/>
      <c r="AT202" s="227" t="s">
        <v>199</v>
      </c>
      <c r="AU202" s="227" t="s">
        <v>85</v>
      </c>
      <c r="AV202" s="10" t="s">
        <v>83</v>
      </c>
      <c r="AW202" s="10" t="s">
        <v>32</v>
      </c>
      <c r="AX202" s="10" t="s">
        <v>76</v>
      </c>
      <c r="AY202" s="227" t="s">
        <v>195</v>
      </c>
    </row>
    <row r="203" s="10" customFormat="1">
      <c r="A203" s="10"/>
      <c r="B203" s="218"/>
      <c r="C203" s="219"/>
      <c r="D203" s="213" t="s">
        <v>199</v>
      </c>
      <c r="E203" s="220" t="s">
        <v>1</v>
      </c>
      <c r="F203" s="221" t="s">
        <v>3936</v>
      </c>
      <c r="G203" s="219"/>
      <c r="H203" s="220" t="s">
        <v>1</v>
      </c>
      <c r="I203" s="222"/>
      <c r="J203" s="219"/>
      <c r="K203" s="219"/>
      <c r="L203" s="223"/>
      <c r="M203" s="224"/>
      <c r="N203" s="225"/>
      <c r="O203" s="225"/>
      <c r="P203" s="225"/>
      <c r="Q203" s="225"/>
      <c r="R203" s="225"/>
      <c r="S203" s="225"/>
      <c r="T203" s="226"/>
      <c r="U203" s="10"/>
      <c r="V203" s="10"/>
      <c r="W203" s="10"/>
      <c r="X203" s="10"/>
      <c r="Y203" s="10"/>
      <c r="Z203" s="10"/>
      <c r="AA203" s="10"/>
      <c r="AB203" s="10"/>
      <c r="AC203" s="10"/>
      <c r="AD203" s="10"/>
      <c r="AE203" s="10"/>
      <c r="AT203" s="227" t="s">
        <v>199</v>
      </c>
      <c r="AU203" s="227" t="s">
        <v>85</v>
      </c>
      <c r="AV203" s="10" t="s">
        <v>83</v>
      </c>
      <c r="AW203" s="10" t="s">
        <v>32</v>
      </c>
      <c r="AX203" s="10" t="s">
        <v>76</v>
      </c>
      <c r="AY203" s="227" t="s">
        <v>195</v>
      </c>
    </row>
    <row r="204" s="10" customFormat="1">
      <c r="A204" s="10"/>
      <c r="B204" s="218"/>
      <c r="C204" s="219"/>
      <c r="D204" s="213" t="s">
        <v>199</v>
      </c>
      <c r="E204" s="220" t="s">
        <v>1</v>
      </c>
      <c r="F204" s="221" t="s">
        <v>3954</v>
      </c>
      <c r="G204" s="219"/>
      <c r="H204" s="220" t="s">
        <v>1</v>
      </c>
      <c r="I204" s="222"/>
      <c r="J204" s="219"/>
      <c r="K204" s="219"/>
      <c r="L204" s="223"/>
      <c r="M204" s="224"/>
      <c r="N204" s="225"/>
      <c r="O204" s="225"/>
      <c r="P204" s="225"/>
      <c r="Q204" s="225"/>
      <c r="R204" s="225"/>
      <c r="S204" s="225"/>
      <c r="T204" s="226"/>
      <c r="U204" s="10"/>
      <c r="V204" s="10"/>
      <c r="W204" s="10"/>
      <c r="X204" s="10"/>
      <c r="Y204" s="10"/>
      <c r="Z204" s="10"/>
      <c r="AA204" s="10"/>
      <c r="AB204" s="10"/>
      <c r="AC204" s="10"/>
      <c r="AD204" s="10"/>
      <c r="AE204" s="10"/>
      <c r="AT204" s="227" t="s">
        <v>199</v>
      </c>
      <c r="AU204" s="227" t="s">
        <v>85</v>
      </c>
      <c r="AV204" s="10" t="s">
        <v>83</v>
      </c>
      <c r="AW204" s="10" t="s">
        <v>32</v>
      </c>
      <c r="AX204" s="10" t="s">
        <v>76</v>
      </c>
      <c r="AY204" s="227" t="s">
        <v>195</v>
      </c>
    </row>
    <row r="205" s="10" customFormat="1">
      <c r="A205" s="10"/>
      <c r="B205" s="218"/>
      <c r="C205" s="219"/>
      <c r="D205" s="213" t="s">
        <v>199</v>
      </c>
      <c r="E205" s="220" t="s">
        <v>1</v>
      </c>
      <c r="F205" s="221" t="s">
        <v>3990</v>
      </c>
      <c r="G205" s="219"/>
      <c r="H205" s="220" t="s">
        <v>1</v>
      </c>
      <c r="I205" s="222"/>
      <c r="J205" s="219"/>
      <c r="K205" s="219"/>
      <c r="L205" s="223"/>
      <c r="M205" s="224"/>
      <c r="N205" s="225"/>
      <c r="O205" s="225"/>
      <c r="P205" s="225"/>
      <c r="Q205" s="225"/>
      <c r="R205" s="225"/>
      <c r="S205" s="225"/>
      <c r="T205" s="226"/>
      <c r="U205" s="10"/>
      <c r="V205" s="10"/>
      <c r="W205" s="10"/>
      <c r="X205" s="10"/>
      <c r="Y205" s="10"/>
      <c r="Z205" s="10"/>
      <c r="AA205" s="10"/>
      <c r="AB205" s="10"/>
      <c r="AC205" s="10"/>
      <c r="AD205" s="10"/>
      <c r="AE205" s="10"/>
      <c r="AT205" s="227" t="s">
        <v>199</v>
      </c>
      <c r="AU205" s="227" t="s">
        <v>85</v>
      </c>
      <c r="AV205" s="10" t="s">
        <v>83</v>
      </c>
      <c r="AW205" s="10" t="s">
        <v>32</v>
      </c>
      <c r="AX205" s="10" t="s">
        <v>76</v>
      </c>
      <c r="AY205" s="227" t="s">
        <v>195</v>
      </c>
    </row>
    <row r="206" s="11" customFormat="1">
      <c r="A206" s="11"/>
      <c r="B206" s="228"/>
      <c r="C206" s="229"/>
      <c r="D206" s="213" t="s">
        <v>199</v>
      </c>
      <c r="E206" s="230" t="s">
        <v>1</v>
      </c>
      <c r="F206" s="231" t="s">
        <v>3991</v>
      </c>
      <c r="G206" s="229"/>
      <c r="H206" s="232">
        <v>672.84000000000003</v>
      </c>
      <c r="I206" s="233"/>
      <c r="J206" s="229"/>
      <c r="K206" s="229"/>
      <c r="L206" s="234"/>
      <c r="M206" s="235"/>
      <c r="N206" s="236"/>
      <c r="O206" s="236"/>
      <c r="P206" s="236"/>
      <c r="Q206" s="236"/>
      <c r="R206" s="236"/>
      <c r="S206" s="236"/>
      <c r="T206" s="237"/>
      <c r="U206" s="11"/>
      <c r="V206" s="11"/>
      <c r="W206" s="11"/>
      <c r="X206" s="11"/>
      <c r="Y206" s="11"/>
      <c r="Z206" s="11"/>
      <c r="AA206" s="11"/>
      <c r="AB206" s="11"/>
      <c r="AC206" s="11"/>
      <c r="AD206" s="11"/>
      <c r="AE206" s="11"/>
      <c r="AT206" s="238" t="s">
        <v>199</v>
      </c>
      <c r="AU206" s="238" t="s">
        <v>85</v>
      </c>
      <c r="AV206" s="11" t="s">
        <v>85</v>
      </c>
      <c r="AW206" s="11" t="s">
        <v>32</v>
      </c>
      <c r="AX206" s="11" t="s">
        <v>76</v>
      </c>
      <c r="AY206" s="238" t="s">
        <v>195</v>
      </c>
    </row>
    <row r="207" s="11" customFormat="1">
      <c r="A207" s="11"/>
      <c r="B207" s="228"/>
      <c r="C207" s="229"/>
      <c r="D207" s="213" t="s">
        <v>199</v>
      </c>
      <c r="E207" s="230" t="s">
        <v>1</v>
      </c>
      <c r="F207" s="231" t="s">
        <v>3992</v>
      </c>
      <c r="G207" s="229"/>
      <c r="H207" s="232">
        <v>15.119999999999999</v>
      </c>
      <c r="I207" s="233"/>
      <c r="J207" s="229"/>
      <c r="K207" s="229"/>
      <c r="L207" s="234"/>
      <c r="M207" s="235"/>
      <c r="N207" s="236"/>
      <c r="O207" s="236"/>
      <c r="P207" s="236"/>
      <c r="Q207" s="236"/>
      <c r="R207" s="236"/>
      <c r="S207" s="236"/>
      <c r="T207" s="237"/>
      <c r="U207" s="11"/>
      <c r="V207" s="11"/>
      <c r="W207" s="11"/>
      <c r="X207" s="11"/>
      <c r="Y207" s="11"/>
      <c r="Z207" s="11"/>
      <c r="AA207" s="11"/>
      <c r="AB207" s="11"/>
      <c r="AC207" s="11"/>
      <c r="AD207" s="11"/>
      <c r="AE207" s="11"/>
      <c r="AT207" s="238" t="s">
        <v>199</v>
      </c>
      <c r="AU207" s="238" t="s">
        <v>85</v>
      </c>
      <c r="AV207" s="11" t="s">
        <v>85</v>
      </c>
      <c r="AW207" s="11" t="s">
        <v>32</v>
      </c>
      <c r="AX207" s="11" t="s">
        <v>76</v>
      </c>
      <c r="AY207" s="238" t="s">
        <v>195</v>
      </c>
    </row>
    <row r="208" s="11" customFormat="1">
      <c r="A208" s="11"/>
      <c r="B208" s="228"/>
      <c r="C208" s="229"/>
      <c r="D208" s="213" t="s">
        <v>199</v>
      </c>
      <c r="E208" s="230" t="s">
        <v>1</v>
      </c>
      <c r="F208" s="231" t="s">
        <v>3993</v>
      </c>
      <c r="G208" s="229"/>
      <c r="H208" s="232">
        <v>14.43</v>
      </c>
      <c r="I208" s="233"/>
      <c r="J208" s="229"/>
      <c r="K208" s="229"/>
      <c r="L208" s="234"/>
      <c r="M208" s="235"/>
      <c r="N208" s="236"/>
      <c r="O208" s="236"/>
      <c r="P208" s="236"/>
      <c r="Q208" s="236"/>
      <c r="R208" s="236"/>
      <c r="S208" s="236"/>
      <c r="T208" s="237"/>
      <c r="U208" s="11"/>
      <c r="V208" s="11"/>
      <c r="W208" s="11"/>
      <c r="X208" s="11"/>
      <c r="Y208" s="11"/>
      <c r="Z208" s="11"/>
      <c r="AA208" s="11"/>
      <c r="AB208" s="11"/>
      <c r="AC208" s="11"/>
      <c r="AD208" s="11"/>
      <c r="AE208" s="11"/>
      <c r="AT208" s="238" t="s">
        <v>199</v>
      </c>
      <c r="AU208" s="238" t="s">
        <v>85</v>
      </c>
      <c r="AV208" s="11" t="s">
        <v>85</v>
      </c>
      <c r="AW208" s="11" t="s">
        <v>32</v>
      </c>
      <c r="AX208" s="11" t="s">
        <v>76</v>
      </c>
      <c r="AY208" s="238" t="s">
        <v>195</v>
      </c>
    </row>
    <row r="209" s="15" customFormat="1">
      <c r="A209" s="15"/>
      <c r="B209" s="287"/>
      <c r="C209" s="288"/>
      <c r="D209" s="213" t="s">
        <v>199</v>
      </c>
      <c r="E209" s="289" t="s">
        <v>1</v>
      </c>
      <c r="F209" s="290" t="s">
        <v>1422</v>
      </c>
      <c r="G209" s="288"/>
      <c r="H209" s="291">
        <v>702.38999999999999</v>
      </c>
      <c r="I209" s="292"/>
      <c r="J209" s="288"/>
      <c r="K209" s="288"/>
      <c r="L209" s="293"/>
      <c r="M209" s="294"/>
      <c r="N209" s="295"/>
      <c r="O209" s="295"/>
      <c r="P209" s="295"/>
      <c r="Q209" s="295"/>
      <c r="R209" s="295"/>
      <c r="S209" s="295"/>
      <c r="T209" s="296"/>
      <c r="U209" s="15"/>
      <c r="V209" s="15"/>
      <c r="W209" s="15"/>
      <c r="X209" s="15"/>
      <c r="Y209" s="15"/>
      <c r="Z209" s="15"/>
      <c r="AA209" s="15"/>
      <c r="AB209" s="15"/>
      <c r="AC209" s="15"/>
      <c r="AD209" s="15"/>
      <c r="AE209" s="15"/>
      <c r="AT209" s="297" t="s">
        <v>199</v>
      </c>
      <c r="AU209" s="297" t="s">
        <v>85</v>
      </c>
      <c r="AV209" s="15" t="s">
        <v>234</v>
      </c>
      <c r="AW209" s="15" t="s">
        <v>32</v>
      </c>
      <c r="AX209" s="15" t="s">
        <v>83</v>
      </c>
      <c r="AY209" s="297" t="s">
        <v>195</v>
      </c>
    </row>
    <row r="210" s="2" customFormat="1" ht="24.15" customHeight="1">
      <c r="A210" s="39"/>
      <c r="B210" s="40"/>
      <c r="C210" s="200" t="s">
        <v>261</v>
      </c>
      <c r="D210" s="200" t="s">
        <v>191</v>
      </c>
      <c r="E210" s="201" t="s">
        <v>3183</v>
      </c>
      <c r="F210" s="202" t="s">
        <v>3184</v>
      </c>
      <c r="G210" s="203" t="s">
        <v>1411</v>
      </c>
      <c r="H210" s="204">
        <v>1623.06</v>
      </c>
      <c r="I210" s="205"/>
      <c r="J210" s="206">
        <f>ROUND(I210*H210,2)</f>
        <v>0</v>
      </c>
      <c r="K210" s="202" t="s">
        <v>1412</v>
      </c>
      <c r="L210" s="45"/>
      <c r="M210" s="207" t="s">
        <v>1</v>
      </c>
      <c r="N210" s="208" t="s">
        <v>41</v>
      </c>
      <c r="O210" s="92"/>
      <c r="P210" s="209">
        <f>O210*H210</f>
        <v>0</v>
      </c>
      <c r="Q210" s="209">
        <v>0</v>
      </c>
      <c r="R210" s="209">
        <f>Q210*H210</f>
        <v>0</v>
      </c>
      <c r="S210" s="209">
        <v>0.22</v>
      </c>
      <c r="T210" s="210">
        <f>S210*H210</f>
        <v>357.07319999999999</v>
      </c>
      <c r="U210" s="39"/>
      <c r="V210" s="39"/>
      <c r="W210" s="39"/>
      <c r="X210" s="39"/>
      <c r="Y210" s="39"/>
      <c r="Z210" s="39"/>
      <c r="AA210" s="39"/>
      <c r="AB210" s="39"/>
      <c r="AC210" s="39"/>
      <c r="AD210" s="39"/>
      <c r="AE210" s="39"/>
      <c r="AR210" s="211" t="s">
        <v>234</v>
      </c>
      <c r="AT210" s="211" t="s">
        <v>191</v>
      </c>
      <c r="AU210" s="211" t="s">
        <v>85</v>
      </c>
      <c r="AY210" s="18" t="s">
        <v>195</v>
      </c>
      <c r="BE210" s="212">
        <f>IF(N210="základní",J210,0)</f>
        <v>0</v>
      </c>
      <c r="BF210" s="212">
        <f>IF(N210="snížená",J210,0)</f>
        <v>0</v>
      </c>
      <c r="BG210" s="212">
        <f>IF(N210="zákl. přenesená",J210,0)</f>
        <v>0</v>
      </c>
      <c r="BH210" s="212">
        <f>IF(N210="sníž. přenesená",J210,0)</f>
        <v>0</v>
      </c>
      <c r="BI210" s="212">
        <f>IF(N210="nulová",J210,0)</f>
        <v>0</v>
      </c>
      <c r="BJ210" s="18" t="s">
        <v>83</v>
      </c>
      <c r="BK210" s="212">
        <f>ROUND(I210*H210,2)</f>
        <v>0</v>
      </c>
      <c r="BL210" s="18" t="s">
        <v>234</v>
      </c>
      <c r="BM210" s="211" t="s">
        <v>3994</v>
      </c>
    </row>
    <row r="211" s="10" customFormat="1">
      <c r="A211" s="10"/>
      <c r="B211" s="218"/>
      <c r="C211" s="219"/>
      <c r="D211" s="213" t="s">
        <v>199</v>
      </c>
      <c r="E211" s="220" t="s">
        <v>1</v>
      </c>
      <c r="F211" s="221" t="s">
        <v>3950</v>
      </c>
      <c r="G211" s="219"/>
      <c r="H211" s="220" t="s">
        <v>1</v>
      </c>
      <c r="I211" s="222"/>
      <c r="J211" s="219"/>
      <c r="K211" s="219"/>
      <c r="L211" s="223"/>
      <c r="M211" s="224"/>
      <c r="N211" s="225"/>
      <c r="O211" s="225"/>
      <c r="P211" s="225"/>
      <c r="Q211" s="225"/>
      <c r="R211" s="225"/>
      <c r="S211" s="225"/>
      <c r="T211" s="226"/>
      <c r="U211" s="10"/>
      <c r="V211" s="10"/>
      <c r="W211" s="10"/>
      <c r="X211" s="10"/>
      <c r="Y211" s="10"/>
      <c r="Z211" s="10"/>
      <c r="AA211" s="10"/>
      <c r="AB211" s="10"/>
      <c r="AC211" s="10"/>
      <c r="AD211" s="10"/>
      <c r="AE211" s="10"/>
      <c r="AT211" s="227" t="s">
        <v>199</v>
      </c>
      <c r="AU211" s="227" t="s">
        <v>85</v>
      </c>
      <c r="AV211" s="10" t="s">
        <v>83</v>
      </c>
      <c r="AW211" s="10" t="s">
        <v>32</v>
      </c>
      <c r="AX211" s="10" t="s">
        <v>76</v>
      </c>
      <c r="AY211" s="227" t="s">
        <v>195</v>
      </c>
    </row>
    <row r="212" s="10" customFormat="1">
      <c r="A212" s="10"/>
      <c r="B212" s="218"/>
      <c r="C212" s="219"/>
      <c r="D212" s="213" t="s">
        <v>199</v>
      </c>
      <c r="E212" s="220" t="s">
        <v>1</v>
      </c>
      <c r="F212" s="221" t="s">
        <v>3936</v>
      </c>
      <c r="G212" s="219"/>
      <c r="H212" s="220" t="s">
        <v>1</v>
      </c>
      <c r="I212" s="222"/>
      <c r="J212" s="219"/>
      <c r="K212" s="219"/>
      <c r="L212" s="223"/>
      <c r="M212" s="224"/>
      <c r="N212" s="225"/>
      <c r="O212" s="225"/>
      <c r="P212" s="225"/>
      <c r="Q212" s="225"/>
      <c r="R212" s="225"/>
      <c r="S212" s="225"/>
      <c r="T212" s="226"/>
      <c r="U212" s="10"/>
      <c r="V212" s="10"/>
      <c r="W212" s="10"/>
      <c r="X212" s="10"/>
      <c r="Y212" s="10"/>
      <c r="Z212" s="10"/>
      <c r="AA212" s="10"/>
      <c r="AB212" s="10"/>
      <c r="AC212" s="10"/>
      <c r="AD212" s="10"/>
      <c r="AE212" s="10"/>
      <c r="AT212" s="227" t="s">
        <v>199</v>
      </c>
      <c r="AU212" s="227" t="s">
        <v>85</v>
      </c>
      <c r="AV212" s="10" t="s">
        <v>83</v>
      </c>
      <c r="AW212" s="10" t="s">
        <v>32</v>
      </c>
      <c r="AX212" s="10" t="s">
        <v>76</v>
      </c>
      <c r="AY212" s="227" t="s">
        <v>195</v>
      </c>
    </row>
    <row r="213" s="10" customFormat="1">
      <c r="A213" s="10"/>
      <c r="B213" s="218"/>
      <c r="C213" s="219"/>
      <c r="D213" s="213" t="s">
        <v>199</v>
      </c>
      <c r="E213" s="220" t="s">
        <v>1</v>
      </c>
      <c r="F213" s="221" t="s">
        <v>3954</v>
      </c>
      <c r="G213" s="219"/>
      <c r="H213" s="220" t="s">
        <v>1</v>
      </c>
      <c r="I213" s="222"/>
      <c r="J213" s="219"/>
      <c r="K213" s="219"/>
      <c r="L213" s="223"/>
      <c r="M213" s="224"/>
      <c r="N213" s="225"/>
      <c r="O213" s="225"/>
      <c r="P213" s="225"/>
      <c r="Q213" s="225"/>
      <c r="R213" s="225"/>
      <c r="S213" s="225"/>
      <c r="T213" s="226"/>
      <c r="U213" s="10"/>
      <c r="V213" s="10"/>
      <c r="W213" s="10"/>
      <c r="X213" s="10"/>
      <c r="Y213" s="10"/>
      <c r="Z213" s="10"/>
      <c r="AA213" s="10"/>
      <c r="AB213" s="10"/>
      <c r="AC213" s="10"/>
      <c r="AD213" s="10"/>
      <c r="AE213" s="10"/>
      <c r="AT213" s="227" t="s">
        <v>199</v>
      </c>
      <c r="AU213" s="227" t="s">
        <v>85</v>
      </c>
      <c r="AV213" s="10" t="s">
        <v>83</v>
      </c>
      <c r="AW213" s="10" t="s">
        <v>32</v>
      </c>
      <c r="AX213" s="10" t="s">
        <v>76</v>
      </c>
      <c r="AY213" s="227" t="s">
        <v>195</v>
      </c>
    </row>
    <row r="214" s="10" customFormat="1">
      <c r="A214" s="10"/>
      <c r="B214" s="218"/>
      <c r="C214" s="219"/>
      <c r="D214" s="213" t="s">
        <v>199</v>
      </c>
      <c r="E214" s="220" t="s">
        <v>1</v>
      </c>
      <c r="F214" s="221" t="s">
        <v>3995</v>
      </c>
      <c r="G214" s="219"/>
      <c r="H214" s="220" t="s">
        <v>1</v>
      </c>
      <c r="I214" s="222"/>
      <c r="J214" s="219"/>
      <c r="K214" s="219"/>
      <c r="L214" s="223"/>
      <c r="M214" s="224"/>
      <c r="N214" s="225"/>
      <c r="O214" s="225"/>
      <c r="P214" s="225"/>
      <c r="Q214" s="225"/>
      <c r="R214" s="225"/>
      <c r="S214" s="225"/>
      <c r="T214" s="226"/>
      <c r="U214" s="10"/>
      <c r="V214" s="10"/>
      <c r="W214" s="10"/>
      <c r="X214" s="10"/>
      <c r="Y214" s="10"/>
      <c r="Z214" s="10"/>
      <c r="AA214" s="10"/>
      <c r="AB214" s="10"/>
      <c r="AC214" s="10"/>
      <c r="AD214" s="10"/>
      <c r="AE214" s="10"/>
      <c r="AT214" s="227" t="s">
        <v>199</v>
      </c>
      <c r="AU214" s="227" t="s">
        <v>85</v>
      </c>
      <c r="AV214" s="10" t="s">
        <v>83</v>
      </c>
      <c r="AW214" s="10" t="s">
        <v>32</v>
      </c>
      <c r="AX214" s="10" t="s">
        <v>76</v>
      </c>
      <c r="AY214" s="227" t="s">
        <v>195</v>
      </c>
    </row>
    <row r="215" s="11" customFormat="1">
      <c r="A215" s="11"/>
      <c r="B215" s="228"/>
      <c r="C215" s="229"/>
      <c r="D215" s="213" t="s">
        <v>199</v>
      </c>
      <c r="E215" s="230" t="s">
        <v>1</v>
      </c>
      <c r="F215" s="231" t="s">
        <v>3980</v>
      </c>
      <c r="G215" s="229"/>
      <c r="H215" s="232">
        <v>672.84000000000003</v>
      </c>
      <c r="I215" s="233"/>
      <c r="J215" s="229"/>
      <c r="K215" s="229"/>
      <c r="L215" s="234"/>
      <c r="M215" s="235"/>
      <c r="N215" s="236"/>
      <c r="O215" s="236"/>
      <c r="P215" s="236"/>
      <c r="Q215" s="236"/>
      <c r="R215" s="236"/>
      <c r="S215" s="236"/>
      <c r="T215" s="237"/>
      <c r="U215" s="11"/>
      <c r="V215" s="11"/>
      <c r="W215" s="11"/>
      <c r="X215" s="11"/>
      <c r="Y215" s="11"/>
      <c r="Z215" s="11"/>
      <c r="AA215" s="11"/>
      <c r="AB215" s="11"/>
      <c r="AC215" s="11"/>
      <c r="AD215" s="11"/>
      <c r="AE215" s="11"/>
      <c r="AT215" s="238" t="s">
        <v>199</v>
      </c>
      <c r="AU215" s="238" t="s">
        <v>85</v>
      </c>
      <c r="AV215" s="11" t="s">
        <v>85</v>
      </c>
      <c r="AW215" s="11" t="s">
        <v>32</v>
      </c>
      <c r="AX215" s="11" t="s">
        <v>76</v>
      </c>
      <c r="AY215" s="238" t="s">
        <v>195</v>
      </c>
    </row>
    <row r="216" s="11" customFormat="1">
      <c r="A216" s="11"/>
      <c r="B216" s="228"/>
      <c r="C216" s="229"/>
      <c r="D216" s="213" t="s">
        <v>199</v>
      </c>
      <c r="E216" s="230" t="s">
        <v>1</v>
      </c>
      <c r="F216" s="231" t="s">
        <v>3996</v>
      </c>
      <c r="G216" s="229"/>
      <c r="H216" s="232">
        <v>20.550000000000001</v>
      </c>
      <c r="I216" s="233"/>
      <c r="J216" s="229"/>
      <c r="K216" s="229"/>
      <c r="L216" s="234"/>
      <c r="M216" s="235"/>
      <c r="N216" s="236"/>
      <c r="O216" s="236"/>
      <c r="P216" s="236"/>
      <c r="Q216" s="236"/>
      <c r="R216" s="236"/>
      <c r="S216" s="236"/>
      <c r="T216" s="237"/>
      <c r="U216" s="11"/>
      <c r="V216" s="11"/>
      <c r="W216" s="11"/>
      <c r="X216" s="11"/>
      <c r="Y216" s="11"/>
      <c r="Z216" s="11"/>
      <c r="AA216" s="11"/>
      <c r="AB216" s="11"/>
      <c r="AC216" s="11"/>
      <c r="AD216" s="11"/>
      <c r="AE216" s="11"/>
      <c r="AT216" s="238" t="s">
        <v>199</v>
      </c>
      <c r="AU216" s="238" t="s">
        <v>85</v>
      </c>
      <c r="AV216" s="11" t="s">
        <v>85</v>
      </c>
      <c r="AW216" s="11" t="s">
        <v>32</v>
      </c>
      <c r="AX216" s="11" t="s">
        <v>76</v>
      </c>
      <c r="AY216" s="238" t="s">
        <v>195</v>
      </c>
    </row>
    <row r="217" s="10" customFormat="1">
      <c r="A217" s="10"/>
      <c r="B217" s="218"/>
      <c r="C217" s="219"/>
      <c r="D217" s="213" t="s">
        <v>199</v>
      </c>
      <c r="E217" s="220" t="s">
        <v>1</v>
      </c>
      <c r="F217" s="221" t="s">
        <v>3954</v>
      </c>
      <c r="G217" s="219"/>
      <c r="H217" s="220" t="s">
        <v>1</v>
      </c>
      <c r="I217" s="222"/>
      <c r="J217" s="219"/>
      <c r="K217" s="219"/>
      <c r="L217" s="223"/>
      <c r="M217" s="224"/>
      <c r="N217" s="225"/>
      <c r="O217" s="225"/>
      <c r="P217" s="225"/>
      <c r="Q217" s="225"/>
      <c r="R217" s="225"/>
      <c r="S217" s="225"/>
      <c r="T217" s="226"/>
      <c r="U217" s="10"/>
      <c r="V217" s="10"/>
      <c r="W217" s="10"/>
      <c r="X217" s="10"/>
      <c r="Y217" s="10"/>
      <c r="Z217" s="10"/>
      <c r="AA217" s="10"/>
      <c r="AB217" s="10"/>
      <c r="AC217" s="10"/>
      <c r="AD217" s="10"/>
      <c r="AE217" s="10"/>
      <c r="AT217" s="227" t="s">
        <v>199</v>
      </c>
      <c r="AU217" s="227" t="s">
        <v>85</v>
      </c>
      <c r="AV217" s="10" t="s">
        <v>83</v>
      </c>
      <c r="AW217" s="10" t="s">
        <v>32</v>
      </c>
      <c r="AX217" s="10" t="s">
        <v>76</v>
      </c>
      <c r="AY217" s="227" t="s">
        <v>195</v>
      </c>
    </row>
    <row r="218" s="10" customFormat="1">
      <c r="A218" s="10"/>
      <c r="B218" s="218"/>
      <c r="C218" s="219"/>
      <c r="D218" s="213" t="s">
        <v>199</v>
      </c>
      <c r="E218" s="220" t="s">
        <v>1</v>
      </c>
      <c r="F218" s="221" t="s">
        <v>3997</v>
      </c>
      <c r="G218" s="219"/>
      <c r="H218" s="220" t="s">
        <v>1</v>
      </c>
      <c r="I218" s="222"/>
      <c r="J218" s="219"/>
      <c r="K218" s="219"/>
      <c r="L218" s="223"/>
      <c r="M218" s="224"/>
      <c r="N218" s="225"/>
      <c r="O218" s="225"/>
      <c r="P218" s="225"/>
      <c r="Q218" s="225"/>
      <c r="R218" s="225"/>
      <c r="S218" s="225"/>
      <c r="T218" s="226"/>
      <c r="U218" s="10"/>
      <c r="V218" s="10"/>
      <c r="W218" s="10"/>
      <c r="X218" s="10"/>
      <c r="Y218" s="10"/>
      <c r="Z218" s="10"/>
      <c r="AA218" s="10"/>
      <c r="AB218" s="10"/>
      <c r="AC218" s="10"/>
      <c r="AD218" s="10"/>
      <c r="AE218" s="10"/>
      <c r="AT218" s="227" t="s">
        <v>199</v>
      </c>
      <c r="AU218" s="227" t="s">
        <v>85</v>
      </c>
      <c r="AV218" s="10" t="s">
        <v>83</v>
      </c>
      <c r="AW218" s="10" t="s">
        <v>32</v>
      </c>
      <c r="AX218" s="10" t="s">
        <v>76</v>
      </c>
      <c r="AY218" s="227" t="s">
        <v>195</v>
      </c>
    </row>
    <row r="219" s="11" customFormat="1">
      <c r="A219" s="11"/>
      <c r="B219" s="228"/>
      <c r="C219" s="229"/>
      <c r="D219" s="213" t="s">
        <v>199</v>
      </c>
      <c r="E219" s="230" t="s">
        <v>1</v>
      </c>
      <c r="F219" s="231" t="s">
        <v>3998</v>
      </c>
      <c r="G219" s="229"/>
      <c r="H219" s="232">
        <v>897.12</v>
      </c>
      <c r="I219" s="233"/>
      <c r="J219" s="229"/>
      <c r="K219" s="229"/>
      <c r="L219" s="234"/>
      <c r="M219" s="235"/>
      <c r="N219" s="236"/>
      <c r="O219" s="236"/>
      <c r="P219" s="236"/>
      <c r="Q219" s="236"/>
      <c r="R219" s="236"/>
      <c r="S219" s="236"/>
      <c r="T219" s="237"/>
      <c r="U219" s="11"/>
      <c r="V219" s="11"/>
      <c r="W219" s="11"/>
      <c r="X219" s="11"/>
      <c r="Y219" s="11"/>
      <c r="Z219" s="11"/>
      <c r="AA219" s="11"/>
      <c r="AB219" s="11"/>
      <c r="AC219" s="11"/>
      <c r="AD219" s="11"/>
      <c r="AE219" s="11"/>
      <c r="AT219" s="238" t="s">
        <v>199</v>
      </c>
      <c r="AU219" s="238" t="s">
        <v>85</v>
      </c>
      <c r="AV219" s="11" t="s">
        <v>85</v>
      </c>
      <c r="AW219" s="11" t="s">
        <v>32</v>
      </c>
      <c r="AX219" s="11" t="s">
        <v>76</v>
      </c>
      <c r="AY219" s="238" t="s">
        <v>195</v>
      </c>
    </row>
    <row r="220" s="11" customFormat="1">
      <c r="A220" s="11"/>
      <c r="B220" s="228"/>
      <c r="C220" s="229"/>
      <c r="D220" s="213" t="s">
        <v>199</v>
      </c>
      <c r="E220" s="230" t="s">
        <v>1</v>
      </c>
      <c r="F220" s="231" t="s">
        <v>3999</v>
      </c>
      <c r="G220" s="229"/>
      <c r="H220" s="232">
        <v>16.559999999999999</v>
      </c>
      <c r="I220" s="233"/>
      <c r="J220" s="229"/>
      <c r="K220" s="229"/>
      <c r="L220" s="234"/>
      <c r="M220" s="235"/>
      <c r="N220" s="236"/>
      <c r="O220" s="236"/>
      <c r="P220" s="236"/>
      <c r="Q220" s="236"/>
      <c r="R220" s="236"/>
      <c r="S220" s="236"/>
      <c r="T220" s="237"/>
      <c r="U220" s="11"/>
      <c r="V220" s="11"/>
      <c r="W220" s="11"/>
      <c r="X220" s="11"/>
      <c r="Y220" s="11"/>
      <c r="Z220" s="11"/>
      <c r="AA220" s="11"/>
      <c r="AB220" s="11"/>
      <c r="AC220" s="11"/>
      <c r="AD220" s="11"/>
      <c r="AE220" s="11"/>
      <c r="AT220" s="238" t="s">
        <v>199</v>
      </c>
      <c r="AU220" s="238" t="s">
        <v>85</v>
      </c>
      <c r="AV220" s="11" t="s">
        <v>85</v>
      </c>
      <c r="AW220" s="11" t="s">
        <v>32</v>
      </c>
      <c r="AX220" s="11" t="s">
        <v>76</v>
      </c>
      <c r="AY220" s="238" t="s">
        <v>195</v>
      </c>
    </row>
    <row r="221" s="11" customFormat="1">
      <c r="A221" s="11"/>
      <c r="B221" s="228"/>
      <c r="C221" s="229"/>
      <c r="D221" s="213" t="s">
        <v>199</v>
      </c>
      <c r="E221" s="230" t="s">
        <v>1</v>
      </c>
      <c r="F221" s="231" t="s">
        <v>4000</v>
      </c>
      <c r="G221" s="229"/>
      <c r="H221" s="232">
        <v>15.99</v>
      </c>
      <c r="I221" s="233"/>
      <c r="J221" s="229"/>
      <c r="K221" s="229"/>
      <c r="L221" s="234"/>
      <c r="M221" s="235"/>
      <c r="N221" s="236"/>
      <c r="O221" s="236"/>
      <c r="P221" s="236"/>
      <c r="Q221" s="236"/>
      <c r="R221" s="236"/>
      <c r="S221" s="236"/>
      <c r="T221" s="237"/>
      <c r="U221" s="11"/>
      <c r="V221" s="11"/>
      <c r="W221" s="11"/>
      <c r="X221" s="11"/>
      <c r="Y221" s="11"/>
      <c r="Z221" s="11"/>
      <c r="AA221" s="11"/>
      <c r="AB221" s="11"/>
      <c r="AC221" s="11"/>
      <c r="AD221" s="11"/>
      <c r="AE221" s="11"/>
      <c r="AT221" s="238" t="s">
        <v>199</v>
      </c>
      <c r="AU221" s="238" t="s">
        <v>85</v>
      </c>
      <c r="AV221" s="11" t="s">
        <v>85</v>
      </c>
      <c r="AW221" s="11" t="s">
        <v>32</v>
      </c>
      <c r="AX221" s="11" t="s">
        <v>76</v>
      </c>
      <c r="AY221" s="238" t="s">
        <v>195</v>
      </c>
    </row>
    <row r="222" s="15" customFormat="1">
      <c r="A222" s="15"/>
      <c r="B222" s="287"/>
      <c r="C222" s="288"/>
      <c r="D222" s="213" t="s">
        <v>199</v>
      </c>
      <c r="E222" s="289" t="s">
        <v>1</v>
      </c>
      <c r="F222" s="290" t="s">
        <v>1422</v>
      </c>
      <c r="G222" s="288"/>
      <c r="H222" s="291">
        <v>1623.06</v>
      </c>
      <c r="I222" s="292"/>
      <c r="J222" s="288"/>
      <c r="K222" s="288"/>
      <c r="L222" s="293"/>
      <c r="M222" s="294"/>
      <c r="N222" s="295"/>
      <c r="O222" s="295"/>
      <c r="P222" s="295"/>
      <c r="Q222" s="295"/>
      <c r="R222" s="295"/>
      <c r="S222" s="295"/>
      <c r="T222" s="296"/>
      <c r="U222" s="15"/>
      <c r="V222" s="15"/>
      <c r="W222" s="15"/>
      <c r="X222" s="15"/>
      <c r="Y222" s="15"/>
      <c r="Z222" s="15"/>
      <c r="AA222" s="15"/>
      <c r="AB222" s="15"/>
      <c r="AC222" s="15"/>
      <c r="AD222" s="15"/>
      <c r="AE222" s="15"/>
      <c r="AT222" s="297" t="s">
        <v>199</v>
      </c>
      <c r="AU222" s="297" t="s">
        <v>85</v>
      </c>
      <c r="AV222" s="15" t="s">
        <v>234</v>
      </c>
      <c r="AW222" s="15" t="s">
        <v>32</v>
      </c>
      <c r="AX222" s="15" t="s">
        <v>83</v>
      </c>
      <c r="AY222" s="297" t="s">
        <v>195</v>
      </c>
    </row>
    <row r="223" s="2" customFormat="1" ht="24.15" customHeight="1">
      <c r="A223" s="39"/>
      <c r="B223" s="40"/>
      <c r="C223" s="200" t="s">
        <v>265</v>
      </c>
      <c r="D223" s="200" t="s">
        <v>191</v>
      </c>
      <c r="E223" s="201" t="s">
        <v>3183</v>
      </c>
      <c r="F223" s="202" t="s">
        <v>3184</v>
      </c>
      <c r="G223" s="203" t="s">
        <v>1411</v>
      </c>
      <c r="H223" s="204">
        <v>1768.0139999999999</v>
      </c>
      <c r="I223" s="205"/>
      <c r="J223" s="206">
        <f>ROUND(I223*H223,2)</f>
        <v>0</v>
      </c>
      <c r="K223" s="202" t="s">
        <v>1412</v>
      </c>
      <c r="L223" s="45"/>
      <c r="M223" s="207" t="s">
        <v>1</v>
      </c>
      <c r="N223" s="208" t="s">
        <v>41</v>
      </c>
      <c r="O223" s="92"/>
      <c r="P223" s="209">
        <f>O223*H223</f>
        <v>0</v>
      </c>
      <c r="Q223" s="209">
        <v>0</v>
      </c>
      <c r="R223" s="209">
        <f>Q223*H223</f>
        <v>0</v>
      </c>
      <c r="S223" s="209">
        <v>0.22</v>
      </c>
      <c r="T223" s="210">
        <f>S223*H223</f>
        <v>388.96307999999999</v>
      </c>
      <c r="U223" s="39"/>
      <c r="V223" s="39"/>
      <c r="W223" s="39"/>
      <c r="X223" s="39"/>
      <c r="Y223" s="39"/>
      <c r="Z223" s="39"/>
      <c r="AA223" s="39"/>
      <c r="AB223" s="39"/>
      <c r="AC223" s="39"/>
      <c r="AD223" s="39"/>
      <c r="AE223" s="39"/>
      <c r="AR223" s="211" t="s">
        <v>234</v>
      </c>
      <c r="AT223" s="211" t="s">
        <v>191</v>
      </c>
      <c r="AU223" s="211" t="s">
        <v>85</v>
      </c>
      <c r="AY223" s="18" t="s">
        <v>195</v>
      </c>
      <c r="BE223" s="212">
        <f>IF(N223="základní",J223,0)</f>
        <v>0</v>
      </c>
      <c r="BF223" s="212">
        <f>IF(N223="snížená",J223,0)</f>
        <v>0</v>
      </c>
      <c r="BG223" s="212">
        <f>IF(N223="zákl. přenesená",J223,0)</f>
        <v>0</v>
      </c>
      <c r="BH223" s="212">
        <f>IF(N223="sníž. přenesená",J223,0)</f>
        <v>0</v>
      </c>
      <c r="BI223" s="212">
        <f>IF(N223="nulová",J223,0)</f>
        <v>0</v>
      </c>
      <c r="BJ223" s="18" t="s">
        <v>83</v>
      </c>
      <c r="BK223" s="212">
        <f>ROUND(I223*H223,2)</f>
        <v>0</v>
      </c>
      <c r="BL223" s="18" t="s">
        <v>234</v>
      </c>
      <c r="BM223" s="211" t="s">
        <v>4001</v>
      </c>
    </row>
    <row r="224" s="10" customFormat="1">
      <c r="A224" s="10"/>
      <c r="B224" s="218"/>
      <c r="C224" s="219"/>
      <c r="D224" s="213" t="s">
        <v>199</v>
      </c>
      <c r="E224" s="220" t="s">
        <v>1</v>
      </c>
      <c r="F224" s="221" t="s">
        <v>3936</v>
      </c>
      <c r="G224" s="219"/>
      <c r="H224" s="220" t="s">
        <v>1</v>
      </c>
      <c r="I224" s="222"/>
      <c r="J224" s="219"/>
      <c r="K224" s="219"/>
      <c r="L224" s="223"/>
      <c r="M224" s="224"/>
      <c r="N224" s="225"/>
      <c r="O224" s="225"/>
      <c r="P224" s="225"/>
      <c r="Q224" s="225"/>
      <c r="R224" s="225"/>
      <c r="S224" s="225"/>
      <c r="T224" s="226"/>
      <c r="U224" s="10"/>
      <c r="V224" s="10"/>
      <c r="W224" s="10"/>
      <c r="X224" s="10"/>
      <c r="Y224" s="10"/>
      <c r="Z224" s="10"/>
      <c r="AA224" s="10"/>
      <c r="AB224" s="10"/>
      <c r="AC224" s="10"/>
      <c r="AD224" s="10"/>
      <c r="AE224" s="10"/>
      <c r="AT224" s="227" t="s">
        <v>199</v>
      </c>
      <c r="AU224" s="227" t="s">
        <v>85</v>
      </c>
      <c r="AV224" s="10" t="s">
        <v>83</v>
      </c>
      <c r="AW224" s="10" t="s">
        <v>32</v>
      </c>
      <c r="AX224" s="10" t="s">
        <v>76</v>
      </c>
      <c r="AY224" s="227" t="s">
        <v>195</v>
      </c>
    </row>
    <row r="225" s="10" customFormat="1">
      <c r="A225" s="10"/>
      <c r="B225" s="218"/>
      <c r="C225" s="219"/>
      <c r="D225" s="213" t="s">
        <v>199</v>
      </c>
      <c r="E225" s="220" t="s">
        <v>1</v>
      </c>
      <c r="F225" s="221" t="s">
        <v>4002</v>
      </c>
      <c r="G225" s="219"/>
      <c r="H225" s="220" t="s">
        <v>1</v>
      </c>
      <c r="I225" s="222"/>
      <c r="J225" s="219"/>
      <c r="K225" s="219"/>
      <c r="L225" s="223"/>
      <c r="M225" s="224"/>
      <c r="N225" s="225"/>
      <c r="O225" s="225"/>
      <c r="P225" s="225"/>
      <c r="Q225" s="225"/>
      <c r="R225" s="225"/>
      <c r="S225" s="225"/>
      <c r="T225" s="226"/>
      <c r="U225" s="10"/>
      <c r="V225" s="10"/>
      <c r="W225" s="10"/>
      <c r="X225" s="10"/>
      <c r="Y225" s="10"/>
      <c r="Z225" s="10"/>
      <c r="AA225" s="10"/>
      <c r="AB225" s="10"/>
      <c r="AC225" s="10"/>
      <c r="AD225" s="10"/>
      <c r="AE225" s="10"/>
      <c r="AT225" s="227" t="s">
        <v>199</v>
      </c>
      <c r="AU225" s="227" t="s">
        <v>85</v>
      </c>
      <c r="AV225" s="10" t="s">
        <v>83</v>
      </c>
      <c r="AW225" s="10" t="s">
        <v>32</v>
      </c>
      <c r="AX225" s="10" t="s">
        <v>76</v>
      </c>
      <c r="AY225" s="227" t="s">
        <v>195</v>
      </c>
    </row>
    <row r="226" s="10" customFormat="1">
      <c r="A226" s="10"/>
      <c r="B226" s="218"/>
      <c r="C226" s="219"/>
      <c r="D226" s="213" t="s">
        <v>199</v>
      </c>
      <c r="E226" s="220" t="s">
        <v>1</v>
      </c>
      <c r="F226" s="221" t="s">
        <v>4003</v>
      </c>
      <c r="G226" s="219"/>
      <c r="H226" s="220" t="s">
        <v>1</v>
      </c>
      <c r="I226" s="222"/>
      <c r="J226" s="219"/>
      <c r="K226" s="219"/>
      <c r="L226" s="223"/>
      <c r="M226" s="224"/>
      <c r="N226" s="225"/>
      <c r="O226" s="225"/>
      <c r="P226" s="225"/>
      <c r="Q226" s="225"/>
      <c r="R226" s="225"/>
      <c r="S226" s="225"/>
      <c r="T226" s="226"/>
      <c r="U226" s="10"/>
      <c r="V226" s="10"/>
      <c r="W226" s="10"/>
      <c r="X226" s="10"/>
      <c r="Y226" s="10"/>
      <c r="Z226" s="10"/>
      <c r="AA226" s="10"/>
      <c r="AB226" s="10"/>
      <c r="AC226" s="10"/>
      <c r="AD226" s="10"/>
      <c r="AE226" s="10"/>
      <c r="AT226" s="227" t="s">
        <v>199</v>
      </c>
      <c r="AU226" s="227" t="s">
        <v>85</v>
      </c>
      <c r="AV226" s="10" t="s">
        <v>83</v>
      </c>
      <c r="AW226" s="10" t="s">
        <v>32</v>
      </c>
      <c r="AX226" s="10" t="s">
        <v>76</v>
      </c>
      <c r="AY226" s="227" t="s">
        <v>195</v>
      </c>
    </row>
    <row r="227" s="11" customFormat="1">
      <c r="A227" s="11"/>
      <c r="B227" s="228"/>
      <c r="C227" s="229"/>
      <c r="D227" s="213" t="s">
        <v>199</v>
      </c>
      <c r="E227" s="230" t="s">
        <v>1</v>
      </c>
      <c r="F227" s="231" t="s">
        <v>4004</v>
      </c>
      <c r="G227" s="229"/>
      <c r="H227" s="232">
        <v>1057.6700000000001</v>
      </c>
      <c r="I227" s="233"/>
      <c r="J227" s="229"/>
      <c r="K227" s="229"/>
      <c r="L227" s="234"/>
      <c r="M227" s="235"/>
      <c r="N227" s="236"/>
      <c r="O227" s="236"/>
      <c r="P227" s="236"/>
      <c r="Q227" s="236"/>
      <c r="R227" s="236"/>
      <c r="S227" s="236"/>
      <c r="T227" s="237"/>
      <c r="U227" s="11"/>
      <c r="V227" s="11"/>
      <c r="W227" s="11"/>
      <c r="X227" s="11"/>
      <c r="Y227" s="11"/>
      <c r="Z227" s="11"/>
      <c r="AA227" s="11"/>
      <c r="AB227" s="11"/>
      <c r="AC227" s="11"/>
      <c r="AD227" s="11"/>
      <c r="AE227" s="11"/>
      <c r="AT227" s="238" t="s">
        <v>199</v>
      </c>
      <c r="AU227" s="238" t="s">
        <v>85</v>
      </c>
      <c r="AV227" s="11" t="s">
        <v>85</v>
      </c>
      <c r="AW227" s="11" t="s">
        <v>32</v>
      </c>
      <c r="AX227" s="11" t="s">
        <v>76</v>
      </c>
      <c r="AY227" s="238" t="s">
        <v>195</v>
      </c>
    </row>
    <row r="228" s="10" customFormat="1">
      <c r="A228" s="10"/>
      <c r="B228" s="218"/>
      <c r="C228" s="219"/>
      <c r="D228" s="213" t="s">
        <v>199</v>
      </c>
      <c r="E228" s="220" t="s">
        <v>1</v>
      </c>
      <c r="F228" s="221" t="s">
        <v>4005</v>
      </c>
      <c r="G228" s="219"/>
      <c r="H228" s="220" t="s">
        <v>1</v>
      </c>
      <c r="I228" s="222"/>
      <c r="J228" s="219"/>
      <c r="K228" s="219"/>
      <c r="L228" s="223"/>
      <c r="M228" s="224"/>
      <c r="N228" s="225"/>
      <c r="O228" s="225"/>
      <c r="P228" s="225"/>
      <c r="Q228" s="225"/>
      <c r="R228" s="225"/>
      <c r="S228" s="225"/>
      <c r="T228" s="226"/>
      <c r="U228" s="10"/>
      <c r="V228" s="10"/>
      <c r="W228" s="10"/>
      <c r="X228" s="10"/>
      <c r="Y228" s="10"/>
      <c r="Z228" s="10"/>
      <c r="AA228" s="10"/>
      <c r="AB228" s="10"/>
      <c r="AC228" s="10"/>
      <c r="AD228" s="10"/>
      <c r="AE228" s="10"/>
      <c r="AT228" s="227" t="s">
        <v>199</v>
      </c>
      <c r="AU228" s="227" t="s">
        <v>85</v>
      </c>
      <c r="AV228" s="10" t="s">
        <v>83</v>
      </c>
      <c r="AW228" s="10" t="s">
        <v>32</v>
      </c>
      <c r="AX228" s="10" t="s">
        <v>76</v>
      </c>
      <c r="AY228" s="227" t="s">
        <v>195</v>
      </c>
    </row>
    <row r="229" s="11" customFormat="1">
      <c r="A229" s="11"/>
      <c r="B229" s="228"/>
      <c r="C229" s="229"/>
      <c r="D229" s="213" t="s">
        <v>199</v>
      </c>
      <c r="E229" s="230" t="s">
        <v>1</v>
      </c>
      <c r="F229" s="231" t="s">
        <v>4006</v>
      </c>
      <c r="G229" s="229"/>
      <c r="H229" s="232">
        <v>393.48000000000002</v>
      </c>
      <c r="I229" s="233"/>
      <c r="J229" s="229"/>
      <c r="K229" s="229"/>
      <c r="L229" s="234"/>
      <c r="M229" s="235"/>
      <c r="N229" s="236"/>
      <c r="O229" s="236"/>
      <c r="P229" s="236"/>
      <c r="Q229" s="236"/>
      <c r="R229" s="236"/>
      <c r="S229" s="236"/>
      <c r="T229" s="237"/>
      <c r="U229" s="11"/>
      <c r="V229" s="11"/>
      <c r="W229" s="11"/>
      <c r="X229" s="11"/>
      <c r="Y229" s="11"/>
      <c r="Z229" s="11"/>
      <c r="AA229" s="11"/>
      <c r="AB229" s="11"/>
      <c r="AC229" s="11"/>
      <c r="AD229" s="11"/>
      <c r="AE229" s="11"/>
      <c r="AT229" s="238" t="s">
        <v>199</v>
      </c>
      <c r="AU229" s="238" t="s">
        <v>85</v>
      </c>
      <c r="AV229" s="11" t="s">
        <v>85</v>
      </c>
      <c r="AW229" s="11" t="s">
        <v>32</v>
      </c>
      <c r="AX229" s="11" t="s">
        <v>76</v>
      </c>
      <c r="AY229" s="238" t="s">
        <v>195</v>
      </c>
    </row>
    <row r="230" s="10" customFormat="1">
      <c r="A230" s="10"/>
      <c r="B230" s="218"/>
      <c r="C230" s="219"/>
      <c r="D230" s="213" t="s">
        <v>199</v>
      </c>
      <c r="E230" s="220" t="s">
        <v>1</v>
      </c>
      <c r="F230" s="221" t="s">
        <v>3967</v>
      </c>
      <c r="G230" s="219"/>
      <c r="H230" s="220" t="s">
        <v>1</v>
      </c>
      <c r="I230" s="222"/>
      <c r="J230" s="219"/>
      <c r="K230" s="219"/>
      <c r="L230" s="223"/>
      <c r="M230" s="224"/>
      <c r="N230" s="225"/>
      <c r="O230" s="225"/>
      <c r="P230" s="225"/>
      <c r="Q230" s="225"/>
      <c r="R230" s="225"/>
      <c r="S230" s="225"/>
      <c r="T230" s="226"/>
      <c r="U230" s="10"/>
      <c r="V230" s="10"/>
      <c r="W230" s="10"/>
      <c r="X230" s="10"/>
      <c r="Y230" s="10"/>
      <c r="Z230" s="10"/>
      <c r="AA230" s="10"/>
      <c r="AB230" s="10"/>
      <c r="AC230" s="10"/>
      <c r="AD230" s="10"/>
      <c r="AE230" s="10"/>
      <c r="AT230" s="227" t="s">
        <v>199</v>
      </c>
      <c r="AU230" s="227" t="s">
        <v>85</v>
      </c>
      <c r="AV230" s="10" t="s">
        <v>83</v>
      </c>
      <c r="AW230" s="10" t="s">
        <v>32</v>
      </c>
      <c r="AX230" s="10" t="s">
        <v>76</v>
      </c>
      <c r="AY230" s="227" t="s">
        <v>195</v>
      </c>
    </row>
    <row r="231" s="10" customFormat="1">
      <c r="A231" s="10"/>
      <c r="B231" s="218"/>
      <c r="C231" s="219"/>
      <c r="D231" s="213" t="s">
        <v>199</v>
      </c>
      <c r="E231" s="220" t="s">
        <v>1</v>
      </c>
      <c r="F231" s="221" t="s">
        <v>3968</v>
      </c>
      <c r="G231" s="219"/>
      <c r="H231" s="220" t="s">
        <v>1</v>
      </c>
      <c r="I231" s="222"/>
      <c r="J231" s="219"/>
      <c r="K231" s="219"/>
      <c r="L231" s="223"/>
      <c r="M231" s="224"/>
      <c r="N231" s="225"/>
      <c r="O231" s="225"/>
      <c r="P231" s="225"/>
      <c r="Q231" s="225"/>
      <c r="R231" s="225"/>
      <c r="S231" s="225"/>
      <c r="T231" s="226"/>
      <c r="U231" s="10"/>
      <c r="V231" s="10"/>
      <c r="W231" s="10"/>
      <c r="X231" s="10"/>
      <c r="Y231" s="10"/>
      <c r="Z231" s="10"/>
      <c r="AA231" s="10"/>
      <c r="AB231" s="10"/>
      <c r="AC231" s="10"/>
      <c r="AD231" s="10"/>
      <c r="AE231" s="10"/>
      <c r="AT231" s="227" t="s">
        <v>199</v>
      </c>
      <c r="AU231" s="227" t="s">
        <v>85</v>
      </c>
      <c r="AV231" s="10" t="s">
        <v>83</v>
      </c>
      <c r="AW231" s="10" t="s">
        <v>32</v>
      </c>
      <c r="AX231" s="10" t="s">
        <v>76</v>
      </c>
      <c r="AY231" s="227" t="s">
        <v>195</v>
      </c>
    </row>
    <row r="232" s="11" customFormat="1">
      <c r="A232" s="11"/>
      <c r="B232" s="228"/>
      <c r="C232" s="229"/>
      <c r="D232" s="213" t="s">
        <v>199</v>
      </c>
      <c r="E232" s="230" t="s">
        <v>1</v>
      </c>
      <c r="F232" s="231" t="s">
        <v>4007</v>
      </c>
      <c r="G232" s="229"/>
      <c r="H232" s="232">
        <v>9.0199999999999996</v>
      </c>
      <c r="I232" s="233"/>
      <c r="J232" s="229"/>
      <c r="K232" s="229"/>
      <c r="L232" s="234"/>
      <c r="M232" s="235"/>
      <c r="N232" s="236"/>
      <c r="O232" s="236"/>
      <c r="P232" s="236"/>
      <c r="Q232" s="236"/>
      <c r="R232" s="236"/>
      <c r="S232" s="236"/>
      <c r="T232" s="237"/>
      <c r="U232" s="11"/>
      <c r="V232" s="11"/>
      <c r="W232" s="11"/>
      <c r="X232" s="11"/>
      <c r="Y232" s="11"/>
      <c r="Z232" s="11"/>
      <c r="AA232" s="11"/>
      <c r="AB232" s="11"/>
      <c r="AC232" s="11"/>
      <c r="AD232" s="11"/>
      <c r="AE232" s="11"/>
      <c r="AT232" s="238" t="s">
        <v>199</v>
      </c>
      <c r="AU232" s="238" t="s">
        <v>85</v>
      </c>
      <c r="AV232" s="11" t="s">
        <v>85</v>
      </c>
      <c r="AW232" s="11" t="s">
        <v>32</v>
      </c>
      <c r="AX232" s="11" t="s">
        <v>76</v>
      </c>
      <c r="AY232" s="238" t="s">
        <v>195</v>
      </c>
    </row>
    <row r="233" s="10" customFormat="1">
      <c r="A233" s="10"/>
      <c r="B233" s="218"/>
      <c r="C233" s="219"/>
      <c r="D233" s="213" t="s">
        <v>199</v>
      </c>
      <c r="E233" s="220" t="s">
        <v>1</v>
      </c>
      <c r="F233" s="221" t="s">
        <v>3970</v>
      </c>
      <c r="G233" s="219"/>
      <c r="H233" s="220" t="s">
        <v>1</v>
      </c>
      <c r="I233" s="222"/>
      <c r="J233" s="219"/>
      <c r="K233" s="219"/>
      <c r="L233" s="223"/>
      <c r="M233" s="224"/>
      <c r="N233" s="225"/>
      <c r="O233" s="225"/>
      <c r="P233" s="225"/>
      <c r="Q233" s="225"/>
      <c r="R233" s="225"/>
      <c r="S233" s="225"/>
      <c r="T233" s="226"/>
      <c r="U233" s="10"/>
      <c r="V233" s="10"/>
      <c r="W233" s="10"/>
      <c r="X233" s="10"/>
      <c r="Y233" s="10"/>
      <c r="Z233" s="10"/>
      <c r="AA233" s="10"/>
      <c r="AB233" s="10"/>
      <c r="AC233" s="10"/>
      <c r="AD233" s="10"/>
      <c r="AE233" s="10"/>
      <c r="AT233" s="227" t="s">
        <v>199</v>
      </c>
      <c r="AU233" s="227" t="s">
        <v>85</v>
      </c>
      <c r="AV233" s="10" t="s">
        <v>83</v>
      </c>
      <c r="AW233" s="10" t="s">
        <v>32</v>
      </c>
      <c r="AX233" s="10" t="s">
        <v>76</v>
      </c>
      <c r="AY233" s="227" t="s">
        <v>195</v>
      </c>
    </row>
    <row r="234" s="10" customFormat="1">
      <c r="A234" s="10"/>
      <c r="B234" s="218"/>
      <c r="C234" s="219"/>
      <c r="D234" s="213" t="s">
        <v>199</v>
      </c>
      <c r="E234" s="220" t="s">
        <v>1</v>
      </c>
      <c r="F234" s="221" t="s">
        <v>3968</v>
      </c>
      <c r="G234" s="219"/>
      <c r="H234" s="220" t="s">
        <v>1</v>
      </c>
      <c r="I234" s="222"/>
      <c r="J234" s="219"/>
      <c r="K234" s="219"/>
      <c r="L234" s="223"/>
      <c r="M234" s="224"/>
      <c r="N234" s="225"/>
      <c r="O234" s="225"/>
      <c r="P234" s="225"/>
      <c r="Q234" s="225"/>
      <c r="R234" s="225"/>
      <c r="S234" s="225"/>
      <c r="T234" s="226"/>
      <c r="U234" s="10"/>
      <c r="V234" s="10"/>
      <c r="W234" s="10"/>
      <c r="X234" s="10"/>
      <c r="Y234" s="10"/>
      <c r="Z234" s="10"/>
      <c r="AA234" s="10"/>
      <c r="AB234" s="10"/>
      <c r="AC234" s="10"/>
      <c r="AD234" s="10"/>
      <c r="AE234" s="10"/>
      <c r="AT234" s="227" t="s">
        <v>199</v>
      </c>
      <c r="AU234" s="227" t="s">
        <v>85</v>
      </c>
      <c r="AV234" s="10" t="s">
        <v>83</v>
      </c>
      <c r="AW234" s="10" t="s">
        <v>32</v>
      </c>
      <c r="AX234" s="10" t="s">
        <v>76</v>
      </c>
      <c r="AY234" s="227" t="s">
        <v>195</v>
      </c>
    </row>
    <row r="235" s="11" customFormat="1">
      <c r="A235" s="11"/>
      <c r="B235" s="228"/>
      <c r="C235" s="229"/>
      <c r="D235" s="213" t="s">
        <v>199</v>
      </c>
      <c r="E235" s="230" t="s">
        <v>1</v>
      </c>
      <c r="F235" s="231" t="s">
        <v>4008</v>
      </c>
      <c r="G235" s="229"/>
      <c r="H235" s="232">
        <v>75.284000000000006</v>
      </c>
      <c r="I235" s="233"/>
      <c r="J235" s="229"/>
      <c r="K235" s="229"/>
      <c r="L235" s="234"/>
      <c r="M235" s="235"/>
      <c r="N235" s="236"/>
      <c r="O235" s="236"/>
      <c r="P235" s="236"/>
      <c r="Q235" s="236"/>
      <c r="R235" s="236"/>
      <c r="S235" s="236"/>
      <c r="T235" s="237"/>
      <c r="U235" s="11"/>
      <c r="V235" s="11"/>
      <c r="W235" s="11"/>
      <c r="X235" s="11"/>
      <c r="Y235" s="11"/>
      <c r="Z235" s="11"/>
      <c r="AA235" s="11"/>
      <c r="AB235" s="11"/>
      <c r="AC235" s="11"/>
      <c r="AD235" s="11"/>
      <c r="AE235" s="11"/>
      <c r="AT235" s="238" t="s">
        <v>199</v>
      </c>
      <c r="AU235" s="238" t="s">
        <v>85</v>
      </c>
      <c r="AV235" s="11" t="s">
        <v>85</v>
      </c>
      <c r="AW235" s="11" t="s">
        <v>32</v>
      </c>
      <c r="AX235" s="11" t="s">
        <v>76</v>
      </c>
      <c r="AY235" s="238" t="s">
        <v>195</v>
      </c>
    </row>
    <row r="236" s="10" customFormat="1">
      <c r="A236" s="10"/>
      <c r="B236" s="218"/>
      <c r="C236" s="219"/>
      <c r="D236" s="213" t="s">
        <v>199</v>
      </c>
      <c r="E236" s="220" t="s">
        <v>1</v>
      </c>
      <c r="F236" s="221" t="s">
        <v>3972</v>
      </c>
      <c r="G236" s="219"/>
      <c r="H236" s="220" t="s">
        <v>1</v>
      </c>
      <c r="I236" s="222"/>
      <c r="J236" s="219"/>
      <c r="K236" s="219"/>
      <c r="L236" s="223"/>
      <c r="M236" s="224"/>
      <c r="N236" s="225"/>
      <c r="O236" s="225"/>
      <c r="P236" s="225"/>
      <c r="Q236" s="225"/>
      <c r="R236" s="225"/>
      <c r="S236" s="225"/>
      <c r="T236" s="226"/>
      <c r="U236" s="10"/>
      <c r="V236" s="10"/>
      <c r="W236" s="10"/>
      <c r="X236" s="10"/>
      <c r="Y236" s="10"/>
      <c r="Z236" s="10"/>
      <c r="AA236" s="10"/>
      <c r="AB236" s="10"/>
      <c r="AC236" s="10"/>
      <c r="AD236" s="10"/>
      <c r="AE236" s="10"/>
      <c r="AT236" s="227" t="s">
        <v>199</v>
      </c>
      <c r="AU236" s="227" t="s">
        <v>85</v>
      </c>
      <c r="AV236" s="10" t="s">
        <v>83</v>
      </c>
      <c r="AW236" s="10" t="s">
        <v>32</v>
      </c>
      <c r="AX236" s="10" t="s">
        <v>76</v>
      </c>
      <c r="AY236" s="227" t="s">
        <v>195</v>
      </c>
    </row>
    <row r="237" s="10" customFormat="1">
      <c r="A237" s="10"/>
      <c r="B237" s="218"/>
      <c r="C237" s="219"/>
      <c r="D237" s="213" t="s">
        <v>199</v>
      </c>
      <c r="E237" s="220" t="s">
        <v>1</v>
      </c>
      <c r="F237" s="221" t="s">
        <v>3973</v>
      </c>
      <c r="G237" s="219"/>
      <c r="H237" s="220" t="s">
        <v>1</v>
      </c>
      <c r="I237" s="222"/>
      <c r="J237" s="219"/>
      <c r="K237" s="219"/>
      <c r="L237" s="223"/>
      <c r="M237" s="224"/>
      <c r="N237" s="225"/>
      <c r="O237" s="225"/>
      <c r="P237" s="225"/>
      <c r="Q237" s="225"/>
      <c r="R237" s="225"/>
      <c r="S237" s="225"/>
      <c r="T237" s="226"/>
      <c r="U237" s="10"/>
      <c r="V237" s="10"/>
      <c r="W237" s="10"/>
      <c r="X237" s="10"/>
      <c r="Y237" s="10"/>
      <c r="Z237" s="10"/>
      <c r="AA237" s="10"/>
      <c r="AB237" s="10"/>
      <c r="AC237" s="10"/>
      <c r="AD237" s="10"/>
      <c r="AE237" s="10"/>
      <c r="AT237" s="227" t="s">
        <v>199</v>
      </c>
      <c r="AU237" s="227" t="s">
        <v>85</v>
      </c>
      <c r="AV237" s="10" t="s">
        <v>83</v>
      </c>
      <c r="AW237" s="10" t="s">
        <v>32</v>
      </c>
      <c r="AX237" s="10" t="s">
        <v>76</v>
      </c>
      <c r="AY237" s="227" t="s">
        <v>195</v>
      </c>
    </row>
    <row r="238" s="11" customFormat="1">
      <c r="A238" s="11"/>
      <c r="B238" s="228"/>
      <c r="C238" s="229"/>
      <c r="D238" s="213" t="s">
        <v>199</v>
      </c>
      <c r="E238" s="230" t="s">
        <v>1</v>
      </c>
      <c r="F238" s="231" t="s">
        <v>4009</v>
      </c>
      <c r="G238" s="229"/>
      <c r="H238" s="232">
        <v>232.56</v>
      </c>
      <c r="I238" s="233"/>
      <c r="J238" s="229"/>
      <c r="K238" s="229"/>
      <c r="L238" s="234"/>
      <c r="M238" s="235"/>
      <c r="N238" s="236"/>
      <c r="O238" s="236"/>
      <c r="P238" s="236"/>
      <c r="Q238" s="236"/>
      <c r="R238" s="236"/>
      <c r="S238" s="236"/>
      <c r="T238" s="237"/>
      <c r="U238" s="11"/>
      <c r="V238" s="11"/>
      <c r="W238" s="11"/>
      <c r="X238" s="11"/>
      <c r="Y238" s="11"/>
      <c r="Z238" s="11"/>
      <c r="AA238" s="11"/>
      <c r="AB238" s="11"/>
      <c r="AC238" s="11"/>
      <c r="AD238" s="11"/>
      <c r="AE238" s="11"/>
      <c r="AT238" s="238" t="s">
        <v>199</v>
      </c>
      <c r="AU238" s="238" t="s">
        <v>85</v>
      </c>
      <c r="AV238" s="11" t="s">
        <v>85</v>
      </c>
      <c r="AW238" s="11" t="s">
        <v>32</v>
      </c>
      <c r="AX238" s="11" t="s">
        <v>76</v>
      </c>
      <c r="AY238" s="238" t="s">
        <v>195</v>
      </c>
    </row>
    <row r="239" s="15" customFormat="1">
      <c r="A239" s="15"/>
      <c r="B239" s="287"/>
      <c r="C239" s="288"/>
      <c r="D239" s="213" t="s">
        <v>199</v>
      </c>
      <c r="E239" s="289" t="s">
        <v>1</v>
      </c>
      <c r="F239" s="290" t="s">
        <v>1422</v>
      </c>
      <c r="G239" s="288"/>
      <c r="H239" s="291">
        <v>1768.0139999999999</v>
      </c>
      <c r="I239" s="292"/>
      <c r="J239" s="288"/>
      <c r="K239" s="288"/>
      <c r="L239" s="293"/>
      <c r="M239" s="294"/>
      <c r="N239" s="295"/>
      <c r="O239" s="295"/>
      <c r="P239" s="295"/>
      <c r="Q239" s="295"/>
      <c r="R239" s="295"/>
      <c r="S239" s="295"/>
      <c r="T239" s="296"/>
      <c r="U239" s="15"/>
      <c r="V239" s="15"/>
      <c r="W239" s="15"/>
      <c r="X239" s="15"/>
      <c r="Y239" s="15"/>
      <c r="Z239" s="15"/>
      <c r="AA239" s="15"/>
      <c r="AB239" s="15"/>
      <c r="AC239" s="15"/>
      <c r="AD239" s="15"/>
      <c r="AE239" s="15"/>
      <c r="AT239" s="297" t="s">
        <v>199</v>
      </c>
      <c r="AU239" s="297" t="s">
        <v>85</v>
      </c>
      <c r="AV239" s="15" t="s">
        <v>234</v>
      </c>
      <c r="AW239" s="15" t="s">
        <v>32</v>
      </c>
      <c r="AX239" s="15" t="s">
        <v>83</v>
      </c>
      <c r="AY239" s="297" t="s">
        <v>195</v>
      </c>
    </row>
    <row r="240" s="2" customFormat="1" ht="24.15" customHeight="1">
      <c r="A240" s="39"/>
      <c r="B240" s="40"/>
      <c r="C240" s="200" t="s">
        <v>269</v>
      </c>
      <c r="D240" s="200" t="s">
        <v>191</v>
      </c>
      <c r="E240" s="201" t="s">
        <v>3183</v>
      </c>
      <c r="F240" s="202" t="s">
        <v>3184</v>
      </c>
      <c r="G240" s="203" t="s">
        <v>1411</v>
      </c>
      <c r="H240" s="204">
        <v>507</v>
      </c>
      <c r="I240" s="205"/>
      <c r="J240" s="206">
        <f>ROUND(I240*H240,2)</f>
        <v>0</v>
      </c>
      <c r="K240" s="202" t="s">
        <v>1412</v>
      </c>
      <c r="L240" s="45"/>
      <c r="M240" s="207" t="s">
        <v>1</v>
      </c>
      <c r="N240" s="208" t="s">
        <v>41</v>
      </c>
      <c r="O240" s="92"/>
      <c r="P240" s="209">
        <f>O240*H240</f>
        <v>0</v>
      </c>
      <c r="Q240" s="209">
        <v>0</v>
      </c>
      <c r="R240" s="209">
        <f>Q240*H240</f>
        <v>0</v>
      </c>
      <c r="S240" s="209">
        <v>0.22</v>
      </c>
      <c r="T240" s="210">
        <f>S240*H240</f>
        <v>111.54000000000001</v>
      </c>
      <c r="U240" s="39"/>
      <c r="V240" s="39"/>
      <c r="W240" s="39"/>
      <c r="X240" s="39"/>
      <c r="Y240" s="39"/>
      <c r="Z240" s="39"/>
      <c r="AA240" s="39"/>
      <c r="AB240" s="39"/>
      <c r="AC240" s="39"/>
      <c r="AD240" s="39"/>
      <c r="AE240" s="39"/>
      <c r="AR240" s="211" t="s">
        <v>234</v>
      </c>
      <c r="AT240" s="211" t="s">
        <v>191</v>
      </c>
      <c r="AU240" s="211" t="s">
        <v>85</v>
      </c>
      <c r="AY240" s="18" t="s">
        <v>195</v>
      </c>
      <c r="BE240" s="212">
        <f>IF(N240="základní",J240,0)</f>
        <v>0</v>
      </c>
      <c r="BF240" s="212">
        <f>IF(N240="snížená",J240,0)</f>
        <v>0</v>
      </c>
      <c r="BG240" s="212">
        <f>IF(N240="zákl. přenesená",J240,0)</f>
        <v>0</v>
      </c>
      <c r="BH240" s="212">
        <f>IF(N240="sníž. přenesená",J240,0)</f>
        <v>0</v>
      </c>
      <c r="BI240" s="212">
        <f>IF(N240="nulová",J240,0)</f>
        <v>0</v>
      </c>
      <c r="BJ240" s="18" t="s">
        <v>83</v>
      </c>
      <c r="BK240" s="212">
        <f>ROUND(I240*H240,2)</f>
        <v>0</v>
      </c>
      <c r="BL240" s="18" t="s">
        <v>234</v>
      </c>
      <c r="BM240" s="211" t="s">
        <v>4010</v>
      </c>
    </row>
    <row r="241" s="10" customFormat="1">
      <c r="A241" s="10"/>
      <c r="B241" s="218"/>
      <c r="C241" s="219"/>
      <c r="D241" s="213" t="s">
        <v>199</v>
      </c>
      <c r="E241" s="220" t="s">
        <v>1</v>
      </c>
      <c r="F241" s="221" t="s">
        <v>3936</v>
      </c>
      <c r="G241" s="219"/>
      <c r="H241" s="220" t="s">
        <v>1</v>
      </c>
      <c r="I241" s="222"/>
      <c r="J241" s="219"/>
      <c r="K241" s="219"/>
      <c r="L241" s="223"/>
      <c r="M241" s="224"/>
      <c r="N241" s="225"/>
      <c r="O241" s="225"/>
      <c r="P241" s="225"/>
      <c r="Q241" s="225"/>
      <c r="R241" s="225"/>
      <c r="S241" s="225"/>
      <c r="T241" s="226"/>
      <c r="U241" s="10"/>
      <c r="V241" s="10"/>
      <c r="W241" s="10"/>
      <c r="X241" s="10"/>
      <c r="Y241" s="10"/>
      <c r="Z241" s="10"/>
      <c r="AA241" s="10"/>
      <c r="AB241" s="10"/>
      <c r="AC241" s="10"/>
      <c r="AD241" s="10"/>
      <c r="AE241" s="10"/>
      <c r="AT241" s="227" t="s">
        <v>199</v>
      </c>
      <c r="AU241" s="227" t="s">
        <v>85</v>
      </c>
      <c r="AV241" s="10" t="s">
        <v>83</v>
      </c>
      <c r="AW241" s="10" t="s">
        <v>32</v>
      </c>
      <c r="AX241" s="10" t="s">
        <v>76</v>
      </c>
      <c r="AY241" s="227" t="s">
        <v>195</v>
      </c>
    </row>
    <row r="242" s="10" customFormat="1">
      <c r="A242" s="10"/>
      <c r="B242" s="218"/>
      <c r="C242" s="219"/>
      <c r="D242" s="213" t="s">
        <v>199</v>
      </c>
      <c r="E242" s="220" t="s">
        <v>1</v>
      </c>
      <c r="F242" s="221" t="s">
        <v>3960</v>
      </c>
      <c r="G242" s="219"/>
      <c r="H242" s="220" t="s">
        <v>1</v>
      </c>
      <c r="I242" s="222"/>
      <c r="J242" s="219"/>
      <c r="K242" s="219"/>
      <c r="L242" s="223"/>
      <c r="M242" s="224"/>
      <c r="N242" s="225"/>
      <c r="O242" s="225"/>
      <c r="P242" s="225"/>
      <c r="Q242" s="225"/>
      <c r="R242" s="225"/>
      <c r="S242" s="225"/>
      <c r="T242" s="226"/>
      <c r="U242" s="10"/>
      <c r="V242" s="10"/>
      <c r="W242" s="10"/>
      <c r="X242" s="10"/>
      <c r="Y242" s="10"/>
      <c r="Z242" s="10"/>
      <c r="AA242" s="10"/>
      <c r="AB242" s="10"/>
      <c r="AC242" s="10"/>
      <c r="AD242" s="10"/>
      <c r="AE242" s="10"/>
      <c r="AT242" s="227" t="s">
        <v>199</v>
      </c>
      <c r="AU242" s="227" t="s">
        <v>85</v>
      </c>
      <c r="AV242" s="10" t="s">
        <v>83</v>
      </c>
      <c r="AW242" s="10" t="s">
        <v>32</v>
      </c>
      <c r="AX242" s="10" t="s">
        <v>76</v>
      </c>
      <c r="AY242" s="227" t="s">
        <v>195</v>
      </c>
    </row>
    <row r="243" s="10" customFormat="1">
      <c r="A243" s="10"/>
      <c r="B243" s="218"/>
      <c r="C243" s="219"/>
      <c r="D243" s="213" t="s">
        <v>199</v>
      </c>
      <c r="E243" s="220" t="s">
        <v>1</v>
      </c>
      <c r="F243" s="221" t="s">
        <v>4011</v>
      </c>
      <c r="G243" s="219"/>
      <c r="H243" s="220" t="s">
        <v>1</v>
      </c>
      <c r="I243" s="222"/>
      <c r="J243" s="219"/>
      <c r="K243" s="219"/>
      <c r="L243" s="223"/>
      <c r="M243" s="224"/>
      <c r="N243" s="225"/>
      <c r="O243" s="225"/>
      <c r="P243" s="225"/>
      <c r="Q243" s="225"/>
      <c r="R243" s="225"/>
      <c r="S243" s="225"/>
      <c r="T243" s="226"/>
      <c r="U243" s="10"/>
      <c r="V243" s="10"/>
      <c r="W243" s="10"/>
      <c r="X243" s="10"/>
      <c r="Y243" s="10"/>
      <c r="Z243" s="10"/>
      <c r="AA243" s="10"/>
      <c r="AB243" s="10"/>
      <c r="AC243" s="10"/>
      <c r="AD243" s="10"/>
      <c r="AE243" s="10"/>
      <c r="AT243" s="227" t="s">
        <v>199</v>
      </c>
      <c r="AU243" s="227" t="s">
        <v>85</v>
      </c>
      <c r="AV243" s="10" t="s">
        <v>83</v>
      </c>
      <c r="AW243" s="10" t="s">
        <v>32</v>
      </c>
      <c r="AX243" s="10" t="s">
        <v>76</v>
      </c>
      <c r="AY243" s="227" t="s">
        <v>195</v>
      </c>
    </row>
    <row r="244" s="11" customFormat="1">
      <c r="A244" s="11"/>
      <c r="B244" s="228"/>
      <c r="C244" s="229"/>
      <c r="D244" s="213" t="s">
        <v>199</v>
      </c>
      <c r="E244" s="230" t="s">
        <v>1</v>
      </c>
      <c r="F244" s="231" t="s">
        <v>3962</v>
      </c>
      <c r="G244" s="229"/>
      <c r="H244" s="232">
        <v>507</v>
      </c>
      <c r="I244" s="233"/>
      <c r="J244" s="229"/>
      <c r="K244" s="229"/>
      <c r="L244" s="234"/>
      <c r="M244" s="235"/>
      <c r="N244" s="236"/>
      <c r="O244" s="236"/>
      <c r="P244" s="236"/>
      <c r="Q244" s="236"/>
      <c r="R244" s="236"/>
      <c r="S244" s="236"/>
      <c r="T244" s="237"/>
      <c r="U244" s="11"/>
      <c r="V244" s="11"/>
      <c r="W244" s="11"/>
      <c r="X244" s="11"/>
      <c r="Y244" s="11"/>
      <c r="Z244" s="11"/>
      <c r="AA244" s="11"/>
      <c r="AB244" s="11"/>
      <c r="AC244" s="11"/>
      <c r="AD244" s="11"/>
      <c r="AE244" s="11"/>
      <c r="AT244" s="238" t="s">
        <v>199</v>
      </c>
      <c r="AU244" s="238" t="s">
        <v>85</v>
      </c>
      <c r="AV244" s="11" t="s">
        <v>85</v>
      </c>
      <c r="AW244" s="11" t="s">
        <v>32</v>
      </c>
      <c r="AX244" s="11" t="s">
        <v>76</v>
      </c>
      <c r="AY244" s="238" t="s">
        <v>195</v>
      </c>
    </row>
    <row r="245" s="15" customFormat="1">
      <c r="A245" s="15"/>
      <c r="B245" s="287"/>
      <c r="C245" s="288"/>
      <c r="D245" s="213" t="s">
        <v>199</v>
      </c>
      <c r="E245" s="289" t="s">
        <v>1</v>
      </c>
      <c r="F245" s="290" t="s">
        <v>1422</v>
      </c>
      <c r="G245" s="288"/>
      <c r="H245" s="291">
        <v>507</v>
      </c>
      <c r="I245" s="292"/>
      <c r="J245" s="288"/>
      <c r="K245" s="288"/>
      <c r="L245" s="293"/>
      <c r="M245" s="294"/>
      <c r="N245" s="295"/>
      <c r="O245" s="295"/>
      <c r="P245" s="295"/>
      <c r="Q245" s="295"/>
      <c r="R245" s="295"/>
      <c r="S245" s="295"/>
      <c r="T245" s="296"/>
      <c r="U245" s="15"/>
      <c r="V245" s="15"/>
      <c r="W245" s="15"/>
      <c r="X245" s="15"/>
      <c r="Y245" s="15"/>
      <c r="Z245" s="15"/>
      <c r="AA245" s="15"/>
      <c r="AB245" s="15"/>
      <c r="AC245" s="15"/>
      <c r="AD245" s="15"/>
      <c r="AE245" s="15"/>
      <c r="AT245" s="297" t="s">
        <v>199</v>
      </c>
      <c r="AU245" s="297" t="s">
        <v>85</v>
      </c>
      <c r="AV245" s="15" t="s">
        <v>234</v>
      </c>
      <c r="AW245" s="15" t="s">
        <v>32</v>
      </c>
      <c r="AX245" s="15" t="s">
        <v>83</v>
      </c>
      <c r="AY245" s="297" t="s">
        <v>195</v>
      </c>
    </row>
    <row r="246" s="2" customFormat="1" ht="24.15" customHeight="1">
      <c r="A246" s="39"/>
      <c r="B246" s="40"/>
      <c r="C246" s="200" t="s">
        <v>273</v>
      </c>
      <c r="D246" s="200" t="s">
        <v>191</v>
      </c>
      <c r="E246" s="201" t="s">
        <v>4012</v>
      </c>
      <c r="F246" s="202" t="s">
        <v>4013</v>
      </c>
      <c r="G246" s="203" t="s">
        <v>1411</v>
      </c>
      <c r="H246" s="204">
        <v>693.38999999999999</v>
      </c>
      <c r="I246" s="205"/>
      <c r="J246" s="206">
        <f>ROUND(I246*H246,2)</f>
        <v>0</v>
      </c>
      <c r="K246" s="202" t="s">
        <v>1412</v>
      </c>
      <c r="L246" s="45"/>
      <c r="M246" s="207" t="s">
        <v>1</v>
      </c>
      <c r="N246" s="208" t="s">
        <v>41</v>
      </c>
      <c r="O246" s="92"/>
      <c r="P246" s="209">
        <f>O246*H246</f>
        <v>0</v>
      </c>
      <c r="Q246" s="209">
        <v>0</v>
      </c>
      <c r="R246" s="209">
        <f>Q246*H246</f>
        <v>0</v>
      </c>
      <c r="S246" s="209">
        <v>0.316</v>
      </c>
      <c r="T246" s="210">
        <f>S246*H246</f>
        <v>219.11124000000001</v>
      </c>
      <c r="U246" s="39"/>
      <c r="V246" s="39"/>
      <c r="W246" s="39"/>
      <c r="X246" s="39"/>
      <c r="Y246" s="39"/>
      <c r="Z246" s="39"/>
      <c r="AA246" s="39"/>
      <c r="AB246" s="39"/>
      <c r="AC246" s="39"/>
      <c r="AD246" s="39"/>
      <c r="AE246" s="39"/>
      <c r="AR246" s="211" t="s">
        <v>234</v>
      </c>
      <c r="AT246" s="211" t="s">
        <v>191</v>
      </c>
      <c r="AU246" s="211" t="s">
        <v>85</v>
      </c>
      <c r="AY246" s="18" t="s">
        <v>195</v>
      </c>
      <c r="BE246" s="212">
        <f>IF(N246="základní",J246,0)</f>
        <v>0</v>
      </c>
      <c r="BF246" s="212">
        <f>IF(N246="snížená",J246,0)</f>
        <v>0</v>
      </c>
      <c r="BG246" s="212">
        <f>IF(N246="zákl. přenesená",J246,0)</f>
        <v>0</v>
      </c>
      <c r="BH246" s="212">
        <f>IF(N246="sníž. přenesená",J246,0)</f>
        <v>0</v>
      </c>
      <c r="BI246" s="212">
        <f>IF(N246="nulová",J246,0)</f>
        <v>0</v>
      </c>
      <c r="BJ246" s="18" t="s">
        <v>83</v>
      </c>
      <c r="BK246" s="212">
        <f>ROUND(I246*H246,2)</f>
        <v>0</v>
      </c>
      <c r="BL246" s="18" t="s">
        <v>234</v>
      </c>
      <c r="BM246" s="211" t="s">
        <v>4014</v>
      </c>
    </row>
    <row r="247" s="10" customFormat="1">
      <c r="A247" s="10"/>
      <c r="B247" s="218"/>
      <c r="C247" s="219"/>
      <c r="D247" s="213" t="s">
        <v>199</v>
      </c>
      <c r="E247" s="220" t="s">
        <v>1</v>
      </c>
      <c r="F247" s="221" t="s">
        <v>3950</v>
      </c>
      <c r="G247" s="219"/>
      <c r="H247" s="220" t="s">
        <v>1</v>
      </c>
      <c r="I247" s="222"/>
      <c r="J247" s="219"/>
      <c r="K247" s="219"/>
      <c r="L247" s="223"/>
      <c r="M247" s="224"/>
      <c r="N247" s="225"/>
      <c r="O247" s="225"/>
      <c r="P247" s="225"/>
      <c r="Q247" s="225"/>
      <c r="R247" s="225"/>
      <c r="S247" s="225"/>
      <c r="T247" s="226"/>
      <c r="U247" s="10"/>
      <c r="V247" s="10"/>
      <c r="W247" s="10"/>
      <c r="X247" s="10"/>
      <c r="Y247" s="10"/>
      <c r="Z247" s="10"/>
      <c r="AA247" s="10"/>
      <c r="AB247" s="10"/>
      <c r="AC247" s="10"/>
      <c r="AD247" s="10"/>
      <c r="AE247" s="10"/>
      <c r="AT247" s="227" t="s">
        <v>199</v>
      </c>
      <c r="AU247" s="227" t="s">
        <v>85</v>
      </c>
      <c r="AV247" s="10" t="s">
        <v>83</v>
      </c>
      <c r="AW247" s="10" t="s">
        <v>32</v>
      </c>
      <c r="AX247" s="10" t="s">
        <v>76</v>
      </c>
      <c r="AY247" s="227" t="s">
        <v>195</v>
      </c>
    </row>
    <row r="248" s="10" customFormat="1">
      <c r="A248" s="10"/>
      <c r="B248" s="218"/>
      <c r="C248" s="219"/>
      <c r="D248" s="213" t="s">
        <v>199</v>
      </c>
      <c r="E248" s="220" t="s">
        <v>1</v>
      </c>
      <c r="F248" s="221" t="s">
        <v>3936</v>
      </c>
      <c r="G248" s="219"/>
      <c r="H248" s="220" t="s">
        <v>1</v>
      </c>
      <c r="I248" s="222"/>
      <c r="J248" s="219"/>
      <c r="K248" s="219"/>
      <c r="L248" s="223"/>
      <c r="M248" s="224"/>
      <c r="N248" s="225"/>
      <c r="O248" s="225"/>
      <c r="P248" s="225"/>
      <c r="Q248" s="225"/>
      <c r="R248" s="225"/>
      <c r="S248" s="225"/>
      <c r="T248" s="226"/>
      <c r="U248" s="10"/>
      <c r="V248" s="10"/>
      <c r="W248" s="10"/>
      <c r="X248" s="10"/>
      <c r="Y248" s="10"/>
      <c r="Z248" s="10"/>
      <c r="AA248" s="10"/>
      <c r="AB248" s="10"/>
      <c r="AC248" s="10"/>
      <c r="AD248" s="10"/>
      <c r="AE248" s="10"/>
      <c r="AT248" s="227" t="s">
        <v>199</v>
      </c>
      <c r="AU248" s="227" t="s">
        <v>85</v>
      </c>
      <c r="AV248" s="10" t="s">
        <v>83</v>
      </c>
      <c r="AW248" s="10" t="s">
        <v>32</v>
      </c>
      <c r="AX248" s="10" t="s">
        <v>76</v>
      </c>
      <c r="AY248" s="227" t="s">
        <v>195</v>
      </c>
    </row>
    <row r="249" s="10" customFormat="1">
      <c r="A249" s="10"/>
      <c r="B249" s="218"/>
      <c r="C249" s="219"/>
      <c r="D249" s="213" t="s">
        <v>199</v>
      </c>
      <c r="E249" s="220" t="s">
        <v>1</v>
      </c>
      <c r="F249" s="221" t="s">
        <v>4015</v>
      </c>
      <c r="G249" s="219"/>
      <c r="H249" s="220" t="s">
        <v>1</v>
      </c>
      <c r="I249" s="222"/>
      <c r="J249" s="219"/>
      <c r="K249" s="219"/>
      <c r="L249" s="223"/>
      <c r="M249" s="224"/>
      <c r="N249" s="225"/>
      <c r="O249" s="225"/>
      <c r="P249" s="225"/>
      <c r="Q249" s="225"/>
      <c r="R249" s="225"/>
      <c r="S249" s="225"/>
      <c r="T249" s="226"/>
      <c r="U249" s="10"/>
      <c r="V249" s="10"/>
      <c r="W249" s="10"/>
      <c r="X249" s="10"/>
      <c r="Y249" s="10"/>
      <c r="Z249" s="10"/>
      <c r="AA249" s="10"/>
      <c r="AB249" s="10"/>
      <c r="AC249" s="10"/>
      <c r="AD249" s="10"/>
      <c r="AE249" s="10"/>
      <c r="AT249" s="227" t="s">
        <v>199</v>
      </c>
      <c r="AU249" s="227" t="s">
        <v>85</v>
      </c>
      <c r="AV249" s="10" t="s">
        <v>83</v>
      </c>
      <c r="AW249" s="10" t="s">
        <v>32</v>
      </c>
      <c r="AX249" s="10" t="s">
        <v>76</v>
      </c>
      <c r="AY249" s="227" t="s">
        <v>195</v>
      </c>
    </row>
    <row r="250" s="10" customFormat="1">
      <c r="A250" s="10"/>
      <c r="B250" s="218"/>
      <c r="C250" s="219"/>
      <c r="D250" s="213" t="s">
        <v>199</v>
      </c>
      <c r="E250" s="220" t="s">
        <v>1</v>
      </c>
      <c r="F250" s="221" t="s">
        <v>4016</v>
      </c>
      <c r="G250" s="219"/>
      <c r="H250" s="220" t="s">
        <v>1</v>
      </c>
      <c r="I250" s="222"/>
      <c r="J250" s="219"/>
      <c r="K250" s="219"/>
      <c r="L250" s="223"/>
      <c r="M250" s="224"/>
      <c r="N250" s="225"/>
      <c r="O250" s="225"/>
      <c r="P250" s="225"/>
      <c r="Q250" s="225"/>
      <c r="R250" s="225"/>
      <c r="S250" s="225"/>
      <c r="T250" s="226"/>
      <c r="U250" s="10"/>
      <c r="V250" s="10"/>
      <c r="W250" s="10"/>
      <c r="X250" s="10"/>
      <c r="Y250" s="10"/>
      <c r="Z250" s="10"/>
      <c r="AA250" s="10"/>
      <c r="AB250" s="10"/>
      <c r="AC250" s="10"/>
      <c r="AD250" s="10"/>
      <c r="AE250" s="10"/>
      <c r="AT250" s="227" t="s">
        <v>199</v>
      </c>
      <c r="AU250" s="227" t="s">
        <v>85</v>
      </c>
      <c r="AV250" s="10" t="s">
        <v>83</v>
      </c>
      <c r="AW250" s="10" t="s">
        <v>32</v>
      </c>
      <c r="AX250" s="10" t="s">
        <v>76</v>
      </c>
      <c r="AY250" s="227" t="s">
        <v>195</v>
      </c>
    </row>
    <row r="251" s="11" customFormat="1">
      <c r="A251" s="11"/>
      <c r="B251" s="228"/>
      <c r="C251" s="229"/>
      <c r="D251" s="213" t="s">
        <v>199</v>
      </c>
      <c r="E251" s="230" t="s">
        <v>1</v>
      </c>
      <c r="F251" s="231" t="s">
        <v>3953</v>
      </c>
      <c r="G251" s="229"/>
      <c r="H251" s="232">
        <v>693.38999999999999</v>
      </c>
      <c r="I251" s="233"/>
      <c r="J251" s="229"/>
      <c r="K251" s="229"/>
      <c r="L251" s="234"/>
      <c r="M251" s="235"/>
      <c r="N251" s="236"/>
      <c r="O251" s="236"/>
      <c r="P251" s="236"/>
      <c r="Q251" s="236"/>
      <c r="R251" s="236"/>
      <c r="S251" s="236"/>
      <c r="T251" s="237"/>
      <c r="U251" s="11"/>
      <c r="V251" s="11"/>
      <c r="W251" s="11"/>
      <c r="X251" s="11"/>
      <c r="Y251" s="11"/>
      <c r="Z251" s="11"/>
      <c r="AA251" s="11"/>
      <c r="AB251" s="11"/>
      <c r="AC251" s="11"/>
      <c r="AD251" s="11"/>
      <c r="AE251" s="11"/>
      <c r="AT251" s="238" t="s">
        <v>199</v>
      </c>
      <c r="AU251" s="238" t="s">
        <v>85</v>
      </c>
      <c r="AV251" s="11" t="s">
        <v>85</v>
      </c>
      <c r="AW251" s="11" t="s">
        <v>32</v>
      </c>
      <c r="AX251" s="11" t="s">
        <v>76</v>
      </c>
      <c r="AY251" s="238" t="s">
        <v>195</v>
      </c>
    </row>
    <row r="252" s="15" customFormat="1">
      <c r="A252" s="15"/>
      <c r="B252" s="287"/>
      <c r="C252" s="288"/>
      <c r="D252" s="213" t="s">
        <v>199</v>
      </c>
      <c r="E252" s="289" t="s">
        <v>1</v>
      </c>
      <c r="F252" s="290" t="s">
        <v>1422</v>
      </c>
      <c r="G252" s="288"/>
      <c r="H252" s="291">
        <v>693.38999999999999</v>
      </c>
      <c r="I252" s="292"/>
      <c r="J252" s="288"/>
      <c r="K252" s="288"/>
      <c r="L252" s="293"/>
      <c r="M252" s="294"/>
      <c r="N252" s="295"/>
      <c r="O252" s="295"/>
      <c r="P252" s="295"/>
      <c r="Q252" s="295"/>
      <c r="R252" s="295"/>
      <c r="S252" s="295"/>
      <c r="T252" s="296"/>
      <c r="U252" s="15"/>
      <c r="V252" s="15"/>
      <c r="W252" s="15"/>
      <c r="X252" s="15"/>
      <c r="Y252" s="15"/>
      <c r="Z252" s="15"/>
      <c r="AA252" s="15"/>
      <c r="AB252" s="15"/>
      <c r="AC252" s="15"/>
      <c r="AD252" s="15"/>
      <c r="AE252" s="15"/>
      <c r="AT252" s="297" t="s">
        <v>199</v>
      </c>
      <c r="AU252" s="297" t="s">
        <v>85</v>
      </c>
      <c r="AV252" s="15" t="s">
        <v>234</v>
      </c>
      <c r="AW252" s="15" t="s">
        <v>32</v>
      </c>
      <c r="AX252" s="15" t="s">
        <v>83</v>
      </c>
      <c r="AY252" s="297" t="s">
        <v>195</v>
      </c>
    </row>
    <row r="253" s="2" customFormat="1" ht="24.15" customHeight="1">
      <c r="A253" s="39"/>
      <c r="B253" s="40"/>
      <c r="C253" s="200" t="s">
        <v>277</v>
      </c>
      <c r="D253" s="200" t="s">
        <v>191</v>
      </c>
      <c r="E253" s="201" t="s">
        <v>4017</v>
      </c>
      <c r="F253" s="202" t="s">
        <v>4018</v>
      </c>
      <c r="G253" s="203" t="s">
        <v>1411</v>
      </c>
      <c r="H253" s="204">
        <v>31.32</v>
      </c>
      <c r="I253" s="205"/>
      <c r="J253" s="206">
        <f>ROUND(I253*H253,2)</f>
        <v>0</v>
      </c>
      <c r="K253" s="202" t="s">
        <v>1412</v>
      </c>
      <c r="L253" s="45"/>
      <c r="M253" s="207" t="s">
        <v>1</v>
      </c>
      <c r="N253" s="208" t="s">
        <v>41</v>
      </c>
      <c r="O253" s="92"/>
      <c r="P253" s="209">
        <f>O253*H253</f>
        <v>0</v>
      </c>
      <c r="Q253" s="209">
        <v>0</v>
      </c>
      <c r="R253" s="209">
        <f>Q253*H253</f>
        <v>0</v>
      </c>
      <c r="S253" s="209">
        <v>0.28999999999999998</v>
      </c>
      <c r="T253" s="210">
        <f>S253*H253</f>
        <v>9.0827999999999989</v>
      </c>
      <c r="U253" s="39"/>
      <c r="V253" s="39"/>
      <c r="W253" s="39"/>
      <c r="X253" s="39"/>
      <c r="Y253" s="39"/>
      <c r="Z253" s="39"/>
      <c r="AA253" s="39"/>
      <c r="AB253" s="39"/>
      <c r="AC253" s="39"/>
      <c r="AD253" s="39"/>
      <c r="AE253" s="39"/>
      <c r="AR253" s="211" t="s">
        <v>234</v>
      </c>
      <c r="AT253" s="211" t="s">
        <v>191</v>
      </c>
      <c r="AU253" s="211" t="s">
        <v>85</v>
      </c>
      <c r="AY253" s="18" t="s">
        <v>195</v>
      </c>
      <c r="BE253" s="212">
        <f>IF(N253="základní",J253,0)</f>
        <v>0</v>
      </c>
      <c r="BF253" s="212">
        <f>IF(N253="snížená",J253,0)</f>
        <v>0</v>
      </c>
      <c r="BG253" s="212">
        <f>IF(N253="zákl. přenesená",J253,0)</f>
        <v>0</v>
      </c>
      <c r="BH253" s="212">
        <f>IF(N253="sníž. přenesená",J253,0)</f>
        <v>0</v>
      </c>
      <c r="BI253" s="212">
        <f>IF(N253="nulová",J253,0)</f>
        <v>0</v>
      </c>
      <c r="BJ253" s="18" t="s">
        <v>83</v>
      </c>
      <c r="BK253" s="212">
        <f>ROUND(I253*H253,2)</f>
        <v>0</v>
      </c>
      <c r="BL253" s="18" t="s">
        <v>234</v>
      </c>
      <c r="BM253" s="211" t="s">
        <v>4019</v>
      </c>
    </row>
    <row r="254" s="10" customFormat="1">
      <c r="A254" s="10"/>
      <c r="B254" s="218"/>
      <c r="C254" s="219"/>
      <c r="D254" s="213" t="s">
        <v>199</v>
      </c>
      <c r="E254" s="220" t="s">
        <v>1</v>
      </c>
      <c r="F254" s="221" t="s">
        <v>3936</v>
      </c>
      <c r="G254" s="219"/>
      <c r="H254" s="220" t="s">
        <v>1</v>
      </c>
      <c r="I254" s="222"/>
      <c r="J254" s="219"/>
      <c r="K254" s="219"/>
      <c r="L254" s="223"/>
      <c r="M254" s="224"/>
      <c r="N254" s="225"/>
      <c r="O254" s="225"/>
      <c r="P254" s="225"/>
      <c r="Q254" s="225"/>
      <c r="R254" s="225"/>
      <c r="S254" s="225"/>
      <c r="T254" s="226"/>
      <c r="U254" s="10"/>
      <c r="V254" s="10"/>
      <c r="W254" s="10"/>
      <c r="X254" s="10"/>
      <c r="Y254" s="10"/>
      <c r="Z254" s="10"/>
      <c r="AA254" s="10"/>
      <c r="AB254" s="10"/>
      <c r="AC254" s="10"/>
      <c r="AD254" s="10"/>
      <c r="AE254" s="10"/>
      <c r="AT254" s="227" t="s">
        <v>199</v>
      </c>
      <c r="AU254" s="227" t="s">
        <v>85</v>
      </c>
      <c r="AV254" s="10" t="s">
        <v>83</v>
      </c>
      <c r="AW254" s="10" t="s">
        <v>32</v>
      </c>
      <c r="AX254" s="10" t="s">
        <v>76</v>
      </c>
      <c r="AY254" s="227" t="s">
        <v>195</v>
      </c>
    </row>
    <row r="255" s="10" customFormat="1">
      <c r="A255" s="10"/>
      <c r="B255" s="218"/>
      <c r="C255" s="219"/>
      <c r="D255" s="213" t="s">
        <v>199</v>
      </c>
      <c r="E255" s="220" t="s">
        <v>1</v>
      </c>
      <c r="F255" s="221" t="s">
        <v>3942</v>
      </c>
      <c r="G255" s="219"/>
      <c r="H255" s="220" t="s">
        <v>1</v>
      </c>
      <c r="I255" s="222"/>
      <c r="J255" s="219"/>
      <c r="K255" s="219"/>
      <c r="L255" s="223"/>
      <c r="M255" s="224"/>
      <c r="N255" s="225"/>
      <c r="O255" s="225"/>
      <c r="P255" s="225"/>
      <c r="Q255" s="225"/>
      <c r="R255" s="225"/>
      <c r="S255" s="225"/>
      <c r="T255" s="226"/>
      <c r="U255" s="10"/>
      <c r="V255" s="10"/>
      <c r="W255" s="10"/>
      <c r="X255" s="10"/>
      <c r="Y255" s="10"/>
      <c r="Z255" s="10"/>
      <c r="AA255" s="10"/>
      <c r="AB255" s="10"/>
      <c r="AC255" s="10"/>
      <c r="AD255" s="10"/>
      <c r="AE255" s="10"/>
      <c r="AT255" s="227" t="s">
        <v>199</v>
      </c>
      <c r="AU255" s="227" t="s">
        <v>85</v>
      </c>
      <c r="AV255" s="10" t="s">
        <v>83</v>
      </c>
      <c r="AW255" s="10" t="s">
        <v>32</v>
      </c>
      <c r="AX255" s="10" t="s">
        <v>76</v>
      </c>
      <c r="AY255" s="227" t="s">
        <v>195</v>
      </c>
    </row>
    <row r="256" s="10" customFormat="1">
      <c r="A256" s="10"/>
      <c r="B256" s="218"/>
      <c r="C256" s="219"/>
      <c r="D256" s="213" t="s">
        <v>199</v>
      </c>
      <c r="E256" s="220" t="s">
        <v>1</v>
      </c>
      <c r="F256" s="221" t="s">
        <v>4020</v>
      </c>
      <c r="G256" s="219"/>
      <c r="H256" s="220" t="s">
        <v>1</v>
      </c>
      <c r="I256" s="222"/>
      <c r="J256" s="219"/>
      <c r="K256" s="219"/>
      <c r="L256" s="223"/>
      <c r="M256" s="224"/>
      <c r="N256" s="225"/>
      <c r="O256" s="225"/>
      <c r="P256" s="225"/>
      <c r="Q256" s="225"/>
      <c r="R256" s="225"/>
      <c r="S256" s="225"/>
      <c r="T256" s="226"/>
      <c r="U256" s="10"/>
      <c r="V256" s="10"/>
      <c r="W256" s="10"/>
      <c r="X256" s="10"/>
      <c r="Y256" s="10"/>
      <c r="Z256" s="10"/>
      <c r="AA256" s="10"/>
      <c r="AB256" s="10"/>
      <c r="AC256" s="10"/>
      <c r="AD256" s="10"/>
      <c r="AE256" s="10"/>
      <c r="AT256" s="227" t="s">
        <v>199</v>
      </c>
      <c r="AU256" s="227" t="s">
        <v>85</v>
      </c>
      <c r="AV256" s="10" t="s">
        <v>83</v>
      </c>
      <c r="AW256" s="10" t="s">
        <v>32</v>
      </c>
      <c r="AX256" s="10" t="s">
        <v>76</v>
      </c>
      <c r="AY256" s="227" t="s">
        <v>195</v>
      </c>
    </row>
    <row r="257" s="11" customFormat="1">
      <c r="A257" s="11"/>
      <c r="B257" s="228"/>
      <c r="C257" s="229"/>
      <c r="D257" s="213" t="s">
        <v>199</v>
      </c>
      <c r="E257" s="230" t="s">
        <v>1</v>
      </c>
      <c r="F257" s="231" t="s">
        <v>3944</v>
      </c>
      <c r="G257" s="229"/>
      <c r="H257" s="232">
        <v>19.199999999999999</v>
      </c>
      <c r="I257" s="233"/>
      <c r="J257" s="229"/>
      <c r="K257" s="229"/>
      <c r="L257" s="234"/>
      <c r="M257" s="235"/>
      <c r="N257" s="236"/>
      <c r="O257" s="236"/>
      <c r="P257" s="236"/>
      <c r="Q257" s="236"/>
      <c r="R257" s="236"/>
      <c r="S257" s="236"/>
      <c r="T257" s="237"/>
      <c r="U257" s="11"/>
      <c r="V257" s="11"/>
      <c r="W257" s="11"/>
      <c r="X257" s="11"/>
      <c r="Y257" s="11"/>
      <c r="Z257" s="11"/>
      <c r="AA257" s="11"/>
      <c r="AB257" s="11"/>
      <c r="AC257" s="11"/>
      <c r="AD257" s="11"/>
      <c r="AE257" s="11"/>
      <c r="AT257" s="238" t="s">
        <v>199</v>
      </c>
      <c r="AU257" s="238" t="s">
        <v>85</v>
      </c>
      <c r="AV257" s="11" t="s">
        <v>85</v>
      </c>
      <c r="AW257" s="11" t="s">
        <v>32</v>
      </c>
      <c r="AX257" s="11" t="s">
        <v>76</v>
      </c>
      <c r="AY257" s="238" t="s">
        <v>195</v>
      </c>
    </row>
    <row r="258" s="10" customFormat="1">
      <c r="A258" s="10"/>
      <c r="B258" s="218"/>
      <c r="C258" s="219"/>
      <c r="D258" s="213" t="s">
        <v>199</v>
      </c>
      <c r="E258" s="220" t="s">
        <v>1</v>
      </c>
      <c r="F258" s="221" t="s">
        <v>3945</v>
      </c>
      <c r="G258" s="219"/>
      <c r="H258" s="220" t="s">
        <v>1</v>
      </c>
      <c r="I258" s="222"/>
      <c r="J258" s="219"/>
      <c r="K258" s="219"/>
      <c r="L258" s="223"/>
      <c r="M258" s="224"/>
      <c r="N258" s="225"/>
      <c r="O258" s="225"/>
      <c r="P258" s="225"/>
      <c r="Q258" s="225"/>
      <c r="R258" s="225"/>
      <c r="S258" s="225"/>
      <c r="T258" s="226"/>
      <c r="U258" s="10"/>
      <c r="V258" s="10"/>
      <c r="W258" s="10"/>
      <c r="X258" s="10"/>
      <c r="Y258" s="10"/>
      <c r="Z258" s="10"/>
      <c r="AA258" s="10"/>
      <c r="AB258" s="10"/>
      <c r="AC258" s="10"/>
      <c r="AD258" s="10"/>
      <c r="AE258" s="10"/>
      <c r="AT258" s="227" t="s">
        <v>199</v>
      </c>
      <c r="AU258" s="227" t="s">
        <v>85</v>
      </c>
      <c r="AV258" s="10" t="s">
        <v>83</v>
      </c>
      <c r="AW258" s="10" t="s">
        <v>32</v>
      </c>
      <c r="AX258" s="10" t="s">
        <v>76</v>
      </c>
      <c r="AY258" s="227" t="s">
        <v>195</v>
      </c>
    </row>
    <row r="259" s="10" customFormat="1">
      <c r="A259" s="10"/>
      <c r="B259" s="218"/>
      <c r="C259" s="219"/>
      <c r="D259" s="213" t="s">
        <v>199</v>
      </c>
      <c r="E259" s="220" t="s">
        <v>1</v>
      </c>
      <c r="F259" s="221" t="s">
        <v>4020</v>
      </c>
      <c r="G259" s="219"/>
      <c r="H259" s="220" t="s">
        <v>1</v>
      </c>
      <c r="I259" s="222"/>
      <c r="J259" s="219"/>
      <c r="K259" s="219"/>
      <c r="L259" s="223"/>
      <c r="M259" s="224"/>
      <c r="N259" s="225"/>
      <c r="O259" s="225"/>
      <c r="P259" s="225"/>
      <c r="Q259" s="225"/>
      <c r="R259" s="225"/>
      <c r="S259" s="225"/>
      <c r="T259" s="226"/>
      <c r="U259" s="10"/>
      <c r="V259" s="10"/>
      <c r="W259" s="10"/>
      <c r="X259" s="10"/>
      <c r="Y259" s="10"/>
      <c r="Z259" s="10"/>
      <c r="AA259" s="10"/>
      <c r="AB259" s="10"/>
      <c r="AC259" s="10"/>
      <c r="AD259" s="10"/>
      <c r="AE259" s="10"/>
      <c r="AT259" s="227" t="s">
        <v>199</v>
      </c>
      <c r="AU259" s="227" t="s">
        <v>85</v>
      </c>
      <c r="AV259" s="10" t="s">
        <v>83</v>
      </c>
      <c r="AW259" s="10" t="s">
        <v>32</v>
      </c>
      <c r="AX259" s="10" t="s">
        <v>76</v>
      </c>
      <c r="AY259" s="227" t="s">
        <v>195</v>
      </c>
    </row>
    <row r="260" s="11" customFormat="1">
      <c r="A260" s="11"/>
      <c r="B260" s="228"/>
      <c r="C260" s="229"/>
      <c r="D260" s="213" t="s">
        <v>199</v>
      </c>
      <c r="E260" s="230" t="s">
        <v>1</v>
      </c>
      <c r="F260" s="231" t="s">
        <v>3946</v>
      </c>
      <c r="G260" s="229"/>
      <c r="H260" s="232">
        <v>11.52</v>
      </c>
      <c r="I260" s="233"/>
      <c r="J260" s="229"/>
      <c r="K260" s="229"/>
      <c r="L260" s="234"/>
      <c r="M260" s="235"/>
      <c r="N260" s="236"/>
      <c r="O260" s="236"/>
      <c r="P260" s="236"/>
      <c r="Q260" s="236"/>
      <c r="R260" s="236"/>
      <c r="S260" s="236"/>
      <c r="T260" s="237"/>
      <c r="U260" s="11"/>
      <c r="V260" s="11"/>
      <c r="W260" s="11"/>
      <c r="X260" s="11"/>
      <c r="Y260" s="11"/>
      <c r="Z260" s="11"/>
      <c r="AA260" s="11"/>
      <c r="AB260" s="11"/>
      <c r="AC260" s="11"/>
      <c r="AD260" s="11"/>
      <c r="AE260" s="11"/>
      <c r="AT260" s="238" t="s">
        <v>199</v>
      </c>
      <c r="AU260" s="238" t="s">
        <v>85</v>
      </c>
      <c r="AV260" s="11" t="s">
        <v>85</v>
      </c>
      <c r="AW260" s="11" t="s">
        <v>32</v>
      </c>
      <c r="AX260" s="11" t="s">
        <v>76</v>
      </c>
      <c r="AY260" s="238" t="s">
        <v>195</v>
      </c>
    </row>
    <row r="261" s="10" customFormat="1">
      <c r="A261" s="10"/>
      <c r="B261" s="218"/>
      <c r="C261" s="219"/>
      <c r="D261" s="213" t="s">
        <v>199</v>
      </c>
      <c r="E261" s="220" t="s">
        <v>1</v>
      </c>
      <c r="F261" s="221" t="s">
        <v>3947</v>
      </c>
      <c r="G261" s="219"/>
      <c r="H261" s="220" t="s">
        <v>1</v>
      </c>
      <c r="I261" s="222"/>
      <c r="J261" s="219"/>
      <c r="K261" s="219"/>
      <c r="L261" s="223"/>
      <c r="M261" s="224"/>
      <c r="N261" s="225"/>
      <c r="O261" s="225"/>
      <c r="P261" s="225"/>
      <c r="Q261" s="225"/>
      <c r="R261" s="225"/>
      <c r="S261" s="225"/>
      <c r="T261" s="226"/>
      <c r="U261" s="10"/>
      <c r="V261" s="10"/>
      <c r="W261" s="10"/>
      <c r="X261" s="10"/>
      <c r="Y261" s="10"/>
      <c r="Z261" s="10"/>
      <c r="AA261" s="10"/>
      <c r="AB261" s="10"/>
      <c r="AC261" s="10"/>
      <c r="AD261" s="10"/>
      <c r="AE261" s="10"/>
      <c r="AT261" s="227" t="s">
        <v>199</v>
      </c>
      <c r="AU261" s="227" t="s">
        <v>85</v>
      </c>
      <c r="AV261" s="10" t="s">
        <v>83</v>
      </c>
      <c r="AW261" s="10" t="s">
        <v>32</v>
      </c>
      <c r="AX261" s="10" t="s">
        <v>76</v>
      </c>
      <c r="AY261" s="227" t="s">
        <v>195</v>
      </c>
    </row>
    <row r="262" s="10" customFormat="1">
      <c r="A262" s="10"/>
      <c r="B262" s="218"/>
      <c r="C262" s="219"/>
      <c r="D262" s="213" t="s">
        <v>199</v>
      </c>
      <c r="E262" s="220" t="s">
        <v>1</v>
      </c>
      <c r="F262" s="221" t="s">
        <v>4020</v>
      </c>
      <c r="G262" s="219"/>
      <c r="H262" s="220" t="s">
        <v>1</v>
      </c>
      <c r="I262" s="222"/>
      <c r="J262" s="219"/>
      <c r="K262" s="219"/>
      <c r="L262" s="223"/>
      <c r="M262" s="224"/>
      <c r="N262" s="225"/>
      <c r="O262" s="225"/>
      <c r="P262" s="225"/>
      <c r="Q262" s="225"/>
      <c r="R262" s="225"/>
      <c r="S262" s="225"/>
      <c r="T262" s="226"/>
      <c r="U262" s="10"/>
      <c r="V262" s="10"/>
      <c r="W262" s="10"/>
      <c r="X262" s="10"/>
      <c r="Y262" s="10"/>
      <c r="Z262" s="10"/>
      <c r="AA262" s="10"/>
      <c r="AB262" s="10"/>
      <c r="AC262" s="10"/>
      <c r="AD262" s="10"/>
      <c r="AE262" s="10"/>
      <c r="AT262" s="227" t="s">
        <v>199</v>
      </c>
      <c r="AU262" s="227" t="s">
        <v>85</v>
      </c>
      <c r="AV262" s="10" t="s">
        <v>83</v>
      </c>
      <c r="AW262" s="10" t="s">
        <v>32</v>
      </c>
      <c r="AX262" s="10" t="s">
        <v>76</v>
      </c>
      <c r="AY262" s="227" t="s">
        <v>195</v>
      </c>
    </row>
    <row r="263" s="11" customFormat="1">
      <c r="A263" s="11"/>
      <c r="B263" s="228"/>
      <c r="C263" s="229"/>
      <c r="D263" s="213" t="s">
        <v>199</v>
      </c>
      <c r="E263" s="230" t="s">
        <v>1</v>
      </c>
      <c r="F263" s="231" t="s">
        <v>3948</v>
      </c>
      <c r="G263" s="229"/>
      <c r="H263" s="232">
        <v>0.59999999999999998</v>
      </c>
      <c r="I263" s="233"/>
      <c r="J263" s="229"/>
      <c r="K263" s="229"/>
      <c r="L263" s="234"/>
      <c r="M263" s="235"/>
      <c r="N263" s="236"/>
      <c r="O263" s="236"/>
      <c r="P263" s="236"/>
      <c r="Q263" s="236"/>
      <c r="R263" s="236"/>
      <c r="S263" s="236"/>
      <c r="T263" s="237"/>
      <c r="U263" s="11"/>
      <c r="V263" s="11"/>
      <c r="W263" s="11"/>
      <c r="X263" s="11"/>
      <c r="Y263" s="11"/>
      <c r="Z263" s="11"/>
      <c r="AA263" s="11"/>
      <c r="AB263" s="11"/>
      <c r="AC263" s="11"/>
      <c r="AD263" s="11"/>
      <c r="AE263" s="11"/>
      <c r="AT263" s="238" t="s">
        <v>199</v>
      </c>
      <c r="AU263" s="238" t="s">
        <v>85</v>
      </c>
      <c r="AV263" s="11" t="s">
        <v>85</v>
      </c>
      <c r="AW263" s="11" t="s">
        <v>32</v>
      </c>
      <c r="AX263" s="11" t="s">
        <v>76</v>
      </c>
      <c r="AY263" s="238" t="s">
        <v>195</v>
      </c>
    </row>
    <row r="264" s="15" customFormat="1">
      <c r="A264" s="15"/>
      <c r="B264" s="287"/>
      <c r="C264" s="288"/>
      <c r="D264" s="213" t="s">
        <v>199</v>
      </c>
      <c r="E264" s="289" t="s">
        <v>1</v>
      </c>
      <c r="F264" s="290" t="s">
        <v>1422</v>
      </c>
      <c r="G264" s="288"/>
      <c r="H264" s="291">
        <v>31.32</v>
      </c>
      <c r="I264" s="292"/>
      <c r="J264" s="288"/>
      <c r="K264" s="288"/>
      <c r="L264" s="293"/>
      <c r="M264" s="294"/>
      <c r="N264" s="295"/>
      <c r="O264" s="295"/>
      <c r="P264" s="295"/>
      <c r="Q264" s="295"/>
      <c r="R264" s="295"/>
      <c r="S264" s="295"/>
      <c r="T264" s="296"/>
      <c r="U264" s="15"/>
      <c r="V264" s="15"/>
      <c r="W264" s="15"/>
      <c r="X264" s="15"/>
      <c r="Y264" s="15"/>
      <c r="Z264" s="15"/>
      <c r="AA264" s="15"/>
      <c r="AB264" s="15"/>
      <c r="AC264" s="15"/>
      <c r="AD264" s="15"/>
      <c r="AE264" s="15"/>
      <c r="AT264" s="297" t="s">
        <v>199</v>
      </c>
      <c r="AU264" s="297" t="s">
        <v>85</v>
      </c>
      <c r="AV264" s="15" t="s">
        <v>234</v>
      </c>
      <c r="AW264" s="15" t="s">
        <v>32</v>
      </c>
      <c r="AX264" s="15" t="s">
        <v>83</v>
      </c>
      <c r="AY264" s="297" t="s">
        <v>195</v>
      </c>
    </row>
    <row r="265" s="2" customFormat="1" ht="33" customHeight="1">
      <c r="A265" s="39"/>
      <c r="B265" s="40"/>
      <c r="C265" s="200" t="s">
        <v>8</v>
      </c>
      <c r="D265" s="200" t="s">
        <v>191</v>
      </c>
      <c r="E265" s="201" t="s">
        <v>4021</v>
      </c>
      <c r="F265" s="202" t="s">
        <v>4022</v>
      </c>
      <c r="G265" s="203" t="s">
        <v>1411</v>
      </c>
      <c r="H265" s="204">
        <v>1156.9500000000001</v>
      </c>
      <c r="I265" s="205"/>
      <c r="J265" s="206">
        <f>ROUND(I265*H265,2)</f>
        <v>0</v>
      </c>
      <c r="K265" s="202" t="s">
        <v>1412</v>
      </c>
      <c r="L265" s="45"/>
      <c r="M265" s="207" t="s">
        <v>1</v>
      </c>
      <c r="N265" s="208" t="s">
        <v>41</v>
      </c>
      <c r="O265" s="92"/>
      <c r="P265" s="209">
        <f>O265*H265</f>
        <v>0</v>
      </c>
      <c r="Q265" s="209">
        <v>6.0000000000000002E-05</v>
      </c>
      <c r="R265" s="209">
        <f>Q265*H265</f>
        <v>0.069417000000000006</v>
      </c>
      <c r="S265" s="209">
        <v>0.091999999999999998</v>
      </c>
      <c r="T265" s="210">
        <f>S265*H265</f>
        <v>106.43940000000001</v>
      </c>
      <c r="U265" s="39"/>
      <c r="V265" s="39"/>
      <c r="W265" s="39"/>
      <c r="X265" s="39"/>
      <c r="Y265" s="39"/>
      <c r="Z265" s="39"/>
      <c r="AA265" s="39"/>
      <c r="AB265" s="39"/>
      <c r="AC265" s="39"/>
      <c r="AD265" s="39"/>
      <c r="AE265" s="39"/>
      <c r="AR265" s="211" t="s">
        <v>234</v>
      </c>
      <c r="AT265" s="211" t="s">
        <v>191</v>
      </c>
      <c r="AU265" s="211" t="s">
        <v>85</v>
      </c>
      <c r="AY265" s="18" t="s">
        <v>195</v>
      </c>
      <c r="BE265" s="212">
        <f>IF(N265="základní",J265,0)</f>
        <v>0</v>
      </c>
      <c r="BF265" s="212">
        <f>IF(N265="snížená",J265,0)</f>
        <v>0</v>
      </c>
      <c r="BG265" s="212">
        <f>IF(N265="zákl. přenesená",J265,0)</f>
        <v>0</v>
      </c>
      <c r="BH265" s="212">
        <f>IF(N265="sníž. přenesená",J265,0)</f>
        <v>0</v>
      </c>
      <c r="BI265" s="212">
        <f>IF(N265="nulová",J265,0)</f>
        <v>0</v>
      </c>
      <c r="BJ265" s="18" t="s">
        <v>83</v>
      </c>
      <c r="BK265" s="212">
        <f>ROUND(I265*H265,2)</f>
        <v>0</v>
      </c>
      <c r="BL265" s="18" t="s">
        <v>234</v>
      </c>
      <c r="BM265" s="211" t="s">
        <v>4023</v>
      </c>
    </row>
    <row r="266" s="10" customFormat="1">
      <c r="A266" s="10"/>
      <c r="B266" s="218"/>
      <c r="C266" s="219"/>
      <c r="D266" s="213" t="s">
        <v>199</v>
      </c>
      <c r="E266" s="220" t="s">
        <v>1</v>
      </c>
      <c r="F266" s="221" t="s">
        <v>3950</v>
      </c>
      <c r="G266" s="219"/>
      <c r="H266" s="220" t="s">
        <v>1</v>
      </c>
      <c r="I266" s="222"/>
      <c r="J266" s="219"/>
      <c r="K266" s="219"/>
      <c r="L266" s="223"/>
      <c r="M266" s="224"/>
      <c r="N266" s="225"/>
      <c r="O266" s="225"/>
      <c r="P266" s="225"/>
      <c r="Q266" s="225"/>
      <c r="R266" s="225"/>
      <c r="S266" s="225"/>
      <c r="T266" s="226"/>
      <c r="U266" s="10"/>
      <c r="V266" s="10"/>
      <c r="W266" s="10"/>
      <c r="X266" s="10"/>
      <c r="Y266" s="10"/>
      <c r="Z266" s="10"/>
      <c r="AA266" s="10"/>
      <c r="AB266" s="10"/>
      <c r="AC266" s="10"/>
      <c r="AD266" s="10"/>
      <c r="AE266" s="10"/>
      <c r="AT266" s="227" t="s">
        <v>199</v>
      </c>
      <c r="AU266" s="227" t="s">
        <v>85</v>
      </c>
      <c r="AV266" s="10" t="s">
        <v>83</v>
      </c>
      <c r="AW266" s="10" t="s">
        <v>32</v>
      </c>
      <c r="AX266" s="10" t="s">
        <v>76</v>
      </c>
      <c r="AY266" s="227" t="s">
        <v>195</v>
      </c>
    </row>
    <row r="267" s="10" customFormat="1">
      <c r="A267" s="10"/>
      <c r="B267" s="218"/>
      <c r="C267" s="219"/>
      <c r="D267" s="213" t="s">
        <v>199</v>
      </c>
      <c r="E267" s="220" t="s">
        <v>1</v>
      </c>
      <c r="F267" s="221" t="s">
        <v>3936</v>
      </c>
      <c r="G267" s="219"/>
      <c r="H267" s="220" t="s">
        <v>1</v>
      </c>
      <c r="I267" s="222"/>
      <c r="J267" s="219"/>
      <c r="K267" s="219"/>
      <c r="L267" s="223"/>
      <c r="M267" s="224"/>
      <c r="N267" s="225"/>
      <c r="O267" s="225"/>
      <c r="P267" s="225"/>
      <c r="Q267" s="225"/>
      <c r="R267" s="225"/>
      <c r="S267" s="225"/>
      <c r="T267" s="226"/>
      <c r="U267" s="10"/>
      <c r="V267" s="10"/>
      <c r="W267" s="10"/>
      <c r="X267" s="10"/>
      <c r="Y267" s="10"/>
      <c r="Z267" s="10"/>
      <c r="AA267" s="10"/>
      <c r="AB267" s="10"/>
      <c r="AC267" s="10"/>
      <c r="AD267" s="10"/>
      <c r="AE267" s="10"/>
      <c r="AT267" s="227" t="s">
        <v>199</v>
      </c>
      <c r="AU267" s="227" t="s">
        <v>85</v>
      </c>
      <c r="AV267" s="10" t="s">
        <v>83</v>
      </c>
      <c r="AW267" s="10" t="s">
        <v>32</v>
      </c>
      <c r="AX267" s="10" t="s">
        <v>76</v>
      </c>
      <c r="AY267" s="227" t="s">
        <v>195</v>
      </c>
    </row>
    <row r="268" s="10" customFormat="1">
      <c r="A268" s="10"/>
      <c r="B268" s="218"/>
      <c r="C268" s="219"/>
      <c r="D268" s="213" t="s">
        <v>199</v>
      </c>
      <c r="E268" s="220" t="s">
        <v>1</v>
      </c>
      <c r="F268" s="221" t="s">
        <v>3954</v>
      </c>
      <c r="G268" s="219"/>
      <c r="H268" s="220" t="s">
        <v>1</v>
      </c>
      <c r="I268" s="222"/>
      <c r="J268" s="219"/>
      <c r="K268" s="219"/>
      <c r="L268" s="223"/>
      <c r="M268" s="224"/>
      <c r="N268" s="225"/>
      <c r="O268" s="225"/>
      <c r="P268" s="225"/>
      <c r="Q268" s="225"/>
      <c r="R268" s="225"/>
      <c r="S268" s="225"/>
      <c r="T268" s="226"/>
      <c r="U268" s="10"/>
      <c r="V268" s="10"/>
      <c r="W268" s="10"/>
      <c r="X268" s="10"/>
      <c r="Y268" s="10"/>
      <c r="Z268" s="10"/>
      <c r="AA268" s="10"/>
      <c r="AB268" s="10"/>
      <c r="AC268" s="10"/>
      <c r="AD268" s="10"/>
      <c r="AE268" s="10"/>
      <c r="AT268" s="227" t="s">
        <v>199</v>
      </c>
      <c r="AU268" s="227" t="s">
        <v>85</v>
      </c>
      <c r="AV268" s="10" t="s">
        <v>83</v>
      </c>
      <c r="AW268" s="10" t="s">
        <v>32</v>
      </c>
      <c r="AX268" s="10" t="s">
        <v>76</v>
      </c>
      <c r="AY268" s="227" t="s">
        <v>195</v>
      </c>
    </row>
    <row r="269" s="10" customFormat="1">
      <c r="A269" s="10"/>
      <c r="B269" s="218"/>
      <c r="C269" s="219"/>
      <c r="D269" s="213" t="s">
        <v>199</v>
      </c>
      <c r="E269" s="220" t="s">
        <v>1</v>
      </c>
      <c r="F269" s="221" t="s">
        <v>4024</v>
      </c>
      <c r="G269" s="219"/>
      <c r="H269" s="220" t="s">
        <v>1</v>
      </c>
      <c r="I269" s="222"/>
      <c r="J269" s="219"/>
      <c r="K269" s="219"/>
      <c r="L269" s="223"/>
      <c r="M269" s="224"/>
      <c r="N269" s="225"/>
      <c r="O269" s="225"/>
      <c r="P269" s="225"/>
      <c r="Q269" s="225"/>
      <c r="R269" s="225"/>
      <c r="S269" s="225"/>
      <c r="T269" s="226"/>
      <c r="U269" s="10"/>
      <c r="V269" s="10"/>
      <c r="W269" s="10"/>
      <c r="X269" s="10"/>
      <c r="Y269" s="10"/>
      <c r="Z269" s="10"/>
      <c r="AA269" s="10"/>
      <c r="AB269" s="10"/>
      <c r="AC269" s="10"/>
      <c r="AD269" s="10"/>
      <c r="AE269" s="10"/>
      <c r="AT269" s="227" t="s">
        <v>199</v>
      </c>
      <c r="AU269" s="227" t="s">
        <v>85</v>
      </c>
      <c r="AV269" s="10" t="s">
        <v>83</v>
      </c>
      <c r="AW269" s="10" t="s">
        <v>32</v>
      </c>
      <c r="AX269" s="10" t="s">
        <v>76</v>
      </c>
      <c r="AY269" s="227" t="s">
        <v>195</v>
      </c>
    </row>
    <row r="270" s="11" customFormat="1">
      <c r="A270" s="11"/>
      <c r="B270" s="228"/>
      <c r="C270" s="229"/>
      <c r="D270" s="213" t="s">
        <v>199</v>
      </c>
      <c r="E270" s="230" t="s">
        <v>1</v>
      </c>
      <c r="F270" s="231" t="s">
        <v>4025</v>
      </c>
      <c r="G270" s="229"/>
      <c r="H270" s="232">
        <v>1121.4000000000001</v>
      </c>
      <c r="I270" s="233"/>
      <c r="J270" s="229"/>
      <c r="K270" s="229"/>
      <c r="L270" s="234"/>
      <c r="M270" s="235"/>
      <c r="N270" s="236"/>
      <c r="O270" s="236"/>
      <c r="P270" s="236"/>
      <c r="Q270" s="236"/>
      <c r="R270" s="236"/>
      <c r="S270" s="236"/>
      <c r="T270" s="237"/>
      <c r="U270" s="11"/>
      <c r="V270" s="11"/>
      <c r="W270" s="11"/>
      <c r="X270" s="11"/>
      <c r="Y270" s="11"/>
      <c r="Z270" s="11"/>
      <c r="AA270" s="11"/>
      <c r="AB270" s="11"/>
      <c r="AC270" s="11"/>
      <c r="AD270" s="11"/>
      <c r="AE270" s="11"/>
      <c r="AT270" s="238" t="s">
        <v>199</v>
      </c>
      <c r="AU270" s="238" t="s">
        <v>85</v>
      </c>
      <c r="AV270" s="11" t="s">
        <v>85</v>
      </c>
      <c r="AW270" s="11" t="s">
        <v>32</v>
      </c>
      <c r="AX270" s="11" t="s">
        <v>76</v>
      </c>
      <c r="AY270" s="238" t="s">
        <v>195</v>
      </c>
    </row>
    <row r="271" s="11" customFormat="1">
      <c r="A271" s="11"/>
      <c r="B271" s="228"/>
      <c r="C271" s="229"/>
      <c r="D271" s="213" t="s">
        <v>199</v>
      </c>
      <c r="E271" s="230" t="s">
        <v>1</v>
      </c>
      <c r="F271" s="231" t="s">
        <v>4026</v>
      </c>
      <c r="G271" s="229"/>
      <c r="H271" s="232">
        <v>18</v>
      </c>
      <c r="I271" s="233"/>
      <c r="J271" s="229"/>
      <c r="K271" s="229"/>
      <c r="L271" s="234"/>
      <c r="M271" s="235"/>
      <c r="N271" s="236"/>
      <c r="O271" s="236"/>
      <c r="P271" s="236"/>
      <c r="Q271" s="236"/>
      <c r="R271" s="236"/>
      <c r="S271" s="236"/>
      <c r="T271" s="237"/>
      <c r="U271" s="11"/>
      <c r="V271" s="11"/>
      <c r="W271" s="11"/>
      <c r="X271" s="11"/>
      <c r="Y271" s="11"/>
      <c r="Z271" s="11"/>
      <c r="AA271" s="11"/>
      <c r="AB271" s="11"/>
      <c r="AC271" s="11"/>
      <c r="AD271" s="11"/>
      <c r="AE271" s="11"/>
      <c r="AT271" s="238" t="s">
        <v>199</v>
      </c>
      <c r="AU271" s="238" t="s">
        <v>85</v>
      </c>
      <c r="AV271" s="11" t="s">
        <v>85</v>
      </c>
      <c r="AW271" s="11" t="s">
        <v>32</v>
      </c>
      <c r="AX271" s="11" t="s">
        <v>76</v>
      </c>
      <c r="AY271" s="238" t="s">
        <v>195</v>
      </c>
    </row>
    <row r="272" s="11" customFormat="1">
      <c r="A272" s="11"/>
      <c r="B272" s="228"/>
      <c r="C272" s="229"/>
      <c r="D272" s="213" t="s">
        <v>199</v>
      </c>
      <c r="E272" s="230" t="s">
        <v>1</v>
      </c>
      <c r="F272" s="231" t="s">
        <v>4027</v>
      </c>
      <c r="G272" s="229"/>
      <c r="H272" s="232">
        <v>17.550000000000001</v>
      </c>
      <c r="I272" s="233"/>
      <c r="J272" s="229"/>
      <c r="K272" s="229"/>
      <c r="L272" s="234"/>
      <c r="M272" s="235"/>
      <c r="N272" s="236"/>
      <c r="O272" s="236"/>
      <c r="P272" s="236"/>
      <c r="Q272" s="236"/>
      <c r="R272" s="236"/>
      <c r="S272" s="236"/>
      <c r="T272" s="237"/>
      <c r="U272" s="11"/>
      <c r="V272" s="11"/>
      <c r="W272" s="11"/>
      <c r="X272" s="11"/>
      <c r="Y272" s="11"/>
      <c r="Z272" s="11"/>
      <c r="AA272" s="11"/>
      <c r="AB272" s="11"/>
      <c r="AC272" s="11"/>
      <c r="AD272" s="11"/>
      <c r="AE272" s="11"/>
      <c r="AT272" s="238" t="s">
        <v>199</v>
      </c>
      <c r="AU272" s="238" t="s">
        <v>85</v>
      </c>
      <c r="AV272" s="11" t="s">
        <v>85</v>
      </c>
      <c r="AW272" s="11" t="s">
        <v>32</v>
      </c>
      <c r="AX272" s="11" t="s">
        <v>76</v>
      </c>
      <c r="AY272" s="238" t="s">
        <v>195</v>
      </c>
    </row>
    <row r="273" s="15" customFormat="1">
      <c r="A273" s="15"/>
      <c r="B273" s="287"/>
      <c r="C273" s="288"/>
      <c r="D273" s="213" t="s">
        <v>199</v>
      </c>
      <c r="E273" s="289" t="s">
        <v>1</v>
      </c>
      <c r="F273" s="290" t="s">
        <v>1422</v>
      </c>
      <c r="G273" s="288"/>
      <c r="H273" s="291">
        <v>1156.9500000000001</v>
      </c>
      <c r="I273" s="292"/>
      <c r="J273" s="288"/>
      <c r="K273" s="288"/>
      <c r="L273" s="293"/>
      <c r="M273" s="294"/>
      <c r="N273" s="295"/>
      <c r="O273" s="295"/>
      <c r="P273" s="295"/>
      <c r="Q273" s="295"/>
      <c r="R273" s="295"/>
      <c r="S273" s="295"/>
      <c r="T273" s="296"/>
      <c r="U273" s="15"/>
      <c r="V273" s="15"/>
      <c r="W273" s="15"/>
      <c r="X273" s="15"/>
      <c r="Y273" s="15"/>
      <c r="Z273" s="15"/>
      <c r="AA273" s="15"/>
      <c r="AB273" s="15"/>
      <c r="AC273" s="15"/>
      <c r="AD273" s="15"/>
      <c r="AE273" s="15"/>
      <c r="AT273" s="297" t="s">
        <v>199</v>
      </c>
      <c r="AU273" s="297" t="s">
        <v>85</v>
      </c>
      <c r="AV273" s="15" t="s">
        <v>234</v>
      </c>
      <c r="AW273" s="15" t="s">
        <v>32</v>
      </c>
      <c r="AX273" s="15" t="s">
        <v>83</v>
      </c>
      <c r="AY273" s="297" t="s">
        <v>195</v>
      </c>
    </row>
    <row r="274" s="2" customFormat="1" ht="16.5" customHeight="1">
      <c r="A274" s="39"/>
      <c r="B274" s="40"/>
      <c r="C274" s="200" t="s">
        <v>284</v>
      </c>
      <c r="D274" s="200" t="s">
        <v>191</v>
      </c>
      <c r="E274" s="201" t="s">
        <v>4028</v>
      </c>
      <c r="F274" s="202" t="s">
        <v>4029</v>
      </c>
      <c r="G274" s="203" t="s">
        <v>513</v>
      </c>
      <c r="H274" s="204">
        <v>10</v>
      </c>
      <c r="I274" s="205"/>
      <c r="J274" s="206">
        <f>ROUND(I274*H274,2)</f>
        <v>0</v>
      </c>
      <c r="K274" s="202" t="s">
        <v>1412</v>
      </c>
      <c r="L274" s="45"/>
      <c r="M274" s="207" t="s">
        <v>1</v>
      </c>
      <c r="N274" s="208" t="s">
        <v>41</v>
      </c>
      <c r="O274" s="92"/>
      <c r="P274" s="209">
        <f>O274*H274</f>
        <v>0</v>
      </c>
      <c r="Q274" s="209">
        <v>0.021930000000000002</v>
      </c>
      <c r="R274" s="209">
        <f>Q274*H274</f>
        <v>0.21930000000000002</v>
      </c>
      <c r="S274" s="209">
        <v>0</v>
      </c>
      <c r="T274" s="210">
        <f>S274*H274</f>
        <v>0</v>
      </c>
      <c r="U274" s="39"/>
      <c r="V274" s="39"/>
      <c r="W274" s="39"/>
      <c r="X274" s="39"/>
      <c r="Y274" s="39"/>
      <c r="Z274" s="39"/>
      <c r="AA274" s="39"/>
      <c r="AB274" s="39"/>
      <c r="AC274" s="39"/>
      <c r="AD274" s="39"/>
      <c r="AE274" s="39"/>
      <c r="AR274" s="211" t="s">
        <v>234</v>
      </c>
      <c r="AT274" s="211" t="s">
        <v>191</v>
      </c>
      <c r="AU274" s="211" t="s">
        <v>85</v>
      </c>
      <c r="AY274" s="18" t="s">
        <v>195</v>
      </c>
      <c r="BE274" s="212">
        <f>IF(N274="základní",J274,0)</f>
        <v>0</v>
      </c>
      <c r="BF274" s="212">
        <f>IF(N274="snížená",J274,0)</f>
        <v>0</v>
      </c>
      <c r="BG274" s="212">
        <f>IF(N274="zákl. přenesená",J274,0)</f>
        <v>0</v>
      </c>
      <c r="BH274" s="212">
        <f>IF(N274="sníž. přenesená",J274,0)</f>
        <v>0</v>
      </c>
      <c r="BI274" s="212">
        <f>IF(N274="nulová",J274,0)</f>
        <v>0</v>
      </c>
      <c r="BJ274" s="18" t="s">
        <v>83</v>
      </c>
      <c r="BK274" s="212">
        <f>ROUND(I274*H274,2)</f>
        <v>0</v>
      </c>
      <c r="BL274" s="18" t="s">
        <v>234</v>
      </c>
      <c r="BM274" s="211" t="s">
        <v>4030</v>
      </c>
    </row>
    <row r="275" s="2" customFormat="1">
      <c r="A275" s="39"/>
      <c r="B275" s="40"/>
      <c r="C275" s="41"/>
      <c r="D275" s="213" t="s">
        <v>197</v>
      </c>
      <c r="E275" s="41"/>
      <c r="F275" s="214" t="s">
        <v>4031</v>
      </c>
      <c r="G275" s="41"/>
      <c r="H275" s="41"/>
      <c r="I275" s="215"/>
      <c r="J275" s="41"/>
      <c r="K275" s="41"/>
      <c r="L275" s="45"/>
      <c r="M275" s="216"/>
      <c r="N275" s="217"/>
      <c r="O275" s="92"/>
      <c r="P275" s="92"/>
      <c r="Q275" s="92"/>
      <c r="R275" s="92"/>
      <c r="S275" s="92"/>
      <c r="T275" s="93"/>
      <c r="U275" s="39"/>
      <c r="V275" s="39"/>
      <c r="W275" s="39"/>
      <c r="X275" s="39"/>
      <c r="Y275" s="39"/>
      <c r="Z275" s="39"/>
      <c r="AA275" s="39"/>
      <c r="AB275" s="39"/>
      <c r="AC275" s="39"/>
      <c r="AD275" s="39"/>
      <c r="AE275" s="39"/>
      <c r="AT275" s="18" t="s">
        <v>197</v>
      </c>
      <c r="AU275" s="18" t="s">
        <v>85</v>
      </c>
    </row>
    <row r="276" s="10" customFormat="1">
      <c r="A276" s="10"/>
      <c r="B276" s="218"/>
      <c r="C276" s="219"/>
      <c r="D276" s="213" t="s">
        <v>199</v>
      </c>
      <c r="E276" s="220" t="s">
        <v>1</v>
      </c>
      <c r="F276" s="221" t="s">
        <v>4032</v>
      </c>
      <c r="G276" s="219"/>
      <c r="H276" s="220" t="s">
        <v>1</v>
      </c>
      <c r="I276" s="222"/>
      <c r="J276" s="219"/>
      <c r="K276" s="219"/>
      <c r="L276" s="223"/>
      <c r="M276" s="224"/>
      <c r="N276" s="225"/>
      <c r="O276" s="225"/>
      <c r="P276" s="225"/>
      <c r="Q276" s="225"/>
      <c r="R276" s="225"/>
      <c r="S276" s="225"/>
      <c r="T276" s="226"/>
      <c r="U276" s="10"/>
      <c r="V276" s="10"/>
      <c r="W276" s="10"/>
      <c r="X276" s="10"/>
      <c r="Y276" s="10"/>
      <c r="Z276" s="10"/>
      <c r="AA276" s="10"/>
      <c r="AB276" s="10"/>
      <c r="AC276" s="10"/>
      <c r="AD276" s="10"/>
      <c r="AE276" s="10"/>
      <c r="AT276" s="227" t="s">
        <v>199</v>
      </c>
      <c r="AU276" s="227" t="s">
        <v>85</v>
      </c>
      <c r="AV276" s="10" t="s">
        <v>83</v>
      </c>
      <c r="AW276" s="10" t="s">
        <v>32</v>
      </c>
      <c r="AX276" s="10" t="s">
        <v>76</v>
      </c>
      <c r="AY276" s="227" t="s">
        <v>195</v>
      </c>
    </row>
    <row r="277" s="11" customFormat="1">
      <c r="A277" s="11"/>
      <c r="B277" s="228"/>
      <c r="C277" s="229"/>
      <c r="D277" s="213" t="s">
        <v>199</v>
      </c>
      <c r="E277" s="230" t="s">
        <v>1</v>
      </c>
      <c r="F277" s="231" t="s">
        <v>4033</v>
      </c>
      <c r="G277" s="229"/>
      <c r="H277" s="232">
        <v>10</v>
      </c>
      <c r="I277" s="233"/>
      <c r="J277" s="229"/>
      <c r="K277" s="229"/>
      <c r="L277" s="234"/>
      <c r="M277" s="235"/>
      <c r="N277" s="236"/>
      <c r="O277" s="236"/>
      <c r="P277" s="236"/>
      <c r="Q277" s="236"/>
      <c r="R277" s="236"/>
      <c r="S277" s="236"/>
      <c r="T277" s="237"/>
      <c r="U277" s="11"/>
      <c r="V277" s="11"/>
      <c r="W277" s="11"/>
      <c r="X277" s="11"/>
      <c r="Y277" s="11"/>
      <c r="Z277" s="11"/>
      <c r="AA277" s="11"/>
      <c r="AB277" s="11"/>
      <c r="AC277" s="11"/>
      <c r="AD277" s="11"/>
      <c r="AE277" s="11"/>
      <c r="AT277" s="238" t="s">
        <v>199</v>
      </c>
      <c r="AU277" s="238" t="s">
        <v>85</v>
      </c>
      <c r="AV277" s="11" t="s">
        <v>85</v>
      </c>
      <c r="AW277" s="11" t="s">
        <v>32</v>
      </c>
      <c r="AX277" s="11" t="s">
        <v>83</v>
      </c>
      <c r="AY277" s="238" t="s">
        <v>195</v>
      </c>
    </row>
    <row r="278" s="2" customFormat="1" ht="24.15" customHeight="1">
      <c r="A278" s="39"/>
      <c r="B278" s="40"/>
      <c r="C278" s="200" t="s">
        <v>288</v>
      </c>
      <c r="D278" s="200" t="s">
        <v>191</v>
      </c>
      <c r="E278" s="201" t="s">
        <v>1447</v>
      </c>
      <c r="F278" s="202" t="s">
        <v>1448</v>
      </c>
      <c r="G278" s="203" t="s">
        <v>1449</v>
      </c>
      <c r="H278" s="204">
        <v>4944</v>
      </c>
      <c r="I278" s="205"/>
      <c r="J278" s="206">
        <f>ROUND(I278*H278,2)</f>
        <v>0</v>
      </c>
      <c r="K278" s="202" t="s">
        <v>1412</v>
      </c>
      <c r="L278" s="45"/>
      <c r="M278" s="207" t="s">
        <v>1</v>
      </c>
      <c r="N278" s="208" t="s">
        <v>41</v>
      </c>
      <c r="O278" s="92"/>
      <c r="P278" s="209">
        <f>O278*H278</f>
        <v>0</v>
      </c>
      <c r="Q278" s="209">
        <v>3.0000000000000001E-05</v>
      </c>
      <c r="R278" s="209">
        <f>Q278*H278</f>
        <v>0.14832000000000001</v>
      </c>
      <c r="S278" s="209">
        <v>0</v>
      </c>
      <c r="T278" s="210">
        <f>S278*H278</f>
        <v>0</v>
      </c>
      <c r="U278" s="39"/>
      <c r="V278" s="39"/>
      <c r="W278" s="39"/>
      <c r="X278" s="39"/>
      <c r="Y278" s="39"/>
      <c r="Z278" s="39"/>
      <c r="AA278" s="39"/>
      <c r="AB278" s="39"/>
      <c r="AC278" s="39"/>
      <c r="AD278" s="39"/>
      <c r="AE278" s="39"/>
      <c r="AR278" s="211" t="s">
        <v>234</v>
      </c>
      <c r="AT278" s="211" t="s">
        <v>191</v>
      </c>
      <c r="AU278" s="211" t="s">
        <v>85</v>
      </c>
      <c r="AY278" s="18" t="s">
        <v>195</v>
      </c>
      <c r="BE278" s="212">
        <f>IF(N278="základní",J278,0)</f>
        <v>0</v>
      </c>
      <c r="BF278" s="212">
        <f>IF(N278="snížená",J278,0)</f>
        <v>0</v>
      </c>
      <c r="BG278" s="212">
        <f>IF(N278="zákl. přenesená",J278,0)</f>
        <v>0</v>
      </c>
      <c r="BH278" s="212">
        <f>IF(N278="sníž. přenesená",J278,0)</f>
        <v>0</v>
      </c>
      <c r="BI278" s="212">
        <f>IF(N278="nulová",J278,0)</f>
        <v>0</v>
      </c>
      <c r="BJ278" s="18" t="s">
        <v>83</v>
      </c>
      <c r="BK278" s="212">
        <f>ROUND(I278*H278,2)</f>
        <v>0</v>
      </c>
      <c r="BL278" s="18" t="s">
        <v>234</v>
      </c>
      <c r="BM278" s="211" t="s">
        <v>4034</v>
      </c>
    </row>
    <row r="279" s="10" customFormat="1">
      <c r="A279" s="10"/>
      <c r="B279" s="218"/>
      <c r="C279" s="219"/>
      <c r="D279" s="213" t="s">
        <v>199</v>
      </c>
      <c r="E279" s="220" t="s">
        <v>1</v>
      </c>
      <c r="F279" s="221" t="s">
        <v>3936</v>
      </c>
      <c r="G279" s="219"/>
      <c r="H279" s="220" t="s">
        <v>1</v>
      </c>
      <c r="I279" s="222"/>
      <c r="J279" s="219"/>
      <c r="K279" s="219"/>
      <c r="L279" s="223"/>
      <c r="M279" s="224"/>
      <c r="N279" s="225"/>
      <c r="O279" s="225"/>
      <c r="P279" s="225"/>
      <c r="Q279" s="225"/>
      <c r="R279" s="225"/>
      <c r="S279" s="225"/>
      <c r="T279" s="226"/>
      <c r="U279" s="10"/>
      <c r="V279" s="10"/>
      <c r="W279" s="10"/>
      <c r="X279" s="10"/>
      <c r="Y279" s="10"/>
      <c r="Z279" s="10"/>
      <c r="AA279" s="10"/>
      <c r="AB279" s="10"/>
      <c r="AC279" s="10"/>
      <c r="AD279" s="10"/>
      <c r="AE279" s="10"/>
      <c r="AT279" s="227" t="s">
        <v>199</v>
      </c>
      <c r="AU279" s="227" t="s">
        <v>85</v>
      </c>
      <c r="AV279" s="10" t="s">
        <v>83</v>
      </c>
      <c r="AW279" s="10" t="s">
        <v>32</v>
      </c>
      <c r="AX279" s="10" t="s">
        <v>76</v>
      </c>
      <c r="AY279" s="227" t="s">
        <v>195</v>
      </c>
    </row>
    <row r="280" s="11" customFormat="1">
      <c r="A280" s="11"/>
      <c r="B280" s="228"/>
      <c r="C280" s="229"/>
      <c r="D280" s="213" t="s">
        <v>199</v>
      </c>
      <c r="E280" s="230" t="s">
        <v>1</v>
      </c>
      <c r="F280" s="231" t="s">
        <v>4035</v>
      </c>
      <c r="G280" s="229"/>
      <c r="H280" s="232">
        <v>4944</v>
      </c>
      <c r="I280" s="233"/>
      <c r="J280" s="229"/>
      <c r="K280" s="229"/>
      <c r="L280" s="234"/>
      <c r="M280" s="235"/>
      <c r="N280" s="236"/>
      <c r="O280" s="236"/>
      <c r="P280" s="236"/>
      <c r="Q280" s="236"/>
      <c r="R280" s="236"/>
      <c r="S280" s="236"/>
      <c r="T280" s="237"/>
      <c r="U280" s="11"/>
      <c r="V280" s="11"/>
      <c r="W280" s="11"/>
      <c r="X280" s="11"/>
      <c r="Y280" s="11"/>
      <c r="Z280" s="11"/>
      <c r="AA280" s="11"/>
      <c r="AB280" s="11"/>
      <c r="AC280" s="11"/>
      <c r="AD280" s="11"/>
      <c r="AE280" s="11"/>
      <c r="AT280" s="238" t="s">
        <v>199</v>
      </c>
      <c r="AU280" s="238" t="s">
        <v>85</v>
      </c>
      <c r="AV280" s="11" t="s">
        <v>85</v>
      </c>
      <c r="AW280" s="11" t="s">
        <v>32</v>
      </c>
      <c r="AX280" s="11" t="s">
        <v>83</v>
      </c>
      <c r="AY280" s="238" t="s">
        <v>195</v>
      </c>
    </row>
    <row r="281" s="2" customFormat="1" ht="24.15" customHeight="1">
      <c r="A281" s="39"/>
      <c r="B281" s="40"/>
      <c r="C281" s="200" t="s">
        <v>292</v>
      </c>
      <c r="D281" s="200" t="s">
        <v>191</v>
      </c>
      <c r="E281" s="201" t="s">
        <v>1454</v>
      </c>
      <c r="F281" s="202" t="s">
        <v>1455</v>
      </c>
      <c r="G281" s="203" t="s">
        <v>1456</v>
      </c>
      <c r="H281" s="204">
        <v>206</v>
      </c>
      <c r="I281" s="205"/>
      <c r="J281" s="206">
        <f>ROUND(I281*H281,2)</f>
        <v>0</v>
      </c>
      <c r="K281" s="202" t="s">
        <v>1412</v>
      </c>
      <c r="L281" s="45"/>
      <c r="M281" s="207" t="s">
        <v>1</v>
      </c>
      <c r="N281" s="208" t="s">
        <v>41</v>
      </c>
      <c r="O281" s="92"/>
      <c r="P281" s="209">
        <f>O281*H281</f>
        <v>0</v>
      </c>
      <c r="Q281" s="209">
        <v>0</v>
      </c>
      <c r="R281" s="209">
        <f>Q281*H281</f>
        <v>0</v>
      </c>
      <c r="S281" s="209">
        <v>0</v>
      </c>
      <c r="T281" s="210">
        <f>S281*H281</f>
        <v>0</v>
      </c>
      <c r="U281" s="39"/>
      <c r="V281" s="39"/>
      <c r="W281" s="39"/>
      <c r="X281" s="39"/>
      <c r="Y281" s="39"/>
      <c r="Z281" s="39"/>
      <c r="AA281" s="39"/>
      <c r="AB281" s="39"/>
      <c r="AC281" s="39"/>
      <c r="AD281" s="39"/>
      <c r="AE281" s="39"/>
      <c r="AR281" s="211" t="s">
        <v>234</v>
      </c>
      <c r="AT281" s="211" t="s">
        <v>191</v>
      </c>
      <c r="AU281" s="211" t="s">
        <v>85</v>
      </c>
      <c r="AY281" s="18" t="s">
        <v>195</v>
      </c>
      <c r="BE281" s="212">
        <f>IF(N281="základní",J281,0)</f>
        <v>0</v>
      </c>
      <c r="BF281" s="212">
        <f>IF(N281="snížená",J281,0)</f>
        <v>0</v>
      </c>
      <c r="BG281" s="212">
        <f>IF(N281="zákl. přenesená",J281,0)</f>
        <v>0</v>
      </c>
      <c r="BH281" s="212">
        <f>IF(N281="sníž. přenesená",J281,0)</f>
        <v>0</v>
      </c>
      <c r="BI281" s="212">
        <f>IF(N281="nulová",J281,0)</f>
        <v>0</v>
      </c>
      <c r="BJ281" s="18" t="s">
        <v>83</v>
      </c>
      <c r="BK281" s="212">
        <f>ROUND(I281*H281,2)</f>
        <v>0</v>
      </c>
      <c r="BL281" s="18" t="s">
        <v>234</v>
      </c>
      <c r="BM281" s="211" t="s">
        <v>4036</v>
      </c>
    </row>
    <row r="282" s="10" customFormat="1">
      <c r="A282" s="10"/>
      <c r="B282" s="218"/>
      <c r="C282" s="219"/>
      <c r="D282" s="213" t="s">
        <v>199</v>
      </c>
      <c r="E282" s="220" t="s">
        <v>1</v>
      </c>
      <c r="F282" s="221" t="s">
        <v>3936</v>
      </c>
      <c r="G282" s="219"/>
      <c r="H282" s="220" t="s">
        <v>1</v>
      </c>
      <c r="I282" s="222"/>
      <c r="J282" s="219"/>
      <c r="K282" s="219"/>
      <c r="L282" s="223"/>
      <c r="M282" s="224"/>
      <c r="N282" s="225"/>
      <c r="O282" s="225"/>
      <c r="P282" s="225"/>
      <c r="Q282" s="225"/>
      <c r="R282" s="225"/>
      <c r="S282" s="225"/>
      <c r="T282" s="226"/>
      <c r="U282" s="10"/>
      <c r="V282" s="10"/>
      <c r="W282" s="10"/>
      <c r="X282" s="10"/>
      <c r="Y282" s="10"/>
      <c r="Z282" s="10"/>
      <c r="AA282" s="10"/>
      <c r="AB282" s="10"/>
      <c r="AC282" s="10"/>
      <c r="AD282" s="10"/>
      <c r="AE282" s="10"/>
      <c r="AT282" s="227" t="s">
        <v>199</v>
      </c>
      <c r="AU282" s="227" t="s">
        <v>85</v>
      </c>
      <c r="AV282" s="10" t="s">
        <v>83</v>
      </c>
      <c r="AW282" s="10" t="s">
        <v>32</v>
      </c>
      <c r="AX282" s="10" t="s">
        <v>76</v>
      </c>
      <c r="AY282" s="227" t="s">
        <v>195</v>
      </c>
    </row>
    <row r="283" s="11" customFormat="1">
      <c r="A283" s="11"/>
      <c r="B283" s="228"/>
      <c r="C283" s="229"/>
      <c r="D283" s="213" t="s">
        <v>199</v>
      </c>
      <c r="E283" s="230" t="s">
        <v>1</v>
      </c>
      <c r="F283" s="231" t="s">
        <v>4037</v>
      </c>
      <c r="G283" s="229"/>
      <c r="H283" s="232">
        <v>206</v>
      </c>
      <c r="I283" s="233"/>
      <c r="J283" s="229"/>
      <c r="K283" s="229"/>
      <c r="L283" s="234"/>
      <c r="M283" s="235"/>
      <c r="N283" s="236"/>
      <c r="O283" s="236"/>
      <c r="P283" s="236"/>
      <c r="Q283" s="236"/>
      <c r="R283" s="236"/>
      <c r="S283" s="236"/>
      <c r="T283" s="237"/>
      <c r="U283" s="11"/>
      <c r="V283" s="11"/>
      <c r="W283" s="11"/>
      <c r="X283" s="11"/>
      <c r="Y283" s="11"/>
      <c r="Z283" s="11"/>
      <c r="AA283" s="11"/>
      <c r="AB283" s="11"/>
      <c r="AC283" s="11"/>
      <c r="AD283" s="11"/>
      <c r="AE283" s="11"/>
      <c r="AT283" s="238" t="s">
        <v>199</v>
      </c>
      <c r="AU283" s="238" t="s">
        <v>85</v>
      </c>
      <c r="AV283" s="11" t="s">
        <v>85</v>
      </c>
      <c r="AW283" s="11" t="s">
        <v>32</v>
      </c>
      <c r="AX283" s="11" t="s">
        <v>83</v>
      </c>
      <c r="AY283" s="238" t="s">
        <v>195</v>
      </c>
    </row>
    <row r="284" s="2" customFormat="1" ht="24.15" customHeight="1">
      <c r="A284" s="39"/>
      <c r="B284" s="40"/>
      <c r="C284" s="200" t="s">
        <v>296</v>
      </c>
      <c r="D284" s="200" t="s">
        <v>191</v>
      </c>
      <c r="E284" s="201" t="s">
        <v>2138</v>
      </c>
      <c r="F284" s="202" t="s">
        <v>2139</v>
      </c>
      <c r="G284" s="203" t="s">
        <v>513</v>
      </c>
      <c r="H284" s="204">
        <v>1.2</v>
      </c>
      <c r="I284" s="205"/>
      <c r="J284" s="206">
        <f>ROUND(I284*H284,2)</f>
        <v>0</v>
      </c>
      <c r="K284" s="202" t="s">
        <v>1412</v>
      </c>
      <c r="L284" s="45"/>
      <c r="M284" s="207" t="s">
        <v>1</v>
      </c>
      <c r="N284" s="208" t="s">
        <v>41</v>
      </c>
      <c r="O284" s="92"/>
      <c r="P284" s="209">
        <f>O284*H284</f>
        <v>0</v>
      </c>
      <c r="Q284" s="209">
        <v>0.0086800000000000002</v>
      </c>
      <c r="R284" s="209">
        <f>Q284*H284</f>
        <v>0.010416</v>
      </c>
      <c r="S284" s="209">
        <v>0</v>
      </c>
      <c r="T284" s="210">
        <f>S284*H284</f>
        <v>0</v>
      </c>
      <c r="U284" s="39"/>
      <c r="V284" s="39"/>
      <c r="W284" s="39"/>
      <c r="X284" s="39"/>
      <c r="Y284" s="39"/>
      <c r="Z284" s="39"/>
      <c r="AA284" s="39"/>
      <c r="AB284" s="39"/>
      <c r="AC284" s="39"/>
      <c r="AD284" s="39"/>
      <c r="AE284" s="39"/>
      <c r="AR284" s="211" t="s">
        <v>234</v>
      </c>
      <c r="AT284" s="211" t="s">
        <v>191</v>
      </c>
      <c r="AU284" s="211" t="s">
        <v>85</v>
      </c>
      <c r="AY284" s="18" t="s">
        <v>195</v>
      </c>
      <c r="BE284" s="212">
        <f>IF(N284="základní",J284,0)</f>
        <v>0</v>
      </c>
      <c r="BF284" s="212">
        <f>IF(N284="snížená",J284,0)</f>
        <v>0</v>
      </c>
      <c r="BG284" s="212">
        <f>IF(N284="zákl. přenesená",J284,0)</f>
        <v>0</v>
      </c>
      <c r="BH284" s="212">
        <f>IF(N284="sníž. přenesená",J284,0)</f>
        <v>0</v>
      </c>
      <c r="BI284" s="212">
        <f>IF(N284="nulová",J284,0)</f>
        <v>0</v>
      </c>
      <c r="BJ284" s="18" t="s">
        <v>83</v>
      </c>
      <c r="BK284" s="212">
        <f>ROUND(I284*H284,2)</f>
        <v>0</v>
      </c>
      <c r="BL284" s="18" t="s">
        <v>234</v>
      </c>
      <c r="BM284" s="211" t="s">
        <v>4038</v>
      </c>
    </row>
    <row r="285" s="10" customFormat="1">
      <c r="A285" s="10"/>
      <c r="B285" s="218"/>
      <c r="C285" s="219"/>
      <c r="D285" s="213" t="s">
        <v>199</v>
      </c>
      <c r="E285" s="220" t="s">
        <v>1</v>
      </c>
      <c r="F285" s="221" t="s">
        <v>3936</v>
      </c>
      <c r="G285" s="219"/>
      <c r="H285" s="220" t="s">
        <v>1</v>
      </c>
      <c r="I285" s="222"/>
      <c r="J285" s="219"/>
      <c r="K285" s="219"/>
      <c r="L285" s="223"/>
      <c r="M285" s="224"/>
      <c r="N285" s="225"/>
      <c r="O285" s="225"/>
      <c r="P285" s="225"/>
      <c r="Q285" s="225"/>
      <c r="R285" s="225"/>
      <c r="S285" s="225"/>
      <c r="T285" s="226"/>
      <c r="U285" s="10"/>
      <c r="V285" s="10"/>
      <c r="W285" s="10"/>
      <c r="X285" s="10"/>
      <c r="Y285" s="10"/>
      <c r="Z285" s="10"/>
      <c r="AA285" s="10"/>
      <c r="AB285" s="10"/>
      <c r="AC285" s="10"/>
      <c r="AD285" s="10"/>
      <c r="AE285" s="10"/>
      <c r="AT285" s="227" t="s">
        <v>199</v>
      </c>
      <c r="AU285" s="227" t="s">
        <v>85</v>
      </c>
      <c r="AV285" s="10" t="s">
        <v>83</v>
      </c>
      <c r="AW285" s="10" t="s">
        <v>32</v>
      </c>
      <c r="AX285" s="10" t="s">
        <v>76</v>
      </c>
      <c r="AY285" s="227" t="s">
        <v>195</v>
      </c>
    </row>
    <row r="286" s="10" customFormat="1">
      <c r="A286" s="10"/>
      <c r="B286" s="218"/>
      <c r="C286" s="219"/>
      <c r="D286" s="213" t="s">
        <v>199</v>
      </c>
      <c r="E286" s="220" t="s">
        <v>1</v>
      </c>
      <c r="F286" s="221" t="s">
        <v>4039</v>
      </c>
      <c r="G286" s="219"/>
      <c r="H286" s="220" t="s">
        <v>1</v>
      </c>
      <c r="I286" s="222"/>
      <c r="J286" s="219"/>
      <c r="K286" s="219"/>
      <c r="L286" s="223"/>
      <c r="M286" s="224"/>
      <c r="N286" s="225"/>
      <c r="O286" s="225"/>
      <c r="P286" s="225"/>
      <c r="Q286" s="225"/>
      <c r="R286" s="225"/>
      <c r="S286" s="225"/>
      <c r="T286" s="226"/>
      <c r="U286" s="10"/>
      <c r="V286" s="10"/>
      <c r="W286" s="10"/>
      <c r="X286" s="10"/>
      <c r="Y286" s="10"/>
      <c r="Z286" s="10"/>
      <c r="AA286" s="10"/>
      <c r="AB286" s="10"/>
      <c r="AC286" s="10"/>
      <c r="AD286" s="10"/>
      <c r="AE286" s="10"/>
      <c r="AT286" s="227" t="s">
        <v>199</v>
      </c>
      <c r="AU286" s="227" t="s">
        <v>85</v>
      </c>
      <c r="AV286" s="10" t="s">
        <v>83</v>
      </c>
      <c r="AW286" s="10" t="s">
        <v>32</v>
      </c>
      <c r="AX286" s="10" t="s">
        <v>76</v>
      </c>
      <c r="AY286" s="227" t="s">
        <v>195</v>
      </c>
    </row>
    <row r="287" s="11" customFormat="1">
      <c r="A287" s="11"/>
      <c r="B287" s="228"/>
      <c r="C287" s="229"/>
      <c r="D287" s="213" t="s">
        <v>199</v>
      </c>
      <c r="E287" s="230" t="s">
        <v>1</v>
      </c>
      <c r="F287" s="231" t="s">
        <v>4040</v>
      </c>
      <c r="G287" s="229"/>
      <c r="H287" s="232">
        <v>1.2</v>
      </c>
      <c r="I287" s="233"/>
      <c r="J287" s="229"/>
      <c r="K287" s="229"/>
      <c r="L287" s="234"/>
      <c r="M287" s="235"/>
      <c r="N287" s="236"/>
      <c r="O287" s="236"/>
      <c r="P287" s="236"/>
      <c r="Q287" s="236"/>
      <c r="R287" s="236"/>
      <c r="S287" s="236"/>
      <c r="T287" s="237"/>
      <c r="U287" s="11"/>
      <c r="V287" s="11"/>
      <c r="W287" s="11"/>
      <c r="X287" s="11"/>
      <c r="Y287" s="11"/>
      <c r="Z287" s="11"/>
      <c r="AA287" s="11"/>
      <c r="AB287" s="11"/>
      <c r="AC287" s="11"/>
      <c r="AD287" s="11"/>
      <c r="AE287" s="11"/>
      <c r="AT287" s="238" t="s">
        <v>199</v>
      </c>
      <c r="AU287" s="238" t="s">
        <v>85</v>
      </c>
      <c r="AV287" s="11" t="s">
        <v>85</v>
      </c>
      <c r="AW287" s="11" t="s">
        <v>32</v>
      </c>
      <c r="AX287" s="11" t="s">
        <v>76</v>
      </c>
      <c r="AY287" s="238" t="s">
        <v>195</v>
      </c>
    </row>
    <row r="288" s="15" customFormat="1">
      <c r="A288" s="15"/>
      <c r="B288" s="287"/>
      <c r="C288" s="288"/>
      <c r="D288" s="213" t="s">
        <v>199</v>
      </c>
      <c r="E288" s="289" t="s">
        <v>1</v>
      </c>
      <c r="F288" s="290" t="s">
        <v>1422</v>
      </c>
      <c r="G288" s="288"/>
      <c r="H288" s="291">
        <v>1.2</v>
      </c>
      <c r="I288" s="292"/>
      <c r="J288" s="288"/>
      <c r="K288" s="288"/>
      <c r="L288" s="293"/>
      <c r="M288" s="294"/>
      <c r="N288" s="295"/>
      <c r="O288" s="295"/>
      <c r="P288" s="295"/>
      <c r="Q288" s="295"/>
      <c r="R288" s="295"/>
      <c r="S288" s="295"/>
      <c r="T288" s="296"/>
      <c r="U288" s="15"/>
      <c r="V288" s="15"/>
      <c r="W288" s="15"/>
      <c r="X288" s="15"/>
      <c r="Y288" s="15"/>
      <c r="Z288" s="15"/>
      <c r="AA288" s="15"/>
      <c r="AB288" s="15"/>
      <c r="AC288" s="15"/>
      <c r="AD288" s="15"/>
      <c r="AE288" s="15"/>
      <c r="AT288" s="297" t="s">
        <v>199</v>
      </c>
      <c r="AU288" s="297" t="s">
        <v>85</v>
      </c>
      <c r="AV288" s="15" t="s">
        <v>234</v>
      </c>
      <c r="AW288" s="15" t="s">
        <v>32</v>
      </c>
      <c r="AX288" s="15" t="s">
        <v>83</v>
      </c>
      <c r="AY288" s="297" t="s">
        <v>195</v>
      </c>
    </row>
    <row r="289" s="2" customFormat="1" ht="16.5" customHeight="1">
      <c r="A289" s="39"/>
      <c r="B289" s="40"/>
      <c r="C289" s="200" t="s">
        <v>300</v>
      </c>
      <c r="D289" s="200" t="s">
        <v>191</v>
      </c>
      <c r="E289" s="201" t="s">
        <v>1458</v>
      </c>
      <c r="F289" s="202" t="s">
        <v>1459</v>
      </c>
      <c r="G289" s="203" t="s">
        <v>513</v>
      </c>
      <c r="H289" s="204">
        <v>18</v>
      </c>
      <c r="I289" s="205"/>
      <c r="J289" s="206">
        <f>ROUND(I289*H289,2)</f>
        <v>0</v>
      </c>
      <c r="K289" s="202" t="s">
        <v>1412</v>
      </c>
      <c r="L289" s="45"/>
      <c r="M289" s="207" t="s">
        <v>1</v>
      </c>
      <c r="N289" s="208" t="s">
        <v>41</v>
      </c>
      <c r="O289" s="92"/>
      <c r="P289" s="209">
        <f>O289*H289</f>
        <v>0</v>
      </c>
      <c r="Q289" s="209">
        <v>0.036900000000000002</v>
      </c>
      <c r="R289" s="209">
        <f>Q289*H289</f>
        <v>0.66420000000000001</v>
      </c>
      <c r="S289" s="209">
        <v>0</v>
      </c>
      <c r="T289" s="210">
        <f>S289*H289</f>
        <v>0</v>
      </c>
      <c r="U289" s="39"/>
      <c r="V289" s="39"/>
      <c r="W289" s="39"/>
      <c r="X289" s="39"/>
      <c r="Y289" s="39"/>
      <c r="Z289" s="39"/>
      <c r="AA289" s="39"/>
      <c r="AB289" s="39"/>
      <c r="AC289" s="39"/>
      <c r="AD289" s="39"/>
      <c r="AE289" s="39"/>
      <c r="AR289" s="211" t="s">
        <v>234</v>
      </c>
      <c r="AT289" s="211" t="s">
        <v>191</v>
      </c>
      <c r="AU289" s="211" t="s">
        <v>85</v>
      </c>
      <c r="AY289" s="18" t="s">
        <v>195</v>
      </c>
      <c r="BE289" s="212">
        <f>IF(N289="základní",J289,0)</f>
        <v>0</v>
      </c>
      <c r="BF289" s="212">
        <f>IF(N289="snížená",J289,0)</f>
        <v>0</v>
      </c>
      <c r="BG289" s="212">
        <f>IF(N289="zákl. přenesená",J289,0)</f>
        <v>0</v>
      </c>
      <c r="BH289" s="212">
        <f>IF(N289="sníž. přenesená",J289,0)</f>
        <v>0</v>
      </c>
      <c r="BI289" s="212">
        <f>IF(N289="nulová",J289,0)</f>
        <v>0</v>
      </c>
      <c r="BJ289" s="18" t="s">
        <v>83</v>
      </c>
      <c r="BK289" s="212">
        <f>ROUND(I289*H289,2)</f>
        <v>0</v>
      </c>
      <c r="BL289" s="18" t="s">
        <v>234</v>
      </c>
      <c r="BM289" s="211" t="s">
        <v>4041</v>
      </c>
    </row>
    <row r="290" s="10" customFormat="1">
      <c r="A290" s="10"/>
      <c r="B290" s="218"/>
      <c r="C290" s="219"/>
      <c r="D290" s="213" t="s">
        <v>199</v>
      </c>
      <c r="E290" s="220" t="s">
        <v>1</v>
      </c>
      <c r="F290" s="221" t="s">
        <v>3936</v>
      </c>
      <c r="G290" s="219"/>
      <c r="H290" s="220" t="s">
        <v>1</v>
      </c>
      <c r="I290" s="222"/>
      <c r="J290" s="219"/>
      <c r="K290" s="219"/>
      <c r="L290" s="223"/>
      <c r="M290" s="224"/>
      <c r="N290" s="225"/>
      <c r="O290" s="225"/>
      <c r="P290" s="225"/>
      <c r="Q290" s="225"/>
      <c r="R290" s="225"/>
      <c r="S290" s="225"/>
      <c r="T290" s="226"/>
      <c r="U290" s="10"/>
      <c r="V290" s="10"/>
      <c r="W290" s="10"/>
      <c r="X290" s="10"/>
      <c r="Y290" s="10"/>
      <c r="Z290" s="10"/>
      <c r="AA290" s="10"/>
      <c r="AB290" s="10"/>
      <c r="AC290" s="10"/>
      <c r="AD290" s="10"/>
      <c r="AE290" s="10"/>
      <c r="AT290" s="227" t="s">
        <v>199</v>
      </c>
      <c r="AU290" s="227" t="s">
        <v>85</v>
      </c>
      <c r="AV290" s="10" t="s">
        <v>83</v>
      </c>
      <c r="AW290" s="10" t="s">
        <v>32</v>
      </c>
      <c r="AX290" s="10" t="s">
        <v>76</v>
      </c>
      <c r="AY290" s="227" t="s">
        <v>195</v>
      </c>
    </row>
    <row r="291" s="10" customFormat="1">
      <c r="A291" s="10"/>
      <c r="B291" s="218"/>
      <c r="C291" s="219"/>
      <c r="D291" s="213" t="s">
        <v>199</v>
      </c>
      <c r="E291" s="220" t="s">
        <v>1</v>
      </c>
      <c r="F291" s="221" t="s">
        <v>4039</v>
      </c>
      <c r="G291" s="219"/>
      <c r="H291" s="220" t="s">
        <v>1</v>
      </c>
      <c r="I291" s="222"/>
      <c r="J291" s="219"/>
      <c r="K291" s="219"/>
      <c r="L291" s="223"/>
      <c r="M291" s="224"/>
      <c r="N291" s="225"/>
      <c r="O291" s="225"/>
      <c r="P291" s="225"/>
      <c r="Q291" s="225"/>
      <c r="R291" s="225"/>
      <c r="S291" s="225"/>
      <c r="T291" s="226"/>
      <c r="U291" s="10"/>
      <c r="V291" s="10"/>
      <c r="W291" s="10"/>
      <c r="X291" s="10"/>
      <c r="Y291" s="10"/>
      <c r="Z291" s="10"/>
      <c r="AA291" s="10"/>
      <c r="AB291" s="10"/>
      <c r="AC291" s="10"/>
      <c r="AD291" s="10"/>
      <c r="AE291" s="10"/>
      <c r="AT291" s="227" t="s">
        <v>199</v>
      </c>
      <c r="AU291" s="227" t="s">
        <v>85</v>
      </c>
      <c r="AV291" s="10" t="s">
        <v>83</v>
      </c>
      <c r="AW291" s="10" t="s">
        <v>32</v>
      </c>
      <c r="AX291" s="10" t="s">
        <v>76</v>
      </c>
      <c r="AY291" s="227" t="s">
        <v>195</v>
      </c>
    </row>
    <row r="292" s="11" customFormat="1">
      <c r="A292" s="11"/>
      <c r="B292" s="228"/>
      <c r="C292" s="229"/>
      <c r="D292" s="213" t="s">
        <v>199</v>
      </c>
      <c r="E292" s="230" t="s">
        <v>1</v>
      </c>
      <c r="F292" s="231" t="s">
        <v>4042</v>
      </c>
      <c r="G292" s="229"/>
      <c r="H292" s="232">
        <v>15.6</v>
      </c>
      <c r="I292" s="233"/>
      <c r="J292" s="229"/>
      <c r="K292" s="229"/>
      <c r="L292" s="234"/>
      <c r="M292" s="235"/>
      <c r="N292" s="236"/>
      <c r="O292" s="236"/>
      <c r="P292" s="236"/>
      <c r="Q292" s="236"/>
      <c r="R292" s="236"/>
      <c r="S292" s="236"/>
      <c r="T292" s="237"/>
      <c r="U292" s="11"/>
      <c r="V292" s="11"/>
      <c r="W292" s="11"/>
      <c r="X292" s="11"/>
      <c r="Y292" s="11"/>
      <c r="Z292" s="11"/>
      <c r="AA292" s="11"/>
      <c r="AB292" s="11"/>
      <c r="AC292" s="11"/>
      <c r="AD292" s="11"/>
      <c r="AE292" s="11"/>
      <c r="AT292" s="238" t="s">
        <v>199</v>
      </c>
      <c r="AU292" s="238" t="s">
        <v>85</v>
      </c>
      <c r="AV292" s="11" t="s">
        <v>85</v>
      </c>
      <c r="AW292" s="11" t="s">
        <v>32</v>
      </c>
      <c r="AX292" s="11" t="s">
        <v>76</v>
      </c>
      <c r="AY292" s="238" t="s">
        <v>195</v>
      </c>
    </row>
    <row r="293" s="10" customFormat="1">
      <c r="A293" s="10"/>
      <c r="B293" s="218"/>
      <c r="C293" s="219"/>
      <c r="D293" s="213" t="s">
        <v>199</v>
      </c>
      <c r="E293" s="220" t="s">
        <v>1</v>
      </c>
      <c r="F293" s="221" t="s">
        <v>4043</v>
      </c>
      <c r="G293" s="219"/>
      <c r="H293" s="220" t="s">
        <v>1</v>
      </c>
      <c r="I293" s="222"/>
      <c r="J293" s="219"/>
      <c r="K293" s="219"/>
      <c r="L293" s="223"/>
      <c r="M293" s="224"/>
      <c r="N293" s="225"/>
      <c r="O293" s="225"/>
      <c r="P293" s="225"/>
      <c r="Q293" s="225"/>
      <c r="R293" s="225"/>
      <c r="S293" s="225"/>
      <c r="T293" s="226"/>
      <c r="U293" s="10"/>
      <c r="V293" s="10"/>
      <c r="W293" s="10"/>
      <c r="X293" s="10"/>
      <c r="Y293" s="10"/>
      <c r="Z293" s="10"/>
      <c r="AA293" s="10"/>
      <c r="AB293" s="10"/>
      <c r="AC293" s="10"/>
      <c r="AD293" s="10"/>
      <c r="AE293" s="10"/>
      <c r="AT293" s="227" t="s">
        <v>199</v>
      </c>
      <c r="AU293" s="227" t="s">
        <v>85</v>
      </c>
      <c r="AV293" s="10" t="s">
        <v>83</v>
      </c>
      <c r="AW293" s="10" t="s">
        <v>32</v>
      </c>
      <c r="AX293" s="10" t="s">
        <v>76</v>
      </c>
      <c r="AY293" s="227" t="s">
        <v>195</v>
      </c>
    </row>
    <row r="294" s="11" customFormat="1">
      <c r="A294" s="11"/>
      <c r="B294" s="228"/>
      <c r="C294" s="229"/>
      <c r="D294" s="213" t="s">
        <v>199</v>
      </c>
      <c r="E294" s="230" t="s">
        <v>1</v>
      </c>
      <c r="F294" s="231" t="s">
        <v>4044</v>
      </c>
      <c r="G294" s="229"/>
      <c r="H294" s="232">
        <v>2.3999999999999999</v>
      </c>
      <c r="I294" s="233"/>
      <c r="J294" s="229"/>
      <c r="K294" s="229"/>
      <c r="L294" s="234"/>
      <c r="M294" s="235"/>
      <c r="N294" s="236"/>
      <c r="O294" s="236"/>
      <c r="P294" s="236"/>
      <c r="Q294" s="236"/>
      <c r="R294" s="236"/>
      <c r="S294" s="236"/>
      <c r="T294" s="237"/>
      <c r="U294" s="11"/>
      <c r="V294" s="11"/>
      <c r="W294" s="11"/>
      <c r="X294" s="11"/>
      <c r="Y294" s="11"/>
      <c r="Z294" s="11"/>
      <c r="AA294" s="11"/>
      <c r="AB294" s="11"/>
      <c r="AC294" s="11"/>
      <c r="AD294" s="11"/>
      <c r="AE294" s="11"/>
      <c r="AT294" s="238" t="s">
        <v>199</v>
      </c>
      <c r="AU294" s="238" t="s">
        <v>85</v>
      </c>
      <c r="AV294" s="11" t="s">
        <v>85</v>
      </c>
      <c r="AW294" s="11" t="s">
        <v>32</v>
      </c>
      <c r="AX294" s="11" t="s">
        <v>76</v>
      </c>
      <c r="AY294" s="238" t="s">
        <v>195</v>
      </c>
    </row>
    <row r="295" s="15" customFormat="1">
      <c r="A295" s="15"/>
      <c r="B295" s="287"/>
      <c r="C295" s="288"/>
      <c r="D295" s="213" t="s">
        <v>199</v>
      </c>
      <c r="E295" s="289" t="s">
        <v>1</v>
      </c>
      <c r="F295" s="290" t="s">
        <v>1422</v>
      </c>
      <c r="G295" s="288"/>
      <c r="H295" s="291">
        <v>18</v>
      </c>
      <c r="I295" s="292"/>
      <c r="J295" s="288"/>
      <c r="K295" s="288"/>
      <c r="L295" s="293"/>
      <c r="M295" s="294"/>
      <c r="N295" s="295"/>
      <c r="O295" s="295"/>
      <c r="P295" s="295"/>
      <c r="Q295" s="295"/>
      <c r="R295" s="295"/>
      <c r="S295" s="295"/>
      <c r="T295" s="296"/>
      <c r="U295" s="15"/>
      <c r="V295" s="15"/>
      <c r="W295" s="15"/>
      <c r="X295" s="15"/>
      <c r="Y295" s="15"/>
      <c r="Z295" s="15"/>
      <c r="AA295" s="15"/>
      <c r="AB295" s="15"/>
      <c r="AC295" s="15"/>
      <c r="AD295" s="15"/>
      <c r="AE295" s="15"/>
      <c r="AT295" s="297" t="s">
        <v>199</v>
      </c>
      <c r="AU295" s="297" t="s">
        <v>85</v>
      </c>
      <c r="AV295" s="15" t="s">
        <v>234</v>
      </c>
      <c r="AW295" s="15" t="s">
        <v>32</v>
      </c>
      <c r="AX295" s="15" t="s">
        <v>83</v>
      </c>
      <c r="AY295" s="297" t="s">
        <v>195</v>
      </c>
    </row>
    <row r="296" s="2" customFormat="1" ht="24.15" customHeight="1">
      <c r="A296" s="39"/>
      <c r="B296" s="40"/>
      <c r="C296" s="200" t="s">
        <v>7</v>
      </c>
      <c r="D296" s="200" t="s">
        <v>191</v>
      </c>
      <c r="E296" s="201" t="s">
        <v>4045</v>
      </c>
      <c r="F296" s="202" t="s">
        <v>4046</v>
      </c>
      <c r="G296" s="203" t="s">
        <v>513</v>
      </c>
      <c r="H296" s="204">
        <v>1.2</v>
      </c>
      <c r="I296" s="205"/>
      <c r="J296" s="206">
        <f>ROUND(I296*H296,2)</f>
        <v>0</v>
      </c>
      <c r="K296" s="202" t="s">
        <v>1412</v>
      </c>
      <c r="L296" s="45"/>
      <c r="M296" s="207" t="s">
        <v>1</v>
      </c>
      <c r="N296" s="208" t="s">
        <v>41</v>
      </c>
      <c r="O296" s="92"/>
      <c r="P296" s="209">
        <f>O296*H296</f>
        <v>0</v>
      </c>
      <c r="Q296" s="209">
        <v>0.0086800000000000002</v>
      </c>
      <c r="R296" s="209">
        <f>Q296*H296</f>
        <v>0.010416</v>
      </c>
      <c r="S296" s="209">
        <v>0</v>
      </c>
      <c r="T296" s="210">
        <f>S296*H296</f>
        <v>0</v>
      </c>
      <c r="U296" s="39"/>
      <c r="V296" s="39"/>
      <c r="W296" s="39"/>
      <c r="X296" s="39"/>
      <c r="Y296" s="39"/>
      <c r="Z296" s="39"/>
      <c r="AA296" s="39"/>
      <c r="AB296" s="39"/>
      <c r="AC296" s="39"/>
      <c r="AD296" s="39"/>
      <c r="AE296" s="39"/>
      <c r="AR296" s="211" t="s">
        <v>234</v>
      </c>
      <c r="AT296" s="211" t="s">
        <v>191</v>
      </c>
      <c r="AU296" s="211" t="s">
        <v>85</v>
      </c>
      <c r="AY296" s="18" t="s">
        <v>195</v>
      </c>
      <c r="BE296" s="212">
        <f>IF(N296="základní",J296,0)</f>
        <v>0</v>
      </c>
      <c r="BF296" s="212">
        <f>IF(N296="snížená",J296,0)</f>
        <v>0</v>
      </c>
      <c r="BG296" s="212">
        <f>IF(N296="zákl. přenesená",J296,0)</f>
        <v>0</v>
      </c>
      <c r="BH296" s="212">
        <f>IF(N296="sníž. přenesená",J296,0)</f>
        <v>0</v>
      </c>
      <c r="BI296" s="212">
        <f>IF(N296="nulová",J296,0)</f>
        <v>0</v>
      </c>
      <c r="BJ296" s="18" t="s">
        <v>83</v>
      </c>
      <c r="BK296" s="212">
        <f>ROUND(I296*H296,2)</f>
        <v>0</v>
      </c>
      <c r="BL296" s="18" t="s">
        <v>234</v>
      </c>
      <c r="BM296" s="211" t="s">
        <v>4047</v>
      </c>
    </row>
    <row r="297" s="10" customFormat="1">
      <c r="A297" s="10"/>
      <c r="B297" s="218"/>
      <c r="C297" s="219"/>
      <c r="D297" s="213" t="s">
        <v>199</v>
      </c>
      <c r="E297" s="220" t="s">
        <v>1</v>
      </c>
      <c r="F297" s="221" t="s">
        <v>3936</v>
      </c>
      <c r="G297" s="219"/>
      <c r="H297" s="220" t="s">
        <v>1</v>
      </c>
      <c r="I297" s="222"/>
      <c r="J297" s="219"/>
      <c r="K297" s="219"/>
      <c r="L297" s="223"/>
      <c r="M297" s="224"/>
      <c r="N297" s="225"/>
      <c r="O297" s="225"/>
      <c r="P297" s="225"/>
      <c r="Q297" s="225"/>
      <c r="R297" s="225"/>
      <c r="S297" s="225"/>
      <c r="T297" s="226"/>
      <c r="U297" s="10"/>
      <c r="V297" s="10"/>
      <c r="W297" s="10"/>
      <c r="X297" s="10"/>
      <c r="Y297" s="10"/>
      <c r="Z297" s="10"/>
      <c r="AA297" s="10"/>
      <c r="AB297" s="10"/>
      <c r="AC297" s="10"/>
      <c r="AD297" s="10"/>
      <c r="AE297" s="10"/>
      <c r="AT297" s="227" t="s">
        <v>199</v>
      </c>
      <c r="AU297" s="227" t="s">
        <v>85</v>
      </c>
      <c r="AV297" s="10" t="s">
        <v>83</v>
      </c>
      <c r="AW297" s="10" t="s">
        <v>32</v>
      </c>
      <c r="AX297" s="10" t="s">
        <v>76</v>
      </c>
      <c r="AY297" s="227" t="s">
        <v>195</v>
      </c>
    </row>
    <row r="298" s="10" customFormat="1">
      <c r="A298" s="10"/>
      <c r="B298" s="218"/>
      <c r="C298" s="219"/>
      <c r="D298" s="213" t="s">
        <v>199</v>
      </c>
      <c r="E298" s="220" t="s">
        <v>1</v>
      </c>
      <c r="F298" s="221" t="s">
        <v>4039</v>
      </c>
      <c r="G298" s="219"/>
      <c r="H298" s="220" t="s">
        <v>1</v>
      </c>
      <c r="I298" s="222"/>
      <c r="J298" s="219"/>
      <c r="K298" s="219"/>
      <c r="L298" s="223"/>
      <c r="M298" s="224"/>
      <c r="N298" s="225"/>
      <c r="O298" s="225"/>
      <c r="P298" s="225"/>
      <c r="Q298" s="225"/>
      <c r="R298" s="225"/>
      <c r="S298" s="225"/>
      <c r="T298" s="226"/>
      <c r="U298" s="10"/>
      <c r="V298" s="10"/>
      <c r="W298" s="10"/>
      <c r="X298" s="10"/>
      <c r="Y298" s="10"/>
      <c r="Z298" s="10"/>
      <c r="AA298" s="10"/>
      <c r="AB298" s="10"/>
      <c r="AC298" s="10"/>
      <c r="AD298" s="10"/>
      <c r="AE298" s="10"/>
      <c r="AT298" s="227" t="s">
        <v>199</v>
      </c>
      <c r="AU298" s="227" t="s">
        <v>85</v>
      </c>
      <c r="AV298" s="10" t="s">
        <v>83</v>
      </c>
      <c r="AW298" s="10" t="s">
        <v>32</v>
      </c>
      <c r="AX298" s="10" t="s">
        <v>76</v>
      </c>
      <c r="AY298" s="227" t="s">
        <v>195</v>
      </c>
    </row>
    <row r="299" s="11" customFormat="1">
      <c r="A299" s="11"/>
      <c r="B299" s="228"/>
      <c r="C299" s="229"/>
      <c r="D299" s="213" t="s">
        <v>199</v>
      </c>
      <c r="E299" s="230" t="s">
        <v>1</v>
      </c>
      <c r="F299" s="231" t="s">
        <v>4040</v>
      </c>
      <c r="G299" s="229"/>
      <c r="H299" s="232">
        <v>1.2</v>
      </c>
      <c r="I299" s="233"/>
      <c r="J299" s="229"/>
      <c r="K299" s="229"/>
      <c r="L299" s="234"/>
      <c r="M299" s="235"/>
      <c r="N299" s="236"/>
      <c r="O299" s="236"/>
      <c r="P299" s="236"/>
      <c r="Q299" s="236"/>
      <c r="R299" s="236"/>
      <c r="S299" s="236"/>
      <c r="T299" s="237"/>
      <c r="U299" s="11"/>
      <c r="V299" s="11"/>
      <c r="W299" s="11"/>
      <c r="X299" s="11"/>
      <c r="Y299" s="11"/>
      <c r="Z299" s="11"/>
      <c r="AA299" s="11"/>
      <c r="AB299" s="11"/>
      <c r="AC299" s="11"/>
      <c r="AD299" s="11"/>
      <c r="AE299" s="11"/>
      <c r="AT299" s="238" t="s">
        <v>199</v>
      </c>
      <c r="AU299" s="238" t="s">
        <v>85</v>
      </c>
      <c r="AV299" s="11" t="s">
        <v>85</v>
      </c>
      <c r="AW299" s="11" t="s">
        <v>32</v>
      </c>
      <c r="AX299" s="11" t="s">
        <v>76</v>
      </c>
      <c r="AY299" s="238" t="s">
        <v>195</v>
      </c>
    </row>
    <row r="300" s="15" customFormat="1">
      <c r="A300" s="15"/>
      <c r="B300" s="287"/>
      <c r="C300" s="288"/>
      <c r="D300" s="213" t="s">
        <v>199</v>
      </c>
      <c r="E300" s="289" t="s">
        <v>1</v>
      </c>
      <c r="F300" s="290" t="s">
        <v>1422</v>
      </c>
      <c r="G300" s="288"/>
      <c r="H300" s="291">
        <v>1.2</v>
      </c>
      <c r="I300" s="292"/>
      <c r="J300" s="288"/>
      <c r="K300" s="288"/>
      <c r="L300" s="293"/>
      <c r="M300" s="294"/>
      <c r="N300" s="295"/>
      <c r="O300" s="295"/>
      <c r="P300" s="295"/>
      <c r="Q300" s="295"/>
      <c r="R300" s="295"/>
      <c r="S300" s="295"/>
      <c r="T300" s="296"/>
      <c r="U300" s="15"/>
      <c r="V300" s="15"/>
      <c r="W300" s="15"/>
      <c r="X300" s="15"/>
      <c r="Y300" s="15"/>
      <c r="Z300" s="15"/>
      <c r="AA300" s="15"/>
      <c r="AB300" s="15"/>
      <c r="AC300" s="15"/>
      <c r="AD300" s="15"/>
      <c r="AE300" s="15"/>
      <c r="AT300" s="297" t="s">
        <v>199</v>
      </c>
      <c r="AU300" s="297" t="s">
        <v>85</v>
      </c>
      <c r="AV300" s="15" t="s">
        <v>234</v>
      </c>
      <c r="AW300" s="15" t="s">
        <v>32</v>
      </c>
      <c r="AX300" s="15" t="s">
        <v>83</v>
      </c>
      <c r="AY300" s="297" t="s">
        <v>195</v>
      </c>
    </row>
    <row r="301" s="2" customFormat="1" ht="24.15" customHeight="1">
      <c r="A301" s="39"/>
      <c r="B301" s="40"/>
      <c r="C301" s="200" t="s">
        <v>307</v>
      </c>
      <c r="D301" s="200" t="s">
        <v>191</v>
      </c>
      <c r="E301" s="201" t="s">
        <v>4048</v>
      </c>
      <c r="F301" s="202" t="s">
        <v>4049</v>
      </c>
      <c r="G301" s="203" t="s">
        <v>513</v>
      </c>
      <c r="H301" s="204">
        <v>2.3999999999999999</v>
      </c>
      <c r="I301" s="205"/>
      <c r="J301" s="206">
        <f>ROUND(I301*H301,2)</f>
        <v>0</v>
      </c>
      <c r="K301" s="202" t="s">
        <v>1412</v>
      </c>
      <c r="L301" s="45"/>
      <c r="M301" s="207" t="s">
        <v>1</v>
      </c>
      <c r="N301" s="208" t="s">
        <v>41</v>
      </c>
      <c r="O301" s="92"/>
      <c r="P301" s="209">
        <f>O301*H301</f>
        <v>0</v>
      </c>
      <c r="Q301" s="209">
        <v>0.01068</v>
      </c>
      <c r="R301" s="209">
        <f>Q301*H301</f>
        <v>0.025631999999999999</v>
      </c>
      <c r="S301" s="209">
        <v>0</v>
      </c>
      <c r="T301" s="210">
        <f>S301*H301</f>
        <v>0</v>
      </c>
      <c r="U301" s="39"/>
      <c r="V301" s="39"/>
      <c r="W301" s="39"/>
      <c r="X301" s="39"/>
      <c r="Y301" s="39"/>
      <c r="Z301" s="39"/>
      <c r="AA301" s="39"/>
      <c r="AB301" s="39"/>
      <c r="AC301" s="39"/>
      <c r="AD301" s="39"/>
      <c r="AE301" s="39"/>
      <c r="AR301" s="211" t="s">
        <v>234</v>
      </c>
      <c r="AT301" s="211" t="s">
        <v>191</v>
      </c>
      <c r="AU301" s="211" t="s">
        <v>85</v>
      </c>
      <c r="AY301" s="18" t="s">
        <v>195</v>
      </c>
      <c r="BE301" s="212">
        <f>IF(N301="základní",J301,0)</f>
        <v>0</v>
      </c>
      <c r="BF301" s="212">
        <f>IF(N301="snížená",J301,0)</f>
        <v>0</v>
      </c>
      <c r="BG301" s="212">
        <f>IF(N301="zákl. přenesená",J301,0)</f>
        <v>0</v>
      </c>
      <c r="BH301" s="212">
        <f>IF(N301="sníž. přenesená",J301,0)</f>
        <v>0</v>
      </c>
      <c r="BI301" s="212">
        <f>IF(N301="nulová",J301,0)</f>
        <v>0</v>
      </c>
      <c r="BJ301" s="18" t="s">
        <v>83</v>
      </c>
      <c r="BK301" s="212">
        <f>ROUND(I301*H301,2)</f>
        <v>0</v>
      </c>
      <c r="BL301" s="18" t="s">
        <v>234</v>
      </c>
      <c r="BM301" s="211" t="s">
        <v>4050</v>
      </c>
    </row>
    <row r="302" s="10" customFormat="1">
      <c r="A302" s="10"/>
      <c r="B302" s="218"/>
      <c r="C302" s="219"/>
      <c r="D302" s="213" t="s">
        <v>199</v>
      </c>
      <c r="E302" s="220" t="s">
        <v>1</v>
      </c>
      <c r="F302" s="221" t="s">
        <v>3936</v>
      </c>
      <c r="G302" s="219"/>
      <c r="H302" s="220" t="s">
        <v>1</v>
      </c>
      <c r="I302" s="222"/>
      <c r="J302" s="219"/>
      <c r="K302" s="219"/>
      <c r="L302" s="223"/>
      <c r="M302" s="224"/>
      <c r="N302" s="225"/>
      <c r="O302" s="225"/>
      <c r="P302" s="225"/>
      <c r="Q302" s="225"/>
      <c r="R302" s="225"/>
      <c r="S302" s="225"/>
      <c r="T302" s="226"/>
      <c r="U302" s="10"/>
      <c r="V302" s="10"/>
      <c r="W302" s="10"/>
      <c r="X302" s="10"/>
      <c r="Y302" s="10"/>
      <c r="Z302" s="10"/>
      <c r="AA302" s="10"/>
      <c r="AB302" s="10"/>
      <c r="AC302" s="10"/>
      <c r="AD302" s="10"/>
      <c r="AE302" s="10"/>
      <c r="AT302" s="227" t="s">
        <v>199</v>
      </c>
      <c r="AU302" s="227" t="s">
        <v>85</v>
      </c>
      <c r="AV302" s="10" t="s">
        <v>83</v>
      </c>
      <c r="AW302" s="10" t="s">
        <v>32</v>
      </c>
      <c r="AX302" s="10" t="s">
        <v>76</v>
      </c>
      <c r="AY302" s="227" t="s">
        <v>195</v>
      </c>
    </row>
    <row r="303" s="10" customFormat="1">
      <c r="A303" s="10"/>
      <c r="B303" s="218"/>
      <c r="C303" s="219"/>
      <c r="D303" s="213" t="s">
        <v>199</v>
      </c>
      <c r="E303" s="220" t="s">
        <v>1</v>
      </c>
      <c r="F303" s="221" t="s">
        <v>4039</v>
      </c>
      <c r="G303" s="219"/>
      <c r="H303" s="220" t="s">
        <v>1</v>
      </c>
      <c r="I303" s="222"/>
      <c r="J303" s="219"/>
      <c r="K303" s="219"/>
      <c r="L303" s="223"/>
      <c r="M303" s="224"/>
      <c r="N303" s="225"/>
      <c r="O303" s="225"/>
      <c r="P303" s="225"/>
      <c r="Q303" s="225"/>
      <c r="R303" s="225"/>
      <c r="S303" s="225"/>
      <c r="T303" s="226"/>
      <c r="U303" s="10"/>
      <c r="V303" s="10"/>
      <c r="W303" s="10"/>
      <c r="X303" s="10"/>
      <c r="Y303" s="10"/>
      <c r="Z303" s="10"/>
      <c r="AA303" s="10"/>
      <c r="AB303" s="10"/>
      <c r="AC303" s="10"/>
      <c r="AD303" s="10"/>
      <c r="AE303" s="10"/>
      <c r="AT303" s="227" t="s">
        <v>199</v>
      </c>
      <c r="AU303" s="227" t="s">
        <v>85</v>
      </c>
      <c r="AV303" s="10" t="s">
        <v>83</v>
      </c>
      <c r="AW303" s="10" t="s">
        <v>32</v>
      </c>
      <c r="AX303" s="10" t="s">
        <v>76</v>
      </c>
      <c r="AY303" s="227" t="s">
        <v>195</v>
      </c>
    </row>
    <row r="304" s="11" customFormat="1">
      <c r="A304" s="11"/>
      <c r="B304" s="228"/>
      <c r="C304" s="229"/>
      <c r="D304" s="213" t="s">
        <v>199</v>
      </c>
      <c r="E304" s="230" t="s">
        <v>1</v>
      </c>
      <c r="F304" s="231" t="s">
        <v>4044</v>
      </c>
      <c r="G304" s="229"/>
      <c r="H304" s="232">
        <v>2.3999999999999999</v>
      </c>
      <c r="I304" s="233"/>
      <c r="J304" s="229"/>
      <c r="K304" s="229"/>
      <c r="L304" s="234"/>
      <c r="M304" s="235"/>
      <c r="N304" s="236"/>
      <c r="O304" s="236"/>
      <c r="P304" s="236"/>
      <c r="Q304" s="236"/>
      <c r="R304" s="236"/>
      <c r="S304" s="236"/>
      <c r="T304" s="237"/>
      <c r="U304" s="11"/>
      <c r="V304" s="11"/>
      <c r="W304" s="11"/>
      <c r="X304" s="11"/>
      <c r="Y304" s="11"/>
      <c r="Z304" s="11"/>
      <c r="AA304" s="11"/>
      <c r="AB304" s="11"/>
      <c r="AC304" s="11"/>
      <c r="AD304" s="11"/>
      <c r="AE304" s="11"/>
      <c r="AT304" s="238" t="s">
        <v>199</v>
      </c>
      <c r="AU304" s="238" t="s">
        <v>85</v>
      </c>
      <c r="AV304" s="11" t="s">
        <v>85</v>
      </c>
      <c r="AW304" s="11" t="s">
        <v>32</v>
      </c>
      <c r="AX304" s="11" t="s">
        <v>76</v>
      </c>
      <c r="AY304" s="238" t="s">
        <v>195</v>
      </c>
    </row>
    <row r="305" s="15" customFormat="1">
      <c r="A305" s="15"/>
      <c r="B305" s="287"/>
      <c r="C305" s="288"/>
      <c r="D305" s="213" t="s">
        <v>199</v>
      </c>
      <c r="E305" s="289" t="s">
        <v>1</v>
      </c>
      <c r="F305" s="290" t="s">
        <v>1422</v>
      </c>
      <c r="G305" s="288"/>
      <c r="H305" s="291">
        <v>2.3999999999999999</v>
      </c>
      <c r="I305" s="292"/>
      <c r="J305" s="288"/>
      <c r="K305" s="288"/>
      <c r="L305" s="293"/>
      <c r="M305" s="294"/>
      <c r="N305" s="295"/>
      <c r="O305" s="295"/>
      <c r="P305" s="295"/>
      <c r="Q305" s="295"/>
      <c r="R305" s="295"/>
      <c r="S305" s="295"/>
      <c r="T305" s="296"/>
      <c r="U305" s="15"/>
      <c r="V305" s="15"/>
      <c r="W305" s="15"/>
      <c r="X305" s="15"/>
      <c r="Y305" s="15"/>
      <c r="Z305" s="15"/>
      <c r="AA305" s="15"/>
      <c r="AB305" s="15"/>
      <c r="AC305" s="15"/>
      <c r="AD305" s="15"/>
      <c r="AE305" s="15"/>
      <c r="AT305" s="297" t="s">
        <v>199</v>
      </c>
      <c r="AU305" s="297" t="s">
        <v>85</v>
      </c>
      <c r="AV305" s="15" t="s">
        <v>234</v>
      </c>
      <c r="AW305" s="15" t="s">
        <v>32</v>
      </c>
      <c r="AX305" s="15" t="s">
        <v>83</v>
      </c>
      <c r="AY305" s="297" t="s">
        <v>195</v>
      </c>
    </row>
    <row r="306" s="2" customFormat="1" ht="24.15" customHeight="1">
      <c r="A306" s="39"/>
      <c r="B306" s="40"/>
      <c r="C306" s="200" t="s">
        <v>311</v>
      </c>
      <c r="D306" s="200" t="s">
        <v>191</v>
      </c>
      <c r="E306" s="201" t="s">
        <v>1468</v>
      </c>
      <c r="F306" s="202" t="s">
        <v>1469</v>
      </c>
      <c r="G306" s="203" t="s">
        <v>513</v>
      </c>
      <c r="H306" s="204">
        <v>4.7999999999999998</v>
      </c>
      <c r="I306" s="205"/>
      <c r="J306" s="206">
        <f>ROUND(I306*H306,2)</f>
        <v>0</v>
      </c>
      <c r="K306" s="202" t="s">
        <v>1412</v>
      </c>
      <c r="L306" s="45"/>
      <c r="M306" s="207" t="s">
        <v>1</v>
      </c>
      <c r="N306" s="208" t="s">
        <v>41</v>
      </c>
      <c r="O306" s="92"/>
      <c r="P306" s="209">
        <f>O306*H306</f>
        <v>0</v>
      </c>
      <c r="Q306" s="209">
        <v>0.01269</v>
      </c>
      <c r="R306" s="209">
        <f>Q306*H306</f>
        <v>0.060911999999999994</v>
      </c>
      <c r="S306" s="209">
        <v>0</v>
      </c>
      <c r="T306" s="210">
        <f>S306*H306</f>
        <v>0</v>
      </c>
      <c r="U306" s="39"/>
      <c r="V306" s="39"/>
      <c r="W306" s="39"/>
      <c r="X306" s="39"/>
      <c r="Y306" s="39"/>
      <c r="Z306" s="39"/>
      <c r="AA306" s="39"/>
      <c r="AB306" s="39"/>
      <c r="AC306" s="39"/>
      <c r="AD306" s="39"/>
      <c r="AE306" s="39"/>
      <c r="AR306" s="211" t="s">
        <v>234</v>
      </c>
      <c r="AT306" s="211" t="s">
        <v>191</v>
      </c>
      <c r="AU306" s="211" t="s">
        <v>85</v>
      </c>
      <c r="AY306" s="18" t="s">
        <v>195</v>
      </c>
      <c r="BE306" s="212">
        <f>IF(N306="základní",J306,0)</f>
        <v>0</v>
      </c>
      <c r="BF306" s="212">
        <f>IF(N306="snížená",J306,0)</f>
        <v>0</v>
      </c>
      <c r="BG306" s="212">
        <f>IF(N306="zákl. přenesená",J306,0)</f>
        <v>0</v>
      </c>
      <c r="BH306" s="212">
        <f>IF(N306="sníž. přenesená",J306,0)</f>
        <v>0</v>
      </c>
      <c r="BI306" s="212">
        <f>IF(N306="nulová",J306,0)</f>
        <v>0</v>
      </c>
      <c r="BJ306" s="18" t="s">
        <v>83</v>
      </c>
      <c r="BK306" s="212">
        <f>ROUND(I306*H306,2)</f>
        <v>0</v>
      </c>
      <c r="BL306" s="18" t="s">
        <v>234</v>
      </c>
      <c r="BM306" s="211" t="s">
        <v>4051</v>
      </c>
    </row>
    <row r="307" s="10" customFormat="1">
      <c r="A307" s="10"/>
      <c r="B307" s="218"/>
      <c r="C307" s="219"/>
      <c r="D307" s="213" t="s">
        <v>199</v>
      </c>
      <c r="E307" s="220" t="s">
        <v>1</v>
      </c>
      <c r="F307" s="221" t="s">
        <v>3936</v>
      </c>
      <c r="G307" s="219"/>
      <c r="H307" s="220" t="s">
        <v>1</v>
      </c>
      <c r="I307" s="222"/>
      <c r="J307" s="219"/>
      <c r="K307" s="219"/>
      <c r="L307" s="223"/>
      <c r="M307" s="224"/>
      <c r="N307" s="225"/>
      <c r="O307" s="225"/>
      <c r="P307" s="225"/>
      <c r="Q307" s="225"/>
      <c r="R307" s="225"/>
      <c r="S307" s="225"/>
      <c r="T307" s="226"/>
      <c r="U307" s="10"/>
      <c r="V307" s="10"/>
      <c r="W307" s="10"/>
      <c r="X307" s="10"/>
      <c r="Y307" s="10"/>
      <c r="Z307" s="10"/>
      <c r="AA307" s="10"/>
      <c r="AB307" s="10"/>
      <c r="AC307" s="10"/>
      <c r="AD307" s="10"/>
      <c r="AE307" s="10"/>
      <c r="AT307" s="227" t="s">
        <v>199</v>
      </c>
      <c r="AU307" s="227" t="s">
        <v>85</v>
      </c>
      <c r="AV307" s="10" t="s">
        <v>83</v>
      </c>
      <c r="AW307" s="10" t="s">
        <v>32</v>
      </c>
      <c r="AX307" s="10" t="s">
        <v>76</v>
      </c>
      <c r="AY307" s="227" t="s">
        <v>195</v>
      </c>
    </row>
    <row r="308" s="10" customFormat="1">
      <c r="A308" s="10"/>
      <c r="B308" s="218"/>
      <c r="C308" s="219"/>
      <c r="D308" s="213" t="s">
        <v>199</v>
      </c>
      <c r="E308" s="220" t="s">
        <v>1</v>
      </c>
      <c r="F308" s="221" t="s">
        <v>4039</v>
      </c>
      <c r="G308" s="219"/>
      <c r="H308" s="220" t="s">
        <v>1</v>
      </c>
      <c r="I308" s="222"/>
      <c r="J308" s="219"/>
      <c r="K308" s="219"/>
      <c r="L308" s="223"/>
      <c r="M308" s="224"/>
      <c r="N308" s="225"/>
      <c r="O308" s="225"/>
      <c r="P308" s="225"/>
      <c r="Q308" s="225"/>
      <c r="R308" s="225"/>
      <c r="S308" s="225"/>
      <c r="T308" s="226"/>
      <c r="U308" s="10"/>
      <c r="V308" s="10"/>
      <c r="W308" s="10"/>
      <c r="X308" s="10"/>
      <c r="Y308" s="10"/>
      <c r="Z308" s="10"/>
      <c r="AA308" s="10"/>
      <c r="AB308" s="10"/>
      <c r="AC308" s="10"/>
      <c r="AD308" s="10"/>
      <c r="AE308" s="10"/>
      <c r="AT308" s="227" t="s">
        <v>199</v>
      </c>
      <c r="AU308" s="227" t="s">
        <v>85</v>
      </c>
      <c r="AV308" s="10" t="s">
        <v>83</v>
      </c>
      <c r="AW308" s="10" t="s">
        <v>32</v>
      </c>
      <c r="AX308" s="10" t="s">
        <v>76</v>
      </c>
      <c r="AY308" s="227" t="s">
        <v>195</v>
      </c>
    </row>
    <row r="309" s="11" customFormat="1">
      <c r="A309" s="11"/>
      <c r="B309" s="228"/>
      <c r="C309" s="229"/>
      <c r="D309" s="213" t="s">
        <v>199</v>
      </c>
      <c r="E309" s="230" t="s">
        <v>1</v>
      </c>
      <c r="F309" s="231" t="s">
        <v>4052</v>
      </c>
      <c r="G309" s="229"/>
      <c r="H309" s="232">
        <v>4.7999999999999998</v>
      </c>
      <c r="I309" s="233"/>
      <c r="J309" s="229"/>
      <c r="K309" s="229"/>
      <c r="L309" s="234"/>
      <c r="M309" s="235"/>
      <c r="N309" s="236"/>
      <c r="O309" s="236"/>
      <c r="P309" s="236"/>
      <c r="Q309" s="236"/>
      <c r="R309" s="236"/>
      <c r="S309" s="236"/>
      <c r="T309" s="237"/>
      <c r="U309" s="11"/>
      <c r="V309" s="11"/>
      <c r="W309" s="11"/>
      <c r="X309" s="11"/>
      <c r="Y309" s="11"/>
      <c r="Z309" s="11"/>
      <c r="AA309" s="11"/>
      <c r="AB309" s="11"/>
      <c r="AC309" s="11"/>
      <c r="AD309" s="11"/>
      <c r="AE309" s="11"/>
      <c r="AT309" s="238" t="s">
        <v>199</v>
      </c>
      <c r="AU309" s="238" t="s">
        <v>85</v>
      </c>
      <c r="AV309" s="11" t="s">
        <v>85</v>
      </c>
      <c r="AW309" s="11" t="s">
        <v>32</v>
      </c>
      <c r="AX309" s="11" t="s">
        <v>76</v>
      </c>
      <c r="AY309" s="238" t="s">
        <v>195</v>
      </c>
    </row>
    <row r="310" s="15" customFormat="1">
      <c r="A310" s="15"/>
      <c r="B310" s="287"/>
      <c r="C310" s="288"/>
      <c r="D310" s="213" t="s">
        <v>199</v>
      </c>
      <c r="E310" s="289" t="s">
        <v>1</v>
      </c>
      <c r="F310" s="290" t="s">
        <v>1422</v>
      </c>
      <c r="G310" s="288"/>
      <c r="H310" s="291">
        <v>4.7999999999999998</v>
      </c>
      <c r="I310" s="292"/>
      <c r="J310" s="288"/>
      <c r="K310" s="288"/>
      <c r="L310" s="293"/>
      <c r="M310" s="294"/>
      <c r="N310" s="295"/>
      <c r="O310" s="295"/>
      <c r="P310" s="295"/>
      <c r="Q310" s="295"/>
      <c r="R310" s="295"/>
      <c r="S310" s="295"/>
      <c r="T310" s="296"/>
      <c r="U310" s="15"/>
      <c r="V310" s="15"/>
      <c r="W310" s="15"/>
      <c r="X310" s="15"/>
      <c r="Y310" s="15"/>
      <c r="Z310" s="15"/>
      <c r="AA310" s="15"/>
      <c r="AB310" s="15"/>
      <c r="AC310" s="15"/>
      <c r="AD310" s="15"/>
      <c r="AE310" s="15"/>
      <c r="AT310" s="297" t="s">
        <v>199</v>
      </c>
      <c r="AU310" s="297" t="s">
        <v>85</v>
      </c>
      <c r="AV310" s="15" t="s">
        <v>234</v>
      </c>
      <c r="AW310" s="15" t="s">
        <v>32</v>
      </c>
      <c r="AX310" s="15" t="s">
        <v>83</v>
      </c>
      <c r="AY310" s="297" t="s">
        <v>195</v>
      </c>
    </row>
    <row r="311" s="2" customFormat="1" ht="24.15" customHeight="1">
      <c r="A311" s="39"/>
      <c r="B311" s="40"/>
      <c r="C311" s="200" t="s">
        <v>315</v>
      </c>
      <c r="D311" s="200" t="s">
        <v>191</v>
      </c>
      <c r="E311" s="201" t="s">
        <v>4053</v>
      </c>
      <c r="F311" s="202" t="s">
        <v>4054</v>
      </c>
      <c r="G311" s="203" t="s">
        <v>513</v>
      </c>
      <c r="H311" s="204">
        <v>8.4000000000000004</v>
      </c>
      <c r="I311" s="205"/>
      <c r="J311" s="206">
        <f>ROUND(I311*H311,2)</f>
        <v>0</v>
      </c>
      <c r="K311" s="202" t="s">
        <v>1</v>
      </c>
      <c r="L311" s="45"/>
      <c r="M311" s="207" t="s">
        <v>1</v>
      </c>
      <c r="N311" s="208" t="s">
        <v>41</v>
      </c>
      <c r="O311" s="92"/>
      <c r="P311" s="209">
        <f>O311*H311</f>
        <v>0</v>
      </c>
      <c r="Q311" s="209">
        <v>0.01269</v>
      </c>
      <c r="R311" s="209">
        <f>Q311*H311</f>
        <v>0.10659600000000001</v>
      </c>
      <c r="S311" s="209">
        <v>0</v>
      </c>
      <c r="T311" s="210">
        <f>S311*H311</f>
        <v>0</v>
      </c>
      <c r="U311" s="39"/>
      <c r="V311" s="39"/>
      <c r="W311" s="39"/>
      <c r="X311" s="39"/>
      <c r="Y311" s="39"/>
      <c r="Z311" s="39"/>
      <c r="AA311" s="39"/>
      <c r="AB311" s="39"/>
      <c r="AC311" s="39"/>
      <c r="AD311" s="39"/>
      <c r="AE311" s="39"/>
      <c r="AR311" s="211" t="s">
        <v>234</v>
      </c>
      <c r="AT311" s="211" t="s">
        <v>191</v>
      </c>
      <c r="AU311" s="211" t="s">
        <v>85</v>
      </c>
      <c r="AY311" s="18" t="s">
        <v>195</v>
      </c>
      <c r="BE311" s="212">
        <f>IF(N311="základní",J311,0)</f>
        <v>0</v>
      </c>
      <c r="BF311" s="212">
        <f>IF(N311="snížená",J311,0)</f>
        <v>0</v>
      </c>
      <c r="BG311" s="212">
        <f>IF(N311="zákl. přenesená",J311,0)</f>
        <v>0</v>
      </c>
      <c r="BH311" s="212">
        <f>IF(N311="sníž. přenesená",J311,0)</f>
        <v>0</v>
      </c>
      <c r="BI311" s="212">
        <f>IF(N311="nulová",J311,0)</f>
        <v>0</v>
      </c>
      <c r="BJ311" s="18" t="s">
        <v>83</v>
      </c>
      <c r="BK311" s="212">
        <f>ROUND(I311*H311,2)</f>
        <v>0</v>
      </c>
      <c r="BL311" s="18" t="s">
        <v>234</v>
      </c>
      <c r="BM311" s="211" t="s">
        <v>4055</v>
      </c>
    </row>
    <row r="312" s="10" customFormat="1">
      <c r="A312" s="10"/>
      <c r="B312" s="218"/>
      <c r="C312" s="219"/>
      <c r="D312" s="213" t="s">
        <v>199</v>
      </c>
      <c r="E312" s="220" t="s">
        <v>1</v>
      </c>
      <c r="F312" s="221" t="s">
        <v>3936</v>
      </c>
      <c r="G312" s="219"/>
      <c r="H312" s="220" t="s">
        <v>1</v>
      </c>
      <c r="I312" s="222"/>
      <c r="J312" s="219"/>
      <c r="K312" s="219"/>
      <c r="L312" s="223"/>
      <c r="M312" s="224"/>
      <c r="N312" s="225"/>
      <c r="O312" s="225"/>
      <c r="P312" s="225"/>
      <c r="Q312" s="225"/>
      <c r="R312" s="225"/>
      <c r="S312" s="225"/>
      <c r="T312" s="226"/>
      <c r="U312" s="10"/>
      <c r="V312" s="10"/>
      <c r="W312" s="10"/>
      <c r="X312" s="10"/>
      <c r="Y312" s="10"/>
      <c r="Z312" s="10"/>
      <c r="AA312" s="10"/>
      <c r="AB312" s="10"/>
      <c r="AC312" s="10"/>
      <c r="AD312" s="10"/>
      <c r="AE312" s="10"/>
      <c r="AT312" s="227" t="s">
        <v>199</v>
      </c>
      <c r="AU312" s="227" t="s">
        <v>85</v>
      </c>
      <c r="AV312" s="10" t="s">
        <v>83</v>
      </c>
      <c r="AW312" s="10" t="s">
        <v>32</v>
      </c>
      <c r="AX312" s="10" t="s">
        <v>76</v>
      </c>
      <c r="AY312" s="227" t="s">
        <v>195</v>
      </c>
    </row>
    <row r="313" s="10" customFormat="1">
      <c r="A313" s="10"/>
      <c r="B313" s="218"/>
      <c r="C313" s="219"/>
      <c r="D313" s="213" t="s">
        <v>199</v>
      </c>
      <c r="E313" s="220" t="s">
        <v>1</v>
      </c>
      <c r="F313" s="221" t="s">
        <v>4039</v>
      </c>
      <c r="G313" s="219"/>
      <c r="H313" s="220" t="s">
        <v>1</v>
      </c>
      <c r="I313" s="222"/>
      <c r="J313" s="219"/>
      <c r="K313" s="219"/>
      <c r="L313" s="223"/>
      <c r="M313" s="224"/>
      <c r="N313" s="225"/>
      <c r="O313" s="225"/>
      <c r="P313" s="225"/>
      <c r="Q313" s="225"/>
      <c r="R313" s="225"/>
      <c r="S313" s="225"/>
      <c r="T313" s="226"/>
      <c r="U313" s="10"/>
      <c r="V313" s="10"/>
      <c r="W313" s="10"/>
      <c r="X313" s="10"/>
      <c r="Y313" s="10"/>
      <c r="Z313" s="10"/>
      <c r="AA313" s="10"/>
      <c r="AB313" s="10"/>
      <c r="AC313" s="10"/>
      <c r="AD313" s="10"/>
      <c r="AE313" s="10"/>
      <c r="AT313" s="227" t="s">
        <v>199</v>
      </c>
      <c r="AU313" s="227" t="s">
        <v>85</v>
      </c>
      <c r="AV313" s="10" t="s">
        <v>83</v>
      </c>
      <c r="AW313" s="10" t="s">
        <v>32</v>
      </c>
      <c r="AX313" s="10" t="s">
        <v>76</v>
      </c>
      <c r="AY313" s="227" t="s">
        <v>195</v>
      </c>
    </row>
    <row r="314" s="11" customFormat="1">
      <c r="A314" s="11"/>
      <c r="B314" s="228"/>
      <c r="C314" s="229"/>
      <c r="D314" s="213" t="s">
        <v>199</v>
      </c>
      <c r="E314" s="230" t="s">
        <v>1</v>
      </c>
      <c r="F314" s="231" t="s">
        <v>4056</v>
      </c>
      <c r="G314" s="229"/>
      <c r="H314" s="232">
        <v>6</v>
      </c>
      <c r="I314" s="233"/>
      <c r="J314" s="229"/>
      <c r="K314" s="229"/>
      <c r="L314" s="234"/>
      <c r="M314" s="235"/>
      <c r="N314" s="236"/>
      <c r="O314" s="236"/>
      <c r="P314" s="236"/>
      <c r="Q314" s="236"/>
      <c r="R314" s="236"/>
      <c r="S314" s="236"/>
      <c r="T314" s="237"/>
      <c r="U314" s="11"/>
      <c r="V314" s="11"/>
      <c r="W314" s="11"/>
      <c r="X314" s="11"/>
      <c r="Y314" s="11"/>
      <c r="Z314" s="11"/>
      <c r="AA314" s="11"/>
      <c r="AB314" s="11"/>
      <c r="AC314" s="11"/>
      <c r="AD314" s="11"/>
      <c r="AE314" s="11"/>
      <c r="AT314" s="238" t="s">
        <v>199</v>
      </c>
      <c r="AU314" s="238" t="s">
        <v>85</v>
      </c>
      <c r="AV314" s="11" t="s">
        <v>85</v>
      </c>
      <c r="AW314" s="11" t="s">
        <v>32</v>
      </c>
      <c r="AX314" s="11" t="s">
        <v>76</v>
      </c>
      <c r="AY314" s="238" t="s">
        <v>195</v>
      </c>
    </row>
    <row r="315" s="10" customFormat="1">
      <c r="A315" s="10"/>
      <c r="B315" s="218"/>
      <c r="C315" s="219"/>
      <c r="D315" s="213" t="s">
        <v>199</v>
      </c>
      <c r="E315" s="220" t="s">
        <v>1</v>
      </c>
      <c r="F315" s="221" t="s">
        <v>4057</v>
      </c>
      <c r="G315" s="219"/>
      <c r="H315" s="220" t="s">
        <v>1</v>
      </c>
      <c r="I315" s="222"/>
      <c r="J315" s="219"/>
      <c r="K315" s="219"/>
      <c r="L315" s="223"/>
      <c r="M315" s="224"/>
      <c r="N315" s="225"/>
      <c r="O315" s="225"/>
      <c r="P315" s="225"/>
      <c r="Q315" s="225"/>
      <c r="R315" s="225"/>
      <c r="S315" s="225"/>
      <c r="T315" s="226"/>
      <c r="U315" s="10"/>
      <c r="V315" s="10"/>
      <c r="W315" s="10"/>
      <c r="X315" s="10"/>
      <c r="Y315" s="10"/>
      <c r="Z315" s="10"/>
      <c r="AA315" s="10"/>
      <c r="AB315" s="10"/>
      <c r="AC315" s="10"/>
      <c r="AD315" s="10"/>
      <c r="AE315" s="10"/>
      <c r="AT315" s="227" t="s">
        <v>199</v>
      </c>
      <c r="AU315" s="227" t="s">
        <v>85</v>
      </c>
      <c r="AV315" s="10" t="s">
        <v>83</v>
      </c>
      <c r="AW315" s="10" t="s">
        <v>32</v>
      </c>
      <c r="AX315" s="10" t="s">
        <v>76</v>
      </c>
      <c r="AY315" s="227" t="s">
        <v>195</v>
      </c>
    </row>
    <row r="316" s="11" customFormat="1">
      <c r="A316" s="11"/>
      <c r="B316" s="228"/>
      <c r="C316" s="229"/>
      <c r="D316" s="213" t="s">
        <v>199</v>
      </c>
      <c r="E316" s="230" t="s">
        <v>1</v>
      </c>
      <c r="F316" s="231" t="s">
        <v>4058</v>
      </c>
      <c r="G316" s="229"/>
      <c r="H316" s="232">
        <v>2.3999999999999999</v>
      </c>
      <c r="I316" s="233"/>
      <c r="J316" s="229"/>
      <c r="K316" s="229"/>
      <c r="L316" s="234"/>
      <c r="M316" s="235"/>
      <c r="N316" s="236"/>
      <c r="O316" s="236"/>
      <c r="P316" s="236"/>
      <c r="Q316" s="236"/>
      <c r="R316" s="236"/>
      <c r="S316" s="236"/>
      <c r="T316" s="237"/>
      <c r="U316" s="11"/>
      <c r="V316" s="11"/>
      <c r="W316" s="11"/>
      <c r="X316" s="11"/>
      <c r="Y316" s="11"/>
      <c r="Z316" s="11"/>
      <c r="AA316" s="11"/>
      <c r="AB316" s="11"/>
      <c r="AC316" s="11"/>
      <c r="AD316" s="11"/>
      <c r="AE316" s="11"/>
      <c r="AT316" s="238" t="s">
        <v>199</v>
      </c>
      <c r="AU316" s="238" t="s">
        <v>85</v>
      </c>
      <c r="AV316" s="11" t="s">
        <v>85</v>
      </c>
      <c r="AW316" s="11" t="s">
        <v>32</v>
      </c>
      <c r="AX316" s="11" t="s">
        <v>76</v>
      </c>
      <c r="AY316" s="238" t="s">
        <v>195</v>
      </c>
    </row>
    <row r="317" s="15" customFormat="1">
      <c r="A317" s="15"/>
      <c r="B317" s="287"/>
      <c r="C317" s="288"/>
      <c r="D317" s="213" t="s">
        <v>199</v>
      </c>
      <c r="E317" s="289" t="s">
        <v>1</v>
      </c>
      <c r="F317" s="290" t="s">
        <v>1422</v>
      </c>
      <c r="G317" s="288"/>
      <c r="H317" s="291">
        <v>8.4000000000000004</v>
      </c>
      <c r="I317" s="292"/>
      <c r="J317" s="288"/>
      <c r="K317" s="288"/>
      <c r="L317" s="293"/>
      <c r="M317" s="294"/>
      <c r="N317" s="295"/>
      <c r="O317" s="295"/>
      <c r="P317" s="295"/>
      <c r="Q317" s="295"/>
      <c r="R317" s="295"/>
      <c r="S317" s="295"/>
      <c r="T317" s="296"/>
      <c r="U317" s="15"/>
      <c r="V317" s="15"/>
      <c r="W317" s="15"/>
      <c r="X317" s="15"/>
      <c r="Y317" s="15"/>
      <c r="Z317" s="15"/>
      <c r="AA317" s="15"/>
      <c r="AB317" s="15"/>
      <c r="AC317" s="15"/>
      <c r="AD317" s="15"/>
      <c r="AE317" s="15"/>
      <c r="AT317" s="297" t="s">
        <v>199</v>
      </c>
      <c r="AU317" s="297" t="s">
        <v>85</v>
      </c>
      <c r="AV317" s="15" t="s">
        <v>234</v>
      </c>
      <c r="AW317" s="15" t="s">
        <v>32</v>
      </c>
      <c r="AX317" s="15" t="s">
        <v>83</v>
      </c>
      <c r="AY317" s="297" t="s">
        <v>195</v>
      </c>
    </row>
    <row r="318" s="2" customFormat="1" ht="24.15" customHeight="1">
      <c r="A318" s="39"/>
      <c r="B318" s="40"/>
      <c r="C318" s="200" t="s">
        <v>319</v>
      </c>
      <c r="D318" s="200" t="s">
        <v>191</v>
      </c>
      <c r="E318" s="201" t="s">
        <v>1473</v>
      </c>
      <c r="F318" s="202" t="s">
        <v>1474</v>
      </c>
      <c r="G318" s="203" t="s">
        <v>513</v>
      </c>
      <c r="H318" s="204">
        <v>34.799999999999997</v>
      </c>
      <c r="I318" s="205"/>
      <c r="J318" s="206">
        <f>ROUND(I318*H318,2)</f>
        <v>0</v>
      </c>
      <c r="K318" s="202" t="s">
        <v>1412</v>
      </c>
      <c r="L318" s="45"/>
      <c r="M318" s="207" t="s">
        <v>1</v>
      </c>
      <c r="N318" s="208" t="s">
        <v>41</v>
      </c>
      <c r="O318" s="92"/>
      <c r="P318" s="209">
        <f>O318*H318</f>
        <v>0</v>
      </c>
      <c r="Q318" s="209">
        <v>0.036900000000000002</v>
      </c>
      <c r="R318" s="209">
        <f>Q318*H318</f>
        <v>1.2841199999999999</v>
      </c>
      <c r="S318" s="209">
        <v>0</v>
      </c>
      <c r="T318" s="210">
        <f>S318*H318</f>
        <v>0</v>
      </c>
      <c r="U318" s="39"/>
      <c r="V318" s="39"/>
      <c r="W318" s="39"/>
      <c r="X318" s="39"/>
      <c r="Y318" s="39"/>
      <c r="Z318" s="39"/>
      <c r="AA318" s="39"/>
      <c r="AB318" s="39"/>
      <c r="AC318" s="39"/>
      <c r="AD318" s="39"/>
      <c r="AE318" s="39"/>
      <c r="AR318" s="211" t="s">
        <v>234</v>
      </c>
      <c r="AT318" s="211" t="s">
        <v>191</v>
      </c>
      <c r="AU318" s="211" t="s">
        <v>85</v>
      </c>
      <c r="AY318" s="18" t="s">
        <v>195</v>
      </c>
      <c r="BE318" s="212">
        <f>IF(N318="základní",J318,0)</f>
        <v>0</v>
      </c>
      <c r="BF318" s="212">
        <f>IF(N318="snížená",J318,0)</f>
        <v>0</v>
      </c>
      <c r="BG318" s="212">
        <f>IF(N318="zákl. přenesená",J318,0)</f>
        <v>0</v>
      </c>
      <c r="BH318" s="212">
        <f>IF(N318="sníž. přenesená",J318,0)</f>
        <v>0</v>
      </c>
      <c r="BI318" s="212">
        <f>IF(N318="nulová",J318,0)</f>
        <v>0</v>
      </c>
      <c r="BJ318" s="18" t="s">
        <v>83</v>
      </c>
      <c r="BK318" s="212">
        <f>ROUND(I318*H318,2)</f>
        <v>0</v>
      </c>
      <c r="BL318" s="18" t="s">
        <v>234</v>
      </c>
      <c r="BM318" s="211" t="s">
        <v>4059</v>
      </c>
    </row>
    <row r="319" s="10" customFormat="1">
      <c r="A319" s="10"/>
      <c r="B319" s="218"/>
      <c r="C319" s="219"/>
      <c r="D319" s="213" t="s">
        <v>199</v>
      </c>
      <c r="E319" s="220" t="s">
        <v>1</v>
      </c>
      <c r="F319" s="221" t="s">
        <v>3936</v>
      </c>
      <c r="G319" s="219"/>
      <c r="H319" s="220" t="s">
        <v>1</v>
      </c>
      <c r="I319" s="222"/>
      <c r="J319" s="219"/>
      <c r="K319" s="219"/>
      <c r="L319" s="223"/>
      <c r="M319" s="224"/>
      <c r="N319" s="225"/>
      <c r="O319" s="225"/>
      <c r="P319" s="225"/>
      <c r="Q319" s="225"/>
      <c r="R319" s="225"/>
      <c r="S319" s="225"/>
      <c r="T319" s="226"/>
      <c r="U319" s="10"/>
      <c r="V319" s="10"/>
      <c r="W319" s="10"/>
      <c r="X319" s="10"/>
      <c r="Y319" s="10"/>
      <c r="Z319" s="10"/>
      <c r="AA319" s="10"/>
      <c r="AB319" s="10"/>
      <c r="AC319" s="10"/>
      <c r="AD319" s="10"/>
      <c r="AE319" s="10"/>
      <c r="AT319" s="227" t="s">
        <v>199</v>
      </c>
      <c r="AU319" s="227" t="s">
        <v>85</v>
      </c>
      <c r="AV319" s="10" t="s">
        <v>83</v>
      </c>
      <c r="AW319" s="10" t="s">
        <v>32</v>
      </c>
      <c r="AX319" s="10" t="s">
        <v>76</v>
      </c>
      <c r="AY319" s="227" t="s">
        <v>195</v>
      </c>
    </row>
    <row r="320" s="10" customFormat="1">
      <c r="A320" s="10"/>
      <c r="B320" s="218"/>
      <c r="C320" s="219"/>
      <c r="D320" s="213" t="s">
        <v>199</v>
      </c>
      <c r="E320" s="220" t="s">
        <v>1</v>
      </c>
      <c r="F320" s="221" t="s">
        <v>4039</v>
      </c>
      <c r="G320" s="219"/>
      <c r="H320" s="220" t="s">
        <v>1</v>
      </c>
      <c r="I320" s="222"/>
      <c r="J320" s="219"/>
      <c r="K320" s="219"/>
      <c r="L320" s="223"/>
      <c r="M320" s="224"/>
      <c r="N320" s="225"/>
      <c r="O320" s="225"/>
      <c r="P320" s="225"/>
      <c r="Q320" s="225"/>
      <c r="R320" s="225"/>
      <c r="S320" s="225"/>
      <c r="T320" s="226"/>
      <c r="U320" s="10"/>
      <c r="V320" s="10"/>
      <c r="W320" s="10"/>
      <c r="X320" s="10"/>
      <c r="Y320" s="10"/>
      <c r="Z320" s="10"/>
      <c r="AA320" s="10"/>
      <c r="AB320" s="10"/>
      <c r="AC320" s="10"/>
      <c r="AD320" s="10"/>
      <c r="AE320" s="10"/>
      <c r="AT320" s="227" t="s">
        <v>199</v>
      </c>
      <c r="AU320" s="227" t="s">
        <v>85</v>
      </c>
      <c r="AV320" s="10" t="s">
        <v>83</v>
      </c>
      <c r="AW320" s="10" t="s">
        <v>32</v>
      </c>
      <c r="AX320" s="10" t="s">
        <v>76</v>
      </c>
      <c r="AY320" s="227" t="s">
        <v>195</v>
      </c>
    </row>
    <row r="321" s="11" customFormat="1">
      <c r="A321" s="11"/>
      <c r="B321" s="228"/>
      <c r="C321" s="229"/>
      <c r="D321" s="213" t="s">
        <v>199</v>
      </c>
      <c r="E321" s="230" t="s">
        <v>1</v>
      </c>
      <c r="F321" s="231" t="s">
        <v>4060</v>
      </c>
      <c r="G321" s="229"/>
      <c r="H321" s="232">
        <v>25.199999999999999</v>
      </c>
      <c r="I321" s="233"/>
      <c r="J321" s="229"/>
      <c r="K321" s="229"/>
      <c r="L321" s="234"/>
      <c r="M321" s="235"/>
      <c r="N321" s="236"/>
      <c r="O321" s="236"/>
      <c r="P321" s="236"/>
      <c r="Q321" s="236"/>
      <c r="R321" s="236"/>
      <c r="S321" s="236"/>
      <c r="T321" s="237"/>
      <c r="U321" s="11"/>
      <c r="V321" s="11"/>
      <c r="W321" s="11"/>
      <c r="X321" s="11"/>
      <c r="Y321" s="11"/>
      <c r="Z321" s="11"/>
      <c r="AA321" s="11"/>
      <c r="AB321" s="11"/>
      <c r="AC321" s="11"/>
      <c r="AD321" s="11"/>
      <c r="AE321" s="11"/>
      <c r="AT321" s="238" t="s">
        <v>199</v>
      </c>
      <c r="AU321" s="238" t="s">
        <v>85</v>
      </c>
      <c r="AV321" s="11" t="s">
        <v>85</v>
      </c>
      <c r="AW321" s="11" t="s">
        <v>32</v>
      </c>
      <c r="AX321" s="11" t="s">
        <v>76</v>
      </c>
      <c r="AY321" s="238" t="s">
        <v>195</v>
      </c>
    </row>
    <row r="322" s="10" customFormat="1">
      <c r="A322" s="10"/>
      <c r="B322" s="218"/>
      <c r="C322" s="219"/>
      <c r="D322" s="213" t="s">
        <v>199</v>
      </c>
      <c r="E322" s="220" t="s">
        <v>1</v>
      </c>
      <c r="F322" s="221" t="s">
        <v>4061</v>
      </c>
      <c r="G322" s="219"/>
      <c r="H322" s="220" t="s">
        <v>1</v>
      </c>
      <c r="I322" s="222"/>
      <c r="J322" s="219"/>
      <c r="K322" s="219"/>
      <c r="L322" s="223"/>
      <c r="M322" s="224"/>
      <c r="N322" s="225"/>
      <c r="O322" s="225"/>
      <c r="P322" s="225"/>
      <c r="Q322" s="225"/>
      <c r="R322" s="225"/>
      <c r="S322" s="225"/>
      <c r="T322" s="226"/>
      <c r="U322" s="10"/>
      <c r="V322" s="10"/>
      <c r="W322" s="10"/>
      <c r="X322" s="10"/>
      <c r="Y322" s="10"/>
      <c r="Z322" s="10"/>
      <c r="AA322" s="10"/>
      <c r="AB322" s="10"/>
      <c r="AC322" s="10"/>
      <c r="AD322" s="10"/>
      <c r="AE322" s="10"/>
      <c r="AT322" s="227" t="s">
        <v>199</v>
      </c>
      <c r="AU322" s="227" t="s">
        <v>85</v>
      </c>
      <c r="AV322" s="10" t="s">
        <v>83</v>
      </c>
      <c r="AW322" s="10" t="s">
        <v>32</v>
      </c>
      <c r="AX322" s="10" t="s">
        <v>76</v>
      </c>
      <c r="AY322" s="227" t="s">
        <v>195</v>
      </c>
    </row>
    <row r="323" s="11" customFormat="1">
      <c r="A323" s="11"/>
      <c r="B323" s="228"/>
      <c r="C323" s="229"/>
      <c r="D323" s="213" t="s">
        <v>199</v>
      </c>
      <c r="E323" s="230" t="s">
        <v>1</v>
      </c>
      <c r="F323" s="231" t="s">
        <v>4040</v>
      </c>
      <c r="G323" s="229"/>
      <c r="H323" s="232">
        <v>1.2</v>
      </c>
      <c r="I323" s="233"/>
      <c r="J323" s="229"/>
      <c r="K323" s="229"/>
      <c r="L323" s="234"/>
      <c r="M323" s="235"/>
      <c r="N323" s="236"/>
      <c r="O323" s="236"/>
      <c r="P323" s="236"/>
      <c r="Q323" s="236"/>
      <c r="R323" s="236"/>
      <c r="S323" s="236"/>
      <c r="T323" s="237"/>
      <c r="U323" s="11"/>
      <c r="V323" s="11"/>
      <c r="W323" s="11"/>
      <c r="X323" s="11"/>
      <c r="Y323" s="11"/>
      <c r="Z323" s="11"/>
      <c r="AA323" s="11"/>
      <c r="AB323" s="11"/>
      <c r="AC323" s="11"/>
      <c r="AD323" s="11"/>
      <c r="AE323" s="11"/>
      <c r="AT323" s="238" t="s">
        <v>199</v>
      </c>
      <c r="AU323" s="238" t="s">
        <v>85</v>
      </c>
      <c r="AV323" s="11" t="s">
        <v>85</v>
      </c>
      <c r="AW323" s="11" t="s">
        <v>32</v>
      </c>
      <c r="AX323" s="11" t="s">
        <v>76</v>
      </c>
      <c r="AY323" s="238" t="s">
        <v>195</v>
      </c>
    </row>
    <row r="324" s="10" customFormat="1">
      <c r="A324" s="10"/>
      <c r="B324" s="218"/>
      <c r="C324" s="219"/>
      <c r="D324" s="213" t="s">
        <v>199</v>
      </c>
      <c r="E324" s="220" t="s">
        <v>1</v>
      </c>
      <c r="F324" s="221" t="s">
        <v>4062</v>
      </c>
      <c r="G324" s="219"/>
      <c r="H324" s="220" t="s">
        <v>1</v>
      </c>
      <c r="I324" s="222"/>
      <c r="J324" s="219"/>
      <c r="K324" s="219"/>
      <c r="L324" s="223"/>
      <c r="M324" s="224"/>
      <c r="N324" s="225"/>
      <c r="O324" s="225"/>
      <c r="P324" s="225"/>
      <c r="Q324" s="225"/>
      <c r="R324" s="225"/>
      <c r="S324" s="225"/>
      <c r="T324" s="226"/>
      <c r="U324" s="10"/>
      <c r="V324" s="10"/>
      <c r="W324" s="10"/>
      <c r="X324" s="10"/>
      <c r="Y324" s="10"/>
      <c r="Z324" s="10"/>
      <c r="AA324" s="10"/>
      <c r="AB324" s="10"/>
      <c r="AC324" s="10"/>
      <c r="AD324" s="10"/>
      <c r="AE324" s="10"/>
      <c r="AT324" s="227" t="s">
        <v>199</v>
      </c>
      <c r="AU324" s="227" t="s">
        <v>85</v>
      </c>
      <c r="AV324" s="10" t="s">
        <v>83</v>
      </c>
      <c r="AW324" s="10" t="s">
        <v>32</v>
      </c>
      <c r="AX324" s="10" t="s">
        <v>76</v>
      </c>
      <c r="AY324" s="227" t="s">
        <v>195</v>
      </c>
    </row>
    <row r="325" s="11" customFormat="1">
      <c r="A325" s="11"/>
      <c r="B325" s="228"/>
      <c r="C325" s="229"/>
      <c r="D325" s="213" t="s">
        <v>199</v>
      </c>
      <c r="E325" s="230" t="s">
        <v>1</v>
      </c>
      <c r="F325" s="231" t="s">
        <v>4040</v>
      </c>
      <c r="G325" s="229"/>
      <c r="H325" s="232">
        <v>1.2</v>
      </c>
      <c r="I325" s="233"/>
      <c r="J325" s="229"/>
      <c r="K325" s="229"/>
      <c r="L325" s="234"/>
      <c r="M325" s="235"/>
      <c r="N325" s="236"/>
      <c r="O325" s="236"/>
      <c r="P325" s="236"/>
      <c r="Q325" s="236"/>
      <c r="R325" s="236"/>
      <c r="S325" s="236"/>
      <c r="T325" s="237"/>
      <c r="U325" s="11"/>
      <c r="V325" s="11"/>
      <c r="W325" s="11"/>
      <c r="X325" s="11"/>
      <c r="Y325" s="11"/>
      <c r="Z325" s="11"/>
      <c r="AA325" s="11"/>
      <c r="AB325" s="11"/>
      <c r="AC325" s="11"/>
      <c r="AD325" s="11"/>
      <c r="AE325" s="11"/>
      <c r="AT325" s="238" t="s">
        <v>199</v>
      </c>
      <c r="AU325" s="238" t="s">
        <v>85</v>
      </c>
      <c r="AV325" s="11" t="s">
        <v>85</v>
      </c>
      <c r="AW325" s="11" t="s">
        <v>32</v>
      </c>
      <c r="AX325" s="11" t="s">
        <v>76</v>
      </c>
      <c r="AY325" s="238" t="s">
        <v>195</v>
      </c>
    </row>
    <row r="326" s="10" customFormat="1">
      <c r="A326" s="10"/>
      <c r="B326" s="218"/>
      <c r="C326" s="219"/>
      <c r="D326" s="213" t="s">
        <v>199</v>
      </c>
      <c r="E326" s="220" t="s">
        <v>1</v>
      </c>
      <c r="F326" s="221" t="s">
        <v>4057</v>
      </c>
      <c r="G326" s="219"/>
      <c r="H326" s="220" t="s">
        <v>1</v>
      </c>
      <c r="I326" s="222"/>
      <c r="J326" s="219"/>
      <c r="K326" s="219"/>
      <c r="L326" s="223"/>
      <c r="M326" s="224"/>
      <c r="N326" s="225"/>
      <c r="O326" s="225"/>
      <c r="P326" s="225"/>
      <c r="Q326" s="225"/>
      <c r="R326" s="225"/>
      <c r="S326" s="225"/>
      <c r="T326" s="226"/>
      <c r="U326" s="10"/>
      <c r="V326" s="10"/>
      <c r="W326" s="10"/>
      <c r="X326" s="10"/>
      <c r="Y326" s="10"/>
      <c r="Z326" s="10"/>
      <c r="AA326" s="10"/>
      <c r="AB326" s="10"/>
      <c r="AC326" s="10"/>
      <c r="AD326" s="10"/>
      <c r="AE326" s="10"/>
      <c r="AT326" s="227" t="s">
        <v>199</v>
      </c>
      <c r="AU326" s="227" t="s">
        <v>85</v>
      </c>
      <c r="AV326" s="10" t="s">
        <v>83</v>
      </c>
      <c r="AW326" s="10" t="s">
        <v>32</v>
      </c>
      <c r="AX326" s="10" t="s">
        <v>76</v>
      </c>
      <c r="AY326" s="227" t="s">
        <v>195</v>
      </c>
    </row>
    <row r="327" s="11" customFormat="1">
      <c r="A327" s="11"/>
      <c r="B327" s="228"/>
      <c r="C327" s="229"/>
      <c r="D327" s="213" t="s">
        <v>199</v>
      </c>
      <c r="E327" s="230" t="s">
        <v>1</v>
      </c>
      <c r="F327" s="231" t="s">
        <v>4052</v>
      </c>
      <c r="G327" s="229"/>
      <c r="H327" s="232">
        <v>4.7999999999999998</v>
      </c>
      <c r="I327" s="233"/>
      <c r="J327" s="229"/>
      <c r="K327" s="229"/>
      <c r="L327" s="234"/>
      <c r="M327" s="235"/>
      <c r="N327" s="236"/>
      <c r="O327" s="236"/>
      <c r="P327" s="236"/>
      <c r="Q327" s="236"/>
      <c r="R327" s="236"/>
      <c r="S327" s="236"/>
      <c r="T327" s="237"/>
      <c r="U327" s="11"/>
      <c r="V327" s="11"/>
      <c r="W327" s="11"/>
      <c r="X327" s="11"/>
      <c r="Y327" s="11"/>
      <c r="Z327" s="11"/>
      <c r="AA327" s="11"/>
      <c r="AB327" s="11"/>
      <c r="AC327" s="11"/>
      <c r="AD327" s="11"/>
      <c r="AE327" s="11"/>
      <c r="AT327" s="238" t="s">
        <v>199</v>
      </c>
      <c r="AU327" s="238" t="s">
        <v>85</v>
      </c>
      <c r="AV327" s="11" t="s">
        <v>85</v>
      </c>
      <c r="AW327" s="11" t="s">
        <v>32</v>
      </c>
      <c r="AX327" s="11" t="s">
        <v>76</v>
      </c>
      <c r="AY327" s="238" t="s">
        <v>195</v>
      </c>
    </row>
    <row r="328" s="10" customFormat="1">
      <c r="A328" s="10"/>
      <c r="B328" s="218"/>
      <c r="C328" s="219"/>
      <c r="D328" s="213" t="s">
        <v>199</v>
      </c>
      <c r="E328" s="220" t="s">
        <v>1</v>
      </c>
      <c r="F328" s="221" t="s">
        <v>4043</v>
      </c>
      <c r="G328" s="219"/>
      <c r="H328" s="220" t="s">
        <v>1</v>
      </c>
      <c r="I328" s="222"/>
      <c r="J328" s="219"/>
      <c r="K328" s="219"/>
      <c r="L328" s="223"/>
      <c r="M328" s="224"/>
      <c r="N328" s="225"/>
      <c r="O328" s="225"/>
      <c r="P328" s="225"/>
      <c r="Q328" s="225"/>
      <c r="R328" s="225"/>
      <c r="S328" s="225"/>
      <c r="T328" s="226"/>
      <c r="U328" s="10"/>
      <c r="V328" s="10"/>
      <c r="W328" s="10"/>
      <c r="X328" s="10"/>
      <c r="Y328" s="10"/>
      <c r="Z328" s="10"/>
      <c r="AA328" s="10"/>
      <c r="AB328" s="10"/>
      <c r="AC328" s="10"/>
      <c r="AD328" s="10"/>
      <c r="AE328" s="10"/>
      <c r="AT328" s="227" t="s">
        <v>199</v>
      </c>
      <c r="AU328" s="227" t="s">
        <v>85</v>
      </c>
      <c r="AV328" s="10" t="s">
        <v>83</v>
      </c>
      <c r="AW328" s="10" t="s">
        <v>32</v>
      </c>
      <c r="AX328" s="10" t="s">
        <v>76</v>
      </c>
      <c r="AY328" s="227" t="s">
        <v>195</v>
      </c>
    </row>
    <row r="329" s="11" customFormat="1">
      <c r="A329" s="11"/>
      <c r="B329" s="228"/>
      <c r="C329" s="229"/>
      <c r="D329" s="213" t="s">
        <v>199</v>
      </c>
      <c r="E329" s="230" t="s">
        <v>1</v>
      </c>
      <c r="F329" s="231" t="s">
        <v>4044</v>
      </c>
      <c r="G329" s="229"/>
      <c r="H329" s="232">
        <v>2.3999999999999999</v>
      </c>
      <c r="I329" s="233"/>
      <c r="J329" s="229"/>
      <c r="K329" s="229"/>
      <c r="L329" s="234"/>
      <c r="M329" s="235"/>
      <c r="N329" s="236"/>
      <c r="O329" s="236"/>
      <c r="P329" s="236"/>
      <c r="Q329" s="236"/>
      <c r="R329" s="236"/>
      <c r="S329" s="236"/>
      <c r="T329" s="237"/>
      <c r="U329" s="11"/>
      <c r="V329" s="11"/>
      <c r="W329" s="11"/>
      <c r="X329" s="11"/>
      <c r="Y329" s="11"/>
      <c r="Z329" s="11"/>
      <c r="AA329" s="11"/>
      <c r="AB329" s="11"/>
      <c r="AC329" s="11"/>
      <c r="AD329" s="11"/>
      <c r="AE329" s="11"/>
      <c r="AT329" s="238" t="s">
        <v>199</v>
      </c>
      <c r="AU329" s="238" t="s">
        <v>85</v>
      </c>
      <c r="AV329" s="11" t="s">
        <v>85</v>
      </c>
      <c r="AW329" s="11" t="s">
        <v>32</v>
      </c>
      <c r="AX329" s="11" t="s">
        <v>76</v>
      </c>
      <c r="AY329" s="238" t="s">
        <v>195</v>
      </c>
    </row>
    <row r="330" s="15" customFormat="1">
      <c r="A330" s="15"/>
      <c r="B330" s="287"/>
      <c r="C330" s="288"/>
      <c r="D330" s="213" t="s">
        <v>199</v>
      </c>
      <c r="E330" s="289" t="s">
        <v>1</v>
      </c>
      <c r="F330" s="290" t="s">
        <v>1422</v>
      </c>
      <c r="G330" s="288"/>
      <c r="H330" s="291">
        <v>34.799999999999997</v>
      </c>
      <c r="I330" s="292"/>
      <c r="J330" s="288"/>
      <c r="K330" s="288"/>
      <c r="L330" s="293"/>
      <c r="M330" s="294"/>
      <c r="N330" s="295"/>
      <c r="O330" s="295"/>
      <c r="P330" s="295"/>
      <c r="Q330" s="295"/>
      <c r="R330" s="295"/>
      <c r="S330" s="295"/>
      <c r="T330" s="296"/>
      <c r="U330" s="15"/>
      <c r="V330" s="15"/>
      <c r="W330" s="15"/>
      <c r="X330" s="15"/>
      <c r="Y330" s="15"/>
      <c r="Z330" s="15"/>
      <c r="AA330" s="15"/>
      <c r="AB330" s="15"/>
      <c r="AC330" s="15"/>
      <c r="AD330" s="15"/>
      <c r="AE330" s="15"/>
      <c r="AT330" s="297" t="s">
        <v>199</v>
      </c>
      <c r="AU330" s="297" t="s">
        <v>85</v>
      </c>
      <c r="AV330" s="15" t="s">
        <v>234</v>
      </c>
      <c r="AW330" s="15" t="s">
        <v>32</v>
      </c>
      <c r="AX330" s="15" t="s">
        <v>83</v>
      </c>
      <c r="AY330" s="297" t="s">
        <v>195</v>
      </c>
    </row>
    <row r="331" s="2" customFormat="1" ht="24.15" customHeight="1">
      <c r="A331" s="39"/>
      <c r="B331" s="40"/>
      <c r="C331" s="200" t="s">
        <v>323</v>
      </c>
      <c r="D331" s="200" t="s">
        <v>191</v>
      </c>
      <c r="E331" s="201" t="s">
        <v>1483</v>
      </c>
      <c r="F331" s="202" t="s">
        <v>1484</v>
      </c>
      <c r="G331" s="203" t="s">
        <v>1411</v>
      </c>
      <c r="H331" s="204">
        <v>106.92</v>
      </c>
      <c r="I331" s="205"/>
      <c r="J331" s="206">
        <f>ROUND(I331*H331,2)</f>
        <v>0</v>
      </c>
      <c r="K331" s="202" t="s">
        <v>1412</v>
      </c>
      <c r="L331" s="45"/>
      <c r="M331" s="207" t="s">
        <v>1</v>
      </c>
      <c r="N331" s="208" t="s">
        <v>41</v>
      </c>
      <c r="O331" s="92"/>
      <c r="P331" s="209">
        <f>O331*H331</f>
        <v>0</v>
      </c>
      <c r="Q331" s="209">
        <v>0</v>
      </c>
      <c r="R331" s="209">
        <f>Q331*H331</f>
        <v>0</v>
      </c>
      <c r="S331" s="209">
        <v>0</v>
      </c>
      <c r="T331" s="210">
        <f>S331*H331</f>
        <v>0</v>
      </c>
      <c r="U331" s="39"/>
      <c r="V331" s="39"/>
      <c r="W331" s="39"/>
      <c r="X331" s="39"/>
      <c r="Y331" s="39"/>
      <c r="Z331" s="39"/>
      <c r="AA331" s="39"/>
      <c r="AB331" s="39"/>
      <c r="AC331" s="39"/>
      <c r="AD331" s="39"/>
      <c r="AE331" s="39"/>
      <c r="AR331" s="211" t="s">
        <v>234</v>
      </c>
      <c r="AT331" s="211" t="s">
        <v>191</v>
      </c>
      <c r="AU331" s="211" t="s">
        <v>85</v>
      </c>
      <c r="AY331" s="18" t="s">
        <v>195</v>
      </c>
      <c r="BE331" s="212">
        <f>IF(N331="základní",J331,0)</f>
        <v>0</v>
      </c>
      <c r="BF331" s="212">
        <f>IF(N331="snížená",J331,0)</f>
        <v>0</v>
      </c>
      <c r="BG331" s="212">
        <f>IF(N331="zákl. přenesená",J331,0)</f>
        <v>0</v>
      </c>
      <c r="BH331" s="212">
        <f>IF(N331="sníž. přenesená",J331,0)</f>
        <v>0</v>
      </c>
      <c r="BI331" s="212">
        <f>IF(N331="nulová",J331,0)</f>
        <v>0</v>
      </c>
      <c r="BJ331" s="18" t="s">
        <v>83</v>
      </c>
      <c r="BK331" s="212">
        <f>ROUND(I331*H331,2)</f>
        <v>0</v>
      </c>
      <c r="BL331" s="18" t="s">
        <v>234</v>
      </c>
      <c r="BM331" s="211" t="s">
        <v>4063</v>
      </c>
    </row>
    <row r="332" s="10" customFormat="1">
      <c r="A332" s="10"/>
      <c r="B332" s="218"/>
      <c r="C332" s="219"/>
      <c r="D332" s="213" t="s">
        <v>199</v>
      </c>
      <c r="E332" s="220" t="s">
        <v>1</v>
      </c>
      <c r="F332" s="221" t="s">
        <v>3936</v>
      </c>
      <c r="G332" s="219"/>
      <c r="H332" s="220" t="s">
        <v>1</v>
      </c>
      <c r="I332" s="222"/>
      <c r="J332" s="219"/>
      <c r="K332" s="219"/>
      <c r="L332" s="223"/>
      <c r="M332" s="224"/>
      <c r="N332" s="225"/>
      <c r="O332" s="225"/>
      <c r="P332" s="225"/>
      <c r="Q332" s="225"/>
      <c r="R332" s="225"/>
      <c r="S332" s="225"/>
      <c r="T332" s="226"/>
      <c r="U332" s="10"/>
      <c r="V332" s="10"/>
      <c r="W332" s="10"/>
      <c r="X332" s="10"/>
      <c r="Y332" s="10"/>
      <c r="Z332" s="10"/>
      <c r="AA332" s="10"/>
      <c r="AB332" s="10"/>
      <c r="AC332" s="10"/>
      <c r="AD332" s="10"/>
      <c r="AE332" s="10"/>
      <c r="AT332" s="227" t="s">
        <v>199</v>
      </c>
      <c r="AU332" s="227" t="s">
        <v>85</v>
      </c>
      <c r="AV332" s="10" t="s">
        <v>83</v>
      </c>
      <c r="AW332" s="10" t="s">
        <v>32</v>
      </c>
      <c r="AX332" s="10" t="s">
        <v>76</v>
      </c>
      <c r="AY332" s="227" t="s">
        <v>195</v>
      </c>
    </row>
    <row r="333" s="10" customFormat="1">
      <c r="A333" s="10"/>
      <c r="B333" s="218"/>
      <c r="C333" s="219"/>
      <c r="D333" s="213" t="s">
        <v>199</v>
      </c>
      <c r="E333" s="220" t="s">
        <v>1</v>
      </c>
      <c r="F333" s="221" t="s">
        <v>4039</v>
      </c>
      <c r="G333" s="219"/>
      <c r="H333" s="220" t="s">
        <v>1</v>
      </c>
      <c r="I333" s="222"/>
      <c r="J333" s="219"/>
      <c r="K333" s="219"/>
      <c r="L333" s="223"/>
      <c r="M333" s="224"/>
      <c r="N333" s="225"/>
      <c r="O333" s="225"/>
      <c r="P333" s="225"/>
      <c r="Q333" s="225"/>
      <c r="R333" s="225"/>
      <c r="S333" s="225"/>
      <c r="T333" s="226"/>
      <c r="U333" s="10"/>
      <c r="V333" s="10"/>
      <c r="W333" s="10"/>
      <c r="X333" s="10"/>
      <c r="Y333" s="10"/>
      <c r="Z333" s="10"/>
      <c r="AA333" s="10"/>
      <c r="AB333" s="10"/>
      <c r="AC333" s="10"/>
      <c r="AD333" s="10"/>
      <c r="AE333" s="10"/>
      <c r="AT333" s="227" t="s">
        <v>199</v>
      </c>
      <c r="AU333" s="227" t="s">
        <v>85</v>
      </c>
      <c r="AV333" s="10" t="s">
        <v>83</v>
      </c>
      <c r="AW333" s="10" t="s">
        <v>32</v>
      </c>
      <c r="AX333" s="10" t="s">
        <v>76</v>
      </c>
      <c r="AY333" s="227" t="s">
        <v>195</v>
      </c>
    </row>
    <row r="334" s="10" customFormat="1">
      <c r="A334" s="10"/>
      <c r="B334" s="218"/>
      <c r="C334" s="219"/>
      <c r="D334" s="213" t="s">
        <v>199</v>
      </c>
      <c r="E334" s="220" t="s">
        <v>1</v>
      </c>
      <c r="F334" s="221" t="s">
        <v>4064</v>
      </c>
      <c r="G334" s="219"/>
      <c r="H334" s="220" t="s">
        <v>1</v>
      </c>
      <c r="I334" s="222"/>
      <c r="J334" s="219"/>
      <c r="K334" s="219"/>
      <c r="L334" s="223"/>
      <c r="M334" s="224"/>
      <c r="N334" s="225"/>
      <c r="O334" s="225"/>
      <c r="P334" s="225"/>
      <c r="Q334" s="225"/>
      <c r="R334" s="225"/>
      <c r="S334" s="225"/>
      <c r="T334" s="226"/>
      <c r="U334" s="10"/>
      <c r="V334" s="10"/>
      <c r="W334" s="10"/>
      <c r="X334" s="10"/>
      <c r="Y334" s="10"/>
      <c r="Z334" s="10"/>
      <c r="AA334" s="10"/>
      <c r="AB334" s="10"/>
      <c r="AC334" s="10"/>
      <c r="AD334" s="10"/>
      <c r="AE334" s="10"/>
      <c r="AT334" s="227" t="s">
        <v>199</v>
      </c>
      <c r="AU334" s="227" t="s">
        <v>85</v>
      </c>
      <c r="AV334" s="10" t="s">
        <v>83</v>
      </c>
      <c r="AW334" s="10" t="s">
        <v>32</v>
      </c>
      <c r="AX334" s="10" t="s">
        <v>76</v>
      </c>
      <c r="AY334" s="227" t="s">
        <v>195</v>
      </c>
    </row>
    <row r="335" s="11" customFormat="1">
      <c r="A335" s="11"/>
      <c r="B335" s="228"/>
      <c r="C335" s="229"/>
      <c r="D335" s="213" t="s">
        <v>199</v>
      </c>
      <c r="E335" s="230" t="s">
        <v>1</v>
      </c>
      <c r="F335" s="231" t="s">
        <v>4065</v>
      </c>
      <c r="G335" s="229"/>
      <c r="H335" s="232">
        <v>91.560000000000002</v>
      </c>
      <c r="I335" s="233"/>
      <c r="J335" s="229"/>
      <c r="K335" s="229"/>
      <c r="L335" s="234"/>
      <c r="M335" s="235"/>
      <c r="N335" s="236"/>
      <c r="O335" s="236"/>
      <c r="P335" s="236"/>
      <c r="Q335" s="236"/>
      <c r="R335" s="236"/>
      <c r="S335" s="236"/>
      <c r="T335" s="237"/>
      <c r="U335" s="11"/>
      <c r="V335" s="11"/>
      <c r="W335" s="11"/>
      <c r="X335" s="11"/>
      <c r="Y335" s="11"/>
      <c r="Z335" s="11"/>
      <c r="AA335" s="11"/>
      <c r="AB335" s="11"/>
      <c r="AC335" s="11"/>
      <c r="AD335" s="11"/>
      <c r="AE335" s="11"/>
      <c r="AT335" s="238" t="s">
        <v>199</v>
      </c>
      <c r="AU335" s="238" t="s">
        <v>85</v>
      </c>
      <c r="AV335" s="11" t="s">
        <v>85</v>
      </c>
      <c r="AW335" s="11" t="s">
        <v>32</v>
      </c>
      <c r="AX335" s="11" t="s">
        <v>76</v>
      </c>
      <c r="AY335" s="238" t="s">
        <v>195</v>
      </c>
    </row>
    <row r="336" s="10" customFormat="1">
      <c r="A336" s="10"/>
      <c r="B336" s="218"/>
      <c r="C336" s="219"/>
      <c r="D336" s="213" t="s">
        <v>199</v>
      </c>
      <c r="E336" s="220" t="s">
        <v>1</v>
      </c>
      <c r="F336" s="221" t="s">
        <v>4057</v>
      </c>
      <c r="G336" s="219"/>
      <c r="H336" s="220" t="s">
        <v>1</v>
      </c>
      <c r="I336" s="222"/>
      <c r="J336" s="219"/>
      <c r="K336" s="219"/>
      <c r="L336" s="223"/>
      <c r="M336" s="224"/>
      <c r="N336" s="225"/>
      <c r="O336" s="225"/>
      <c r="P336" s="225"/>
      <c r="Q336" s="225"/>
      <c r="R336" s="225"/>
      <c r="S336" s="225"/>
      <c r="T336" s="226"/>
      <c r="U336" s="10"/>
      <c r="V336" s="10"/>
      <c r="W336" s="10"/>
      <c r="X336" s="10"/>
      <c r="Y336" s="10"/>
      <c r="Z336" s="10"/>
      <c r="AA336" s="10"/>
      <c r="AB336" s="10"/>
      <c r="AC336" s="10"/>
      <c r="AD336" s="10"/>
      <c r="AE336" s="10"/>
      <c r="AT336" s="227" t="s">
        <v>199</v>
      </c>
      <c r="AU336" s="227" t="s">
        <v>85</v>
      </c>
      <c r="AV336" s="10" t="s">
        <v>83</v>
      </c>
      <c r="AW336" s="10" t="s">
        <v>32</v>
      </c>
      <c r="AX336" s="10" t="s">
        <v>76</v>
      </c>
      <c r="AY336" s="227" t="s">
        <v>195</v>
      </c>
    </row>
    <row r="337" s="10" customFormat="1">
      <c r="A337" s="10"/>
      <c r="B337" s="218"/>
      <c r="C337" s="219"/>
      <c r="D337" s="213" t="s">
        <v>199</v>
      </c>
      <c r="E337" s="220" t="s">
        <v>1</v>
      </c>
      <c r="F337" s="221" t="s">
        <v>4064</v>
      </c>
      <c r="G337" s="219"/>
      <c r="H337" s="220" t="s">
        <v>1</v>
      </c>
      <c r="I337" s="222"/>
      <c r="J337" s="219"/>
      <c r="K337" s="219"/>
      <c r="L337" s="223"/>
      <c r="M337" s="224"/>
      <c r="N337" s="225"/>
      <c r="O337" s="225"/>
      <c r="P337" s="225"/>
      <c r="Q337" s="225"/>
      <c r="R337" s="225"/>
      <c r="S337" s="225"/>
      <c r="T337" s="226"/>
      <c r="U337" s="10"/>
      <c r="V337" s="10"/>
      <c r="W337" s="10"/>
      <c r="X337" s="10"/>
      <c r="Y337" s="10"/>
      <c r="Z337" s="10"/>
      <c r="AA337" s="10"/>
      <c r="AB337" s="10"/>
      <c r="AC337" s="10"/>
      <c r="AD337" s="10"/>
      <c r="AE337" s="10"/>
      <c r="AT337" s="227" t="s">
        <v>199</v>
      </c>
      <c r="AU337" s="227" t="s">
        <v>85</v>
      </c>
      <c r="AV337" s="10" t="s">
        <v>83</v>
      </c>
      <c r="AW337" s="10" t="s">
        <v>32</v>
      </c>
      <c r="AX337" s="10" t="s">
        <v>76</v>
      </c>
      <c r="AY337" s="227" t="s">
        <v>195</v>
      </c>
    </row>
    <row r="338" s="11" customFormat="1">
      <c r="A338" s="11"/>
      <c r="B338" s="228"/>
      <c r="C338" s="229"/>
      <c r="D338" s="213" t="s">
        <v>199</v>
      </c>
      <c r="E338" s="230" t="s">
        <v>1</v>
      </c>
      <c r="F338" s="231" t="s">
        <v>4066</v>
      </c>
      <c r="G338" s="229"/>
      <c r="H338" s="232">
        <v>15.359999999999999</v>
      </c>
      <c r="I338" s="233"/>
      <c r="J338" s="229"/>
      <c r="K338" s="229"/>
      <c r="L338" s="234"/>
      <c r="M338" s="235"/>
      <c r="N338" s="236"/>
      <c r="O338" s="236"/>
      <c r="P338" s="236"/>
      <c r="Q338" s="236"/>
      <c r="R338" s="236"/>
      <c r="S338" s="236"/>
      <c r="T338" s="237"/>
      <c r="U338" s="11"/>
      <c r="V338" s="11"/>
      <c r="W338" s="11"/>
      <c r="X338" s="11"/>
      <c r="Y338" s="11"/>
      <c r="Z338" s="11"/>
      <c r="AA338" s="11"/>
      <c r="AB338" s="11"/>
      <c r="AC338" s="11"/>
      <c r="AD338" s="11"/>
      <c r="AE338" s="11"/>
      <c r="AT338" s="238" t="s">
        <v>199</v>
      </c>
      <c r="AU338" s="238" t="s">
        <v>85</v>
      </c>
      <c r="AV338" s="11" t="s">
        <v>85</v>
      </c>
      <c r="AW338" s="11" t="s">
        <v>32</v>
      </c>
      <c r="AX338" s="11" t="s">
        <v>76</v>
      </c>
      <c r="AY338" s="238" t="s">
        <v>195</v>
      </c>
    </row>
    <row r="339" s="15" customFormat="1">
      <c r="A339" s="15"/>
      <c r="B339" s="287"/>
      <c r="C339" s="288"/>
      <c r="D339" s="213" t="s">
        <v>199</v>
      </c>
      <c r="E339" s="289" t="s">
        <v>1</v>
      </c>
      <c r="F339" s="290" t="s">
        <v>1422</v>
      </c>
      <c r="G339" s="288"/>
      <c r="H339" s="291">
        <v>106.92</v>
      </c>
      <c r="I339" s="292"/>
      <c r="J339" s="288"/>
      <c r="K339" s="288"/>
      <c r="L339" s="293"/>
      <c r="M339" s="294"/>
      <c r="N339" s="295"/>
      <c r="O339" s="295"/>
      <c r="P339" s="295"/>
      <c r="Q339" s="295"/>
      <c r="R339" s="295"/>
      <c r="S339" s="295"/>
      <c r="T339" s="296"/>
      <c r="U339" s="15"/>
      <c r="V339" s="15"/>
      <c r="W339" s="15"/>
      <c r="X339" s="15"/>
      <c r="Y339" s="15"/>
      <c r="Z339" s="15"/>
      <c r="AA339" s="15"/>
      <c r="AB339" s="15"/>
      <c r="AC339" s="15"/>
      <c r="AD339" s="15"/>
      <c r="AE339" s="15"/>
      <c r="AT339" s="297" t="s">
        <v>199</v>
      </c>
      <c r="AU339" s="297" t="s">
        <v>85</v>
      </c>
      <c r="AV339" s="15" t="s">
        <v>234</v>
      </c>
      <c r="AW339" s="15" t="s">
        <v>32</v>
      </c>
      <c r="AX339" s="15" t="s">
        <v>83</v>
      </c>
      <c r="AY339" s="297" t="s">
        <v>195</v>
      </c>
    </row>
    <row r="340" s="2" customFormat="1" ht="33" customHeight="1">
      <c r="A340" s="39"/>
      <c r="B340" s="40"/>
      <c r="C340" s="200" t="s">
        <v>327</v>
      </c>
      <c r="D340" s="200" t="s">
        <v>191</v>
      </c>
      <c r="E340" s="201" t="s">
        <v>4067</v>
      </c>
      <c r="F340" s="202" t="s">
        <v>4068</v>
      </c>
      <c r="G340" s="203" t="s">
        <v>1237</v>
      </c>
      <c r="H340" s="204">
        <v>120</v>
      </c>
      <c r="I340" s="205"/>
      <c r="J340" s="206">
        <f>ROUND(I340*H340,2)</f>
        <v>0</v>
      </c>
      <c r="K340" s="202" t="s">
        <v>1412</v>
      </c>
      <c r="L340" s="45"/>
      <c r="M340" s="207" t="s">
        <v>1</v>
      </c>
      <c r="N340" s="208" t="s">
        <v>41</v>
      </c>
      <c r="O340" s="92"/>
      <c r="P340" s="209">
        <f>O340*H340</f>
        <v>0</v>
      </c>
      <c r="Q340" s="209">
        <v>0</v>
      </c>
      <c r="R340" s="209">
        <f>Q340*H340</f>
        <v>0</v>
      </c>
      <c r="S340" s="209">
        <v>0</v>
      </c>
      <c r="T340" s="210">
        <f>S340*H340</f>
        <v>0</v>
      </c>
      <c r="U340" s="39"/>
      <c r="V340" s="39"/>
      <c r="W340" s="39"/>
      <c r="X340" s="39"/>
      <c r="Y340" s="39"/>
      <c r="Z340" s="39"/>
      <c r="AA340" s="39"/>
      <c r="AB340" s="39"/>
      <c r="AC340" s="39"/>
      <c r="AD340" s="39"/>
      <c r="AE340" s="39"/>
      <c r="AR340" s="211" t="s">
        <v>234</v>
      </c>
      <c r="AT340" s="211" t="s">
        <v>191</v>
      </c>
      <c r="AU340" s="211" t="s">
        <v>85</v>
      </c>
      <c r="AY340" s="18" t="s">
        <v>195</v>
      </c>
      <c r="BE340" s="212">
        <f>IF(N340="základní",J340,0)</f>
        <v>0</v>
      </c>
      <c r="BF340" s="212">
        <f>IF(N340="snížená",J340,0)</f>
        <v>0</v>
      </c>
      <c r="BG340" s="212">
        <f>IF(N340="zákl. přenesená",J340,0)</f>
        <v>0</v>
      </c>
      <c r="BH340" s="212">
        <f>IF(N340="sníž. přenesená",J340,0)</f>
        <v>0</v>
      </c>
      <c r="BI340" s="212">
        <f>IF(N340="nulová",J340,0)</f>
        <v>0</v>
      </c>
      <c r="BJ340" s="18" t="s">
        <v>83</v>
      </c>
      <c r="BK340" s="212">
        <f>ROUND(I340*H340,2)</f>
        <v>0</v>
      </c>
      <c r="BL340" s="18" t="s">
        <v>234</v>
      </c>
      <c r="BM340" s="211" t="s">
        <v>4069</v>
      </c>
    </row>
    <row r="341" s="10" customFormat="1">
      <c r="A341" s="10"/>
      <c r="B341" s="218"/>
      <c r="C341" s="219"/>
      <c r="D341" s="213" t="s">
        <v>199</v>
      </c>
      <c r="E341" s="220" t="s">
        <v>1</v>
      </c>
      <c r="F341" s="221" t="s">
        <v>4070</v>
      </c>
      <c r="G341" s="219"/>
      <c r="H341" s="220" t="s">
        <v>1</v>
      </c>
      <c r="I341" s="222"/>
      <c r="J341" s="219"/>
      <c r="K341" s="219"/>
      <c r="L341" s="223"/>
      <c r="M341" s="224"/>
      <c r="N341" s="225"/>
      <c r="O341" s="225"/>
      <c r="P341" s="225"/>
      <c r="Q341" s="225"/>
      <c r="R341" s="225"/>
      <c r="S341" s="225"/>
      <c r="T341" s="226"/>
      <c r="U341" s="10"/>
      <c r="V341" s="10"/>
      <c r="W341" s="10"/>
      <c r="X341" s="10"/>
      <c r="Y341" s="10"/>
      <c r="Z341" s="10"/>
      <c r="AA341" s="10"/>
      <c r="AB341" s="10"/>
      <c r="AC341" s="10"/>
      <c r="AD341" s="10"/>
      <c r="AE341" s="10"/>
      <c r="AT341" s="227" t="s">
        <v>199</v>
      </c>
      <c r="AU341" s="227" t="s">
        <v>85</v>
      </c>
      <c r="AV341" s="10" t="s">
        <v>83</v>
      </c>
      <c r="AW341" s="10" t="s">
        <v>32</v>
      </c>
      <c r="AX341" s="10" t="s">
        <v>76</v>
      </c>
      <c r="AY341" s="227" t="s">
        <v>195</v>
      </c>
    </row>
    <row r="342" s="11" customFormat="1">
      <c r="A342" s="11"/>
      <c r="B342" s="228"/>
      <c r="C342" s="229"/>
      <c r="D342" s="213" t="s">
        <v>199</v>
      </c>
      <c r="E342" s="230" t="s">
        <v>1</v>
      </c>
      <c r="F342" s="231" t="s">
        <v>4071</v>
      </c>
      <c r="G342" s="229"/>
      <c r="H342" s="232">
        <v>80</v>
      </c>
      <c r="I342" s="233"/>
      <c r="J342" s="229"/>
      <c r="K342" s="229"/>
      <c r="L342" s="234"/>
      <c r="M342" s="235"/>
      <c r="N342" s="236"/>
      <c r="O342" s="236"/>
      <c r="P342" s="236"/>
      <c r="Q342" s="236"/>
      <c r="R342" s="236"/>
      <c r="S342" s="236"/>
      <c r="T342" s="237"/>
      <c r="U342" s="11"/>
      <c r="V342" s="11"/>
      <c r="W342" s="11"/>
      <c r="X342" s="11"/>
      <c r="Y342" s="11"/>
      <c r="Z342" s="11"/>
      <c r="AA342" s="11"/>
      <c r="AB342" s="11"/>
      <c r="AC342" s="11"/>
      <c r="AD342" s="11"/>
      <c r="AE342" s="11"/>
      <c r="AT342" s="238" t="s">
        <v>199</v>
      </c>
      <c r="AU342" s="238" t="s">
        <v>85</v>
      </c>
      <c r="AV342" s="11" t="s">
        <v>85</v>
      </c>
      <c r="AW342" s="11" t="s">
        <v>32</v>
      </c>
      <c r="AX342" s="11" t="s">
        <v>76</v>
      </c>
      <c r="AY342" s="238" t="s">
        <v>195</v>
      </c>
    </row>
    <row r="343" s="11" customFormat="1">
      <c r="A343" s="11"/>
      <c r="B343" s="228"/>
      <c r="C343" s="229"/>
      <c r="D343" s="213" t="s">
        <v>199</v>
      </c>
      <c r="E343" s="230" t="s">
        <v>1</v>
      </c>
      <c r="F343" s="231" t="s">
        <v>4072</v>
      </c>
      <c r="G343" s="229"/>
      <c r="H343" s="232">
        <v>40</v>
      </c>
      <c r="I343" s="233"/>
      <c r="J343" s="229"/>
      <c r="K343" s="229"/>
      <c r="L343" s="234"/>
      <c r="M343" s="235"/>
      <c r="N343" s="236"/>
      <c r="O343" s="236"/>
      <c r="P343" s="236"/>
      <c r="Q343" s="236"/>
      <c r="R343" s="236"/>
      <c r="S343" s="236"/>
      <c r="T343" s="237"/>
      <c r="U343" s="11"/>
      <c r="V343" s="11"/>
      <c r="W343" s="11"/>
      <c r="X343" s="11"/>
      <c r="Y343" s="11"/>
      <c r="Z343" s="11"/>
      <c r="AA343" s="11"/>
      <c r="AB343" s="11"/>
      <c r="AC343" s="11"/>
      <c r="AD343" s="11"/>
      <c r="AE343" s="11"/>
      <c r="AT343" s="238" t="s">
        <v>199</v>
      </c>
      <c r="AU343" s="238" t="s">
        <v>85</v>
      </c>
      <c r="AV343" s="11" t="s">
        <v>85</v>
      </c>
      <c r="AW343" s="11" t="s">
        <v>32</v>
      </c>
      <c r="AX343" s="11" t="s">
        <v>76</v>
      </c>
      <c r="AY343" s="238" t="s">
        <v>195</v>
      </c>
    </row>
    <row r="344" s="15" customFormat="1">
      <c r="A344" s="15"/>
      <c r="B344" s="287"/>
      <c r="C344" s="288"/>
      <c r="D344" s="213" t="s">
        <v>199</v>
      </c>
      <c r="E344" s="289" t="s">
        <v>1</v>
      </c>
      <c r="F344" s="290" t="s">
        <v>1422</v>
      </c>
      <c r="G344" s="288"/>
      <c r="H344" s="291">
        <v>120</v>
      </c>
      <c r="I344" s="292"/>
      <c r="J344" s="288"/>
      <c r="K344" s="288"/>
      <c r="L344" s="293"/>
      <c r="M344" s="294"/>
      <c r="N344" s="295"/>
      <c r="O344" s="295"/>
      <c r="P344" s="295"/>
      <c r="Q344" s="295"/>
      <c r="R344" s="295"/>
      <c r="S344" s="295"/>
      <c r="T344" s="296"/>
      <c r="U344" s="15"/>
      <c r="V344" s="15"/>
      <c r="W344" s="15"/>
      <c r="X344" s="15"/>
      <c r="Y344" s="15"/>
      <c r="Z344" s="15"/>
      <c r="AA344" s="15"/>
      <c r="AB344" s="15"/>
      <c r="AC344" s="15"/>
      <c r="AD344" s="15"/>
      <c r="AE344" s="15"/>
      <c r="AT344" s="297" t="s">
        <v>199</v>
      </c>
      <c r="AU344" s="297" t="s">
        <v>85</v>
      </c>
      <c r="AV344" s="15" t="s">
        <v>234</v>
      </c>
      <c r="AW344" s="15" t="s">
        <v>32</v>
      </c>
      <c r="AX344" s="15" t="s">
        <v>83</v>
      </c>
      <c r="AY344" s="297" t="s">
        <v>195</v>
      </c>
    </row>
    <row r="345" s="2" customFormat="1" ht="33" customHeight="1">
      <c r="A345" s="39"/>
      <c r="B345" s="40"/>
      <c r="C345" s="200" t="s">
        <v>331</v>
      </c>
      <c r="D345" s="200" t="s">
        <v>191</v>
      </c>
      <c r="E345" s="201" t="s">
        <v>1492</v>
      </c>
      <c r="F345" s="202" t="s">
        <v>1493</v>
      </c>
      <c r="G345" s="203" t="s">
        <v>1237</v>
      </c>
      <c r="H345" s="204">
        <v>3754.2269999999999</v>
      </c>
      <c r="I345" s="205"/>
      <c r="J345" s="206">
        <f>ROUND(I345*H345,2)</f>
        <v>0</v>
      </c>
      <c r="K345" s="202" t="s">
        <v>1412</v>
      </c>
      <c r="L345" s="45"/>
      <c r="M345" s="207" t="s">
        <v>1</v>
      </c>
      <c r="N345" s="208" t="s">
        <v>41</v>
      </c>
      <c r="O345" s="92"/>
      <c r="P345" s="209">
        <f>O345*H345</f>
        <v>0</v>
      </c>
      <c r="Q345" s="209">
        <v>0</v>
      </c>
      <c r="R345" s="209">
        <f>Q345*H345</f>
        <v>0</v>
      </c>
      <c r="S345" s="209">
        <v>0</v>
      </c>
      <c r="T345" s="210">
        <f>S345*H345</f>
        <v>0</v>
      </c>
      <c r="U345" s="39"/>
      <c r="V345" s="39"/>
      <c r="W345" s="39"/>
      <c r="X345" s="39"/>
      <c r="Y345" s="39"/>
      <c r="Z345" s="39"/>
      <c r="AA345" s="39"/>
      <c r="AB345" s="39"/>
      <c r="AC345" s="39"/>
      <c r="AD345" s="39"/>
      <c r="AE345" s="39"/>
      <c r="AR345" s="211" t="s">
        <v>234</v>
      </c>
      <c r="AT345" s="211" t="s">
        <v>191</v>
      </c>
      <c r="AU345" s="211" t="s">
        <v>85</v>
      </c>
      <c r="AY345" s="18" t="s">
        <v>195</v>
      </c>
      <c r="BE345" s="212">
        <f>IF(N345="základní",J345,0)</f>
        <v>0</v>
      </c>
      <c r="BF345" s="212">
        <f>IF(N345="snížená",J345,0)</f>
        <v>0</v>
      </c>
      <c r="BG345" s="212">
        <f>IF(N345="zákl. přenesená",J345,0)</f>
        <v>0</v>
      </c>
      <c r="BH345" s="212">
        <f>IF(N345="sníž. přenesená",J345,0)</f>
        <v>0</v>
      </c>
      <c r="BI345" s="212">
        <f>IF(N345="nulová",J345,0)</f>
        <v>0</v>
      </c>
      <c r="BJ345" s="18" t="s">
        <v>83</v>
      </c>
      <c r="BK345" s="212">
        <f>ROUND(I345*H345,2)</f>
        <v>0</v>
      </c>
      <c r="BL345" s="18" t="s">
        <v>234</v>
      </c>
      <c r="BM345" s="211" t="s">
        <v>4073</v>
      </c>
    </row>
    <row r="346" s="10" customFormat="1">
      <c r="A346" s="10"/>
      <c r="B346" s="218"/>
      <c r="C346" s="219"/>
      <c r="D346" s="213" t="s">
        <v>199</v>
      </c>
      <c r="E346" s="220" t="s">
        <v>1</v>
      </c>
      <c r="F346" s="221" t="s">
        <v>3936</v>
      </c>
      <c r="G346" s="219"/>
      <c r="H346" s="220" t="s">
        <v>1</v>
      </c>
      <c r="I346" s="222"/>
      <c r="J346" s="219"/>
      <c r="K346" s="219"/>
      <c r="L346" s="223"/>
      <c r="M346" s="224"/>
      <c r="N346" s="225"/>
      <c r="O346" s="225"/>
      <c r="P346" s="225"/>
      <c r="Q346" s="225"/>
      <c r="R346" s="225"/>
      <c r="S346" s="225"/>
      <c r="T346" s="226"/>
      <c r="U346" s="10"/>
      <c r="V346" s="10"/>
      <c r="W346" s="10"/>
      <c r="X346" s="10"/>
      <c r="Y346" s="10"/>
      <c r="Z346" s="10"/>
      <c r="AA346" s="10"/>
      <c r="AB346" s="10"/>
      <c r="AC346" s="10"/>
      <c r="AD346" s="10"/>
      <c r="AE346" s="10"/>
      <c r="AT346" s="227" t="s">
        <v>199</v>
      </c>
      <c r="AU346" s="227" t="s">
        <v>85</v>
      </c>
      <c r="AV346" s="10" t="s">
        <v>83</v>
      </c>
      <c r="AW346" s="10" t="s">
        <v>32</v>
      </c>
      <c r="AX346" s="10" t="s">
        <v>76</v>
      </c>
      <c r="AY346" s="227" t="s">
        <v>195</v>
      </c>
    </row>
    <row r="347" s="10" customFormat="1">
      <c r="A347" s="10"/>
      <c r="B347" s="218"/>
      <c r="C347" s="219"/>
      <c r="D347" s="213" t="s">
        <v>199</v>
      </c>
      <c r="E347" s="220" t="s">
        <v>1</v>
      </c>
      <c r="F347" s="221" t="s">
        <v>4074</v>
      </c>
      <c r="G347" s="219"/>
      <c r="H347" s="220" t="s">
        <v>1</v>
      </c>
      <c r="I347" s="222"/>
      <c r="J347" s="219"/>
      <c r="K347" s="219"/>
      <c r="L347" s="223"/>
      <c r="M347" s="224"/>
      <c r="N347" s="225"/>
      <c r="O347" s="225"/>
      <c r="P347" s="225"/>
      <c r="Q347" s="225"/>
      <c r="R347" s="225"/>
      <c r="S347" s="225"/>
      <c r="T347" s="226"/>
      <c r="U347" s="10"/>
      <c r="V347" s="10"/>
      <c r="W347" s="10"/>
      <c r="X347" s="10"/>
      <c r="Y347" s="10"/>
      <c r="Z347" s="10"/>
      <c r="AA347" s="10"/>
      <c r="AB347" s="10"/>
      <c r="AC347" s="10"/>
      <c r="AD347" s="10"/>
      <c r="AE347" s="10"/>
      <c r="AT347" s="227" t="s">
        <v>199</v>
      </c>
      <c r="AU347" s="227" t="s">
        <v>85</v>
      </c>
      <c r="AV347" s="10" t="s">
        <v>83</v>
      </c>
      <c r="AW347" s="10" t="s">
        <v>32</v>
      </c>
      <c r="AX347" s="10" t="s">
        <v>76</v>
      </c>
      <c r="AY347" s="227" t="s">
        <v>195</v>
      </c>
    </row>
    <row r="348" s="11" customFormat="1">
      <c r="A348" s="11"/>
      <c r="B348" s="228"/>
      <c r="C348" s="229"/>
      <c r="D348" s="213" t="s">
        <v>199</v>
      </c>
      <c r="E348" s="230" t="s">
        <v>1</v>
      </c>
      <c r="F348" s="231" t="s">
        <v>4075</v>
      </c>
      <c r="G348" s="229"/>
      <c r="H348" s="232">
        <v>210.58799999999999</v>
      </c>
      <c r="I348" s="233"/>
      <c r="J348" s="229"/>
      <c r="K348" s="229"/>
      <c r="L348" s="234"/>
      <c r="M348" s="235"/>
      <c r="N348" s="236"/>
      <c r="O348" s="236"/>
      <c r="P348" s="236"/>
      <c r="Q348" s="236"/>
      <c r="R348" s="236"/>
      <c r="S348" s="236"/>
      <c r="T348" s="237"/>
      <c r="U348" s="11"/>
      <c r="V348" s="11"/>
      <c r="W348" s="11"/>
      <c r="X348" s="11"/>
      <c r="Y348" s="11"/>
      <c r="Z348" s="11"/>
      <c r="AA348" s="11"/>
      <c r="AB348" s="11"/>
      <c r="AC348" s="11"/>
      <c r="AD348" s="11"/>
      <c r="AE348" s="11"/>
      <c r="AT348" s="238" t="s">
        <v>199</v>
      </c>
      <c r="AU348" s="238" t="s">
        <v>85</v>
      </c>
      <c r="AV348" s="11" t="s">
        <v>85</v>
      </c>
      <c r="AW348" s="11" t="s">
        <v>32</v>
      </c>
      <c r="AX348" s="11" t="s">
        <v>76</v>
      </c>
      <c r="AY348" s="238" t="s">
        <v>195</v>
      </c>
    </row>
    <row r="349" s="11" customFormat="1">
      <c r="A349" s="11"/>
      <c r="B349" s="228"/>
      <c r="C349" s="229"/>
      <c r="D349" s="213" t="s">
        <v>199</v>
      </c>
      <c r="E349" s="230" t="s">
        <v>1</v>
      </c>
      <c r="F349" s="231" t="s">
        <v>4076</v>
      </c>
      <c r="G349" s="229"/>
      <c r="H349" s="232">
        <v>1317.441</v>
      </c>
      <c r="I349" s="233"/>
      <c r="J349" s="229"/>
      <c r="K349" s="229"/>
      <c r="L349" s="234"/>
      <c r="M349" s="235"/>
      <c r="N349" s="236"/>
      <c r="O349" s="236"/>
      <c r="P349" s="236"/>
      <c r="Q349" s="236"/>
      <c r="R349" s="236"/>
      <c r="S349" s="236"/>
      <c r="T349" s="237"/>
      <c r="U349" s="11"/>
      <c r="V349" s="11"/>
      <c r="W349" s="11"/>
      <c r="X349" s="11"/>
      <c r="Y349" s="11"/>
      <c r="Z349" s="11"/>
      <c r="AA349" s="11"/>
      <c r="AB349" s="11"/>
      <c r="AC349" s="11"/>
      <c r="AD349" s="11"/>
      <c r="AE349" s="11"/>
      <c r="AT349" s="238" t="s">
        <v>199</v>
      </c>
      <c r="AU349" s="238" t="s">
        <v>85</v>
      </c>
      <c r="AV349" s="11" t="s">
        <v>85</v>
      </c>
      <c r="AW349" s="11" t="s">
        <v>32</v>
      </c>
      <c r="AX349" s="11" t="s">
        <v>76</v>
      </c>
      <c r="AY349" s="238" t="s">
        <v>195</v>
      </c>
    </row>
    <row r="350" s="11" customFormat="1">
      <c r="A350" s="11"/>
      <c r="B350" s="228"/>
      <c r="C350" s="229"/>
      <c r="D350" s="213" t="s">
        <v>199</v>
      </c>
      <c r="E350" s="230" t="s">
        <v>1</v>
      </c>
      <c r="F350" s="231" t="s">
        <v>4077</v>
      </c>
      <c r="G350" s="229"/>
      <c r="H350" s="232">
        <v>1856.395</v>
      </c>
      <c r="I350" s="233"/>
      <c r="J350" s="229"/>
      <c r="K350" s="229"/>
      <c r="L350" s="234"/>
      <c r="M350" s="235"/>
      <c r="N350" s="236"/>
      <c r="O350" s="236"/>
      <c r="P350" s="236"/>
      <c r="Q350" s="236"/>
      <c r="R350" s="236"/>
      <c r="S350" s="236"/>
      <c r="T350" s="237"/>
      <c r="U350" s="11"/>
      <c r="V350" s="11"/>
      <c r="W350" s="11"/>
      <c r="X350" s="11"/>
      <c r="Y350" s="11"/>
      <c r="Z350" s="11"/>
      <c r="AA350" s="11"/>
      <c r="AB350" s="11"/>
      <c r="AC350" s="11"/>
      <c r="AD350" s="11"/>
      <c r="AE350" s="11"/>
      <c r="AT350" s="238" t="s">
        <v>199</v>
      </c>
      <c r="AU350" s="238" t="s">
        <v>85</v>
      </c>
      <c r="AV350" s="11" t="s">
        <v>85</v>
      </c>
      <c r="AW350" s="11" t="s">
        <v>32</v>
      </c>
      <c r="AX350" s="11" t="s">
        <v>76</v>
      </c>
      <c r="AY350" s="238" t="s">
        <v>195</v>
      </c>
    </row>
    <row r="351" s="11" customFormat="1">
      <c r="A351" s="11"/>
      <c r="B351" s="228"/>
      <c r="C351" s="229"/>
      <c r="D351" s="213" t="s">
        <v>199</v>
      </c>
      <c r="E351" s="230" t="s">
        <v>1</v>
      </c>
      <c r="F351" s="231" t="s">
        <v>4078</v>
      </c>
      <c r="G351" s="229"/>
      <c r="H351" s="232">
        <v>41.280000000000001</v>
      </c>
      <c r="I351" s="233"/>
      <c r="J351" s="229"/>
      <c r="K351" s="229"/>
      <c r="L351" s="234"/>
      <c r="M351" s="235"/>
      <c r="N351" s="236"/>
      <c r="O351" s="236"/>
      <c r="P351" s="236"/>
      <c r="Q351" s="236"/>
      <c r="R351" s="236"/>
      <c r="S351" s="236"/>
      <c r="T351" s="237"/>
      <c r="U351" s="11"/>
      <c r="V351" s="11"/>
      <c r="W351" s="11"/>
      <c r="X351" s="11"/>
      <c r="Y351" s="11"/>
      <c r="Z351" s="11"/>
      <c r="AA351" s="11"/>
      <c r="AB351" s="11"/>
      <c r="AC351" s="11"/>
      <c r="AD351" s="11"/>
      <c r="AE351" s="11"/>
      <c r="AT351" s="238" t="s">
        <v>199</v>
      </c>
      <c r="AU351" s="238" t="s">
        <v>85</v>
      </c>
      <c r="AV351" s="11" t="s">
        <v>85</v>
      </c>
      <c r="AW351" s="11" t="s">
        <v>32</v>
      </c>
      <c r="AX351" s="11" t="s">
        <v>76</v>
      </c>
      <c r="AY351" s="238" t="s">
        <v>195</v>
      </c>
    </row>
    <row r="352" s="11" customFormat="1">
      <c r="A352" s="11"/>
      <c r="B352" s="228"/>
      <c r="C352" s="229"/>
      <c r="D352" s="213" t="s">
        <v>199</v>
      </c>
      <c r="E352" s="230" t="s">
        <v>1</v>
      </c>
      <c r="F352" s="231" t="s">
        <v>4079</v>
      </c>
      <c r="G352" s="229"/>
      <c r="H352" s="232">
        <v>804.08600000000001</v>
      </c>
      <c r="I352" s="233"/>
      <c r="J352" s="229"/>
      <c r="K352" s="229"/>
      <c r="L352" s="234"/>
      <c r="M352" s="235"/>
      <c r="N352" s="236"/>
      <c r="O352" s="236"/>
      <c r="P352" s="236"/>
      <c r="Q352" s="236"/>
      <c r="R352" s="236"/>
      <c r="S352" s="236"/>
      <c r="T352" s="237"/>
      <c r="U352" s="11"/>
      <c r="V352" s="11"/>
      <c r="W352" s="11"/>
      <c r="X352" s="11"/>
      <c r="Y352" s="11"/>
      <c r="Z352" s="11"/>
      <c r="AA352" s="11"/>
      <c r="AB352" s="11"/>
      <c r="AC352" s="11"/>
      <c r="AD352" s="11"/>
      <c r="AE352" s="11"/>
      <c r="AT352" s="238" t="s">
        <v>199</v>
      </c>
      <c r="AU352" s="238" t="s">
        <v>85</v>
      </c>
      <c r="AV352" s="11" t="s">
        <v>85</v>
      </c>
      <c r="AW352" s="11" t="s">
        <v>32</v>
      </c>
      <c r="AX352" s="11" t="s">
        <v>76</v>
      </c>
      <c r="AY352" s="238" t="s">
        <v>195</v>
      </c>
    </row>
    <row r="353" s="11" customFormat="1">
      <c r="A353" s="11"/>
      <c r="B353" s="228"/>
      <c r="C353" s="229"/>
      <c r="D353" s="213" t="s">
        <v>199</v>
      </c>
      <c r="E353" s="230" t="s">
        <v>1</v>
      </c>
      <c r="F353" s="231" t="s">
        <v>4080</v>
      </c>
      <c r="G353" s="229"/>
      <c r="H353" s="232">
        <v>285.12</v>
      </c>
      <c r="I353" s="233"/>
      <c r="J353" s="229"/>
      <c r="K353" s="229"/>
      <c r="L353" s="234"/>
      <c r="M353" s="235"/>
      <c r="N353" s="236"/>
      <c r="O353" s="236"/>
      <c r="P353" s="236"/>
      <c r="Q353" s="236"/>
      <c r="R353" s="236"/>
      <c r="S353" s="236"/>
      <c r="T353" s="237"/>
      <c r="U353" s="11"/>
      <c r="V353" s="11"/>
      <c r="W353" s="11"/>
      <c r="X353" s="11"/>
      <c r="Y353" s="11"/>
      <c r="Z353" s="11"/>
      <c r="AA353" s="11"/>
      <c r="AB353" s="11"/>
      <c r="AC353" s="11"/>
      <c r="AD353" s="11"/>
      <c r="AE353" s="11"/>
      <c r="AT353" s="238" t="s">
        <v>199</v>
      </c>
      <c r="AU353" s="238" t="s">
        <v>85</v>
      </c>
      <c r="AV353" s="11" t="s">
        <v>85</v>
      </c>
      <c r="AW353" s="11" t="s">
        <v>32</v>
      </c>
      <c r="AX353" s="11" t="s">
        <v>76</v>
      </c>
      <c r="AY353" s="238" t="s">
        <v>195</v>
      </c>
    </row>
    <row r="354" s="16" customFormat="1">
      <c r="A354" s="16"/>
      <c r="B354" s="298"/>
      <c r="C354" s="299"/>
      <c r="D354" s="213" t="s">
        <v>199</v>
      </c>
      <c r="E354" s="300" t="s">
        <v>1</v>
      </c>
      <c r="F354" s="301" t="s">
        <v>1498</v>
      </c>
      <c r="G354" s="299"/>
      <c r="H354" s="302">
        <v>4514.9099999999999</v>
      </c>
      <c r="I354" s="303"/>
      <c r="J354" s="299"/>
      <c r="K354" s="299"/>
      <c r="L354" s="304"/>
      <c r="M354" s="305"/>
      <c r="N354" s="306"/>
      <c r="O354" s="306"/>
      <c r="P354" s="306"/>
      <c r="Q354" s="306"/>
      <c r="R354" s="306"/>
      <c r="S354" s="306"/>
      <c r="T354" s="307"/>
      <c r="U354" s="16"/>
      <c r="V354" s="16"/>
      <c r="W354" s="16"/>
      <c r="X354" s="16"/>
      <c r="Y354" s="16"/>
      <c r="Z354" s="16"/>
      <c r="AA354" s="16"/>
      <c r="AB354" s="16"/>
      <c r="AC354" s="16"/>
      <c r="AD354" s="16"/>
      <c r="AE354" s="16"/>
      <c r="AT354" s="308" t="s">
        <v>199</v>
      </c>
      <c r="AU354" s="308" t="s">
        <v>85</v>
      </c>
      <c r="AV354" s="16" t="s">
        <v>229</v>
      </c>
      <c r="AW354" s="16" t="s">
        <v>32</v>
      </c>
      <c r="AX354" s="16" t="s">
        <v>76</v>
      </c>
      <c r="AY354" s="308" t="s">
        <v>195</v>
      </c>
    </row>
    <row r="355" s="10" customFormat="1">
      <c r="A355" s="10"/>
      <c r="B355" s="218"/>
      <c r="C355" s="219"/>
      <c r="D355" s="213" t="s">
        <v>199</v>
      </c>
      <c r="E355" s="220" t="s">
        <v>1</v>
      </c>
      <c r="F355" s="221" t="s">
        <v>4081</v>
      </c>
      <c r="G355" s="219"/>
      <c r="H355" s="220" t="s">
        <v>1</v>
      </c>
      <c r="I355" s="222"/>
      <c r="J355" s="219"/>
      <c r="K355" s="219"/>
      <c r="L355" s="223"/>
      <c r="M355" s="224"/>
      <c r="N355" s="225"/>
      <c r="O355" s="225"/>
      <c r="P355" s="225"/>
      <c r="Q355" s="225"/>
      <c r="R355" s="225"/>
      <c r="S355" s="225"/>
      <c r="T355" s="226"/>
      <c r="U355" s="10"/>
      <c r="V355" s="10"/>
      <c r="W355" s="10"/>
      <c r="X355" s="10"/>
      <c r="Y355" s="10"/>
      <c r="Z355" s="10"/>
      <c r="AA355" s="10"/>
      <c r="AB355" s="10"/>
      <c r="AC355" s="10"/>
      <c r="AD355" s="10"/>
      <c r="AE355" s="10"/>
      <c r="AT355" s="227" t="s">
        <v>199</v>
      </c>
      <c r="AU355" s="227" t="s">
        <v>85</v>
      </c>
      <c r="AV355" s="10" t="s">
        <v>83</v>
      </c>
      <c r="AW355" s="10" t="s">
        <v>32</v>
      </c>
      <c r="AX355" s="10" t="s">
        <v>76</v>
      </c>
      <c r="AY355" s="227" t="s">
        <v>195</v>
      </c>
    </row>
    <row r="356" s="11" customFormat="1">
      <c r="A356" s="11"/>
      <c r="B356" s="228"/>
      <c r="C356" s="229"/>
      <c r="D356" s="213" t="s">
        <v>199</v>
      </c>
      <c r="E356" s="230" t="s">
        <v>1</v>
      </c>
      <c r="F356" s="231" t="s">
        <v>4082</v>
      </c>
      <c r="G356" s="229"/>
      <c r="H356" s="232">
        <v>9.8399999999999999</v>
      </c>
      <c r="I356" s="233"/>
      <c r="J356" s="229"/>
      <c r="K356" s="229"/>
      <c r="L356" s="234"/>
      <c r="M356" s="235"/>
      <c r="N356" s="236"/>
      <c r="O356" s="236"/>
      <c r="P356" s="236"/>
      <c r="Q356" s="236"/>
      <c r="R356" s="236"/>
      <c r="S356" s="236"/>
      <c r="T356" s="237"/>
      <c r="U356" s="11"/>
      <c r="V356" s="11"/>
      <c r="W356" s="11"/>
      <c r="X356" s="11"/>
      <c r="Y356" s="11"/>
      <c r="Z356" s="11"/>
      <c r="AA356" s="11"/>
      <c r="AB356" s="11"/>
      <c r="AC356" s="11"/>
      <c r="AD356" s="11"/>
      <c r="AE356" s="11"/>
      <c r="AT356" s="238" t="s">
        <v>199</v>
      </c>
      <c r="AU356" s="238" t="s">
        <v>85</v>
      </c>
      <c r="AV356" s="11" t="s">
        <v>85</v>
      </c>
      <c r="AW356" s="11" t="s">
        <v>32</v>
      </c>
      <c r="AX356" s="11" t="s">
        <v>76</v>
      </c>
      <c r="AY356" s="238" t="s">
        <v>195</v>
      </c>
    </row>
    <row r="357" s="10" customFormat="1">
      <c r="A357" s="10"/>
      <c r="B357" s="218"/>
      <c r="C357" s="219"/>
      <c r="D357" s="213" t="s">
        <v>199</v>
      </c>
      <c r="E357" s="220" t="s">
        <v>1</v>
      </c>
      <c r="F357" s="221" t="s">
        <v>4083</v>
      </c>
      <c r="G357" s="219"/>
      <c r="H357" s="220" t="s">
        <v>1</v>
      </c>
      <c r="I357" s="222"/>
      <c r="J357" s="219"/>
      <c r="K357" s="219"/>
      <c r="L357" s="223"/>
      <c r="M357" s="224"/>
      <c r="N357" s="225"/>
      <c r="O357" s="225"/>
      <c r="P357" s="225"/>
      <c r="Q357" s="225"/>
      <c r="R357" s="225"/>
      <c r="S357" s="225"/>
      <c r="T357" s="226"/>
      <c r="U357" s="10"/>
      <c r="V357" s="10"/>
      <c r="W357" s="10"/>
      <c r="X357" s="10"/>
      <c r="Y357" s="10"/>
      <c r="Z357" s="10"/>
      <c r="AA357" s="10"/>
      <c r="AB357" s="10"/>
      <c r="AC357" s="10"/>
      <c r="AD357" s="10"/>
      <c r="AE357" s="10"/>
      <c r="AT357" s="227" t="s">
        <v>199</v>
      </c>
      <c r="AU357" s="227" t="s">
        <v>85</v>
      </c>
      <c r="AV357" s="10" t="s">
        <v>83</v>
      </c>
      <c r="AW357" s="10" t="s">
        <v>32</v>
      </c>
      <c r="AX357" s="10" t="s">
        <v>76</v>
      </c>
      <c r="AY357" s="227" t="s">
        <v>195</v>
      </c>
    </row>
    <row r="358" s="11" customFormat="1">
      <c r="A358" s="11"/>
      <c r="B358" s="228"/>
      <c r="C358" s="229"/>
      <c r="D358" s="213" t="s">
        <v>199</v>
      </c>
      <c r="E358" s="230" t="s">
        <v>1</v>
      </c>
      <c r="F358" s="231" t="s">
        <v>4084</v>
      </c>
      <c r="G358" s="229"/>
      <c r="H358" s="232">
        <v>5.4720000000000004</v>
      </c>
      <c r="I358" s="233"/>
      <c r="J358" s="229"/>
      <c r="K358" s="229"/>
      <c r="L358" s="234"/>
      <c r="M358" s="235"/>
      <c r="N358" s="236"/>
      <c r="O358" s="236"/>
      <c r="P358" s="236"/>
      <c r="Q358" s="236"/>
      <c r="R358" s="236"/>
      <c r="S358" s="236"/>
      <c r="T358" s="237"/>
      <c r="U358" s="11"/>
      <c r="V358" s="11"/>
      <c r="W358" s="11"/>
      <c r="X358" s="11"/>
      <c r="Y358" s="11"/>
      <c r="Z358" s="11"/>
      <c r="AA358" s="11"/>
      <c r="AB358" s="11"/>
      <c r="AC358" s="11"/>
      <c r="AD358" s="11"/>
      <c r="AE358" s="11"/>
      <c r="AT358" s="238" t="s">
        <v>199</v>
      </c>
      <c r="AU358" s="238" t="s">
        <v>85</v>
      </c>
      <c r="AV358" s="11" t="s">
        <v>85</v>
      </c>
      <c r="AW358" s="11" t="s">
        <v>32</v>
      </c>
      <c r="AX358" s="11" t="s">
        <v>76</v>
      </c>
      <c r="AY358" s="238" t="s">
        <v>195</v>
      </c>
    </row>
    <row r="359" s="11" customFormat="1">
      <c r="A359" s="11"/>
      <c r="B359" s="228"/>
      <c r="C359" s="229"/>
      <c r="D359" s="213" t="s">
        <v>199</v>
      </c>
      <c r="E359" s="230" t="s">
        <v>1</v>
      </c>
      <c r="F359" s="231" t="s">
        <v>4085</v>
      </c>
      <c r="G359" s="229"/>
      <c r="H359" s="232">
        <v>24.768000000000001</v>
      </c>
      <c r="I359" s="233"/>
      <c r="J359" s="229"/>
      <c r="K359" s="229"/>
      <c r="L359" s="234"/>
      <c r="M359" s="235"/>
      <c r="N359" s="236"/>
      <c r="O359" s="236"/>
      <c r="P359" s="236"/>
      <c r="Q359" s="236"/>
      <c r="R359" s="236"/>
      <c r="S359" s="236"/>
      <c r="T359" s="237"/>
      <c r="U359" s="11"/>
      <c r="V359" s="11"/>
      <c r="W359" s="11"/>
      <c r="X359" s="11"/>
      <c r="Y359" s="11"/>
      <c r="Z359" s="11"/>
      <c r="AA359" s="11"/>
      <c r="AB359" s="11"/>
      <c r="AC359" s="11"/>
      <c r="AD359" s="11"/>
      <c r="AE359" s="11"/>
      <c r="AT359" s="238" t="s">
        <v>199</v>
      </c>
      <c r="AU359" s="238" t="s">
        <v>85</v>
      </c>
      <c r="AV359" s="11" t="s">
        <v>85</v>
      </c>
      <c r="AW359" s="11" t="s">
        <v>32</v>
      </c>
      <c r="AX359" s="11" t="s">
        <v>76</v>
      </c>
      <c r="AY359" s="238" t="s">
        <v>195</v>
      </c>
    </row>
    <row r="360" s="10" customFormat="1">
      <c r="A360" s="10"/>
      <c r="B360" s="218"/>
      <c r="C360" s="219"/>
      <c r="D360" s="213" t="s">
        <v>199</v>
      </c>
      <c r="E360" s="220" t="s">
        <v>1</v>
      </c>
      <c r="F360" s="221" t="s">
        <v>4086</v>
      </c>
      <c r="G360" s="219"/>
      <c r="H360" s="220" t="s">
        <v>1</v>
      </c>
      <c r="I360" s="222"/>
      <c r="J360" s="219"/>
      <c r="K360" s="219"/>
      <c r="L360" s="223"/>
      <c r="M360" s="224"/>
      <c r="N360" s="225"/>
      <c r="O360" s="225"/>
      <c r="P360" s="225"/>
      <c r="Q360" s="225"/>
      <c r="R360" s="225"/>
      <c r="S360" s="225"/>
      <c r="T360" s="226"/>
      <c r="U360" s="10"/>
      <c r="V360" s="10"/>
      <c r="W360" s="10"/>
      <c r="X360" s="10"/>
      <c r="Y360" s="10"/>
      <c r="Z360" s="10"/>
      <c r="AA360" s="10"/>
      <c r="AB360" s="10"/>
      <c r="AC360" s="10"/>
      <c r="AD360" s="10"/>
      <c r="AE360" s="10"/>
      <c r="AT360" s="227" t="s">
        <v>199</v>
      </c>
      <c r="AU360" s="227" t="s">
        <v>85</v>
      </c>
      <c r="AV360" s="10" t="s">
        <v>83</v>
      </c>
      <c r="AW360" s="10" t="s">
        <v>32</v>
      </c>
      <c r="AX360" s="10" t="s">
        <v>76</v>
      </c>
      <c r="AY360" s="227" t="s">
        <v>195</v>
      </c>
    </row>
    <row r="361" s="11" customFormat="1">
      <c r="A361" s="11"/>
      <c r="B361" s="228"/>
      <c r="C361" s="229"/>
      <c r="D361" s="213" t="s">
        <v>199</v>
      </c>
      <c r="E361" s="230" t="s">
        <v>1</v>
      </c>
      <c r="F361" s="231" t="s">
        <v>4087</v>
      </c>
      <c r="G361" s="229"/>
      <c r="H361" s="232">
        <v>137.79400000000001</v>
      </c>
      <c r="I361" s="233"/>
      <c r="J361" s="229"/>
      <c r="K361" s="229"/>
      <c r="L361" s="234"/>
      <c r="M361" s="235"/>
      <c r="N361" s="236"/>
      <c r="O361" s="236"/>
      <c r="P361" s="236"/>
      <c r="Q361" s="236"/>
      <c r="R361" s="236"/>
      <c r="S361" s="236"/>
      <c r="T361" s="237"/>
      <c r="U361" s="11"/>
      <c r="V361" s="11"/>
      <c r="W361" s="11"/>
      <c r="X361" s="11"/>
      <c r="Y361" s="11"/>
      <c r="Z361" s="11"/>
      <c r="AA361" s="11"/>
      <c r="AB361" s="11"/>
      <c r="AC361" s="11"/>
      <c r="AD361" s="11"/>
      <c r="AE361" s="11"/>
      <c r="AT361" s="238" t="s">
        <v>199</v>
      </c>
      <c r="AU361" s="238" t="s">
        <v>85</v>
      </c>
      <c r="AV361" s="11" t="s">
        <v>85</v>
      </c>
      <c r="AW361" s="11" t="s">
        <v>32</v>
      </c>
      <c r="AX361" s="11" t="s">
        <v>76</v>
      </c>
      <c r="AY361" s="238" t="s">
        <v>195</v>
      </c>
    </row>
    <row r="362" s="15" customFormat="1">
      <c r="A362" s="15"/>
      <c r="B362" s="287"/>
      <c r="C362" s="288"/>
      <c r="D362" s="213" t="s">
        <v>199</v>
      </c>
      <c r="E362" s="289" t="s">
        <v>1</v>
      </c>
      <c r="F362" s="290" t="s">
        <v>1422</v>
      </c>
      <c r="G362" s="288"/>
      <c r="H362" s="291">
        <v>4692.7839999999997</v>
      </c>
      <c r="I362" s="292"/>
      <c r="J362" s="288"/>
      <c r="K362" s="288"/>
      <c r="L362" s="293"/>
      <c r="M362" s="294"/>
      <c r="N362" s="295"/>
      <c r="O362" s="295"/>
      <c r="P362" s="295"/>
      <c r="Q362" s="295"/>
      <c r="R362" s="295"/>
      <c r="S362" s="295"/>
      <c r="T362" s="296"/>
      <c r="U362" s="15"/>
      <c r="V362" s="15"/>
      <c r="W362" s="15"/>
      <c r="X362" s="15"/>
      <c r="Y362" s="15"/>
      <c r="Z362" s="15"/>
      <c r="AA362" s="15"/>
      <c r="AB362" s="15"/>
      <c r="AC362" s="15"/>
      <c r="AD362" s="15"/>
      <c r="AE362" s="15"/>
      <c r="AT362" s="297" t="s">
        <v>199</v>
      </c>
      <c r="AU362" s="297" t="s">
        <v>85</v>
      </c>
      <c r="AV362" s="15" t="s">
        <v>234</v>
      </c>
      <c r="AW362" s="15" t="s">
        <v>32</v>
      </c>
      <c r="AX362" s="15" t="s">
        <v>76</v>
      </c>
      <c r="AY362" s="297" t="s">
        <v>195</v>
      </c>
    </row>
    <row r="363" s="10" customFormat="1">
      <c r="A363" s="10"/>
      <c r="B363" s="218"/>
      <c r="C363" s="219"/>
      <c r="D363" s="213" t="s">
        <v>199</v>
      </c>
      <c r="E363" s="220" t="s">
        <v>1</v>
      </c>
      <c r="F363" s="221" t="s">
        <v>4088</v>
      </c>
      <c r="G363" s="219"/>
      <c r="H363" s="220" t="s">
        <v>1</v>
      </c>
      <c r="I363" s="222"/>
      <c r="J363" s="219"/>
      <c r="K363" s="219"/>
      <c r="L363" s="223"/>
      <c r="M363" s="224"/>
      <c r="N363" s="225"/>
      <c r="O363" s="225"/>
      <c r="P363" s="225"/>
      <c r="Q363" s="225"/>
      <c r="R363" s="225"/>
      <c r="S363" s="225"/>
      <c r="T363" s="226"/>
      <c r="U363" s="10"/>
      <c r="V363" s="10"/>
      <c r="W363" s="10"/>
      <c r="X363" s="10"/>
      <c r="Y363" s="10"/>
      <c r="Z363" s="10"/>
      <c r="AA363" s="10"/>
      <c r="AB363" s="10"/>
      <c r="AC363" s="10"/>
      <c r="AD363" s="10"/>
      <c r="AE363" s="10"/>
      <c r="AT363" s="227" t="s">
        <v>199</v>
      </c>
      <c r="AU363" s="227" t="s">
        <v>85</v>
      </c>
      <c r="AV363" s="10" t="s">
        <v>83</v>
      </c>
      <c r="AW363" s="10" t="s">
        <v>32</v>
      </c>
      <c r="AX363" s="10" t="s">
        <v>76</v>
      </c>
      <c r="AY363" s="227" t="s">
        <v>195</v>
      </c>
    </row>
    <row r="364" s="11" customFormat="1">
      <c r="A364" s="11"/>
      <c r="B364" s="228"/>
      <c r="C364" s="229"/>
      <c r="D364" s="213" t="s">
        <v>199</v>
      </c>
      <c r="E364" s="230" t="s">
        <v>1</v>
      </c>
      <c r="F364" s="231" t="s">
        <v>4089</v>
      </c>
      <c r="G364" s="229"/>
      <c r="H364" s="232">
        <v>3754.2269999999999</v>
      </c>
      <c r="I364" s="233"/>
      <c r="J364" s="229"/>
      <c r="K364" s="229"/>
      <c r="L364" s="234"/>
      <c r="M364" s="235"/>
      <c r="N364" s="236"/>
      <c r="O364" s="236"/>
      <c r="P364" s="236"/>
      <c r="Q364" s="236"/>
      <c r="R364" s="236"/>
      <c r="S364" s="236"/>
      <c r="T364" s="237"/>
      <c r="U364" s="11"/>
      <c r="V364" s="11"/>
      <c r="W364" s="11"/>
      <c r="X364" s="11"/>
      <c r="Y364" s="11"/>
      <c r="Z364" s="11"/>
      <c r="AA364" s="11"/>
      <c r="AB364" s="11"/>
      <c r="AC364" s="11"/>
      <c r="AD364" s="11"/>
      <c r="AE364" s="11"/>
      <c r="AT364" s="238" t="s">
        <v>199</v>
      </c>
      <c r="AU364" s="238" t="s">
        <v>85</v>
      </c>
      <c r="AV364" s="11" t="s">
        <v>85</v>
      </c>
      <c r="AW364" s="11" t="s">
        <v>32</v>
      </c>
      <c r="AX364" s="11" t="s">
        <v>83</v>
      </c>
      <c r="AY364" s="238" t="s">
        <v>195</v>
      </c>
    </row>
    <row r="365" s="2" customFormat="1" ht="33" customHeight="1">
      <c r="A365" s="39"/>
      <c r="B365" s="40"/>
      <c r="C365" s="200" t="s">
        <v>335</v>
      </c>
      <c r="D365" s="200" t="s">
        <v>191</v>
      </c>
      <c r="E365" s="201" t="s">
        <v>1492</v>
      </c>
      <c r="F365" s="202" t="s">
        <v>1493</v>
      </c>
      <c r="G365" s="203" t="s">
        <v>1237</v>
      </c>
      <c r="H365" s="204">
        <v>132.31299999999999</v>
      </c>
      <c r="I365" s="205"/>
      <c r="J365" s="206">
        <f>ROUND(I365*H365,2)</f>
        <v>0</v>
      </c>
      <c r="K365" s="202" t="s">
        <v>1412</v>
      </c>
      <c r="L365" s="45"/>
      <c r="M365" s="207" t="s">
        <v>1</v>
      </c>
      <c r="N365" s="208" t="s">
        <v>41</v>
      </c>
      <c r="O365" s="92"/>
      <c r="P365" s="209">
        <f>O365*H365</f>
        <v>0</v>
      </c>
      <c r="Q365" s="209">
        <v>0</v>
      </c>
      <c r="R365" s="209">
        <f>Q365*H365</f>
        <v>0</v>
      </c>
      <c r="S365" s="209">
        <v>0</v>
      </c>
      <c r="T365" s="210">
        <f>S365*H365</f>
        <v>0</v>
      </c>
      <c r="U365" s="39"/>
      <c r="V365" s="39"/>
      <c r="W365" s="39"/>
      <c r="X365" s="39"/>
      <c r="Y365" s="39"/>
      <c r="Z365" s="39"/>
      <c r="AA365" s="39"/>
      <c r="AB365" s="39"/>
      <c r="AC365" s="39"/>
      <c r="AD365" s="39"/>
      <c r="AE365" s="39"/>
      <c r="AR365" s="211" t="s">
        <v>234</v>
      </c>
      <c r="AT365" s="211" t="s">
        <v>191</v>
      </c>
      <c r="AU365" s="211" t="s">
        <v>85</v>
      </c>
      <c r="AY365" s="18" t="s">
        <v>195</v>
      </c>
      <c r="BE365" s="212">
        <f>IF(N365="základní",J365,0)</f>
        <v>0</v>
      </c>
      <c r="BF365" s="212">
        <f>IF(N365="snížená",J365,0)</f>
        <v>0</v>
      </c>
      <c r="BG365" s="212">
        <f>IF(N365="zákl. přenesená",J365,0)</f>
        <v>0</v>
      </c>
      <c r="BH365" s="212">
        <f>IF(N365="sníž. přenesená",J365,0)</f>
        <v>0</v>
      </c>
      <c r="BI365" s="212">
        <f>IF(N365="nulová",J365,0)</f>
        <v>0</v>
      </c>
      <c r="BJ365" s="18" t="s">
        <v>83</v>
      </c>
      <c r="BK365" s="212">
        <f>ROUND(I365*H365,2)</f>
        <v>0</v>
      </c>
      <c r="BL365" s="18" t="s">
        <v>234</v>
      </c>
      <c r="BM365" s="211" t="s">
        <v>4090</v>
      </c>
    </row>
    <row r="366" s="10" customFormat="1">
      <c r="A366" s="10"/>
      <c r="B366" s="218"/>
      <c r="C366" s="219"/>
      <c r="D366" s="213" t="s">
        <v>199</v>
      </c>
      <c r="E366" s="220" t="s">
        <v>1</v>
      </c>
      <c r="F366" s="221" t="s">
        <v>3936</v>
      </c>
      <c r="G366" s="219"/>
      <c r="H366" s="220" t="s">
        <v>1</v>
      </c>
      <c r="I366" s="222"/>
      <c r="J366" s="219"/>
      <c r="K366" s="219"/>
      <c r="L366" s="223"/>
      <c r="M366" s="224"/>
      <c r="N366" s="225"/>
      <c r="O366" s="225"/>
      <c r="P366" s="225"/>
      <c r="Q366" s="225"/>
      <c r="R366" s="225"/>
      <c r="S366" s="225"/>
      <c r="T366" s="226"/>
      <c r="U366" s="10"/>
      <c r="V366" s="10"/>
      <c r="W366" s="10"/>
      <c r="X366" s="10"/>
      <c r="Y366" s="10"/>
      <c r="Z366" s="10"/>
      <c r="AA366" s="10"/>
      <c r="AB366" s="10"/>
      <c r="AC366" s="10"/>
      <c r="AD366" s="10"/>
      <c r="AE366" s="10"/>
      <c r="AT366" s="227" t="s">
        <v>199</v>
      </c>
      <c r="AU366" s="227" t="s">
        <v>85</v>
      </c>
      <c r="AV366" s="10" t="s">
        <v>83</v>
      </c>
      <c r="AW366" s="10" t="s">
        <v>32</v>
      </c>
      <c r="AX366" s="10" t="s">
        <v>76</v>
      </c>
      <c r="AY366" s="227" t="s">
        <v>195</v>
      </c>
    </row>
    <row r="367" s="10" customFormat="1">
      <c r="A367" s="10"/>
      <c r="B367" s="218"/>
      <c r="C367" s="219"/>
      <c r="D367" s="213" t="s">
        <v>199</v>
      </c>
      <c r="E367" s="220" t="s">
        <v>1</v>
      </c>
      <c r="F367" s="221" t="s">
        <v>4091</v>
      </c>
      <c r="G367" s="219"/>
      <c r="H367" s="220" t="s">
        <v>1</v>
      </c>
      <c r="I367" s="222"/>
      <c r="J367" s="219"/>
      <c r="K367" s="219"/>
      <c r="L367" s="223"/>
      <c r="M367" s="224"/>
      <c r="N367" s="225"/>
      <c r="O367" s="225"/>
      <c r="P367" s="225"/>
      <c r="Q367" s="225"/>
      <c r="R367" s="225"/>
      <c r="S367" s="225"/>
      <c r="T367" s="226"/>
      <c r="U367" s="10"/>
      <c r="V367" s="10"/>
      <c r="W367" s="10"/>
      <c r="X367" s="10"/>
      <c r="Y367" s="10"/>
      <c r="Z367" s="10"/>
      <c r="AA367" s="10"/>
      <c r="AB367" s="10"/>
      <c r="AC367" s="10"/>
      <c r="AD367" s="10"/>
      <c r="AE367" s="10"/>
      <c r="AT367" s="227" t="s">
        <v>199</v>
      </c>
      <c r="AU367" s="227" t="s">
        <v>85</v>
      </c>
      <c r="AV367" s="10" t="s">
        <v>83</v>
      </c>
      <c r="AW367" s="10" t="s">
        <v>32</v>
      </c>
      <c r="AX367" s="10" t="s">
        <v>76</v>
      </c>
      <c r="AY367" s="227" t="s">
        <v>195</v>
      </c>
    </row>
    <row r="368" s="11" customFormat="1">
      <c r="A368" s="11"/>
      <c r="B368" s="228"/>
      <c r="C368" s="229"/>
      <c r="D368" s="213" t="s">
        <v>199</v>
      </c>
      <c r="E368" s="230" t="s">
        <v>1</v>
      </c>
      <c r="F368" s="231" t="s">
        <v>4092</v>
      </c>
      <c r="G368" s="229"/>
      <c r="H368" s="232">
        <v>35.915999999999997</v>
      </c>
      <c r="I368" s="233"/>
      <c r="J368" s="229"/>
      <c r="K368" s="229"/>
      <c r="L368" s="234"/>
      <c r="M368" s="235"/>
      <c r="N368" s="236"/>
      <c r="O368" s="236"/>
      <c r="P368" s="236"/>
      <c r="Q368" s="236"/>
      <c r="R368" s="236"/>
      <c r="S368" s="236"/>
      <c r="T368" s="237"/>
      <c r="U368" s="11"/>
      <c r="V368" s="11"/>
      <c r="W368" s="11"/>
      <c r="X368" s="11"/>
      <c r="Y368" s="11"/>
      <c r="Z368" s="11"/>
      <c r="AA368" s="11"/>
      <c r="AB368" s="11"/>
      <c r="AC368" s="11"/>
      <c r="AD368" s="11"/>
      <c r="AE368" s="11"/>
      <c r="AT368" s="238" t="s">
        <v>199</v>
      </c>
      <c r="AU368" s="238" t="s">
        <v>85</v>
      </c>
      <c r="AV368" s="11" t="s">
        <v>85</v>
      </c>
      <c r="AW368" s="11" t="s">
        <v>32</v>
      </c>
      <c r="AX368" s="11" t="s">
        <v>76</v>
      </c>
      <c r="AY368" s="238" t="s">
        <v>195</v>
      </c>
    </row>
    <row r="369" s="11" customFormat="1">
      <c r="A369" s="11"/>
      <c r="B369" s="228"/>
      <c r="C369" s="229"/>
      <c r="D369" s="213" t="s">
        <v>199</v>
      </c>
      <c r="E369" s="230" t="s">
        <v>1</v>
      </c>
      <c r="F369" s="231" t="s">
        <v>4093</v>
      </c>
      <c r="G369" s="229"/>
      <c r="H369" s="232">
        <v>71.861999999999995</v>
      </c>
      <c r="I369" s="233"/>
      <c r="J369" s="229"/>
      <c r="K369" s="229"/>
      <c r="L369" s="234"/>
      <c r="M369" s="235"/>
      <c r="N369" s="236"/>
      <c r="O369" s="236"/>
      <c r="P369" s="236"/>
      <c r="Q369" s="236"/>
      <c r="R369" s="236"/>
      <c r="S369" s="236"/>
      <c r="T369" s="237"/>
      <c r="U369" s="11"/>
      <c r="V369" s="11"/>
      <c r="W369" s="11"/>
      <c r="X369" s="11"/>
      <c r="Y369" s="11"/>
      <c r="Z369" s="11"/>
      <c r="AA369" s="11"/>
      <c r="AB369" s="11"/>
      <c r="AC369" s="11"/>
      <c r="AD369" s="11"/>
      <c r="AE369" s="11"/>
      <c r="AT369" s="238" t="s">
        <v>199</v>
      </c>
      <c r="AU369" s="238" t="s">
        <v>85</v>
      </c>
      <c r="AV369" s="11" t="s">
        <v>85</v>
      </c>
      <c r="AW369" s="11" t="s">
        <v>32</v>
      </c>
      <c r="AX369" s="11" t="s">
        <v>76</v>
      </c>
      <c r="AY369" s="238" t="s">
        <v>195</v>
      </c>
    </row>
    <row r="370" s="11" customFormat="1">
      <c r="A370" s="11"/>
      <c r="B370" s="228"/>
      <c r="C370" s="229"/>
      <c r="D370" s="213" t="s">
        <v>199</v>
      </c>
      <c r="E370" s="230" t="s">
        <v>1</v>
      </c>
      <c r="F370" s="231" t="s">
        <v>4094</v>
      </c>
      <c r="G370" s="229"/>
      <c r="H370" s="232">
        <v>1.2</v>
      </c>
      <c r="I370" s="233"/>
      <c r="J370" s="229"/>
      <c r="K370" s="229"/>
      <c r="L370" s="234"/>
      <c r="M370" s="235"/>
      <c r="N370" s="236"/>
      <c r="O370" s="236"/>
      <c r="P370" s="236"/>
      <c r="Q370" s="236"/>
      <c r="R370" s="236"/>
      <c r="S370" s="236"/>
      <c r="T370" s="237"/>
      <c r="U370" s="11"/>
      <c r="V370" s="11"/>
      <c r="W370" s="11"/>
      <c r="X370" s="11"/>
      <c r="Y370" s="11"/>
      <c r="Z370" s="11"/>
      <c r="AA370" s="11"/>
      <c r="AB370" s="11"/>
      <c r="AC370" s="11"/>
      <c r="AD370" s="11"/>
      <c r="AE370" s="11"/>
      <c r="AT370" s="238" t="s">
        <v>199</v>
      </c>
      <c r="AU370" s="238" t="s">
        <v>85</v>
      </c>
      <c r="AV370" s="11" t="s">
        <v>85</v>
      </c>
      <c r="AW370" s="11" t="s">
        <v>32</v>
      </c>
      <c r="AX370" s="11" t="s">
        <v>76</v>
      </c>
      <c r="AY370" s="238" t="s">
        <v>195</v>
      </c>
    </row>
    <row r="371" s="11" customFormat="1">
      <c r="A371" s="11"/>
      <c r="B371" s="228"/>
      <c r="C371" s="229"/>
      <c r="D371" s="213" t="s">
        <v>199</v>
      </c>
      <c r="E371" s="230" t="s">
        <v>1</v>
      </c>
      <c r="F371" s="231" t="s">
        <v>4095</v>
      </c>
      <c r="G371" s="229"/>
      <c r="H371" s="232">
        <v>74.790000000000006</v>
      </c>
      <c r="I371" s="233"/>
      <c r="J371" s="229"/>
      <c r="K371" s="229"/>
      <c r="L371" s="234"/>
      <c r="M371" s="235"/>
      <c r="N371" s="236"/>
      <c r="O371" s="236"/>
      <c r="P371" s="236"/>
      <c r="Q371" s="236"/>
      <c r="R371" s="236"/>
      <c r="S371" s="236"/>
      <c r="T371" s="237"/>
      <c r="U371" s="11"/>
      <c r="V371" s="11"/>
      <c r="W371" s="11"/>
      <c r="X371" s="11"/>
      <c r="Y371" s="11"/>
      <c r="Z371" s="11"/>
      <c r="AA371" s="11"/>
      <c r="AB371" s="11"/>
      <c r="AC371" s="11"/>
      <c r="AD371" s="11"/>
      <c r="AE371" s="11"/>
      <c r="AT371" s="238" t="s">
        <v>199</v>
      </c>
      <c r="AU371" s="238" t="s">
        <v>85</v>
      </c>
      <c r="AV371" s="11" t="s">
        <v>85</v>
      </c>
      <c r="AW371" s="11" t="s">
        <v>32</v>
      </c>
      <c r="AX371" s="11" t="s">
        <v>76</v>
      </c>
      <c r="AY371" s="238" t="s">
        <v>195</v>
      </c>
    </row>
    <row r="372" s="15" customFormat="1">
      <c r="A372" s="15"/>
      <c r="B372" s="287"/>
      <c r="C372" s="288"/>
      <c r="D372" s="213" t="s">
        <v>199</v>
      </c>
      <c r="E372" s="289" t="s">
        <v>1</v>
      </c>
      <c r="F372" s="290" t="s">
        <v>1422</v>
      </c>
      <c r="G372" s="288"/>
      <c r="H372" s="291">
        <v>183.768</v>
      </c>
      <c r="I372" s="292"/>
      <c r="J372" s="288"/>
      <c r="K372" s="288"/>
      <c r="L372" s="293"/>
      <c r="M372" s="294"/>
      <c r="N372" s="295"/>
      <c r="O372" s="295"/>
      <c r="P372" s="295"/>
      <c r="Q372" s="295"/>
      <c r="R372" s="295"/>
      <c r="S372" s="295"/>
      <c r="T372" s="296"/>
      <c r="U372" s="15"/>
      <c r="V372" s="15"/>
      <c r="W372" s="15"/>
      <c r="X372" s="15"/>
      <c r="Y372" s="15"/>
      <c r="Z372" s="15"/>
      <c r="AA372" s="15"/>
      <c r="AB372" s="15"/>
      <c r="AC372" s="15"/>
      <c r="AD372" s="15"/>
      <c r="AE372" s="15"/>
      <c r="AT372" s="297" t="s">
        <v>199</v>
      </c>
      <c r="AU372" s="297" t="s">
        <v>85</v>
      </c>
      <c r="AV372" s="15" t="s">
        <v>234</v>
      </c>
      <c r="AW372" s="15" t="s">
        <v>32</v>
      </c>
      <c r="AX372" s="15" t="s">
        <v>76</v>
      </c>
      <c r="AY372" s="297" t="s">
        <v>195</v>
      </c>
    </row>
    <row r="373" s="10" customFormat="1">
      <c r="A373" s="10"/>
      <c r="B373" s="218"/>
      <c r="C373" s="219"/>
      <c r="D373" s="213" t="s">
        <v>199</v>
      </c>
      <c r="E373" s="220" t="s">
        <v>1</v>
      </c>
      <c r="F373" s="221" t="s">
        <v>4096</v>
      </c>
      <c r="G373" s="219"/>
      <c r="H373" s="220" t="s">
        <v>1</v>
      </c>
      <c r="I373" s="222"/>
      <c r="J373" s="219"/>
      <c r="K373" s="219"/>
      <c r="L373" s="223"/>
      <c r="M373" s="224"/>
      <c r="N373" s="225"/>
      <c r="O373" s="225"/>
      <c r="P373" s="225"/>
      <c r="Q373" s="225"/>
      <c r="R373" s="225"/>
      <c r="S373" s="225"/>
      <c r="T373" s="226"/>
      <c r="U373" s="10"/>
      <c r="V373" s="10"/>
      <c r="W373" s="10"/>
      <c r="X373" s="10"/>
      <c r="Y373" s="10"/>
      <c r="Z373" s="10"/>
      <c r="AA373" s="10"/>
      <c r="AB373" s="10"/>
      <c r="AC373" s="10"/>
      <c r="AD373" s="10"/>
      <c r="AE373" s="10"/>
      <c r="AT373" s="227" t="s">
        <v>199</v>
      </c>
      <c r="AU373" s="227" t="s">
        <v>85</v>
      </c>
      <c r="AV373" s="10" t="s">
        <v>83</v>
      </c>
      <c r="AW373" s="10" t="s">
        <v>32</v>
      </c>
      <c r="AX373" s="10" t="s">
        <v>76</v>
      </c>
      <c r="AY373" s="227" t="s">
        <v>195</v>
      </c>
    </row>
    <row r="374" s="11" customFormat="1">
      <c r="A374" s="11"/>
      <c r="B374" s="228"/>
      <c r="C374" s="229"/>
      <c r="D374" s="213" t="s">
        <v>199</v>
      </c>
      <c r="E374" s="230" t="s">
        <v>1</v>
      </c>
      <c r="F374" s="231" t="s">
        <v>4097</v>
      </c>
      <c r="G374" s="229"/>
      <c r="H374" s="232">
        <v>132.31299999999999</v>
      </c>
      <c r="I374" s="233"/>
      <c r="J374" s="229"/>
      <c r="K374" s="229"/>
      <c r="L374" s="234"/>
      <c r="M374" s="235"/>
      <c r="N374" s="236"/>
      <c r="O374" s="236"/>
      <c r="P374" s="236"/>
      <c r="Q374" s="236"/>
      <c r="R374" s="236"/>
      <c r="S374" s="236"/>
      <c r="T374" s="237"/>
      <c r="U374" s="11"/>
      <c r="V374" s="11"/>
      <c r="W374" s="11"/>
      <c r="X374" s="11"/>
      <c r="Y374" s="11"/>
      <c r="Z374" s="11"/>
      <c r="AA374" s="11"/>
      <c r="AB374" s="11"/>
      <c r="AC374" s="11"/>
      <c r="AD374" s="11"/>
      <c r="AE374" s="11"/>
      <c r="AT374" s="238" t="s">
        <v>199</v>
      </c>
      <c r="AU374" s="238" t="s">
        <v>85</v>
      </c>
      <c r="AV374" s="11" t="s">
        <v>85</v>
      </c>
      <c r="AW374" s="11" t="s">
        <v>32</v>
      </c>
      <c r="AX374" s="11" t="s">
        <v>83</v>
      </c>
      <c r="AY374" s="238" t="s">
        <v>195</v>
      </c>
    </row>
    <row r="375" s="2" customFormat="1" ht="33" customHeight="1">
      <c r="A375" s="39"/>
      <c r="B375" s="40"/>
      <c r="C375" s="200" t="s">
        <v>340</v>
      </c>
      <c r="D375" s="200" t="s">
        <v>191</v>
      </c>
      <c r="E375" s="201" t="s">
        <v>1499</v>
      </c>
      <c r="F375" s="202" t="s">
        <v>1500</v>
      </c>
      <c r="G375" s="203" t="s">
        <v>1237</v>
      </c>
      <c r="H375" s="204">
        <v>469.27800000000002</v>
      </c>
      <c r="I375" s="205"/>
      <c r="J375" s="206">
        <f>ROUND(I375*H375,2)</f>
        <v>0</v>
      </c>
      <c r="K375" s="202" t="s">
        <v>1412</v>
      </c>
      <c r="L375" s="45"/>
      <c r="M375" s="207" t="s">
        <v>1</v>
      </c>
      <c r="N375" s="208" t="s">
        <v>41</v>
      </c>
      <c r="O375" s="92"/>
      <c r="P375" s="209">
        <f>O375*H375</f>
        <v>0</v>
      </c>
      <c r="Q375" s="209">
        <v>0</v>
      </c>
      <c r="R375" s="209">
        <f>Q375*H375</f>
        <v>0</v>
      </c>
      <c r="S375" s="209">
        <v>0</v>
      </c>
      <c r="T375" s="210">
        <f>S375*H375</f>
        <v>0</v>
      </c>
      <c r="U375" s="39"/>
      <c r="V375" s="39"/>
      <c r="W375" s="39"/>
      <c r="X375" s="39"/>
      <c r="Y375" s="39"/>
      <c r="Z375" s="39"/>
      <c r="AA375" s="39"/>
      <c r="AB375" s="39"/>
      <c r="AC375" s="39"/>
      <c r="AD375" s="39"/>
      <c r="AE375" s="39"/>
      <c r="AR375" s="211" t="s">
        <v>234</v>
      </c>
      <c r="AT375" s="211" t="s">
        <v>191</v>
      </c>
      <c r="AU375" s="211" t="s">
        <v>85</v>
      </c>
      <c r="AY375" s="18" t="s">
        <v>195</v>
      </c>
      <c r="BE375" s="212">
        <f>IF(N375="základní",J375,0)</f>
        <v>0</v>
      </c>
      <c r="BF375" s="212">
        <f>IF(N375="snížená",J375,0)</f>
        <v>0</v>
      </c>
      <c r="BG375" s="212">
        <f>IF(N375="zákl. přenesená",J375,0)</f>
        <v>0</v>
      </c>
      <c r="BH375" s="212">
        <f>IF(N375="sníž. přenesená",J375,0)</f>
        <v>0</v>
      </c>
      <c r="BI375" s="212">
        <f>IF(N375="nulová",J375,0)</f>
        <v>0</v>
      </c>
      <c r="BJ375" s="18" t="s">
        <v>83</v>
      </c>
      <c r="BK375" s="212">
        <f>ROUND(I375*H375,2)</f>
        <v>0</v>
      </c>
      <c r="BL375" s="18" t="s">
        <v>234</v>
      </c>
      <c r="BM375" s="211" t="s">
        <v>4098</v>
      </c>
    </row>
    <row r="376" s="10" customFormat="1">
      <c r="A376" s="10"/>
      <c r="B376" s="218"/>
      <c r="C376" s="219"/>
      <c r="D376" s="213" t="s">
        <v>199</v>
      </c>
      <c r="E376" s="220" t="s">
        <v>1</v>
      </c>
      <c r="F376" s="221" t="s">
        <v>3936</v>
      </c>
      <c r="G376" s="219"/>
      <c r="H376" s="220" t="s">
        <v>1</v>
      </c>
      <c r="I376" s="222"/>
      <c r="J376" s="219"/>
      <c r="K376" s="219"/>
      <c r="L376" s="223"/>
      <c r="M376" s="224"/>
      <c r="N376" s="225"/>
      <c r="O376" s="225"/>
      <c r="P376" s="225"/>
      <c r="Q376" s="225"/>
      <c r="R376" s="225"/>
      <c r="S376" s="225"/>
      <c r="T376" s="226"/>
      <c r="U376" s="10"/>
      <c r="V376" s="10"/>
      <c r="W376" s="10"/>
      <c r="X376" s="10"/>
      <c r="Y376" s="10"/>
      <c r="Z376" s="10"/>
      <c r="AA376" s="10"/>
      <c r="AB376" s="10"/>
      <c r="AC376" s="10"/>
      <c r="AD376" s="10"/>
      <c r="AE376" s="10"/>
      <c r="AT376" s="227" t="s">
        <v>199</v>
      </c>
      <c r="AU376" s="227" t="s">
        <v>85</v>
      </c>
      <c r="AV376" s="10" t="s">
        <v>83</v>
      </c>
      <c r="AW376" s="10" t="s">
        <v>32</v>
      </c>
      <c r="AX376" s="10" t="s">
        <v>76</v>
      </c>
      <c r="AY376" s="227" t="s">
        <v>195</v>
      </c>
    </row>
    <row r="377" s="10" customFormat="1">
      <c r="A377" s="10"/>
      <c r="B377" s="218"/>
      <c r="C377" s="219"/>
      <c r="D377" s="213" t="s">
        <v>199</v>
      </c>
      <c r="E377" s="220" t="s">
        <v>1</v>
      </c>
      <c r="F377" s="221" t="s">
        <v>4074</v>
      </c>
      <c r="G377" s="219"/>
      <c r="H377" s="220" t="s">
        <v>1</v>
      </c>
      <c r="I377" s="222"/>
      <c r="J377" s="219"/>
      <c r="K377" s="219"/>
      <c r="L377" s="223"/>
      <c r="M377" s="224"/>
      <c r="N377" s="225"/>
      <c r="O377" s="225"/>
      <c r="P377" s="225"/>
      <c r="Q377" s="225"/>
      <c r="R377" s="225"/>
      <c r="S377" s="225"/>
      <c r="T377" s="226"/>
      <c r="U377" s="10"/>
      <c r="V377" s="10"/>
      <c r="W377" s="10"/>
      <c r="X377" s="10"/>
      <c r="Y377" s="10"/>
      <c r="Z377" s="10"/>
      <c r="AA377" s="10"/>
      <c r="AB377" s="10"/>
      <c r="AC377" s="10"/>
      <c r="AD377" s="10"/>
      <c r="AE377" s="10"/>
      <c r="AT377" s="227" t="s">
        <v>199</v>
      </c>
      <c r="AU377" s="227" t="s">
        <v>85</v>
      </c>
      <c r="AV377" s="10" t="s">
        <v>83</v>
      </c>
      <c r="AW377" s="10" t="s">
        <v>32</v>
      </c>
      <c r="AX377" s="10" t="s">
        <v>76</v>
      </c>
      <c r="AY377" s="227" t="s">
        <v>195</v>
      </c>
    </row>
    <row r="378" s="10" customFormat="1">
      <c r="A378" s="10"/>
      <c r="B378" s="218"/>
      <c r="C378" s="219"/>
      <c r="D378" s="213" t="s">
        <v>199</v>
      </c>
      <c r="E378" s="220" t="s">
        <v>1</v>
      </c>
      <c r="F378" s="221" t="s">
        <v>4081</v>
      </c>
      <c r="G378" s="219"/>
      <c r="H378" s="220" t="s">
        <v>1</v>
      </c>
      <c r="I378" s="222"/>
      <c r="J378" s="219"/>
      <c r="K378" s="219"/>
      <c r="L378" s="223"/>
      <c r="M378" s="224"/>
      <c r="N378" s="225"/>
      <c r="O378" s="225"/>
      <c r="P378" s="225"/>
      <c r="Q378" s="225"/>
      <c r="R378" s="225"/>
      <c r="S378" s="225"/>
      <c r="T378" s="226"/>
      <c r="U378" s="10"/>
      <c r="V378" s="10"/>
      <c r="W378" s="10"/>
      <c r="X378" s="10"/>
      <c r="Y378" s="10"/>
      <c r="Z378" s="10"/>
      <c r="AA378" s="10"/>
      <c r="AB378" s="10"/>
      <c r="AC378" s="10"/>
      <c r="AD378" s="10"/>
      <c r="AE378" s="10"/>
      <c r="AT378" s="227" t="s">
        <v>199</v>
      </c>
      <c r="AU378" s="227" t="s">
        <v>85</v>
      </c>
      <c r="AV378" s="10" t="s">
        <v>83</v>
      </c>
      <c r="AW378" s="10" t="s">
        <v>32</v>
      </c>
      <c r="AX378" s="10" t="s">
        <v>76</v>
      </c>
      <c r="AY378" s="227" t="s">
        <v>195</v>
      </c>
    </row>
    <row r="379" s="10" customFormat="1">
      <c r="A379" s="10"/>
      <c r="B379" s="218"/>
      <c r="C379" s="219"/>
      <c r="D379" s="213" t="s">
        <v>199</v>
      </c>
      <c r="E379" s="220" t="s">
        <v>1</v>
      </c>
      <c r="F379" s="221" t="s">
        <v>4083</v>
      </c>
      <c r="G379" s="219"/>
      <c r="H379" s="220" t="s">
        <v>1</v>
      </c>
      <c r="I379" s="222"/>
      <c r="J379" s="219"/>
      <c r="K379" s="219"/>
      <c r="L379" s="223"/>
      <c r="M379" s="224"/>
      <c r="N379" s="225"/>
      <c r="O379" s="225"/>
      <c r="P379" s="225"/>
      <c r="Q379" s="225"/>
      <c r="R379" s="225"/>
      <c r="S379" s="225"/>
      <c r="T379" s="226"/>
      <c r="U379" s="10"/>
      <c r="V379" s="10"/>
      <c r="W379" s="10"/>
      <c r="X379" s="10"/>
      <c r="Y379" s="10"/>
      <c r="Z379" s="10"/>
      <c r="AA379" s="10"/>
      <c r="AB379" s="10"/>
      <c r="AC379" s="10"/>
      <c r="AD379" s="10"/>
      <c r="AE379" s="10"/>
      <c r="AT379" s="227" t="s">
        <v>199</v>
      </c>
      <c r="AU379" s="227" t="s">
        <v>85</v>
      </c>
      <c r="AV379" s="10" t="s">
        <v>83</v>
      </c>
      <c r="AW379" s="10" t="s">
        <v>32</v>
      </c>
      <c r="AX379" s="10" t="s">
        <v>76</v>
      </c>
      <c r="AY379" s="227" t="s">
        <v>195</v>
      </c>
    </row>
    <row r="380" s="10" customFormat="1">
      <c r="A380" s="10"/>
      <c r="B380" s="218"/>
      <c r="C380" s="219"/>
      <c r="D380" s="213" t="s">
        <v>199</v>
      </c>
      <c r="E380" s="220" t="s">
        <v>1</v>
      </c>
      <c r="F380" s="221" t="s">
        <v>4086</v>
      </c>
      <c r="G380" s="219"/>
      <c r="H380" s="220" t="s">
        <v>1</v>
      </c>
      <c r="I380" s="222"/>
      <c r="J380" s="219"/>
      <c r="K380" s="219"/>
      <c r="L380" s="223"/>
      <c r="M380" s="224"/>
      <c r="N380" s="225"/>
      <c r="O380" s="225"/>
      <c r="P380" s="225"/>
      <c r="Q380" s="225"/>
      <c r="R380" s="225"/>
      <c r="S380" s="225"/>
      <c r="T380" s="226"/>
      <c r="U380" s="10"/>
      <c r="V380" s="10"/>
      <c r="W380" s="10"/>
      <c r="X380" s="10"/>
      <c r="Y380" s="10"/>
      <c r="Z380" s="10"/>
      <c r="AA380" s="10"/>
      <c r="AB380" s="10"/>
      <c r="AC380" s="10"/>
      <c r="AD380" s="10"/>
      <c r="AE380" s="10"/>
      <c r="AT380" s="227" t="s">
        <v>199</v>
      </c>
      <c r="AU380" s="227" t="s">
        <v>85</v>
      </c>
      <c r="AV380" s="10" t="s">
        <v>83</v>
      </c>
      <c r="AW380" s="10" t="s">
        <v>32</v>
      </c>
      <c r="AX380" s="10" t="s">
        <v>76</v>
      </c>
      <c r="AY380" s="227" t="s">
        <v>195</v>
      </c>
    </row>
    <row r="381" s="11" customFormat="1">
      <c r="A381" s="11"/>
      <c r="B381" s="228"/>
      <c r="C381" s="229"/>
      <c r="D381" s="213" t="s">
        <v>199</v>
      </c>
      <c r="E381" s="230" t="s">
        <v>1</v>
      </c>
      <c r="F381" s="231" t="s">
        <v>4099</v>
      </c>
      <c r="G381" s="229"/>
      <c r="H381" s="232">
        <v>4692.7839999999997</v>
      </c>
      <c r="I381" s="233"/>
      <c r="J381" s="229"/>
      <c r="K381" s="229"/>
      <c r="L381" s="234"/>
      <c r="M381" s="235"/>
      <c r="N381" s="236"/>
      <c r="O381" s="236"/>
      <c r="P381" s="236"/>
      <c r="Q381" s="236"/>
      <c r="R381" s="236"/>
      <c r="S381" s="236"/>
      <c r="T381" s="237"/>
      <c r="U381" s="11"/>
      <c r="V381" s="11"/>
      <c r="W381" s="11"/>
      <c r="X381" s="11"/>
      <c r="Y381" s="11"/>
      <c r="Z381" s="11"/>
      <c r="AA381" s="11"/>
      <c r="AB381" s="11"/>
      <c r="AC381" s="11"/>
      <c r="AD381" s="11"/>
      <c r="AE381" s="11"/>
      <c r="AT381" s="238" t="s">
        <v>199</v>
      </c>
      <c r="AU381" s="238" t="s">
        <v>85</v>
      </c>
      <c r="AV381" s="11" t="s">
        <v>85</v>
      </c>
      <c r="AW381" s="11" t="s">
        <v>32</v>
      </c>
      <c r="AX381" s="11" t="s">
        <v>76</v>
      </c>
      <c r="AY381" s="238" t="s">
        <v>195</v>
      </c>
    </row>
    <row r="382" s="15" customFormat="1">
      <c r="A382" s="15"/>
      <c r="B382" s="287"/>
      <c r="C382" s="288"/>
      <c r="D382" s="213" t="s">
        <v>199</v>
      </c>
      <c r="E382" s="289" t="s">
        <v>1</v>
      </c>
      <c r="F382" s="290" t="s">
        <v>1422</v>
      </c>
      <c r="G382" s="288"/>
      <c r="H382" s="291">
        <v>4692.7839999999997</v>
      </c>
      <c r="I382" s="292"/>
      <c r="J382" s="288"/>
      <c r="K382" s="288"/>
      <c r="L382" s="293"/>
      <c r="M382" s="294"/>
      <c r="N382" s="295"/>
      <c r="O382" s="295"/>
      <c r="P382" s="295"/>
      <c r="Q382" s="295"/>
      <c r="R382" s="295"/>
      <c r="S382" s="295"/>
      <c r="T382" s="296"/>
      <c r="U382" s="15"/>
      <c r="V382" s="15"/>
      <c r="W382" s="15"/>
      <c r="X382" s="15"/>
      <c r="Y382" s="15"/>
      <c r="Z382" s="15"/>
      <c r="AA382" s="15"/>
      <c r="AB382" s="15"/>
      <c r="AC382" s="15"/>
      <c r="AD382" s="15"/>
      <c r="AE382" s="15"/>
      <c r="AT382" s="297" t="s">
        <v>199</v>
      </c>
      <c r="AU382" s="297" t="s">
        <v>85</v>
      </c>
      <c r="AV382" s="15" t="s">
        <v>234</v>
      </c>
      <c r="AW382" s="15" t="s">
        <v>32</v>
      </c>
      <c r="AX382" s="15" t="s">
        <v>76</v>
      </c>
      <c r="AY382" s="297" t="s">
        <v>195</v>
      </c>
    </row>
    <row r="383" s="10" customFormat="1">
      <c r="A383" s="10"/>
      <c r="B383" s="218"/>
      <c r="C383" s="219"/>
      <c r="D383" s="213" t="s">
        <v>199</v>
      </c>
      <c r="E383" s="220" t="s">
        <v>1</v>
      </c>
      <c r="F383" s="221" t="s">
        <v>4100</v>
      </c>
      <c r="G383" s="219"/>
      <c r="H383" s="220" t="s">
        <v>1</v>
      </c>
      <c r="I383" s="222"/>
      <c r="J383" s="219"/>
      <c r="K383" s="219"/>
      <c r="L383" s="223"/>
      <c r="M383" s="224"/>
      <c r="N383" s="225"/>
      <c r="O383" s="225"/>
      <c r="P383" s="225"/>
      <c r="Q383" s="225"/>
      <c r="R383" s="225"/>
      <c r="S383" s="225"/>
      <c r="T383" s="226"/>
      <c r="U383" s="10"/>
      <c r="V383" s="10"/>
      <c r="W383" s="10"/>
      <c r="X383" s="10"/>
      <c r="Y383" s="10"/>
      <c r="Z383" s="10"/>
      <c r="AA383" s="10"/>
      <c r="AB383" s="10"/>
      <c r="AC383" s="10"/>
      <c r="AD383" s="10"/>
      <c r="AE383" s="10"/>
      <c r="AT383" s="227" t="s">
        <v>199</v>
      </c>
      <c r="AU383" s="227" t="s">
        <v>85</v>
      </c>
      <c r="AV383" s="10" t="s">
        <v>83</v>
      </c>
      <c r="AW383" s="10" t="s">
        <v>32</v>
      </c>
      <c r="AX383" s="10" t="s">
        <v>76</v>
      </c>
      <c r="AY383" s="227" t="s">
        <v>195</v>
      </c>
    </row>
    <row r="384" s="11" customFormat="1">
      <c r="A384" s="11"/>
      <c r="B384" s="228"/>
      <c r="C384" s="229"/>
      <c r="D384" s="213" t="s">
        <v>199</v>
      </c>
      <c r="E384" s="230" t="s">
        <v>1</v>
      </c>
      <c r="F384" s="231" t="s">
        <v>4101</v>
      </c>
      <c r="G384" s="229"/>
      <c r="H384" s="232">
        <v>469.27800000000002</v>
      </c>
      <c r="I384" s="233"/>
      <c r="J384" s="229"/>
      <c r="K384" s="229"/>
      <c r="L384" s="234"/>
      <c r="M384" s="235"/>
      <c r="N384" s="236"/>
      <c r="O384" s="236"/>
      <c r="P384" s="236"/>
      <c r="Q384" s="236"/>
      <c r="R384" s="236"/>
      <c r="S384" s="236"/>
      <c r="T384" s="237"/>
      <c r="U384" s="11"/>
      <c r="V384" s="11"/>
      <c r="W384" s="11"/>
      <c r="X384" s="11"/>
      <c r="Y384" s="11"/>
      <c r="Z384" s="11"/>
      <c r="AA384" s="11"/>
      <c r="AB384" s="11"/>
      <c r="AC384" s="11"/>
      <c r="AD384" s="11"/>
      <c r="AE384" s="11"/>
      <c r="AT384" s="238" t="s">
        <v>199</v>
      </c>
      <c r="AU384" s="238" t="s">
        <v>85</v>
      </c>
      <c r="AV384" s="11" t="s">
        <v>85</v>
      </c>
      <c r="AW384" s="11" t="s">
        <v>32</v>
      </c>
      <c r="AX384" s="11" t="s">
        <v>83</v>
      </c>
      <c r="AY384" s="238" t="s">
        <v>195</v>
      </c>
    </row>
    <row r="385" s="2" customFormat="1" ht="33" customHeight="1">
      <c r="A385" s="39"/>
      <c r="B385" s="40"/>
      <c r="C385" s="200" t="s">
        <v>345</v>
      </c>
      <c r="D385" s="200" t="s">
        <v>191</v>
      </c>
      <c r="E385" s="201" t="s">
        <v>1499</v>
      </c>
      <c r="F385" s="202" t="s">
        <v>1500</v>
      </c>
      <c r="G385" s="203" t="s">
        <v>1237</v>
      </c>
      <c r="H385" s="204">
        <v>51.454999999999998</v>
      </c>
      <c r="I385" s="205"/>
      <c r="J385" s="206">
        <f>ROUND(I385*H385,2)</f>
        <v>0</v>
      </c>
      <c r="K385" s="202" t="s">
        <v>1412</v>
      </c>
      <c r="L385" s="45"/>
      <c r="M385" s="207" t="s">
        <v>1</v>
      </c>
      <c r="N385" s="208" t="s">
        <v>41</v>
      </c>
      <c r="O385" s="92"/>
      <c r="P385" s="209">
        <f>O385*H385</f>
        <v>0</v>
      </c>
      <c r="Q385" s="209">
        <v>0</v>
      </c>
      <c r="R385" s="209">
        <f>Q385*H385</f>
        <v>0</v>
      </c>
      <c r="S385" s="209">
        <v>0</v>
      </c>
      <c r="T385" s="210">
        <f>S385*H385</f>
        <v>0</v>
      </c>
      <c r="U385" s="39"/>
      <c r="V385" s="39"/>
      <c r="W385" s="39"/>
      <c r="X385" s="39"/>
      <c r="Y385" s="39"/>
      <c r="Z385" s="39"/>
      <c r="AA385" s="39"/>
      <c r="AB385" s="39"/>
      <c r="AC385" s="39"/>
      <c r="AD385" s="39"/>
      <c r="AE385" s="39"/>
      <c r="AR385" s="211" t="s">
        <v>234</v>
      </c>
      <c r="AT385" s="211" t="s">
        <v>191</v>
      </c>
      <c r="AU385" s="211" t="s">
        <v>85</v>
      </c>
      <c r="AY385" s="18" t="s">
        <v>195</v>
      </c>
      <c r="BE385" s="212">
        <f>IF(N385="základní",J385,0)</f>
        <v>0</v>
      </c>
      <c r="BF385" s="212">
        <f>IF(N385="snížená",J385,0)</f>
        <v>0</v>
      </c>
      <c r="BG385" s="212">
        <f>IF(N385="zákl. přenesená",J385,0)</f>
        <v>0</v>
      </c>
      <c r="BH385" s="212">
        <f>IF(N385="sníž. přenesená",J385,0)</f>
        <v>0</v>
      </c>
      <c r="BI385" s="212">
        <f>IF(N385="nulová",J385,0)</f>
        <v>0</v>
      </c>
      <c r="BJ385" s="18" t="s">
        <v>83</v>
      </c>
      <c r="BK385" s="212">
        <f>ROUND(I385*H385,2)</f>
        <v>0</v>
      </c>
      <c r="BL385" s="18" t="s">
        <v>234</v>
      </c>
      <c r="BM385" s="211" t="s">
        <v>4102</v>
      </c>
    </row>
    <row r="386" s="10" customFormat="1">
      <c r="A386" s="10"/>
      <c r="B386" s="218"/>
      <c r="C386" s="219"/>
      <c r="D386" s="213" t="s">
        <v>199</v>
      </c>
      <c r="E386" s="220" t="s">
        <v>1</v>
      </c>
      <c r="F386" s="221" t="s">
        <v>3936</v>
      </c>
      <c r="G386" s="219"/>
      <c r="H386" s="220" t="s">
        <v>1</v>
      </c>
      <c r="I386" s="222"/>
      <c r="J386" s="219"/>
      <c r="K386" s="219"/>
      <c r="L386" s="223"/>
      <c r="M386" s="224"/>
      <c r="N386" s="225"/>
      <c r="O386" s="225"/>
      <c r="P386" s="225"/>
      <c r="Q386" s="225"/>
      <c r="R386" s="225"/>
      <c r="S386" s="225"/>
      <c r="T386" s="226"/>
      <c r="U386" s="10"/>
      <c r="V386" s="10"/>
      <c r="W386" s="10"/>
      <c r="X386" s="10"/>
      <c r="Y386" s="10"/>
      <c r="Z386" s="10"/>
      <c r="AA386" s="10"/>
      <c r="AB386" s="10"/>
      <c r="AC386" s="10"/>
      <c r="AD386" s="10"/>
      <c r="AE386" s="10"/>
      <c r="AT386" s="227" t="s">
        <v>199</v>
      </c>
      <c r="AU386" s="227" t="s">
        <v>85</v>
      </c>
      <c r="AV386" s="10" t="s">
        <v>83</v>
      </c>
      <c r="AW386" s="10" t="s">
        <v>32</v>
      </c>
      <c r="AX386" s="10" t="s">
        <v>76</v>
      </c>
      <c r="AY386" s="227" t="s">
        <v>195</v>
      </c>
    </row>
    <row r="387" s="10" customFormat="1">
      <c r="A387" s="10"/>
      <c r="B387" s="218"/>
      <c r="C387" s="219"/>
      <c r="D387" s="213" t="s">
        <v>199</v>
      </c>
      <c r="E387" s="220" t="s">
        <v>1</v>
      </c>
      <c r="F387" s="221" t="s">
        <v>4091</v>
      </c>
      <c r="G387" s="219"/>
      <c r="H387" s="220" t="s">
        <v>1</v>
      </c>
      <c r="I387" s="222"/>
      <c r="J387" s="219"/>
      <c r="K387" s="219"/>
      <c r="L387" s="223"/>
      <c r="M387" s="224"/>
      <c r="N387" s="225"/>
      <c r="O387" s="225"/>
      <c r="P387" s="225"/>
      <c r="Q387" s="225"/>
      <c r="R387" s="225"/>
      <c r="S387" s="225"/>
      <c r="T387" s="226"/>
      <c r="U387" s="10"/>
      <c r="V387" s="10"/>
      <c r="W387" s="10"/>
      <c r="X387" s="10"/>
      <c r="Y387" s="10"/>
      <c r="Z387" s="10"/>
      <c r="AA387" s="10"/>
      <c r="AB387" s="10"/>
      <c r="AC387" s="10"/>
      <c r="AD387" s="10"/>
      <c r="AE387" s="10"/>
      <c r="AT387" s="227" t="s">
        <v>199</v>
      </c>
      <c r="AU387" s="227" t="s">
        <v>85</v>
      </c>
      <c r="AV387" s="10" t="s">
        <v>83</v>
      </c>
      <c r="AW387" s="10" t="s">
        <v>32</v>
      </c>
      <c r="AX387" s="10" t="s">
        <v>76</v>
      </c>
      <c r="AY387" s="227" t="s">
        <v>195</v>
      </c>
    </row>
    <row r="388" s="11" customFormat="1">
      <c r="A388" s="11"/>
      <c r="B388" s="228"/>
      <c r="C388" s="229"/>
      <c r="D388" s="213" t="s">
        <v>199</v>
      </c>
      <c r="E388" s="230" t="s">
        <v>1</v>
      </c>
      <c r="F388" s="231" t="s">
        <v>4103</v>
      </c>
      <c r="G388" s="229"/>
      <c r="H388" s="232">
        <v>183.768</v>
      </c>
      <c r="I388" s="233"/>
      <c r="J388" s="229"/>
      <c r="K388" s="229"/>
      <c r="L388" s="234"/>
      <c r="M388" s="235"/>
      <c r="N388" s="236"/>
      <c r="O388" s="236"/>
      <c r="P388" s="236"/>
      <c r="Q388" s="236"/>
      <c r="R388" s="236"/>
      <c r="S388" s="236"/>
      <c r="T388" s="237"/>
      <c r="U388" s="11"/>
      <c r="V388" s="11"/>
      <c r="W388" s="11"/>
      <c r="X388" s="11"/>
      <c r="Y388" s="11"/>
      <c r="Z388" s="11"/>
      <c r="AA388" s="11"/>
      <c r="AB388" s="11"/>
      <c r="AC388" s="11"/>
      <c r="AD388" s="11"/>
      <c r="AE388" s="11"/>
      <c r="AT388" s="238" t="s">
        <v>199</v>
      </c>
      <c r="AU388" s="238" t="s">
        <v>85</v>
      </c>
      <c r="AV388" s="11" t="s">
        <v>85</v>
      </c>
      <c r="AW388" s="11" t="s">
        <v>32</v>
      </c>
      <c r="AX388" s="11" t="s">
        <v>76</v>
      </c>
      <c r="AY388" s="238" t="s">
        <v>195</v>
      </c>
    </row>
    <row r="389" s="15" customFormat="1">
      <c r="A389" s="15"/>
      <c r="B389" s="287"/>
      <c r="C389" s="288"/>
      <c r="D389" s="213" t="s">
        <v>199</v>
      </c>
      <c r="E389" s="289" t="s">
        <v>1</v>
      </c>
      <c r="F389" s="290" t="s">
        <v>1422</v>
      </c>
      <c r="G389" s="288"/>
      <c r="H389" s="291">
        <v>183.768</v>
      </c>
      <c r="I389" s="292"/>
      <c r="J389" s="288"/>
      <c r="K389" s="288"/>
      <c r="L389" s="293"/>
      <c r="M389" s="294"/>
      <c r="N389" s="295"/>
      <c r="O389" s="295"/>
      <c r="P389" s="295"/>
      <c r="Q389" s="295"/>
      <c r="R389" s="295"/>
      <c r="S389" s="295"/>
      <c r="T389" s="296"/>
      <c r="U389" s="15"/>
      <c r="V389" s="15"/>
      <c r="W389" s="15"/>
      <c r="X389" s="15"/>
      <c r="Y389" s="15"/>
      <c r="Z389" s="15"/>
      <c r="AA389" s="15"/>
      <c r="AB389" s="15"/>
      <c r="AC389" s="15"/>
      <c r="AD389" s="15"/>
      <c r="AE389" s="15"/>
      <c r="AT389" s="297" t="s">
        <v>199</v>
      </c>
      <c r="AU389" s="297" t="s">
        <v>85</v>
      </c>
      <c r="AV389" s="15" t="s">
        <v>234</v>
      </c>
      <c r="AW389" s="15" t="s">
        <v>32</v>
      </c>
      <c r="AX389" s="15" t="s">
        <v>76</v>
      </c>
      <c r="AY389" s="297" t="s">
        <v>195</v>
      </c>
    </row>
    <row r="390" s="10" customFormat="1">
      <c r="A390" s="10"/>
      <c r="B390" s="218"/>
      <c r="C390" s="219"/>
      <c r="D390" s="213" t="s">
        <v>199</v>
      </c>
      <c r="E390" s="220" t="s">
        <v>1</v>
      </c>
      <c r="F390" s="221" t="s">
        <v>4104</v>
      </c>
      <c r="G390" s="219"/>
      <c r="H390" s="220" t="s">
        <v>1</v>
      </c>
      <c r="I390" s="222"/>
      <c r="J390" s="219"/>
      <c r="K390" s="219"/>
      <c r="L390" s="223"/>
      <c r="M390" s="224"/>
      <c r="N390" s="225"/>
      <c r="O390" s="225"/>
      <c r="P390" s="225"/>
      <c r="Q390" s="225"/>
      <c r="R390" s="225"/>
      <c r="S390" s="225"/>
      <c r="T390" s="226"/>
      <c r="U390" s="10"/>
      <c r="V390" s="10"/>
      <c r="W390" s="10"/>
      <c r="X390" s="10"/>
      <c r="Y390" s="10"/>
      <c r="Z390" s="10"/>
      <c r="AA390" s="10"/>
      <c r="AB390" s="10"/>
      <c r="AC390" s="10"/>
      <c r="AD390" s="10"/>
      <c r="AE390" s="10"/>
      <c r="AT390" s="227" t="s">
        <v>199</v>
      </c>
      <c r="AU390" s="227" t="s">
        <v>85</v>
      </c>
      <c r="AV390" s="10" t="s">
        <v>83</v>
      </c>
      <c r="AW390" s="10" t="s">
        <v>32</v>
      </c>
      <c r="AX390" s="10" t="s">
        <v>76</v>
      </c>
      <c r="AY390" s="227" t="s">
        <v>195</v>
      </c>
    </row>
    <row r="391" s="11" customFormat="1">
      <c r="A391" s="11"/>
      <c r="B391" s="228"/>
      <c r="C391" s="229"/>
      <c r="D391" s="213" t="s">
        <v>199</v>
      </c>
      <c r="E391" s="230" t="s">
        <v>1</v>
      </c>
      <c r="F391" s="231" t="s">
        <v>4105</v>
      </c>
      <c r="G391" s="229"/>
      <c r="H391" s="232">
        <v>51.454999999999998</v>
      </c>
      <c r="I391" s="233"/>
      <c r="J391" s="229"/>
      <c r="K391" s="229"/>
      <c r="L391" s="234"/>
      <c r="M391" s="235"/>
      <c r="N391" s="236"/>
      <c r="O391" s="236"/>
      <c r="P391" s="236"/>
      <c r="Q391" s="236"/>
      <c r="R391" s="236"/>
      <c r="S391" s="236"/>
      <c r="T391" s="237"/>
      <c r="U391" s="11"/>
      <c r="V391" s="11"/>
      <c r="W391" s="11"/>
      <c r="X391" s="11"/>
      <c r="Y391" s="11"/>
      <c r="Z391" s="11"/>
      <c r="AA391" s="11"/>
      <c r="AB391" s="11"/>
      <c r="AC391" s="11"/>
      <c r="AD391" s="11"/>
      <c r="AE391" s="11"/>
      <c r="AT391" s="238" t="s">
        <v>199</v>
      </c>
      <c r="AU391" s="238" t="s">
        <v>85</v>
      </c>
      <c r="AV391" s="11" t="s">
        <v>85</v>
      </c>
      <c r="AW391" s="11" t="s">
        <v>32</v>
      </c>
      <c r="AX391" s="11" t="s">
        <v>83</v>
      </c>
      <c r="AY391" s="238" t="s">
        <v>195</v>
      </c>
    </row>
    <row r="392" s="2" customFormat="1" ht="33" customHeight="1">
      <c r="A392" s="39"/>
      <c r="B392" s="40"/>
      <c r="C392" s="200" t="s">
        <v>349</v>
      </c>
      <c r="D392" s="200" t="s">
        <v>191</v>
      </c>
      <c r="E392" s="201" t="s">
        <v>1542</v>
      </c>
      <c r="F392" s="202" t="s">
        <v>1543</v>
      </c>
      <c r="G392" s="203" t="s">
        <v>1237</v>
      </c>
      <c r="H392" s="204">
        <v>469.27800000000002</v>
      </c>
      <c r="I392" s="205"/>
      <c r="J392" s="206">
        <f>ROUND(I392*H392,2)</f>
        <v>0</v>
      </c>
      <c r="K392" s="202" t="s">
        <v>1412</v>
      </c>
      <c r="L392" s="45"/>
      <c r="M392" s="207" t="s">
        <v>1</v>
      </c>
      <c r="N392" s="208" t="s">
        <v>41</v>
      </c>
      <c r="O392" s="92"/>
      <c r="P392" s="209">
        <f>O392*H392</f>
        <v>0</v>
      </c>
      <c r="Q392" s="209">
        <v>0</v>
      </c>
      <c r="R392" s="209">
        <f>Q392*H392</f>
        <v>0</v>
      </c>
      <c r="S392" s="209">
        <v>0</v>
      </c>
      <c r="T392" s="210">
        <f>S392*H392</f>
        <v>0</v>
      </c>
      <c r="U392" s="39"/>
      <c r="V392" s="39"/>
      <c r="W392" s="39"/>
      <c r="X392" s="39"/>
      <c r="Y392" s="39"/>
      <c r="Z392" s="39"/>
      <c r="AA392" s="39"/>
      <c r="AB392" s="39"/>
      <c r="AC392" s="39"/>
      <c r="AD392" s="39"/>
      <c r="AE392" s="39"/>
      <c r="AR392" s="211" t="s">
        <v>234</v>
      </c>
      <c r="AT392" s="211" t="s">
        <v>191</v>
      </c>
      <c r="AU392" s="211" t="s">
        <v>85</v>
      </c>
      <c r="AY392" s="18" t="s">
        <v>195</v>
      </c>
      <c r="BE392" s="212">
        <f>IF(N392="základní",J392,0)</f>
        <v>0</v>
      </c>
      <c r="BF392" s="212">
        <f>IF(N392="snížená",J392,0)</f>
        <v>0</v>
      </c>
      <c r="BG392" s="212">
        <f>IF(N392="zákl. přenesená",J392,0)</f>
        <v>0</v>
      </c>
      <c r="BH392" s="212">
        <f>IF(N392="sníž. přenesená",J392,0)</f>
        <v>0</v>
      </c>
      <c r="BI392" s="212">
        <f>IF(N392="nulová",J392,0)</f>
        <v>0</v>
      </c>
      <c r="BJ392" s="18" t="s">
        <v>83</v>
      </c>
      <c r="BK392" s="212">
        <f>ROUND(I392*H392,2)</f>
        <v>0</v>
      </c>
      <c r="BL392" s="18" t="s">
        <v>234</v>
      </c>
      <c r="BM392" s="211" t="s">
        <v>4106</v>
      </c>
    </row>
    <row r="393" s="10" customFormat="1">
      <c r="A393" s="10"/>
      <c r="B393" s="218"/>
      <c r="C393" s="219"/>
      <c r="D393" s="213" t="s">
        <v>199</v>
      </c>
      <c r="E393" s="220" t="s">
        <v>1</v>
      </c>
      <c r="F393" s="221" t="s">
        <v>3936</v>
      </c>
      <c r="G393" s="219"/>
      <c r="H393" s="220" t="s">
        <v>1</v>
      </c>
      <c r="I393" s="222"/>
      <c r="J393" s="219"/>
      <c r="K393" s="219"/>
      <c r="L393" s="223"/>
      <c r="M393" s="224"/>
      <c r="N393" s="225"/>
      <c r="O393" s="225"/>
      <c r="P393" s="225"/>
      <c r="Q393" s="225"/>
      <c r="R393" s="225"/>
      <c r="S393" s="225"/>
      <c r="T393" s="226"/>
      <c r="U393" s="10"/>
      <c r="V393" s="10"/>
      <c r="W393" s="10"/>
      <c r="X393" s="10"/>
      <c r="Y393" s="10"/>
      <c r="Z393" s="10"/>
      <c r="AA393" s="10"/>
      <c r="AB393" s="10"/>
      <c r="AC393" s="10"/>
      <c r="AD393" s="10"/>
      <c r="AE393" s="10"/>
      <c r="AT393" s="227" t="s">
        <v>199</v>
      </c>
      <c r="AU393" s="227" t="s">
        <v>85</v>
      </c>
      <c r="AV393" s="10" t="s">
        <v>83</v>
      </c>
      <c r="AW393" s="10" t="s">
        <v>32</v>
      </c>
      <c r="AX393" s="10" t="s">
        <v>76</v>
      </c>
      <c r="AY393" s="227" t="s">
        <v>195</v>
      </c>
    </row>
    <row r="394" s="10" customFormat="1">
      <c r="A394" s="10"/>
      <c r="B394" s="218"/>
      <c r="C394" s="219"/>
      <c r="D394" s="213" t="s">
        <v>199</v>
      </c>
      <c r="E394" s="220" t="s">
        <v>1</v>
      </c>
      <c r="F394" s="221" t="s">
        <v>4074</v>
      </c>
      <c r="G394" s="219"/>
      <c r="H394" s="220" t="s">
        <v>1</v>
      </c>
      <c r="I394" s="222"/>
      <c r="J394" s="219"/>
      <c r="K394" s="219"/>
      <c r="L394" s="223"/>
      <c r="M394" s="224"/>
      <c r="N394" s="225"/>
      <c r="O394" s="225"/>
      <c r="P394" s="225"/>
      <c r="Q394" s="225"/>
      <c r="R394" s="225"/>
      <c r="S394" s="225"/>
      <c r="T394" s="226"/>
      <c r="U394" s="10"/>
      <c r="V394" s="10"/>
      <c r="W394" s="10"/>
      <c r="X394" s="10"/>
      <c r="Y394" s="10"/>
      <c r="Z394" s="10"/>
      <c r="AA394" s="10"/>
      <c r="AB394" s="10"/>
      <c r="AC394" s="10"/>
      <c r="AD394" s="10"/>
      <c r="AE394" s="10"/>
      <c r="AT394" s="227" t="s">
        <v>199</v>
      </c>
      <c r="AU394" s="227" t="s">
        <v>85</v>
      </c>
      <c r="AV394" s="10" t="s">
        <v>83</v>
      </c>
      <c r="AW394" s="10" t="s">
        <v>32</v>
      </c>
      <c r="AX394" s="10" t="s">
        <v>76</v>
      </c>
      <c r="AY394" s="227" t="s">
        <v>195</v>
      </c>
    </row>
    <row r="395" s="10" customFormat="1">
      <c r="A395" s="10"/>
      <c r="B395" s="218"/>
      <c r="C395" s="219"/>
      <c r="D395" s="213" t="s">
        <v>199</v>
      </c>
      <c r="E395" s="220" t="s">
        <v>1</v>
      </c>
      <c r="F395" s="221" t="s">
        <v>4081</v>
      </c>
      <c r="G395" s="219"/>
      <c r="H395" s="220" t="s">
        <v>1</v>
      </c>
      <c r="I395" s="222"/>
      <c r="J395" s="219"/>
      <c r="K395" s="219"/>
      <c r="L395" s="223"/>
      <c r="M395" s="224"/>
      <c r="N395" s="225"/>
      <c r="O395" s="225"/>
      <c r="P395" s="225"/>
      <c r="Q395" s="225"/>
      <c r="R395" s="225"/>
      <c r="S395" s="225"/>
      <c r="T395" s="226"/>
      <c r="U395" s="10"/>
      <c r="V395" s="10"/>
      <c r="W395" s="10"/>
      <c r="X395" s="10"/>
      <c r="Y395" s="10"/>
      <c r="Z395" s="10"/>
      <c r="AA395" s="10"/>
      <c r="AB395" s="10"/>
      <c r="AC395" s="10"/>
      <c r="AD395" s="10"/>
      <c r="AE395" s="10"/>
      <c r="AT395" s="227" t="s">
        <v>199</v>
      </c>
      <c r="AU395" s="227" t="s">
        <v>85</v>
      </c>
      <c r="AV395" s="10" t="s">
        <v>83</v>
      </c>
      <c r="AW395" s="10" t="s">
        <v>32</v>
      </c>
      <c r="AX395" s="10" t="s">
        <v>76</v>
      </c>
      <c r="AY395" s="227" t="s">
        <v>195</v>
      </c>
    </row>
    <row r="396" s="10" customFormat="1">
      <c r="A396" s="10"/>
      <c r="B396" s="218"/>
      <c r="C396" s="219"/>
      <c r="D396" s="213" t="s">
        <v>199</v>
      </c>
      <c r="E396" s="220" t="s">
        <v>1</v>
      </c>
      <c r="F396" s="221" t="s">
        <v>4083</v>
      </c>
      <c r="G396" s="219"/>
      <c r="H396" s="220" t="s">
        <v>1</v>
      </c>
      <c r="I396" s="222"/>
      <c r="J396" s="219"/>
      <c r="K396" s="219"/>
      <c r="L396" s="223"/>
      <c r="M396" s="224"/>
      <c r="N396" s="225"/>
      <c r="O396" s="225"/>
      <c r="P396" s="225"/>
      <c r="Q396" s="225"/>
      <c r="R396" s="225"/>
      <c r="S396" s="225"/>
      <c r="T396" s="226"/>
      <c r="U396" s="10"/>
      <c r="V396" s="10"/>
      <c r="W396" s="10"/>
      <c r="X396" s="10"/>
      <c r="Y396" s="10"/>
      <c r="Z396" s="10"/>
      <c r="AA396" s="10"/>
      <c r="AB396" s="10"/>
      <c r="AC396" s="10"/>
      <c r="AD396" s="10"/>
      <c r="AE396" s="10"/>
      <c r="AT396" s="227" t="s">
        <v>199</v>
      </c>
      <c r="AU396" s="227" t="s">
        <v>85</v>
      </c>
      <c r="AV396" s="10" t="s">
        <v>83</v>
      </c>
      <c r="AW396" s="10" t="s">
        <v>32</v>
      </c>
      <c r="AX396" s="10" t="s">
        <v>76</v>
      </c>
      <c r="AY396" s="227" t="s">
        <v>195</v>
      </c>
    </row>
    <row r="397" s="10" customFormat="1">
      <c r="A397" s="10"/>
      <c r="B397" s="218"/>
      <c r="C397" s="219"/>
      <c r="D397" s="213" t="s">
        <v>199</v>
      </c>
      <c r="E397" s="220" t="s">
        <v>1</v>
      </c>
      <c r="F397" s="221" t="s">
        <v>4086</v>
      </c>
      <c r="G397" s="219"/>
      <c r="H397" s="220" t="s">
        <v>1</v>
      </c>
      <c r="I397" s="222"/>
      <c r="J397" s="219"/>
      <c r="K397" s="219"/>
      <c r="L397" s="223"/>
      <c r="M397" s="224"/>
      <c r="N397" s="225"/>
      <c r="O397" s="225"/>
      <c r="P397" s="225"/>
      <c r="Q397" s="225"/>
      <c r="R397" s="225"/>
      <c r="S397" s="225"/>
      <c r="T397" s="226"/>
      <c r="U397" s="10"/>
      <c r="V397" s="10"/>
      <c r="W397" s="10"/>
      <c r="X397" s="10"/>
      <c r="Y397" s="10"/>
      <c r="Z397" s="10"/>
      <c r="AA397" s="10"/>
      <c r="AB397" s="10"/>
      <c r="AC397" s="10"/>
      <c r="AD397" s="10"/>
      <c r="AE397" s="10"/>
      <c r="AT397" s="227" t="s">
        <v>199</v>
      </c>
      <c r="AU397" s="227" t="s">
        <v>85</v>
      </c>
      <c r="AV397" s="10" t="s">
        <v>83</v>
      </c>
      <c r="AW397" s="10" t="s">
        <v>32</v>
      </c>
      <c r="AX397" s="10" t="s">
        <v>76</v>
      </c>
      <c r="AY397" s="227" t="s">
        <v>195</v>
      </c>
    </row>
    <row r="398" s="11" customFormat="1">
      <c r="A398" s="11"/>
      <c r="B398" s="228"/>
      <c r="C398" s="229"/>
      <c r="D398" s="213" t="s">
        <v>199</v>
      </c>
      <c r="E398" s="230" t="s">
        <v>1</v>
      </c>
      <c r="F398" s="231" t="s">
        <v>4099</v>
      </c>
      <c r="G398" s="229"/>
      <c r="H398" s="232">
        <v>4692.7839999999997</v>
      </c>
      <c r="I398" s="233"/>
      <c r="J398" s="229"/>
      <c r="K398" s="229"/>
      <c r="L398" s="234"/>
      <c r="M398" s="235"/>
      <c r="N398" s="236"/>
      <c r="O398" s="236"/>
      <c r="P398" s="236"/>
      <c r="Q398" s="236"/>
      <c r="R398" s="236"/>
      <c r="S398" s="236"/>
      <c r="T398" s="237"/>
      <c r="U398" s="11"/>
      <c r="V398" s="11"/>
      <c r="W398" s="11"/>
      <c r="X398" s="11"/>
      <c r="Y398" s="11"/>
      <c r="Z398" s="11"/>
      <c r="AA398" s="11"/>
      <c r="AB398" s="11"/>
      <c r="AC398" s="11"/>
      <c r="AD398" s="11"/>
      <c r="AE398" s="11"/>
      <c r="AT398" s="238" t="s">
        <v>199</v>
      </c>
      <c r="AU398" s="238" t="s">
        <v>85</v>
      </c>
      <c r="AV398" s="11" t="s">
        <v>85</v>
      </c>
      <c r="AW398" s="11" t="s">
        <v>32</v>
      </c>
      <c r="AX398" s="11" t="s">
        <v>76</v>
      </c>
      <c r="AY398" s="238" t="s">
        <v>195</v>
      </c>
    </row>
    <row r="399" s="15" customFormat="1">
      <c r="A399" s="15"/>
      <c r="B399" s="287"/>
      <c r="C399" s="288"/>
      <c r="D399" s="213" t="s">
        <v>199</v>
      </c>
      <c r="E399" s="289" t="s">
        <v>1</v>
      </c>
      <c r="F399" s="290" t="s">
        <v>1422</v>
      </c>
      <c r="G399" s="288"/>
      <c r="H399" s="291">
        <v>4692.7839999999997</v>
      </c>
      <c r="I399" s="292"/>
      <c r="J399" s="288"/>
      <c r="K399" s="288"/>
      <c r="L399" s="293"/>
      <c r="M399" s="294"/>
      <c r="N399" s="295"/>
      <c r="O399" s="295"/>
      <c r="P399" s="295"/>
      <c r="Q399" s="295"/>
      <c r="R399" s="295"/>
      <c r="S399" s="295"/>
      <c r="T399" s="296"/>
      <c r="U399" s="15"/>
      <c r="V399" s="15"/>
      <c r="W399" s="15"/>
      <c r="X399" s="15"/>
      <c r="Y399" s="15"/>
      <c r="Z399" s="15"/>
      <c r="AA399" s="15"/>
      <c r="AB399" s="15"/>
      <c r="AC399" s="15"/>
      <c r="AD399" s="15"/>
      <c r="AE399" s="15"/>
      <c r="AT399" s="297" t="s">
        <v>199</v>
      </c>
      <c r="AU399" s="297" t="s">
        <v>85</v>
      </c>
      <c r="AV399" s="15" t="s">
        <v>234</v>
      </c>
      <c r="AW399" s="15" t="s">
        <v>32</v>
      </c>
      <c r="AX399" s="15" t="s">
        <v>76</v>
      </c>
      <c r="AY399" s="297" t="s">
        <v>195</v>
      </c>
    </row>
    <row r="400" s="10" customFormat="1">
      <c r="A400" s="10"/>
      <c r="B400" s="218"/>
      <c r="C400" s="219"/>
      <c r="D400" s="213" t="s">
        <v>199</v>
      </c>
      <c r="E400" s="220" t="s">
        <v>1</v>
      </c>
      <c r="F400" s="221" t="s">
        <v>4100</v>
      </c>
      <c r="G400" s="219"/>
      <c r="H400" s="220" t="s">
        <v>1</v>
      </c>
      <c r="I400" s="222"/>
      <c r="J400" s="219"/>
      <c r="K400" s="219"/>
      <c r="L400" s="223"/>
      <c r="M400" s="224"/>
      <c r="N400" s="225"/>
      <c r="O400" s="225"/>
      <c r="P400" s="225"/>
      <c r="Q400" s="225"/>
      <c r="R400" s="225"/>
      <c r="S400" s="225"/>
      <c r="T400" s="226"/>
      <c r="U400" s="10"/>
      <c r="V400" s="10"/>
      <c r="W400" s="10"/>
      <c r="X400" s="10"/>
      <c r="Y400" s="10"/>
      <c r="Z400" s="10"/>
      <c r="AA400" s="10"/>
      <c r="AB400" s="10"/>
      <c r="AC400" s="10"/>
      <c r="AD400" s="10"/>
      <c r="AE400" s="10"/>
      <c r="AT400" s="227" t="s">
        <v>199</v>
      </c>
      <c r="AU400" s="227" t="s">
        <v>85</v>
      </c>
      <c r="AV400" s="10" t="s">
        <v>83</v>
      </c>
      <c r="AW400" s="10" t="s">
        <v>32</v>
      </c>
      <c r="AX400" s="10" t="s">
        <v>76</v>
      </c>
      <c r="AY400" s="227" t="s">
        <v>195</v>
      </c>
    </row>
    <row r="401" s="11" customFormat="1">
      <c r="A401" s="11"/>
      <c r="B401" s="228"/>
      <c r="C401" s="229"/>
      <c r="D401" s="213" t="s">
        <v>199</v>
      </c>
      <c r="E401" s="230" t="s">
        <v>1</v>
      </c>
      <c r="F401" s="231" t="s">
        <v>4101</v>
      </c>
      <c r="G401" s="229"/>
      <c r="H401" s="232">
        <v>469.27800000000002</v>
      </c>
      <c r="I401" s="233"/>
      <c r="J401" s="229"/>
      <c r="K401" s="229"/>
      <c r="L401" s="234"/>
      <c r="M401" s="235"/>
      <c r="N401" s="236"/>
      <c r="O401" s="236"/>
      <c r="P401" s="236"/>
      <c r="Q401" s="236"/>
      <c r="R401" s="236"/>
      <c r="S401" s="236"/>
      <c r="T401" s="237"/>
      <c r="U401" s="11"/>
      <c r="V401" s="11"/>
      <c r="W401" s="11"/>
      <c r="X401" s="11"/>
      <c r="Y401" s="11"/>
      <c r="Z401" s="11"/>
      <c r="AA401" s="11"/>
      <c r="AB401" s="11"/>
      <c r="AC401" s="11"/>
      <c r="AD401" s="11"/>
      <c r="AE401" s="11"/>
      <c r="AT401" s="238" t="s">
        <v>199</v>
      </c>
      <c r="AU401" s="238" t="s">
        <v>85</v>
      </c>
      <c r="AV401" s="11" t="s">
        <v>85</v>
      </c>
      <c r="AW401" s="11" t="s">
        <v>32</v>
      </c>
      <c r="AX401" s="11" t="s">
        <v>83</v>
      </c>
      <c r="AY401" s="238" t="s">
        <v>195</v>
      </c>
    </row>
    <row r="402" s="2" customFormat="1" ht="24.15" customHeight="1">
      <c r="A402" s="39"/>
      <c r="B402" s="40"/>
      <c r="C402" s="200" t="s">
        <v>353</v>
      </c>
      <c r="D402" s="200" t="s">
        <v>191</v>
      </c>
      <c r="E402" s="201" t="s">
        <v>1546</v>
      </c>
      <c r="F402" s="202" t="s">
        <v>1547</v>
      </c>
      <c r="G402" s="203" t="s">
        <v>1237</v>
      </c>
      <c r="H402" s="204">
        <v>146.68799999999999</v>
      </c>
      <c r="I402" s="205"/>
      <c r="J402" s="206">
        <f>ROUND(I402*H402,2)</f>
        <v>0</v>
      </c>
      <c r="K402" s="202" t="s">
        <v>1412</v>
      </c>
      <c r="L402" s="45"/>
      <c r="M402" s="207" t="s">
        <v>1</v>
      </c>
      <c r="N402" s="208" t="s">
        <v>41</v>
      </c>
      <c r="O402" s="92"/>
      <c r="P402" s="209">
        <f>O402*H402</f>
        <v>0</v>
      </c>
      <c r="Q402" s="209">
        <v>0</v>
      </c>
      <c r="R402" s="209">
        <f>Q402*H402</f>
        <v>0</v>
      </c>
      <c r="S402" s="209">
        <v>0</v>
      </c>
      <c r="T402" s="210">
        <f>S402*H402</f>
        <v>0</v>
      </c>
      <c r="U402" s="39"/>
      <c r="V402" s="39"/>
      <c r="W402" s="39"/>
      <c r="X402" s="39"/>
      <c r="Y402" s="39"/>
      <c r="Z402" s="39"/>
      <c r="AA402" s="39"/>
      <c r="AB402" s="39"/>
      <c r="AC402" s="39"/>
      <c r="AD402" s="39"/>
      <c r="AE402" s="39"/>
      <c r="AR402" s="211" t="s">
        <v>234</v>
      </c>
      <c r="AT402" s="211" t="s">
        <v>191</v>
      </c>
      <c r="AU402" s="211" t="s">
        <v>85</v>
      </c>
      <c r="AY402" s="18" t="s">
        <v>195</v>
      </c>
      <c r="BE402" s="212">
        <f>IF(N402="základní",J402,0)</f>
        <v>0</v>
      </c>
      <c r="BF402" s="212">
        <f>IF(N402="snížená",J402,0)</f>
        <v>0</v>
      </c>
      <c r="BG402" s="212">
        <f>IF(N402="zákl. přenesená",J402,0)</f>
        <v>0</v>
      </c>
      <c r="BH402" s="212">
        <f>IF(N402="sníž. přenesená",J402,0)</f>
        <v>0</v>
      </c>
      <c r="BI402" s="212">
        <f>IF(N402="nulová",J402,0)</f>
        <v>0</v>
      </c>
      <c r="BJ402" s="18" t="s">
        <v>83</v>
      </c>
      <c r="BK402" s="212">
        <f>ROUND(I402*H402,2)</f>
        <v>0</v>
      </c>
      <c r="BL402" s="18" t="s">
        <v>234</v>
      </c>
      <c r="BM402" s="211" t="s">
        <v>4107</v>
      </c>
    </row>
    <row r="403" s="10" customFormat="1">
      <c r="A403" s="10"/>
      <c r="B403" s="218"/>
      <c r="C403" s="219"/>
      <c r="D403" s="213" t="s">
        <v>199</v>
      </c>
      <c r="E403" s="220" t="s">
        <v>1</v>
      </c>
      <c r="F403" s="221" t="s">
        <v>3936</v>
      </c>
      <c r="G403" s="219"/>
      <c r="H403" s="220" t="s">
        <v>1</v>
      </c>
      <c r="I403" s="222"/>
      <c r="J403" s="219"/>
      <c r="K403" s="219"/>
      <c r="L403" s="223"/>
      <c r="M403" s="224"/>
      <c r="N403" s="225"/>
      <c r="O403" s="225"/>
      <c r="P403" s="225"/>
      <c r="Q403" s="225"/>
      <c r="R403" s="225"/>
      <c r="S403" s="225"/>
      <c r="T403" s="226"/>
      <c r="U403" s="10"/>
      <c r="V403" s="10"/>
      <c r="W403" s="10"/>
      <c r="X403" s="10"/>
      <c r="Y403" s="10"/>
      <c r="Z403" s="10"/>
      <c r="AA403" s="10"/>
      <c r="AB403" s="10"/>
      <c r="AC403" s="10"/>
      <c r="AD403" s="10"/>
      <c r="AE403" s="10"/>
      <c r="AT403" s="227" t="s">
        <v>199</v>
      </c>
      <c r="AU403" s="227" t="s">
        <v>85</v>
      </c>
      <c r="AV403" s="10" t="s">
        <v>83</v>
      </c>
      <c r="AW403" s="10" t="s">
        <v>32</v>
      </c>
      <c r="AX403" s="10" t="s">
        <v>76</v>
      </c>
      <c r="AY403" s="227" t="s">
        <v>195</v>
      </c>
    </row>
    <row r="404" s="11" customFormat="1">
      <c r="A404" s="11"/>
      <c r="B404" s="228"/>
      <c r="C404" s="229"/>
      <c r="D404" s="213" t="s">
        <v>199</v>
      </c>
      <c r="E404" s="230" t="s">
        <v>1</v>
      </c>
      <c r="F404" s="231" t="s">
        <v>4108</v>
      </c>
      <c r="G404" s="229"/>
      <c r="H404" s="232">
        <v>44.064</v>
      </c>
      <c r="I404" s="233"/>
      <c r="J404" s="229"/>
      <c r="K404" s="229"/>
      <c r="L404" s="234"/>
      <c r="M404" s="235"/>
      <c r="N404" s="236"/>
      <c r="O404" s="236"/>
      <c r="P404" s="236"/>
      <c r="Q404" s="236"/>
      <c r="R404" s="236"/>
      <c r="S404" s="236"/>
      <c r="T404" s="237"/>
      <c r="U404" s="11"/>
      <c r="V404" s="11"/>
      <c r="W404" s="11"/>
      <c r="X404" s="11"/>
      <c r="Y404" s="11"/>
      <c r="Z404" s="11"/>
      <c r="AA404" s="11"/>
      <c r="AB404" s="11"/>
      <c r="AC404" s="11"/>
      <c r="AD404" s="11"/>
      <c r="AE404" s="11"/>
      <c r="AT404" s="238" t="s">
        <v>199</v>
      </c>
      <c r="AU404" s="238" t="s">
        <v>85</v>
      </c>
      <c r="AV404" s="11" t="s">
        <v>85</v>
      </c>
      <c r="AW404" s="11" t="s">
        <v>32</v>
      </c>
      <c r="AX404" s="11" t="s">
        <v>76</v>
      </c>
      <c r="AY404" s="238" t="s">
        <v>195</v>
      </c>
    </row>
    <row r="405" s="11" customFormat="1">
      <c r="A405" s="11"/>
      <c r="B405" s="228"/>
      <c r="C405" s="229"/>
      <c r="D405" s="213" t="s">
        <v>199</v>
      </c>
      <c r="E405" s="230" t="s">
        <v>1</v>
      </c>
      <c r="F405" s="231" t="s">
        <v>4109</v>
      </c>
      <c r="G405" s="229"/>
      <c r="H405" s="232">
        <v>18</v>
      </c>
      <c r="I405" s="233"/>
      <c r="J405" s="229"/>
      <c r="K405" s="229"/>
      <c r="L405" s="234"/>
      <c r="M405" s="235"/>
      <c r="N405" s="236"/>
      <c r="O405" s="236"/>
      <c r="P405" s="236"/>
      <c r="Q405" s="236"/>
      <c r="R405" s="236"/>
      <c r="S405" s="236"/>
      <c r="T405" s="237"/>
      <c r="U405" s="11"/>
      <c r="V405" s="11"/>
      <c r="W405" s="11"/>
      <c r="X405" s="11"/>
      <c r="Y405" s="11"/>
      <c r="Z405" s="11"/>
      <c r="AA405" s="11"/>
      <c r="AB405" s="11"/>
      <c r="AC405" s="11"/>
      <c r="AD405" s="11"/>
      <c r="AE405" s="11"/>
      <c r="AT405" s="238" t="s">
        <v>199</v>
      </c>
      <c r="AU405" s="238" t="s">
        <v>85</v>
      </c>
      <c r="AV405" s="11" t="s">
        <v>85</v>
      </c>
      <c r="AW405" s="11" t="s">
        <v>32</v>
      </c>
      <c r="AX405" s="11" t="s">
        <v>76</v>
      </c>
      <c r="AY405" s="238" t="s">
        <v>195</v>
      </c>
    </row>
    <row r="406" s="11" customFormat="1">
      <c r="A406" s="11"/>
      <c r="B406" s="228"/>
      <c r="C406" s="229"/>
      <c r="D406" s="213" t="s">
        <v>199</v>
      </c>
      <c r="E406" s="230" t="s">
        <v>1</v>
      </c>
      <c r="F406" s="231" t="s">
        <v>4110</v>
      </c>
      <c r="G406" s="229"/>
      <c r="H406" s="232">
        <v>8.0640000000000001</v>
      </c>
      <c r="I406" s="233"/>
      <c r="J406" s="229"/>
      <c r="K406" s="229"/>
      <c r="L406" s="234"/>
      <c r="M406" s="235"/>
      <c r="N406" s="236"/>
      <c r="O406" s="236"/>
      <c r="P406" s="236"/>
      <c r="Q406" s="236"/>
      <c r="R406" s="236"/>
      <c r="S406" s="236"/>
      <c r="T406" s="237"/>
      <c r="U406" s="11"/>
      <c r="V406" s="11"/>
      <c r="W406" s="11"/>
      <c r="X406" s="11"/>
      <c r="Y406" s="11"/>
      <c r="Z406" s="11"/>
      <c r="AA406" s="11"/>
      <c r="AB406" s="11"/>
      <c r="AC406" s="11"/>
      <c r="AD406" s="11"/>
      <c r="AE406" s="11"/>
      <c r="AT406" s="238" t="s">
        <v>199</v>
      </c>
      <c r="AU406" s="238" t="s">
        <v>85</v>
      </c>
      <c r="AV406" s="11" t="s">
        <v>85</v>
      </c>
      <c r="AW406" s="11" t="s">
        <v>32</v>
      </c>
      <c r="AX406" s="11" t="s">
        <v>76</v>
      </c>
      <c r="AY406" s="238" t="s">
        <v>195</v>
      </c>
    </row>
    <row r="407" s="11" customFormat="1">
      <c r="A407" s="11"/>
      <c r="B407" s="228"/>
      <c r="C407" s="229"/>
      <c r="D407" s="213" t="s">
        <v>199</v>
      </c>
      <c r="E407" s="230" t="s">
        <v>1</v>
      </c>
      <c r="F407" s="231" t="s">
        <v>4111</v>
      </c>
      <c r="G407" s="229"/>
      <c r="H407" s="232">
        <v>4.4880000000000004</v>
      </c>
      <c r="I407" s="233"/>
      <c r="J407" s="229"/>
      <c r="K407" s="229"/>
      <c r="L407" s="234"/>
      <c r="M407" s="235"/>
      <c r="N407" s="236"/>
      <c r="O407" s="236"/>
      <c r="P407" s="236"/>
      <c r="Q407" s="236"/>
      <c r="R407" s="236"/>
      <c r="S407" s="236"/>
      <c r="T407" s="237"/>
      <c r="U407" s="11"/>
      <c r="V407" s="11"/>
      <c r="W407" s="11"/>
      <c r="X407" s="11"/>
      <c r="Y407" s="11"/>
      <c r="Z407" s="11"/>
      <c r="AA407" s="11"/>
      <c r="AB407" s="11"/>
      <c r="AC407" s="11"/>
      <c r="AD407" s="11"/>
      <c r="AE407" s="11"/>
      <c r="AT407" s="238" t="s">
        <v>199</v>
      </c>
      <c r="AU407" s="238" t="s">
        <v>85</v>
      </c>
      <c r="AV407" s="11" t="s">
        <v>85</v>
      </c>
      <c r="AW407" s="11" t="s">
        <v>32</v>
      </c>
      <c r="AX407" s="11" t="s">
        <v>76</v>
      </c>
      <c r="AY407" s="238" t="s">
        <v>195</v>
      </c>
    </row>
    <row r="408" s="11" customFormat="1">
      <c r="A408" s="11"/>
      <c r="B408" s="228"/>
      <c r="C408" s="229"/>
      <c r="D408" s="213" t="s">
        <v>199</v>
      </c>
      <c r="E408" s="230" t="s">
        <v>1</v>
      </c>
      <c r="F408" s="231" t="s">
        <v>4112</v>
      </c>
      <c r="G408" s="229"/>
      <c r="H408" s="232">
        <v>19.872</v>
      </c>
      <c r="I408" s="233"/>
      <c r="J408" s="229"/>
      <c r="K408" s="229"/>
      <c r="L408" s="234"/>
      <c r="M408" s="235"/>
      <c r="N408" s="236"/>
      <c r="O408" s="236"/>
      <c r="P408" s="236"/>
      <c r="Q408" s="236"/>
      <c r="R408" s="236"/>
      <c r="S408" s="236"/>
      <c r="T408" s="237"/>
      <c r="U408" s="11"/>
      <c r="V408" s="11"/>
      <c r="W408" s="11"/>
      <c r="X408" s="11"/>
      <c r="Y408" s="11"/>
      <c r="Z408" s="11"/>
      <c r="AA408" s="11"/>
      <c r="AB408" s="11"/>
      <c r="AC408" s="11"/>
      <c r="AD408" s="11"/>
      <c r="AE408" s="11"/>
      <c r="AT408" s="238" t="s">
        <v>199</v>
      </c>
      <c r="AU408" s="238" t="s">
        <v>85</v>
      </c>
      <c r="AV408" s="11" t="s">
        <v>85</v>
      </c>
      <c r="AW408" s="11" t="s">
        <v>32</v>
      </c>
      <c r="AX408" s="11" t="s">
        <v>76</v>
      </c>
      <c r="AY408" s="238" t="s">
        <v>195</v>
      </c>
    </row>
    <row r="409" s="11" customFormat="1">
      <c r="A409" s="11"/>
      <c r="B409" s="228"/>
      <c r="C409" s="229"/>
      <c r="D409" s="213" t="s">
        <v>199</v>
      </c>
      <c r="E409" s="230" t="s">
        <v>1</v>
      </c>
      <c r="F409" s="231" t="s">
        <v>4113</v>
      </c>
      <c r="G409" s="229"/>
      <c r="H409" s="232">
        <v>52.200000000000003</v>
      </c>
      <c r="I409" s="233"/>
      <c r="J409" s="229"/>
      <c r="K409" s="229"/>
      <c r="L409" s="234"/>
      <c r="M409" s="235"/>
      <c r="N409" s="236"/>
      <c r="O409" s="236"/>
      <c r="P409" s="236"/>
      <c r="Q409" s="236"/>
      <c r="R409" s="236"/>
      <c r="S409" s="236"/>
      <c r="T409" s="237"/>
      <c r="U409" s="11"/>
      <c r="V409" s="11"/>
      <c r="W409" s="11"/>
      <c r="X409" s="11"/>
      <c r="Y409" s="11"/>
      <c r="Z409" s="11"/>
      <c r="AA409" s="11"/>
      <c r="AB409" s="11"/>
      <c r="AC409" s="11"/>
      <c r="AD409" s="11"/>
      <c r="AE409" s="11"/>
      <c r="AT409" s="238" t="s">
        <v>199</v>
      </c>
      <c r="AU409" s="238" t="s">
        <v>85</v>
      </c>
      <c r="AV409" s="11" t="s">
        <v>85</v>
      </c>
      <c r="AW409" s="11" t="s">
        <v>32</v>
      </c>
      <c r="AX409" s="11" t="s">
        <v>76</v>
      </c>
      <c r="AY409" s="238" t="s">
        <v>195</v>
      </c>
    </row>
    <row r="410" s="15" customFormat="1">
      <c r="A410" s="15"/>
      <c r="B410" s="287"/>
      <c r="C410" s="288"/>
      <c r="D410" s="213" t="s">
        <v>199</v>
      </c>
      <c r="E410" s="289" t="s">
        <v>1</v>
      </c>
      <c r="F410" s="290" t="s">
        <v>1422</v>
      </c>
      <c r="G410" s="288"/>
      <c r="H410" s="291">
        <v>146.68799999999999</v>
      </c>
      <c r="I410" s="292"/>
      <c r="J410" s="288"/>
      <c r="K410" s="288"/>
      <c r="L410" s="293"/>
      <c r="M410" s="294"/>
      <c r="N410" s="295"/>
      <c r="O410" s="295"/>
      <c r="P410" s="295"/>
      <c r="Q410" s="295"/>
      <c r="R410" s="295"/>
      <c r="S410" s="295"/>
      <c r="T410" s="296"/>
      <c r="U410" s="15"/>
      <c r="V410" s="15"/>
      <c r="W410" s="15"/>
      <c r="X410" s="15"/>
      <c r="Y410" s="15"/>
      <c r="Z410" s="15"/>
      <c r="AA410" s="15"/>
      <c r="AB410" s="15"/>
      <c r="AC410" s="15"/>
      <c r="AD410" s="15"/>
      <c r="AE410" s="15"/>
      <c r="AT410" s="297" t="s">
        <v>199</v>
      </c>
      <c r="AU410" s="297" t="s">
        <v>85</v>
      </c>
      <c r="AV410" s="15" t="s">
        <v>234</v>
      </c>
      <c r="AW410" s="15" t="s">
        <v>32</v>
      </c>
      <c r="AX410" s="15" t="s">
        <v>83</v>
      </c>
      <c r="AY410" s="297" t="s">
        <v>195</v>
      </c>
    </row>
    <row r="411" s="2" customFormat="1" ht="21.75" customHeight="1">
      <c r="A411" s="39"/>
      <c r="B411" s="40"/>
      <c r="C411" s="200" t="s">
        <v>357</v>
      </c>
      <c r="D411" s="200" t="s">
        <v>191</v>
      </c>
      <c r="E411" s="201" t="s">
        <v>4114</v>
      </c>
      <c r="F411" s="202" t="s">
        <v>4115</v>
      </c>
      <c r="G411" s="203" t="s">
        <v>1411</v>
      </c>
      <c r="H411" s="204">
        <v>298.17599999999999</v>
      </c>
      <c r="I411" s="205"/>
      <c r="J411" s="206">
        <f>ROUND(I411*H411,2)</f>
        <v>0</v>
      </c>
      <c r="K411" s="202" t="s">
        <v>1412</v>
      </c>
      <c r="L411" s="45"/>
      <c r="M411" s="207" t="s">
        <v>1</v>
      </c>
      <c r="N411" s="208" t="s">
        <v>41</v>
      </c>
      <c r="O411" s="92"/>
      <c r="P411" s="209">
        <f>O411*H411</f>
        <v>0</v>
      </c>
      <c r="Q411" s="209">
        <v>0.00084000000000000003</v>
      </c>
      <c r="R411" s="209">
        <f>Q411*H411</f>
        <v>0.25046784</v>
      </c>
      <c r="S411" s="209">
        <v>0</v>
      </c>
      <c r="T411" s="210">
        <f>S411*H411</f>
        <v>0</v>
      </c>
      <c r="U411" s="39"/>
      <c r="V411" s="39"/>
      <c r="W411" s="39"/>
      <c r="X411" s="39"/>
      <c r="Y411" s="39"/>
      <c r="Z411" s="39"/>
      <c r="AA411" s="39"/>
      <c r="AB411" s="39"/>
      <c r="AC411" s="39"/>
      <c r="AD411" s="39"/>
      <c r="AE411" s="39"/>
      <c r="AR411" s="211" t="s">
        <v>234</v>
      </c>
      <c r="AT411" s="211" t="s">
        <v>191</v>
      </c>
      <c r="AU411" s="211" t="s">
        <v>85</v>
      </c>
      <c r="AY411" s="18" t="s">
        <v>195</v>
      </c>
      <c r="BE411" s="212">
        <f>IF(N411="základní",J411,0)</f>
        <v>0</v>
      </c>
      <c r="BF411" s="212">
        <f>IF(N411="snížená",J411,0)</f>
        <v>0</v>
      </c>
      <c r="BG411" s="212">
        <f>IF(N411="zákl. přenesená",J411,0)</f>
        <v>0</v>
      </c>
      <c r="BH411" s="212">
        <f>IF(N411="sníž. přenesená",J411,0)</f>
        <v>0</v>
      </c>
      <c r="BI411" s="212">
        <f>IF(N411="nulová",J411,0)</f>
        <v>0</v>
      </c>
      <c r="BJ411" s="18" t="s">
        <v>83</v>
      </c>
      <c r="BK411" s="212">
        <f>ROUND(I411*H411,2)</f>
        <v>0</v>
      </c>
      <c r="BL411" s="18" t="s">
        <v>234</v>
      </c>
      <c r="BM411" s="211" t="s">
        <v>4116</v>
      </c>
    </row>
    <row r="412" s="10" customFormat="1">
      <c r="A412" s="10"/>
      <c r="B412" s="218"/>
      <c r="C412" s="219"/>
      <c r="D412" s="213" t="s">
        <v>199</v>
      </c>
      <c r="E412" s="220" t="s">
        <v>1</v>
      </c>
      <c r="F412" s="221" t="s">
        <v>3936</v>
      </c>
      <c r="G412" s="219"/>
      <c r="H412" s="220" t="s">
        <v>1</v>
      </c>
      <c r="I412" s="222"/>
      <c r="J412" s="219"/>
      <c r="K412" s="219"/>
      <c r="L412" s="223"/>
      <c r="M412" s="224"/>
      <c r="N412" s="225"/>
      <c r="O412" s="225"/>
      <c r="P412" s="225"/>
      <c r="Q412" s="225"/>
      <c r="R412" s="225"/>
      <c r="S412" s="225"/>
      <c r="T412" s="226"/>
      <c r="U412" s="10"/>
      <c r="V412" s="10"/>
      <c r="W412" s="10"/>
      <c r="X412" s="10"/>
      <c r="Y412" s="10"/>
      <c r="Z412" s="10"/>
      <c r="AA412" s="10"/>
      <c r="AB412" s="10"/>
      <c r="AC412" s="10"/>
      <c r="AD412" s="10"/>
      <c r="AE412" s="10"/>
      <c r="AT412" s="227" t="s">
        <v>199</v>
      </c>
      <c r="AU412" s="227" t="s">
        <v>85</v>
      </c>
      <c r="AV412" s="10" t="s">
        <v>83</v>
      </c>
      <c r="AW412" s="10" t="s">
        <v>32</v>
      </c>
      <c r="AX412" s="10" t="s">
        <v>76</v>
      </c>
      <c r="AY412" s="227" t="s">
        <v>195</v>
      </c>
    </row>
    <row r="413" s="10" customFormat="1">
      <c r="A413" s="10"/>
      <c r="B413" s="218"/>
      <c r="C413" s="219"/>
      <c r="D413" s="213" t="s">
        <v>199</v>
      </c>
      <c r="E413" s="220" t="s">
        <v>1</v>
      </c>
      <c r="F413" s="221" t="s">
        <v>4117</v>
      </c>
      <c r="G413" s="219"/>
      <c r="H413" s="220" t="s">
        <v>1</v>
      </c>
      <c r="I413" s="222"/>
      <c r="J413" s="219"/>
      <c r="K413" s="219"/>
      <c r="L413" s="223"/>
      <c r="M413" s="224"/>
      <c r="N413" s="225"/>
      <c r="O413" s="225"/>
      <c r="P413" s="225"/>
      <c r="Q413" s="225"/>
      <c r="R413" s="225"/>
      <c r="S413" s="225"/>
      <c r="T413" s="226"/>
      <c r="U413" s="10"/>
      <c r="V413" s="10"/>
      <c r="W413" s="10"/>
      <c r="X413" s="10"/>
      <c r="Y413" s="10"/>
      <c r="Z413" s="10"/>
      <c r="AA413" s="10"/>
      <c r="AB413" s="10"/>
      <c r="AC413" s="10"/>
      <c r="AD413" s="10"/>
      <c r="AE413" s="10"/>
      <c r="AT413" s="227" t="s">
        <v>199</v>
      </c>
      <c r="AU413" s="227" t="s">
        <v>85</v>
      </c>
      <c r="AV413" s="10" t="s">
        <v>83</v>
      </c>
      <c r="AW413" s="10" t="s">
        <v>32</v>
      </c>
      <c r="AX413" s="10" t="s">
        <v>76</v>
      </c>
      <c r="AY413" s="227" t="s">
        <v>195</v>
      </c>
    </row>
    <row r="414" s="11" customFormat="1">
      <c r="A414" s="11"/>
      <c r="B414" s="228"/>
      <c r="C414" s="229"/>
      <c r="D414" s="213" t="s">
        <v>199</v>
      </c>
      <c r="E414" s="230" t="s">
        <v>1</v>
      </c>
      <c r="F414" s="231" t="s">
        <v>4118</v>
      </c>
      <c r="G414" s="229"/>
      <c r="H414" s="232">
        <v>298.17599999999999</v>
      </c>
      <c r="I414" s="233"/>
      <c r="J414" s="229"/>
      <c r="K414" s="229"/>
      <c r="L414" s="234"/>
      <c r="M414" s="235"/>
      <c r="N414" s="236"/>
      <c r="O414" s="236"/>
      <c r="P414" s="236"/>
      <c r="Q414" s="236"/>
      <c r="R414" s="236"/>
      <c r="S414" s="236"/>
      <c r="T414" s="237"/>
      <c r="U414" s="11"/>
      <c r="V414" s="11"/>
      <c r="W414" s="11"/>
      <c r="X414" s="11"/>
      <c r="Y414" s="11"/>
      <c r="Z414" s="11"/>
      <c r="AA414" s="11"/>
      <c r="AB414" s="11"/>
      <c r="AC414" s="11"/>
      <c r="AD414" s="11"/>
      <c r="AE414" s="11"/>
      <c r="AT414" s="238" t="s">
        <v>199</v>
      </c>
      <c r="AU414" s="238" t="s">
        <v>85</v>
      </c>
      <c r="AV414" s="11" t="s">
        <v>85</v>
      </c>
      <c r="AW414" s="11" t="s">
        <v>32</v>
      </c>
      <c r="AX414" s="11" t="s">
        <v>76</v>
      </c>
      <c r="AY414" s="238" t="s">
        <v>195</v>
      </c>
    </row>
    <row r="415" s="15" customFormat="1">
      <c r="A415" s="15"/>
      <c r="B415" s="287"/>
      <c r="C415" s="288"/>
      <c r="D415" s="213" t="s">
        <v>199</v>
      </c>
      <c r="E415" s="289" t="s">
        <v>1</v>
      </c>
      <c r="F415" s="290" t="s">
        <v>1422</v>
      </c>
      <c r="G415" s="288"/>
      <c r="H415" s="291">
        <v>298.17599999999999</v>
      </c>
      <c r="I415" s="292"/>
      <c r="J415" s="288"/>
      <c r="K415" s="288"/>
      <c r="L415" s="293"/>
      <c r="M415" s="294"/>
      <c r="N415" s="295"/>
      <c r="O415" s="295"/>
      <c r="P415" s="295"/>
      <c r="Q415" s="295"/>
      <c r="R415" s="295"/>
      <c r="S415" s="295"/>
      <c r="T415" s="296"/>
      <c r="U415" s="15"/>
      <c r="V415" s="15"/>
      <c r="W415" s="15"/>
      <c r="X415" s="15"/>
      <c r="Y415" s="15"/>
      <c r="Z415" s="15"/>
      <c r="AA415" s="15"/>
      <c r="AB415" s="15"/>
      <c r="AC415" s="15"/>
      <c r="AD415" s="15"/>
      <c r="AE415" s="15"/>
      <c r="AT415" s="297" t="s">
        <v>199</v>
      </c>
      <c r="AU415" s="297" t="s">
        <v>85</v>
      </c>
      <c r="AV415" s="15" t="s">
        <v>234</v>
      </c>
      <c r="AW415" s="15" t="s">
        <v>32</v>
      </c>
      <c r="AX415" s="15" t="s">
        <v>83</v>
      </c>
      <c r="AY415" s="297" t="s">
        <v>195</v>
      </c>
    </row>
    <row r="416" s="2" customFormat="1" ht="24.15" customHeight="1">
      <c r="A416" s="39"/>
      <c r="B416" s="40"/>
      <c r="C416" s="200" t="s">
        <v>361</v>
      </c>
      <c r="D416" s="200" t="s">
        <v>191</v>
      </c>
      <c r="E416" s="201" t="s">
        <v>3418</v>
      </c>
      <c r="F416" s="202" t="s">
        <v>3419</v>
      </c>
      <c r="G416" s="203" t="s">
        <v>1411</v>
      </c>
      <c r="H416" s="204">
        <v>9542.3860000000004</v>
      </c>
      <c r="I416" s="205"/>
      <c r="J416" s="206">
        <f>ROUND(I416*H416,2)</f>
        <v>0</v>
      </c>
      <c r="K416" s="202" t="s">
        <v>1412</v>
      </c>
      <c r="L416" s="45"/>
      <c r="M416" s="207" t="s">
        <v>1</v>
      </c>
      <c r="N416" s="208" t="s">
        <v>41</v>
      </c>
      <c r="O416" s="92"/>
      <c r="P416" s="209">
        <f>O416*H416</f>
        <v>0</v>
      </c>
      <c r="Q416" s="209">
        <v>0.00084999999999999995</v>
      </c>
      <c r="R416" s="209">
        <f>Q416*H416</f>
        <v>8.1110281000000004</v>
      </c>
      <c r="S416" s="209">
        <v>0</v>
      </c>
      <c r="T416" s="210">
        <f>S416*H416</f>
        <v>0</v>
      </c>
      <c r="U416" s="39"/>
      <c r="V416" s="39"/>
      <c r="W416" s="39"/>
      <c r="X416" s="39"/>
      <c r="Y416" s="39"/>
      <c r="Z416" s="39"/>
      <c r="AA416" s="39"/>
      <c r="AB416" s="39"/>
      <c r="AC416" s="39"/>
      <c r="AD416" s="39"/>
      <c r="AE416" s="39"/>
      <c r="AR416" s="211" t="s">
        <v>234</v>
      </c>
      <c r="AT416" s="211" t="s">
        <v>191</v>
      </c>
      <c r="AU416" s="211" t="s">
        <v>85</v>
      </c>
      <c r="AY416" s="18" t="s">
        <v>195</v>
      </c>
      <c r="BE416" s="212">
        <f>IF(N416="základní",J416,0)</f>
        <v>0</v>
      </c>
      <c r="BF416" s="212">
        <f>IF(N416="snížená",J416,0)</f>
        <v>0</v>
      </c>
      <c r="BG416" s="212">
        <f>IF(N416="zákl. přenesená",J416,0)</f>
        <v>0</v>
      </c>
      <c r="BH416" s="212">
        <f>IF(N416="sníž. přenesená",J416,0)</f>
        <v>0</v>
      </c>
      <c r="BI416" s="212">
        <f>IF(N416="nulová",J416,0)</f>
        <v>0</v>
      </c>
      <c r="BJ416" s="18" t="s">
        <v>83</v>
      </c>
      <c r="BK416" s="212">
        <f>ROUND(I416*H416,2)</f>
        <v>0</v>
      </c>
      <c r="BL416" s="18" t="s">
        <v>234</v>
      </c>
      <c r="BM416" s="211" t="s">
        <v>4119</v>
      </c>
    </row>
    <row r="417" s="10" customFormat="1">
      <c r="A417" s="10"/>
      <c r="B417" s="218"/>
      <c r="C417" s="219"/>
      <c r="D417" s="213" t="s">
        <v>199</v>
      </c>
      <c r="E417" s="220" t="s">
        <v>1</v>
      </c>
      <c r="F417" s="221" t="s">
        <v>3936</v>
      </c>
      <c r="G417" s="219"/>
      <c r="H417" s="220" t="s">
        <v>1</v>
      </c>
      <c r="I417" s="222"/>
      <c r="J417" s="219"/>
      <c r="K417" s="219"/>
      <c r="L417" s="223"/>
      <c r="M417" s="224"/>
      <c r="N417" s="225"/>
      <c r="O417" s="225"/>
      <c r="P417" s="225"/>
      <c r="Q417" s="225"/>
      <c r="R417" s="225"/>
      <c r="S417" s="225"/>
      <c r="T417" s="226"/>
      <c r="U417" s="10"/>
      <c r="V417" s="10"/>
      <c r="W417" s="10"/>
      <c r="X417" s="10"/>
      <c r="Y417" s="10"/>
      <c r="Z417" s="10"/>
      <c r="AA417" s="10"/>
      <c r="AB417" s="10"/>
      <c r="AC417" s="10"/>
      <c r="AD417" s="10"/>
      <c r="AE417" s="10"/>
      <c r="AT417" s="227" t="s">
        <v>199</v>
      </c>
      <c r="AU417" s="227" t="s">
        <v>85</v>
      </c>
      <c r="AV417" s="10" t="s">
        <v>83</v>
      </c>
      <c r="AW417" s="10" t="s">
        <v>32</v>
      </c>
      <c r="AX417" s="10" t="s">
        <v>76</v>
      </c>
      <c r="AY417" s="227" t="s">
        <v>195</v>
      </c>
    </row>
    <row r="418" s="10" customFormat="1">
      <c r="A418" s="10"/>
      <c r="B418" s="218"/>
      <c r="C418" s="219"/>
      <c r="D418" s="213" t="s">
        <v>199</v>
      </c>
      <c r="E418" s="220" t="s">
        <v>1</v>
      </c>
      <c r="F418" s="221" t="s">
        <v>4074</v>
      </c>
      <c r="G418" s="219"/>
      <c r="H418" s="220" t="s">
        <v>1</v>
      </c>
      <c r="I418" s="222"/>
      <c r="J418" s="219"/>
      <c r="K418" s="219"/>
      <c r="L418" s="223"/>
      <c r="M418" s="224"/>
      <c r="N418" s="225"/>
      <c r="O418" s="225"/>
      <c r="P418" s="225"/>
      <c r="Q418" s="225"/>
      <c r="R418" s="225"/>
      <c r="S418" s="225"/>
      <c r="T418" s="226"/>
      <c r="U418" s="10"/>
      <c r="V418" s="10"/>
      <c r="W418" s="10"/>
      <c r="X418" s="10"/>
      <c r="Y418" s="10"/>
      <c r="Z418" s="10"/>
      <c r="AA418" s="10"/>
      <c r="AB418" s="10"/>
      <c r="AC418" s="10"/>
      <c r="AD418" s="10"/>
      <c r="AE418" s="10"/>
      <c r="AT418" s="227" t="s">
        <v>199</v>
      </c>
      <c r="AU418" s="227" t="s">
        <v>85</v>
      </c>
      <c r="AV418" s="10" t="s">
        <v>83</v>
      </c>
      <c r="AW418" s="10" t="s">
        <v>32</v>
      </c>
      <c r="AX418" s="10" t="s">
        <v>76</v>
      </c>
      <c r="AY418" s="227" t="s">
        <v>195</v>
      </c>
    </row>
    <row r="419" s="11" customFormat="1">
      <c r="A419" s="11"/>
      <c r="B419" s="228"/>
      <c r="C419" s="229"/>
      <c r="D419" s="213" t="s">
        <v>199</v>
      </c>
      <c r="E419" s="230" t="s">
        <v>1</v>
      </c>
      <c r="F419" s="231" t="s">
        <v>4120</v>
      </c>
      <c r="G419" s="229"/>
      <c r="H419" s="232">
        <v>9117.6959999999999</v>
      </c>
      <c r="I419" s="233"/>
      <c r="J419" s="229"/>
      <c r="K419" s="229"/>
      <c r="L419" s="234"/>
      <c r="M419" s="235"/>
      <c r="N419" s="236"/>
      <c r="O419" s="236"/>
      <c r="P419" s="236"/>
      <c r="Q419" s="236"/>
      <c r="R419" s="236"/>
      <c r="S419" s="236"/>
      <c r="T419" s="237"/>
      <c r="U419" s="11"/>
      <c r="V419" s="11"/>
      <c r="W419" s="11"/>
      <c r="X419" s="11"/>
      <c r="Y419" s="11"/>
      <c r="Z419" s="11"/>
      <c r="AA419" s="11"/>
      <c r="AB419" s="11"/>
      <c r="AC419" s="11"/>
      <c r="AD419" s="11"/>
      <c r="AE419" s="11"/>
      <c r="AT419" s="238" t="s">
        <v>199</v>
      </c>
      <c r="AU419" s="238" t="s">
        <v>85</v>
      </c>
      <c r="AV419" s="11" t="s">
        <v>85</v>
      </c>
      <c r="AW419" s="11" t="s">
        <v>32</v>
      </c>
      <c r="AX419" s="11" t="s">
        <v>76</v>
      </c>
      <c r="AY419" s="238" t="s">
        <v>195</v>
      </c>
    </row>
    <row r="420" s="10" customFormat="1">
      <c r="A420" s="10"/>
      <c r="B420" s="218"/>
      <c r="C420" s="219"/>
      <c r="D420" s="213" t="s">
        <v>199</v>
      </c>
      <c r="E420" s="220" t="s">
        <v>1</v>
      </c>
      <c r="F420" s="221" t="s">
        <v>4081</v>
      </c>
      <c r="G420" s="219"/>
      <c r="H420" s="220" t="s">
        <v>1</v>
      </c>
      <c r="I420" s="222"/>
      <c r="J420" s="219"/>
      <c r="K420" s="219"/>
      <c r="L420" s="223"/>
      <c r="M420" s="224"/>
      <c r="N420" s="225"/>
      <c r="O420" s="225"/>
      <c r="P420" s="225"/>
      <c r="Q420" s="225"/>
      <c r="R420" s="225"/>
      <c r="S420" s="225"/>
      <c r="T420" s="226"/>
      <c r="U420" s="10"/>
      <c r="V420" s="10"/>
      <c r="W420" s="10"/>
      <c r="X420" s="10"/>
      <c r="Y420" s="10"/>
      <c r="Z420" s="10"/>
      <c r="AA420" s="10"/>
      <c r="AB420" s="10"/>
      <c r="AC420" s="10"/>
      <c r="AD420" s="10"/>
      <c r="AE420" s="10"/>
      <c r="AT420" s="227" t="s">
        <v>199</v>
      </c>
      <c r="AU420" s="227" t="s">
        <v>85</v>
      </c>
      <c r="AV420" s="10" t="s">
        <v>83</v>
      </c>
      <c r="AW420" s="10" t="s">
        <v>32</v>
      </c>
      <c r="AX420" s="10" t="s">
        <v>76</v>
      </c>
      <c r="AY420" s="227" t="s">
        <v>195</v>
      </c>
    </row>
    <row r="421" s="11" customFormat="1">
      <c r="A421" s="11"/>
      <c r="B421" s="228"/>
      <c r="C421" s="229"/>
      <c r="D421" s="213" t="s">
        <v>199</v>
      </c>
      <c r="E421" s="230" t="s">
        <v>1</v>
      </c>
      <c r="F421" s="231" t="s">
        <v>4121</v>
      </c>
      <c r="G421" s="229"/>
      <c r="H421" s="232">
        <v>20.5</v>
      </c>
      <c r="I421" s="233"/>
      <c r="J421" s="229"/>
      <c r="K421" s="229"/>
      <c r="L421" s="234"/>
      <c r="M421" s="235"/>
      <c r="N421" s="236"/>
      <c r="O421" s="236"/>
      <c r="P421" s="236"/>
      <c r="Q421" s="236"/>
      <c r="R421" s="236"/>
      <c r="S421" s="236"/>
      <c r="T421" s="237"/>
      <c r="U421" s="11"/>
      <c r="V421" s="11"/>
      <c r="W421" s="11"/>
      <c r="X421" s="11"/>
      <c r="Y421" s="11"/>
      <c r="Z421" s="11"/>
      <c r="AA421" s="11"/>
      <c r="AB421" s="11"/>
      <c r="AC421" s="11"/>
      <c r="AD421" s="11"/>
      <c r="AE421" s="11"/>
      <c r="AT421" s="238" t="s">
        <v>199</v>
      </c>
      <c r="AU421" s="238" t="s">
        <v>85</v>
      </c>
      <c r="AV421" s="11" t="s">
        <v>85</v>
      </c>
      <c r="AW421" s="11" t="s">
        <v>32</v>
      </c>
      <c r="AX421" s="11" t="s">
        <v>76</v>
      </c>
      <c r="AY421" s="238" t="s">
        <v>195</v>
      </c>
    </row>
    <row r="422" s="10" customFormat="1">
      <c r="A422" s="10"/>
      <c r="B422" s="218"/>
      <c r="C422" s="219"/>
      <c r="D422" s="213" t="s">
        <v>199</v>
      </c>
      <c r="E422" s="220" t="s">
        <v>1</v>
      </c>
      <c r="F422" s="221" t="s">
        <v>4083</v>
      </c>
      <c r="G422" s="219"/>
      <c r="H422" s="220" t="s">
        <v>1</v>
      </c>
      <c r="I422" s="222"/>
      <c r="J422" s="219"/>
      <c r="K422" s="219"/>
      <c r="L422" s="223"/>
      <c r="M422" s="224"/>
      <c r="N422" s="225"/>
      <c r="O422" s="225"/>
      <c r="P422" s="225"/>
      <c r="Q422" s="225"/>
      <c r="R422" s="225"/>
      <c r="S422" s="225"/>
      <c r="T422" s="226"/>
      <c r="U422" s="10"/>
      <c r="V422" s="10"/>
      <c r="W422" s="10"/>
      <c r="X422" s="10"/>
      <c r="Y422" s="10"/>
      <c r="Z422" s="10"/>
      <c r="AA422" s="10"/>
      <c r="AB422" s="10"/>
      <c r="AC422" s="10"/>
      <c r="AD422" s="10"/>
      <c r="AE422" s="10"/>
      <c r="AT422" s="227" t="s">
        <v>199</v>
      </c>
      <c r="AU422" s="227" t="s">
        <v>85</v>
      </c>
      <c r="AV422" s="10" t="s">
        <v>83</v>
      </c>
      <c r="AW422" s="10" t="s">
        <v>32</v>
      </c>
      <c r="AX422" s="10" t="s">
        <v>76</v>
      </c>
      <c r="AY422" s="227" t="s">
        <v>195</v>
      </c>
    </row>
    <row r="423" s="11" customFormat="1">
      <c r="A423" s="11"/>
      <c r="B423" s="228"/>
      <c r="C423" s="229"/>
      <c r="D423" s="213" t="s">
        <v>199</v>
      </c>
      <c r="E423" s="230" t="s">
        <v>1</v>
      </c>
      <c r="F423" s="231" t="s">
        <v>4122</v>
      </c>
      <c r="G423" s="229"/>
      <c r="H423" s="232">
        <v>57.600000000000001</v>
      </c>
      <c r="I423" s="233"/>
      <c r="J423" s="229"/>
      <c r="K423" s="229"/>
      <c r="L423" s="234"/>
      <c r="M423" s="235"/>
      <c r="N423" s="236"/>
      <c r="O423" s="236"/>
      <c r="P423" s="236"/>
      <c r="Q423" s="236"/>
      <c r="R423" s="236"/>
      <c r="S423" s="236"/>
      <c r="T423" s="237"/>
      <c r="U423" s="11"/>
      <c r="V423" s="11"/>
      <c r="W423" s="11"/>
      <c r="X423" s="11"/>
      <c r="Y423" s="11"/>
      <c r="Z423" s="11"/>
      <c r="AA423" s="11"/>
      <c r="AB423" s="11"/>
      <c r="AC423" s="11"/>
      <c r="AD423" s="11"/>
      <c r="AE423" s="11"/>
      <c r="AT423" s="238" t="s">
        <v>199</v>
      </c>
      <c r="AU423" s="238" t="s">
        <v>85</v>
      </c>
      <c r="AV423" s="11" t="s">
        <v>85</v>
      </c>
      <c r="AW423" s="11" t="s">
        <v>32</v>
      </c>
      <c r="AX423" s="11" t="s">
        <v>76</v>
      </c>
      <c r="AY423" s="238" t="s">
        <v>195</v>
      </c>
    </row>
    <row r="424" s="10" customFormat="1">
      <c r="A424" s="10"/>
      <c r="B424" s="218"/>
      <c r="C424" s="219"/>
      <c r="D424" s="213" t="s">
        <v>199</v>
      </c>
      <c r="E424" s="220" t="s">
        <v>1</v>
      </c>
      <c r="F424" s="221" t="s">
        <v>4091</v>
      </c>
      <c r="G424" s="219"/>
      <c r="H424" s="220" t="s">
        <v>1</v>
      </c>
      <c r="I424" s="222"/>
      <c r="J424" s="219"/>
      <c r="K424" s="219"/>
      <c r="L424" s="223"/>
      <c r="M424" s="224"/>
      <c r="N424" s="225"/>
      <c r="O424" s="225"/>
      <c r="P424" s="225"/>
      <c r="Q424" s="225"/>
      <c r="R424" s="225"/>
      <c r="S424" s="225"/>
      <c r="T424" s="226"/>
      <c r="U424" s="10"/>
      <c r="V424" s="10"/>
      <c r="W424" s="10"/>
      <c r="X424" s="10"/>
      <c r="Y424" s="10"/>
      <c r="Z424" s="10"/>
      <c r="AA424" s="10"/>
      <c r="AB424" s="10"/>
      <c r="AC424" s="10"/>
      <c r="AD424" s="10"/>
      <c r="AE424" s="10"/>
      <c r="AT424" s="227" t="s">
        <v>199</v>
      </c>
      <c r="AU424" s="227" t="s">
        <v>85</v>
      </c>
      <c r="AV424" s="10" t="s">
        <v>83</v>
      </c>
      <c r="AW424" s="10" t="s">
        <v>32</v>
      </c>
      <c r="AX424" s="10" t="s">
        <v>76</v>
      </c>
      <c r="AY424" s="227" t="s">
        <v>195</v>
      </c>
    </row>
    <row r="425" s="11" customFormat="1">
      <c r="A425" s="11"/>
      <c r="B425" s="228"/>
      <c r="C425" s="229"/>
      <c r="D425" s="213" t="s">
        <v>199</v>
      </c>
      <c r="E425" s="230" t="s">
        <v>1</v>
      </c>
      <c r="F425" s="231" t="s">
        <v>4123</v>
      </c>
      <c r="G425" s="229"/>
      <c r="H425" s="232">
        <v>346.58999999999997</v>
      </c>
      <c r="I425" s="233"/>
      <c r="J425" s="229"/>
      <c r="K425" s="229"/>
      <c r="L425" s="234"/>
      <c r="M425" s="235"/>
      <c r="N425" s="236"/>
      <c r="O425" s="236"/>
      <c r="P425" s="236"/>
      <c r="Q425" s="236"/>
      <c r="R425" s="236"/>
      <c r="S425" s="236"/>
      <c r="T425" s="237"/>
      <c r="U425" s="11"/>
      <c r="V425" s="11"/>
      <c r="W425" s="11"/>
      <c r="X425" s="11"/>
      <c r="Y425" s="11"/>
      <c r="Z425" s="11"/>
      <c r="AA425" s="11"/>
      <c r="AB425" s="11"/>
      <c r="AC425" s="11"/>
      <c r="AD425" s="11"/>
      <c r="AE425" s="11"/>
      <c r="AT425" s="238" t="s">
        <v>199</v>
      </c>
      <c r="AU425" s="238" t="s">
        <v>85</v>
      </c>
      <c r="AV425" s="11" t="s">
        <v>85</v>
      </c>
      <c r="AW425" s="11" t="s">
        <v>32</v>
      </c>
      <c r="AX425" s="11" t="s">
        <v>76</v>
      </c>
      <c r="AY425" s="238" t="s">
        <v>195</v>
      </c>
    </row>
    <row r="426" s="15" customFormat="1">
      <c r="A426" s="15"/>
      <c r="B426" s="287"/>
      <c r="C426" s="288"/>
      <c r="D426" s="213" t="s">
        <v>199</v>
      </c>
      <c r="E426" s="289" t="s">
        <v>1</v>
      </c>
      <c r="F426" s="290" t="s">
        <v>1422</v>
      </c>
      <c r="G426" s="288"/>
      <c r="H426" s="291">
        <v>9542.3860000000004</v>
      </c>
      <c r="I426" s="292"/>
      <c r="J426" s="288"/>
      <c r="K426" s="288"/>
      <c r="L426" s="293"/>
      <c r="M426" s="294"/>
      <c r="N426" s="295"/>
      <c r="O426" s="295"/>
      <c r="P426" s="295"/>
      <c r="Q426" s="295"/>
      <c r="R426" s="295"/>
      <c r="S426" s="295"/>
      <c r="T426" s="296"/>
      <c r="U426" s="15"/>
      <c r="V426" s="15"/>
      <c r="W426" s="15"/>
      <c r="X426" s="15"/>
      <c r="Y426" s="15"/>
      <c r="Z426" s="15"/>
      <c r="AA426" s="15"/>
      <c r="AB426" s="15"/>
      <c r="AC426" s="15"/>
      <c r="AD426" s="15"/>
      <c r="AE426" s="15"/>
      <c r="AT426" s="297" t="s">
        <v>199</v>
      </c>
      <c r="AU426" s="297" t="s">
        <v>85</v>
      </c>
      <c r="AV426" s="15" t="s">
        <v>234</v>
      </c>
      <c r="AW426" s="15" t="s">
        <v>32</v>
      </c>
      <c r="AX426" s="15" t="s">
        <v>83</v>
      </c>
      <c r="AY426" s="297" t="s">
        <v>195</v>
      </c>
    </row>
    <row r="427" s="2" customFormat="1" ht="24.15" customHeight="1">
      <c r="A427" s="39"/>
      <c r="B427" s="40"/>
      <c r="C427" s="200" t="s">
        <v>365</v>
      </c>
      <c r="D427" s="200" t="s">
        <v>191</v>
      </c>
      <c r="E427" s="201" t="s">
        <v>1587</v>
      </c>
      <c r="F427" s="202" t="s">
        <v>1588</v>
      </c>
      <c r="G427" s="203" t="s">
        <v>1411</v>
      </c>
      <c r="H427" s="204">
        <v>9542.3860000000004</v>
      </c>
      <c r="I427" s="205"/>
      <c r="J427" s="206">
        <f>ROUND(I427*H427,2)</f>
        <v>0</v>
      </c>
      <c r="K427" s="202" t="s">
        <v>1412</v>
      </c>
      <c r="L427" s="45"/>
      <c r="M427" s="207" t="s">
        <v>1</v>
      </c>
      <c r="N427" s="208" t="s">
        <v>41</v>
      </c>
      <c r="O427" s="92"/>
      <c r="P427" s="209">
        <f>O427*H427</f>
        <v>0</v>
      </c>
      <c r="Q427" s="209">
        <v>0</v>
      </c>
      <c r="R427" s="209">
        <f>Q427*H427</f>
        <v>0</v>
      </c>
      <c r="S427" s="209">
        <v>0</v>
      </c>
      <c r="T427" s="210">
        <f>S427*H427</f>
        <v>0</v>
      </c>
      <c r="U427" s="39"/>
      <c r="V427" s="39"/>
      <c r="W427" s="39"/>
      <c r="X427" s="39"/>
      <c r="Y427" s="39"/>
      <c r="Z427" s="39"/>
      <c r="AA427" s="39"/>
      <c r="AB427" s="39"/>
      <c r="AC427" s="39"/>
      <c r="AD427" s="39"/>
      <c r="AE427" s="39"/>
      <c r="AR427" s="211" t="s">
        <v>234</v>
      </c>
      <c r="AT427" s="211" t="s">
        <v>191</v>
      </c>
      <c r="AU427" s="211" t="s">
        <v>85</v>
      </c>
      <c r="AY427" s="18" t="s">
        <v>195</v>
      </c>
      <c r="BE427" s="212">
        <f>IF(N427="základní",J427,0)</f>
        <v>0</v>
      </c>
      <c r="BF427" s="212">
        <f>IF(N427="snížená",J427,0)</f>
        <v>0</v>
      </c>
      <c r="BG427" s="212">
        <f>IF(N427="zákl. přenesená",J427,0)</f>
        <v>0</v>
      </c>
      <c r="BH427" s="212">
        <f>IF(N427="sníž. přenesená",J427,0)</f>
        <v>0</v>
      </c>
      <c r="BI427" s="212">
        <f>IF(N427="nulová",J427,0)</f>
        <v>0</v>
      </c>
      <c r="BJ427" s="18" t="s">
        <v>83</v>
      </c>
      <c r="BK427" s="212">
        <f>ROUND(I427*H427,2)</f>
        <v>0</v>
      </c>
      <c r="BL427" s="18" t="s">
        <v>234</v>
      </c>
      <c r="BM427" s="211" t="s">
        <v>4124</v>
      </c>
    </row>
    <row r="428" s="2" customFormat="1" ht="24.15" customHeight="1">
      <c r="A428" s="39"/>
      <c r="B428" s="40"/>
      <c r="C428" s="200" t="s">
        <v>369</v>
      </c>
      <c r="D428" s="200" t="s">
        <v>191</v>
      </c>
      <c r="E428" s="201" t="s">
        <v>1584</v>
      </c>
      <c r="F428" s="202" t="s">
        <v>1585</v>
      </c>
      <c r="G428" s="203" t="s">
        <v>1411</v>
      </c>
      <c r="H428" s="204">
        <v>298.17599999999999</v>
      </c>
      <c r="I428" s="205"/>
      <c r="J428" s="206">
        <f>ROUND(I428*H428,2)</f>
        <v>0</v>
      </c>
      <c r="K428" s="202" t="s">
        <v>1412</v>
      </c>
      <c r="L428" s="45"/>
      <c r="M428" s="207" t="s">
        <v>1</v>
      </c>
      <c r="N428" s="208" t="s">
        <v>41</v>
      </c>
      <c r="O428" s="92"/>
      <c r="P428" s="209">
        <f>O428*H428</f>
        <v>0</v>
      </c>
      <c r="Q428" s="209">
        <v>0</v>
      </c>
      <c r="R428" s="209">
        <f>Q428*H428</f>
        <v>0</v>
      </c>
      <c r="S428" s="209">
        <v>0</v>
      </c>
      <c r="T428" s="210">
        <f>S428*H428</f>
        <v>0</v>
      </c>
      <c r="U428" s="39"/>
      <c r="V428" s="39"/>
      <c r="W428" s="39"/>
      <c r="X428" s="39"/>
      <c r="Y428" s="39"/>
      <c r="Z428" s="39"/>
      <c r="AA428" s="39"/>
      <c r="AB428" s="39"/>
      <c r="AC428" s="39"/>
      <c r="AD428" s="39"/>
      <c r="AE428" s="39"/>
      <c r="AR428" s="211" t="s">
        <v>234</v>
      </c>
      <c r="AT428" s="211" t="s">
        <v>191</v>
      </c>
      <c r="AU428" s="211" t="s">
        <v>85</v>
      </c>
      <c r="AY428" s="18" t="s">
        <v>195</v>
      </c>
      <c r="BE428" s="212">
        <f>IF(N428="základní",J428,0)</f>
        <v>0</v>
      </c>
      <c r="BF428" s="212">
        <f>IF(N428="snížená",J428,0)</f>
        <v>0</v>
      </c>
      <c r="BG428" s="212">
        <f>IF(N428="zákl. přenesená",J428,0)</f>
        <v>0</v>
      </c>
      <c r="BH428" s="212">
        <f>IF(N428="sníž. přenesená",J428,0)</f>
        <v>0</v>
      </c>
      <c r="BI428" s="212">
        <f>IF(N428="nulová",J428,0)</f>
        <v>0</v>
      </c>
      <c r="BJ428" s="18" t="s">
        <v>83</v>
      </c>
      <c r="BK428" s="212">
        <f>ROUND(I428*H428,2)</f>
        <v>0</v>
      </c>
      <c r="BL428" s="18" t="s">
        <v>234</v>
      </c>
      <c r="BM428" s="211" t="s">
        <v>4125</v>
      </c>
    </row>
    <row r="429" s="2" customFormat="1" ht="37.8" customHeight="1">
      <c r="A429" s="39"/>
      <c r="B429" s="40"/>
      <c r="C429" s="200" t="s">
        <v>373</v>
      </c>
      <c r="D429" s="200" t="s">
        <v>191</v>
      </c>
      <c r="E429" s="201" t="s">
        <v>1590</v>
      </c>
      <c r="F429" s="202" t="s">
        <v>1591</v>
      </c>
      <c r="G429" s="203" t="s">
        <v>1237</v>
      </c>
      <c r="H429" s="204">
        <v>10.692</v>
      </c>
      <c r="I429" s="205"/>
      <c r="J429" s="206">
        <f>ROUND(I429*H429,2)</f>
        <v>0</v>
      </c>
      <c r="K429" s="202" t="s">
        <v>1412</v>
      </c>
      <c r="L429" s="45"/>
      <c r="M429" s="207" t="s">
        <v>1</v>
      </c>
      <c r="N429" s="208" t="s">
        <v>41</v>
      </c>
      <c r="O429" s="92"/>
      <c r="P429" s="209">
        <f>O429*H429</f>
        <v>0</v>
      </c>
      <c r="Q429" s="209">
        <v>0</v>
      </c>
      <c r="R429" s="209">
        <f>Q429*H429</f>
        <v>0</v>
      </c>
      <c r="S429" s="209">
        <v>0</v>
      </c>
      <c r="T429" s="210">
        <f>S429*H429</f>
        <v>0</v>
      </c>
      <c r="U429" s="39"/>
      <c r="V429" s="39"/>
      <c r="W429" s="39"/>
      <c r="X429" s="39"/>
      <c r="Y429" s="39"/>
      <c r="Z429" s="39"/>
      <c r="AA429" s="39"/>
      <c r="AB429" s="39"/>
      <c r="AC429" s="39"/>
      <c r="AD429" s="39"/>
      <c r="AE429" s="39"/>
      <c r="AR429" s="211" t="s">
        <v>234</v>
      </c>
      <c r="AT429" s="211" t="s">
        <v>191</v>
      </c>
      <c r="AU429" s="211" t="s">
        <v>85</v>
      </c>
      <c r="AY429" s="18" t="s">
        <v>195</v>
      </c>
      <c r="BE429" s="212">
        <f>IF(N429="základní",J429,0)</f>
        <v>0</v>
      </c>
      <c r="BF429" s="212">
        <f>IF(N429="snížená",J429,0)</f>
        <v>0</v>
      </c>
      <c r="BG429" s="212">
        <f>IF(N429="zákl. přenesená",J429,0)</f>
        <v>0</v>
      </c>
      <c r="BH429" s="212">
        <f>IF(N429="sníž. přenesená",J429,0)</f>
        <v>0</v>
      </c>
      <c r="BI429" s="212">
        <f>IF(N429="nulová",J429,0)</f>
        <v>0</v>
      </c>
      <c r="BJ429" s="18" t="s">
        <v>83</v>
      </c>
      <c r="BK429" s="212">
        <f>ROUND(I429*H429,2)</f>
        <v>0</v>
      </c>
      <c r="BL429" s="18" t="s">
        <v>234</v>
      </c>
      <c r="BM429" s="211" t="s">
        <v>4126</v>
      </c>
    </row>
    <row r="430" s="10" customFormat="1">
      <c r="A430" s="10"/>
      <c r="B430" s="218"/>
      <c r="C430" s="219"/>
      <c r="D430" s="213" t="s">
        <v>199</v>
      </c>
      <c r="E430" s="220" t="s">
        <v>1</v>
      </c>
      <c r="F430" s="221" t="s">
        <v>4127</v>
      </c>
      <c r="G430" s="219"/>
      <c r="H430" s="220" t="s">
        <v>1</v>
      </c>
      <c r="I430" s="222"/>
      <c r="J430" s="219"/>
      <c r="K430" s="219"/>
      <c r="L430" s="223"/>
      <c r="M430" s="224"/>
      <c r="N430" s="225"/>
      <c r="O430" s="225"/>
      <c r="P430" s="225"/>
      <c r="Q430" s="225"/>
      <c r="R430" s="225"/>
      <c r="S430" s="225"/>
      <c r="T430" s="226"/>
      <c r="U430" s="10"/>
      <c r="V430" s="10"/>
      <c r="W430" s="10"/>
      <c r="X430" s="10"/>
      <c r="Y430" s="10"/>
      <c r="Z430" s="10"/>
      <c r="AA430" s="10"/>
      <c r="AB430" s="10"/>
      <c r="AC430" s="10"/>
      <c r="AD430" s="10"/>
      <c r="AE430" s="10"/>
      <c r="AT430" s="227" t="s">
        <v>199</v>
      </c>
      <c r="AU430" s="227" t="s">
        <v>85</v>
      </c>
      <c r="AV430" s="10" t="s">
        <v>83</v>
      </c>
      <c r="AW430" s="10" t="s">
        <v>32</v>
      </c>
      <c r="AX430" s="10" t="s">
        <v>76</v>
      </c>
      <c r="AY430" s="227" t="s">
        <v>195</v>
      </c>
    </row>
    <row r="431" s="11" customFormat="1">
      <c r="A431" s="11"/>
      <c r="B431" s="228"/>
      <c r="C431" s="229"/>
      <c r="D431" s="213" t="s">
        <v>199</v>
      </c>
      <c r="E431" s="230" t="s">
        <v>1</v>
      </c>
      <c r="F431" s="231" t="s">
        <v>4128</v>
      </c>
      <c r="G431" s="229"/>
      <c r="H431" s="232">
        <v>10.692</v>
      </c>
      <c r="I431" s="233"/>
      <c r="J431" s="229"/>
      <c r="K431" s="229"/>
      <c r="L431" s="234"/>
      <c r="M431" s="235"/>
      <c r="N431" s="236"/>
      <c r="O431" s="236"/>
      <c r="P431" s="236"/>
      <c r="Q431" s="236"/>
      <c r="R431" s="236"/>
      <c r="S431" s="236"/>
      <c r="T431" s="237"/>
      <c r="U431" s="11"/>
      <c r="V431" s="11"/>
      <c r="W431" s="11"/>
      <c r="X431" s="11"/>
      <c r="Y431" s="11"/>
      <c r="Z431" s="11"/>
      <c r="AA431" s="11"/>
      <c r="AB431" s="11"/>
      <c r="AC431" s="11"/>
      <c r="AD431" s="11"/>
      <c r="AE431" s="11"/>
      <c r="AT431" s="238" t="s">
        <v>199</v>
      </c>
      <c r="AU431" s="238" t="s">
        <v>85</v>
      </c>
      <c r="AV431" s="11" t="s">
        <v>85</v>
      </c>
      <c r="AW431" s="11" t="s">
        <v>32</v>
      </c>
      <c r="AX431" s="11" t="s">
        <v>83</v>
      </c>
      <c r="AY431" s="238" t="s">
        <v>195</v>
      </c>
    </row>
    <row r="432" s="2" customFormat="1" ht="37.8" customHeight="1">
      <c r="A432" s="39"/>
      <c r="B432" s="40"/>
      <c r="C432" s="200" t="s">
        <v>380</v>
      </c>
      <c r="D432" s="200" t="s">
        <v>191</v>
      </c>
      <c r="E432" s="201" t="s">
        <v>3499</v>
      </c>
      <c r="F432" s="202" t="s">
        <v>3500</v>
      </c>
      <c r="G432" s="203" t="s">
        <v>1237</v>
      </c>
      <c r="H432" s="204">
        <v>1616.318</v>
      </c>
      <c r="I432" s="205"/>
      <c r="J432" s="206">
        <f>ROUND(I432*H432,2)</f>
        <v>0</v>
      </c>
      <c r="K432" s="202" t="s">
        <v>1412</v>
      </c>
      <c r="L432" s="45"/>
      <c r="M432" s="207" t="s">
        <v>1</v>
      </c>
      <c r="N432" s="208" t="s">
        <v>41</v>
      </c>
      <c r="O432" s="92"/>
      <c r="P432" s="209">
        <f>O432*H432</f>
        <v>0</v>
      </c>
      <c r="Q432" s="209">
        <v>0</v>
      </c>
      <c r="R432" s="209">
        <f>Q432*H432</f>
        <v>0</v>
      </c>
      <c r="S432" s="209">
        <v>0</v>
      </c>
      <c r="T432" s="210">
        <f>S432*H432</f>
        <v>0</v>
      </c>
      <c r="U432" s="39"/>
      <c r="V432" s="39"/>
      <c r="W432" s="39"/>
      <c r="X432" s="39"/>
      <c r="Y432" s="39"/>
      <c r="Z432" s="39"/>
      <c r="AA432" s="39"/>
      <c r="AB432" s="39"/>
      <c r="AC432" s="39"/>
      <c r="AD432" s="39"/>
      <c r="AE432" s="39"/>
      <c r="AR432" s="211" t="s">
        <v>234</v>
      </c>
      <c r="AT432" s="211" t="s">
        <v>191</v>
      </c>
      <c r="AU432" s="211" t="s">
        <v>85</v>
      </c>
      <c r="AY432" s="18" t="s">
        <v>195</v>
      </c>
      <c r="BE432" s="212">
        <f>IF(N432="základní",J432,0)</f>
        <v>0</v>
      </c>
      <c r="BF432" s="212">
        <f>IF(N432="snížená",J432,0)</f>
        <v>0</v>
      </c>
      <c r="BG432" s="212">
        <f>IF(N432="zákl. přenesená",J432,0)</f>
        <v>0</v>
      </c>
      <c r="BH432" s="212">
        <f>IF(N432="sníž. přenesená",J432,0)</f>
        <v>0</v>
      </c>
      <c r="BI432" s="212">
        <f>IF(N432="nulová",J432,0)</f>
        <v>0</v>
      </c>
      <c r="BJ432" s="18" t="s">
        <v>83</v>
      </c>
      <c r="BK432" s="212">
        <f>ROUND(I432*H432,2)</f>
        <v>0</v>
      </c>
      <c r="BL432" s="18" t="s">
        <v>234</v>
      </c>
      <c r="BM432" s="211" t="s">
        <v>4129</v>
      </c>
    </row>
    <row r="433" s="11" customFormat="1">
      <c r="A433" s="11"/>
      <c r="B433" s="228"/>
      <c r="C433" s="229"/>
      <c r="D433" s="213" t="s">
        <v>199</v>
      </c>
      <c r="E433" s="230" t="s">
        <v>1</v>
      </c>
      <c r="F433" s="231" t="s">
        <v>4130</v>
      </c>
      <c r="G433" s="229"/>
      <c r="H433" s="232">
        <v>260.50400000000002</v>
      </c>
      <c r="I433" s="233"/>
      <c r="J433" s="229"/>
      <c r="K433" s="229"/>
      <c r="L433" s="234"/>
      <c r="M433" s="235"/>
      <c r="N433" s="236"/>
      <c r="O433" s="236"/>
      <c r="P433" s="236"/>
      <c r="Q433" s="236"/>
      <c r="R433" s="236"/>
      <c r="S433" s="236"/>
      <c r="T433" s="237"/>
      <c r="U433" s="11"/>
      <c r="V433" s="11"/>
      <c r="W433" s="11"/>
      <c r="X433" s="11"/>
      <c r="Y433" s="11"/>
      <c r="Z433" s="11"/>
      <c r="AA433" s="11"/>
      <c r="AB433" s="11"/>
      <c r="AC433" s="11"/>
      <c r="AD433" s="11"/>
      <c r="AE433" s="11"/>
      <c r="AT433" s="238" t="s">
        <v>199</v>
      </c>
      <c r="AU433" s="238" t="s">
        <v>85</v>
      </c>
      <c r="AV433" s="11" t="s">
        <v>85</v>
      </c>
      <c r="AW433" s="11" t="s">
        <v>32</v>
      </c>
      <c r="AX433" s="11" t="s">
        <v>76</v>
      </c>
      <c r="AY433" s="238" t="s">
        <v>195</v>
      </c>
    </row>
    <row r="434" s="11" customFormat="1">
      <c r="A434" s="11"/>
      <c r="B434" s="228"/>
      <c r="C434" s="229"/>
      <c r="D434" s="213" t="s">
        <v>199</v>
      </c>
      <c r="E434" s="230" t="s">
        <v>1</v>
      </c>
      <c r="F434" s="231" t="s">
        <v>4131</v>
      </c>
      <c r="G434" s="229"/>
      <c r="H434" s="232">
        <v>487.65499999999997</v>
      </c>
      <c r="I434" s="233"/>
      <c r="J434" s="229"/>
      <c r="K434" s="229"/>
      <c r="L434" s="234"/>
      <c r="M434" s="235"/>
      <c r="N434" s="236"/>
      <c r="O434" s="236"/>
      <c r="P434" s="236"/>
      <c r="Q434" s="236"/>
      <c r="R434" s="236"/>
      <c r="S434" s="236"/>
      <c r="T434" s="237"/>
      <c r="U434" s="11"/>
      <c r="V434" s="11"/>
      <c r="W434" s="11"/>
      <c r="X434" s="11"/>
      <c r="Y434" s="11"/>
      <c r="Z434" s="11"/>
      <c r="AA434" s="11"/>
      <c r="AB434" s="11"/>
      <c r="AC434" s="11"/>
      <c r="AD434" s="11"/>
      <c r="AE434" s="11"/>
      <c r="AT434" s="238" t="s">
        <v>199</v>
      </c>
      <c r="AU434" s="238" t="s">
        <v>85</v>
      </c>
      <c r="AV434" s="11" t="s">
        <v>85</v>
      </c>
      <c r="AW434" s="11" t="s">
        <v>32</v>
      </c>
      <c r="AX434" s="11" t="s">
        <v>76</v>
      </c>
      <c r="AY434" s="238" t="s">
        <v>195</v>
      </c>
    </row>
    <row r="435" s="11" customFormat="1">
      <c r="A435" s="11"/>
      <c r="B435" s="228"/>
      <c r="C435" s="229"/>
      <c r="D435" s="213" t="s">
        <v>199</v>
      </c>
      <c r="E435" s="230" t="s">
        <v>1</v>
      </c>
      <c r="F435" s="231" t="s">
        <v>4132</v>
      </c>
      <c r="G435" s="229"/>
      <c r="H435" s="232">
        <v>748.15899999999999</v>
      </c>
      <c r="I435" s="233"/>
      <c r="J435" s="229"/>
      <c r="K435" s="229"/>
      <c r="L435" s="234"/>
      <c r="M435" s="235"/>
      <c r="N435" s="236"/>
      <c r="O435" s="236"/>
      <c r="P435" s="236"/>
      <c r="Q435" s="236"/>
      <c r="R435" s="236"/>
      <c r="S435" s="236"/>
      <c r="T435" s="237"/>
      <c r="U435" s="11"/>
      <c r="V435" s="11"/>
      <c r="W435" s="11"/>
      <c r="X435" s="11"/>
      <c r="Y435" s="11"/>
      <c r="Z435" s="11"/>
      <c r="AA435" s="11"/>
      <c r="AB435" s="11"/>
      <c r="AC435" s="11"/>
      <c r="AD435" s="11"/>
      <c r="AE435" s="11"/>
      <c r="AT435" s="238" t="s">
        <v>199</v>
      </c>
      <c r="AU435" s="238" t="s">
        <v>85</v>
      </c>
      <c r="AV435" s="11" t="s">
        <v>85</v>
      </c>
      <c r="AW435" s="11" t="s">
        <v>32</v>
      </c>
      <c r="AX435" s="11" t="s">
        <v>76</v>
      </c>
      <c r="AY435" s="238" t="s">
        <v>195</v>
      </c>
    </row>
    <row r="436" s="11" customFormat="1">
      <c r="A436" s="11"/>
      <c r="B436" s="228"/>
      <c r="C436" s="229"/>
      <c r="D436" s="213" t="s">
        <v>199</v>
      </c>
      <c r="E436" s="230" t="s">
        <v>1</v>
      </c>
      <c r="F436" s="231" t="s">
        <v>4133</v>
      </c>
      <c r="G436" s="229"/>
      <c r="H436" s="232">
        <v>1496.318</v>
      </c>
      <c r="I436" s="233"/>
      <c r="J436" s="229"/>
      <c r="K436" s="229"/>
      <c r="L436" s="234"/>
      <c r="M436" s="235"/>
      <c r="N436" s="236"/>
      <c r="O436" s="236"/>
      <c r="P436" s="236"/>
      <c r="Q436" s="236"/>
      <c r="R436" s="236"/>
      <c r="S436" s="236"/>
      <c r="T436" s="237"/>
      <c r="U436" s="11"/>
      <c r="V436" s="11"/>
      <c r="W436" s="11"/>
      <c r="X436" s="11"/>
      <c r="Y436" s="11"/>
      <c r="Z436" s="11"/>
      <c r="AA436" s="11"/>
      <c r="AB436" s="11"/>
      <c r="AC436" s="11"/>
      <c r="AD436" s="11"/>
      <c r="AE436" s="11"/>
      <c r="AT436" s="238" t="s">
        <v>199</v>
      </c>
      <c r="AU436" s="238" t="s">
        <v>85</v>
      </c>
      <c r="AV436" s="11" t="s">
        <v>85</v>
      </c>
      <c r="AW436" s="11" t="s">
        <v>32</v>
      </c>
      <c r="AX436" s="11" t="s">
        <v>76</v>
      </c>
      <c r="AY436" s="238" t="s">
        <v>195</v>
      </c>
    </row>
    <row r="437" s="11" customFormat="1">
      <c r="A437" s="11"/>
      <c r="B437" s="228"/>
      <c r="C437" s="229"/>
      <c r="D437" s="213" t="s">
        <v>199</v>
      </c>
      <c r="E437" s="230" t="s">
        <v>1</v>
      </c>
      <c r="F437" s="231" t="s">
        <v>4134</v>
      </c>
      <c r="G437" s="229"/>
      <c r="H437" s="232">
        <v>120</v>
      </c>
      <c r="I437" s="233"/>
      <c r="J437" s="229"/>
      <c r="K437" s="229"/>
      <c r="L437" s="234"/>
      <c r="M437" s="235"/>
      <c r="N437" s="236"/>
      <c r="O437" s="236"/>
      <c r="P437" s="236"/>
      <c r="Q437" s="236"/>
      <c r="R437" s="236"/>
      <c r="S437" s="236"/>
      <c r="T437" s="237"/>
      <c r="U437" s="11"/>
      <c r="V437" s="11"/>
      <c r="W437" s="11"/>
      <c r="X437" s="11"/>
      <c r="Y437" s="11"/>
      <c r="Z437" s="11"/>
      <c r="AA437" s="11"/>
      <c r="AB437" s="11"/>
      <c r="AC437" s="11"/>
      <c r="AD437" s="11"/>
      <c r="AE437" s="11"/>
      <c r="AT437" s="238" t="s">
        <v>199</v>
      </c>
      <c r="AU437" s="238" t="s">
        <v>85</v>
      </c>
      <c r="AV437" s="11" t="s">
        <v>85</v>
      </c>
      <c r="AW437" s="11" t="s">
        <v>32</v>
      </c>
      <c r="AX437" s="11" t="s">
        <v>76</v>
      </c>
      <c r="AY437" s="238" t="s">
        <v>195</v>
      </c>
    </row>
    <row r="438" s="16" customFormat="1">
      <c r="A438" s="16"/>
      <c r="B438" s="298"/>
      <c r="C438" s="299"/>
      <c r="D438" s="213" t="s">
        <v>199</v>
      </c>
      <c r="E438" s="300" t="s">
        <v>1</v>
      </c>
      <c r="F438" s="301" t="s">
        <v>1498</v>
      </c>
      <c r="G438" s="299"/>
      <c r="H438" s="302">
        <v>1616.318</v>
      </c>
      <c r="I438" s="303"/>
      <c r="J438" s="299"/>
      <c r="K438" s="299"/>
      <c r="L438" s="304"/>
      <c r="M438" s="305"/>
      <c r="N438" s="306"/>
      <c r="O438" s="306"/>
      <c r="P438" s="306"/>
      <c r="Q438" s="306"/>
      <c r="R438" s="306"/>
      <c r="S438" s="306"/>
      <c r="T438" s="307"/>
      <c r="U438" s="16"/>
      <c r="V438" s="16"/>
      <c r="W438" s="16"/>
      <c r="X438" s="16"/>
      <c r="Y438" s="16"/>
      <c r="Z438" s="16"/>
      <c r="AA438" s="16"/>
      <c r="AB438" s="16"/>
      <c r="AC438" s="16"/>
      <c r="AD438" s="16"/>
      <c r="AE438" s="16"/>
      <c r="AT438" s="308" t="s">
        <v>199</v>
      </c>
      <c r="AU438" s="308" t="s">
        <v>85</v>
      </c>
      <c r="AV438" s="16" t="s">
        <v>229</v>
      </c>
      <c r="AW438" s="16" t="s">
        <v>32</v>
      </c>
      <c r="AX438" s="16" t="s">
        <v>83</v>
      </c>
      <c r="AY438" s="308" t="s">
        <v>195</v>
      </c>
    </row>
    <row r="439" s="2" customFormat="1" ht="37.8" customHeight="1">
      <c r="A439" s="39"/>
      <c r="B439" s="40"/>
      <c r="C439" s="200" t="s">
        <v>385</v>
      </c>
      <c r="D439" s="200" t="s">
        <v>191</v>
      </c>
      <c r="E439" s="201" t="s">
        <v>1600</v>
      </c>
      <c r="F439" s="202" t="s">
        <v>1601</v>
      </c>
      <c r="G439" s="203" t="s">
        <v>1237</v>
      </c>
      <c r="H439" s="204">
        <v>3659.114</v>
      </c>
      <c r="I439" s="205"/>
      <c r="J439" s="206">
        <f>ROUND(I439*H439,2)</f>
        <v>0</v>
      </c>
      <c r="K439" s="202" t="s">
        <v>1412</v>
      </c>
      <c r="L439" s="45"/>
      <c r="M439" s="207" t="s">
        <v>1</v>
      </c>
      <c r="N439" s="208" t="s">
        <v>41</v>
      </c>
      <c r="O439" s="92"/>
      <c r="P439" s="209">
        <f>O439*H439</f>
        <v>0</v>
      </c>
      <c r="Q439" s="209">
        <v>0</v>
      </c>
      <c r="R439" s="209">
        <f>Q439*H439</f>
        <v>0</v>
      </c>
      <c r="S439" s="209">
        <v>0</v>
      </c>
      <c r="T439" s="210">
        <f>S439*H439</f>
        <v>0</v>
      </c>
      <c r="U439" s="39"/>
      <c r="V439" s="39"/>
      <c r="W439" s="39"/>
      <c r="X439" s="39"/>
      <c r="Y439" s="39"/>
      <c r="Z439" s="39"/>
      <c r="AA439" s="39"/>
      <c r="AB439" s="39"/>
      <c r="AC439" s="39"/>
      <c r="AD439" s="39"/>
      <c r="AE439" s="39"/>
      <c r="AR439" s="211" t="s">
        <v>234</v>
      </c>
      <c r="AT439" s="211" t="s">
        <v>191</v>
      </c>
      <c r="AU439" s="211" t="s">
        <v>85</v>
      </c>
      <c r="AY439" s="18" t="s">
        <v>195</v>
      </c>
      <c r="BE439" s="212">
        <f>IF(N439="základní",J439,0)</f>
        <v>0</v>
      </c>
      <c r="BF439" s="212">
        <f>IF(N439="snížená",J439,0)</f>
        <v>0</v>
      </c>
      <c r="BG439" s="212">
        <f>IF(N439="zákl. přenesená",J439,0)</f>
        <v>0</v>
      </c>
      <c r="BH439" s="212">
        <f>IF(N439="sníž. přenesená",J439,0)</f>
        <v>0</v>
      </c>
      <c r="BI439" s="212">
        <f>IF(N439="nulová",J439,0)</f>
        <v>0</v>
      </c>
      <c r="BJ439" s="18" t="s">
        <v>83</v>
      </c>
      <c r="BK439" s="212">
        <f>ROUND(I439*H439,2)</f>
        <v>0</v>
      </c>
      <c r="BL439" s="18" t="s">
        <v>234</v>
      </c>
      <c r="BM439" s="211" t="s">
        <v>4135</v>
      </c>
    </row>
    <row r="440" s="10" customFormat="1">
      <c r="A440" s="10"/>
      <c r="B440" s="218"/>
      <c r="C440" s="219"/>
      <c r="D440" s="213" t="s">
        <v>199</v>
      </c>
      <c r="E440" s="220" t="s">
        <v>1</v>
      </c>
      <c r="F440" s="221" t="s">
        <v>3936</v>
      </c>
      <c r="G440" s="219"/>
      <c r="H440" s="220" t="s">
        <v>1</v>
      </c>
      <c r="I440" s="222"/>
      <c r="J440" s="219"/>
      <c r="K440" s="219"/>
      <c r="L440" s="223"/>
      <c r="M440" s="224"/>
      <c r="N440" s="225"/>
      <c r="O440" s="225"/>
      <c r="P440" s="225"/>
      <c r="Q440" s="225"/>
      <c r="R440" s="225"/>
      <c r="S440" s="225"/>
      <c r="T440" s="226"/>
      <c r="U440" s="10"/>
      <c r="V440" s="10"/>
      <c r="W440" s="10"/>
      <c r="X440" s="10"/>
      <c r="Y440" s="10"/>
      <c r="Z440" s="10"/>
      <c r="AA440" s="10"/>
      <c r="AB440" s="10"/>
      <c r="AC440" s="10"/>
      <c r="AD440" s="10"/>
      <c r="AE440" s="10"/>
      <c r="AT440" s="227" t="s">
        <v>199</v>
      </c>
      <c r="AU440" s="227" t="s">
        <v>85</v>
      </c>
      <c r="AV440" s="10" t="s">
        <v>83</v>
      </c>
      <c r="AW440" s="10" t="s">
        <v>32</v>
      </c>
      <c r="AX440" s="10" t="s">
        <v>76</v>
      </c>
      <c r="AY440" s="227" t="s">
        <v>195</v>
      </c>
    </row>
    <row r="441" s="10" customFormat="1">
      <c r="A441" s="10"/>
      <c r="B441" s="218"/>
      <c r="C441" s="219"/>
      <c r="D441" s="213" t="s">
        <v>199</v>
      </c>
      <c r="E441" s="220" t="s">
        <v>1</v>
      </c>
      <c r="F441" s="221" t="s">
        <v>4136</v>
      </c>
      <c r="G441" s="219"/>
      <c r="H441" s="220" t="s">
        <v>1</v>
      </c>
      <c r="I441" s="222"/>
      <c r="J441" s="219"/>
      <c r="K441" s="219"/>
      <c r="L441" s="223"/>
      <c r="M441" s="224"/>
      <c r="N441" s="225"/>
      <c r="O441" s="225"/>
      <c r="P441" s="225"/>
      <c r="Q441" s="225"/>
      <c r="R441" s="225"/>
      <c r="S441" s="225"/>
      <c r="T441" s="226"/>
      <c r="U441" s="10"/>
      <c r="V441" s="10"/>
      <c r="W441" s="10"/>
      <c r="X441" s="10"/>
      <c r="Y441" s="10"/>
      <c r="Z441" s="10"/>
      <c r="AA441" s="10"/>
      <c r="AB441" s="10"/>
      <c r="AC441" s="10"/>
      <c r="AD441" s="10"/>
      <c r="AE441" s="10"/>
      <c r="AT441" s="227" t="s">
        <v>199</v>
      </c>
      <c r="AU441" s="227" t="s">
        <v>85</v>
      </c>
      <c r="AV441" s="10" t="s">
        <v>83</v>
      </c>
      <c r="AW441" s="10" t="s">
        <v>32</v>
      </c>
      <c r="AX441" s="10" t="s">
        <v>76</v>
      </c>
      <c r="AY441" s="227" t="s">
        <v>195</v>
      </c>
    </row>
    <row r="442" s="11" customFormat="1">
      <c r="A442" s="11"/>
      <c r="B442" s="228"/>
      <c r="C442" s="229"/>
      <c r="D442" s="213" t="s">
        <v>199</v>
      </c>
      <c r="E442" s="230" t="s">
        <v>1</v>
      </c>
      <c r="F442" s="231" t="s">
        <v>4137</v>
      </c>
      <c r="G442" s="229"/>
      <c r="H442" s="232">
        <v>4407.2730000000001</v>
      </c>
      <c r="I442" s="233"/>
      <c r="J442" s="229"/>
      <c r="K442" s="229"/>
      <c r="L442" s="234"/>
      <c r="M442" s="235"/>
      <c r="N442" s="236"/>
      <c r="O442" s="236"/>
      <c r="P442" s="236"/>
      <c r="Q442" s="236"/>
      <c r="R442" s="236"/>
      <c r="S442" s="236"/>
      <c r="T442" s="237"/>
      <c r="U442" s="11"/>
      <c r="V442" s="11"/>
      <c r="W442" s="11"/>
      <c r="X442" s="11"/>
      <c r="Y442" s="11"/>
      <c r="Z442" s="11"/>
      <c r="AA442" s="11"/>
      <c r="AB442" s="11"/>
      <c r="AC442" s="11"/>
      <c r="AD442" s="11"/>
      <c r="AE442" s="11"/>
      <c r="AT442" s="238" t="s">
        <v>199</v>
      </c>
      <c r="AU442" s="238" t="s">
        <v>85</v>
      </c>
      <c r="AV442" s="11" t="s">
        <v>85</v>
      </c>
      <c r="AW442" s="11" t="s">
        <v>32</v>
      </c>
      <c r="AX442" s="11" t="s">
        <v>76</v>
      </c>
      <c r="AY442" s="238" t="s">
        <v>195</v>
      </c>
    </row>
    <row r="443" s="11" customFormat="1">
      <c r="A443" s="11"/>
      <c r="B443" s="228"/>
      <c r="C443" s="229"/>
      <c r="D443" s="213" t="s">
        <v>199</v>
      </c>
      <c r="E443" s="230" t="s">
        <v>1</v>
      </c>
      <c r="F443" s="231" t="s">
        <v>4138</v>
      </c>
      <c r="G443" s="229"/>
      <c r="H443" s="232">
        <v>-748.15899999999999</v>
      </c>
      <c r="I443" s="233"/>
      <c r="J443" s="229"/>
      <c r="K443" s="229"/>
      <c r="L443" s="234"/>
      <c r="M443" s="235"/>
      <c r="N443" s="236"/>
      <c r="O443" s="236"/>
      <c r="P443" s="236"/>
      <c r="Q443" s="236"/>
      <c r="R443" s="236"/>
      <c r="S443" s="236"/>
      <c r="T443" s="237"/>
      <c r="U443" s="11"/>
      <c r="V443" s="11"/>
      <c r="W443" s="11"/>
      <c r="X443" s="11"/>
      <c r="Y443" s="11"/>
      <c r="Z443" s="11"/>
      <c r="AA443" s="11"/>
      <c r="AB443" s="11"/>
      <c r="AC443" s="11"/>
      <c r="AD443" s="11"/>
      <c r="AE443" s="11"/>
      <c r="AT443" s="238" t="s">
        <v>199</v>
      </c>
      <c r="AU443" s="238" t="s">
        <v>85</v>
      </c>
      <c r="AV443" s="11" t="s">
        <v>85</v>
      </c>
      <c r="AW443" s="11" t="s">
        <v>32</v>
      </c>
      <c r="AX443" s="11" t="s">
        <v>76</v>
      </c>
      <c r="AY443" s="238" t="s">
        <v>195</v>
      </c>
    </row>
    <row r="444" s="15" customFormat="1">
      <c r="A444" s="15"/>
      <c r="B444" s="287"/>
      <c r="C444" s="288"/>
      <c r="D444" s="213" t="s">
        <v>199</v>
      </c>
      <c r="E444" s="289" t="s">
        <v>1</v>
      </c>
      <c r="F444" s="290" t="s">
        <v>1422</v>
      </c>
      <c r="G444" s="288"/>
      <c r="H444" s="291">
        <v>3659.114</v>
      </c>
      <c r="I444" s="292"/>
      <c r="J444" s="288"/>
      <c r="K444" s="288"/>
      <c r="L444" s="293"/>
      <c r="M444" s="294"/>
      <c r="N444" s="295"/>
      <c r="O444" s="295"/>
      <c r="P444" s="295"/>
      <c r="Q444" s="295"/>
      <c r="R444" s="295"/>
      <c r="S444" s="295"/>
      <c r="T444" s="296"/>
      <c r="U444" s="15"/>
      <c r="V444" s="15"/>
      <c r="W444" s="15"/>
      <c r="X444" s="15"/>
      <c r="Y444" s="15"/>
      <c r="Z444" s="15"/>
      <c r="AA444" s="15"/>
      <c r="AB444" s="15"/>
      <c r="AC444" s="15"/>
      <c r="AD444" s="15"/>
      <c r="AE444" s="15"/>
      <c r="AT444" s="297" t="s">
        <v>199</v>
      </c>
      <c r="AU444" s="297" t="s">
        <v>85</v>
      </c>
      <c r="AV444" s="15" t="s">
        <v>234</v>
      </c>
      <c r="AW444" s="15" t="s">
        <v>32</v>
      </c>
      <c r="AX444" s="15" t="s">
        <v>83</v>
      </c>
      <c r="AY444" s="297" t="s">
        <v>195</v>
      </c>
    </row>
    <row r="445" s="2" customFormat="1" ht="37.8" customHeight="1">
      <c r="A445" s="39"/>
      <c r="B445" s="40"/>
      <c r="C445" s="200" t="s">
        <v>389</v>
      </c>
      <c r="D445" s="200" t="s">
        <v>191</v>
      </c>
      <c r="E445" s="201" t="s">
        <v>1606</v>
      </c>
      <c r="F445" s="202" t="s">
        <v>1607</v>
      </c>
      <c r="G445" s="203" t="s">
        <v>1237</v>
      </c>
      <c r="H445" s="204">
        <v>58545.824000000001</v>
      </c>
      <c r="I445" s="205"/>
      <c r="J445" s="206">
        <f>ROUND(I445*H445,2)</f>
        <v>0</v>
      </c>
      <c r="K445" s="202" t="s">
        <v>1412</v>
      </c>
      <c r="L445" s="45"/>
      <c r="M445" s="207" t="s">
        <v>1</v>
      </c>
      <c r="N445" s="208" t="s">
        <v>41</v>
      </c>
      <c r="O445" s="92"/>
      <c r="P445" s="209">
        <f>O445*H445</f>
        <v>0</v>
      </c>
      <c r="Q445" s="209">
        <v>0</v>
      </c>
      <c r="R445" s="209">
        <f>Q445*H445</f>
        <v>0</v>
      </c>
      <c r="S445" s="209">
        <v>0</v>
      </c>
      <c r="T445" s="210">
        <f>S445*H445</f>
        <v>0</v>
      </c>
      <c r="U445" s="39"/>
      <c r="V445" s="39"/>
      <c r="W445" s="39"/>
      <c r="X445" s="39"/>
      <c r="Y445" s="39"/>
      <c r="Z445" s="39"/>
      <c r="AA445" s="39"/>
      <c r="AB445" s="39"/>
      <c r="AC445" s="39"/>
      <c r="AD445" s="39"/>
      <c r="AE445" s="39"/>
      <c r="AR445" s="211" t="s">
        <v>234</v>
      </c>
      <c r="AT445" s="211" t="s">
        <v>191</v>
      </c>
      <c r="AU445" s="211" t="s">
        <v>85</v>
      </c>
      <c r="AY445" s="18" t="s">
        <v>195</v>
      </c>
      <c r="BE445" s="212">
        <f>IF(N445="základní",J445,0)</f>
        <v>0</v>
      </c>
      <c r="BF445" s="212">
        <f>IF(N445="snížená",J445,0)</f>
        <v>0</v>
      </c>
      <c r="BG445" s="212">
        <f>IF(N445="zákl. přenesená",J445,0)</f>
        <v>0</v>
      </c>
      <c r="BH445" s="212">
        <f>IF(N445="sníž. přenesená",J445,0)</f>
        <v>0</v>
      </c>
      <c r="BI445" s="212">
        <f>IF(N445="nulová",J445,0)</f>
        <v>0</v>
      </c>
      <c r="BJ445" s="18" t="s">
        <v>83</v>
      </c>
      <c r="BK445" s="212">
        <f>ROUND(I445*H445,2)</f>
        <v>0</v>
      </c>
      <c r="BL445" s="18" t="s">
        <v>234</v>
      </c>
      <c r="BM445" s="211" t="s">
        <v>4139</v>
      </c>
    </row>
    <row r="446" s="11" customFormat="1">
      <c r="A446" s="11"/>
      <c r="B446" s="228"/>
      <c r="C446" s="229"/>
      <c r="D446" s="213" t="s">
        <v>199</v>
      </c>
      <c r="E446" s="230" t="s">
        <v>1</v>
      </c>
      <c r="F446" s="231" t="s">
        <v>4140</v>
      </c>
      <c r="G446" s="229"/>
      <c r="H446" s="232">
        <v>3659.114</v>
      </c>
      <c r="I446" s="233"/>
      <c r="J446" s="229"/>
      <c r="K446" s="229"/>
      <c r="L446" s="234"/>
      <c r="M446" s="235"/>
      <c r="N446" s="236"/>
      <c r="O446" s="236"/>
      <c r="P446" s="236"/>
      <c r="Q446" s="236"/>
      <c r="R446" s="236"/>
      <c r="S446" s="236"/>
      <c r="T446" s="237"/>
      <c r="U446" s="11"/>
      <c r="V446" s="11"/>
      <c r="W446" s="11"/>
      <c r="X446" s="11"/>
      <c r="Y446" s="11"/>
      <c r="Z446" s="11"/>
      <c r="AA446" s="11"/>
      <c r="AB446" s="11"/>
      <c r="AC446" s="11"/>
      <c r="AD446" s="11"/>
      <c r="AE446" s="11"/>
      <c r="AT446" s="238" t="s">
        <v>199</v>
      </c>
      <c r="AU446" s="238" t="s">
        <v>85</v>
      </c>
      <c r="AV446" s="11" t="s">
        <v>85</v>
      </c>
      <c r="AW446" s="11" t="s">
        <v>32</v>
      </c>
      <c r="AX446" s="11" t="s">
        <v>83</v>
      </c>
      <c r="AY446" s="238" t="s">
        <v>195</v>
      </c>
    </row>
    <row r="447" s="11" customFormat="1">
      <c r="A447" s="11"/>
      <c r="B447" s="228"/>
      <c r="C447" s="229"/>
      <c r="D447" s="213" t="s">
        <v>199</v>
      </c>
      <c r="E447" s="229"/>
      <c r="F447" s="231" t="s">
        <v>4141</v>
      </c>
      <c r="G447" s="229"/>
      <c r="H447" s="232">
        <v>58545.824000000001</v>
      </c>
      <c r="I447" s="233"/>
      <c r="J447" s="229"/>
      <c r="K447" s="229"/>
      <c r="L447" s="234"/>
      <c r="M447" s="235"/>
      <c r="N447" s="236"/>
      <c r="O447" s="236"/>
      <c r="P447" s="236"/>
      <c r="Q447" s="236"/>
      <c r="R447" s="236"/>
      <c r="S447" s="236"/>
      <c r="T447" s="237"/>
      <c r="U447" s="11"/>
      <c r="V447" s="11"/>
      <c r="W447" s="11"/>
      <c r="X447" s="11"/>
      <c r="Y447" s="11"/>
      <c r="Z447" s="11"/>
      <c r="AA447" s="11"/>
      <c r="AB447" s="11"/>
      <c r="AC447" s="11"/>
      <c r="AD447" s="11"/>
      <c r="AE447" s="11"/>
      <c r="AT447" s="238" t="s">
        <v>199</v>
      </c>
      <c r="AU447" s="238" t="s">
        <v>85</v>
      </c>
      <c r="AV447" s="11" t="s">
        <v>85</v>
      </c>
      <c r="AW447" s="11" t="s">
        <v>4</v>
      </c>
      <c r="AX447" s="11" t="s">
        <v>83</v>
      </c>
      <c r="AY447" s="238" t="s">
        <v>195</v>
      </c>
    </row>
    <row r="448" s="2" customFormat="1" ht="37.8" customHeight="1">
      <c r="A448" s="39"/>
      <c r="B448" s="40"/>
      <c r="C448" s="200" t="s">
        <v>392</v>
      </c>
      <c r="D448" s="200" t="s">
        <v>191</v>
      </c>
      <c r="E448" s="201" t="s">
        <v>1611</v>
      </c>
      <c r="F448" s="202" t="s">
        <v>1612</v>
      </c>
      <c r="G448" s="203" t="s">
        <v>1237</v>
      </c>
      <c r="H448" s="204">
        <v>469.27800000000002</v>
      </c>
      <c r="I448" s="205"/>
      <c r="J448" s="206">
        <f>ROUND(I448*H448,2)</f>
        <v>0</v>
      </c>
      <c r="K448" s="202" t="s">
        <v>1412</v>
      </c>
      <c r="L448" s="45"/>
      <c r="M448" s="207" t="s">
        <v>1</v>
      </c>
      <c r="N448" s="208" t="s">
        <v>41</v>
      </c>
      <c r="O448" s="92"/>
      <c r="P448" s="209">
        <f>O448*H448</f>
        <v>0</v>
      </c>
      <c r="Q448" s="209">
        <v>0</v>
      </c>
      <c r="R448" s="209">
        <f>Q448*H448</f>
        <v>0</v>
      </c>
      <c r="S448" s="209">
        <v>0</v>
      </c>
      <c r="T448" s="210">
        <f>S448*H448</f>
        <v>0</v>
      </c>
      <c r="U448" s="39"/>
      <c r="V448" s="39"/>
      <c r="W448" s="39"/>
      <c r="X448" s="39"/>
      <c r="Y448" s="39"/>
      <c r="Z448" s="39"/>
      <c r="AA448" s="39"/>
      <c r="AB448" s="39"/>
      <c r="AC448" s="39"/>
      <c r="AD448" s="39"/>
      <c r="AE448" s="39"/>
      <c r="AR448" s="211" t="s">
        <v>234</v>
      </c>
      <c r="AT448" s="211" t="s">
        <v>191</v>
      </c>
      <c r="AU448" s="211" t="s">
        <v>85</v>
      </c>
      <c r="AY448" s="18" t="s">
        <v>195</v>
      </c>
      <c r="BE448" s="212">
        <f>IF(N448="základní",J448,0)</f>
        <v>0</v>
      </c>
      <c r="BF448" s="212">
        <f>IF(N448="snížená",J448,0)</f>
        <v>0</v>
      </c>
      <c r="BG448" s="212">
        <f>IF(N448="zákl. přenesená",J448,0)</f>
        <v>0</v>
      </c>
      <c r="BH448" s="212">
        <f>IF(N448="sníž. přenesená",J448,0)</f>
        <v>0</v>
      </c>
      <c r="BI448" s="212">
        <f>IF(N448="nulová",J448,0)</f>
        <v>0</v>
      </c>
      <c r="BJ448" s="18" t="s">
        <v>83</v>
      </c>
      <c r="BK448" s="212">
        <f>ROUND(I448*H448,2)</f>
        <v>0</v>
      </c>
      <c r="BL448" s="18" t="s">
        <v>234</v>
      </c>
      <c r="BM448" s="211" t="s">
        <v>4142</v>
      </c>
    </row>
    <row r="449" s="10" customFormat="1">
      <c r="A449" s="10"/>
      <c r="B449" s="218"/>
      <c r="C449" s="219"/>
      <c r="D449" s="213" t="s">
        <v>199</v>
      </c>
      <c r="E449" s="220" t="s">
        <v>1</v>
      </c>
      <c r="F449" s="221" t="s">
        <v>3936</v>
      </c>
      <c r="G449" s="219"/>
      <c r="H449" s="220" t="s">
        <v>1</v>
      </c>
      <c r="I449" s="222"/>
      <c r="J449" s="219"/>
      <c r="K449" s="219"/>
      <c r="L449" s="223"/>
      <c r="M449" s="224"/>
      <c r="N449" s="225"/>
      <c r="O449" s="225"/>
      <c r="P449" s="225"/>
      <c r="Q449" s="225"/>
      <c r="R449" s="225"/>
      <c r="S449" s="225"/>
      <c r="T449" s="226"/>
      <c r="U449" s="10"/>
      <c r="V449" s="10"/>
      <c r="W449" s="10"/>
      <c r="X449" s="10"/>
      <c r="Y449" s="10"/>
      <c r="Z449" s="10"/>
      <c r="AA449" s="10"/>
      <c r="AB449" s="10"/>
      <c r="AC449" s="10"/>
      <c r="AD449" s="10"/>
      <c r="AE449" s="10"/>
      <c r="AT449" s="227" t="s">
        <v>199</v>
      </c>
      <c r="AU449" s="227" t="s">
        <v>85</v>
      </c>
      <c r="AV449" s="10" t="s">
        <v>83</v>
      </c>
      <c r="AW449" s="10" t="s">
        <v>32</v>
      </c>
      <c r="AX449" s="10" t="s">
        <v>76</v>
      </c>
      <c r="AY449" s="227" t="s">
        <v>195</v>
      </c>
    </row>
    <row r="450" s="11" customFormat="1">
      <c r="A450" s="11"/>
      <c r="B450" s="228"/>
      <c r="C450" s="229"/>
      <c r="D450" s="213" t="s">
        <v>199</v>
      </c>
      <c r="E450" s="230" t="s">
        <v>1</v>
      </c>
      <c r="F450" s="231" t="s">
        <v>4143</v>
      </c>
      <c r="G450" s="229"/>
      <c r="H450" s="232">
        <v>469.27800000000002</v>
      </c>
      <c r="I450" s="233"/>
      <c r="J450" s="229"/>
      <c r="K450" s="229"/>
      <c r="L450" s="234"/>
      <c r="M450" s="235"/>
      <c r="N450" s="236"/>
      <c r="O450" s="236"/>
      <c r="P450" s="236"/>
      <c r="Q450" s="236"/>
      <c r="R450" s="236"/>
      <c r="S450" s="236"/>
      <c r="T450" s="237"/>
      <c r="U450" s="11"/>
      <c r="V450" s="11"/>
      <c r="W450" s="11"/>
      <c r="X450" s="11"/>
      <c r="Y450" s="11"/>
      <c r="Z450" s="11"/>
      <c r="AA450" s="11"/>
      <c r="AB450" s="11"/>
      <c r="AC450" s="11"/>
      <c r="AD450" s="11"/>
      <c r="AE450" s="11"/>
      <c r="AT450" s="238" t="s">
        <v>199</v>
      </c>
      <c r="AU450" s="238" t="s">
        <v>85</v>
      </c>
      <c r="AV450" s="11" t="s">
        <v>85</v>
      </c>
      <c r="AW450" s="11" t="s">
        <v>32</v>
      </c>
      <c r="AX450" s="11" t="s">
        <v>83</v>
      </c>
      <c r="AY450" s="238" t="s">
        <v>195</v>
      </c>
    </row>
    <row r="451" s="2" customFormat="1" ht="37.8" customHeight="1">
      <c r="A451" s="39"/>
      <c r="B451" s="40"/>
      <c r="C451" s="200" t="s">
        <v>397</v>
      </c>
      <c r="D451" s="200" t="s">
        <v>191</v>
      </c>
      <c r="E451" s="201" t="s">
        <v>1617</v>
      </c>
      <c r="F451" s="202" t="s">
        <v>1618</v>
      </c>
      <c r="G451" s="203" t="s">
        <v>1237</v>
      </c>
      <c r="H451" s="204">
        <v>7508.4480000000003</v>
      </c>
      <c r="I451" s="205"/>
      <c r="J451" s="206">
        <f>ROUND(I451*H451,2)</f>
        <v>0</v>
      </c>
      <c r="K451" s="202" t="s">
        <v>1412</v>
      </c>
      <c r="L451" s="45"/>
      <c r="M451" s="207" t="s">
        <v>1</v>
      </c>
      <c r="N451" s="208" t="s">
        <v>41</v>
      </c>
      <c r="O451" s="92"/>
      <c r="P451" s="209">
        <f>O451*H451</f>
        <v>0</v>
      </c>
      <c r="Q451" s="209">
        <v>0</v>
      </c>
      <c r="R451" s="209">
        <f>Q451*H451</f>
        <v>0</v>
      </c>
      <c r="S451" s="209">
        <v>0</v>
      </c>
      <c r="T451" s="210">
        <f>S451*H451</f>
        <v>0</v>
      </c>
      <c r="U451" s="39"/>
      <c r="V451" s="39"/>
      <c r="W451" s="39"/>
      <c r="X451" s="39"/>
      <c r="Y451" s="39"/>
      <c r="Z451" s="39"/>
      <c r="AA451" s="39"/>
      <c r="AB451" s="39"/>
      <c r="AC451" s="39"/>
      <c r="AD451" s="39"/>
      <c r="AE451" s="39"/>
      <c r="AR451" s="211" t="s">
        <v>234</v>
      </c>
      <c r="AT451" s="211" t="s">
        <v>191</v>
      </c>
      <c r="AU451" s="211" t="s">
        <v>85</v>
      </c>
      <c r="AY451" s="18" t="s">
        <v>195</v>
      </c>
      <c r="BE451" s="212">
        <f>IF(N451="základní",J451,0)</f>
        <v>0</v>
      </c>
      <c r="BF451" s="212">
        <f>IF(N451="snížená",J451,0)</f>
        <v>0</v>
      </c>
      <c r="BG451" s="212">
        <f>IF(N451="zákl. přenesená",J451,0)</f>
        <v>0</v>
      </c>
      <c r="BH451" s="212">
        <f>IF(N451="sníž. přenesená",J451,0)</f>
        <v>0</v>
      </c>
      <c r="BI451" s="212">
        <f>IF(N451="nulová",J451,0)</f>
        <v>0</v>
      </c>
      <c r="BJ451" s="18" t="s">
        <v>83</v>
      </c>
      <c r="BK451" s="212">
        <f>ROUND(I451*H451,2)</f>
        <v>0</v>
      </c>
      <c r="BL451" s="18" t="s">
        <v>234</v>
      </c>
      <c r="BM451" s="211" t="s">
        <v>4144</v>
      </c>
    </row>
    <row r="452" s="11" customFormat="1">
      <c r="A452" s="11"/>
      <c r="B452" s="228"/>
      <c r="C452" s="229"/>
      <c r="D452" s="213" t="s">
        <v>199</v>
      </c>
      <c r="E452" s="230" t="s">
        <v>1</v>
      </c>
      <c r="F452" s="231" t="s">
        <v>4145</v>
      </c>
      <c r="G452" s="229"/>
      <c r="H452" s="232">
        <v>469.27800000000002</v>
      </c>
      <c r="I452" s="233"/>
      <c r="J452" s="229"/>
      <c r="K452" s="229"/>
      <c r="L452" s="234"/>
      <c r="M452" s="235"/>
      <c r="N452" s="236"/>
      <c r="O452" s="236"/>
      <c r="P452" s="236"/>
      <c r="Q452" s="236"/>
      <c r="R452" s="236"/>
      <c r="S452" s="236"/>
      <c r="T452" s="237"/>
      <c r="U452" s="11"/>
      <c r="V452" s="11"/>
      <c r="W452" s="11"/>
      <c r="X452" s="11"/>
      <c r="Y452" s="11"/>
      <c r="Z452" s="11"/>
      <c r="AA452" s="11"/>
      <c r="AB452" s="11"/>
      <c r="AC452" s="11"/>
      <c r="AD452" s="11"/>
      <c r="AE452" s="11"/>
      <c r="AT452" s="238" t="s">
        <v>199</v>
      </c>
      <c r="AU452" s="238" t="s">
        <v>85</v>
      </c>
      <c r="AV452" s="11" t="s">
        <v>85</v>
      </c>
      <c r="AW452" s="11" t="s">
        <v>32</v>
      </c>
      <c r="AX452" s="11" t="s">
        <v>83</v>
      </c>
      <c r="AY452" s="238" t="s">
        <v>195</v>
      </c>
    </row>
    <row r="453" s="11" customFormat="1">
      <c r="A453" s="11"/>
      <c r="B453" s="228"/>
      <c r="C453" s="229"/>
      <c r="D453" s="213" t="s">
        <v>199</v>
      </c>
      <c r="E453" s="229"/>
      <c r="F453" s="231" t="s">
        <v>4146</v>
      </c>
      <c r="G453" s="229"/>
      <c r="H453" s="232">
        <v>7508.4480000000003</v>
      </c>
      <c r="I453" s="233"/>
      <c r="J453" s="229"/>
      <c r="K453" s="229"/>
      <c r="L453" s="234"/>
      <c r="M453" s="235"/>
      <c r="N453" s="236"/>
      <c r="O453" s="236"/>
      <c r="P453" s="236"/>
      <c r="Q453" s="236"/>
      <c r="R453" s="236"/>
      <c r="S453" s="236"/>
      <c r="T453" s="237"/>
      <c r="U453" s="11"/>
      <c r="V453" s="11"/>
      <c r="W453" s="11"/>
      <c r="X453" s="11"/>
      <c r="Y453" s="11"/>
      <c r="Z453" s="11"/>
      <c r="AA453" s="11"/>
      <c r="AB453" s="11"/>
      <c r="AC453" s="11"/>
      <c r="AD453" s="11"/>
      <c r="AE453" s="11"/>
      <c r="AT453" s="238" t="s">
        <v>199</v>
      </c>
      <c r="AU453" s="238" t="s">
        <v>85</v>
      </c>
      <c r="AV453" s="11" t="s">
        <v>85</v>
      </c>
      <c r="AW453" s="11" t="s">
        <v>4</v>
      </c>
      <c r="AX453" s="11" t="s">
        <v>83</v>
      </c>
      <c r="AY453" s="238" t="s">
        <v>195</v>
      </c>
    </row>
    <row r="454" s="2" customFormat="1" ht="24.15" customHeight="1">
      <c r="A454" s="39"/>
      <c r="B454" s="40"/>
      <c r="C454" s="200" t="s">
        <v>401</v>
      </c>
      <c r="D454" s="200" t="s">
        <v>191</v>
      </c>
      <c r="E454" s="201" t="s">
        <v>1622</v>
      </c>
      <c r="F454" s="202" t="s">
        <v>1623</v>
      </c>
      <c r="G454" s="203" t="s">
        <v>1237</v>
      </c>
      <c r="H454" s="204">
        <v>868.15899999999999</v>
      </c>
      <c r="I454" s="205"/>
      <c r="J454" s="206">
        <f>ROUND(I454*H454,2)</f>
        <v>0</v>
      </c>
      <c r="K454" s="202" t="s">
        <v>1412</v>
      </c>
      <c r="L454" s="45"/>
      <c r="M454" s="207" t="s">
        <v>1</v>
      </c>
      <c r="N454" s="208" t="s">
        <v>41</v>
      </c>
      <c r="O454" s="92"/>
      <c r="P454" s="209">
        <f>O454*H454</f>
        <v>0</v>
      </c>
      <c r="Q454" s="209">
        <v>0</v>
      </c>
      <c r="R454" s="209">
        <f>Q454*H454</f>
        <v>0</v>
      </c>
      <c r="S454" s="209">
        <v>0</v>
      </c>
      <c r="T454" s="210">
        <f>S454*H454</f>
        <v>0</v>
      </c>
      <c r="U454" s="39"/>
      <c r="V454" s="39"/>
      <c r="W454" s="39"/>
      <c r="X454" s="39"/>
      <c r="Y454" s="39"/>
      <c r="Z454" s="39"/>
      <c r="AA454" s="39"/>
      <c r="AB454" s="39"/>
      <c r="AC454" s="39"/>
      <c r="AD454" s="39"/>
      <c r="AE454" s="39"/>
      <c r="AR454" s="211" t="s">
        <v>234</v>
      </c>
      <c r="AT454" s="211" t="s">
        <v>191</v>
      </c>
      <c r="AU454" s="211" t="s">
        <v>85</v>
      </c>
      <c r="AY454" s="18" t="s">
        <v>195</v>
      </c>
      <c r="BE454" s="212">
        <f>IF(N454="základní",J454,0)</f>
        <v>0</v>
      </c>
      <c r="BF454" s="212">
        <f>IF(N454="snížená",J454,0)</f>
        <v>0</v>
      </c>
      <c r="BG454" s="212">
        <f>IF(N454="zákl. přenesená",J454,0)</f>
        <v>0</v>
      </c>
      <c r="BH454" s="212">
        <f>IF(N454="sníž. přenesená",J454,0)</f>
        <v>0</v>
      </c>
      <c r="BI454" s="212">
        <f>IF(N454="nulová",J454,0)</f>
        <v>0</v>
      </c>
      <c r="BJ454" s="18" t="s">
        <v>83</v>
      </c>
      <c r="BK454" s="212">
        <f>ROUND(I454*H454,2)</f>
        <v>0</v>
      </c>
      <c r="BL454" s="18" t="s">
        <v>234</v>
      </c>
      <c r="BM454" s="211" t="s">
        <v>4147</v>
      </c>
    </row>
    <row r="455" s="10" customFormat="1">
      <c r="A455" s="10"/>
      <c r="B455" s="218"/>
      <c r="C455" s="219"/>
      <c r="D455" s="213" t="s">
        <v>199</v>
      </c>
      <c r="E455" s="220" t="s">
        <v>1</v>
      </c>
      <c r="F455" s="221" t="s">
        <v>3936</v>
      </c>
      <c r="G455" s="219"/>
      <c r="H455" s="220" t="s">
        <v>1</v>
      </c>
      <c r="I455" s="222"/>
      <c r="J455" s="219"/>
      <c r="K455" s="219"/>
      <c r="L455" s="223"/>
      <c r="M455" s="224"/>
      <c r="N455" s="225"/>
      <c r="O455" s="225"/>
      <c r="P455" s="225"/>
      <c r="Q455" s="225"/>
      <c r="R455" s="225"/>
      <c r="S455" s="225"/>
      <c r="T455" s="226"/>
      <c r="U455" s="10"/>
      <c r="V455" s="10"/>
      <c r="W455" s="10"/>
      <c r="X455" s="10"/>
      <c r="Y455" s="10"/>
      <c r="Z455" s="10"/>
      <c r="AA455" s="10"/>
      <c r="AB455" s="10"/>
      <c r="AC455" s="10"/>
      <c r="AD455" s="10"/>
      <c r="AE455" s="10"/>
      <c r="AT455" s="227" t="s">
        <v>199</v>
      </c>
      <c r="AU455" s="227" t="s">
        <v>85</v>
      </c>
      <c r="AV455" s="10" t="s">
        <v>83</v>
      </c>
      <c r="AW455" s="10" t="s">
        <v>32</v>
      </c>
      <c r="AX455" s="10" t="s">
        <v>76</v>
      </c>
      <c r="AY455" s="227" t="s">
        <v>195</v>
      </c>
    </row>
    <row r="456" s="11" customFormat="1">
      <c r="A456" s="11"/>
      <c r="B456" s="228"/>
      <c r="C456" s="229"/>
      <c r="D456" s="213" t="s">
        <v>199</v>
      </c>
      <c r="E456" s="230" t="s">
        <v>1</v>
      </c>
      <c r="F456" s="231" t="s">
        <v>4148</v>
      </c>
      <c r="G456" s="229"/>
      <c r="H456" s="232">
        <v>748.15899999999999</v>
      </c>
      <c r="I456" s="233"/>
      <c r="J456" s="229"/>
      <c r="K456" s="229"/>
      <c r="L456" s="234"/>
      <c r="M456" s="235"/>
      <c r="N456" s="236"/>
      <c r="O456" s="236"/>
      <c r="P456" s="236"/>
      <c r="Q456" s="236"/>
      <c r="R456" s="236"/>
      <c r="S456" s="236"/>
      <c r="T456" s="237"/>
      <c r="U456" s="11"/>
      <c r="V456" s="11"/>
      <c r="W456" s="11"/>
      <c r="X456" s="11"/>
      <c r="Y456" s="11"/>
      <c r="Z456" s="11"/>
      <c r="AA456" s="11"/>
      <c r="AB456" s="11"/>
      <c r="AC456" s="11"/>
      <c r="AD456" s="11"/>
      <c r="AE456" s="11"/>
      <c r="AT456" s="238" t="s">
        <v>199</v>
      </c>
      <c r="AU456" s="238" t="s">
        <v>85</v>
      </c>
      <c r="AV456" s="11" t="s">
        <v>85</v>
      </c>
      <c r="AW456" s="11" t="s">
        <v>32</v>
      </c>
      <c r="AX456" s="11" t="s">
        <v>76</v>
      </c>
      <c r="AY456" s="238" t="s">
        <v>195</v>
      </c>
    </row>
    <row r="457" s="11" customFormat="1">
      <c r="A457" s="11"/>
      <c r="B457" s="228"/>
      <c r="C457" s="229"/>
      <c r="D457" s="213" t="s">
        <v>199</v>
      </c>
      <c r="E457" s="230" t="s">
        <v>1</v>
      </c>
      <c r="F457" s="231" t="s">
        <v>4149</v>
      </c>
      <c r="G457" s="229"/>
      <c r="H457" s="232">
        <v>120</v>
      </c>
      <c r="I457" s="233"/>
      <c r="J457" s="229"/>
      <c r="K457" s="229"/>
      <c r="L457" s="234"/>
      <c r="M457" s="235"/>
      <c r="N457" s="236"/>
      <c r="O457" s="236"/>
      <c r="P457" s="236"/>
      <c r="Q457" s="236"/>
      <c r="R457" s="236"/>
      <c r="S457" s="236"/>
      <c r="T457" s="237"/>
      <c r="U457" s="11"/>
      <c r="V457" s="11"/>
      <c r="W457" s="11"/>
      <c r="X457" s="11"/>
      <c r="Y457" s="11"/>
      <c r="Z457" s="11"/>
      <c r="AA457" s="11"/>
      <c r="AB457" s="11"/>
      <c r="AC457" s="11"/>
      <c r="AD457" s="11"/>
      <c r="AE457" s="11"/>
      <c r="AT457" s="238" t="s">
        <v>199</v>
      </c>
      <c r="AU457" s="238" t="s">
        <v>85</v>
      </c>
      <c r="AV457" s="11" t="s">
        <v>85</v>
      </c>
      <c r="AW457" s="11" t="s">
        <v>32</v>
      </c>
      <c r="AX457" s="11" t="s">
        <v>76</v>
      </c>
      <c r="AY457" s="238" t="s">
        <v>195</v>
      </c>
    </row>
    <row r="458" s="15" customFormat="1">
      <c r="A458" s="15"/>
      <c r="B458" s="287"/>
      <c r="C458" s="288"/>
      <c r="D458" s="213" t="s">
        <v>199</v>
      </c>
      <c r="E458" s="289" t="s">
        <v>1</v>
      </c>
      <c r="F458" s="290" t="s">
        <v>1422</v>
      </c>
      <c r="G458" s="288"/>
      <c r="H458" s="291">
        <v>868.15899999999999</v>
      </c>
      <c r="I458" s="292"/>
      <c r="J458" s="288"/>
      <c r="K458" s="288"/>
      <c r="L458" s="293"/>
      <c r="M458" s="294"/>
      <c r="N458" s="295"/>
      <c r="O458" s="295"/>
      <c r="P458" s="295"/>
      <c r="Q458" s="295"/>
      <c r="R458" s="295"/>
      <c r="S458" s="295"/>
      <c r="T458" s="296"/>
      <c r="U458" s="15"/>
      <c r="V458" s="15"/>
      <c r="W458" s="15"/>
      <c r="X458" s="15"/>
      <c r="Y458" s="15"/>
      <c r="Z458" s="15"/>
      <c r="AA458" s="15"/>
      <c r="AB458" s="15"/>
      <c r="AC458" s="15"/>
      <c r="AD458" s="15"/>
      <c r="AE458" s="15"/>
      <c r="AT458" s="297" t="s">
        <v>199</v>
      </c>
      <c r="AU458" s="297" t="s">
        <v>85</v>
      </c>
      <c r="AV458" s="15" t="s">
        <v>234</v>
      </c>
      <c r="AW458" s="15" t="s">
        <v>32</v>
      </c>
      <c r="AX458" s="15" t="s">
        <v>83</v>
      </c>
      <c r="AY458" s="297" t="s">
        <v>195</v>
      </c>
    </row>
    <row r="459" s="2" customFormat="1" ht="24.15" customHeight="1">
      <c r="A459" s="39"/>
      <c r="B459" s="40"/>
      <c r="C459" s="200" t="s">
        <v>404</v>
      </c>
      <c r="D459" s="200" t="s">
        <v>191</v>
      </c>
      <c r="E459" s="201" t="s">
        <v>4150</v>
      </c>
      <c r="F459" s="202" t="s">
        <v>4151</v>
      </c>
      <c r="G459" s="203" t="s">
        <v>1411</v>
      </c>
      <c r="H459" s="204">
        <v>70</v>
      </c>
      <c r="I459" s="205"/>
      <c r="J459" s="206">
        <f>ROUND(I459*H459,2)</f>
        <v>0</v>
      </c>
      <c r="K459" s="202" t="s">
        <v>1412</v>
      </c>
      <c r="L459" s="45"/>
      <c r="M459" s="207" t="s">
        <v>1</v>
      </c>
      <c r="N459" s="208" t="s">
        <v>41</v>
      </c>
      <c r="O459" s="92"/>
      <c r="P459" s="209">
        <f>O459*H459</f>
        <v>0</v>
      </c>
      <c r="Q459" s="209">
        <v>0</v>
      </c>
      <c r="R459" s="209">
        <f>Q459*H459</f>
        <v>0</v>
      </c>
      <c r="S459" s="209">
        <v>0</v>
      </c>
      <c r="T459" s="210">
        <f>S459*H459</f>
        <v>0</v>
      </c>
      <c r="U459" s="39"/>
      <c r="V459" s="39"/>
      <c r="W459" s="39"/>
      <c r="X459" s="39"/>
      <c r="Y459" s="39"/>
      <c r="Z459" s="39"/>
      <c r="AA459" s="39"/>
      <c r="AB459" s="39"/>
      <c r="AC459" s="39"/>
      <c r="AD459" s="39"/>
      <c r="AE459" s="39"/>
      <c r="AR459" s="211" t="s">
        <v>234</v>
      </c>
      <c r="AT459" s="211" t="s">
        <v>191</v>
      </c>
      <c r="AU459" s="211" t="s">
        <v>85</v>
      </c>
      <c r="AY459" s="18" t="s">
        <v>195</v>
      </c>
      <c r="BE459" s="212">
        <f>IF(N459="základní",J459,0)</f>
        <v>0</v>
      </c>
      <c r="BF459" s="212">
        <f>IF(N459="snížená",J459,0)</f>
        <v>0</v>
      </c>
      <c r="BG459" s="212">
        <f>IF(N459="zákl. přenesená",J459,0)</f>
        <v>0</v>
      </c>
      <c r="BH459" s="212">
        <f>IF(N459="sníž. přenesená",J459,0)</f>
        <v>0</v>
      </c>
      <c r="BI459" s="212">
        <f>IF(N459="nulová",J459,0)</f>
        <v>0</v>
      </c>
      <c r="BJ459" s="18" t="s">
        <v>83</v>
      </c>
      <c r="BK459" s="212">
        <f>ROUND(I459*H459,2)</f>
        <v>0</v>
      </c>
      <c r="BL459" s="18" t="s">
        <v>234</v>
      </c>
      <c r="BM459" s="211" t="s">
        <v>4152</v>
      </c>
    </row>
    <row r="460" s="10" customFormat="1">
      <c r="A460" s="10"/>
      <c r="B460" s="218"/>
      <c r="C460" s="219"/>
      <c r="D460" s="213" t="s">
        <v>199</v>
      </c>
      <c r="E460" s="220" t="s">
        <v>1</v>
      </c>
      <c r="F460" s="221" t="s">
        <v>4153</v>
      </c>
      <c r="G460" s="219"/>
      <c r="H460" s="220" t="s">
        <v>1</v>
      </c>
      <c r="I460" s="222"/>
      <c r="J460" s="219"/>
      <c r="K460" s="219"/>
      <c r="L460" s="223"/>
      <c r="M460" s="224"/>
      <c r="N460" s="225"/>
      <c r="O460" s="225"/>
      <c r="P460" s="225"/>
      <c r="Q460" s="225"/>
      <c r="R460" s="225"/>
      <c r="S460" s="225"/>
      <c r="T460" s="226"/>
      <c r="U460" s="10"/>
      <c r="V460" s="10"/>
      <c r="W460" s="10"/>
      <c r="X460" s="10"/>
      <c r="Y460" s="10"/>
      <c r="Z460" s="10"/>
      <c r="AA460" s="10"/>
      <c r="AB460" s="10"/>
      <c r="AC460" s="10"/>
      <c r="AD460" s="10"/>
      <c r="AE460" s="10"/>
      <c r="AT460" s="227" t="s">
        <v>199</v>
      </c>
      <c r="AU460" s="227" t="s">
        <v>85</v>
      </c>
      <c r="AV460" s="10" t="s">
        <v>83</v>
      </c>
      <c r="AW460" s="10" t="s">
        <v>32</v>
      </c>
      <c r="AX460" s="10" t="s">
        <v>76</v>
      </c>
      <c r="AY460" s="227" t="s">
        <v>195</v>
      </c>
    </row>
    <row r="461" s="11" customFormat="1">
      <c r="A461" s="11"/>
      <c r="B461" s="228"/>
      <c r="C461" s="229"/>
      <c r="D461" s="213" t="s">
        <v>199</v>
      </c>
      <c r="E461" s="230" t="s">
        <v>1</v>
      </c>
      <c r="F461" s="231" t="s">
        <v>4154</v>
      </c>
      <c r="G461" s="229"/>
      <c r="H461" s="232">
        <v>70</v>
      </c>
      <c r="I461" s="233"/>
      <c r="J461" s="229"/>
      <c r="K461" s="229"/>
      <c r="L461" s="234"/>
      <c r="M461" s="235"/>
      <c r="N461" s="236"/>
      <c r="O461" s="236"/>
      <c r="P461" s="236"/>
      <c r="Q461" s="236"/>
      <c r="R461" s="236"/>
      <c r="S461" s="236"/>
      <c r="T461" s="237"/>
      <c r="U461" s="11"/>
      <c r="V461" s="11"/>
      <c r="W461" s="11"/>
      <c r="X461" s="11"/>
      <c r="Y461" s="11"/>
      <c r="Z461" s="11"/>
      <c r="AA461" s="11"/>
      <c r="AB461" s="11"/>
      <c r="AC461" s="11"/>
      <c r="AD461" s="11"/>
      <c r="AE461" s="11"/>
      <c r="AT461" s="238" t="s">
        <v>199</v>
      </c>
      <c r="AU461" s="238" t="s">
        <v>85</v>
      </c>
      <c r="AV461" s="11" t="s">
        <v>85</v>
      </c>
      <c r="AW461" s="11" t="s">
        <v>32</v>
      </c>
      <c r="AX461" s="11" t="s">
        <v>76</v>
      </c>
      <c r="AY461" s="238" t="s">
        <v>195</v>
      </c>
    </row>
    <row r="462" s="15" customFormat="1">
      <c r="A462" s="15"/>
      <c r="B462" s="287"/>
      <c r="C462" s="288"/>
      <c r="D462" s="213" t="s">
        <v>199</v>
      </c>
      <c r="E462" s="289" t="s">
        <v>1</v>
      </c>
      <c r="F462" s="290" t="s">
        <v>1422</v>
      </c>
      <c r="G462" s="288"/>
      <c r="H462" s="291">
        <v>70</v>
      </c>
      <c r="I462" s="292"/>
      <c r="J462" s="288"/>
      <c r="K462" s="288"/>
      <c r="L462" s="293"/>
      <c r="M462" s="294"/>
      <c r="N462" s="295"/>
      <c r="O462" s="295"/>
      <c r="P462" s="295"/>
      <c r="Q462" s="295"/>
      <c r="R462" s="295"/>
      <c r="S462" s="295"/>
      <c r="T462" s="296"/>
      <c r="U462" s="15"/>
      <c r="V462" s="15"/>
      <c r="W462" s="15"/>
      <c r="X462" s="15"/>
      <c r="Y462" s="15"/>
      <c r="Z462" s="15"/>
      <c r="AA462" s="15"/>
      <c r="AB462" s="15"/>
      <c r="AC462" s="15"/>
      <c r="AD462" s="15"/>
      <c r="AE462" s="15"/>
      <c r="AT462" s="297" t="s">
        <v>199</v>
      </c>
      <c r="AU462" s="297" t="s">
        <v>85</v>
      </c>
      <c r="AV462" s="15" t="s">
        <v>234</v>
      </c>
      <c r="AW462" s="15" t="s">
        <v>32</v>
      </c>
      <c r="AX462" s="15" t="s">
        <v>83</v>
      </c>
      <c r="AY462" s="297" t="s">
        <v>195</v>
      </c>
    </row>
    <row r="463" s="2" customFormat="1" ht="24.15" customHeight="1">
      <c r="A463" s="39"/>
      <c r="B463" s="40"/>
      <c r="C463" s="200" t="s">
        <v>407</v>
      </c>
      <c r="D463" s="200" t="s">
        <v>191</v>
      </c>
      <c r="E463" s="201" t="s">
        <v>4155</v>
      </c>
      <c r="F463" s="202" t="s">
        <v>4156</v>
      </c>
      <c r="G463" s="203" t="s">
        <v>1237</v>
      </c>
      <c r="H463" s="204">
        <v>120</v>
      </c>
      <c r="I463" s="205"/>
      <c r="J463" s="206">
        <f>ROUND(I463*H463,2)</f>
        <v>0</v>
      </c>
      <c r="K463" s="202" t="s">
        <v>1412</v>
      </c>
      <c r="L463" s="45"/>
      <c r="M463" s="207" t="s">
        <v>1</v>
      </c>
      <c r="N463" s="208" t="s">
        <v>41</v>
      </c>
      <c r="O463" s="92"/>
      <c r="P463" s="209">
        <f>O463*H463</f>
        <v>0</v>
      </c>
      <c r="Q463" s="209">
        <v>0</v>
      </c>
      <c r="R463" s="209">
        <f>Q463*H463</f>
        <v>0</v>
      </c>
      <c r="S463" s="209">
        <v>0</v>
      </c>
      <c r="T463" s="210">
        <f>S463*H463</f>
        <v>0</v>
      </c>
      <c r="U463" s="39"/>
      <c r="V463" s="39"/>
      <c r="W463" s="39"/>
      <c r="X463" s="39"/>
      <c r="Y463" s="39"/>
      <c r="Z463" s="39"/>
      <c r="AA463" s="39"/>
      <c r="AB463" s="39"/>
      <c r="AC463" s="39"/>
      <c r="AD463" s="39"/>
      <c r="AE463" s="39"/>
      <c r="AR463" s="211" t="s">
        <v>234</v>
      </c>
      <c r="AT463" s="211" t="s">
        <v>191</v>
      </c>
      <c r="AU463" s="211" t="s">
        <v>85</v>
      </c>
      <c r="AY463" s="18" t="s">
        <v>195</v>
      </c>
      <c r="BE463" s="212">
        <f>IF(N463="základní",J463,0)</f>
        <v>0</v>
      </c>
      <c r="BF463" s="212">
        <f>IF(N463="snížená",J463,0)</f>
        <v>0</v>
      </c>
      <c r="BG463" s="212">
        <f>IF(N463="zákl. přenesená",J463,0)</f>
        <v>0</v>
      </c>
      <c r="BH463" s="212">
        <f>IF(N463="sníž. přenesená",J463,0)</f>
        <v>0</v>
      </c>
      <c r="BI463" s="212">
        <f>IF(N463="nulová",J463,0)</f>
        <v>0</v>
      </c>
      <c r="BJ463" s="18" t="s">
        <v>83</v>
      </c>
      <c r="BK463" s="212">
        <f>ROUND(I463*H463,2)</f>
        <v>0</v>
      </c>
      <c r="BL463" s="18" t="s">
        <v>234</v>
      </c>
      <c r="BM463" s="211" t="s">
        <v>4157</v>
      </c>
    </row>
    <row r="464" s="10" customFormat="1">
      <c r="A464" s="10"/>
      <c r="B464" s="218"/>
      <c r="C464" s="219"/>
      <c r="D464" s="213" t="s">
        <v>199</v>
      </c>
      <c r="E464" s="220" t="s">
        <v>1</v>
      </c>
      <c r="F464" s="221" t="s">
        <v>4153</v>
      </c>
      <c r="G464" s="219"/>
      <c r="H464" s="220" t="s">
        <v>1</v>
      </c>
      <c r="I464" s="222"/>
      <c r="J464" s="219"/>
      <c r="K464" s="219"/>
      <c r="L464" s="223"/>
      <c r="M464" s="224"/>
      <c r="N464" s="225"/>
      <c r="O464" s="225"/>
      <c r="P464" s="225"/>
      <c r="Q464" s="225"/>
      <c r="R464" s="225"/>
      <c r="S464" s="225"/>
      <c r="T464" s="226"/>
      <c r="U464" s="10"/>
      <c r="V464" s="10"/>
      <c r="W464" s="10"/>
      <c r="X464" s="10"/>
      <c r="Y464" s="10"/>
      <c r="Z464" s="10"/>
      <c r="AA464" s="10"/>
      <c r="AB464" s="10"/>
      <c r="AC464" s="10"/>
      <c r="AD464" s="10"/>
      <c r="AE464" s="10"/>
      <c r="AT464" s="227" t="s">
        <v>199</v>
      </c>
      <c r="AU464" s="227" t="s">
        <v>85</v>
      </c>
      <c r="AV464" s="10" t="s">
        <v>83</v>
      </c>
      <c r="AW464" s="10" t="s">
        <v>32</v>
      </c>
      <c r="AX464" s="10" t="s">
        <v>76</v>
      </c>
      <c r="AY464" s="227" t="s">
        <v>195</v>
      </c>
    </row>
    <row r="465" s="11" customFormat="1">
      <c r="A465" s="11"/>
      <c r="B465" s="228"/>
      <c r="C465" s="229"/>
      <c r="D465" s="213" t="s">
        <v>199</v>
      </c>
      <c r="E465" s="230" t="s">
        <v>1</v>
      </c>
      <c r="F465" s="231" t="s">
        <v>4071</v>
      </c>
      <c r="G465" s="229"/>
      <c r="H465" s="232">
        <v>80</v>
      </c>
      <c r="I465" s="233"/>
      <c r="J465" s="229"/>
      <c r="K465" s="229"/>
      <c r="L465" s="234"/>
      <c r="M465" s="235"/>
      <c r="N465" s="236"/>
      <c r="O465" s="236"/>
      <c r="P465" s="236"/>
      <c r="Q465" s="236"/>
      <c r="R465" s="236"/>
      <c r="S465" s="236"/>
      <c r="T465" s="237"/>
      <c r="U465" s="11"/>
      <c r="V465" s="11"/>
      <c r="W465" s="11"/>
      <c r="X465" s="11"/>
      <c r="Y465" s="11"/>
      <c r="Z465" s="11"/>
      <c r="AA465" s="11"/>
      <c r="AB465" s="11"/>
      <c r="AC465" s="11"/>
      <c r="AD465" s="11"/>
      <c r="AE465" s="11"/>
      <c r="AT465" s="238" t="s">
        <v>199</v>
      </c>
      <c r="AU465" s="238" t="s">
        <v>85</v>
      </c>
      <c r="AV465" s="11" t="s">
        <v>85</v>
      </c>
      <c r="AW465" s="11" t="s">
        <v>32</v>
      </c>
      <c r="AX465" s="11" t="s">
        <v>76</v>
      </c>
      <c r="AY465" s="238" t="s">
        <v>195</v>
      </c>
    </row>
    <row r="466" s="11" customFormat="1">
      <c r="A466" s="11"/>
      <c r="B466" s="228"/>
      <c r="C466" s="229"/>
      <c r="D466" s="213" t="s">
        <v>199</v>
      </c>
      <c r="E466" s="230" t="s">
        <v>1</v>
      </c>
      <c r="F466" s="231" t="s">
        <v>4072</v>
      </c>
      <c r="G466" s="229"/>
      <c r="H466" s="232">
        <v>40</v>
      </c>
      <c r="I466" s="233"/>
      <c r="J466" s="229"/>
      <c r="K466" s="229"/>
      <c r="L466" s="234"/>
      <c r="M466" s="235"/>
      <c r="N466" s="236"/>
      <c r="O466" s="236"/>
      <c r="P466" s="236"/>
      <c r="Q466" s="236"/>
      <c r="R466" s="236"/>
      <c r="S466" s="236"/>
      <c r="T466" s="237"/>
      <c r="U466" s="11"/>
      <c r="V466" s="11"/>
      <c r="W466" s="11"/>
      <c r="X466" s="11"/>
      <c r="Y466" s="11"/>
      <c r="Z466" s="11"/>
      <c r="AA466" s="11"/>
      <c r="AB466" s="11"/>
      <c r="AC466" s="11"/>
      <c r="AD466" s="11"/>
      <c r="AE466" s="11"/>
      <c r="AT466" s="238" t="s">
        <v>199</v>
      </c>
      <c r="AU466" s="238" t="s">
        <v>85</v>
      </c>
      <c r="AV466" s="11" t="s">
        <v>85</v>
      </c>
      <c r="AW466" s="11" t="s">
        <v>32</v>
      </c>
      <c r="AX466" s="11" t="s">
        <v>76</v>
      </c>
      <c r="AY466" s="238" t="s">
        <v>195</v>
      </c>
    </row>
    <row r="467" s="15" customFormat="1">
      <c r="A467" s="15"/>
      <c r="B467" s="287"/>
      <c r="C467" s="288"/>
      <c r="D467" s="213" t="s">
        <v>199</v>
      </c>
      <c r="E467" s="289" t="s">
        <v>1</v>
      </c>
      <c r="F467" s="290" t="s">
        <v>1422</v>
      </c>
      <c r="G467" s="288"/>
      <c r="H467" s="291">
        <v>120</v>
      </c>
      <c r="I467" s="292"/>
      <c r="J467" s="288"/>
      <c r="K467" s="288"/>
      <c r="L467" s="293"/>
      <c r="M467" s="294"/>
      <c r="N467" s="295"/>
      <c r="O467" s="295"/>
      <c r="P467" s="295"/>
      <c r="Q467" s="295"/>
      <c r="R467" s="295"/>
      <c r="S467" s="295"/>
      <c r="T467" s="296"/>
      <c r="U467" s="15"/>
      <c r="V467" s="15"/>
      <c r="W467" s="15"/>
      <c r="X467" s="15"/>
      <c r="Y467" s="15"/>
      <c r="Z467" s="15"/>
      <c r="AA467" s="15"/>
      <c r="AB467" s="15"/>
      <c r="AC467" s="15"/>
      <c r="AD467" s="15"/>
      <c r="AE467" s="15"/>
      <c r="AT467" s="297" t="s">
        <v>199</v>
      </c>
      <c r="AU467" s="297" t="s">
        <v>85</v>
      </c>
      <c r="AV467" s="15" t="s">
        <v>234</v>
      </c>
      <c r="AW467" s="15" t="s">
        <v>32</v>
      </c>
      <c r="AX467" s="15" t="s">
        <v>83</v>
      </c>
      <c r="AY467" s="297" t="s">
        <v>195</v>
      </c>
    </row>
    <row r="468" s="2" customFormat="1" ht="33" customHeight="1">
      <c r="A468" s="39"/>
      <c r="B468" s="40"/>
      <c r="C468" s="200" t="s">
        <v>410</v>
      </c>
      <c r="D468" s="200" t="s">
        <v>191</v>
      </c>
      <c r="E468" s="201" t="s">
        <v>1626</v>
      </c>
      <c r="F468" s="202" t="s">
        <v>1627</v>
      </c>
      <c r="G468" s="203" t="s">
        <v>1628</v>
      </c>
      <c r="H468" s="204">
        <v>7431.1059999999998</v>
      </c>
      <c r="I468" s="205"/>
      <c r="J468" s="206">
        <f>ROUND(I468*H468,2)</f>
        <v>0</v>
      </c>
      <c r="K468" s="202" t="s">
        <v>1412</v>
      </c>
      <c r="L468" s="45"/>
      <c r="M468" s="207" t="s">
        <v>1</v>
      </c>
      <c r="N468" s="208" t="s">
        <v>41</v>
      </c>
      <c r="O468" s="92"/>
      <c r="P468" s="209">
        <f>O468*H468</f>
        <v>0</v>
      </c>
      <c r="Q468" s="209">
        <v>0</v>
      </c>
      <c r="R468" s="209">
        <f>Q468*H468</f>
        <v>0</v>
      </c>
      <c r="S468" s="209">
        <v>0</v>
      </c>
      <c r="T468" s="210">
        <f>S468*H468</f>
        <v>0</v>
      </c>
      <c r="U468" s="39"/>
      <c r="V468" s="39"/>
      <c r="W468" s="39"/>
      <c r="X468" s="39"/>
      <c r="Y468" s="39"/>
      <c r="Z468" s="39"/>
      <c r="AA468" s="39"/>
      <c r="AB468" s="39"/>
      <c r="AC468" s="39"/>
      <c r="AD468" s="39"/>
      <c r="AE468" s="39"/>
      <c r="AR468" s="211" t="s">
        <v>234</v>
      </c>
      <c r="AT468" s="211" t="s">
        <v>191</v>
      </c>
      <c r="AU468" s="211" t="s">
        <v>85</v>
      </c>
      <c r="AY468" s="18" t="s">
        <v>195</v>
      </c>
      <c r="BE468" s="212">
        <f>IF(N468="základní",J468,0)</f>
        <v>0</v>
      </c>
      <c r="BF468" s="212">
        <f>IF(N468="snížená",J468,0)</f>
        <v>0</v>
      </c>
      <c r="BG468" s="212">
        <f>IF(N468="zákl. přenesená",J468,0)</f>
        <v>0</v>
      </c>
      <c r="BH468" s="212">
        <f>IF(N468="sníž. přenesená",J468,0)</f>
        <v>0</v>
      </c>
      <c r="BI468" s="212">
        <f>IF(N468="nulová",J468,0)</f>
        <v>0</v>
      </c>
      <c r="BJ468" s="18" t="s">
        <v>83</v>
      </c>
      <c r="BK468" s="212">
        <f>ROUND(I468*H468,2)</f>
        <v>0</v>
      </c>
      <c r="BL468" s="18" t="s">
        <v>234</v>
      </c>
      <c r="BM468" s="211" t="s">
        <v>4158</v>
      </c>
    </row>
    <row r="469" s="10" customFormat="1">
      <c r="A469" s="10"/>
      <c r="B469" s="218"/>
      <c r="C469" s="219"/>
      <c r="D469" s="213" t="s">
        <v>199</v>
      </c>
      <c r="E469" s="220" t="s">
        <v>1</v>
      </c>
      <c r="F469" s="221" t="s">
        <v>3936</v>
      </c>
      <c r="G469" s="219"/>
      <c r="H469" s="220" t="s">
        <v>1</v>
      </c>
      <c r="I469" s="222"/>
      <c r="J469" s="219"/>
      <c r="K469" s="219"/>
      <c r="L469" s="223"/>
      <c r="M469" s="224"/>
      <c r="N469" s="225"/>
      <c r="O469" s="225"/>
      <c r="P469" s="225"/>
      <c r="Q469" s="225"/>
      <c r="R469" s="225"/>
      <c r="S469" s="225"/>
      <c r="T469" s="226"/>
      <c r="U469" s="10"/>
      <c r="V469" s="10"/>
      <c r="W469" s="10"/>
      <c r="X469" s="10"/>
      <c r="Y469" s="10"/>
      <c r="Z469" s="10"/>
      <c r="AA469" s="10"/>
      <c r="AB469" s="10"/>
      <c r="AC469" s="10"/>
      <c r="AD469" s="10"/>
      <c r="AE469" s="10"/>
      <c r="AT469" s="227" t="s">
        <v>199</v>
      </c>
      <c r="AU469" s="227" t="s">
        <v>85</v>
      </c>
      <c r="AV469" s="10" t="s">
        <v>83</v>
      </c>
      <c r="AW469" s="10" t="s">
        <v>32</v>
      </c>
      <c r="AX469" s="10" t="s">
        <v>76</v>
      </c>
      <c r="AY469" s="227" t="s">
        <v>195</v>
      </c>
    </row>
    <row r="470" s="10" customFormat="1">
      <c r="A470" s="10"/>
      <c r="B470" s="218"/>
      <c r="C470" s="219"/>
      <c r="D470" s="213" t="s">
        <v>199</v>
      </c>
      <c r="E470" s="220" t="s">
        <v>1</v>
      </c>
      <c r="F470" s="221" t="s">
        <v>4159</v>
      </c>
      <c r="G470" s="219"/>
      <c r="H470" s="220" t="s">
        <v>1</v>
      </c>
      <c r="I470" s="222"/>
      <c r="J470" s="219"/>
      <c r="K470" s="219"/>
      <c r="L470" s="223"/>
      <c r="M470" s="224"/>
      <c r="N470" s="225"/>
      <c r="O470" s="225"/>
      <c r="P470" s="225"/>
      <c r="Q470" s="225"/>
      <c r="R470" s="225"/>
      <c r="S470" s="225"/>
      <c r="T470" s="226"/>
      <c r="U470" s="10"/>
      <c r="V470" s="10"/>
      <c r="W470" s="10"/>
      <c r="X470" s="10"/>
      <c r="Y470" s="10"/>
      <c r="Z470" s="10"/>
      <c r="AA470" s="10"/>
      <c r="AB470" s="10"/>
      <c r="AC470" s="10"/>
      <c r="AD470" s="10"/>
      <c r="AE470" s="10"/>
      <c r="AT470" s="227" t="s">
        <v>199</v>
      </c>
      <c r="AU470" s="227" t="s">
        <v>85</v>
      </c>
      <c r="AV470" s="10" t="s">
        <v>83</v>
      </c>
      <c r="AW470" s="10" t="s">
        <v>32</v>
      </c>
      <c r="AX470" s="10" t="s">
        <v>76</v>
      </c>
      <c r="AY470" s="227" t="s">
        <v>195</v>
      </c>
    </row>
    <row r="471" s="11" customFormat="1">
      <c r="A471" s="11"/>
      <c r="B471" s="228"/>
      <c r="C471" s="229"/>
      <c r="D471" s="213" t="s">
        <v>199</v>
      </c>
      <c r="E471" s="230" t="s">
        <v>1</v>
      </c>
      <c r="F471" s="231" t="s">
        <v>4160</v>
      </c>
      <c r="G471" s="229"/>
      <c r="H471" s="232">
        <v>3886.54</v>
      </c>
      <c r="I471" s="233"/>
      <c r="J471" s="229"/>
      <c r="K471" s="229"/>
      <c r="L471" s="234"/>
      <c r="M471" s="235"/>
      <c r="N471" s="236"/>
      <c r="O471" s="236"/>
      <c r="P471" s="236"/>
      <c r="Q471" s="236"/>
      <c r="R471" s="236"/>
      <c r="S471" s="236"/>
      <c r="T471" s="237"/>
      <c r="U471" s="11"/>
      <c r="V471" s="11"/>
      <c r="W471" s="11"/>
      <c r="X471" s="11"/>
      <c r="Y471" s="11"/>
      <c r="Z471" s="11"/>
      <c r="AA471" s="11"/>
      <c r="AB471" s="11"/>
      <c r="AC471" s="11"/>
      <c r="AD471" s="11"/>
      <c r="AE471" s="11"/>
      <c r="AT471" s="238" t="s">
        <v>199</v>
      </c>
      <c r="AU471" s="238" t="s">
        <v>85</v>
      </c>
      <c r="AV471" s="11" t="s">
        <v>85</v>
      </c>
      <c r="AW471" s="11" t="s">
        <v>32</v>
      </c>
      <c r="AX471" s="11" t="s">
        <v>76</v>
      </c>
      <c r="AY471" s="238" t="s">
        <v>195</v>
      </c>
    </row>
    <row r="472" s="11" customFormat="1">
      <c r="A472" s="11"/>
      <c r="B472" s="228"/>
      <c r="C472" s="229"/>
      <c r="D472" s="213" t="s">
        <v>199</v>
      </c>
      <c r="E472" s="230" t="s">
        <v>1</v>
      </c>
      <c r="F472" s="231" t="s">
        <v>4161</v>
      </c>
      <c r="G472" s="229"/>
      <c r="H472" s="232">
        <v>520.73299999999995</v>
      </c>
      <c r="I472" s="233"/>
      <c r="J472" s="229"/>
      <c r="K472" s="229"/>
      <c r="L472" s="234"/>
      <c r="M472" s="235"/>
      <c r="N472" s="236"/>
      <c r="O472" s="236"/>
      <c r="P472" s="236"/>
      <c r="Q472" s="236"/>
      <c r="R472" s="236"/>
      <c r="S472" s="236"/>
      <c r="T472" s="237"/>
      <c r="U472" s="11"/>
      <c r="V472" s="11"/>
      <c r="W472" s="11"/>
      <c r="X472" s="11"/>
      <c r="Y472" s="11"/>
      <c r="Z472" s="11"/>
      <c r="AA472" s="11"/>
      <c r="AB472" s="11"/>
      <c r="AC472" s="11"/>
      <c r="AD472" s="11"/>
      <c r="AE472" s="11"/>
      <c r="AT472" s="238" t="s">
        <v>199</v>
      </c>
      <c r="AU472" s="238" t="s">
        <v>85</v>
      </c>
      <c r="AV472" s="11" t="s">
        <v>85</v>
      </c>
      <c r="AW472" s="11" t="s">
        <v>32</v>
      </c>
      <c r="AX472" s="11" t="s">
        <v>76</v>
      </c>
      <c r="AY472" s="238" t="s">
        <v>195</v>
      </c>
    </row>
    <row r="473" s="11" customFormat="1">
      <c r="A473" s="11"/>
      <c r="B473" s="228"/>
      <c r="C473" s="229"/>
      <c r="D473" s="213" t="s">
        <v>199</v>
      </c>
      <c r="E473" s="230" t="s">
        <v>1</v>
      </c>
      <c r="F473" s="231" t="s">
        <v>4162</v>
      </c>
      <c r="G473" s="229"/>
      <c r="H473" s="232">
        <v>469.27800000000002</v>
      </c>
      <c r="I473" s="233"/>
      <c r="J473" s="229"/>
      <c r="K473" s="229"/>
      <c r="L473" s="234"/>
      <c r="M473" s="235"/>
      <c r="N473" s="236"/>
      <c r="O473" s="236"/>
      <c r="P473" s="236"/>
      <c r="Q473" s="236"/>
      <c r="R473" s="236"/>
      <c r="S473" s="236"/>
      <c r="T473" s="237"/>
      <c r="U473" s="11"/>
      <c r="V473" s="11"/>
      <c r="W473" s="11"/>
      <c r="X473" s="11"/>
      <c r="Y473" s="11"/>
      <c r="Z473" s="11"/>
      <c r="AA473" s="11"/>
      <c r="AB473" s="11"/>
      <c r="AC473" s="11"/>
      <c r="AD473" s="11"/>
      <c r="AE473" s="11"/>
      <c r="AT473" s="238" t="s">
        <v>199</v>
      </c>
      <c r="AU473" s="238" t="s">
        <v>85</v>
      </c>
      <c r="AV473" s="11" t="s">
        <v>85</v>
      </c>
      <c r="AW473" s="11" t="s">
        <v>32</v>
      </c>
      <c r="AX473" s="11" t="s">
        <v>76</v>
      </c>
      <c r="AY473" s="238" t="s">
        <v>195</v>
      </c>
    </row>
    <row r="474" s="11" customFormat="1">
      <c r="A474" s="11"/>
      <c r="B474" s="228"/>
      <c r="C474" s="229"/>
      <c r="D474" s="213" t="s">
        <v>199</v>
      </c>
      <c r="E474" s="230" t="s">
        <v>1</v>
      </c>
      <c r="F474" s="231" t="s">
        <v>4163</v>
      </c>
      <c r="G474" s="229"/>
      <c r="H474" s="232">
        <v>-748.15899999999999</v>
      </c>
      <c r="I474" s="233"/>
      <c r="J474" s="229"/>
      <c r="K474" s="229"/>
      <c r="L474" s="234"/>
      <c r="M474" s="235"/>
      <c r="N474" s="236"/>
      <c r="O474" s="236"/>
      <c r="P474" s="236"/>
      <c r="Q474" s="236"/>
      <c r="R474" s="236"/>
      <c r="S474" s="236"/>
      <c r="T474" s="237"/>
      <c r="U474" s="11"/>
      <c r="V474" s="11"/>
      <c r="W474" s="11"/>
      <c r="X474" s="11"/>
      <c r="Y474" s="11"/>
      <c r="Z474" s="11"/>
      <c r="AA474" s="11"/>
      <c r="AB474" s="11"/>
      <c r="AC474" s="11"/>
      <c r="AD474" s="11"/>
      <c r="AE474" s="11"/>
      <c r="AT474" s="238" t="s">
        <v>199</v>
      </c>
      <c r="AU474" s="238" t="s">
        <v>85</v>
      </c>
      <c r="AV474" s="11" t="s">
        <v>85</v>
      </c>
      <c r="AW474" s="11" t="s">
        <v>32</v>
      </c>
      <c r="AX474" s="11" t="s">
        <v>76</v>
      </c>
      <c r="AY474" s="238" t="s">
        <v>195</v>
      </c>
    </row>
    <row r="475" s="16" customFormat="1">
      <c r="A475" s="16"/>
      <c r="B475" s="298"/>
      <c r="C475" s="299"/>
      <c r="D475" s="213" t="s">
        <v>199</v>
      </c>
      <c r="E475" s="300" t="s">
        <v>1</v>
      </c>
      <c r="F475" s="301" t="s">
        <v>1498</v>
      </c>
      <c r="G475" s="299"/>
      <c r="H475" s="302">
        <v>4128.3919999999998</v>
      </c>
      <c r="I475" s="303"/>
      <c r="J475" s="299"/>
      <c r="K475" s="299"/>
      <c r="L475" s="304"/>
      <c r="M475" s="305"/>
      <c r="N475" s="306"/>
      <c r="O475" s="306"/>
      <c r="P475" s="306"/>
      <c r="Q475" s="306"/>
      <c r="R475" s="306"/>
      <c r="S475" s="306"/>
      <c r="T475" s="307"/>
      <c r="U475" s="16"/>
      <c r="V475" s="16"/>
      <c r="W475" s="16"/>
      <c r="X475" s="16"/>
      <c r="Y475" s="16"/>
      <c r="Z475" s="16"/>
      <c r="AA475" s="16"/>
      <c r="AB475" s="16"/>
      <c r="AC475" s="16"/>
      <c r="AD475" s="16"/>
      <c r="AE475" s="16"/>
      <c r="AT475" s="308" t="s">
        <v>199</v>
      </c>
      <c r="AU475" s="308" t="s">
        <v>85</v>
      </c>
      <c r="AV475" s="16" t="s">
        <v>229</v>
      </c>
      <c r="AW475" s="16" t="s">
        <v>32</v>
      </c>
      <c r="AX475" s="16" t="s">
        <v>76</v>
      </c>
      <c r="AY475" s="308" t="s">
        <v>195</v>
      </c>
    </row>
    <row r="476" s="11" customFormat="1">
      <c r="A476" s="11"/>
      <c r="B476" s="228"/>
      <c r="C476" s="229"/>
      <c r="D476" s="213" t="s">
        <v>199</v>
      </c>
      <c r="E476" s="230" t="s">
        <v>1</v>
      </c>
      <c r="F476" s="231" t="s">
        <v>4164</v>
      </c>
      <c r="G476" s="229"/>
      <c r="H476" s="232">
        <v>7431.1059999999998</v>
      </c>
      <c r="I476" s="233"/>
      <c r="J476" s="229"/>
      <c r="K476" s="229"/>
      <c r="L476" s="234"/>
      <c r="M476" s="235"/>
      <c r="N476" s="236"/>
      <c r="O476" s="236"/>
      <c r="P476" s="236"/>
      <c r="Q476" s="236"/>
      <c r="R476" s="236"/>
      <c r="S476" s="236"/>
      <c r="T476" s="237"/>
      <c r="U476" s="11"/>
      <c r="V476" s="11"/>
      <c r="W476" s="11"/>
      <c r="X476" s="11"/>
      <c r="Y476" s="11"/>
      <c r="Z476" s="11"/>
      <c r="AA476" s="11"/>
      <c r="AB476" s="11"/>
      <c r="AC476" s="11"/>
      <c r="AD476" s="11"/>
      <c r="AE476" s="11"/>
      <c r="AT476" s="238" t="s">
        <v>199</v>
      </c>
      <c r="AU476" s="238" t="s">
        <v>85</v>
      </c>
      <c r="AV476" s="11" t="s">
        <v>85</v>
      </c>
      <c r="AW476" s="11" t="s">
        <v>32</v>
      </c>
      <c r="AX476" s="11" t="s">
        <v>83</v>
      </c>
      <c r="AY476" s="238" t="s">
        <v>195</v>
      </c>
    </row>
    <row r="477" s="2" customFormat="1" ht="16.5" customHeight="1">
      <c r="A477" s="39"/>
      <c r="B477" s="40"/>
      <c r="C477" s="200" t="s">
        <v>413</v>
      </c>
      <c r="D477" s="200" t="s">
        <v>191</v>
      </c>
      <c r="E477" s="201" t="s">
        <v>1632</v>
      </c>
      <c r="F477" s="202" t="s">
        <v>1633</v>
      </c>
      <c r="G477" s="203" t="s">
        <v>1237</v>
      </c>
      <c r="H477" s="204">
        <v>4996.5510000000004</v>
      </c>
      <c r="I477" s="205"/>
      <c r="J477" s="206">
        <f>ROUND(I477*H477,2)</f>
        <v>0</v>
      </c>
      <c r="K477" s="202" t="s">
        <v>1412</v>
      </c>
      <c r="L477" s="45"/>
      <c r="M477" s="207" t="s">
        <v>1</v>
      </c>
      <c r="N477" s="208" t="s">
        <v>41</v>
      </c>
      <c r="O477" s="92"/>
      <c r="P477" s="209">
        <f>O477*H477</f>
        <v>0</v>
      </c>
      <c r="Q477" s="209">
        <v>0</v>
      </c>
      <c r="R477" s="209">
        <f>Q477*H477</f>
        <v>0</v>
      </c>
      <c r="S477" s="209">
        <v>0</v>
      </c>
      <c r="T477" s="210">
        <f>S477*H477</f>
        <v>0</v>
      </c>
      <c r="U477" s="39"/>
      <c r="V477" s="39"/>
      <c r="W477" s="39"/>
      <c r="X477" s="39"/>
      <c r="Y477" s="39"/>
      <c r="Z477" s="39"/>
      <c r="AA477" s="39"/>
      <c r="AB477" s="39"/>
      <c r="AC477" s="39"/>
      <c r="AD477" s="39"/>
      <c r="AE477" s="39"/>
      <c r="AR477" s="211" t="s">
        <v>234</v>
      </c>
      <c r="AT477" s="211" t="s">
        <v>191</v>
      </c>
      <c r="AU477" s="211" t="s">
        <v>85</v>
      </c>
      <c r="AY477" s="18" t="s">
        <v>195</v>
      </c>
      <c r="BE477" s="212">
        <f>IF(N477="základní",J477,0)</f>
        <v>0</v>
      </c>
      <c r="BF477" s="212">
        <f>IF(N477="snížená",J477,0)</f>
        <v>0</v>
      </c>
      <c r="BG477" s="212">
        <f>IF(N477="zákl. přenesená",J477,0)</f>
        <v>0</v>
      </c>
      <c r="BH477" s="212">
        <f>IF(N477="sníž. přenesená",J477,0)</f>
        <v>0</v>
      </c>
      <c r="BI477" s="212">
        <f>IF(N477="nulová",J477,0)</f>
        <v>0</v>
      </c>
      <c r="BJ477" s="18" t="s">
        <v>83</v>
      </c>
      <c r="BK477" s="212">
        <f>ROUND(I477*H477,2)</f>
        <v>0</v>
      </c>
      <c r="BL477" s="18" t="s">
        <v>234</v>
      </c>
      <c r="BM477" s="211" t="s">
        <v>4165</v>
      </c>
    </row>
    <row r="478" s="11" customFormat="1">
      <c r="A478" s="11"/>
      <c r="B478" s="228"/>
      <c r="C478" s="229"/>
      <c r="D478" s="213" t="s">
        <v>199</v>
      </c>
      <c r="E478" s="230" t="s">
        <v>1</v>
      </c>
      <c r="F478" s="231" t="s">
        <v>4166</v>
      </c>
      <c r="G478" s="229"/>
      <c r="H478" s="232">
        <v>3659.114</v>
      </c>
      <c r="I478" s="233"/>
      <c r="J478" s="229"/>
      <c r="K478" s="229"/>
      <c r="L478" s="234"/>
      <c r="M478" s="235"/>
      <c r="N478" s="236"/>
      <c r="O478" s="236"/>
      <c r="P478" s="236"/>
      <c r="Q478" s="236"/>
      <c r="R478" s="236"/>
      <c r="S478" s="236"/>
      <c r="T478" s="237"/>
      <c r="U478" s="11"/>
      <c r="V478" s="11"/>
      <c r="W478" s="11"/>
      <c r="X478" s="11"/>
      <c r="Y478" s="11"/>
      <c r="Z478" s="11"/>
      <c r="AA478" s="11"/>
      <c r="AB478" s="11"/>
      <c r="AC478" s="11"/>
      <c r="AD478" s="11"/>
      <c r="AE478" s="11"/>
      <c r="AT478" s="238" t="s">
        <v>199</v>
      </c>
      <c r="AU478" s="238" t="s">
        <v>85</v>
      </c>
      <c r="AV478" s="11" t="s">
        <v>85</v>
      </c>
      <c r="AW478" s="11" t="s">
        <v>32</v>
      </c>
      <c r="AX478" s="11" t="s">
        <v>76</v>
      </c>
      <c r="AY478" s="238" t="s">
        <v>195</v>
      </c>
    </row>
    <row r="479" s="11" customFormat="1">
      <c r="A479" s="11"/>
      <c r="B479" s="228"/>
      <c r="C479" s="229"/>
      <c r="D479" s="213" t="s">
        <v>199</v>
      </c>
      <c r="E479" s="230" t="s">
        <v>1</v>
      </c>
      <c r="F479" s="231" t="s">
        <v>4167</v>
      </c>
      <c r="G479" s="229"/>
      <c r="H479" s="232">
        <v>469.27800000000002</v>
      </c>
      <c r="I479" s="233"/>
      <c r="J479" s="229"/>
      <c r="K479" s="229"/>
      <c r="L479" s="234"/>
      <c r="M479" s="235"/>
      <c r="N479" s="236"/>
      <c r="O479" s="236"/>
      <c r="P479" s="236"/>
      <c r="Q479" s="236"/>
      <c r="R479" s="236"/>
      <c r="S479" s="236"/>
      <c r="T479" s="237"/>
      <c r="U479" s="11"/>
      <c r="V479" s="11"/>
      <c r="W479" s="11"/>
      <c r="X479" s="11"/>
      <c r="Y479" s="11"/>
      <c r="Z479" s="11"/>
      <c r="AA479" s="11"/>
      <c r="AB479" s="11"/>
      <c r="AC479" s="11"/>
      <c r="AD479" s="11"/>
      <c r="AE479" s="11"/>
      <c r="AT479" s="238" t="s">
        <v>199</v>
      </c>
      <c r="AU479" s="238" t="s">
        <v>85</v>
      </c>
      <c r="AV479" s="11" t="s">
        <v>85</v>
      </c>
      <c r="AW479" s="11" t="s">
        <v>32</v>
      </c>
      <c r="AX479" s="11" t="s">
        <v>76</v>
      </c>
      <c r="AY479" s="238" t="s">
        <v>195</v>
      </c>
    </row>
    <row r="480" s="11" customFormat="1">
      <c r="A480" s="11"/>
      <c r="B480" s="228"/>
      <c r="C480" s="229"/>
      <c r="D480" s="213" t="s">
        <v>199</v>
      </c>
      <c r="E480" s="230" t="s">
        <v>1</v>
      </c>
      <c r="F480" s="231" t="s">
        <v>4168</v>
      </c>
      <c r="G480" s="229"/>
      <c r="H480" s="232">
        <v>868.15899999999999</v>
      </c>
      <c r="I480" s="233"/>
      <c r="J480" s="229"/>
      <c r="K480" s="229"/>
      <c r="L480" s="234"/>
      <c r="M480" s="235"/>
      <c r="N480" s="236"/>
      <c r="O480" s="236"/>
      <c r="P480" s="236"/>
      <c r="Q480" s="236"/>
      <c r="R480" s="236"/>
      <c r="S480" s="236"/>
      <c r="T480" s="237"/>
      <c r="U480" s="11"/>
      <c r="V480" s="11"/>
      <c r="W480" s="11"/>
      <c r="X480" s="11"/>
      <c r="Y480" s="11"/>
      <c r="Z480" s="11"/>
      <c r="AA480" s="11"/>
      <c r="AB480" s="11"/>
      <c r="AC480" s="11"/>
      <c r="AD480" s="11"/>
      <c r="AE480" s="11"/>
      <c r="AT480" s="238" t="s">
        <v>199</v>
      </c>
      <c r="AU480" s="238" t="s">
        <v>85</v>
      </c>
      <c r="AV480" s="11" t="s">
        <v>85</v>
      </c>
      <c r="AW480" s="11" t="s">
        <v>32</v>
      </c>
      <c r="AX480" s="11" t="s">
        <v>76</v>
      </c>
      <c r="AY480" s="238" t="s">
        <v>195</v>
      </c>
    </row>
    <row r="481" s="15" customFormat="1">
      <c r="A481" s="15"/>
      <c r="B481" s="287"/>
      <c r="C481" s="288"/>
      <c r="D481" s="213" t="s">
        <v>199</v>
      </c>
      <c r="E481" s="289" t="s">
        <v>1</v>
      </c>
      <c r="F481" s="290" t="s">
        <v>1422</v>
      </c>
      <c r="G481" s="288"/>
      <c r="H481" s="291">
        <v>4996.5510000000004</v>
      </c>
      <c r="I481" s="292"/>
      <c r="J481" s="288"/>
      <c r="K481" s="288"/>
      <c r="L481" s="293"/>
      <c r="M481" s="294"/>
      <c r="N481" s="295"/>
      <c r="O481" s="295"/>
      <c r="P481" s="295"/>
      <c r="Q481" s="295"/>
      <c r="R481" s="295"/>
      <c r="S481" s="295"/>
      <c r="T481" s="296"/>
      <c r="U481" s="15"/>
      <c r="V481" s="15"/>
      <c r="W481" s="15"/>
      <c r="X481" s="15"/>
      <c r="Y481" s="15"/>
      <c r="Z481" s="15"/>
      <c r="AA481" s="15"/>
      <c r="AB481" s="15"/>
      <c r="AC481" s="15"/>
      <c r="AD481" s="15"/>
      <c r="AE481" s="15"/>
      <c r="AT481" s="297" t="s">
        <v>199</v>
      </c>
      <c r="AU481" s="297" t="s">
        <v>85</v>
      </c>
      <c r="AV481" s="15" t="s">
        <v>234</v>
      </c>
      <c r="AW481" s="15" t="s">
        <v>32</v>
      </c>
      <c r="AX481" s="15" t="s">
        <v>83</v>
      </c>
      <c r="AY481" s="297" t="s">
        <v>195</v>
      </c>
    </row>
    <row r="482" s="2" customFormat="1" ht="24.15" customHeight="1">
      <c r="A482" s="39"/>
      <c r="B482" s="40"/>
      <c r="C482" s="200" t="s">
        <v>416</v>
      </c>
      <c r="D482" s="200" t="s">
        <v>191</v>
      </c>
      <c r="E482" s="201" t="s">
        <v>1635</v>
      </c>
      <c r="F482" s="202" t="s">
        <v>1636</v>
      </c>
      <c r="G482" s="203" t="s">
        <v>1237</v>
      </c>
      <c r="H482" s="204">
        <v>3600.0549999999998</v>
      </c>
      <c r="I482" s="205"/>
      <c r="J482" s="206">
        <f>ROUND(I482*H482,2)</f>
        <v>0</v>
      </c>
      <c r="K482" s="202" t="s">
        <v>1412</v>
      </c>
      <c r="L482" s="45"/>
      <c r="M482" s="207" t="s">
        <v>1</v>
      </c>
      <c r="N482" s="208" t="s">
        <v>41</v>
      </c>
      <c r="O482" s="92"/>
      <c r="P482" s="209">
        <f>O482*H482</f>
        <v>0</v>
      </c>
      <c r="Q482" s="209">
        <v>0</v>
      </c>
      <c r="R482" s="209">
        <f>Q482*H482</f>
        <v>0</v>
      </c>
      <c r="S482" s="209">
        <v>0</v>
      </c>
      <c r="T482" s="210">
        <f>S482*H482</f>
        <v>0</v>
      </c>
      <c r="U482" s="39"/>
      <c r="V482" s="39"/>
      <c r="W482" s="39"/>
      <c r="X482" s="39"/>
      <c r="Y482" s="39"/>
      <c r="Z482" s="39"/>
      <c r="AA482" s="39"/>
      <c r="AB482" s="39"/>
      <c r="AC482" s="39"/>
      <c r="AD482" s="39"/>
      <c r="AE482" s="39"/>
      <c r="AR482" s="211" t="s">
        <v>234</v>
      </c>
      <c r="AT482" s="211" t="s">
        <v>191</v>
      </c>
      <c r="AU482" s="211" t="s">
        <v>85</v>
      </c>
      <c r="AY482" s="18" t="s">
        <v>195</v>
      </c>
      <c r="BE482" s="212">
        <f>IF(N482="základní",J482,0)</f>
        <v>0</v>
      </c>
      <c r="BF482" s="212">
        <f>IF(N482="snížená",J482,0)</f>
        <v>0</v>
      </c>
      <c r="BG482" s="212">
        <f>IF(N482="zákl. přenesená",J482,0)</f>
        <v>0</v>
      </c>
      <c r="BH482" s="212">
        <f>IF(N482="sníž. přenesená",J482,0)</f>
        <v>0</v>
      </c>
      <c r="BI482" s="212">
        <f>IF(N482="nulová",J482,0)</f>
        <v>0</v>
      </c>
      <c r="BJ482" s="18" t="s">
        <v>83</v>
      </c>
      <c r="BK482" s="212">
        <f>ROUND(I482*H482,2)</f>
        <v>0</v>
      </c>
      <c r="BL482" s="18" t="s">
        <v>234</v>
      </c>
      <c r="BM482" s="211" t="s">
        <v>4169</v>
      </c>
    </row>
    <row r="483" s="10" customFormat="1">
      <c r="A483" s="10"/>
      <c r="B483" s="218"/>
      <c r="C483" s="219"/>
      <c r="D483" s="213" t="s">
        <v>199</v>
      </c>
      <c r="E483" s="220" t="s">
        <v>1</v>
      </c>
      <c r="F483" s="221" t="s">
        <v>3936</v>
      </c>
      <c r="G483" s="219"/>
      <c r="H483" s="220" t="s">
        <v>1</v>
      </c>
      <c r="I483" s="222"/>
      <c r="J483" s="219"/>
      <c r="K483" s="219"/>
      <c r="L483" s="223"/>
      <c r="M483" s="224"/>
      <c r="N483" s="225"/>
      <c r="O483" s="225"/>
      <c r="P483" s="225"/>
      <c r="Q483" s="225"/>
      <c r="R483" s="225"/>
      <c r="S483" s="225"/>
      <c r="T483" s="226"/>
      <c r="U483" s="10"/>
      <c r="V483" s="10"/>
      <c r="W483" s="10"/>
      <c r="X483" s="10"/>
      <c r="Y483" s="10"/>
      <c r="Z483" s="10"/>
      <c r="AA483" s="10"/>
      <c r="AB483" s="10"/>
      <c r="AC483" s="10"/>
      <c r="AD483" s="10"/>
      <c r="AE483" s="10"/>
      <c r="AT483" s="227" t="s">
        <v>199</v>
      </c>
      <c r="AU483" s="227" t="s">
        <v>85</v>
      </c>
      <c r="AV483" s="10" t="s">
        <v>83</v>
      </c>
      <c r="AW483" s="10" t="s">
        <v>32</v>
      </c>
      <c r="AX483" s="10" t="s">
        <v>76</v>
      </c>
      <c r="AY483" s="227" t="s">
        <v>195</v>
      </c>
    </row>
    <row r="484" s="11" customFormat="1">
      <c r="A484" s="11"/>
      <c r="B484" s="228"/>
      <c r="C484" s="229"/>
      <c r="D484" s="213" t="s">
        <v>199</v>
      </c>
      <c r="E484" s="230" t="s">
        <v>1</v>
      </c>
      <c r="F484" s="231" t="s">
        <v>4170</v>
      </c>
      <c r="G484" s="229"/>
      <c r="H484" s="232">
        <v>4876.5519999999997</v>
      </c>
      <c r="I484" s="233"/>
      <c r="J484" s="229"/>
      <c r="K484" s="229"/>
      <c r="L484" s="234"/>
      <c r="M484" s="235"/>
      <c r="N484" s="236"/>
      <c r="O484" s="236"/>
      <c r="P484" s="236"/>
      <c r="Q484" s="236"/>
      <c r="R484" s="236"/>
      <c r="S484" s="236"/>
      <c r="T484" s="237"/>
      <c r="U484" s="11"/>
      <c r="V484" s="11"/>
      <c r="W484" s="11"/>
      <c r="X484" s="11"/>
      <c r="Y484" s="11"/>
      <c r="Z484" s="11"/>
      <c r="AA484" s="11"/>
      <c r="AB484" s="11"/>
      <c r="AC484" s="11"/>
      <c r="AD484" s="11"/>
      <c r="AE484" s="11"/>
      <c r="AT484" s="238" t="s">
        <v>199</v>
      </c>
      <c r="AU484" s="238" t="s">
        <v>85</v>
      </c>
      <c r="AV484" s="11" t="s">
        <v>85</v>
      </c>
      <c r="AW484" s="11" t="s">
        <v>32</v>
      </c>
      <c r="AX484" s="11" t="s">
        <v>76</v>
      </c>
      <c r="AY484" s="238" t="s">
        <v>195</v>
      </c>
    </row>
    <row r="485" s="11" customFormat="1">
      <c r="A485" s="11"/>
      <c r="B485" s="228"/>
      <c r="C485" s="229"/>
      <c r="D485" s="213" t="s">
        <v>199</v>
      </c>
      <c r="E485" s="230" t="s">
        <v>1</v>
      </c>
      <c r="F485" s="231" t="s">
        <v>4171</v>
      </c>
      <c r="G485" s="229"/>
      <c r="H485" s="232">
        <v>-246.74500000000001</v>
      </c>
      <c r="I485" s="233"/>
      <c r="J485" s="229"/>
      <c r="K485" s="229"/>
      <c r="L485" s="234"/>
      <c r="M485" s="235"/>
      <c r="N485" s="236"/>
      <c r="O485" s="236"/>
      <c r="P485" s="236"/>
      <c r="Q485" s="236"/>
      <c r="R485" s="236"/>
      <c r="S485" s="236"/>
      <c r="T485" s="237"/>
      <c r="U485" s="11"/>
      <c r="V485" s="11"/>
      <c r="W485" s="11"/>
      <c r="X485" s="11"/>
      <c r="Y485" s="11"/>
      <c r="Z485" s="11"/>
      <c r="AA485" s="11"/>
      <c r="AB485" s="11"/>
      <c r="AC485" s="11"/>
      <c r="AD485" s="11"/>
      <c r="AE485" s="11"/>
      <c r="AT485" s="238" t="s">
        <v>199</v>
      </c>
      <c r="AU485" s="238" t="s">
        <v>85</v>
      </c>
      <c r="AV485" s="11" t="s">
        <v>85</v>
      </c>
      <c r="AW485" s="11" t="s">
        <v>32</v>
      </c>
      <c r="AX485" s="11" t="s">
        <v>76</v>
      </c>
      <c r="AY485" s="238" t="s">
        <v>195</v>
      </c>
    </row>
    <row r="486" s="11" customFormat="1">
      <c r="A486" s="11"/>
      <c r="B486" s="228"/>
      <c r="C486" s="229"/>
      <c r="D486" s="213" t="s">
        <v>199</v>
      </c>
      <c r="E486" s="230" t="s">
        <v>1</v>
      </c>
      <c r="F486" s="231" t="s">
        <v>4172</v>
      </c>
      <c r="G486" s="229"/>
      <c r="H486" s="232">
        <v>-1029.752</v>
      </c>
      <c r="I486" s="233"/>
      <c r="J486" s="229"/>
      <c r="K486" s="229"/>
      <c r="L486" s="234"/>
      <c r="M486" s="235"/>
      <c r="N486" s="236"/>
      <c r="O486" s="236"/>
      <c r="P486" s="236"/>
      <c r="Q486" s="236"/>
      <c r="R486" s="236"/>
      <c r="S486" s="236"/>
      <c r="T486" s="237"/>
      <c r="U486" s="11"/>
      <c r="V486" s="11"/>
      <c r="W486" s="11"/>
      <c r="X486" s="11"/>
      <c r="Y486" s="11"/>
      <c r="Z486" s="11"/>
      <c r="AA486" s="11"/>
      <c r="AB486" s="11"/>
      <c r="AC486" s="11"/>
      <c r="AD486" s="11"/>
      <c r="AE486" s="11"/>
      <c r="AT486" s="238" t="s">
        <v>199</v>
      </c>
      <c r="AU486" s="238" t="s">
        <v>85</v>
      </c>
      <c r="AV486" s="11" t="s">
        <v>85</v>
      </c>
      <c r="AW486" s="11" t="s">
        <v>32</v>
      </c>
      <c r="AX486" s="11" t="s">
        <v>76</v>
      </c>
      <c r="AY486" s="238" t="s">
        <v>195</v>
      </c>
    </row>
    <row r="487" s="15" customFormat="1">
      <c r="A487" s="15"/>
      <c r="B487" s="287"/>
      <c r="C487" s="288"/>
      <c r="D487" s="213" t="s">
        <v>199</v>
      </c>
      <c r="E487" s="289" t="s">
        <v>1</v>
      </c>
      <c r="F487" s="290" t="s">
        <v>1422</v>
      </c>
      <c r="G487" s="288"/>
      <c r="H487" s="291">
        <v>3600.0549999999998</v>
      </c>
      <c r="I487" s="292"/>
      <c r="J487" s="288"/>
      <c r="K487" s="288"/>
      <c r="L487" s="293"/>
      <c r="M487" s="294"/>
      <c r="N487" s="295"/>
      <c r="O487" s="295"/>
      <c r="P487" s="295"/>
      <c r="Q487" s="295"/>
      <c r="R487" s="295"/>
      <c r="S487" s="295"/>
      <c r="T487" s="296"/>
      <c r="U487" s="15"/>
      <c r="V487" s="15"/>
      <c r="W487" s="15"/>
      <c r="X487" s="15"/>
      <c r="Y487" s="15"/>
      <c r="Z487" s="15"/>
      <c r="AA487" s="15"/>
      <c r="AB487" s="15"/>
      <c r="AC487" s="15"/>
      <c r="AD487" s="15"/>
      <c r="AE487" s="15"/>
      <c r="AT487" s="297" t="s">
        <v>199</v>
      </c>
      <c r="AU487" s="297" t="s">
        <v>85</v>
      </c>
      <c r="AV487" s="15" t="s">
        <v>234</v>
      </c>
      <c r="AW487" s="15" t="s">
        <v>32</v>
      </c>
      <c r="AX487" s="15" t="s">
        <v>83</v>
      </c>
      <c r="AY487" s="297" t="s">
        <v>195</v>
      </c>
    </row>
    <row r="488" s="11" customFormat="1">
      <c r="A488" s="11"/>
      <c r="B488" s="228"/>
      <c r="C488" s="229"/>
      <c r="D488" s="213" t="s">
        <v>199</v>
      </c>
      <c r="E488" s="230" t="s">
        <v>1</v>
      </c>
      <c r="F488" s="231" t="s">
        <v>4173</v>
      </c>
      <c r="G488" s="229"/>
      <c r="H488" s="232">
        <v>3600.0549999999998</v>
      </c>
      <c r="I488" s="233"/>
      <c r="J488" s="229"/>
      <c r="K488" s="229"/>
      <c r="L488" s="234"/>
      <c r="M488" s="235"/>
      <c r="N488" s="236"/>
      <c r="O488" s="236"/>
      <c r="P488" s="236"/>
      <c r="Q488" s="236"/>
      <c r="R488" s="236"/>
      <c r="S488" s="236"/>
      <c r="T488" s="237"/>
      <c r="U488" s="11"/>
      <c r="V488" s="11"/>
      <c r="W488" s="11"/>
      <c r="X488" s="11"/>
      <c r="Y488" s="11"/>
      <c r="Z488" s="11"/>
      <c r="AA488" s="11"/>
      <c r="AB488" s="11"/>
      <c r="AC488" s="11"/>
      <c r="AD488" s="11"/>
      <c r="AE488" s="11"/>
      <c r="AT488" s="238" t="s">
        <v>199</v>
      </c>
      <c r="AU488" s="238" t="s">
        <v>85</v>
      </c>
      <c r="AV488" s="11" t="s">
        <v>85</v>
      </c>
      <c r="AW488" s="11" t="s">
        <v>32</v>
      </c>
      <c r="AX488" s="11" t="s">
        <v>76</v>
      </c>
      <c r="AY488" s="238" t="s">
        <v>195</v>
      </c>
    </row>
    <row r="489" s="11" customFormat="1">
      <c r="A489" s="11"/>
      <c r="B489" s="228"/>
      <c r="C489" s="229"/>
      <c r="D489" s="213" t="s">
        <v>199</v>
      </c>
      <c r="E489" s="230" t="s">
        <v>1</v>
      </c>
      <c r="F489" s="231" t="s">
        <v>4174</v>
      </c>
      <c r="G489" s="229"/>
      <c r="H489" s="232">
        <v>-1025.578</v>
      </c>
      <c r="I489" s="233"/>
      <c r="J489" s="229"/>
      <c r="K489" s="229"/>
      <c r="L489" s="234"/>
      <c r="M489" s="235"/>
      <c r="N489" s="236"/>
      <c r="O489" s="236"/>
      <c r="P489" s="236"/>
      <c r="Q489" s="236"/>
      <c r="R489" s="236"/>
      <c r="S489" s="236"/>
      <c r="T489" s="237"/>
      <c r="U489" s="11"/>
      <c r="V489" s="11"/>
      <c r="W489" s="11"/>
      <c r="X489" s="11"/>
      <c r="Y489" s="11"/>
      <c r="Z489" s="11"/>
      <c r="AA489" s="11"/>
      <c r="AB489" s="11"/>
      <c r="AC489" s="11"/>
      <c r="AD489" s="11"/>
      <c r="AE489" s="11"/>
      <c r="AT489" s="238" t="s">
        <v>199</v>
      </c>
      <c r="AU489" s="238" t="s">
        <v>85</v>
      </c>
      <c r="AV489" s="11" t="s">
        <v>85</v>
      </c>
      <c r="AW489" s="11" t="s">
        <v>32</v>
      </c>
      <c r="AX489" s="11" t="s">
        <v>76</v>
      </c>
      <c r="AY489" s="238" t="s">
        <v>195</v>
      </c>
    </row>
    <row r="490" s="11" customFormat="1">
      <c r="A490" s="11"/>
      <c r="B490" s="228"/>
      <c r="C490" s="229"/>
      <c r="D490" s="213" t="s">
        <v>199</v>
      </c>
      <c r="E490" s="230" t="s">
        <v>1</v>
      </c>
      <c r="F490" s="231" t="s">
        <v>4175</v>
      </c>
      <c r="G490" s="229"/>
      <c r="H490" s="232">
        <v>-1107.877</v>
      </c>
      <c r="I490" s="233"/>
      <c r="J490" s="229"/>
      <c r="K490" s="229"/>
      <c r="L490" s="234"/>
      <c r="M490" s="235"/>
      <c r="N490" s="236"/>
      <c r="O490" s="236"/>
      <c r="P490" s="236"/>
      <c r="Q490" s="236"/>
      <c r="R490" s="236"/>
      <c r="S490" s="236"/>
      <c r="T490" s="237"/>
      <c r="U490" s="11"/>
      <c r="V490" s="11"/>
      <c r="W490" s="11"/>
      <c r="X490" s="11"/>
      <c r="Y490" s="11"/>
      <c r="Z490" s="11"/>
      <c r="AA490" s="11"/>
      <c r="AB490" s="11"/>
      <c r="AC490" s="11"/>
      <c r="AD490" s="11"/>
      <c r="AE490" s="11"/>
      <c r="AT490" s="238" t="s">
        <v>199</v>
      </c>
      <c r="AU490" s="238" t="s">
        <v>85</v>
      </c>
      <c r="AV490" s="11" t="s">
        <v>85</v>
      </c>
      <c r="AW490" s="11" t="s">
        <v>32</v>
      </c>
      <c r="AX490" s="11" t="s">
        <v>76</v>
      </c>
      <c r="AY490" s="238" t="s">
        <v>195</v>
      </c>
    </row>
    <row r="491" s="11" customFormat="1">
      <c r="A491" s="11"/>
      <c r="B491" s="228"/>
      <c r="C491" s="229"/>
      <c r="D491" s="213" t="s">
        <v>199</v>
      </c>
      <c r="E491" s="230" t="s">
        <v>1</v>
      </c>
      <c r="F491" s="231" t="s">
        <v>4176</v>
      </c>
      <c r="G491" s="229"/>
      <c r="H491" s="232">
        <v>-1206.096</v>
      </c>
      <c r="I491" s="233"/>
      <c r="J491" s="229"/>
      <c r="K491" s="229"/>
      <c r="L491" s="234"/>
      <c r="M491" s="235"/>
      <c r="N491" s="236"/>
      <c r="O491" s="236"/>
      <c r="P491" s="236"/>
      <c r="Q491" s="236"/>
      <c r="R491" s="236"/>
      <c r="S491" s="236"/>
      <c r="T491" s="237"/>
      <c r="U491" s="11"/>
      <c r="V491" s="11"/>
      <c r="W491" s="11"/>
      <c r="X491" s="11"/>
      <c r="Y491" s="11"/>
      <c r="Z491" s="11"/>
      <c r="AA491" s="11"/>
      <c r="AB491" s="11"/>
      <c r="AC491" s="11"/>
      <c r="AD491" s="11"/>
      <c r="AE491" s="11"/>
      <c r="AT491" s="238" t="s">
        <v>199</v>
      </c>
      <c r="AU491" s="238" t="s">
        <v>85</v>
      </c>
      <c r="AV491" s="11" t="s">
        <v>85</v>
      </c>
      <c r="AW491" s="11" t="s">
        <v>32</v>
      </c>
      <c r="AX491" s="11" t="s">
        <v>76</v>
      </c>
      <c r="AY491" s="238" t="s">
        <v>195</v>
      </c>
    </row>
    <row r="492" s="16" customFormat="1">
      <c r="A492" s="16"/>
      <c r="B492" s="298"/>
      <c r="C492" s="299"/>
      <c r="D492" s="213" t="s">
        <v>199</v>
      </c>
      <c r="E492" s="300" t="s">
        <v>1</v>
      </c>
      <c r="F492" s="301" t="s">
        <v>1498</v>
      </c>
      <c r="G492" s="299"/>
      <c r="H492" s="302">
        <v>260.50400000000002</v>
      </c>
      <c r="I492" s="303"/>
      <c r="J492" s="299"/>
      <c r="K492" s="299"/>
      <c r="L492" s="304"/>
      <c r="M492" s="305"/>
      <c r="N492" s="306"/>
      <c r="O492" s="306"/>
      <c r="P492" s="306"/>
      <c r="Q492" s="306"/>
      <c r="R492" s="306"/>
      <c r="S492" s="306"/>
      <c r="T492" s="307"/>
      <c r="U492" s="16"/>
      <c r="V492" s="16"/>
      <c r="W492" s="16"/>
      <c r="X492" s="16"/>
      <c r="Y492" s="16"/>
      <c r="Z492" s="16"/>
      <c r="AA492" s="16"/>
      <c r="AB492" s="16"/>
      <c r="AC492" s="16"/>
      <c r="AD492" s="16"/>
      <c r="AE492" s="16"/>
      <c r="AT492" s="308" t="s">
        <v>199</v>
      </c>
      <c r="AU492" s="308" t="s">
        <v>85</v>
      </c>
      <c r="AV492" s="16" t="s">
        <v>229</v>
      </c>
      <c r="AW492" s="16" t="s">
        <v>32</v>
      </c>
      <c r="AX492" s="16" t="s">
        <v>76</v>
      </c>
      <c r="AY492" s="308" t="s">
        <v>195</v>
      </c>
    </row>
    <row r="493" s="11" customFormat="1">
      <c r="A493" s="11"/>
      <c r="B493" s="228"/>
      <c r="C493" s="229"/>
      <c r="D493" s="213" t="s">
        <v>199</v>
      </c>
      <c r="E493" s="230" t="s">
        <v>1</v>
      </c>
      <c r="F493" s="231" t="s">
        <v>4130</v>
      </c>
      <c r="G493" s="229"/>
      <c r="H493" s="232">
        <v>260.50400000000002</v>
      </c>
      <c r="I493" s="233"/>
      <c r="J493" s="229"/>
      <c r="K493" s="229"/>
      <c r="L493" s="234"/>
      <c r="M493" s="235"/>
      <c r="N493" s="236"/>
      <c r="O493" s="236"/>
      <c r="P493" s="236"/>
      <c r="Q493" s="236"/>
      <c r="R493" s="236"/>
      <c r="S493" s="236"/>
      <c r="T493" s="237"/>
      <c r="U493" s="11"/>
      <c r="V493" s="11"/>
      <c r="W493" s="11"/>
      <c r="X493" s="11"/>
      <c r="Y493" s="11"/>
      <c r="Z493" s="11"/>
      <c r="AA493" s="11"/>
      <c r="AB493" s="11"/>
      <c r="AC493" s="11"/>
      <c r="AD493" s="11"/>
      <c r="AE493" s="11"/>
      <c r="AT493" s="238" t="s">
        <v>199</v>
      </c>
      <c r="AU493" s="238" t="s">
        <v>85</v>
      </c>
      <c r="AV493" s="11" t="s">
        <v>85</v>
      </c>
      <c r="AW493" s="11" t="s">
        <v>32</v>
      </c>
      <c r="AX493" s="11" t="s">
        <v>76</v>
      </c>
      <c r="AY493" s="238" t="s">
        <v>195</v>
      </c>
    </row>
    <row r="494" s="11" customFormat="1">
      <c r="A494" s="11"/>
      <c r="B494" s="228"/>
      <c r="C494" s="229"/>
      <c r="D494" s="213" t="s">
        <v>199</v>
      </c>
      <c r="E494" s="230" t="s">
        <v>1</v>
      </c>
      <c r="F494" s="231" t="s">
        <v>4131</v>
      </c>
      <c r="G494" s="229"/>
      <c r="H494" s="232">
        <v>487.65499999999997</v>
      </c>
      <c r="I494" s="233"/>
      <c r="J494" s="229"/>
      <c r="K494" s="229"/>
      <c r="L494" s="234"/>
      <c r="M494" s="235"/>
      <c r="N494" s="236"/>
      <c r="O494" s="236"/>
      <c r="P494" s="236"/>
      <c r="Q494" s="236"/>
      <c r="R494" s="236"/>
      <c r="S494" s="236"/>
      <c r="T494" s="237"/>
      <c r="U494" s="11"/>
      <c r="V494" s="11"/>
      <c r="W494" s="11"/>
      <c r="X494" s="11"/>
      <c r="Y494" s="11"/>
      <c r="Z494" s="11"/>
      <c r="AA494" s="11"/>
      <c r="AB494" s="11"/>
      <c r="AC494" s="11"/>
      <c r="AD494" s="11"/>
      <c r="AE494" s="11"/>
      <c r="AT494" s="238" t="s">
        <v>199</v>
      </c>
      <c r="AU494" s="238" t="s">
        <v>85</v>
      </c>
      <c r="AV494" s="11" t="s">
        <v>85</v>
      </c>
      <c r="AW494" s="11" t="s">
        <v>32</v>
      </c>
      <c r="AX494" s="11" t="s">
        <v>76</v>
      </c>
      <c r="AY494" s="238" t="s">
        <v>195</v>
      </c>
    </row>
    <row r="495" s="16" customFormat="1">
      <c r="A495" s="16"/>
      <c r="B495" s="298"/>
      <c r="C495" s="299"/>
      <c r="D495" s="213" t="s">
        <v>199</v>
      </c>
      <c r="E495" s="300" t="s">
        <v>1</v>
      </c>
      <c r="F495" s="301" t="s">
        <v>1498</v>
      </c>
      <c r="G495" s="299"/>
      <c r="H495" s="302">
        <v>748.15899999999999</v>
      </c>
      <c r="I495" s="303"/>
      <c r="J495" s="299"/>
      <c r="K495" s="299"/>
      <c r="L495" s="304"/>
      <c r="M495" s="305"/>
      <c r="N495" s="306"/>
      <c r="O495" s="306"/>
      <c r="P495" s="306"/>
      <c r="Q495" s="306"/>
      <c r="R495" s="306"/>
      <c r="S495" s="306"/>
      <c r="T495" s="307"/>
      <c r="U495" s="16"/>
      <c r="V495" s="16"/>
      <c r="W495" s="16"/>
      <c r="X495" s="16"/>
      <c r="Y495" s="16"/>
      <c r="Z495" s="16"/>
      <c r="AA495" s="16"/>
      <c r="AB495" s="16"/>
      <c r="AC495" s="16"/>
      <c r="AD495" s="16"/>
      <c r="AE495" s="16"/>
      <c r="AT495" s="308" t="s">
        <v>199</v>
      </c>
      <c r="AU495" s="308" t="s">
        <v>85</v>
      </c>
      <c r="AV495" s="16" t="s">
        <v>229</v>
      </c>
      <c r="AW495" s="16" t="s">
        <v>32</v>
      </c>
      <c r="AX495" s="16" t="s">
        <v>76</v>
      </c>
      <c r="AY495" s="308" t="s">
        <v>195</v>
      </c>
    </row>
    <row r="496" s="2" customFormat="1" ht="24.15" customHeight="1">
      <c r="A496" s="39"/>
      <c r="B496" s="40"/>
      <c r="C496" s="262" t="s">
        <v>419</v>
      </c>
      <c r="D496" s="262" t="s">
        <v>224</v>
      </c>
      <c r="E496" s="263" t="s">
        <v>1681</v>
      </c>
      <c r="F496" s="264" t="s">
        <v>1682</v>
      </c>
      <c r="G496" s="265" t="s">
        <v>1237</v>
      </c>
      <c r="H496" s="266">
        <v>689.06700000000001</v>
      </c>
      <c r="I496" s="267"/>
      <c r="J496" s="268">
        <f>ROUND(I496*H496,2)</f>
        <v>0</v>
      </c>
      <c r="K496" s="264" t="s">
        <v>1</v>
      </c>
      <c r="L496" s="269"/>
      <c r="M496" s="270" t="s">
        <v>1</v>
      </c>
      <c r="N496" s="271" t="s">
        <v>41</v>
      </c>
      <c r="O496" s="92"/>
      <c r="P496" s="209">
        <f>O496*H496</f>
        <v>0</v>
      </c>
      <c r="Q496" s="209">
        <v>0</v>
      </c>
      <c r="R496" s="209">
        <f>Q496*H496</f>
        <v>0</v>
      </c>
      <c r="S496" s="209">
        <v>0</v>
      </c>
      <c r="T496" s="210">
        <f>S496*H496</f>
        <v>0</v>
      </c>
      <c r="U496" s="39"/>
      <c r="V496" s="39"/>
      <c r="W496" s="39"/>
      <c r="X496" s="39"/>
      <c r="Y496" s="39"/>
      <c r="Z496" s="39"/>
      <c r="AA496" s="39"/>
      <c r="AB496" s="39"/>
      <c r="AC496" s="39"/>
      <c r="AD496" s="39"/>
      <c r="AE496" s="39"/>
      <c r="AR496" s="211" t="s">
        <v>253</v>
      </c>
      <c r="AT496" s="211" t="s">
        <v>224</v>
      </c>
      <c r="AU496" s="211" t="s">
        <v>85</v>
      </c>
      <c r="AY496" s="18" t="s">
        <v>195</v>
      </c>
      <c r="BE496" s="212">
        <f>IF(N496="základní",J496,0)</f>
        <v>0</v>
      </c>
      <c r="BF496" s="212">
        <f>IF(N496="snížená",J496,0)</f>
        <v>0</v>
      </c>
      <c r="BG496" s="212">
        <f>IF(N496="zákl. přenesená",J496,0)</f>
        <v>0</v>
      </c>
      <c r="BH496" s="212">
        <f>IF(N496="sníž. přenesená",J496,0)</f>
        <v>0</v>
      </c>
      <c r="BI496" s="212">
        <f>IF(N496="nulová",J496,0)</f>
        <v>0</v>
      </c>
      <c r="BJ496" s="18" t="s">
        <v>83</v>
      </c>
      <c r="BK496" s="212">
        <f>ROUND(I496*H496,2)</f>
        <v>0</v>
      </c>
      <c r="BL496" s="18" t="s">
        <v>234</v>
      </c>
      <c r="BM496" s="211" t="s">
        <v>4177</v>
      </c>
    </row>
    <row r="497" s="10" customFormat="1">
      <c r="A497" s="10"/>
      <c r="B497" s="218"/>
      <c r="C497" s="219"/>
      <c r="D497" s="213" t="s">
        <v>199</v>
      </c>
      <c r="E497" s="220" t="s">
        <v>1</v>
      </c>
      <c r="F497" s="221" t="s">
        <v>4178</v>
      </c>
      <c r="G497" s="219"/>
      <c r="H497" s="220" t="s">
        <v>1</v>
      </c>
      <c r="I497" s="222"/>
      <c r="J497" s="219"/>
      <c r="K497" s="219"/>
      <c r="L497" s="223"/>
      <c r="M497" s="224"/>
      <c r="N497" s="225"/>
      <c r="O497" s="225"/>
      <c r="P497" s="225"/>
      <c r="Q497" s="225"/>
      <c r="R497" s="225"/>
      <c r="S497" s="225"/>
      <c r="T497" s="226"/>
      <c r="U497" s="10"/>
      <c r="V497" s="10"/>
      <c r="W497" s="10"/>
      <c r="X497" s="10"/>
      <c r="Y497" s="10"/>
      <c r="Z497" s="10"/>
      <c r="AA497" s="10"/>
      <c r="AB497" s="10"/>
      <c r="AC497" s="10"/>
      <c r="AD497" s="10"/>
      <c r="AE497" s="10"/>
      <c r="AT497" s="227" t="s">
        <v>199</v>
      </c>
      <c r="AU497" s="227" t="s">
        <v>85</v>
      </c>
      <c r="AV497" s="10" t="s">
        <v>83</v>
      </c>
      <c r="AW497" s="10" t="s">
        <v>32</v>
      </c>
      <c r="AX497" s="10" t="s">
        <v>76</v>
      </c>
      <c r="AY497" s="227" t="s">
        <v>195</v>
      </c>
    </row>
    <row r="498" s="10" customFormat="1">
      <c r="A498" s="10"/>
      <c r="B498" s="218"/>
      <c r="C498" s="219"/>
      <c r="D498" s="213" t="s">
        <v>199</v>
      </c>
      <c r="E498" s="220" t="s">
        <v>1</v>
      </c>
      <c r="F498" s="221" t="s">
        <v>4039</v>
      </c>
      <c r="G498" s="219"/>
      <c r="H498" s="220" t="s">
        <v>1</v>
      </c>
      <c r="I498" s="222"/>
      <c r="J498" s="219"/>
      <c r="K498" s="219"/>
      <c r="L498" s="223"/>
      <c r="M498" s="224"/>
      <c r="N498" s="225"/>
      <c r="O498" s="225"/>
      <c r="P498" s="225"/>
      <c r="Q498" s="225"/>
      <c r="R498" s="225"/>
      <c r="S498" s="225"/>
      <c r="T498" s="226"/>
      <c r="U498" s="10"/>
      <c r="V498" s="10"/>
      <c r="W498" s="10"/>
      <c r="X498" s="10"/>
      <c r="Y498" s="10"/>
      <c r="Z498" s="10"/>
      <c r="AA498" s="10"/>
      <c r="AB498" s="10"/>
      <c r="AC498" s="10"/>
      <c r="AD498" s="10"/>
      <c r="AE498" s="10"/>
      <c r="AT498" s="227" t="s">
        <v>199</v>
      </c>
      <c r="AU498" s="227" t="s">
        <v>85</v>
      </c>
      <c r="AV498" s="10" t="s">
        <v>83</v>
      </c>
      <c r="AW498" s="10" t="s">
        <v>32</v>
      </c>
      <c r="AX498" s="10" t="s">
        <v>76</v>
      </c>
      <c r="AY498" s="227" t="s">
        <v>195</v>
      </c>
    </row>
    <row r="499" s="11" customFormat="1">
      <c r="A499" s="11"/>
      <c r="B499" s="228"/>
      <c r="C499" s="229"/>
      <c r="D499" s="213" t="s">
        <v>199</v>
      </c>
      <c r="E499" s="230" t="s">
        <v>1</v>
      </c>
      <c r="F499" s="231" t="s">
        <v>4179</v>
      </c>
      <c r="G499" s="229"/>
      <c r="H499" s="232">
        <v>976.005</v>
      </c>
      <c r="I499" s="233"/>
      <c r="J499" s="229"/>
      <c r="K499" s="229"/>
      <c r="L499" s="234"/>
      <c r="M499" s="235"/>
      <c r="N499" s="236"/>
      <c r="O499" s="236"/>
      <c r="P499" s="236"/>
      <c r="Q499" s="236"/>
      <c r="R499" s="236"/>
      <c r="S499" s="236"/>
      <c r="T499" s="237"/>
      <c r="U499" s="11"/>
      <c r="V499" s="11"/>
      <c r="W499" s="11"/>
      <c r="X499" s="11"/>
      <c r="Y499" s="11"/>
      <c r="Z499" s="11"/>
      <c r="AA499" s="11"/>
      <c r="AB499" s="11"/>
      <c r="AC499" s="11"/>
      <c r="AD499" s="11"/>
      <c r="AE499" s="11"/>
      <c r="AT499" s="238" t="s">
        <v>199</v>
      </c>
      <c r="AU499" s="238" t="s">
        <v>85</v>
      </c>
      <c r="AV499" s="11" t="s">
        <v>85</v>
      </c>
      <c r="AW499" s="11" t="s">
        <v>32</v>
      </c>
      <c r="AX499" s="11" t="s">
        <v>76</v>
      </c>
      <c r="AY499" s="238" t="s">
        <v>195</v>
      </c>
    </row>
    <row r="500" s="11" customFormat="1">
      <c r="A500" s="11"/>
      <c r="B500" s="228"/>
      <c r="C500" s="229"/>
      <c r="D500" s="213" t="s">
        <v>199</v>
      </c>
      <c r="E500" s="230" t="s">
        <v>1</v>
      </c>
      <c r="F500" s="231" t="s">
        <v>4180</v>
      </c>
      <c r="G500" s="229"/>
      <c r="H500" s="232">
        <v>37.274999999999999</v>
      </c>
      <c r="I500" s="233"/>
      <c r="J500" s="229"/>
      <c r="K500" s="229"/>
      <c r="L500" s="234"/>
      <c r="M500" s="235"/>
      <c r="N500" s="236"/>
      <c r="O500" s="236"/>
      <c r="P500" s="236"/>
      <c r="Q500" s="236"/>
      <c r="R500" s="236"/>
      <c r="S500" s="236"/>
      <c r="T500" s="237"/>
      <c r="U500" s="11"/>
      <c r="V500" s="11"/>
      <c r="W500" s="11"/>
      <c r="X500" s="11"/>
      <c r="Y500" s="11"/>
      <c r="Z500" s="11"/>
      <c r="AA500" s="11"/>
      <c r="AB500" s="11"/>
      <c r="AC500" s="11"/>
      <c r="AD500" s="11"/>
      <c r="AE500" s="11"/>
      <c r="AT500" s="238" t="s">
        <v>199</v>
      </c>
      <c r="AU500" s="238" t="s">
        <v>85</v>
      </c>
      <c r="AV500" s="11" t="s">
        <v>85</v>
      </c>
      <c r="AW500" s="11" t="s">
        <v>32</v>
      </c>
      <c r="AX500" s="11" t="s">
        <v>76</v>
      </c>
      <c r="AY500" s="238" t="s">
        <v>195</v>
      </c>
    </row>
    <row r="501" s="10" customFormat="1">
      <c r="A501" s="10"/>
      <c r="B501" s="218"/>
      <c r="C501" s="219"/>
      <c r="D501" s="213" t="s">
        <v>199</v>
      </c>
      <c r="E501" s="220" t="s">
        <v>1</v>
      </c>
      <c r="F501" s="221" t="s">
        <v>4181</v>
      </c>
      <c r="G501" s="219"/>
      <c r="H501" s="220" t="s">
        <v>1</v>
      </c>
      <c r="I501" s="222"/>
      <c r="J501" s="219"/>
      <c r="K501" s="219"/>
      <c r="L501" s="223"/>
      <c r="M501" s="224"/>
      <c r="N501" s="225"/>
      <c r="O501" s="225"/>
      <c r="P501" s="225"/>
      <c r="Q501" s="225"/>
      <c r="R501" s="225"/>
      <c r="S501" s="225"/>
      <c r="T501" s="226"/>
      <c r="U501" s="10"/>
      <c r="V501" s="10"/>
      <c r="W501" s="10"/>
      <c r="X501" s="10"/>
      <c r="Y501" s="10"/>
      <c r="Z501" s="10"/>
      <c r="AA501" s="10"/>
      <c r="AB501" s="10"/>
      <c r="AC501" s="10"/>
      <c r="AD501" s="10"/>
      <c r="AE501" s="10"/>
      <c r="AT501" s="227" t="s">
        <v>199</v>
      </c>
      <c r="AU501" s="227" t="s">
        <v>85</v>
      </c>
      <c r="AV501" s="10" t="s">
        <v>83</v>
      </c>
      <c r="AW501" s="10" t="s">
        <v>32</v>
      </c>
      <c r="AX501" s="10" t="s">
        <v>76</v>
      </c>
      <c r="AY501" s="227" t="s">
        <v>195</v>
      </c>
    </row>
    <row r="502" s="11" customFormat="1">
      <c r="A502" s="11"/>
      <c r="B502" s="228"/>
      <c r="C502" s="229"/>
      <c r="D502" s="213" t="s">
        <v>199</v>
      </c>
      <c r="E502" s="230" t="s">
        <v>1</v>
      </c>
      <c r="F502" s="231" t="s">
        <v>4182</v>
      </c>
      <c r="G502" s="229"/>
      <c r="H502" s="232">
        <v>4.4279999999999999</v>
      </c>
      <c r="I502" s="233"/>
      <c r="J502" s="229"/>
      <c r="K502" s="229"/>
      <c r="L502" s="234"/>
      <c r="M502" s="235"/>
      <c r="N502" s="236"/>
      <c r="O502" s="236"/>
      <c r="P502" s="236"/>
      <c r="Q502" s="236"/>
      <c r="R502" s="236"/>
      <c r="S502" s="236"/>
      <c r="T502" s="237"/>
      <c r="U502" s="11"/>
      <c r="V502" s="11"/>
      <c r="W502" s="11"/>
      <c r="X502" s="11"/>
      <c r="Y502" s="11"/>
      <c r="Z502" s="11"/>
      <c r="AA502" s="11"/>
      <c r="AB502" s="11"/>
      <c r="AC502" s="11"/>
      <c r="AD502" s="11"/>
      <c r="AE502" s="11"/>
      <c r="AT502" s="238" t="s">
        <v>199</v>
      </c>
      <c r="AU502" s="238" t="s">
        <v>85</v>
      </c>
      <c r="AV502" s="11" t="s">
        <v>85</v>
      </c>
      <c r="AW502" s="11" t="s">
        <v>32</v>
      </c>
      <c r="AX502" s="11" t="s">
        <v>76</v>
      </c>
      <c r="AY502" s="238" t="s">
        <v>195</v>
      </c>
    </row>
    <row r="503" s="10" customFormat="1">
      <c r="A503" s="10"/>
      <c r="B503" s="218"/>
      <c r="C503" s="219"/>
      <c r="D503" s="213" t="s">
        <v>199</v>
      </c>
      <c r="E503" s="220" t="s">
        <v>1</v>
      </c>
      <c r="F503" s="221" t="s">
        <v>4183</v>
      </c>
      <c r="G503" s="219"/>
      <c r="H503" s="220" t="s">
        <v>1</v>
      </c>
      <c r="I503" s="222"/>
      <c r="J503" s="219"/>
      <c r="K503" s="219"/>
      <c r="L503" s="223"/>
      <c r="M503" s="224"/>
      <c r="N503" s="225"/>
      <c r="O503" s="225"/>
      <c r="P503" s="225"/>
      <c r="Q503" s="225"/>
      <c r="R503" s="225"/>
      <c r="S503" s="225"/>
      <c r="T503" s="226"/>
      <c r="U503" s="10"/>
      <c r="V503" s="10"/>
      <c r="W503" s="10"/>
      <c r="X503" s="10"/>
      <c r="Y503" s="10"/>
      <c r="Z503" s="10"/>
      <c r="AA503" s="10"/>
      <c r="AB503" s="10"/>
      <c r="AC503" s="10"/>
      <c r="AD503" s="10"/>
      <c r="AE503" s="10"/>
      <c r="AT503" s="227" t="s">
        <v>199</v>
      </c>
      <c r="AU503" s="227" t="s">
        <v>85</v>
      </c>
      <c r="AV503" s="10" t="s">
        <v>83</v>
      </c>
      <c r="AW503" s="10" t="s">
        <v>32</v>
      </c>
      <c r="AX503" s="10" t="s">
        <v>76</v>
      </c>
      <c r="AY503" s="227" t="s">
        <v>195</v>
      </c>
    </row>
    <row r="504" s="11" customFormat="1">
      <c r="A504" s="11"/>
      <c r="B504" s="228"/>
      <c r="C504" s="229"/>
      <c r="D504" s="213" t="s">
        <v>199</v>
      </c>
      <c r="E504" s="230" t="s">
        <v>1</v>
      </c>
      <c r="F504" s="231" t="s">
        <v>4184</v>
      </c>
      <c r="G504" s="229"/>
      <c r="H504" s="232">
        <v>48.838000000000001</v>
      </c>
      <c r="I504" s="233"/>
      <c r="J504" s="229"/>
      <c r="K504" s="229"/>
      <c r="L504" s="234"/>
      <c r="M504" s="235"/>
      <c r="N504" s="236"/>
      <c r="O504" s="236"/>
      <c r="P504" s="236"/>
      <c r="Q504" s="236"/>
      <c r="R504" s="236"/>
      <c r="S504" s="236"/>
      <c r="T504" s="237"/>
      <c r="U504" s="11"/>
      <c r="V504" s="11"/>
      <c r="W504" s="11"/>
      <c r="X504" s="11"/>
      <c r="Y504" s="11"/>
      <c r="Z504" s="11"/>
      <c r="AA504" s="11"/>
      <c r="AB504" s="11"/>
      <c r="AC504" s="11"/>
      <c r="AD504" s="11"/>
      <c r="AE504" s="11"/>
      <c r="AT504" s="238" t="s">
        <v>199</v>
      </c>
      <c r="AU504" s="238" t="s">
        <v>85</v>
      </c>
      <c r="AV504" s="11" t="s">
        <v>85</v>
      </c>
      <c r="AW504" s="11" t="s">
        <v>32</v>
      </c>
      <c r="AX504" s="11" t="s">
        <v>76</v>
      </c>
      <c r="AY504" s="238" t="s">
        <v>195</v>
      </c>
    </row>
    <row r="505" s="11" customFormat="1">
      <c r="A505" s="11"/>
      <c r="B505" s="228"/>
      <c r="C505" s="229"/>
      <c r="D505" s="213" t="s">
        <v>199</v>
      </c>
      <c r="E505" s="230" t="s">
        <v>1</v>
      </c>
      <c r="F505" s="231" t="s">
        <v>4185</v>
      </c>
      <c r="G505" s="229"/>
      <c r="H505" s="232">
        <v>5.4000000000000004</v>
      </c>
      <c r="I505" s="233"/>
      <c r="J505" s="229"/>
      <c r="K505" s="229"/>
      <c r="L505" s="234"/>
      <c r="M505" s="235"/>
      <c r="N505" s="236"/>
      <c r="O505" s="236"/>
      <c r="P505" s="236"/>
      <c r="Q505" s="236"/>
      <c r="R505" s="236"/>
      <c r="S505" s="236"/>
      <c r="T505" s="237"/>
      <c r="U505" s="11"/>
      <c r="V505" s="11"/>
      <c r="W505" s="11"/>
      <c r="X505" s="11"/>
      <c r="Y505" s="11"/>
      <c r="Z505" s="11"/>
      <c r="AA505" s="11"/>
      <c r="AB505" s="11"/>
      <c r="AC505" s="11"/>
      <c r="AD505" s="11"/>
      <c r="AE505" s="11"/>
      <c r="AT505" s="238" t="s">
        <v>199</v>
      </c>
      <c r="AU505" s="238" t="s">
        <v>85</v>
      </c>
      <c r="AV505" s="11" t="s">
        <v>85</v>
      </c>
      <c r="AW505" s="11" t="s">
        <v>32</v>
      </c>
      <c r="AX505" s="11" t="s">
        <v>76</v>
      </c>
      <c r="AY505" s="238" t="s">
        <v>195</v>
      </c>
    </row>
    <row r="506" s="10" customFormat="1">
      <c r="A506" s="10"/>
      <c r="B506" s="218"/>
      <c r="C506" s="219"/>
      <c r="D506" s="213" t="s">
        <v>199</v>
      </c>
      <c r="E506" s="220" t="s">
        <v>1</v>
      </c>
      <c r="F506" s="221" t="s">
        <v>4057</v>
      </c>
      <c r="G506" s="219"/>
      <c r="H506" s="220" t="s">
        <v>1</v>
      </c>
      <c r="I506" s="222"/>
      <c r="J506" s="219"/>
      <c r="K506" s="219"/>
      <c r="L506" s="223"/>
      <c r="M506" s="224"/>
      <c r="N506" s="225"/>
      <c r="O506" s="225"/>
      <c r="P506" s="225"/>
      <c r="Q506" s="225"/>
      <c r="R506" s="225"/>
      <c r="S506" s="225"/>
      <c r="T506" s="226"/>
      <c r="U506" s="10"/>
      <c r="V506" s="10"/>
      <c r="W506" s="10"/>
      <c r="X506" s="10"/>
      <c r="Y506" s="10"/>
      <c r="Z506" s="10"/>
      <c r="AA506" s="10"/>
      <c r="AB506" s="10"/>
      <c r="AC506" s="10"/>
      <c r="AD506" s="10"/>
      <c r="AE506" s="10"/>
      <c r="AT506" s="227" t="s">
        <v>199</v>
      </c>
      <c r="AU506" s="227" t="s">
        <v>85</v>
      </c>
      <c r="AV506" s="10" t="s">
        <v>83</v>
      </c>
      <c r="AW506" s="10" t="s">
        <v>32</v>
      </c>
      <c r="AX506" s="10" t="s">
        <v>76</v>
      </c>
      <c r="AY506" s="227" t="s">
        <v>195</v>
      </c>
    </row>
    <row r="507" s="11" customFormat="1">
      <c r="A507" s="11"/>
      <c r="B507" s="228"/>
      <c r="C507" s="229"/>
      <c r="D507" s="213" t="s">
        <v>199</v>
      </c>
      <c r="E507" s="230" t="s">
        <v>1</v>
      </c>
      <c r="F507" s="231" t="s">
        <v>4186</v>
      </c>
      <c r="G507" s="229"/>
      <c r="H507" s="232">
        <v>35.930999999999997</v>
      </c>
      <c r="I507" s="233"/>
      <c r="J507" s="229"/>
      <c r="K507" s="229"/>
      <c r="L507" s="234"/>
      <c r="M507" s="235"/>
      <c r="N507" s="236"/>
      <c r="O507" s="236"/>
      <c r="P507" s="236"/>
      <c r="Q507" s="236"/>
      <c r="R507" s="236"/>
      <c r="S507" s="236"/>
      <c r="T507" s="237"/>
      <c r="U507" s="11"/>
      <c r="V507" s="11"/>
      <c r="W507" s="11"/>
      <c r="X507" s="11"/>
      <c r="Y507" s="11"/>
      <c r="Z507" s="11"/>
      <c r="AA507" s="11"/>
      <c r="AB507" s="11"/>
      <c r="AC507" s="11"/>
      <c r="AD507" s="11"/>
      <c r="AE507" s="11"/>
      <c r="AT507" s="238" t="s">
        <v>199</v>
      </c>
      <c r="AU507" s="238" t="s">
        <v>85</v>
      </c>
      <c r="AV507" s="11" t="s">
        <v>85</v>
      </c>
      <c r="AW507" s="11" t="s">
        <v>32</v>
      </c>
      <c r="AX507" s="11" t="s">
        <v>76</v>
      </c>
      <c r="AY507" s="238" t="s">
        <v>195</v>
      </c>
    </row>
    <row r="508" s="16" customFormat="1">
      <c r="A508" s="16"/>
      <c r="B508" s="298"/>
      <c r="C508" s="299"/>
      <c r="D508" s="213" t="s">
        <v>199</v>
      </c>
      <c r="E508" s="300" t="s">
        <v>1</v>
      </c>
      <c r="F508" s="301" t="s">
        <v>1498</v>
      </c>
      <c r="G508" s="299"/>
      <c r="H508" s="302">
        <v>1107.877</v>
      </c>
      <c r="I508" s="303"/>
      <c r="J508" s="299"/>
      <c r="K508" s="299"/>
      <c r="L508" s="304"/>
      <c r="M508" s="305"/>
      <c r="N508" s="306"/>
      <c r="O508" s="306"/>
      <c r="P508" s="306"/>
      <c r="Q508" s="306"/>
      <c r="R508" s="306"/>
      <c r="S508" s="306"/>
      <c r="T508" s="307"/>
      <c r="U508" s="16"/>
      <c r="V508" s="16"/>
      <c r="W508" s="16"/>
      <c r="X508" s="16"/>
      <c r="Y508" s="16"/>
      <c r="Z508" s="16"/>
      <c r="AA508" s="16"/>
      <c r="AB508" s="16"/>
      <c r="AC508" s="16"/>
      <c r="AD508" s="16"/>
      <c r="AE508" s="16"/>
      <c r="AT508" s="308" t="s">
        <v>199</v>
      </c>
      <c r="AU508" s="308" t="s">
        <v>85</v>
      </c>
      <c r="AV508" s="16" t="s">
        <v>229</v>
      </c>
      <c r="AW508" s="16" t="s">
        <v>32</v>
      </c>
      <c r="AX508" s="16" t="s">
        <v>76</v>
      </c>
      <c r="AY508" s="308" t="s">
        <v>195</v>
      </c>
    </row>
    <row r="509" s="11" customFormat="1">
      <c r="A509" s="11"/>
      <c r="B509" s="228"/>
      <c r="C509" s="229"/>
      <c r="D509" s="213" t="s">
        <v>199</v>
      </c>
      <c r="E509" s="230" t="s">
        <v>1</v>
      </c>
      <c r="F509" s="231" t="s">
        <v>4187</v>
      </c>
      <c r="G509" s="229"/>
      <c r="H509" s="232">
        <v>1107.877</v>
      </c>
      <c r="I509" s="233"/>
      <c r="J509" s="229"/>
      <c r="K509" s="229"/>
      <c r="L509" s="234"/>
      <c r="M509" s="235"/>
      <c r="N509" s="236"/>
      <c r="O509" s="236"/>
      <c r="P509" s="236"/>
      <c r="Q509" s="236"/>
      <c r="R509" s="236"/>
      <c r="S509" s="236"/>
      <c r="T509" s="237"/>
      <c r="U509" s="11"/>
      <c r="V509" s="11"/>
      <c r="W509" s="11"/>
      <c r="X509" s="11"/>
      <c r="Y509" s="11"/>
      <c r="Z509" s="11"/>
      <c r="AA509" s="11"/>
      <c r="AB509" s="11"/>
      <c r="AC509" s="11"/>
      <c r="AD509" s="11"/>
      <c r="AE509" s="11"/>
      <c r="AT509" s="238" t="s">
        <v>199</v>
      </c>
      <c r="AU509" s="238" t="s">
        <v>85</v>
      </c>
      <c r="AV509" s="11" t="s">
        <v>85</v>
      </c>
      <c r="AW509" s="11" t="s">
        <v>32</v>
      </c>
      <c r="AX509" s="11" t="s">
        <v>76</v>
      </c>
      <c r="AY509" s="238" t="s">
        <v>195</v>
      </c>
    </row>
    <row r="510" s="11" customFormat="1">
      <c r="A510" s="11"/>
      <c r="B510" s="228"/>
      <c r="C510" s="229"/>
      <c r="D510" s="213" t="s">
        <v>199</v>
      </c>
      <c r="E510" s="230" t="s">
        <v>1</v>
      </c>
      <c r="F510" s="231" t="s">
        <v>4188</v>
      </c>
      <c r="G510" s="229"/>
      <c r="H510" s="232">
        <v>-487.65499999999997</v>
      </c>
      <c r="I510" s="233"/>
      <c r="J510" s="229"/>
      <c r="K510" s="229"/>
      <c r="L510" s="234"/>
      <c r="M510" s="235"/>
      <c r="N510" s="236"/>
      <c r="O510" s="236"/>
      <c r="P510" s="236"/>
      <c r="Q510" s="236"/>
      <c r="R510" s="236"/>
      <c r="S510" s="236"/>
      <c r="T510" s="237"/>
      <c r="U510" s="11"/>
      <c r="V510" s="11"/>
      <c r="W510" s="11"/>
      <c r="X510" s="11"/>
      <c r="Y510" s="11"/>
      <c r="Z510" s="11"/>
      <c r="AA510" s="11"/>
      <c r="AB510" s="11"/>
      <c r="AC510" s="11"/>
      <c r="AD510" s="11"/>
      <c r="AE510" s="11"/>
      <c r="AT510" s="238" t="s">
        <v>199</v>
      </c>
      <c r="AU510" s="238" t="s">
        <v>85</v>
      </c>
      <c r="AV510" s="11" t="s">
        <v>85</v>
      </c>
      <c r="AW510" s="11" t="s">
        <v>32</v>
      </c>
      <c r="AX510" s="11" t="s">
        <v>76</v>
      </c>
      <c r="AY510" s="238" t="s">
        <v>195</v>
      </c>
    </row>
    <row r="511" s="16" customFormat="1">
      <c r="A511" s="16"/>
      <c r="B511" s="298"/>
      <c r="C511" s="299"/>
      <c r="D511" s="213" t="s">
        <v>199</v>
      </c>
      <c r="E511" s="300" t="s">
        <v>1</v>
      </c>
      <c r="F511" s="301" t="s">
        <v>1498</v>
      </c>
      <c r="G511" s="299"/>
      <c r="H511" s="302">
        <v>620.22199999999998</v>
      </c>
      <c r="I511" s="303"/>
      <c r="J511" s="299"/>
      <c r="K511" s="299"/>
      <c r="L511" s="304"/>
      <c r="M511" s="305"/>
      <c r="N511" s="306"/>
      <c r="O511" s="306"/>
      <c r="P511" s="306"/>
      <c r="Q511" s="306"/>
      <c r="R511" s="306"/>
      <c r="S511" s="306"/>
      <c r="T511" s="307"/>
      <c r="U511" s="16"/>
      <c r="V511" s="16"/>
      <c r="W511" s="16"/>
      <c r="X511" s="16"/>
      <c r="Y511" s="16"/>
      <c r="Z511" s="16"/>
      <c r="AA511" s="16"/>
      <c r="AB511" s="16"/>
      <c r="AC511" s="16"/>
      <c r="AD511" s="16"/>
      <c r="AE511" s="16"/>
      <c r="AT511" s="308" t="s">
        <v>199</v>
      </c>
      <c r="AU511" s="308" t="s">
        <v>85</v>
      </c>
      <c r="AV511" s="16" t="s">
        <v>229</v>
      </c>
      <c r="AW511" s="16" t="s">
        <v>32</v>
      </c>
      <c r="AX511" s="16" t="s">
        <v>76</v>
      </c>
      <c r="AY511" s="308" t="s">
        <v>195</v>
      </c>
    </row>
    <row r="512" s="11" customFormat="1">
      <c r="A512" s="11"/>
      <c r="B512" s="228"/>
      <c r="C512" s="229"/>
      <c r="D512" s="213" t="s">
        <v>199</v>
      </c>
      <c r="E512" s="230" t="s">
        <v>1</v>
      </c>
      <c r="F512" s="231" t="s">
        <v>4189</v>
      </c>
      <c r="G512" s="229"/>
      <c r="H512" s="232">
        <v>689.06700000000001</v>
      </c>
      <c r="I512" s="233"/>
      <c r="J512" s="229"/>
      <c r="K512" s="229"/>
      <c r="L512" s="234"/>
      <c r="M512" s="235"/>
      <c r="N512" s="236"/>
      <c r="O512" s="236"/>
      <c r="P512" s="236"/>
      <c r="Q512" s="236"/>
      <c r="R512" s="236"/>
      <c r="S512" s="236"/>
      <c r="T512" s="237"/>
      <c r="U512" s="11"/>
      <c r="V512" s="11"/>
      <c r="W512" s="11"/>
      <c r="X512" s="11"/>
      <c r="Y512" s="11"/>
      <c r="Z512" s="11"/>
      <c r="AA512" s="11"/>
      <c r="AB512" s="11"/>
      <c r="AC512" s="11"/>
      <c r="AD512" s="11"/>
      <c r="AE512" s="11"/>
      <c r="AT512" s="238" t="s">
        <v>199</v>
      </c>
      <c r="AU512" s="238" t="s">
        <v>85</v>
      </c>
      <c r="AV512" s="11" t="s">
        <v>85</v>
      </c>
      <c r="AW512" s="11" t="s">
        <v>32</v>
      </c>
      <c r="AX512" s="11" t="s">
        <v>83</v>
      </c>
      <c r="AY512" s="238" t="s">
        <v>195</v>
      </c>
    </row>
    <row r="513" s="2" customFormat="1" ht="33" customHeight="1">
      <c r="A513" s="39"/>
      <c r="B513" s="40"/>
      <c r="C513" s="262" t="s">
        <v>422</v>
      </c>
      <c r="D513" s="262" t="s">
        <v>224</v>
      </c>
      <c r="E513" s="263" t="s">
        <v>3570</v>
      </c>
      <c r="F513" s="264" t="s">
        <v>3571</v>
      </c>
      <c r="G513" s="265" t="s">
        <v>1237</v>
      </c>
      <c r="H513" s="266">
        <v>1139.4169999999999</v>
      </c>
      <c r="I513" s="267"/>
      <c r="J513" s="268">
        <f>ROUND(I513*H513,2)</f>
        <v>0</v>
      </c>
      <c r="K513" s="264" t="s">
        <v>1</v>
      </c>
      <c r="L513" s="269"/>
      <c r="M513" s="270" t="s">
        <v>1</v>
      </c>
      <c r="N513" s="271" t="s">
        <v>41</v>
      </c>
      <c r="O513" s="92"/>
      <c r="P513" s="209">
        <f>O513*H513</f>
        <v>0</v>
      </c>
      <c r="Q513" s="209">
        <v>0</v>
      </c>
      <c r="R513" s="209">
        <f>Q513*H513</f>
        <v>0</v>
      </c>
      <c r="S513" s="209">
        <v>0</v>
      </c>
      <c r="T513" s="210">
        <f>S513*H513</f>
        <v>0</v>
      </c>
      <c r="U513" s="39"/>
      <c r="V513" s="39"/>
      <c r="W513" s="39"/>
      <c r="X513" s="39"/>
      <c r="Y513" s="39"/>
      <c r="Z513" s="39"/>
      <c r="AA513" s="39"/>
      <c r="AB513" s="39"/>
      <c r="AC513" s="39"/>
      <c r="AD513" s="39"/>
      <c r="AE513" s="39"/>
      <c r="AR513" s="211" t="s">
        <v>253</v>
      </c>
      <c r="AT513" s="211" t="s">
        <v>224</v>
      </c>
      <c r="AU513" s="211" t="s">
        <v>85</v>
      </c>
      <c r="AY513" s="18" t="s">
        <v>195</v>
      </c>
      <c r="BE513" s="212">
        <f>IF(N513="základní",J513,0)</f>
        <v>0</v>
      </c>
      <c r="BF513" s="212">
        <f>IF(N513="snížená",J513,0)</f>
        <v>0</v>
      </c>
      <c r="BG513" s="212">
        <f>IF(N513="zákl. přenesená",J513,0)</f>
        <v>0</v>
      </c>
      <c r="BH513" s="212">
        <f>IF(N513="sníž. přenesená",J513,0)</f>
        <v>0</v>
      </c>
      <c r="BI513" s="212">
        <f>IF(N513="nulová",J513,0)</f>
        <v>0</v>
      </c>
      <c r="BJ513" s="18" t="s">
        <v>83</v>
      </c>
      <c r="BK513" s="212">
        <f>ROUND(I513*H513,2)</f>
        <v>0</v>
      </c>
      <c r="BL513" s="18" t="s">
        <v>234</v>
      </c>
      <c r="BM513" s="211" t="s">
        <v>4190</v>
      </c>
    </row>
    <row r="514" s="10" customFormat="1">
      <c r="A514" s="10"/>
      <c r="B514" s="218"/>
      <c r="C514" s="219"/>
      <c r="D514" s="213" t="s">
        <v>199</v>
      </c>
      <c r="E514" s="220" t="s">
        <v>1</v>
      </c>
      <c r="F514" s="221" t="s">
        <v>4191</v>
      </c>
      <c r="G514" s="219"/>
      <c r="H514" s="220" t="s">
        <v>1</v>
      </c>
      <c r="I514" s="222"/>
      <c r="J514" s="219"/>
      <c r="K514" s="219"/>
      <c r="L514" s="223"/>
      <c r="M514" s="224"/>
      <c r="N514" s="225"/>
      <c r="O514" s="225"/>
      <c r="P514" s="225"/>
      <c r="Q514" s="225"/>
      <c r="R514" s="225"/>
      <c r="S514" s="225"/>
      <c r="T514" s="226"/>
      <c r="U514" s="10"/>
      <c r="V514" s="10"/>
      <c r="W514" s="10"/>
      <c r="X514" s="10"/>
      <c r="Y514" s="10"/>
      <c r="Z514" s="10"/>
      <c r="AA514" s="10"/>
      <c r="AB514" s="10"/>
      <c r="AC514" s="10"/>
      <c r="AD514" s="10"/>
      <c r="AE514" s="10"/>
      <c r="AT514" s="227" t="s">
        <v>199</v>
      </c>
      <c r="AU514" s="227" t="s">
        <v>85</v>
      </c>
      <c r="AV514" s="10" t="s">
        <v>83</v>
      </c>
      <c r="AW514" s="10" t="s">
        <v>32</v>
      </c>
      <c r="AX514" s="10" t="s">
        <v>76</v>
      </c>
      <c r="AY514" s="227" t="s">
        <v>195</v>
      </c>
    </row>
    <row r="515" s="10" customFormat="1">
      <c r="A515" s="10"/>
      <c r="B515" s="218"/>
      <c r="C515" s="219"/>
      <c r="D515" s="213" t="s">
        <v>199</v>
      </c>
      <c r="E515" s="220" t="s">
        <v>1</v>
      </c>
      <c r="F515" s="221" t="s">
        <v>4192</v>
      </c>
      <c r="G515" s="219"/>
      <c r="H515" s="220" t="s">
        <v>1</v>
      </c>
      <c r="I515" s="222"/>
      <c r="J515" s="219"/>
      <c r="K515" s="219"/>
      <c r="L515" s="223"/>
      <c r="M515" s="224"/>
      <c r="N515" s="225"/>
      <c r="O515" s="225"/>
      <c r="P515" s="225"/>
      <c r="Q515" s="225"/>
      <c r="R515" s="225"/>
      <c r="S515" s="225"/>
      <c r="T515" s="226"/>
      <c r="U515" s="10"/>
      <c r="V515" s="10"/>
      <c r="W515" s="10"/>
      <c r="X515" s="10"/>
      <c r="Y515" s="10"/>
      <c r="Z515" s="10"/>
      <c r="AA515" s="10"/>
      <c r="AB515" s="10"/>
      <c r="AC515" s="10"/>
      <c r="AD515" s="10"/>
      <c r="AE515" s="10"/>
      <c r="AT515" s="227" t="s">
        <v>199</v>
      </c>
      <c r="AU515" s="227" t="s">
        <v>85</v>
      </c>
      <c r="AV515" s="10" t="s">
        <v>83</v>
      </c>
      <c r="AW515" s="10" t="s">
        <v>32</v>
      </c>
      <c r="AX515" s="10" t="s">
        <v>76</v>
      </c>
      <c r="AY515" s="227" t="s">
        <v>195</v>
      </c>
    </row>
    <row r="516" s="11" customFormat="1">
      <c r="A516" s="11"/>
      <c r="B516" s="228"/>
      <c r="C516" s="229"/>
      <c r="D516" s="213" t="s">
        <v>199</v>
      </c>
      <c r="E516" s="230" t="s">
        <v>1</v>
      </c>
      <c r="F516" s="231" t="s">
        <v>4193</v>
      </c>
      <c r="G516" s="229"/>
      <c r="H516" s="232">
        <v>689.66099999999994</v>
      </c>
      <c r="I516" s="233"/>
      <c r="J516" s="229"/>
      <c r="K516" s="229"/>
      <c r="L516" s="234"/>
      <c r="M516" s="235"/>
      <c r="N516" s="236"/>
      <c r="O516" s="236"/>
      <c r="P516" s="236"/>
      <c r="Q516" s="236"/>
      <c r="R516" s="236"/>
      <c r="S516" s="236"/>
      <c r="T516" s="237"/>
      <c r="U516" s="11"/>
      <c r="V516" s="11"/>
      <c r="W516" s="11"/>
      <c r="X516" s="11"/>
      <c r="Y516" s="11"/>
      <c r="Z516" s="11"/>
      <c r="AA516" s="11"/>
      <c r="AB516" s="11"/>
      <c r="AC516" s="11"/>
      <c r="AD516" s="11"/>
      <c r="AE516" s="11"/>
      <c r="AT516" s="238" t="s">
        <v>199</v>
      </c>
      <c r="AU516" s="238" t="s">
        <v>85</v>
      </c>
      <c r="AV516" s="11" t="s">
        <v>85</v>
      </c>
      <c r="AW516" s="11" t="s">
        <v>32</v>
      </c>
      <c r="AX516" s="11" t="s">
        <v>76</v>
      </c>
      <c r="AY516" s="238" t="s">
        <v>195</v>
      </c>
    </row>
    <row r="517" s="11" customFormat="1">
      <c r="A517" s="11"/>
      <c r="B517" s="228"/>
      <c r="C517" s="229"/>
      <c r="D517" s="213" t="s">
        <v>199</v>
      </c>
      <c r="E517" s="230" t="s">
        <v>1</v>
      </c>
      <c r="F517" s="231" t="s">
        <v>4194</v>
      </c>
      <c r="G517" s="229"/>
      <c r="H517" s="232">
        <v>16.199999999999999</v>
      </c>
      <c r="I517" s="233"/>
      <c r="J517" s="229"/>
      <c r="K517" s="229"/>
      <c r="L517" s="234"/>
      <c r="M517" s="235"/>
      <c r="N517" s="236"/>
      <c r="O517" s="236"/>
      <c r="P517" s="236"/>
      <c r="Q517" s="236"/>
      <c r="R517" s="236"/>
      <c r="S517" s="236"/>
      <c r="T517" s="237"/>
      <c r="U517" s="11"/>
      <c r="V517" s="11"/>
      <c r="W517" s="11"/>
      <c r="X517" s="11"/>
      <c r="Y517" s="11"/>
      <c r="Z517" s="11"/>
      <c r="AA517" s="11"/>
      <c r="AB517" s="11"/>
      <c r="AC517" s="11"/>
      <c r="AD517" s="11"/>
      <c r="AE517" s="11"/>
      <c r="AT517" s="238" t="s">
        <v>199</v>
      </c>
      <c r="AU517" s="238" t="s">
        <v>85</v>
      </c>
      <c r="AV517" s="11" t="s">
        <v>85</v>
      </c>
      <c r="AW517" s="11" t="s">
        <v>32</v>
      </c>
      <c r="AX517" s="11" t="s">
        <v>76</v>
      </c>
      <c r="AY517" s="238" t="s">
        <v>195</v>
      </c>
    </row>
    <row r="518" s="11" customFormat="1">
      <c r="A518" s="11"/>
      <c r="B518" s="228"/>
      <c r="C518" s="229"/>
      <c r="D518" s="213" t="s">
        <v>199</v>
      </c>
      <c r="E518" s="230" t="s">
        <v>1</v>
      </c>
      <c r="F518" s="231" t="s">
        <v>4195</v>
      </c>
      <c r="G518" s="229"/>
      <c r="H518" s="232">
        <v>14.625</v>
      </c>
      <c r="I518" s="233"/>
      <c r="J518" s="229"/>
      <c r="K518" s="229"/>
      <c r="L518" s="234"/>
      <c r="M518" s="235"/>
      <c r="N518" s="236"/>
      <c r="O518" s="236"/>
      <c r="P518" s="236"/>
      <c r="Q518" s="236"/>
      <c r="R518" s="236"/>
      <c r="S518" s="236"/>
      <c r="T518" s="237"/>
      <c r="U518" s="11"/>
      <c r="V518" s="11"/>
      <c r="W518" s="11"/>
      <c r="X518" s="11"/>
      <c r="Y518" s="11"/>
      <c r="Z518" s="11"/>
      <c r="AA518" s="11"/>
      <c r="AB518" s="11"/>
      <c r="AC518" s="11"/>
      <c r="AD518" s="11"/>
      <c r="AE518" s="11"/>
      <c r="AT518" s="238" t="s">
        <v>199</v>
      </c>
      <c r="AU518" s="238" t="s">
        <v>85</v>
      </c>
      <c r="AV518" s="11" t="s">
        <v>85</v>
      </c>
      <c r="AW518" s="11" t="s">
        <v>32</v>
      </c>
      <c r="AX518" s="11" t="s">
        <v>76</v>
      </c>
      <c r="AY518" s="238" t="s">
        <v>195</v>
      </c>
    </row>
    <row r="519" s="16" customFormat="1">
      <c r="A519" s="16"/>
      <c r="B519" s="298"/>
      <c r="C519" s="299"/>
      <c r="D519" s="213" t="s">
        <v>199</v>
      </c>
      <c r="E519" s="300" t="s">
        <v>1</v>
      </c>
      <c r="F519" s="301" t="s">
        <v>1498</v>
      </c>
      <c r="G519" s="299"/>
      <c r="H519" s="302">
        <v>720.48599999999999</v>
      </c>
      <c r="I519" s="303"/>
      <c r="J519" s="299"/>
      <c r="K519" s="299"/>
      <c r="L519" s="304"/>
      <c r="M519" s="305"/>
      <c r="N519" s="306"/>
      <c r="O519" s="306"/>
      <c r="P519" s="306"/>
      <c r="Q519" s="306"/>
      <c r="R519" s="306"/>
      <c r="S519" s="306"/>
      <c r="T519" s="307"/>
      <c r="U519" s="16"/>
      <c r="V519" s="16"/>
      <c r="W519" s="16"/>
      <c r="X519" s="16"/>
      <c r="Y519" s="16"/>
      <c r="Z519" s="16"/>
      <c r="AA519" s="16"/>
      <c r="AB519" s="16"/>
      <c r="AC519" s="16"/>
      <c r="AD519" s="16"/>
      <c r="AE519" s="16"/>
      <c r="AT519" s="308" t="s">
        <v>199</v>
      </c>
      <c r="AU519" s="308" t="s">
        <v>85</v>
      </c>
      <c r="AV519" s="16" t="s">
        <v>229</v>
      </c>
      <c r="AW519" s="16" t="s">
        <v>32</v>
      </c>
      <c r="AX519" s="16" t="s">
        <v>76</v>
      </c>
      <c r="AY519" s="308" t="s">
        <v>195</v>
      </c>
    </row>
    <row r="520" s="10" customFormat="1">
      <c r="A520" s="10"/>
      <c r="B520" s="218"/>
      <c r="C520" s="219"/>
      <c r="D520" s="213" t="s">
        <v>199</v>
      </c>
      <c r="E520" s="220" t="s">
        <v>1</v>
      </c>
      <c r="F520" s="221" t="s">
        <v>4196</v>
      </c>
      <c r="G520" s="219"/>
      <c r="H520" s="220" t="s">
        <v>1</v>
      </c>
      <c r="I520" s="222"/>
      <c r="J520" s="219"/>
      <c r="K520" s="219"/>
      <c r="L520" s="223"/>
      <c r="M520" s="224"/>
      <c r="N520" s="225"/>
      <c r="O520" s="225"/>
      <c r="P520" s="225"/>
      <c r="Q520" s="225"/>
      <c r="R520" s="225"/>
      <c r="S520" s="225"/>
      <c r="T520" s="226"/>
      <c r="U520" s="10"/>
      <c r="V520" s="10"/>
      <c r="W520" s="10"/>
      <c r="X520" s="10"/>
      <c r="Y520" s="10"/>
      <c r="Z520" s="10"/>
      <c r="AA520" s="10"/>
      <c r="AB520" s="10"/>
      <c r="AC520" s="10"/>
      <c r="AD520" s="10"/>
      <c r="AE520" s="10"/>
      <c r="AT520" s="227" t="s">
        <v>199</v>
      </c>
      <c r="AU520" s="227" t="s">
        <v>85</v>
      </c>
      <c r="AV520" s="10" t="s">
        <v>83</v>
      </c>
      <c r="AW520" s="10" t="s">
        <v>32</v>
      </c>
      <c r="AX520" s="10" t="s">
        <v>76</v>
      </c>
      <c r="AY520" s="227" t="s">
        <v>195</v>
      </c>
    </row>
    <row r="521" s="11" customFormat="1">
      <c r="A521" s="11"/>
      <c r="B521" s="228"/>
      <c r="C521" s="229"/>
      <c r="D521" s="213" t="s">
        <v>199</v>
      </c>
      <c r="E521" s="230" t="s">
        <v>1</v>
      </c>
      <c r="F521" s="231" t="s">
        <v>4197</v>
      </c>
      <c r="G521" s="229"/>
      <c r="H521" s="232">
        <v>296.05000000000001</v>
      </c>
      <c r="I521" s="233"/>
      <c r="J521" s="229"/>
      <c r="K521" s="229"/>
      <c r="L521" s="234"/>
      <c r="M521" s="235"/>
      <c r="N521" s="236"/>
      <c r="O521" s="236"/>
      <c r="P521" s="236"/>
      <c r="Q521" s="236"/>
      <c r="R521" s="236"/>
      <c r="S521" s="236"/>
      <c r="T521" s="237"/>
      <c r="U521" s="11"/>
      <c r="V521" s="11"/>
      <c r="W521" s="11"/>
      <c r="X521" s="11"/>
      <c r="Y521" s="11"/>
      <c r="Z521" s="11"/>
      <c r="AA521" s="11"/>
      <c r="AB521" s="11"/>
      <c r="AC521" s="11"/>
      <c r="AD521" s="11"/>
      <c r="AE521" s="11"/>
      <c r="AT521" s="238" t="s">
        <v>199</v>
      </c>
      <c r="AU521" s="238" t="s">
        <v>85</v>
      </c>
      <c r="AV521" s="11" t="s">
        <v>85</v>
      </c>
      <c r="AW521" s="11" t="s">
        <v>32</v>
      </c>
      <c r="AX521" s="11" t="s">
        <v>76</v>
      </c>
      <c r="AY521" s="238" t="s">
        <v>195</v>
      </c>
    </row>
    <row r="522" s="11" customFormat="1">
      <c r="A522" s="11"/>
      <c r="B522" s="228"/>
      <c r="C522" s="229"/>
      <c r="D522" s="213" t="s">
        <v>199</v>
      </c>
      <c r="E522" s="230" t="s">
        <v>1</v>
      </c>
      <c r="F522" s="231" t="s">
        <v>4198</v>
      </c>
      <c r="G522" s="229"/>
      <c r="H522" s="232">
        <v>4.7519999999999998</v>
      </c>
      <c r="I522" s="233"/>
      <c r="J522" s="229"/>
      <c r="K522" s="229"/>
      <c r="L522" s="234"/>
      <c r="M522" s="235"/>
      <c r="N522" s="236"/>
      <c r="O522" s="236"/>
      <c r="P522" s="236"/>
      <c r="Q522" s="236"/>
      <c r="R522" s="236"/>
      <c r="S522" s="236"/>
      <c r="T522" s="237"/>
      <c r="U522" s="11"/>
      <c r="V522" s="11"/>
      <c r="W522" s="11"/>
      <c r="X522" s="11"/>
      <c r="Y522" s="11"/>
      <c r="Z522" s="11"/>
      <c r="AA522" s="11"/>
      <c r="AB522" s="11"/>
      <c r="AC522" s="11"/>
      <c r="AD522" s="11"/>
      <c r="AE522" s="11"/>
      <c r="AT522" s="238" t="s">
        <v>199</v>
      </c>
      <c r="AU522" s="238" t="s">
        <v>85</v>
      </c>
      <c r="AV522" s="11" t="s">
        <v>85</v>
      </c>
      <c r="AW522" s="11" t="s">
        <v>32</v>
      </c>
      <c r="AX522" s="11" t="s">
        <v>76</v>
      </c>
      <c r="AY522" s="238" t="s">
        <v>195</v>
      </c>
    </row>
    <row r="523" s="11" customFormat="1">
      <c r="A523" s="11"/>
      <c r="B523" s="228"/>
      <c r="C523" s="229"/>
      <c r="D523" s="213" t="s">
        <v>199</v>
      </c>
      <c r="E523" s="230" t="s">
        <v>1</v>
      </c>
      <c r="F523" s="231" t="s">
        <v>4199</v>
      </c>
      <c r="G523" s="229"/>
      <c r="H523" s="232">
        <v>4.29</v>
      </c>
      <c r="I523" s="233"/>
      <c r="J523" s="229"/>
      <c r="K523" s="229"/>
      <c r="L523" s="234"/>
      <c r="M523" s="235"/>
      <c r="N523" s="236"/>
      <c r="O523" s="236"/>
      <c r="P523" s="236"/>
      <c r="Q523" s="236"/>
      <c r="R523" s="236"/>
      <c r="S523" s="236"/>
      <c r="T523" s="237"/>
      <c r="U523" s="11"/>
      <c r="V523" s="11"/>
      <c r="W523" s="11"/>
      <c r="X523" s="11"/>
      <c r="Y523" s="11"/>
      <c r="Z523" s="11"/>
      <c r="AA523" s="11"/>
      <c r="AB523" s="11"/>
      <c r="AC523" s="11"/>
      <c r="AD523" s="11"/>
      <c r="AE523" s="11"/>
      <c r="AT523" s="238" t="s">
        <v>199</v>
      </c>
      <c r="AU523" s="238" t="s">
        <v>85</v>
      </c>
      <c r="AV523" s="11" t="s">
        <v>85</v>
      </c>
      <c r="AW523" s="11" t="s">
        <v>32</v>
      </c>
      <c r="AX523" s="11" t="s">
        <v>76</v>
      </c>
      <c r="AY523" s="238" t="s">
        <v>195</v>
      </c>
    </row>
    <row r="524" s="16" customFormat="1">
      <c r="A524" s="16"/>
      <c r="B524" s="298"/>
      <c r="C524" s="299"/>
      <c r="D524" s="213" t="s">
        <v>199</v>
      </c>
      <c r="E524" s="300" t="s">
        <v>1</v>
      </c>
      <c r="F524" s="301" t="s">
        <v>1498</v>
      </c>
      <c r="G524" s="299"/>
      <c r="H524" s="302">
        <v>305.09199999999998</v>
      </c>
      <c r="I524" s="303"/>
      <c r="J524" s="299"/>
      <c r="K524" s="299"/>
      <c r="L524" s="304"/>
      <c r="M524" s="305"/>
      <c r="N524" s="306"/>
      <c r="O524" s="306"/>
      <c r="P524" s="306"/>
      <c r="Q524" s="306"/>
      <c r="R524" s="306"/>
      <c r="S524" s="306"/>
      <c r="T524" s="307"/>
      <c r="U524" s="16"/>
      <c r="V524" s="16"/>
      <c r="W524" s="16"/>
      <c r="X524" s="16"/>
      <c r="Y524" s="16"/>
      <c r="Z524" s="16"/>
      <c r="AA524" s="16"/>
      <c r="AB524" s="16"/>
      <c r="AC524" s="16"/>
      <c r="AD524" s="16"/>
      <c r="AE524" s="16"/>
      <c r="AT524" s="308" t="s">
        <v>199</v>
      </c>
      <c r="AU524" s="308" t="s">
        <v>85</v>
      </c>
      <c r="AV524" s="16" t="s">
        <v>229</v>
      </c>
      <c r="AW524" s="16" t="s">
        <v>32</v>
      </c>
      <c r="AX524" s="16" t="s">
        <v>76</v>
      </c>
      <c r="AY524" s="308" t="s">
        <v>195</v>
      </c>
    </row>
    <row r="525" s="11" customFormat="1">
      <c r="A525" s="11"/>
      <c r="B525" s="228"/>
      <c r="C525" s="229"/>
      <c r="D525" s="213" t="s">
        <v>199</v>
      </c>
      <c r="E525" s="230" t="s">
        <v>1</v>
      </c>
      <c r="F525" s="231" t="s">
        <v>4200</v>
      </c>
      <c r="G525" s="229"/>
      <c r="H525" s="232">
        <v>1139.4169999999999</v>
      </c>
      <c r="I525" s="233"/>
      <c r="J525" s="229"/>
      <c r="K525" s="229"/>
      <c r="L525" s="234"/>
      <c r="M525" s="235"/>
      <c r="N525" s="236"/>
      <c r="O525" s="236"/>
      <c r="P525" s="236"/>
      <c r="Q525" s="236"/>
      <c r="R525" s="236"/>
      <c r="S525" s="236"/>
      <c r="T525" s="237"/>
      <c r="U525" s="11"/>
      <c r="V525" s="11"/>
      <c r="W525" s="11"/>
      <c r="X525" s="11"/>
      <c r="Y525" s="11"/>
      <c r="Z525" s="11"/>
      <c r="AA525" s="11"/>
      <c r="AB525" s="11"/>
      <c r="AC525" s="11"/>
      <c r="AD525" s="11"/>
      <c r="AE525" s="11"/>
      <c r="AT525" s="238" t="s">
        <v>199</v>
      </c>
      <c r="AU525" s="238" t="s">
        <v>85</v>
      </c>
      <c r="AV525" s="11" t="s">
        <v>85</v>
      </c>
      <c r="AW525" s="11" t="s">
        <v>32</v>
      </c>
      <c r="AX525" s="11" t="s">
        <v>83</v>
      </c>
      <c r="AY525" s="238" t="s">
        <v>195</v>
      </c>
    </row>
    <row r="526" s="2" customFormat="1" ht="16.5" customHeight="1">
      <c r="A526" s="39"/>
      <c r="B526" s="40"/>
      <c r="C526" s="262" t="s">
        <v>426</v>
      </c>
      <c r="D526" s="262" t="s">
        <v>224</v>
      </c>
      <c r="E526" s="263" t="s">
        <v>1687</v>
      </c>
      <c r="F526" s="264" t="s">
        <v>1688</v>
      </c>
      <c r="G526" s="265" t="s">
        <v>1628</v>
      </c>
      <c r="H526" s="266">
        <v>2237.7539999999999</v>
      </c>
      <c r="I526" s="267"/>
      <c r="J526" s="268">
        <f>ROUND(I526*H526,2)</f>
        <v>0</v>
      </c>
      <c r="K526" s="264" t="s">
        <v>1412</v>
      </c>
      <c r="L526" s="269"/>
      <c r="M526" s="270" t="s">
        <v>1</v>
      </c>
      <c r="N526" s="271" t="s">
        <v>41</v>
      </c>
      <c r="O526" s="92"/>
      <c r="P526" s="209">
        <f>O526*H526</f>
        <v>0</v>
      </c>
      <c r="Q526" s="209">
        <v>0</v>
      </c>
      <c r="R526" s="209">
        <f>Q526*H526</f>
        <v>0</v>
      </c>
      <c r="S526" s="209">
        <v>0</v>
      </c>
      <c r="T526" s="210">
        <f>S526*H526</f>
        <v>0</v>
      </c>
      <c r="U526" s="39"/>
      <c r="V526" s="39"/>
      <c r="W526" s="39"/>
      <c r="X526" s="39"/>
      <c r="Y526" s="39"/>
      <c r="Z526" s="39"/>
      <c r="AA526" s="39"/>
      <c r="AB526" s="39"/>
      <c r="AC526" s="39"/>
      <c r="AD526" s="39"/>
      <c r="AE526" s="39"/>
      <c r="AR526" s="211" t="s">
        <v>253</v>
      </c>
      <c r="AT526" s="211" t="s">
        <v>224</v>
      </c>
      <c r="AU526" s="211" t="s">
        <v>85</v>
      </c>
      <c r="AY526" s="18" t="s">
        <v>195</v>
      </c>
      <c r="BE526" s="212">
        <f>IF(N526="základní",J526,0)</f>
        <v>0</v>
      </c>
      <c r="BF526" s="212">
        <f>IF(N526="snížená",J526,0)</f>
        <v>0</v>
      </c>
      <c r="BG526" s="212">
        <f>IF(N526="zákl. přenesená",J526,0)</f>
        <v>0</v>
      </c>
      <c r="BH526" s="212">
        <f>IF(N526="sníž. přenesená",J526,0)</f>
        <v>0</v>
      </c>
      <c r="BI526" s="212">
        <f>IF(N526="nulová",J526,0)</f>
        <v>0</v>
      </c>
      <c r="BJ526" s="18" t="s">
        <v>83</v>
      </c>
      <c r="BK526" s="212">
        <f>ROUND(I526*H526,2)</f>
        <v>0</v>
      </c>
      <c r="BL526" s="18" t="s">
        <v>234</v>
      </c>
      <c r="BM526" s="211" t="s">
        <v>4201</v>
      </c>
    </row>
    <row r="527" s="10" customFormat="1">
      <c r="A527" s="10"/>
      <c r="B527" s="218"/>
      <c r="C527" s="219"/>
      <c r="D527" s="213" t="s">
        <v>199</v>
      </c>
      <c r="E527" s="220" t="s">
        <v>1</v>
      </c>
      <c r="F527" s="221" t="s">
        <v>3936</v>
      </c>
      <c r="G527" s="219"/>
      <c r="H527" s="220" t="s">
        <v>1</v>
      </c>
      <c r="I527" s="222"/>
      <c r="J527" s="219"/>
      <c r="K527" s="219"/>
      <c r="L527" s="223"/>
      <c r="M527" s="224"/>
      <c r="N527" s="225"/>
      <c r="O527" s="225"/>
      <c r="P527" s="225"/>
      <c r="Q527" s="225"/>
      <c r="R527" s="225"/>
      <c r="S527" s="225"/>
      <c r="T527" s="226"/>
      <c r="U527" s="10"/>
      <c r="V527" s="10"/>
      <c r="W527" s="10"/>
      <c r="X527" s="10"/>
      <c r="Y527" s="10"/>
      <c r="Z527" s="10"/>
      <c r="AA527" s="10"/>
      <c r="AB527" s="10"/>
      <c r="AC527" s="10"/>
      <c r="AD527" s="10"/>
      <c r="AE527" s="10"/>
      <c r="AT527" s="227" t="s">
        <v>199</v>
      </c>
      <c r="AU527" s="227" t="s">
        <v>85</v>
      </c>
      <c r="AV527" s="10" t="s">
        <v>83</v>
      </c>
      <c r="AW527" s="10" t="s">
        <v>32</v>
      </c>
      <c r="AX527" s="10" t="s">
        <v>76</v>
      </c>
      <c r="AY527" s="227" t="s">
        <v>195</v>
      </c>
    </row>
    <row r="528" s="10" customFormat="1">
      <c r="A528" s="10"/>
      <c r="B528" s="218"/>
      <c r="C528" s="219"/>
      <c r="D528" s="213" t="s">
        <v>199</v>
      </c>
      <c r="E528" s="220" t="s">
        <v>1</v>
      </c>
      <c r="F528" s="221" t="s">
        <v>3964</v>
      </c>
      <c r="G528" s="219"/>
      <c r="H528" s="220" t="s">
        <v>1</v>
      </c>
      <c r="I528" s="222"/>
      <c r="J528" s="219"/>
      <c r="K528" s="219"/>
      <c r="L528" s="223"/>
      <c r="M528" s="224"/>
      <c r="N528" s="225"/>
      <c r="O528" s="225"/>
      <c r="P528" s="225"/>
      <c r="Q528" s="225"/>
      <c r="R528" s="225"/>
      <c r="S528" s="225"/>
      <c r="T528" s="226"/>
      <c r="U528" s="10"/>
      <c r="V528" s="10"/>
      <c r="W528" s="10"/>
      <c r="X528" s="10"/>
      <c r="Y528" s="10"/>
      <c r="Z528" s="10"/>
      <c r="AA528" s="10"/>
      <c r="AB528" s="10"/>
      <c r="AC528" s="10"/>
      <c r="AD528" s="10"/>
      <c r="AE528" s="10"/>
      <c r="AT528" s="227" t="s">
        <v>199</v>
      </c>
      <c r="AU528" s="227" t="s">
        <v>85</v>
      </c>
      <c r="AV528" s="10" t="s">
        <v>83</v>
      </c>
      <c r="AW528" s="10" t="s">
        <v>32</v>
      </c>
      <c r="AX528" s="10" t="s">
        <v>76</v>
      </c>
      <c r="AY528" s="227" t="s">
        <v>195</v>
      </c>
    </row>
    <row r="529" s="10" customFormat="1">
      <c r="A529" s="10"/>
      <c r="B529" s="218"/>
      <c r="C529" s="219"/>
      <c r="D529" s="213" t="s">
        <v>199</v>
      </c>
      <c r="E529" s="220" t="s">
        <v>1</v>
      </c>
      <c r="F529" s="221" t="s">
        <v>4202</v>
      </c>
      <c r="G529" s="219"/>
      <c r="H529" s="220" t="s">
        <v>1</v>
      </c>
      <c r="I529" s="222"/>
      <c r="J529" s="219"/>
      <c r="K529" s="219"/>
      <c r="L529" s="223"/>
      <c r="M529" s="224"/>
      <c r="N529" s="225"/>
      <c r="O529" s="225"/>
      <c r="P529" s="225"/>
      <c r="Q529" s="225"/>
      <c r="R529" s="225"/>
      <c r="S529" s="225"/>
      <c r="T529" s="226"/>
      <c r="U529" s="10"/>
      <c r="V529" s="10"/>
      <c r="W529" s="10"/>
      <c r="X529" s="10"/>
      <c r="Y529" s="10"/>
      <c r="Z529" s="10"/>
      <c r="AA529" s="10"/>
      <c r="AB529" s="10"/>
      <c r="AC529" s="10"/>
      <c r="AD529" s="10"/>
      <c r="AE529" s="10"/>
      <c r="AT529" s="227" t="s">
        <v>199</v>
      </c>
      <c r="AU529" s="227" t="s">
        <v>85</v>
      </c>
      <c r="AV529" s="10" t="s">
        <v>83</v>
      </c>
      <c r="AW529" s="10" t="s">
        <v>32</v>
      </c>
      <c r="AX529" s="10" t="s">
        <v>76</v>
      </c>
      <c r="AY529" s="227" t="s">
        <v>195</v>
      </c>
    </row>
    <row r="530" s="11" customFormat="1">
      <c r="A530" s="11"/>
      <c r="B530" s="228"/>
      <c r="C530" s="229"/>
      <c r="D530" s="213" t="s">
        <v>199</v>
      </c>
      <c r="E530" s="230" t="s">
        <v>1</v>
      </c>
      <c r="F530" s="231" t="s">
        <v>4203</v>
      </c>
      <c r="G530" s="229"/>
      <c r="H530" s="232">
        <v>390.81999999999999</v>
      </c>
      <c r="I530" s="233"/>
      <c r="J530" s="229"/>
      <c r="K530" s="229"/>
      <c r="L530" s="234"/>
      <c r="M530" s="235"/>
      <c r="N530" s="236"/>
      <c r="O530" s="236"/>
      <c r="P530" s="236"/>
      <c r="Q530" s="236"/>
      <c r="R530" s="236"/>
      <c r="S530" s="236"/>
      <c r="T530" s="237"/>
      <c r="U530" s="11"/>
      <c r="V530" s="11"/>
      <c r="W530" s="11"/>
      <c r="X530" s="11"/>
      <c r="Y530" s="11"/>
      <c r="Z530" s="11"/>
      <c r="AA530" s="11"/>
      <c r="AB530" s="11"/>
      <c r="AC530" s="11"/>
      <c r="AD530" s="11"/>
      <c r="AE530" s="11"/>
      <c r="AT530" s="238" t="s">
        <v>199</v>
      </c>
      <c r="AU530" s="238" t="s">
        <v>85</v>
      </c>
      <c r="AV530" s="11" t="s">
        <v>85</v>
      </c>
      <c r="AW530" s="11" t="s">
        <v>32</v>
      </c>
      <c r="AX530" s="11" t="s">
        <v>76</v>
      </c>
      <c r="AY530" s="238" t="s">
        <v>195</v>
      </c>
    </row>
    <row r="531" s="10" customFormat="1">
      <c r="A531" s="10"/>
      <c r="B531" s="218"/>
      <c r="C531" s="219"/>
      <c r="D531" s="213" t="s">
        <v>199</v>
      </c>
      <c r="E531" s="220" t="s">
        <v>1</v>
      </c>
      <c r="F531" s="221" t="s">
        <v>3967</v>
      </c>
      <c r="G531" s="219"/>
      <c r="H531" s="220" t="s">
        <v>1</v>
      </c>
      <c r="I531" s="222"/>
      <c r="J531" s="219"/>
      <c r="K531" s="219"/>
      <c r="L531" s="223"/>
      <c r="M531" s="224"/>
      <c r="N531" s="225"/>
      <c r="O531" s="225"/>
      <c r="P531" s="225"/>
      <c r="Q531" s="225"/>
      <c r="R531" s="225"/>
      <c r="S531" s="225"/>
      <c r="T531" s="226"/>
      <c r="U531" s="10"/>
      <c r="V531" s="10"/>
      <c r="W531" s="10"/>
      <c r="X531" s="10"/>
      <c r="Y531" s="10"/>
      <c r="Z531" s="10"/>
      <c r="AA531" s="10"/>
      <c r="AB531" s="10"/>
      <c r="AC531" s="10"/>
      <c r="AD531" s="10"/>
      <c r="AE531" s="10"/>
      <c r="AT531" s="227" t="s">
        <v>199</v>
      </c>
      <c r="AU531" s="227" t="s">
        <v>85</v>
      </c>
      <c r="AV531" s="10" t="s">
        <v>83</v>
      </c>
      <c r="AW531" s="10" t="s">
        <v>32</v>
      </c>
      <c r="AX531" s="10" t="s">
        <v>76</v>
      </c>
      <c r="AY531" s="227" t="s">
        <v>195</v>
      </c>
    </row>
    <row r="532" s="10" customFormat="1">
      <c r="A532" s="10"/>
      <c r="B532" s="218"/>
      <c r="C532" s="219"/>
      <c r="D532" s="213" t="s">
        <v>199</v>
      </c>
      <c r="E532" s="220" t="s">
        <v>1</v>
      </c>
      <c r="F532" s="221" t="s">
        <v>3968</v>
      </c>
      <c r="G532" s="219"/>
      <c r="H532" s="220" t="s">
        <v>1</v>
      </c>
      <c r="I532" s="222"/>
      <c r="J532" s="219"/>
      <c r="K532" s="219"/>
      <c r="L532" s="223"/>
      <c r="M532" s="224"/>
      <c r="N532" s="225"/>
      <c r="O532" s="225"/>
      <c r="P532" s="225"/>
      <c r="Q532" s="225"/>
      <c r="R532" s="225"/>
      <c r="S532" s="225"/>
      <c r="T532" s="226"/>
      <c r="U532" s="10"/>
      <c r="V532" s="10"/>
      <c r="W532" s="10"/>
      <c r="X532" s="10"/>
      <c r="Y532" s="10"/>
      <c r="Z532" s="10"/>
      <c r="AA532" s="10"/>
      <c r="AB532" s="10"/>
      <c r="AC532" s="10"/>
      <c r="AD532" s="10"/>
      <c r="AE532" s="10"/>
      <c r="AT532" s="227" t="s">
        <v>199</v>
      </c>
      <c r="AU532" s="227" t="s">
        <v>85</v>
      </c>
      <c r="AV532" s="10" t="s">
        <v>83</v>
      </c>
      <c r="AW532" s="10" t="s">
        <v>32</v>
      </c>
      <c r="AX532" s="10" t="s">
        <v>76</v>
      </c>
      <c r="AY532" s="227" t="s">
        <v>195</v>
      </c>
    </row>
    <row r="533" s="11" customFormat="1">
      <c r="A533" s="11"/>
      <c r="B533" s="228"/>
      <c r="C533" s="229"/>
      <c r="D533" s="213" t="s">
        <v>199</v>
      </c>
      <c r="E533" s="230" t="s">
        <v>1</v>
      </c>
      <c r="F533" s="231" t="s">
        <v>4204</v>
      </c>
      <c r="G533" s="229"/>
      <c r="H533" s="232">
        <v>1.968</v>
      </c>
      <c r="I533" s="233"/>
      <c r="J533" s="229"/>
      <c r="K533" s="229"/>
      <c r="L533" s="234"/>
      <c r="M533" s="235"/>
      <c r="N533" s="236"/>
      <c r="O533" s="236"/>
      <c r="P533" s="236"/>
      <c r="Q533" s="236"/>
      <c r="R533" s="236"/>
      <c r="S533" s="236"/>
      <c r="T533" s="237"/>
      <c r="U533" s="11"/>
      <c r="V533" s="11"/>
      <c r="W533" s="11"/>
      <c r="X533" s="11"/>
      <c r="Y533" s="11"/>
      <c r="Z533" s="11"/>
      <c r="AA533" s="11"/>
      <c r="AB533" s="11"/>
      <c r="AC533" s="11"/>
      <c r="AD533" s="11"/>
      <c r="AE533" s="11"/>
      <c r="AT533" s="238" t="s">
        <v>199</v>
      </c>
      <c r="AU533" s="238" t="s">
        <v>85</v>
      </c>
      <c r="AV533" s="11" t="s">
        <v>85</v>
      </c>
      <c r="AW533" s="11" t="s">
        <v>32</v>
      </c>
      <c r="AX533" s="11" t="s">
        <v>76</v>
      </c>
      <c r="AY533" s="238" t="s">
        <v>195</v>
      </c>
    </row>
    <row r="534" s="10" customFormat="1">
      <c r="A534" s="10"/>
      <c r="B534" s="218"/>
      <c r="C534" s="219"/>
      <c r="D534" s="213" t="s">
        <v>199</v>
      </c>
      <c r="E534" s="220" t="s">
        <v>1</v>
      </c>
      <c r="F534" s="221" t="s">
        <v>3970</v>
      </c>
      <c r="G534" s="219"/>
      <c r="H534" s="220" t="s">
        <v>1</v>
      </c>
      <c r="I534" s="222"/>
      <c r="J534" s="219"/>
      <c r="K534" s="219"/>
      <c r="L534" s="223"/>
      <c r="M534" s="224"/>
      <c r="N534" s="225"/>
      <c r="O534" s="225"/>
      <c r="P534" s="225"/>
      <c r="Q534" s="225"/>
      <c r="R534" s="225"/>
      <c r="S534" s="225"/>
      <c r="T534" s="226"/>
      <c r="U534" s="10"/>
      <c r="V534" s="10"/>
      <c r="W534" s="10"/>
      <c r="X534" s="10"/>
      <c r="Y534" s="10"/>
      <c r="Z534" s="10"/>
      <c r="AA534" s="10"/>
      <c r="AB534" s="10"/>
      <c r="AC534" s="10"/>
      <c r="AD534" s="10"/>
      <c r="AE534" s="10"/>
      <c r="AT534" s="227" t="s">
        <v>199</v>
      </c>
      <c r="AU534" s="227" t="s">
        <v>85</v>
      </c>
      <c r="AV534" s="10" t="s">
        <v>83</v>
      </c>
      <c r="AW534" s="10" t="s">
        <v>32</v>
      </c>
      <c r="AX534" s="10" t="s">
        <v>76</v>
      </c>
      <c r="AY534" s="227" t="s">
        <v>195</v>
      </c>
    </row>
    <row r="535" s="10" customFormat="1">
      <c r="A535" s="10"/>
      <c r="B535" s="218"/>
      <c r="C535" s="219"/>
      <c r="D535" s="213" t="s">
        <v>199</v>
      </c>
      <c r="E535" s="220" t="s">
        <v>1</v>
      </c>
      <c r="F535" s="221" t="s">
        <v>3968</v>
      </c>
      <c r="G535" s="219"/>
      <c r="H535" s="220" t="s">
        <v>1</v>
      </c>
      <c r="I535" s="222"/>
      <c r="J535" s="219"/>
      <c r="K535" s="219"/>
      <c r="L535" s="223"/>
      <c r="M535" s="224"/>
      <c r="N535" s="225"/>
      <c r="O535" s="225"/>
      <c r="P535" s="225"/>
      <c r="Q535" s="225"/>
      <c r="R535" s="225"/>
      <c r="S535" s="225"/>
      <c r="T535" s="226"/>
      <c r="U535" s="10"/>
      <c r="V535" s="10"/>
      <c r="W535" s="10"/>
      <c r="X535" s="10"/>
      <c r="Y535" s="10"/>
      <c r="Z535" s="10"/>
      <c r="AA535" s="10"/>
      <c r="AB535" s="10"/>
      <c r="AC535" s="10"/>
      <c r="AD535" s="10"/>
      <c r="AE535" s="10"/>
      <c r="AT535" s="227" t="s">
        <v>199</v>
      </c>
      <c r="AU535" s="227" t="s">
        <v>85</v>
      </c>
      <c r="AV535" s="10" t="s">
        <v>83</v>
      </c>
      <c r="AW535" s="10" t="s">
        <v>32</v>
      </c>
      <c r="AX535" s="10" t="s">
        <v>76</v>
      </c>
      <c r="AY535" s="227" t="s">
        <v>195</v>
      </c>
    </row>
    <row r="536" s="11" customFormat="1">
      <c r="A536" s="11"/>
      <c r="B536" s="228"/>
      <c r="C536" s="229"/>
      <c r="D536" s="213" t="s">
        <v>199</v>
      </c>
      <c r="E536" s="230" t="s">
        <v>1</v>
      </c>
      <c r="F536" s="231" t="s">
        <v>4205</v>
      </c>
      <c r="G536" s="229"/>
      <c r="H536" s="232">
        <v>16.425999999999998</v>
      </c>
      <c r="I536" s="233"/>
      <c r="J536" s="229"/>
      <c r="K536" s="229"/>
      <c r="L536" s="234"/>
      <c r="M536" s="235"/>
      <c r="N536" s="236"/>
      <c r="O536" s="236"/>
      <c r="P536" s="236"/>
      <c r="Q536" s="236"/>
      <c r="R536" s="236"/>
      <c r="S536" s="236"/>
      <c r="T536" s="237"/>
      <c r="U536" s="11"/>
      <c r="V536" s="11"/>
      <c r="W536" s="11"/>
      <c r="X536" s="11"/>
      <c r="Y536" s="11"/>
      <c r="Z536" s="11"/>
      <c r="AA536" s="11"/>
      <c r="AB536" s="11"/>
      <c r="AC536" s="11"/>
      <c r="AD536" s="11"/>
      <c r="AE536" s="11"/>
      <c r="AT536" s="238" t="s">
        <v>199</v>
      </c>
      <c r="AU536" s="238" t="s">
        <v>85</v>
      </c>
      <c r="AV536" s="11" t="s">
        <v>85</v>
      </c>
      <c r="AW536" s="11" t="s">
        <v>32</v>
      </c>
      <c r="AX536" s="11" t="s">
        <v>76</v>
      </c>
      <c r="AY536" s="238" t="s">
        <v>195</v>
      </c>
    </row>
    <row r="537" s="10" customFormat="1">
      <c r="A537" s="10"/>
      <c r="B537" s="218"/>
      <c r="C537" s="219"/>
      <c r="D537" s="213" t="s">
        <v>199</v>
      </c>
      <c r="E537" s="220" t="s">
        <v>1</v>
      </c>
      <c r="F537" s="221" t="s">
        <v>3972</v>
      </c>
      <c r="G537" s="219"/>
      <c r="H537" s="220" t="s">
        <v>1</v>
      </c>
      <c r="I537" s="222"/>
      <c r="J537" s="219"/>
      <c r="K537" s="219"/>
      <c r="L537" s="223"/>
      <c r="M537" s="224"/>
      <c r="N537" s="225"/>
      <c r="O537" s="225"/>
      <c r="P537" s="225"/>
      <c r="Q537" s="225"/>
      <c r="R537" s="225"/>
      <c r="S537" s="225"/>
      <c r="T537" s="226"/>
      <c r="U537" s="10"/>
      <c r="V537" s="10"/>
      <c r="W537" s="10"/>
      <c r="X537" s="10"/>
      <c r="Y537" s="10"/>
      <c r="Z537" s="10"/>
      <c r="AA537" s="10"/>
      <c r="AB537" s="10"/>
      <c r="AC537" s="10"/>
      <c r="AD537" s="10"/>
      <c r="AE537" s="10"/>
      <c r="AT537" s="227" t="s">
        <v>199</v>
      </c>
      <c r="AU537" s="227" t="s">
        <v>85</v>
      </c>
      <c r="AV537" s="10" t="s">
        <v>83</v>
      </c>
      <c r="AW537" s="10" t="s">
        <v>32</v>
      </c>
      <c r="AX537" s="10" t="s">
        <v>76</v>
      </c>
      <c r="AY537" s="227" t="s">
        <v>195</v>
      </c>
    </row>
    <row r="538" s="10" customFormat="1">
      <c r="A538" s="10"/>
      <c r="B538" s="218"/>
      <c r="C538" s="219"/>
      <c r="D538" s="213" t="s">
        <v>199</v>
      </c>
      <c r="E538" s="220" t="s">
        <v>1</v>
      </c>
      <c r="F538" s="221" t="s">
        <v>3973</v>
      </c>
      <c r="G538" s="219"/>
      <c r="H538" s="220" t="s">
        <v>1</v>
      </c>
      <c r="I538" s="222"/>
      <c r="J538" s="219"/>
      <c r="K538" s="219"/>
      <c r="L538" s="223"/>
      <c r="M538" s="224"/>
      <c r="N538" s="225"/>
      <c r="O538" s="225"/>
      <c r="P538" s="225"/>
      <c r="Q538" s="225"/>
      <c r="R538" s="225"/>
      <c r="S538" s="225"/>
      <c r="T538" s="226"/>
      <c r="U538" s="10"/>
      <c r="V538" s="10"/>
      <c r="W538" s="10"/>
      <c r="X538" s="10"/>
      <c r="Y538" s="10"/>
      <c r="Z538" s="10"/>
      <c r="AA538" s="10"/>
      <c r="AB538" s="10"/>
      <c r="AC538" s="10"/>
      <c r="AD538" s="10"/>
      <c r="AE538" s="10"/>
      <c r="AT538" s="227" t="s">
        <v>199</v>
      </c>
      <c r="AU538" s="227" t="s">
        <v>85</v>
      </c>
      <c r="AV538" s="10" t="s">
        <v>83</v>
      </c>
      <c r="AW538" s="10" t="s">
        <v>32</v>
      </c>
      <c r="AX538" s="10" t="s">
        <v>76</v>
      </c>
      <c r="AY538" s="227" t="s">
        <v>195</v>
      </c>
    </row>
    <row r="539" s="11" customFormat="1">
      <c r="A539" s="11"/>
      <c r="B539" s="228"/>
      <c r="C539" s="229"/>
      <c r="D539" s="213" t="s">
        <v>199</v>
      </c>
      <c r="E539" s="230" t="s">
        <v>1</v>
      </c>
      <c r="F539" s="231" t="s">
        <v>4206</v>
      </c>
      <c r="G539" s="229"/>
      <c r="H539" s="232">
        <v>39.369999999999997</v>
      </c>
      <c r="I539" s="233"/>
      <c r="J539" s="229"/>
      <c r="K539" s="229"/>
      <c r="L539" s="234"/>
      <c r="M539" s="235"/>
      <c r="N539" s="236"/>
      <c r="O539" s="236"/>
      <c r="P539" s="236"/>
      <c r="Q539" s="236"/>
      <c r="R539" s="236"/>
      <c r="S539" s="236"/>
      <c r="T539" s="237"/>
      <c r="U539" s="11"/>
      <c r="V539" s="11"/>
      <c r="W539" s="11"/>
      <c r="X539" s="11"/>
      <c r="Y539" s="11"/>
      <c r="Z539" s="11"/>
      <c r="AA539" s="11"/>
      <c r="AB539" s="11"/>
      <c r="AC539" s="11"/>
      <c r="AD539" s="11"/>
      <c r="AE539" s="11"/>
      <c r="AT539" s="238" t="s">
        <v>199</v>
      </c>
      <c r="AU539" s="238" t="s">
        <v>85</v>
      </c>
      <c r="AV539" s="11" t="s">
        <v>85</v>
      </c>
      <c r="AW539" s="11" t="s">
        <v>32</v>
      </c>
      <c r="AX539" s="11" t="s">
        <v>76</v>
      </c>
      <c r="AY539" s="238" t="s">
        <v>195</v>
      </c>
    </row>
    <row r="540" s="16" customFormat="1">
      <c r="A540" s="16"/>
      <c r="B540" s="298"/>
      <c r="C540" s="299"/>
      <c r="D540" s="213" t="s">
        <v>199</v>
      </c>
      <c r="E540" s="300" t="s">
        <v>1</v>
      </c>
      <c r="F540" s="301" t="s">
        <v>1498</v>
      </c>
      <c r="G540" s="299"/>
      <c r="H540" s="302">
        <v>448.584</v>
      </c>
      <c r="I540" s="303"/>
      <c r="J540" s="299"/>
      <c r="K540" s="299"/>
      <c r="L540" s="304"/>
      <c r="M540" s="305"/>
      <c r="N540" s="306"/>
      <c r="O540" s="306"/>
      <c r="P540" s="306"/>
      <c r="Q540" s="306"/>
      <c r="R540" s="306"/>
      <c r="S540" s="306"/>
      <c r="T540" s="307"/>
      <c r="U540" s="16"/>
      <c r="V540" s="16"/>
      <c r="W540" s="16"/>
      <c r="X540" s="16"/>
      <c r="Y540" s="16"/>
      <c r="Z540" s="16"/>
      <c r="AA540" s="16"/>
      <c r="AB540" s="16"/>
      <c r="AC540" s="16"/>
      <c r="AD540" s="16"/>
      <c r="AE540" s="16"/>
      <c r="AT540" s="308" t="s">
        <v>199</v>
      </c>
      <c r="AU540" s="308" t="s">
        <v>85</v>
      </c>
      <c r="AV540" s="16" t="s">
        <v>229</v>
      </c>
      <c r="AW540" s="16" t="s">
        <v>32</v>
      </c>
      <c r="AX540" s="16" t="s">
        <v>76</v>
      </c>
      <c r="AY540" s="308" t="s">
        <v>195</v>
      </c>
    </row>
    <row r="541" s="10" customFormat="1">
      <c r="A541" s="10"/>
      <c r="B541" s="218"/>
      <c r="C541" s="219"/>
      <c r="D541" s="213" t="s">
        <v>199</v>
      </c>
      <c r="E541" s="220" t="s">
        <v>1</v>
      </c>
      <c r="F541" s="221" t="s">
        <v>4207</v>
      </c>
      <c r="G541" s="219"/>
      <c r="H541" s="220" t="s">
        <v>1</v>
      </c>
      <c r="I541" s="222"/>
      <c r="J541" s="219"/>
      <c r="K541" s="219"/>
      <c r="L541" s="223"/>
      <c r="M541" s="224"/>
      <c r="N541" s="225"/>
      <c r="O541" s="225"/>
      <c r="P541" s="225"/>
      <c r="Q541" s="225"/>
      <c r="R541" s="225"/>
      <c r="S541" s="225"/>
      <c r="T541" s="226"/>
      <c r="U541" s="10"/>
      <c r="V541" s="10"/>
      <c r="W541" s="10"/>
      <c r="X541" s="10"/>
      <c r="Y541" s="10"/>
      <c r="Z541" s="10"/>
      <c r="AA541" s="10"/>
      <c r="AB541" s="10"/>
      <c r="AC541" s="10"/>
      <c r="AD541" s="10"/>
      <c r="AE541" s="10"/>
      <c r="AT541" s="227" t="s">
        <v>199</v>
      </c>
      <c r="AU541" s="227" t="s">
        <v>85</v>
      </c>
      <c r="AV541" s="10" t="s">
        <v>83</v>
      </c>
      <c r="AW541" s="10" t="s">
        <v>32</v>
      </c>
      <c r="AX541" s="10" t="s">
        <v>76</v>
      </c>
      <c r="AY541" s="227" t="s">
        <v>195</v>
      </c>
    </row>
    <row r="542" s="10" customFormat="1">
      <c r="A542" s="10"/>
      <c r="B542" s="218"/>
      <c r="C542" s="219"/>
      <c r="D542" s="213" t="s">
        <v>199</v>
      </c>
      <c r="E542" s="220" t="s">
        <v>1</v>
      </c>
      <c r="F542" s="221" t="s">
        <v>4208</v>
      </c>
      <c r="G542" s="219"/>
      <c r="H542" s="220" t="s">
        <v>1</v>
      </c>
      <c r="I542" s="222"/>
      <c r="J542" s="219"/>
      <c r="K542" s="219"/>
      <c r="L542" s="223"/>
      <c r="M542" s="224"/>
      <c r="N542" s="225"/>
      <c r="O542" s="225"/>
      <c r="P542" s="225"/>
      <c r="Q542" s="225"/>
      <c r="R542" s="225"/>
      <c r="S542" s="225"/>
      <c r="T542" s="226"/>
      <c r="U542" s="10"/>
      <c r="V542" s="10"/>
      <c r="W542" s="10"/>
      <c r="X542" s="10"/>
      <c r="Y542" s="10"/>
      <c r="Z542" s="10"/>
      <c r="AA542" s="10"/>
      <c r="AB542" s="10"/>
      <c r="AC542" s="10"/>
      <c r="AD542" s="10"/>
      <c r="AE542" s="10"/>
      <c r="AT542" s="227" t="s">
        <v>199</v>
      </c>
      <c r="AU542" s="227" t="s">
        <v>85</v>
      </c>
      <c r="AV542" s="10" t="s">
        <v>83</v>
      </c>
      <c r="AW542" s="10" t="s">
        <v>32</v>
      </c>
      <c r="AX542" s="10" t="s">
        <v>76</v>
      </c>
      <c r="AY542" s="227" t="s">
        <v>195</v>
      </c>
    </row>
    <row r="543" s="11" customFormat="1">
      <c r="A543" s="11"/>
      <c r="B543" s="228"/>
      <c r="C543" s="229"/>
      <c r="D543" s="213" t="s">
        <v>199</v>
      </c>
      <c r="E543" s="230" t="s">
        <v>1</v>
      </c>
      <c r="F543" s="231" t="s">
        <v>4209</v>
      </c>
      <c r="G543" s="229"/>
      <c r="H543" s="232">
        <v>554.71199999999999</v>
      </c>
      <c r="I543" s="233"/>
      <c r="J543" s="229"/>
      <c r="K543" s="229"/>
      <c r="L543" s="234"/>
      <c r="M543" s="235"/>
      <c r="N543" s="236"/>
      <c r="O543" s="236"/>
      <c r="P543" s="236"/>
      <c r="Q543" s="236"/>
      <c r="R543" s="236"/>
      <c r="S543" s="236"/>
      <c r="T543" s="237"/>
      <c r="U543" s="11"/>
      <c r="V543" s="11"/>
      <c r="W543" s="11"/>
      <c r="X543" s="11"/>
      <c r="Y543" s="11"/>
      <c r="Z543" s="11"/>
      <c r="AA543" s="11"/>
      <c r="AB543" s="11"/>
      <c r="AC543" s="11"/>
      <c r="AD543" s="11"/>
      <c r="AE543" s="11"/>
      <c r="AT543" s="238" t="s">
        <v>199</v>
      </c>
      <c r="AU543" s="238" t="s">
        <v>85</v>
      </c>
      <c r="AV543" s="11" t="s">
        <v>85</v>
      </c>
      <c r="AW543" s="11" t="s">
        <v>32</v>
      </c>
      <c r="AX543" s="11" t="s">
        <v>76</v>
      </c>
      <c r="AY543" s="238" t="s">
        <v>195</v>
      </c>
    </row>
    <row r="544" s="16" customFormat="1">
      <c r="A544" s="16"/>
      <c r="B544" s="298"/>
      <c r="C544" s="299"/>
      <c r="D544" s="213" t="s">
        <v>199</v>
      </c>
      <c r="E544" s="300" t="s">
        <v>1</v>
      </c>
      <c r="F544" s="301" t="s">
        <v>1498</v>
      </c>
      <c r="G544" s="299"/>
      <c r="H544" s="302">
        <v>554.71199999999999</v>
      </c>
      <c r="I544" s="303"/>
      <c r="J544" s="299"/>
      <c r="K544" s="299"/>
      <c r="L544" s="304"/>
      <c r="M544" s="305"/>
      <c r="N544" s="306"/>
      <c r="O544" s="306"/>
      <c r="P544" s="306"/>
      <c r="Q544" s="306"/>
      <c r="R544" s="306"/>
      <c r="S544" s="306"/>
      <c r="T544" s="307"/>
      <c r="U544" s="16"/>
      <c r="V544" s="16"/>
      <c r="W544" s="16"/>
      <c r="X544" s="16"/>
      <c r="Y544" s="16"/>
      <c r="Z544" s="16"/>
      <c r="AA544" s="16"/>
      <c r="AB544" s="16"/>
      <c r="AC544" s="16"/>
      <c r="AD544" s="16"/>
      <c r="AE544" s="16"/>
      <c r="AT544" s="308" t="s">
        <v>199</v>
      </c>
      <c r="AU544" s="308" t="s">
        <v>85</v>
      </c>
      <c r="AV544" s="16" t="s">
        <v>229</v>
      </c>
      <c r="AW544" s="16" t="s">
        <v>32</v>
      </c>
      <c r="AX544" s="16" t="s">
        <v>76</v>
      </c>
      <c r="AY544" s="308" t="s">
        <v>195</v>
      </c>
    </row>
    <row r="545" s="10" customFormat="1">
      <c r="A545" s="10"/>
      <c r="B545" s="218"/>
      <c r="C545" s="219"/>
      <c r="D545" s="213" t="s">
        <v>199</v>
      </c>
      <c r="E545" s="220" t="s">
        <v>1</v>
      </c>
      <c r="F545" s="221" t="s">
        <v>3960</v>
      </c>
      <c r="G545" s="219"/>
      <c r="H545" s="220" t="s">
        <v>1</v>
      </c>
      <c r="I545" s="222"/>
      <c r="J545" s="219"/>
      <c r="K545" s="219"/>
      <c r="L545" s="223"/>
      <c r="M545" s="224"/>
      <c r="N545" s="225"/>
      <c r="O545" s="225"/>
      <c r="P545" s="225"/>
      <c r="Q545" s="225"/>
      <c r="R545" s="225"/>
      <c r="S545" s="225"/>
      <c r="T545" s="226"/>
      <c r="U545" s="10"/>
      <c r="V545" s="10"/>
      <c r="W545" s="10"/>
      <c r="X545" s="10"/>
      <c r="Y545" s="10"/>
      <c r="Z545" s="10"/>
      <c r="AA545" s="10"/>
      <c r="AB545" s="10"/>
      <c r="AC545" s="10"/>
      <c r="AD545" s="10"/>
      <c r="AE545" s="10"/>
      <c r="AT545" s="227" t="s">
        <v>199</v>
      </c>
      <c r="AU545" s="227" t="s">
        <v>85</v>
      </c>
      <c r="AV545" s="10" t="s">
        <v>83</v>
      </c>
      <c r="AW545" s="10" t="s">
        <v>32</v>
      </c>
      <c r="AX545" s="10" t="s">
        <v>76</v>
      </c>
      <c r="AY545" s="227" t="s">
        <v>195</v>
      </c>
    </row>
    <row r="546" s="10" customFormat="1">
      <c r="A546" s="10"/>
      <c r="B546" s="218"/>
      <c r="C546" s="219"/>
      <c r="D546" s="213" t="s">
        <v>199</v>
      </c>
      <c r="E546" s="220" t="s">
        <v>1</v>
      </c>
      <c r="F546" s="221" t="s">
        <v>4210</v>
      </c>
      <c r="G546" s="219"/>
      <c r="H546" s="220" t="s">
        <v>1</v>
      </c>
      <c r="I546" s="222"/>
      <c r="J546" s="219"/>
      <c r="K546" s="219"/>
      <c r="L546" s="223"/>
      <c r="M546" s="224"/>
      <c r="N546" s="225"/>
      <c r="O546" s="225"/>
      <c r="P546" s="225"/>
      <c r="Q546" s="225"/>
      <c r="R546" s="225"/>
      <c r="S546" s="225"/>
      <c r="T546" s="226"/>
      <c r="U546" s="10"/>
      <c r="V546" s="10"/>
      <c r="W546" s="10"/>
      <c r="X546" s="10"/>
      <c r="Y546" s="10"/>
      <c r="Z546" s="10"/>
      <c r="AA546" s="10"/>
      <c r="AB546" s="10"/>
      <c r="AC546" s="10"/>
      <c r="AD546" s="10"/>
      <c r="AE546" s="10"/>
      <c r="AT546" s="227" t="s">
        <v>199</v>
      </c>
      <c r="AU546" s="227" t="s">
        <v>85</v>
      </c>
      <c r="AV546" s="10" t="s">
        <v>83</v>
      </c>
      <c r="AW546" s="10" t="s">
        <v>32</v>
      </c>
      <c r="AX546" s="10" t="s">
        <v>76</v>
      </c>
      <c r="AY546" s="227" t="s">
        <v>195</v>
      </c>
    </row>
    <row r="547" s="11" customFormat="1">
      <c r="A547" s="11"/>
      <c r="B547" s="228"/>
      <c r="C547" s="229"/>
      <c r="D547" s="213" t="s">
        <v>199</v>
      </c>
      <c r="E547" s="230" t="s">
        <v>1</v>
      </c>
      <c r="F547" s="231" t="s">
        <v>4211</v>
      </c>
      <c r="G547" s="229"/>
      <c r="H547" s="232">
        <v>202.80000000000001</v>
      </c>
      <c r="I547" s="233"/>
      <c r="J547" s="229"/>
      <c r="K547" s="229"/>
      <c r="L547" s="234"/>
      <c r="M547" s="235"/>
      <c r="N547" s="236"/>
      <c r="O547" s="236"/>
      <c r="P547" s="236"/>
      <c r="Q547" s="236"/>
      <c r="R547" s="236"/>
      <c r="S547" s="236"/>
      <c r="T547" s="237"/>
      <c r="U547" s="11"/>
      <c r="V547" s="11"/>
      <c r="W547" s="11"/>
      <c r="X547" s="11"/>
      <c r="Y547" s="11"/>
      <c r="Z547" s="11"/>
      <c r="AA547" s="11"/>
      <c r="AB547" s="11"/>
      <c r="AC547" s="11"/>
      <c r="AD547" s="11"/>
      <c r="AE547" s="11"/>
      <c r="AT547" s="238" t="s">
        <v>199</v>
      </c>
      <c r="AU547" s="238" t="s">
        <v>85</v>
      </c>
      <c r="AV547" s="11" t="s">
        <v>85</v>
      </c>
      <c r="AW547" s="11" t="s">
        <v>32</v>
      </c>
      <c r="AX547" s="11" t="s">
        <v>76</v>
      </c>
      <c r="AY547" s="238" t="s">
        <v>195</v>
      </c>
    </row>
    <row r="548" s="16" customFormat="1">
      <c r="A548" s="16"/>
      <c r="B548" s="298"/>
      <c r="C548" s="299"/>
      <c r="D548" s="213" t="s">
        <v>199</v>
      </c>
      <c r="E548" s="300" t="s">
        <v>1</v>
      </c>
      <c r="F548" s="301" t="s">
        <v>1498</v>
      </c>
      <c r="G548" s="299"/>
      <c r="H548" s="302">
        <v>202.80000000000001</v>
      </c>
      <c r="I548" s="303"/>
      <c r="J548" s="299"/>
      <c r="K548" s="299"/>
      <c r="L548" s="304"/>
      <c r="M548" s="305"/>
      <c r="N548" s="306"/>
      <c r="O548" s="306"/>
      <c r="P548" s="306"/>
      <c r="Q548" s="306"/>
      <c r="R548" s="306"/>
      <c r="S548" s="306"/>
      <c r="T548" s="307"/>
      <c r="U548" s="16"/>
      <c r="V548" s="16"/>
      <c r="W548" s="16"/>
      <c r="X548" s="16"/>
      <c r="Y548" s="16"/>
      <c r="Z548" s="16"/>
      <c r="AA548" s="16"/>
      <c r="AB548" s="16"/>
      <c r="AC548" s="16"/>
      <c r="AD548" s="16"/>
      <c r="AE548" s="16"/>
      <c r="AT548" s="308" t="s">
        <v>199</v>
      </c>
      <c r="AU548" s="308" t="s">
        <v>85</v>
      </c>
      <c r="AV548" s="16" t="s">
        <v>229</v>
      </c>
      <c r="AW548" s="16" t="s">
        <v>32</v>
      </c>
      <c r="AX548" s="16" t="s">
        <v>76</v>
      </c>
      <c r="AY548" s="308" t="s">
        <v>195</v>
      </c>
    </row>
    <row r="549" s="11" customFormat="1">
      <c r="A549" s="11"/>
      <c r="B549" s="228"/>
      <c r="C549" s="229"/>
      <c r="D549" s="213" t="s">
        <v>199</v>
      </c>
      <c r="E549" s="230" t="s">
        <v>1</v>
      </c>
      <c r="F549" s="231" t="s">
        <v>4212</v>
      </c>
      <c r="G549" s="229"/>
      <c r="H549" s="232">
        <v>2237.7539999999999</v>
      </c>
      <c r="I549" s="233"/>
      <c r="J549" s="229"/>
      <c r="K549" s="229"/>
      <c r="L549" s="234"/>
      <c r="M549" s="235"/>
      <c r="N549" s="236"/>
      <c r="O549" s="236"/>
      <c r="P549" s="236"/>
      <c r="Q549" s="236"/>
      <c r="R549" s="236"/>
      <c r="S549" s="236"/>
      <c r="T549" s="237"/>
      <c r="U549" s="11"/>
      <c r="V549" s="11"/>
      <c r="W549" s="11"/>
      <c r="X549" s="11"/>
      <c r="Y549" s="11"/>
      <c r="Z549" s="11"/>
      <c r="AA549" s="11"/>
      <c r="AB549" s="11"/>
      <c r="AC549" s="11"/>
      <c r="AD549" s="11"/>
      <c r="AE549" s="11"/>
      <c r="AT549" s="238" t="s">
        <v>199</v>
      </c>
      <c r="AU549" s="238" t="s">
        <v>85</v>
      </c>
      <c r="AV549" s="11" t="s">
        <v>85</v>
      </c>
      <c r="AW549" s="11" t="s">
        <v>32</v>
      </c>
      <c r="AX549" s="11" t="s">
        <v>83</v>
      </c>
      <c r="AY549" s="238" t="s">
        <v>195</v>
      </c>
    </row>
    <row r="550" s="2" customFormat="1" ht="24.15" customHeight="1">
      <c r="A550" s="39"/>
      <c r="B550" s="40"/>
      <c r="C550" s="200" t="s">
        <v>429</v>
      </c>
      <c r="D550" s="200" t="s">
        <v>191</v>
      </c>
      <c r="E550" s="201" t="s">
        <v>1693</v>
      </c>
      <c r="F550" s="202" t="s">
        <v>1694</v>
      </c>
      <c r="G550" s="203" t="s">
        <v>1237</v>
      </c>
      <c r="H550" s="204">
        <v>1006.914</v>
      </c>
      <c r="I550" s="205"/>
      <c r="J550" s="206">
        <f>ROUND(I550*H550,2)</f>
        <v>0</v>
      </c>
      <c r="K550" s="202" t="s">
        <v>1412</v>
      </c>
      <c r="L550" s="45"/>
      <c r="M550" s="207" t="s">
        <v>1</v>
      </c>
      <c r="N550" s="208" t="s">
        <v>41</v>
      </c>
      <c r="O550" s="92"/>
      <c r="P550" s="209">
        <f>O550*H550</f>
        <v>0</v>
      </c>
      <c r="Q550" s="209">
        <v>0</v>
      </c>
      <c r="R550" s="209">
        <f>Q550*H550</f>
        <v>0</v>
      </c>
      <c r="S550" s="209">
        <v>0</v>
      </c>
      <c r="T550" s="210">
        <f>S550*H550</f>
        <v>0</v>
      </c>
      <c r="U550" s="39"/>
      <c r="V550" s="39"/>
      <c r="W550" s="39"/>
      <c r="X550" s="39"/>
      <c r="Y550" s="39"/>
      <c r="Z550" s="39"/>
      <c r="AA550" s="39"/>
      <c r="AB550" s="39"/>
      <c r="AC550" s="39"/>
      <c r="AD550" s="39"/>
      <c r="AE550" s="39"/>
      <c r="AR550" s="211" t="s">
        <v>234</v>
      </c>
      <c r="AT550" s="211" t="s">
        <v>191</v>
      </c>
      <c r="AU550" s="211" t="s">
        <v>85</v>
      </c>
      <c r="AY550" s="18" t="s">
        <v>195</v>
      </c>
      <c r="BE550" s="212">
        <f>IF(N550="základní",J550,0)</f>
        <v>0</v>
      </c>
      <c r="BF550" s="212">
        <f>IF(N550="snížená",J550,0)</f>
        <v>0</v>
      </c>
      <c r="BG550" s="212">
        <f>IF(N550="zákl. přenesená",J550,0)</f>
        <v>0</v>
      </c>
      <c r="BH550" s="212">
        <f>IF(N550="sníž. přenesená",J550,0)</f>
        <v>0</v>
      </c>
      <c r="BI550" s="212">
        <f>IF(N550="nulová",J550,0)</f>
        <v>0</v>
      </c>
      <c r="BJ550" s="18" t="s">
        <v>83</v>
      </c>
      <c r="BK550" s="212">
        <f>ROUND(I550*H550,2)</f>
        <v>0</v>
      </c>
      <c r="BL550" s="18" t="s">
        <v>234</v>
      </c>
      <c r="BM550" s="211" t="s">
        <v>4213</v>
      </c>
    </row>
    <row r="551" s="10" customFormat="1">
      <c r="A551" s="10"/>
      <c r="B551" s="218"/>
      <c r="C551" s="219"/>
      <c r="D551" s="213" t="s">
        <v>199</v>
      </c>
      <c r="E551" s="220" t="s">
        <v>1</v>
      </c>
      <c r="F551" s="221" t="s">
        <v>3936</v>
      </c>
      <c r="G551" s="219"/>
      <c r="H551" s="220" t="s">
        <v>1</v>
      </c>
      <c r="I551" s="222"/>
      <c r="J551" s="219"/>
      <c r="K551" s="219"/>
      <c r="L551" s="223"/>
      <c r="M551" s="224"/>
      <c r="N551" s="225"/>
      <c r="O551" s="225"/>
      <c r="P551" s="225"/>
      <c r="Q551" s="225"/>
      <c r="R551" s="225"/>
      <c r="S551" s="225"/>
      <c r="T551" s="226"/>
      <c r="U551" s="10"/>
      <c r="V551" s="10"/>
      <c r="W551" s="10"/>
      <c r="X551" s="10"/>
      <c r="Y551" s="10"/>
      <c r="Z551" s="10"/>
      <c r="AA551" s="10"/>
      <c r="AB551" s="10"/>
      <c r="AC551" s="10"/>
      <c r="AD551" s="10"/>
      <c r="AE551" s="10"/>
      <c r="AT551" s="227" t="s">
        <v>199</v>
      </c>
      <c r="AU551" s="227" t="s">
        <v>85</v>
      </c>
      <c r="AV551" s="10" t="s">
        <v>83</v>
      </c>
      <c r="AW551" s="10" t="s">
        <v>32</v>
      </c>
      <c r="AX551" s="10" t="s">
        <v>76</v>
      </c>
      <c r="AY551" s="227" t="s">
        <v>195</v>
      </c>
    </row>
    <row r="552" s="10" customFormat="1">
      <c r="A552" s="10"/>
      <c r="B552" s="218"/>
      <c r="C552" s="219"/>
      <c r="D552" s="213" t="s">
        <v>199</v>
      </c>
      <c r="E552" s="220" t="s">
        <v>1</v>
      </c>
      <c r="F552" s="221" t="s">
        <v>4214</v>
      </c>
      <c r="G552" s="219"/>
      <c r="H552" s="220" t="s">
        <v>1</v>
      </c>
      <c r="I552" s="222"/>
      <c r="J552" s="219"/>
      <c r="K552" s="219"/>
      <c r="L552" s="223"/>
      <c r="M552" s="224"/>
      <c r="N552" s="225"/>
      <c r="O552" s="225"/>
      <c r="P552" s="225"/>
      <c r="Q552" s="225"/>
      <c r="R552" s="225"/>
      <c r="S552" s="225"/>
      <c r="T552" s="226"/>
      <c r="U552" s="10"/>
      <c r="V552" s="10"/>
      <c r="W552" s="10"/>
      <c r="X552" s="10"/>
      <c r="Y552" s="10"/>
      <c r="Z552" s="10"/>
      <c r="AA552" s="10"/>
      <c r="AB552" s="10"/>
      <c r="AC552" s="10"/>
      <c r="AD552" s="10"/>
      <c r="AE552" s="10"/>
      <c r="AT552" s="227" t="s">
        <v>199</v>
      </c>
      <c r="AU552" s="227" t="s">
        <v>85</v>
      </c>
      <c r="AV552" s="10" t="s">
        <v>83</v>
      </c>
      <c r="AW552" s="10" t="s">
        <v>32</v>
      </c>
      <c r="AX552" s="10" t="s">
        <v>76</v>
      </c>
      <c r="AY552" s="227" t="s">
        <v>195</v>
      </c>
    </row>
    <row r="553" s="10" customFormat="1">
      <c r="A553" s="10"/>
      <c r="B553" s="218"/>
      <c r="C553" s="219"/>
      <c r="D553" s="213" t="s">
        <v>199</v>
      </c>
      <c r="E553" s="220" t="s">
        <v>1</v>
      </c>
      <c r="F553" s="221" t="s">
        <v>4039</v>
      </c>
      <c r="G553" s="219"/>
      <c r="H553" s="220" t="s">
        <v>1</v>
      </c>
      <c r="I553" s="222"/>
      <c r="J553" s="219"/>
      <c r="K553" s="219"/>
      <c r="L553" s="223"/>
      <c r="M553" s="224"/>
      <c r="N553" s="225"/>
      <c r="O553" s="225"/>
      <c r="P553" s="225"/>
      <c r="Q553" s="225"/>
      <c r="R553" s="225"/>
      <c r="S553" s="225"/>
      <c r="T553" s="226"/>
      <c r="U553" s="10"/>
      <c r="V553" s="10"/>
      <c r="W553" s="10"/>
      <c r="X553" s="10"/>
      <c r="Y553" s="10"/>
      <c r="Z553" s="10"/>
      <c r="AA553" s="10"/>
      <c r="AB553" s="10"/>
      <c r="AC553" s="10"/>
      <c r="AD553" s="10"/>
      <c r="AE553" s="10"/>
      <c r="AT553" s="227" t="s">
        <v>199</v>
      </c>
      <c r="AU553" s="227" t="s">
        <v>85</v>
      </c>
      <c r="AV553" s="10" t="s">
        <v>83</v>
      </c>
      <c r="AW553" s="10" t="s">
        <v>32</v>
      </c>
      <c r="AX553" s="10" t="s">
        <v>76</v>
      </c>
      <c r="AY553" s="227" t="s">
        <v>195</v>
      </c>
    </row>
    <row r="554" s="11" customFormat="1">
      <c r="A554" s="11"/>
      <c r="B554" s="228"/>
      <c r="C554" s="229"/>
      <c r="D554" s="213" t="s">
        <v>199</v>
      </c>
      <c r="E554" s="230" t="s">
        <v>1</v>
      </c>
      <c r="F554" s="231" t="s">
        <v>4215</v>
      </c>
      <c r="G554" s="229"/>
      <c r="H554" s="232">
        <v>424.85199999999998</v>
      </c>
      <c r="I554" s="233"/>
      <c r="J554" s="229"/>
      <c r="K554" s="229"/>
      <c r="L554" s="234"/>
      <c r="M554" s="235"/>
      <c r="N554" s="236"/>
      <c r="O554" s="236"/>
      <c r="P554" s="236"/>
      <c r="Q554" s="236"/>
      <c r="R554" s="236"/>
      <c r="S554" s="236"/>
      <c r="T554" s="237"/>
      <c r="U554" s="11"/>
      <c r="V554" s="11"/>
      <c r="W554" s="11"/>
      <c r="X554" s="11"/>
      <c r="Y554" s="11"/>
      <c r="Z554" s="11"/>
      <c r="AA554" s="11"/>
      <c r="AB554" s="11"/>
      <c r="AC554" s="11"/>
      <c r="AD554" s="11"/>
      <c r="AE554" s="11"/>
      <c r="AT554" s="238" t="s">
        <v>199</v>
      </c>
      <c r="AU554" s="238" t="s">
        <v>85</v>
      </c>
      <c r="AV554" s="11" t="s">
        <v>85</v>
      </c>
      <c r="AW554" s="11" t="s">
        <v>32</v>
      </c>
      <c r="AX554" s="11" t="s">
        <v>76</v>
      </c>
      <c r="AY554" s="238" t="s">
        <v>195</v>
      </c>
    </row>
    <row r="555" s="11" customFormat="1">
      <c r="A555" s="11"/>
      <c r="B555" s="228"/>
      <c r="C555" s="229"/>
      <c r="D555" s="213" t="s">
        <v>199</v>
      </c>
      <c r="E555" s="230" t="s">
        <v>1</v>
      </c>
      <c r="F555" s="231" t="s">
        <v>4216</v>
      </c>
      <c r="G555" s="229"/>
      <c r="H555" s="232">
        <v>520.20000000000005</v>
      </c>
      <c r="I555" s="233"/>
      <c r="J555" s="229"/>
      <c r="K555" s="229"/>
      <c r="L555" s="234"/>
      <c r="M555" s="235"/>
      <c r="N555" s="236"/>
      <c r="O555" s="236"/>
      <c r="P555" s="236"/>
      <c r="Q555" s="236"/>
      <c r="R555" s="236"/>
      <c r="S555" s="236"/>
      <c r="T555" s="237"/>
      <c r="U555" s="11"/>
      <c r="V555" s="11"/>
      <c r="W555" s="11"/>
      <c r="X555" s="11"/>
      <c r="Y555" s="11"/>
      <c r="Z555" s="11"/>
      <c r="AA555" s="11"/>
      <c r="AB555" s="11"/>
      <c r="AC555" s="11"/>
      <c r="AD555" s="11"/>
      <c r="AE555" s="11"/>
      <c r="AT555" s="238" t="s">
        <v>199</v>
      </c>
      <c r="AU555" s="238" t="s">
        <v>85</v>
      </c>
      <c r="AV555" s="11" t="s">
        <v>85</v>
      </c>
      <c r="AW555" s="11" t="s">
        <v>32</v>
      </c>
      <c r="AX555" s="11" t="s">
        <v>76</v>
      </c>
      <c r="AY555" s="238" t="s">
        <v>195</v>
      </c>
    </row>
    <row r="556" s="10" customFormat="1">
      <c r="A556" s="10"/>
      <c r="B556" s="218"/>
      <c r="C556" s="219"/>
      <c r="D556" s="213" t="s">
        <v>199</v>
      </c>
      <c r="E556" s="220" t="s">
        <v>1</v>
      </c>
      <c r="F556" s="221" t="s">
        <v>4217</v>
      </c>
      <c r="G556" s="219"/>
      <c r="H556" s="220" t="s">
        <v>1</v>
      </c>
      <c r="I556" s="222"/>
      <c r="J556" s="219"/>
      <c r="K556" s="219"/>
      <c r="L556" s="223"/>
      <c r="M556" s="224"/>
      <c r="N556" s="225"/>
      <c r="O556" s="225"/>
      <c r="P556" s="225"/>
      <c r="Q556" s="225"/>
      <c r="R556" s="225"/>
      <c r="S556" s="225"/>
      <c r="T556" s="226"/>
      <c r="U556" s="10"/>
      <c r="V556" s="10"/>
      <c r="W556" s="10"/>
      <c r="X556" s="10"/>
      <c r="Y556" s="10"/>
      <c r="Z556" s="10"/>
      <c r="AA556" s="10"/>
      <c r="AB556" s="10"/>
      <c r="AC556" s="10"/>
      <c r="AD556" s="10"/>
      <c r="AE556" s="10"/>
      <c r="AT556" s="227" t="s">
        <v>199</v>
      </c>
      <c r="AU556" s="227" t="s">
        <v>85</v>
      </c>
      <c r="AV556" s="10" t="s">
        <v>83</v>
      </c>
      <c r="AW556" s="10" t="s">
        <v>32</v>
      </c>
      <c r="AX556" s="10" t="s">
        <v>76</v>
      </c>
      <c r="AY556" s="227" t="s">
        <v>195</v>
      </c>
    </row>
    <row r="557" s="11" customFormat="1">
      <c r="A557" s="11"/>
      <c r="B557" s="228"/>
      <c r="C557" s="229"/>
      <c r="D557" s="213" t="s">
        <v>199</v>
      </c>
      <c r="E557" s="230" t="s">
        <v>1</v>
      </c>
      <c r="F557" s="231" t="s">
        <v>4218</v>
      </c>
      <c r="G557" s="229"/>
      <c r="H557" s="232">
        <v>2.706</v>
      </c>
      <c r="I557" s="233"/>
      <c r="J557" s="229"/>
      <c r="K557" s="229"/>
      <c r="L557" s="234"/>
      <c r="M557" s="235"/>
      <c r="N557" s="236"/>
      <c r="O557" s="236"/>
      <c r="P557" s="236"/>
      <c r="Q557" s="236"/>
      <c r="R557" s="236"/>
      <c r="S557" s="236"/>
      <c r="T557" s="237"/>
      <c r="U557" s="11"/>
      <c r="V557" s="11"/>
      <c r="W557" s="11"/>
      <c r="X557" s="11"/>
      <c r="Y557" s="11"/>
      <c r="Z557" s="11"/>
      <c r="AA557" s="11"/>
      <c r="AB557" s="11"/>
      <c r="AC557" s="11"/>
      <c r="AD557" s="11"/>
      <c r="AE557" s="11"/>
      <c r="AT557" s="238" t="s">
        <v>199</v>
      </c>
      <c r="AU557" s="238" t="s">
        <v>85</v>
      </c>
      <c r="AV557" s="11" t="s">
        <v>85</v>
      </c>
      <c r="AW557" s="11" t="s">
        <v>32</v>
      </c>
      <c r="AX557" s="11" t="s">
        <v>76</v>
      </c>
      <c r="AY557" s="238" t="s">
        <v>195</v>
      </c>
    </row>
    <row r="558" s="10" customFormat="1">
      <c r="A558" s="10"/>
      <c r="B558" s="218"/>
      <c r="C558" s="219"/>
      <c r="D558" s="213" t="s">
        <v>199</v>
      </c>
      <c r="E558" s="220" t="s">
        <v>1</v>
      </c>
      <c r="F558" s="221" t="s">
        <v>4062</v>
      </c>
      <c r="G558" s="219"/>
      <c r="H558" s="220" t="s">
        <v>1</v>
      </c>
      <c r="I558" s="222"/>
      <c r="J558" s="219"/>
      <c r="K558" s="219"/>
      <c r="L558" s="223"/>
      <c r="M558" s="224"/>
      <c r="N558" s="225"/>
      <c r="O558" s="225"/>
      <c r="P558" s="225"/>
      <c r="Q558" s="225"/>
      <c r="R558" s="225"/>
      <c r="S558" s="225"/>
      <c r="T558" s="226"/>
      <c r="U558" s="10"/>
      <c r="V558" s="10"/>
      <c r="W558" s="10"/>
      <c r="X558" s="10"/>
      <c r="Y558" s="10"/>
      <c r="Z558" s="10"/>
      <c r="AA558" s="10"/>
      <c r="AB558" s="10"/>
      <c r="AC558" s="10"/>
      <c r="AD558" s="10"/>
      <c r="AE558" s="10"/>
      <c r="AT558" s="227" t="s">
        <v>199</v>
      </c>
      <c r="AU558" s="227" t="s">
        <v>85</v>
      </c>
      <c r="AV558" s="10" t="s">
        <v>83</v>
      </c>
      <c r="AW558" s="10" t="s">
        <v>32</v>
      </c>
      <c r="AX558" s="10" t="s">
        <v>76</v>
      </c>
      <c r="AY558" s="227" t="s">
        <v>195</v>
      </c>
    </row>
    <row r="559" s="11" customFormat="1">
      <c r="A559" s="11"/>
      <c r="B559" s="228"/>
      <c r="C559" s="229"/>
      <c r="D559" s="213" t="s">
        <v>199</v>
      </c>
      <c r="E559" s="230" t="s">
        <v>1</v>
      </c>
      <c r="F559" s="231" t="s">
        <v>4219</v>
      </c>
      <c r="G559" s="229"/>
      <c r="H559" s="232">
        <v>5.9039999999999999</v>
      </c>
      <c r="I559" s="233"/>
      <c r="J559" s="229"/>
      <c r="K559" s="229"/>
      <c r="L559" s="234"/>
      <c r="M559" s="235"/>
      <c r="N559" s="236"/>
      <c r="O559" s="236"/>
      <c r="P559" s="236"/>
      <c r="Q559" s="236"/>
      <c r="R559" s="236"/>
      <c r="S559" s="236"/>
      <c r="T559" s="237"/>
      <c r="U559" s="11"/>
      <c r="V559" s="11"/>
      <c r="W559" s="11"/>
      <c r="X559" s="11"/>
      <c r="Y559" s="11"/>
      <c r="Z559" s="11"/>
      <c r="AA559" s="11"/>
      <c r="AB559" s="11"/>
      <c r="AC559" s="11"/>
      <c r="AD559" s="11"/>
      <c r="AE559" s="11"/>
      <c r="AT559" s="238" t="s">
        <v>199</v>
      </c>
      <c r="AU559" s="238" t="s">
        <v>85</v>
      </c>
      <c r="AV559" s="11" t="s">
        <v>85</v>
      </c>
      <c r="AW559" s="11" t="s">
        <v>32</v>
      </c>
      <c r="AX559" s="11" t="s">
        <v>76</v>
      </c>
      <c r="AY559" s="238" t="s">
        <v>195</v>
      </c>
    </row>
    <row r="560" s="10" customFormat="1">
      <c r="A560" s="10"/>
      <c r="B560" s="218"/>
      <c r="C560" s="219"/>
      <c r="D560" s="213" t="s">
        <v>199</v>
      </c>
      <c r="E560" s="220" t="s">
        <v>1</v>
      </c>
      <c r="F560" s="221" t="s">
        <v>4057</v>
      </c>
      <c r="G560" s="219"/>
      <c r="H560" s="220" t="s">
        <v>1</v>
      </c>
      <c r="I560" s="222"/>
      <c r="J560" s="219"/>
      <c r="K560" s="219"/>
      <c r="L560" s="223"/>
      <c r="M560" s="224"/>
      <c r="N560" s="225"/>
      <c r="O560" s="225"/>
      <c r="P560" s="225"/>
      <c r="Q560" s="225"/>
      <c r="R560" s="225"/>
      <c r="S560" s="225"/>
      <c r="T560" s="226"/>
      <c r="U560" s="10"/>
      <c r="V560" s="10"/>
      <c r="W560" s="10"/>
      <c r="X560" s="10"/>
      <c r="Y560" s="10"/>
      <c r="Z560" s="10"/>
      <c r="AA560" s="10"/>
      <c r="AB560" s="10"/>
      <c r="AC560" s="10"/>
      <c r="AD560" s="10"/>
      <c r="AE560" s="10"/>
      <c r="AT560" s="227" t="s">
        <v>199</v>
      </c>
      <c r="AU560" s="227" t="s">
        <v>85</v>
      </c>
      <c r="AV560" s="10" t="s">
        <v>83</v>
      </c>
      <c r="AW560" s="10" t="s">
        <v>32</v>
      </c>
      <c r="AX560" s="10" t="s">
        <v>76</v>
      </c>
      <c r="AY560" s="227" t="s">
        <v>195</v>
      </c>
    </row>
    <row r="561" s="11" customFormat="1">
      <c r="A561" s="11"/>
      <c r="B561" s="228"/>
      <c r="C561" s="229"/>
      <c r="D561" s="213" t="s">
        <v>199</v>
      </c>
      <c r="E561" s="230" t="s">
        <v>1</v>
      </c>
      <c r="F561" s="231" t="s">
        <v>4220</v>
      </c>
      <c r="G561" s="229"/>
      <c r="H561" s="232">
        <v>26.085999999999999</v>
      </c>
      <c r="I561" s="233"/>
      <c r="J561" s="229"/>
      <c r="K561" s="229"/>
      <c r="L561" s="234"/>
      <c r="M561" s="235"/>
      <c r="N561" s="236"/>
      <c r="O561" s="236"/>
      <c r="P561" s="236"/>
      <c r="Q561" s="236"/>
      <c r="R561" s="236"/>
      <c r="S561" s="236"/>
      <c r="T561" s="237"/>
      <c r="U561" s="11"/>
      <c r="V561" s="11"/>
      <c r="W561" s="11"/>
      <c r="X561" s="11"/>
      <c r="Y561" s="11"/>
      <c r="Z561" s="11"/>
      <c r="AA561" s="11"/>
      <c r="AB561" s="11"/>
      <c r="AC561" s="11"/>
      <c r="AD561" s="11"/>
      <c r="AE561" s="11"/>
      <c r="AT561" s="238" t="s">
        <v>199</v>
      </c>
      <c r="AU561" s="238" t="s">
        <v>85</v>
      </c>
      <c r="AV561" s="11" t="s">
        <v>85</v>
      </c>
      <c r="AW561" s="11" t="s">
        <v>32</v>
      </c>
      <c r="AX561" s="11" t="s">
        <v>76</v>
      </c>
      <c r="AY561" s="238" t="s">
        <v>195</v>
      </c>
    </row>
    <row r="562" s="11" customFormat="1">
      <c r="A562" s="11"/>
      <c r="B562" s="228"/>
      <c r="C562" s="229"/>
      <c r="D562" s="213" t="s">
        <v>199</v>
      </c>
      <c r="E562" s="230" t="s">
        <v>1</v>
      </c>
      <c r="F562" s="231" t="s">
        <v>4221</v>
      </c>
      <c r="G562" s="229"/>
      <c r="H562" s="232">
        <v>15.119999999999999</v>
      </c>
      <c r="I562" s="233"/>
      <c r="J562" s="229"/>
      <c r="K562" s="229"/>
      <c r="L562" s="234"/>
      <c r="M562" s="235"/>
      <c r="N562" s="236"/>
      <c r="O562" s="236"/>
      <c r="P562" s="236"/>
      <c r="Q562" s="236"/>
      <c r="R562" s="236"/>
      <c r="S562" s="236"/>
      <c r="T562" s="237"/>
      <c r="U562" s="11"/>
      <c r="V562" s="11"/>
      <c r="W562" s="11"/>
      <c r="X562" s="11"/>
      <c r="Y562" s="11"/>
      <c r="Z562" s="11"/>
      <c r="AA562" s="11"/>
      <c r="AB562" s="11"/>
      <c r="AC562" s="11"/>
      <c r="AD562" s="11"/>
      <c r="AE562" s="11"/>
      <c r="AT562" s="238" t="s">
        <v>199</v>
      </c>
      <c r="AU562" s="238" t="s">
        <v>85</v>
      </c>
      <c r="AV562" s="11" t="s">
        <v>85</v>
      </c>
      <c r="AW562" s="11" t="s">
        <v>32</v>
      </c>
      <c r="AX562" s="11" t="s">
        <v>76</v>
      </c>
      <c r="AY562" s="238" t="s">
        <v>195</v>
      </c>
    </row>
    <row r="563" s="10" customFormat="1">
      <c r="A563" s="10"/>
      <c r="B563" s="218"/>
      <c r="C563" s="219"/>
      <c r="D563" s="213" t="s">
        <v>199</v>
      </c>
      <c r="E563" s="220" t="s">
        <v>1</v>
      </c>
      <c r="F563" s="221" t="s">
        <v>4043</v>
      </c>
      <c r="G563" s="219"/>
      <c r="H563" s="220" t="s">
        <v>1</v>
      </c>
      <c r="I563" s="222"/>
      <c r="J563" s="219"/>
      <c r="K563" s="219"/>
      <c r="L563" s="223"/>
      <c r="M563" s="224"/>
      <c r="N563" s="225"/>
      <c r="O563" s="225"/>
      <c r="P563" s="225"/>
      <c r="Q563" s="225"/>
      <c r="R563" s="225"/>
      <c r="S563" s="225"/>
      <c r="T563" s="226"/>
      <c r="U563" s="10"/>
      <c r="V563" s="10"/>
      <c r="W563" s="10"/>
      <c r="X563" s="10"/>
      <c r="Y563" s="10"/>
      <c r="Z563" s="10"/>
      <c r="AA563" s="10"/>
      <c r="AB563" s="10"/>
      <c r="AC563" s="10"/>
      <c r="AD563" s="10"/>
      <c r="AE563" s="10"/>
      <c r="AT563" s="227" t="s">
        <v>199</v>
      </c>
      <c r="AU563" s="227" t="s">
        <v>85</v>
      </c>
      <c r="AV563" s="10" t="s">
        <v>83</v>
      </c>
      <c r="AW563" s="10" t="s">
        <v>32</v>
      </c>
      <c r="AX563" s="10" t="s">
        <v>76</v>
      </c>
      <c r="AY563" s="227" t="s">
        <v>195</v>
      </c>
    </row>
    <row r="564" s="11" customFormat="1">
      <c r="A564" s="11"/>
      <c r="B564" s="228"/>
      <c r="C564" s="229"/>
      <c r="D564" s="213" t="s">
        <v>199</v>
      </c>
      <c r="E564" s="230" t="s">
        <v>1</v>
      </c>
      <c r="F564" s="231" t="s">
        <v>4222</v>
      </c>
      <c r="G564" s="229"/>
      <c r="H564" s="232">
        <v>34.884</v>
      </c>
      <c r="I564" s="233"/>
      <c r="J564" s="229"/>
      <c r="K564" s="229"/>
      <c r="L564" s="234"/>
      <c r="M564" s="235"/>
      <c r="N564" s="236"/>
      <c r="O564" s="236"/>
      <c r="P564" s="236"/>
      <c r="Q564" s="236"/>
      <c r="R564" s="236"/>
      <c r="S564" s="236"/>
      <c r="T564" s="237"/>
      <c r="U564" s="11"/>
      <c r="V564" s="11"/>
      <c r="W564" s="11"/>
      <c r="X564" s="11"/>
      <c r="Y564" s="11"/>
      <c r="Z564" s="11"/>
      <c r="AA564" s="11"/>
      <c r="AB564" s="11"/>
      <c r="AC564" s="11"/>
      <c r="AD564" s="11"/>
      <c r="AE564" s="11"/>
      <c r="AT564" s="238" t="s">
        <v>199</v>
      </c>
      <c r="AU564" s="238" t="s">
        <v>85</v>
      </c>
      <c r="AV564" s="11" t="s">
        <v>85</v>
      </c>
      <c r="AW564" s="11" t="s">
        <v>32</v>
      </c>
      <c r="AX564" s="11" t="s">
        <v>76</v>
      </c>
      <c r="AY564" s="238" t="s">
        <v>195</v>
      </c>
    </row>
    <row r="565" s="16" customFormat="1">
      <c r="A565" s="16"/>
      <c r="B565" s="298"/>
      <c r="C565" s="299"/>
      <c r="D565" s="213" t="s">
        <v>199</v>
      </c>
      <c r="E565" s="300" t="s">
        <v>1</v>
      </c>
      <c r="F565" s="301" t="s">
        <v>1498</v>
      </c>
      <c r="G565" s="299"/>
      <c r="H565" s="302">
        <v>1029.752</v>
      </c>
      <c r="I565" s="303"/>
      <c r="J565" s="299"/>
      <c r="K565" s="299"/>
      <c r="L565" s="304"/>
      <c r="M565" s="305"/>
      <c r="N565" s="306"/>
      <c r="O565" s="306"/>
      <c r="P565" s="306"/>
      <c r="Q565" s="306"/>
      <c r="R565" s="306"/>
      <c r="S565" s="306"/>
      <c r="T565" s="307"/>
      <c r="U565" s="16"/>
      <c r="V565" s="16"/>
      <c r="W565" s="16"/>
      <c r="X565" s="16"/>
      <c r="Y565" s="16"/>
      <c r="Z565" s="16"/>
      <c r="AA565" s="16"/>
      <c r="AB565" s="16"/>
      <c r="AC565" s="16"/>
      <c r="AD565" s="16"/>
      <c r="AE565" s="16"/>
      <c r="AT565" s="308" t="s">
        <v>199</v>
      </c>
      <c r="AU565" s="308" t="s">
        <v>85</v>
      </c>
      <c r="AV565" s="16" t="s">
        <v>229</v>
      </c>
      <c r="AW565" s="16" t="s">
        <v>32</v>
      </c>
      <c r="AX565" s="16" t="s">
        <v>76</v>
      </c>
      <c r="AY565" s="308" t="s">
        <v>195</v>
      </c>
    </row>
    <row r="566" s="10" customFormat="1">
      <c r="A566" s="10"/>
      <c r="B566" s="218"/>
      <c r="C566" s="219"/>
      <c r="D566" s="213" t="s">
        <v>199</v>
      </c>
      <c r="E566" s="220" t="s">
        <v>1</v>
      </c>
      <c r="F566" s="221" t="s">
        <v>4223</v>
      </c>
      <c r="G566" s="219"/>
      <c r="H566" s="220" t="s">
        <v>1</v>
      </c>
      <c r="I566" s="222"/>
      <c r="J566" s="219"/>
      <c r="K566" s="219"/>
      <c r="L566" s="223"/>
      <c r="M566" s="224"/>
      <c r="N566" s="225"/>
      <c r="O566" s="225"/>
      <c r="P566" s="225"/>
      <c r="Q566" s="225"/>
      <c r="R566" s="225"/>
      <c r="S566" s="225"/>
      <c r="T566" s="226"/>
      <c r="U566" s="10"/>
      <c r="V566" s="10"/>
      <c r="W566" s="10"/>
      <c r="X566" s="10"/>
      <c r="Y566" s="10"/>
      <c r="Z566" s="10"/>
      <c r="AA566" s="10"/>
      <c r="AB566" s="10"/>
      <c r="AC566" s="10"/>
      <c r="AD566" s="10"/>
      <c r="AE566" s="10"/>
      <c r="AT566" s="227" t="s">
        <v>199</v>
      </c>
      <c r="AU566" s="227" t="s">
        <v>85</v>
      </c>
      <c r="AV566" s="10" t="s">
        <v>83</v>
      </c>
      <c r="AW566" s="10" t="s">
        <v>32</v>
      </c>
      <c r="AX566" s="10" t="s">
        <v>76</v>
      </c>
      <c r="AY566" s="227" t="s">
        <v>195</v>
      </c>
    </row>
    <row r="567" s="10" customFormat="1">
      <c r="A567" s="10"/>
      <c r="B567" s="218"/>
      <c r="C567" s="219"/>
      <c r="D567" s="213" t="s">
        <v>199</v>
      </c>
      <c r="E567" s="220" t="s">
        <v>1</v>
      </c>
      <c r="F567" s="221" t="s">
        <v>4039</v>
      </c>
      <c r="G567" s="219"/>
      <c r="H567" s="220" t="s">
        <v>1</v>
      </c>
      <c r="I567" s="222"/>
      <c r="J567" s="219"/>
      <c r="K567" s="219"/>
      <c r="L567" s="223"/>
      <c r="M567" s="224"/>
      <c r="N567" s="225"/>
      <c r="O567" s="225"/>
      <c r="P567" s="225"/>
      <c r="Q567" s="225"/>
      <c r="R567" s="225"/>
      <c r="S567" s="225"/>
      <c r="T567" s="226"/>
      <c r="U567" s="10"/>
      <c r="V567" s="10"/>
      <c r="W567" s="10"/>
      <c r="X567" s="10"/>
      <c r="Y567" s="10"/>
      <c r="Z567" s="10"/>
      <c r="AA567" s="10"/>
      <c r="AB567" s="10"/>
      <c r="AC567" s="10"/>
      <c r="AD567" s="10"/>
      <c r="AE567" s="10"/>
      <c r="AT567" s="227" t="s">
        <v>199</v>
      </c>
      <c r="AU567" s="227" t="s">
        <v>85</v>
      </c>
      <c r="AV567" s="10" t="s">
        <v>83</v>
      </c>
      <c r="AW567" s="10" t="s">
        <v>32</v>
      </c>
      <c r="AX567" s="10" t="s">
        <v>76</v>
      </c>
      <c r="AY567" s="227" t="s">
        <v>195</v>
      </c>
    </row>
    <row r="568" s="11" customFormat="1">
      <c r="A568" s="11"/>
      <c r="B568" s="228"/>
      <c r="C568" s="229"/>
      <c r="D568" s="213" t="s">
        <v>199</v>
      </c>
      <c r="E568" s="230" t="s">
        <v>1</v>
      </c>
      <c r="F568" s="231" t="s">
        <v>4224</v>
      </c>
      <c r="G568" s="229"/>
      <c r="H568" s="232">
        <v>-8.2059999999999995</v>
      </c>
      <c r="I568" s="233"/>
      <c r="J568" s="229"/>
      <c r="K568" s="229"/>
      <c r="L568" s="234"/>
      <c r="M568" s="235"/>
      <c r="N568" s="236"/>
      <c r="O568" s="236"/>
      <c r="P568" s="236"/>
      <c r="Q568" s="236"/>
      <c r="R568" s="236"/>
      <c r="S568" s="236"/>
      <c r="T568" s="237"/>
      <c r="U568" s="11"/>
      <c r="V568" s="11"/>
      <c r="W568" s="11"/>
      <c r="X568" s="11"/>
      <c r="Y568" s="11"/>
      <c r="Z568" s="11"/>
      <c r="AA568" s="11"/>
      <c r="AB568" s="11"/>
      <c r="AC568" s="11"/>
      <c r="AD568" s="11"/>
      <c r="AE568" s="11"/>
      <c r="AT568" s="238" t="s">
        <v>199</v>
      </c>
      <c r="AU568" s="238" t="s">
        <v>85</v>
      </c>
      <c r="AV568" s="11" t="s">
        <v>85</v>
      </c>
      <c r="AW568" s="11" t="s">
        <v>32</v>
      </c>
      <c r="AX568" s="11" t="s">
        <v>76</v>
      </c>
      <c r="AY568" s="238" t="s">
        <v>195</v>
      </c>
    </row>
    <row r="569" s="11" customFormat="1">
      <c r="A569" s="11"/>
      <c r="B569" s="228"/>
      <c r="C569" s="229"/>
      <c r="D569" s="213" t="s">
        <v>199</v>
      </c>
      <c r="E569" s="230" t="s">
        <v>1</v>
      </c>
      <c r="F569" s="231" t="s">
        <v>4225</v>
      </c>
      <c r="G569" s="229"/>
      <c r="H569" s="232">
        <v>-12.517</v>
      </c>
      <c r="I569" s="233"/>
      <c r="J569" s="229"/>
      <c r="K569" s="229"/>
      <c r="L569" s="234"/>
      <c r="M569" s="235"/>
      <c r="N569" s="236"/>
      <c r="O569" s="236"/>
      <c r="P569" s="236"/>
      <c r="Q569" s="236"/>
      <c r="R569" s="236"/>
      <c r="S569" s="236"/>
      <c r="T569" s="237"/>
      <c r="U569" s="11"/>
      <c r="V569" s="11"/>
      <c r="W569" s="11"/>
      <c r="X569" s="11"/>
      <c r="Y569" s="11"/>
      <c r="Z569" s="11"/>
      <c r="AA569" s="11"/>
      <c r="AB569" s="11"/>
      <c r="AC569" s="11"/>
      <c r="AD569" s="11"/>
      <c r="AE569" s="11"/>
      <c r="AT569" s="238" t="s">
        <v>199</v>
      </c>
      <c r="AU569" s="238" t="s">
        <v>85</v>
      </c>
      <c r="AV569" s="11" t="s">
        <v>85</v>
      </c>
      <c r="AW569" s="11" t="s">
        <v>32</v>
      </c>
      <c r="AX569" s="11" t="s">
        <v>76</v>
      </c>
      <c r="AY569" s="238" t="s">
        <v>195</v>
      </c>
    </row>
    <row r="570" s="10" customFormat="1">
      <c r="A570" s="10"/>
      <c r="B570" s="218"/>
      <c r="C570" s="219"/>
      <c r="D570" s="213" t="s">
        <v>199</v>
      </c>
      <c r="E570" s="220" t="s">
        <v>1</v>
      </c>
      <c r="F570" s="221" t="s">
        <v>4217</v>
      </c>
      <c r="G570" s="219"/>
      <c r="H570" s="220" t="s">
        <v>1</v>
      </c>
      <c r="I570" s="222"/>
      <c r="J570" s="219"/>
      <c r="K570" s="219"/>
      <c r="L570" s="223"/>
      <c r="M570" s="224"/>
      <c r="N570" s="225"/>
      <c r="O570" s="225"/>
      <c r="P570" s="225"/>
      <c r="Q570" s="225"/>
      <c r="R570" s="225"/>
      <c r="S570" s="225"/>
      <c r="T570" s="226"/>
      <c r="U570" s="10"/>
      <c r="V570" s="10"/>
      <c r="W570" s="10"/>
      <c r="X570" s="10"/>
      <c r="Y570" s="10"/>
      <c r="Z570" s="10"/>
      <c r="AA570" s="10"/>
      <c r="AB570" s="10"/>
      <c r="AC570" s="10"/>
      <c r="AD570" s="10"/>
      <c r="AE570" s="10"/>
      <c r="AT570" s="227" t="s">
        <v>199</v>
      </c>
      <c r="AU570" s="227" t="s">
        <v>85</v>
      </c>
      <c r="AV570" s="10" t="s">
        <v>83</v>
      </c>
      <c r="AW570" s="10" t="s">
        <v>32</v>
      </c>
      <c r="AX570" s="10" t="s">
        <v>76</v>
      </c>
      <c r="AY570" s="227" t="s">
        <v>195</v>
      </c>
    </row>
    <row r="571" s="11" customFormat="1">
      <c r="A571" s="11"/>
      <c r="B571" s="228"/>
      <c r="C571" s="229"/>
      <c r="D571" s="213" t="s">
        <v>199</v>
      </c>
      <c r="E571" s="230" t="s">
        <v>1</v>
      </c>
      <c r="F571" s="231" t="s">
        <v>4226</v>
      </c>
      <c r="G571" s="229"/>
      <c r="H571" s="232">
        <v>-0.20100000000000001</v>
      </c>
      <c r="I571" s="233"/>
      <c r="J571" s="229"/>
      <c r="K571" s="229"/>
      <c r="L571" s="234"/>
      <c r="M571" s="235"/>
      <c r="N571" s="236"/>
      <c r="O571" s="236"/>
      <c r="P571" s="236"/>
      <c r="Q571" s="236"/>
      <c r="R571" s="236"/>
      <c r="S571" s="236"/>
      <c r="T571" s="237"/>
      <c r="U571" s="11"/>
      <c r="V571" s="11"/>
      <c r="W571" s="11"/>
      <c r="X571" s="11"/>
      <c r="Y571" s="11"/>
      <c r="Z571" s="11"/>
      <c r="AA571" s="11"/>
      <c r="AB571" s="11"/>
      <c r="AC571" s="11"/>
      <c r="AD571" s="11"/>
      <c r="AE571" s="11"/>
      <c r="AT571" s="238" t="s">
        <v>199</v>
      </c>
      <c r="AU571" s="238" t="s">
        <v>85</v>
      </c>
      <c r="AV571" s="11" t="s">
        <v>85</v>
      </c>
      <c r="AW571" s="11" t="s">
        <v>32</v>
      </c>
      <c r="AX571" s="11" t="s">
        <v>76</v>
      </c>
      <c r="AY571" s="238" t="s">
        <v>195</v>
      </c>
    </row>
    <row r="572" s="10" customFormat="1">
      <c r="A572" s="10"/>
      <c r="B572" s="218"/>
      <c r="C572" s="219"/>
      <c r="D572" s="213" t="s">
        <v>199</v>
      </c>
      <c r="E572" s="220" t="s">
        <v>1</v>
      </c>
      <c r="F572" s="221" t="s">
        <v>4062</v>
      </c>
      <c r="G572" s="219"/>
      <c r="H572" s="220" t="s">
        <v>1</v>
      </c>
      <c r="I572" s="222"/>
      <c r="J572" s="219"/>
      <c r="K572" s="219"/>
      <c r="L572" s="223"/>
      <c r="M572" s="224"/>
      <c r="N572" s="225"/>
      <c r="O572" s="225"/>
      <c r="P572" s="225"/>
      <c r="Q572" s="225"/>
      <c r="R572" s="225"/>
      <c r="S572" s="225"/>
      <c r="T572" s="226"/>
      <c r="U572" s="10"/>
      <c r="V572" s="10"/>
      <c r="W572" s="10"/>
      <c r="X572" s="10"/>
      <c r="Y572" s="10"/>
      <c r="Z572" s="10"/>
      <c r="AA572" s="10"/>
      <c r="AB572" s="10"/>
      <c r="AC572" s="10"/>
      <c r="AD572" s="10"/>
      <c r="AE572" s="10"/>
      <c r="AT572" s="227" t="s">
        <v>199</v>
      </c>
      <c r="AU572" s="227" t="s">
        <v>85</v>
      </c>
      <c r="AV572" s="10" t="s">
        <v>83</v>
      </c>
      <c r="AW572" s="10" t="s">
        <v>32</v>
      </c>
      <c r="AX572" s="10" t="s">
        <v>76</v>
      </c>
      <c r="AY572" s="227" t="s">
        <v>195</v>
      </c>
    </row>
    <row r="573" s="11" customFormat="1">
      <c r="A573" s="11"/>
      <c r="B573" s="228"/>
      <c r="C573" s="229"/>
      <c r="D573" s="213" t="s">
        <v>199</v>
      </c>
      <c r="E573" s="230" t="s">
        <v>1</v>
      </c>
      <c r="F573" s="231" t="s">
        <v>4227</v>
      </c>
      <c r="G573" s="229"/>
      <c r="H573" s="232">
        <v>-0.114</v>
      </c>
      <c r="I573" s="233"/>
      <c r="J573" s="229"/>
      <c r="K573" s="229"/>
      <c r="L573" s="234"/>
      <c r="M573" s="235"/>
      <c r="N573" s="236"/>
      <c r="O573" s="236"/>
      <c r="P573" s="236"/>
      <c r="Q573" s="236"/>
      <c r="R573" s="236"/>
      <c r="S573" s="236"/>
      <c r="T573" s="237"/>
      <c r="U573" s="11"/>
      <c r="V573" s="11"/>
      <c r="W573" s="11"/>
      <c r="X573" s="11"/>
      <c r="Y573" s="11"/>
      <c r="Z573" s="11"/>
      <c r="AA573" s="11"/>
      <c r="AB573" s="11"/>
      <c r="AC573" s="11"/>
      <c r="AD573" s="11"/>
      <c r="AE573" s="11"/>
      <c r="AT573" s="238" t="s">
        <v>199</v>
      </c>
      <c r="AU573" s="238" t="s">
        <v>85</v>
      </c>
      <c r="AV573" s="11" t="s">
        <v>85</v>
      </c>
      <c r="AW573" s="11" t="s">
        <v>32</v>
      </c>
      <c r="AX573" s="11" t="s">
        <v>76</v>
      </c>
      <c r="AY573" s="238" t="s">
        <v>195</v>
      </c>
    </row>
    <row r="574" s="10" customFormat="1">
      <c r="A574" s="10"/>
      <c r="B574" s="218"/>
      <c r="C574" s="219"/>
      <c r="D574" s="213" t="s">
        <v>199</v>
      </c>
      <c r="E574" s="220" t="s">
        <v>1</v>
      </c>
      <c r="F574" s="221" t="s">
        <v>4057</v>
      </c>
      <c r="G574" s="219"/>
      <c r="H574" s="220" t="s">
        <v>1</v>
      </c>
      <c r="I574" s="222"/>
      <c r="J574" s="219"/>
      <c r="K574" s="219"/>
      <c r="L574" s="223"/>
      <c r="M574" s="224"/>
      <c r="N574" s="225"/>
      <c r="O574" s="225"/>
      <c r="P574" s="225"/>
      <c r="Q574" s="225"/>
      <c r="R574" s="225"/>
      <c r="S574" s="225"/>
      <c r="T574" s="226"/>
      <c r="U574" s="10"/>
      <c r="V574" s="10"/>
      <c r="W574" s="10"/>
      <c r="X574" s="10"/>
      <c r="Y574" s="10"/>
      <c r="Z574" s="10"/>
      <c r="AA574" s="10"/>
      <c r="AB574" s="10"/>
      <c r="AC574" s="10"/>
      <c r="AD574" s="10"/>
      <c r="AE574" s="10"/>
      <c r="AT574" s="227" t="s">
        <v>199</v>
      </c>
      <c r="AU574" s="227" t="s">
        <v>85</v>
      </c>
      <c r="AV574" s="10" t="s">
        <v>83</v>
      </c>
      <c r="AW574" s="10" t="s">
        <v>32</v>
      </c>
      <c r="AX574" s="10" t="s">
        <v>76</v>
      </c>
      <c r="AY574" s="227" t="s">
        <v>195</v>
      </c>
    </row>
    <row r="575" s="11" customFormat="1">
      <c r="A575" s="11"/>
      <c r="B575" s="228"/>
      <c r="C575" s="229"/>
      <c r="D575" s="213" t="s">
        <v>199</v>
      </c>
      <c r="E575" s="230" t="s">
        <v>1</v>
      </c>
      <c r="F575" s="231" t="s">
        <v>4228</v>
      </c>
      <c r="G575" s="229"/>
      <c r="H575" s="232">
        <v>-0.504</v>
      </c>
      <c r="I575" s="233"/>
      <c r="J575" s="229"/>
      <c r="K575" s="229"/>
      <c r="L575" s="234"/>
      <c r="M575" s="235"/>
      <c r="N575" s="236"/>
      <c r="O575" s="236"/>
      <c r="P575" s="236"/>
      <c r="Q575" s="236"/>
      <c r="R575" s="236"/>
      <c r="S575" s="236"/>
      <c r="T575" s="237"/>
      <c r="U575" s="11"/>
      <c r="V575" s="11"/>
      <c r="W575" s="11"/>
      <c r="X575" s="11"/>
      <c r="Y575" s="11"/>
      <c r="Z575" s="11"/>
      <c r="AA575" s="11"/>
      <c r="AB575" s="11"/>
      <c r="AC575" s="11"/>
      <c r="AD575" s="11"/>
      <c r="AE575" s="11"/>
      <c r="AT575" s="238" t="s">
        <v>199</v>
      </c>
      <c r="AU575" s="238" t="s">
        <v>85</v>
      </c>
      <c r="AV575" s="11" t="s">
        <v>85</v>
      </c>
      <c r="AW575" s="11" t="s">
        <v>32</v>
      </c>
      <c r="AX575" s="11" t="s">
        <v>76</v>
      </c>
      <c r="AY575" s="238" t="s">
        <v>195</v>
      </c>
    </row>
    <row r="576" s="11" customFormat="1">
      <c r="A576" s="11"/>
      <c r="B576" s="228"/>
      <c r="C576" s="229"/>
      <c r="D576" s="213" t="s">
        <v>199</v>
      </c>
      <c r="E576" s="230" t="s">
        <v>1</v>
      </c>
      <c r="F576" s="231" t="s">
        <v>4229</v>
      </c>
      <c r="G576" s="229"/>
      <c r="H576" s="232">
        <v>-0.95399999999999996</v>
      </c>
      <c r="I576" s="233"/>
      <c r="J576" s="229"/>
      <c r="K576" s="229"/>
      <c r="L576" s="234"/>
      <c r="M576" s="235"/>
      <c r="N576" s="236"/>
      <c r="O576" s="236"/>
      <c r="P576" s="236"/>
      <c r="Q576" s="236"/>
      <c r="R576" s="236"/>
      <c r="S576" s="236"/>
      <c r="T576" s="237"/>
      <c r="U576" s="11"/>
      <c r="V576" s="11"/>
      <c r="W576" s="11"/>
      <c r="X576" s="11"/>
      <c r="Y576" s="11"/>
      <c r="Z576" s="11"/>
      <c r="AA576" s="11"/>
      <c r="AB576" s="11"/>
      <c r="AC576" s="11"/>
      <c r="AD576" s="11"/>
      <c r="AE576" s="11"/>
      <c r="AT576" s="238" t="s">
        <v>199</v>
      </c>
      <c r="AU576" s="238" t="s">
        <v>85</v>
      </c>
      <c r="AV576" s="11" t="s">
        <v>85</v>
      </c>
      <c r="AW576" s="11" t="s">
        <v>32</v>
      </c>
      <c r="AX576" s="11" t="s">
        <v>76</v>
      </c>
      <c r="AY576" s="238" t="s">
        <v>195</v>
      </c>
    </row>
    <row r="577" s="10" customFormat="1">
      <c r="A577" s="10"/>
      <c r="B577" s="218"/>
      <c r="C577" s="219"/>
      <c r="D577" s="213" t="s">
        <v>199</v>
      </c>
      <c r="E577" s="220" t="s">
        <v>1</v>
      </c>
      <c r="F577" s="221" t="s">
        <v>4043</v>
      </c>
      <c r="G577" s="219"/>
      <c r="H577" s="220" t="s">
        <v>1</v>
      </c>
      <c r="I577" s="222"/>
      <c r="J577" s="219"/>
      <c r="K577" s="219"/>
      <c r="L577" s="223"/>
      <c r="M577" s="224"/>
      <c r="N577" s="225"/>
      <c r="O577" s="225"/>
      <c r="P577" s="225"/>
      <c r="Q577" s="225"/>
      <c r="R577" s="225"/>
      <c r="S577" s="225"/>
      <c r="T577" s="226"/>
      <c r="U577" s="10"/>
      <c r="V577" s="10"/>
      <c r="W577" s="10"/>
      <c r="X577" s="10"/>
      <c r="Y577" s="10"/>
      <c r="Z577" s="10"/>
      <c r="AA577" s="10"/>
      <c r="AB577" s="10"/>
      <c r="AC577" s="10"/>
      <c r="AD577" s="10"/>
      <c r="AE577" s="10"/>
      <c r="AT577" s="227" t="s">
        <v>199</v>
      </c>
      <c r="AU577" s="227" t="s">
        <v>85</v>
      </c>
      <c r="AV577" s="10" t="s">
        <v>83</v>
      </c>
      <c r="AW577" s="10" t="s">
        <v>32</v>
      </c>
      <c r="AX577" s="10" t="s">
        <v>76</v>
      </c>
      <c r="AY577" s="227" t="s">
        <v>195</v>
      </c>
    </row>
    <row r="578" s="11" customFormat="1">
      <c r="A578" s="11"/>
      <c r="B578" s="228"/>
      <c r="C578" s="229"/>
      <c r="D578" s="213" t="s">
        <v>199</v>
      </c>
      <c r="E578" s="230" t="s">
        <v>1</v>
      </c>
      <c r="F578" s="231" t="s">
        <v>4230</v>
      </c>
      <c r="G578" s="229"/>
      <c r="H578" s="232">
        <v>-0.34200000000000003</v>
      </c>
      <c r="I578" s="233"/>
      <c r="J578" s="229"/>
      <c r="K578" s="229"/>
      <c r="L578" s="234"/>
      <c r="M578" s="235"/>
      <c r="N578" s="236"/>
      <c r="O578" s="236"/>
      <c r="P578" s="236"/>
      <c r="Q578" s="236"/>
      <c r="R578" s="236"/>
      <c r="S578" s="236"/>
      <c r="T578" s="237"/>
      <c r="U578" s="11"/>
      <c r="V578" s="11"/>
      <c r="W578" s="11"/>
      <c r="X578" s="11"/>
      <c r="Y578" s="11"/>
      <c r="Z578" s="11"/>
      <c r="AA578" s="11"/>
      <c r="AB578" s="11"/>
      <c r="AC578" s="11"/>
      <c r="AD578" s="11"/>
      <c r="AE578" s="11"/>
      <c r="AT578" s="238" t="s">
        <v>199</v>
      </c>
      <c r="AU578" s="238" t="s">
        <v>85</v>
      </c>
      <c r="AV578" s="11" t="s">
        <v>85</v>
      </c>
      <c r="AW578" s="11" t="s">
        <v>32</v>
      </c>
      <c r="AX578" s="11" t="s">
        <v>76</v>
      </c>
      <c r="AY578" s="238" t="s">
        <v>195</v>
      </c>
    </row>
    <row r="579" s="16" customFormat="1">
      <c r="A579" s="16"/>
      <c r="B579" s="298"/>
      <c r="C579" s="299"/>
      <c r="D579" s="213" t="s">
        <v>199</v>
      </c>
      <c r="E579" s="300" t="s">
        <v>1</v>
      </c>
      <c r="F579" s="301" t="s">
        <v>1498</v>
      </c>
      <c r="G579" s="299"/>
      <c r="H579" s="302">
        <v>-22.838000000000001</v>
      </c>
      <c r="I579" s="303"/>
      <c r="J579" s="299"/>
      <c r="K579" s="299"/>
      <c r="L579" s="304"/>
      <c r="M579" s="305"/>
      <c r="N579" s="306"/>
      <c r="O579" s="306"/>
      <c r="P579" s="306"/>
      <c r="Q579" s="306"/>
      <c r="R579" s="306"/>
      <c r="S579" s="306"/>
      <c r="T579" s="307"/>
      <c r="U579" s="16"/>
      <c r="V579" s="16"/>
      <c r="W579" s="16"/>
      <c r="X579" s="16"/>
      <c r="Y579" s="16"/>
      <c r="Z579" s="16"/>
      <c r="AA579" s="16"/>
      <c r="AB579" s="16"/>
      <c r="AC579" s="16"/>
      <c r="AD579" s="16"/>
      <c r="AE579" s="16"/>
      <c r="AT579" s="308" t="s">
        <v>199</v>
      </c>
      <c r="AU579" s="308" t="s">
        <v>85</v>
      </c>
      <c r="AV579" s="16" t="s">
        <v>229</v>
      </c>
      <c r="AW579" s="16" t="s">
        <v>32</v>
      </c>
      <c r="AX579" s="16" t="s">
        <v>76</v>
      </c>
      <c r="AY579" s="308" t="s">
        <v>195</v>
      </c>
    </row>
    <row r="580" s="15" customFormat="1">
      <c r="A580" s="15"/>
      <c r="B580" s="287"/>
      <c r="C580" s="288"/>
      <c r="D580" s="213" t="s">
        <v>199</v>
      </c>
      <c r="E580" s="289" t="s">
        <v>1</v>
      </c>
      <c r="F580" s="290" t="s">
        <v>1422</v>
      </c>
      <c r="G580" s="288"/>
      <c r="H580" s="291">
        <v>1006.914</v>
      </c>
      <c r="I580" s="292"/>
      <c r="J580" s="288"/>
      <c r="K580" s="288"/>
      <c r="L580" s="293"/>
      <c r="M580" s="294"/>
      <c r="N580" s="295"/>
      <c r="O580" s="295"/>
      <c r="P580" s="295"/>
      <c r="Q580" s="295"/>
      <c r="R580" s="295"/>
      <c r="S580" s="295"/>
      <c r="T580" s="296"/>
      <c r="U580" s="15"/>
      <c r="V580" s="15"/>
      <c r="W580" s="15"/>
      <c r="X580" s="15"/>
      <c r="Y580" s="15"/>
      <c r="Z580" s="15"/>
      <c r="AA580" s="15"/>
      <c r="AB580" s="15"/>
      <c r="AC580" s="15"/>
      <c r="AD580" s="15"/>
      <c r="AE580" s="15"/>
      <c r="AT580" s="297" t="s">
        <v>199</v>
      </c>
      <c r="AU580" s="297" t="s">
        <v>85</v>
      </c>
      <c r="AV580" s="15" t="s">
        <v>234</v>
      </c>
      <c r="AW580" s="15" t="s">
        <v>32</v>
      </c>
      <c r="AX580" s="15" t="s">
        <v>83</v>
      </c>
      <c r="AY580" s="297" t="s">
        <v>195</v>
      </c>
    </row>
    <row r="581" s="2" customFormat="1" ht="16.5" customHeight="1">
      <c r="A581" s="39"/>
      <c r="B581" s="40"/>
      <c r="C581" s="262" t="s">
        <v>432</v>
      </c>
      <c r="D581" s="262" t="s">
        <v>224</v>
      </c>
      <c r="E581" s="263" t="s">
        <v>1701</v>
      </c>
      <c r="F581" s="264" t="s">
        <v>1702</v>
      </c>
      <c r="G581" s="265" t="s">
        <v>1628</v>
      </c>
      <c r="H581" s="266">
        <v>1868.1980000000001</v>
      </c>
      <c r="I581" s="267"/>
      <c r="J581" s="268">
        <f>ROUND(I581*H581,2)</f>
        <v>0</v>
      </c>
      <c r="K581" s="264" t="s">
        <v>1412</v>
      </c>
      <c r="L581" s="269"/>
      <c r="M581" s="270" t="s">
        <v>1</v>
      </c>
      <c r="N581" s="271" t="s">
        <v>41</v>
      </c>
      <c r="O581" s="92"/>
      <c r="P581" s="209">
        <f>O581*H581</f>
        <v>0</v>
      </c>
      <c r="Q581" s="209">
        <v>0</v>
      </c>
      <c r="R581" s="209">
        <f>Q581*H581</f>
        <v>0</v>
      </c>
      <c r="S581" s="209">
        <v>0</v>
      </c>
      <c r="T581" s="210">
        <f>S581*H581</f>
        <v>0</v>
      </c>
      <c r="U581" s="39"/>
      <c r="V581" s="39"/>
      <c r="W581" s="39"/>
      <c r="X581" s="39"/>
      <c r="Y581" s="39"/>
      <c r="Z581" s="39"/>
      <c r="AA581" s="39"/>
      <c r="AB581" s="39"/>
      <c r="AC581" s="39"/>
      <c r="AD581" s="39"/>
      <c r="AE581" s="39"/>
      <c r="AR581" s="211" t="s">
        <v>253</v>
      </c>
      <c r="AT581" s="211" t="s">
        <v>224</v>
      </c>
      <c r="AU581" s="211" t="s">
        <v>85</v>
      </c>
      <c r="AY581" s="18" t="s">
        <v>195</v>
      </c>
      <c r="BE581" s="212">
        <f>IF(N581="základní",J581,0)</f>
        <v>0</v>
      </c>
      <c r="BF581" s="212">
        <f>IF(N581="snížená",J581,0)</f>
        <v>0</v>
      </c>
      <c r="BG581" s="212">
        <f>IF(N581="zákl. přenesená",J581,0)</f>
        <v>0</v>
      </c>
      <c r="BH581" s="212">
        <f>IF(N581="sníž. přenesená",J581,0)</f>
        <v>0</v>
      </c>
      <c r="BI581" s="212">
        <f>IF(N581="nulová",J581,0)</f>
        <v>0</v>
      </c>
      <c r="BJ581" s="18" t="s">
        <v>83</v>
      </c>
      <c r="BK581" s="212">
        <f>ROUND(I581*H581,2)</f>
        <v>0</v>
      </c>
      <c r="BL581" s="18" t="s">
        <v>234</v>
      </c>
      <c r="BM581" s="211" t="s">
        <v>4231</v>
      </c>
    </row>
    <row r="582" s="11" customFormat="1">
      <c r="A582" s="11"/>
      <c r="B582" s="228"/>
      <c r="C582" s="229"/>
      <c r="D582" s="213" t="s">
        <v>199</v>
      </c>
      <c r="E582" s="230" t="s">
        <v>1</v>
      </c>
      <c r="F582" s="231" t="s">
        <v>4232</v>
      </c>
      <c r="G582" s="229"/>
      <c r="H582" s="232">
        <v>1868.1980000000001</v>
      </c>
      <c r="I582" s="233"/>
      <c r="J582" s="229"/>
      <c r="K582" s="229"/>
      <c r="L582" s="234"/>
      <c r="M582" s="235"/>
      <c r="N582" s="236"/>
      <c r="O582" s="236"/>
      <c r="P582" s="236"/>
      <c r="Q582" s="236"/>
      <c r="R582" s="236"/>
      <c r="S582" s="236"/>
      <c r="T582" s="237"/>
      <c r="U582" s="11"/>
      <c r="V582" s="11"/>
      <c r="W582" s="11"/>
      <c r="X582" s="11"/>
      <c r="Y582" s="11"/>
      <c r="Z582" s="11"/>
      <c r="AA582" s="11"/>
      <c r="AB582" s="11"/>
      <c r="AC582" s="11"/>
      <c r="AD582" s="11"/>
      <c r="AE582" s="11"/>
      <c r="AT582" s="238" t="s">
        <v>199</v>
      </c>
      <c r="AU582" s="238" t="s">
        <v>85</v>
      </c>
      <c r="AV582" s="11" t="s">
        <v>85</v>
      </c>
      <c r="AW582" s="11" t="s">
        <v>32</v>
      </c>
      <c r="AX582" s="11" t="s">
        <v>83</v>
      </c>
      <c r="AY582" s="238" t="s">
        <v>195</v>
      </c>
    </row>
    <row r="583" s="2" customFormat="1" ht="33" customHeight="1">
      <c r="A583" s="39"/>
      <c r="B583" s="40"/>
      <c r="C583" s="200" t="s">
        <v>435</v>
      </c>
      <c r="D583" s="200" t="s">
        <v>191</v>
      </c>
      <c r="E583" s="201" t="s">
        <v>2666</v>
      </c>
      <c r="F583" s="202" t="s">
        <v>2667</v>
      </c>
      <c r="G583" s="203" t="s">
        <v>1411</v>
      </c>
      <c r="H583" s="204">
        <v>106.92</v>
      </c>
      <c r="I583" s="205"/>
      <c r="J583" s="206">
        <f>ROUND(I583*H583,2)</f>
        <v>0</v>
      </c>
      <c r="K583" s="202" t="s">
        <v>1412</v>
      </c>
      <c r="L583" s="45"/>
      <c r="M583" s="207" t="s">
        <v>1</v>
      </c>
      <c r="N583" s="208" t="s">
        <v>41</v>
      </c>
      <c r="O583" s="92"/>
      <c r="P583" s="209">
        <f>O583*H583</f>
        <v>0</v>
      </c>
      <c r="Q583" s="209">
        <v>0</v>
      </c>
      <c r="R583" s="209">
        <f>Q583*H583</f>
        <v>0</v>
      </c>
      <c r="S583" s="209">
        <v>0</v>
      </c>
      <c r="T583" s="210">
        <f>S583*H583</f>
        <v>0</v>
      </c>
      <c r="U583" s="39"/>
      <c r="V583" s="39"/>
      <c r="W583" s="39"/>
      <c r="X583" s="39"/>
      <c r="Y583" s="39"/>
      <c r="Z583" s="39"/>
      <c r="AA583" s="39"/>
      <c r="AB583" s="39"/>
      <c r="AC583" s="39"/>
      <c r="AD583" s="39"/>
      <c r="AE583" s="39"/>
      <c r="AR583" s="211" t="s">
        <v>234</v>
      </c>
      <c r="AT583" s="211" t="s">
        <v>191</v>
      </c>
      <c r="AU583" s="211" t="s">
        <v>85</v>
      </c>
      <c r="AY583" s="18" t="s">
        <v>195</v>
      </c>
      <c r="BE583" s="212">
        <f>IF(N583="základní",J583,0)</f>
        <v>0</v>
      </c>
      <c r="BF583" s="212">
        <f>IF(N583="snížená",J583,0)</f>
        <v>0</v>
      </c>
      <c r="BG583" s="212">
        <f>IF(N583="zákl. přenesená",J583,0)</f>
        <v>0</v>
      </c>
      <c r="BH583" s="212">
        <f>IF(N583="sníž. přenesená",J583,0)</f>
        <v>0</v>
      </c>
      <c r="BI583" s="212">
        <f>IF(N583="nulová",J583,0)</f>
        <v>0</v>
      </c>
      <c r="BJ583" s="18" t="s">
        <v>83</v>
      </c>
      <c r="BK583" s="212">
        <f>ROUND(I583*H583,2)</f>
        <v>0</v>
      </c>
      <c r="BL583" s="18" t="s">
        <v>234</v>
      </c>
      <c r="BM583" s="211" t="s">
        <v>4233</v>
      </c>
    </row>
    <row r="584" s="10" customFormat="1">
      <c r="A584" s="10"/>
      <c r="B584" s="218"/>
      <c r="C584" s="219"/>
      <c r="D584" s="213" t="s">
        <v>199</v>
      </c>
      <c r="E584" s="220" t="s">
        <v>1</v>
      </c>
      <c r="F584" s="221" t="s">
        <v>3936</v>
      </c>
      <c r="G584" s="219"/>
      <c r="H584" s="220" t="s">
        <v>1</v>
      </c>
      <c r="I584" s="222"/>
      <c r="J584" s="219"/>
      <c r="K584" s="219"/>
      <c r="L584" s="223"/>
      <c r="M584" s="224"/>
      <c r="N584" s="225"/>
      <c r="O584" s="225"/>
      <c r="P584" s="225"/>
      <c r="Q584" s="225"/>
      <c r="R584" s="225"/>
      <c r="S584" s="225"/>
      <c r="T584" s="226"/>
      <c r="U584" s="10"/>
      <c r="V584" s="10"/>
      <c r="W584" s="10"/>
      <c r="X584" s="10"/>
      <c r="Y584" s="10"/>
      <c r="Z584" s="10"/>
      <c r="AA584" s="10"/>
      <c r="AB584" s="10"/>
      <c r="AC584" s="10"/>
      <c r="AD584" s="10"/>
      <c r="AE584" s="10"/>
      <c r="AT584" s="227" t="s">
        <v>199</v>
      </c>
      <c r="AU584" s="227" t="s">
        <v>85</v>
      </c>
      <c r="AV584" s="10" t="s">
        <v>83</v>
      </c>
      <c r="AW584" s="10" t="s">
        <v>32</v>
      </c>
      <c r="AX584" s="10" t="s">
        <v>76</v>
      </c>
      <c r="AY584" s="227" t="s">
        <v>195</v>
      </c>
    </row>
    <row r="585" s="10" customFormat="1">
      <c r="A585" s="10"/>
      <c r="B585" s="218"/>
      <c r="C585" s="219"/>
      <c r="D585" s="213" t="s">
        <v>199</v>
      </c>
      <c r="E585" s="220" t="s">
        <v>1</v>
      </c>
      <c r="F585" s="221" t="s">
        <v>4039</v>
      </c>
      <c r="G585" s="219"/>
      <c r="H585" s="220" t="s">
        <v>1</v>
      </c>
      <c r="I585" s="222"/>
      <c r="J585" s="219"/>
      <c r="K585" s="219"/>
      <c r="L585" s="223"/>
      <c r="M585" s="224"/>
      <c r="N585" s="225"/>
      <c r="O585" s="225"/>
      <c r="P585" s="225"/>
      <c r="Q585" s="225"/>
      <c r="R585" s="225"/>
      <c r="S585" s="225"/>
      <c r="T585" s="226"/>
      <c r="U585" s="10"/>
      <c r="V585" s="10"/>
      <c r="W585" s="10"/>
      <c r="X585" s="10"/>
      <c r="Y585" s="10"/>
      <c r="Z585" s="10"/>
      <c r="AA585" s="10"/>
      <c r="AB585" s="10"/>
      <c r="AC585" s="10"/>
      <c r="AD585" s="10"/>
      <c r="AE585" s="10"/>
      <c r="AT585" s="227" t="s">
        <v>199</v>
      </c>
      <c r="AU585" s="227" t="s">
        <v>85</v>
      </c>
      <c r="AV585" s="10" t="s">
        <v>83</v>
      </c>
      <c r="AW585" s="10" t="s">
        <v>32</v>
      </c>
      <c r="AX585" s="10" t="s">
        <v>76</v>
      </c>
      <c r="AY585" s="227" t="s">
        <v>195</v>
      </c>
    </row>
    <row r="586" s="10" customFormat="1">
      <c r="A586" s="10"/>
      <c r="B586" s="218"/>
      <c r="C586" s="219"/>
      <c r="D586" s="213" t="s">
        <v>199</v>
      </c>
      <c r="E586" s="220" t="s">
        <v>1</v>
      </c>
      <c r="F586" s="221" t="s">
        <v>4064</v>
      </c>
      <c r="G586" s="219"/>
      <c r="H586" s="220" t="s">
        <v>1</v>
      </c>
      <c r="I586" s="222"/>
      <c r="J586" s="219"/>
      <c r="K586" s="219"/>
      <c r="L586" s="223"/>
      <c r="M586" s="224"/>
      <c r="N586" s="225"/>
      <c r="O586" s="225"/>
      <c r="P586" s="225"/>
      <c r="Q586" s="225"/>
      <c r="R586" s="225"/>
      <c r="S586" s="225"/>
      <c r="T586" s="226"/>
      <c r="U586" s="10"/>
      <c r="V586" s="10"/>
      <c r="W586" s="10"/>
      <c r="X586" s="10"/>
      <c r="Y586" s="10"/>
      <c r="Z586" s="10"/>
      <c r="AA586" s="10"/>
      <c r="AB586" s="10"/>
      <c r="AC586" s="10"/>
      <c r="AD586" s="10"/>
      <c r="AE586" s="10"/>
      <c r="AT586" s="227" t="s">
        <v>199</v>
      </c>
      <c r="AU586" s="227" t="s">
        <v>85</v>
      </c>
      <c r="AV586" s="10" t="s">
        <v>83</v>
      </c>
      <c r="AW586" s="10" t="s">
        <v>32</v>
      </c>
      <c r="AX586" s="10" t="s">
        <v>76</v>
      </c>
      <c r="AY586" s="227" t="s">
        <v>195</v>
      </c>
    </row>
    <row r="587" s="11" customFormat="1">
      <c r="A587" s="11"/>
      <c r="B587" s="228"/>
      <c r="C587" s="229"/>
      <c r="D587" s="213" t="s">
        <v>199</v>
      </c>
      <c r="E587" s="230" t="s">
        <v>1</v>
      </c>
      <c r="F587" s="231" t="s">
        <v>4065</v>
      </c>
      <c r="G587" s="229"/>
      <c r="H587" s="232">
        <v>91.560000000000002</v>
      </c>
      <c r="I587" s="233"/>
      <c r="J587" s="229"/>
      <c r="K587" s="229"/>
      <c r="L587" s="234"/>
      <c r="M587" s="235"/>
      <c r="N587" s="236"/>
      <c r="O587" s="236"/>
      <c r="P587" s="236"/>
      <c r="Q587" s="236"/>
      <c r="R587" s="236"/>
      <c r="S587" s="236"/>
      <c r="T587" s="237"/>
      <c r="U587" s="11"/>
      <c r="V587" s="11"/>
      <c r="W587" s="11"/>
      <c r="X587" s="11"/>
      <c r="Y587" s="11"/>
      <c r="Z587" s="11"/>
      <c r="AA587" s="11"/>
      <c r="AB587" s="11"/>
      <c r="AC587" s="11"/>
      <c r="AD587" s="11"/>
      <c r="AE587" s="11"/>
      <c r="AT587" s="238" t="s">
        <v>199</v>
      </c>
      <c r="AU587" s="238" t="s">
        <v>85</v>
      </c>
      <c r="AV587" s="11" t="s">
        <v>85</v>
      </c>
      <c r="AW587" s="11" t="s">
        <v>32</v>
      </c>
      <c r="AX587" s="11" t="s">
        <v>76</v>
      </c>
      <c r="AY587" s="238" t="s">
        <v>195</v>
      </c>
    </row>
    <row r="588" s="10" customFormat="1">
      <c r="A588" s="10"/>
      <c r="B588" s="218"/>
      <c r="C588" s="219"/>
      <c r="D588" s="213" t="s">
        <v>199</v>
      </c>
      <c r="E588" s="220" t="s">
        <v>1</v>
      </c>
      <c r="F588" s="221" t="s">
        <v>4057</v>
      </c>
      <c r="G588" s="219"/>
      <c r="H588" s="220" t="s">
        <v>1</v>
      </c>
      <c r="I588" s="222"/>
      <c r="J588" s="219"/>
      <c r="K588" s="219"/>
      <c r="L588" s="223"/>
      <c r="M588" s="224"/>
      <c r="N588" s="225"/>
      <c r="O588" s="225"/>
      <c r="P588" s="225"/>
      <c r="Q588" s="225"/>
      <c r="R588" s="225"/>
      <c r="S588" s="225"/>
      <c r="T588" s="226"/>
      <c r="U588" s="10"/>
      <c r="V588" s="10"/>
      <c r="W588" s="10"/>
      <c r="X588" s="10"/>
      <c r="Y588" s="10"/>
      <c r="Z588" s="10"/>
      <c r="AA588" s="10"/>
      <c r="AB588" s="10"/>
      <c r="AC588" s="10"/>
      <c r="AD588" s="10"/>
      <c r="AE588" s="10"/>
      <c r="AT588" s="227" t="s">
        <v>199</v>
      </c>
      <c r="AU588" s="227" t="s">
        <v>85</v>
      </c>
      <c r="AV588" s="10" t="s">
        <v>83</v>
      </c>
      <c r="AW588" s="10" t="s">
        <v>32</v>
      </c>
      <c r="AX588" s="10" t="s">
        <v>76</v>
      </c>
      <c r="AY588" s="227" t="s">
        <v>195</v>
      </c>
    </row>
    <row r="589" s="10" customFormat="1">
      <c r="A589" s="10"/>
      <c r="B589" s="218"/>
      <c r="C589" s="219"/>
      <c r="D589" s="213" t="s">
        <v>199</v>
      </c>
      <c r="E589" s="220" t="s">
        <v>1</v>
      </c>
      <c r="F589" s="221" t="s">
        <v>4064</v>
      </c>
      <c r="G589" s="219"/>
      <c r="H589" s="220" t="s">
        <v>1</v>
      </c>
      <c r="I589" s="222"/>
      <c r="J589" s="219"/>
      <c r="K589" s="219"/>
      <c r="L589" s="223"/>
      <c r="M589" s="224"/>
      <c r="N589" s="225"/>
      <c r="O589" s="225"/>
      <c r="P589" s="225"/>
      <c r="Q589" s="225"/>
      <c r="R589" s="225"/>
      <c r="S589" s="225"/>
      <c r="T589" s="226"/>
      <c r="U589" s="10"/>
      <c r="V589" s="10"/>
      <c r="W589" s="10"/>
      <c r="X589" s="10"/>
      <c r="Y589" s="10"/>
      <c r="Z589" s="10"/>
      <c r="AA589" s="10"/>
      <c r="AB589" s="10"/>
      <c r="AC589" s="10"/>
      <c r="AD589" s="10"/>
      <c r="AE589" s="10"/>
      <c r="AT589" s="227" t="s">
        <v>199</v>
      </c>
      <c r="AU589" s="227" t="s">
        <v>85</v>
      </c>
      <c r="AV589" s="10" t="s">
        <v>83</v>
      </c>
      <c r="AW589" s="10" t="s">
        <v>32</v>
      </c>
      <c r="AX589" s="10" t="s">
        <v>76</v>
      </c>
      <c r="AY589" s="227" t="s">
        <v>195</v>
      </c>
    </row>
    <row r="590" s="11" customFormat="1">
      <c r="A590" s="11"/>
      <c r="B590" s="228"/>
      <c r="C590" s="229"/>
      <c r="D590" s="213" t="s">
        <v>199</v>
      </c>
      <c r="E590" s="230" t="s">
        <v>1</v>
      </c>
      <c r="F590" s="231" t="s">
        <v>4066</v>
      </c>
      <c r="G590" s="229"/>
      <c r="H590" s="232">
        <v>15.359999999999999</v>
      </c>
      <c r="I590" s="233"/>
      <c r="J590" s="229"/>
      <c r="K590" s="229"/>
      <c r="L590" s="234"/>
      <c r="M590" s="235"/>
      <c r="N590" s="236"/>
      <c r="O590" s="236"/>
      <c r="P590" s="236"/>
      <c r="Q590" s="236"/>
      <c r="R590" s="236"/>
      <c r="S590" s="236"/>
      <c r="T590" s="237"/>
      <c r="U590" s="11"/>
      <c r="V590" s="11"/>
      <c r="W590" s="11"/>
      <c r="X590" s="11"/>
      <c r="Y590" s="11"/>
      <c r="Z590" s="11"/>
      <c r="AA590" s="11"/>
      <c r="AB590" s="11"/>
      <c r="AC590" s="11"/>
      <c r="AD590" s="11"/>
      <c r="AE590" s="11"/>
      <c r="AT590" s="238" t="s">
        <v>199</v>
      </c>
      <c r="AU590" s="238" t="s">
        <v>85</v>
      </c>
      <c r="AV590" s="11" t="s">
        <v>85</v>
      </c>
      <c r="AW590" s="11" t="s">
        <v>32</v>
      </c>
      <c r="AX590" s="11" t="s">
        <v>76</v>
      </c>
      <c r="AY590" s="238" t="s">
        <v>195</v>
      </c>
    </row>
    <row r="591" s="15" customFormat="1">
      <c r="A591" s="15"/>
      <c r="B591" s="287"/>
      <c r="C591" s="288"/>
      <c r="D591" s="213" t="s">
        <v>199</v>
      </c>
      <c r="E591" s="289" t="s">
        <v>1</v>
      </c>
      <c r="F591" s="290" t="s">
        <v>1422</v>
      </c>
      <c r="G591" s="288"/>
      <c r="H591" s="291">
        <v>106.92</v>
      </c>
      <c r="I591" s="292"/>
      <c r="J591" s="288"/>
      <c r="K591" s="288"/>
      <c r="L591" s="293"/>
      <c r="M591" s="294"/>
      <c r="N591" s="295"/>
      <c r="O591" s="295"/>
      <c r="P591" s="295"/>
      <c r="Q591" s="295"/>
      <c r="R591" s="295"/>
      <c r="S591" s="295"/>
      <c r="T591" s="296"/>
      <c r="U591" s="15"/>
      <c r="V591" s="15"/>
      <c r="W591" s="15"/>
      <c r="X591" s="15"/>
      <c r="Y591" s="15"/>
      <c r="Z591" s="15"/>
      <c r="AA591" s="15"/>
      <c r="AB591" s="15"/>
      <c r="AC591" s="15"/>
      <c r="AD591" s="15"/>
      <c r="AE591" s="15"/>
      <c r="AT591" s="297" t="s">
        <v>199</v>
      </c>
      <c r="AU591" s="297" t="s">
        <v>85</v>
      </c>
      <c r="AV591" s="15" t="s">
        <v>234</v>
      </c>
      <c r="AW591" s="15" t="s">
        <v>32</v>
      </c>
      <c r="AX591" s="15" t="s">
        <v>83</v>
      </c>
      <c r="AY591" s="297" t="s">
        <v>195</v>
      </c>
    </row>
    <row r="592" s="2" customFormat="1" ht="24.15" customHeight="1">
      <c r="A592" s="39"/>
      <c r="B592" s="40"/>
      <c r="C592" s="200" t="s">
        <v>438</v>
      </c>
      <c r="D592" s="200" t="s">
        <v>191</v>
      </c>
      <c r="E592" s="201" t="s">
        <v>1708</v>
      </c>
      <c r="F592" s="202" t="s">
        <v>1709</v>
      </c>
      <c r="G592" s="203" t="s">
        <v>1411</v>
      </c>
      <c r="H592" s="204">
        <v>106.92</v>
      </c>
      <c r="I592" s="205"/>
      <c r="J592" s="206">
        <f>ROUND(I592*H592,2)</f>
        <v>0</v>
      </c>
      <c r="K592" s="202" t="s">
        <v>1412</v>
      </c>
      <c r="L592" s="45"/>
      <c r="M592" s="207" t="s">
        <v>1</v>
      </c>
      <c r="N592" s="208" t="s">
        <v>41</v>
      </c>
      <c r="O592" s="92"/>
      <c r="P592" s="209">
        <f>O592*H592</f>
        <v>0</v>
      </c>
      <c r="Q592" s="209">
        <v>0</v>
      </c>
      <c r="R592" s="209">
        <f>Q592*H592</f>
        <v>0</v>
      </c>
      <c r="S592" s="209">
        <v>0</v>
      </c>
      <c r="T592" s="210">
        <f>S592*H592</f>
        <v>0</v>
      </c>
      <c r="U592" s="39"/>
      <c r="V592" s="39"/>
      <c r="W592" s="39"/>
      <c r="X592" s="39"/>
      <c r="Y592" s="39"/>
      <c r="Z592" s="39"/>
      <c r="AA592" s="39"/>
      <c r="AB592" s="39"/>
      <c r="AC592" s="39"/>
      <c r="AD592" s="39"/>
      <c r="AE592" s="39"/>
      <c r="AR592" s="211" t="s">
        <v>234</v>
      </c>
      <c r="AT592" s="211" t="s">
        <v>191</v>
      </c>
      <c r="AU592" s="211" t="s">
        <v>85</v>
      </c>
      <c r="AY592" s="18" t="s">
        <v>195</v>
      </c>
      <c r="BE592" s="212">
        <f>IF(N592="základní",J592,0)</f>
        <v>0</v>
      </c>
      <c r="BF592" s="212">
        <f>IF(N592="snížená",J592,0)</f>
        <v>0</v>
      </c>
      <c r="BG592" s="212">
        <f>IF(N592="zákl. přenesená",J592,0)</f>
        <v>0</v>
      </c>
      <c r="BH592" s="212">
        <f>IF(N592="sníž. přenesená",J592,0)</f>
        <v>0</v>
      </c>
      <c r="BI592" s="212">
        <f>IF(N592="nulová",J592,0)</f>
        <v>0</v>
      </c>
      <c r="BJ592" s="18" t="s">
        <v>83</v>
      </c>
      <c r="BK592" s="212">
        <f>ROUND(I592*H592,2)</f>
        <v>0</v>
      </c>
      <c r="BL592" s="18" t="s">
        <v>234</v>
      </c>
      <c r="BM592" s="211" t="s">
        <v>4234</v>
      </c>
    </row>
    <row r="593" s="10" customFormat="1">
      <c r="A593" s="10"/>
      <c r="B593" s="218"/>
      <c r="C593" s="219"/>
      <c r="D593" s="213" t="s">
        <v>199</v>
      </c>
      <c r="E593" s="220" t="s">
        <v>1</v>
      </c>
      <c r="F593" s="221" t="s">
        <v>3936</v>
      </c>
      <c r="G593" s="219"/>
      <c r="H593" s="220" t="s">
        <v>1</v>
      </c>
      <c r="I593" s="222"/>
      <c r="J593" s="219"/>
      <c r="K593" s="219"/>
      <c r="L593" s="223"/>
      <c r="M593" s="224"/>
      <c r="N593" s="225"/>
      <c r="O593" s="225"/>
      <c r="P593" s="225"/>
      <c r="Q593" s="225"/>
      <c r="R593" s="225"/>
      <c r="S593" s="225"/>
      <c r="T593" s="226"/>
      <c r="U593" s="10"/>
      <c r="V593" s="10"/>
      <c r="W593" s="10"/>
      <c r="X593" s="10"/>
      <c r="Y593" s="10"/>
      <c r="Z593" s="10"/>
      <c r="AA593" s="10"/>
      <c r="AB593" s="10"/>
      <c r="AC593" s="10"/>
      <c r="AD593" s="10"/>
      <c r="AE593" s="10"/>
      <c r="AT593" s="227" t="s">
        <v>199</v>
      </c>
      <c r="AU593" s="227" t="s">
        <v>85</v>
      </c>
      <c r="AV593" s="10" t="s">
        <v>83</v>
      </c>
      <c r="AW593" s="10" t="s">
        <v>32</v>
      </c>
      <c r="AX593" s="10" t="s">
        <v>76</v>
      </c>
      <c r="AY593" s="227" t="s">
        <v>195</v>
      </c>
    </row>
    <row r="594" s="10" customFormat="1">
      <c r="A594" s="10"/>
      <c r="B594" s="218"/>
      <c r="C594" s="219"/>
      <c r="D594" s="213" t="s">
        <v>199</v>
      </c>
      <c r="E594" s="220" t="s">
        <v>1</v>
      </c>
      <c r="F594" s="221" t="s">
        <v>4039</v>
      </c>
      <c r="G594" s="219"/>
      <c r="H594" s="220" t="s">
        <v>1</v>
      </c>
      <c r="I594" s="222"/>
      <c r="J594" s="219"/>
      <c r="K594" s="219"/>
      <c r="L594" s="223"/>
      <c r="M594" s="224"/>
      <c r="N594" s="225"/>
      <c r="O594" s="225"/>
      <c r="P594" s="225"/>
      <c r="Q594" s="225"/>
      <c r="R594" s="225"/>
      <c r="S594" s="225"/>
      <c r="T594" s="226"/>
      <c r="U594" s="10"/>
      <c r="V594" s="10"/>
      <c r="W594" s="10"/>
      <c r="X594" s="10"/>
      <c r="Y594" s="10"/>
      <c r="Z594" s="10"/>
      <c r="AA594" s="10"/>
      <c r="AB594" s="10"/>
      <c r="AC594" s="10"/>
      <c r="AD594" s="10"/>
      <c r="AE594" s="10"/>
      <c r="AT594" s="227" t="s">
        <v>199</v>
      </c>
      <c r="AU594" s="227" t="s">
        <v>85</v>
      </c>
      <c r="AV594" s="10" t="s">
        <v>83</v>
      </c>
      <c r="AW594" s="10" t="s">
        <v>32</v>
      </c>
      <c r="AX594" s="10" t="s">
        <v>76</v>
      </c>
      <c r="AY594" s="227" t="s">
        <v>195</v>
      </c>
    </row>
    <row r="595" s="10" customFormat="1">
      <c r="A595" s="10"/>
      <c r="B595" s="218"/>
      <c r="C595" s="219"/>
      <c r="D595" s="213" t="s">
        <v>199</v>
      </c>
      <c r="E595" s="220" t="s">
        <v>1</v>
      </c>
      <c r="F595" s="221" t="s">
        <v>4064</v>
      </c>
      <c r="G595" s="219"/>
      <c r="H595" s="220" t="s">
        <v>1</v>
      </c>
      <c r="I595" s="222"/>
      <c r="J595" s="219"/>
      <c r="K595" s="219"/>
      <c r="L595" s="223"/>
      <c r="M595" s="224"/>
      <c r="N595" s="225"/>
      <c r="O595" s="225"/>
      <c r="P595" s="225"/>
      <c r="Q595" s="225"/>
      <c r="R595" s="225"/>
      <c r="S595" s="225"/>
      <c r="T595" s="226"/>
      <c r="U595" s="10"/>
      <c r="V595" s="10"/>
      <c r="W595" s="10"/>
      <c r="X595" s="10"/>
      <c r="Y595" s="10"/>
      <c r="Z595" s="10"/>
      <c r="AA595" s="10"/>
      <c r="AB595" s="10"/>
      <c r="AC595" s="10"/>
      <c r="AD595" s="10"/>
      <c r="AE595" s="10"/>
      <c r="AT595" s="227" t="s">
        <v>199</v>
      </c>
      <c r="AU595" s="227" t="s">
        <v>85</v>
      </c>
      <c r="AV595" s="10" t="s">
        <v>83</v>
      </c>
      <c r="AW595" s="10" t="s">
        <v>32</v>
      </c>
      <c r="AX595" s="10" t="s">
        <v>76</v>
      </c>
      <c r="AY595" s="227" t="s">
        <v>195</v>
      </c>
    </row>
    <row r="596" s="11" customFormat="1">
      <c r="A596" s="11"/>
      <c r="B596" s="228"/>
      <c r="C596" s="229"/>
      <c r="D596" s="213" t="s">
        <v>199</v>
      </c>
      <c r="E596" s="230" t="s">
        <v>1</v>
      </c>
      <c r="F596" s="231" t="s">
        <v>4065</v>
      </c>
      <c r="G596" s="229"/>
      <c r="H596" s="232">
        <v>91.560000000000002</v>
      </c>
      <c r="I596" s="233"/>
      <c r="J596" s="229"/>
      <c r="K596" s="229"/>
      <c r="L596" s="234"/>
      <c r="M596" s="235"/>
      <c r="N596" s="236"/>
      <c r="O596" s="236"/>
      <c r="P596" s="236"/>
      <c r="Q596" s="236"/>
      <c r="R596" s="236"/>
      <c r="S596" s="236"/>
      <c r="T596" s="237"/>
      <c r="U596" s="11"/>
      <c r="V596" s="11"/>
      <c r="W596" s="11"/>
      <c r="X596" s="11"/>
      <c r="Y596" s="11"/>
      <c r="Z596" s="11"/>
      <c r="AA596" s="11"/>
      <c r="AB596" s="11"/>
      <c r="AC596" s="11"/>
      <c r="AD596" s="11"/>
      <c r="AE596" s="11"/>
      <c r="AT596" s="238" t="s">
        <v>199</v>
      </c>
      <c r="AU596" s="238" t="s">
        <v>85</v>
      </c>
      <c r="AV596" s="11" t="s">
        <v>85</v>
      </c>
      <c r="AW596" s="11" t="s">
        <v>32</v>
      </c>
      <c r="AX596" s="11" t="s">
        <v>76</v>
      </c>
      <c r="AY596" s="238" t="s">
        <v>195</v>
      </c>
    </row>
    <row r="597" s="10" customFormat="1">
      <c r="A597" s="10"/>
      <c r="B597" s="218"/>
      <c r="C597" s="219"/>
      <c r="D597" s="213" t="s">
        <v>199</v>
      </c>
      <c r="E597" s="220" t="s">
        <v>1</v>
      </c>
      <c r="F597" s="221" t="s">
        <v>4057</v>
      </c>
      <c r="G597" s="219"/>
      <c r="H597" s="220" t="s">
        <v>1</v>
      </c>
      <c r="I597" s="222"/>
      <c r="J597" s="219"/>
      <c r="K597" s="219"/>
      <c r="L597" s="223"/>
      <c r="M597" s="224"/>
      <c r="N597" s="225"/>
      <c r="O597" s="225"/>
      <c r="P597" s="225"/>
      <c r="Q597" s="225"/>
      <c r="R597" s="225"/>
      <c r="S597" s="225"/>
      <c r="T597" s="226"/>
      <c r="U597" s="10"/>
      <c r="V597" s="10"/>
      <c r="W597" s="10"/>
      <c r="X597" s="10"/>
      <c r="Y597" s="10"/>
      <c r="Z597" s="10"/>
      <c r="AA597" s="10"/>
      <c r="AB597" s="10"/>
      <c r="AC597" s="10"/>
      <c r="AD597" s="10"/>
      <c r="AE597" s="10"/>
      <c r="AT597" s="227" t="s">
        <v>199</v>
      </c>
      <c r="AU597" s="227" t="s">
        <v>85</v>
      </c>
      <c r="AV597" s="10" t="s">
        <v>83</v>
      </c>
      <c r="AW597" s="10" t="s">
        <v>32</v>
      </c>
      <c r="AX597" s="10" t="s">
        <v>76</v>
      </c>
      <c r="AY597" s="227" t="s">
        <v>195</v>
      </c>
    </row>
    <row r="598" s="10" customFormat="1">
      <c r="A598" s="10"/>
      <c r="B598" s="218"/>
      <c r="C598" s="219"/>
      <c r="D598" s="213" t="s">
        <v>199</v>
      </c>
      <c r="E598" s="220" t="s">
        <v>1</v>
      </c>
      <c r="F598" s="221" t="s">
        <v>4064</v>
      </c>
      <c r="G598" s="219"/>
      <c r="H598" s="220" t="s">
        <v>1</v>
      </c>
      <c r="I598" s="222"/>
      <c r="J598" s="219"/>
      <c r="K598" s="219"/>
      <c r="L598" s="223"/>
      <c r="M598" s="224"/>
      <c r="N598" s="225"/>
      <c r="O598" s="225"/>
      <c r="P598" s="225"/>
      <c r="Q598" s="225"/>
      <c r="R598" s="225"/>
      <c r="S598" s="225"/>
      <c r="T598" s="226"/>
      <c r="U598" s="10"/>
      <c r="V598" s="10"/>
      <c r="W598" s="10"/>
      <c r="X598" s="10"/>
      <c r="Y598" s="10"/>
      <c r="Z598" s="10"/>
      <c r="AA598" s="10"/>
      <c r="AB598" s="10"/>
      <c r="AC598" s="10"/>
      <c r="AD598" s="10"/>
      <c r="AE598" s="10"/>
      <c r="AT598" s="227" t="s">
        <v>199</v>
      </c>
      <c r="AU598" s="227" t="s">
        <v>85</v>
      </c>
      <c r="AV598" s="10" t="s">
        <v>83</v>
      </c>
      <c r="AW598" s="10" t="s">
        <v>32</v>
      </c>
      <c r="AX598" s="10" t="s">
        <v>76</v>
      </c>
      <c r="AY598" s="227" t="s">
        <v>195</v>
      </c>
    </row>
    <row r="599" s="11" customFormat="1">
      <c r="A599" s="11"/>
      <c r="B599" s="228"/>
      <c r="C599" s="229"/>
      <c r="D599" s="213" t="s">
        <v>199</v>
      </c>
      <c r="E599" s="230" t="s">
        <v>1</v>
      </c>
      <c r="F599" s="231" t="s">
        <v>4066</v>
      </c>
      <c r="G599" s="229"/>
      <c r="H599" s="232">
        <v>15.359999999999999</v>
      </c>
      <c r="I599" s="233"/>
      <c r="J599" s="229"/>
      <c r="K599" s="229"/>
      <c r="L599" s="234"/>
      <c r="M599" s="235"/>
      <c r="N599" s="236"/>
      <c r="O599" s="236"/>
      <c r="P599" s="236"/>
      <c r="Q599" s="236"/>
      <c r="R599" s="236"/>
      <c r="S599" s="236"/>
      <c r="T599" s="237"/>
      <c r="U599" s="11"/>
      <c r="V599" s="11"/>
      <c r="W599" s="11"/>
      <c r="X599" s="11"/>
      <c r="Y599" s="11"/>
      <c r="Z599" s="11"/>
      <c r="AA599" s="11"/>
      <c r="AB599" s="11"/>
      <c r="AC599" s="11"/>
      <c r="AD599" s="11"/>
      <c r="AE599" s="11"/>
      <c r="AT599" s="238" t="s">
        <v>199</v>
      </c>
      <c r="AU599" s="238" t="s">
        <v>85</v>
      </c>
      <c r="AV599" s="11" t="s">
        <v>85</v>
      </c>
      <c r="AW599" s="11" t="s">
        <v>32</v>
      </c>
      <c r="AX599" s="11" t="s">
        <v>76</v>
      </c>
      <c r="AY599" s="238" t="s">
        <v>195</v>
      </c>
    </row>
    <row r="600" s="15" customFormat="1">
      <c r="A600" s="15"/>
      <c r="B600" s="287"/>
      <c r="C600" s="288"/>
      <c r="D600" s="213" t="s">
        <v>199</v>
      </c>
      <c r="E600" s="289" t="s">
        <v>1</v>
      </c>
      <c r="F600" s="290" t="s">
        <v>1422</v>
      </c>
      <c r="G600" s="288"/>
      <c r="H600" s="291">
        <v>106.92</v>
      </c>
      <c r="I600" s="292"/>
      <c r="J600" s="288"/>
      <c r="K600" s="288"/>
      <c r="L600" s="293"/>
      <c r="M600" s="294"/>
      <c r="N600" s="295"/>
      <c r="O600" s="295"/>
      <c r="P600" s="295"/>
      <c r="Q600" s="295"/>
      <c r="R600" s="295"/>
      <c r="S600" s="295"/>
      <c r="T600" s="296"/>
      <c r="U600" s="15"/>
      <c r="V600" s="15"/>
      <c r="W600" s="15"/>
      <c r="X600" s="15"/>
      <c r="Y600" s="15"/>
      <c r="Z600" s="15"/>
      <c r="AA600" s="15"/>
      <c r="AB600" s="15"/>
      <c r="AC600" s="15"/>
      <c r="AD600" s="15"/>
      <c r="AE600" s="15"/>
      <c r="AT600" s="297" t="s">
        <v>199</v>
      </c>
      <c r="AU600" s="297" t="s">
        <v>85</v>
      </c>
      <c r="AV600" s="15" t="s">
        <v>234</v>
      </c>
      <c r="AW600" s="15" t="s">
        <v>32</v>
      </c>
      <c r="AX600" s="15" t="s">
        <v>83</v>
      </c>
      <c r="AY600" s="297" t="s">
        <v>195</v>
      </c>
    </row>
    <row r="601" s="2" customFormat="1" ht="16.5" customHeight="1">
      <c r="A601" s="39"/>
      <c r="B601" s="40"/>
      <c r="C601" s="262" t="s">
        <v>441</v>
      </c>
      <c r="D601" s="262" t="s">
        <v>224</v>
      </c>
      <c r="E601" s="263" t="s">
        <v>1711</v>
      </c>
      <c r="F601" s="264" t="s">
        <v>1712</v>
      </c>
      <c r="G601" s="265" t="s">
        <v>1713</v>
      </c>
      <c r="H601" s="266">
        <v>2.1379999999999999</v>
      </c>
      <c r="I601" s="267"/>
      <c r="J601" s="268">
        <f>ROUND(I601*H601,2)</f>
        <v>0</v>
      </c>
      <c r="K601" s="264" t="s">
        <v>1412</v>
      </c>
      <c r="L601" s="269"/>
      <c r="M601" s="270" t="s">
        <v>1</v>
      </c>
      <c r="N601" s="271" t="s">
        <v>41</v>
      </c>
      <c r="O601" s="92"/>
      <c r="P601" s="209">
        <f>O601*H601</f>
        <v>0</v>
      </c>
      <c r="Q601" s="209">
        <v>0.001</v>
      </c>
      <c r="R601" s="209">
        <f>Q601*H601</f>
        <v>0.0021380000000000001</v>
      </c>
      <c r="S601" s="209">
        <v>0</v>
      </c>
      <c r="T601" s="210">
        <f>S601*H601</f>
        <v>0</v>
      </c>
      <c r="U601" s="39"/>
      <c r="V601" s="39"/>
      <c r="W601" s="39"/>
      <c r="X601" s="39"/>
      <c r="Y601" s="39"/>
      <c r="Z601" s="39"/>
      <c r="AA601" s="39"/>
      <c r="AB601" s="39"/>
      <c r="AC601" s="39"/>
      <c r="AD601" s="39"/>
      <c r="AE601" s="39"/>
      <c r="AR601" s="211" t="s">
        <v>253</v>
      </c>
      <c r="AT601" s="211" t="s">
        <v>224</v>
      </c>
      <c r="AU601" s="211" t="s">
        <v>85</v>
      </c>
      <c r="AY601" s="18" t="s">
        <v>195</v>
      </c>
      <c r="BE601" s="212">
        <f>IF(N601="základní",J601,0)</f>
        <v>0</v>
      </c>
      <c r="BF601" s="212">
        <f>IF(N601="snížená",J601,0)</f>
        <v>0</v>
      </c>
      <c r="BG601" s="212">
        <f>IF(N601="zákl. přenesená",J601,0)</f>
        <v>0</v>
      </c>
      <c r="BH601" s="212">
        <f>IF(N601="sníž. přenesená",J601,0)</f>
        <v>0</v>
      </c>
      <c r="BI601" s="212">
        <f>IF(N601="nulová",J601,0)</f>
        <v>0</v>
      </c>
      <c r="BJ601" s="18" t="s">
        <v>83</v>
      </c>
      <c r="BK601" s="212">
        <f>ROUND(I601*H601,2)</f>
        <v>0</v>
      </c>
      <c r="BL601" s="18" t="s">
        <v>234</v>
      </c>
      <c r="BM601" s="211" t="s">
        <v>4235</v>
      </c>
    </row>
    <row r="602" s="11" customFormat="1">
      <c r="A602" s="11"/>
      <c r="B602" s="228"/>
      <c r="C602" s="229"/>
      <c r="D602" s="213" t="s">
        <v>199</v>
      </c>
      <c r="E602" s="229"/>
      <c r="F602" s="231" t="s">
        <v>4236</v>
      </c>
      <c r="G602" s="229"/>
      <c r="H602" s="232">
        <v>2.1379999999999999</v>
      </c>
      <c r="I602" s="233"/>
      <c r="J602" s="229"/>
      <c r="K602" s="229"/>
      <c r="L602" s="234"/>
      <c r="M602" s="235"/>
      <c r="N602" s="236"/>
      <c r="O602" s="236"/>
      <c r="P602" s="236"/>
      <c r="Q602" s="236"/>
      <c r="R602" s="236"/>
      <c r="S602" s="236"/>
      <c r="T602" s="237"/>
      <c r="U602" s="11"/>
      <c r="V602" s="11"/>
      <c r="W602" s="11"/>
      <c r="X602" s="11"/>
      <c r="Y602" s="11"/>
      <c r="Z602" s="11"/>
      <c r="AA602" s="11"/>
      <c r="AB602" s="11"/>
      <c r="AC602" s="11"/>
      <c r="AD602" s="11"/>
      <c r="AE602" s="11"/>
      <c r="AT602" s="238" t="s">
        <v>199</v>
      </c>
      <c r="AU602" s="238" t="s">
        <v>85</v>
      </c>
      <c r="AV602" s="11" t="s">
        <v>85</v>
      </c>
      <c r="AW602" s="11" t="s">
        <v>4</v>
      </c>
      <c r="AX602" s="11" t="s">
        <v>83</v>
      </c>
      <c r="AY602" s="238" t="s">
        <v>195</v>
      </c>
    </row>
    <row r="603" s="2" customFormat="1" ht="24.15" customHeight="1">
      <c r="A603" s="39"/>
      <c r="B603" s="40"/>
      <c r="C603" s="200" t="s">
        <v>444</v>
      </c>
      <c r="D603" s="200" t="s">
        <v>191</v>
      </c>
      <c r="E603" s="201" t="s">
        <v>4237</v>
      </c>
      <c r="F603" s="202" t="s">
        <v>4238</v>
      </c>
      <c r="G603" s="203" t="s">
        <v>1411</v>
      </c>
      <c r="H603" s="204">
        <v>15.779999999999999</v>
      </c>
      <c r="I603" s="205"/>
      <c r="J603" s="206">
        <f>ROUND(I603*H603,2)</f>
        <v>0</v>
      </c>
      <c r="K603" s="202" t="s">
        <v>1412</v>
      </c>
      <c r="L603" s="45"/>
      <c r="M603" s="207" t="s">
        <v>1</v>
      </c>
      <c r="N603" s="208" t="s">
        <v>41</v>
      </c>
      <c r="O603" s="92"/>
      <c r="P603" s="209">
        <f>O603*H603</f>
        <v>0</v>
      </c>
      <c r="Q603" s="209">
        <v>0</v>
      </c>
      <c r="R603" s="209">
        <f>Q603*H603</f>
        <v>0</v>
      </c>
      <c r="S603" s="209">
        <v>0</v>
      </c>
      <c r="T603" s="210">
        <f>S603*H603</f>
        <v>0</v>
      </c>
      <c r="U603" s="39"/>
      <c r="V603" s="39"/>
      <c r="W603" s="39"/>
      <c r="X603" s="39"/>
      <c r="Y603" s="39"/>
      <c r="Z603" s="39"/>
      <c r="AA603" s="39"/>
      <c r="AB603" s="39"/>
      <c r="AC603" s="39"/>
      <c r="AD603" s="39"/>
      <c r="AE603" s="39"/>
      <c r="AR603" s="211" t="s">
        <v>234</v>
      </c>
      <c r="AT603" s="211" t="s">
        <v>191</v>
      </c>
      <c r="AU603" s="211" t="s">
        <v>85</v>
      </c>
      <c r="AY603" s="18" t="s">
        <v>195</v>
      </c>
      <c r="BE603" s="212">
        <f>IF(N603="základní",J603,0)</f>
        <v>0</v>
      </c>
      <c r="BF603" s="212">
        <f>IF(N603="snížená",J603,0)</f>
        <v>0</v>
      </c>
      <c r="BG603" s="212">
        <f>IF(N603="zákl. přenesená",J603,0)</f>
        <v>0</v>
      </c>
      <c r="BH603" s="212">
        <f>IF(N603="sníž. přenesená",J603,0)</f>
        <v>0</v>
      </c>
      <c r="BI603" s="212">
        <f>IF(N603="nulová",J603,0)</f>
        <v>0</v>
      </c>
      <c r="BJ603" s="18" t="s">
        <v>83</v>
      </c>
      <c r="BK603" s="212">
        <f>ROUND(I603*H603,2)</f>
        <v>0</v>
      </c>
      <c r="BL603" s="18" t="s">
        <v>234</v>
      </c>
      <c r="BM603" s="211" t="s">
        <v>4239</v>
      </c>
    </row>
    <row r="604" s="10" customFormat="1">
      <c r="A604" s="10"/>
      <c r="B604" s="218"/>
      <c r="C604" s="219"/>
      <c r="D604" s="213" t="s">
        <v>199</v>
      </c>
      <c r="E604" s="220" t="s">
        <v>1</v>
      </c>
      <c r="F604" s="221" t="s">
        <v>3936</v>
      </c>
      <c r="G604" s="219"/>
      <c r="H604" s="220" t="s">
        <v>1</v>
      </c>
      <c r="I604" s="222"/>
      <c r="J604" s="219"/>
      <c r="K604" s="219"/>
      <c r="L604" s="223"/>
      <c r="M604" s="224"/>
      <c r="N604" s="225"/>
      <c r="O604" s="225"/>
      <c r="P604" s="225"/>
      <c r="Q604" s="225"/>
      <c r="R604" s="225"/>
      <c r="S604" s="225"/>
      <c r="T604" s="226"/>
      <c r="U604" s="10"/>
      <c r="V604" s="10"/>
      <c r="W604" s="10"/>
      <c r="X604" s="10"/>
      <c r="Y604" s="10"/>
      <c r="Z604" s="10"/>
      <c r="AA604" s="10"/>
      <c r="AB604" s="10"/>
      <c r="AC604" s="10"/>
      <c r="AD604" s="10"/>
      <c r="AE604" s="10"/>
      <c r="AT604" s="227" t="s">
        <v>199</v>
      </c>
      <c r="AU604" s="227" t="s">
        <v>85</v>
      </c>
      <c r="AV604" s="10" t="s">
        <v>83</v>
      </c>
      <c r="AW604" s="10" t="s">
        <v>32</v>
      </c>
      <c r="AX604" s="10" t="s">
        <v>76</v>
      </c>
      <c r="AY604" s="227" t="s">
        <v>195</v>
      </c>
    </row>
    <row r="605" s="10" customFormat="1">
      <c r="A605" s="10"/>
      <c r="B605" s="218"/>
      <c r="C605" s="219"/>
      <c r="D605" s="213" t="s">
        <v>199</v>
      </c>
      <c r="E605" s="220" t="s">
        <v>1</v>
      </c>
      <c r="F605" s="221" t="s">
        <v>4057</v>
      </c>
      <c r="G605" s="219"/>
      <c r="H605" s="220" t="s">
        <v>1</v>
      </c>
      <c r="I605" s="222"/>
      <c r="J605" s="219"/>
      <c r="K605" s="219"/>
      <c r="L605" s="223"/>
      <c r="M605" s="224"/>
      <c r="N605" s="225"/>
      <c r="O605" s="225"/>
      <c r="P605" s="225"/>
      <c r="Q605" s="225"/>
      <c r="R605" s="225"/>
      <c r="S605" s="225"/>
      <c r="T605" s="226"/>
      <c r="U605" s="10"/>
      <c r="V605" s="10"/>
      <c r="W605" s="10"/>
      <c r="X605" s="10"/>
      <c r="Y605" s="10"/>
      <c r="Z605" s="10"/>
      <c r="AA605" s="10"/>
      <c r="AB605" s="10"/>
      <c r="AC605" s="10"/>
      <c r="AD605" s="10"/>
      <c r="AE605" s="10"/>
      <c r="AT605" s="227" t="s">
        <v>199</v>
      </c>
      <c r="AU605" s="227" t="s">
        <v>85</v>
      </c>
      <c r="AV605" s="10" t="s">
        <v>83</v>
      </c>
      <c r="AW605" s="10" t="s">
        <v>32</v>
      </c>
      <c r="AX605" s="10" t="s">
        <v>76</v>
      </c>
      <c r="AY605" s="227" t="s">
        <v>195</v>
      </c>
    </row>
    <row r="606" s="11" customFormat="1">
      <c r="A606" s="11"/>
      <c r="B606" s="228"/>
      <c r="C606" s="229"/>
      <c r="D606" s="213" t="s">
        <v>199</v>
      </c>
      <c r="E606" s="230" t="s">
        <v>1</v>
      </c>
      <c r="F606" s="231" t="s">
        <v>4240</v>
      </c>
      <c r="G606" s="229"/>
      <c r="H606" s="232">
        <v>3.7799999999999998</v>
      </c>
      <c r="I606" s="233"/>
      <c r="J606" s="229"/>
      <c r="K606" s="229"/>
      <c r="L606" s="234"/>
      <c r="M606" s="235"/>
      <c r="N606" s="236"/>
      <c r="O606" s="236"/>
      <c r="P606" s="236"/>
      <c r="Q606" s="236"/>
      <c r="R606" s="236"/>
      <c r="S606" s="236"/>
      <c r="T606" s="237"/>
      <c r="U606" s="11"/>
      <c r="V606" s="11"/>
      <c r="W606" s="11"/>
      <c r="X606" s="11"/>
      <c r="Y606" s="11"/>
      <c r="Z606" s="11"/>
      <c r="AA606" s="11"/>
      <c r="AB606" s="11"/>
      <c r="AC606" s="11"/>
      <c r="AD606" s="11"/>
      <c r="AE606" s="11"/>
      <c r="AT606" s="238" t="s">
        <v>199</v>
      </c>
      <c r="AU606" s="238" t="s">
        <v>85</v>
      </c>
      <c r="AV606" s="11" t="s">
        <v>85</v>
      </c>
      <c r="AW606" s="11" t="s">
        <v>32</v>
      </c>
      <c r="AX606" s="11" t="s">
        <v>76</v>
      </c>
      <c r="AY606" s="238" t="s">
        <v>195</v>
      </c>
    </row>
    <row r="607" s="11" customFormat="1">
      <c r="A607" s="11"/>
      <c r="B607" s="228"/>
      <c r="C607" s="229"/>
      <c r="D607" s="213" t="s">
        <v>199</v>
      </c>
      <c r="E607" s="230" t="s">
        <v>1</v>
      </c>
      <c r="F607" s="231" t="s">
        <v>4241</v>
      </c>
      <c r="G607" s="229"/>
      <c r="H607" s="232">
        <v>12</v>
      </c>
      <c r="I607" s="233"/>
      <c r="J607" s="229"/>
      <c r="K607" s="229"/>
      <c r="L607" s="234"/>
      <c r="M607" s="235"/>
      <c r="N607" s="236"/>
      <c r="O607" s="236"/>
      <c r="P607" s="236"/>
      <c r="Q607" s="236"/>
      <c r="R607" s="236"/>
      <c r="S607" s="236"/>
      <c r="T607" s="237"/>
      <c r="U607" s="11"/>
      <c r="V607" s="11"/>
      <c r="W607" s="11"/>
      <c r="X607" s="11"/>
      <c r="Y607" s="11"/>
      <c r="Z607" s="11"/>
      <c r="AA607" s="11"/>
      <c r="AB607" s="11"/>
      <c r="AC607" s="11"/>
      <c r="AD607" s="11"/>
      <c r="AE607" s="11"/>
      <c r="AT607" s="238" t="s">
        <v>199</v>
      </c>
      <c r="AU607" s="238" t="s">
        <v>85</v>
      </c>
      <c r="AV607" s="11" t="s">
        <v>85</v>
      </c>
      <c r="AW607" s="11" t="s">
        <v>32</v>
      </c>
      <c r="AX607" s="11" t="s">
        <v>76</v>
      </c>
      <c r="AY607" s="238" t="s">
        <v>195</v>
      </c>
    </row>
    <row r="608" s="15" customFormat="1">
      <c r="A608" s="15"/>
      <c r="B608" s="287"/>
      <c r="C608" s="288"/>
      <c r="D608" s="213" t="s">
        <v>199</v>
      </c>
      <c r="E608" s="289" t="s">
        <v>1</v>
      </c>
      <c r="F608" s="290" t="s">
        <v>1422</v>
      </c>
      <c r="G608" s="288"/>
      <c r="H608" s="291">
        <v>15.779999999999999</v>
      </c>
      <c r="I608" s="292"/>
      <c r="J608" s="288"/>
      <c r="K608" s="288"/>
      <c r="L608" s="293"/>
      <c r="M608" s="294"/>
      <c r="N608" s="295"/>
      <c r="O608" s="295"/>
      <c r="P608" s="295"/>
      <c r="Q608" s="295"/>
      <c r="R608" s="295"/>
      <c r="S608" s="295"/>
      <c r="T608" s="296"/>
      <c r="U608" s="15"/>
      <c r="V608" s="15"/>
      <c r="W608" s="15"/>
      <c r="X608" s="15"/>
      <c r="Y608" s="15"/>
      <c r="Z608" s="15"/>
      <c r="AA608" s="15"/>
      <c r="AB608" s="15"/>
      <c r="AC608" s="15"/>
      <c r="AD608" s="15"/>
      <c r="AE608" s="15"/>
      <c r="AT608" s="297" t="s">
        <v>199</v>
      </c>
      <c r="AU608" s="297" t="s">
        <v>85</v>
      </c>
      <c r="AV608" s="15" t="s">
        <v>234</v>
      </c>
      <c r="AW608" s="15" t="s">
        <v>32</v>
      </c>
      <c r="AX608" s="15" t="s">
        <v>83</v>
      </c>
      <c r="AY608" s="297" t="s">
        <v>195</v>
      </c>
    </row>
    <row r="609" s="2" customFormat="1" ht="16.5" customHeight="1">
      <c r="A609" s="39"/>
      <c r="B609" s="40"/>
      <c r="C609" s="262" t="s">
        <v>447</v>
      </c>
      <c r="D609" s="262" t="s">
        <v>224</v>
      </c>
      <c r="E609" s="263" t="s">
        <v>1711</v>
      </c>
      <c r="F609" s="264" t="s">
        <v>1712</v>
      </c>
      <c r="G609" s="265" t="s">
        <v>1713</v>
      </c>
      <c r="H609" s="266">
        <v>0.316</v>
      </c>
      <c r="I609" s="267"/>
      <c r="J609" s="268">
        <f>ROUND(I609*H609,2)</f>
        <v>0</v>
      </c>
      <c r="K609" s="264" t="s">
        <v>1412</v>
      </c>
      <c r="L609" s="269"/>
      <c r="M609" s="270" t="s">
        <v>1</v>
      </c>
      <c r="N609" s="271" t="s">
        <v>41</v>
      </c>
      <c r="O609" s="92"/>
      <c r="P609" s="209">
        <f>O609*H609</f>
        <v>0</v>
      </c>
      <c r="Q609" s="209">
        <v>0.001</v>
      </c>
      <c r="R609" s="209">
        <f>Q609*H609</f>
        <v>0.00031599999999999998</v>
      </c>
      <c r="S609" s="209">
        <v>0</v>
      </c>
      <c r="T609" s="210">
        <f>S609*H609</f>
        <v>0</v>
      </c>
      <c r="U609" s="39"/>
      <c r="V609" s="39"/>
      <c r="W609" s="39"/>
      <c r="X609" s="39"/>
      <c r="Y609" s="39"/>
      <c r="Z609" s="39"/>
      <c r="AA609" s="39"/>
      <c r="AB609" s="39"/>
      <c r="AC609" s="39"/>
      <c r="AD609" s="39"/>
      <c r="AE609" s="39"/>
      <c r="AR609" s="211" t="s">
        <v>253</v>
      </c>
      <c r="AT609" s="211" t="s">
        <v>224</v>
      </c>
      <c r="AU609" s="211" t="s">
        <v>85</v>
      </c>
      <c r="AY609" s="18" t="s">
        <v>195</v>
      </c>
      <c r="BE609" s="212">
        <f>IF(N609="základní",J609,0)</f>
        <v>0</v>
      </c>
      <c r="BF609" s="212">
        <f>IF(N609="snížená",J609,0)</f>
        <v>0</v>
      </c>
      <c r="BG609" s="212">
        <f>IF(N609="zákl. přenesená",J609,0)</f>
        <v>0</v>
      </c>
      <c r="BH609" s="212">
        <f>IF(N609="sníž. přenesená",J609,0)</f>
        <v>0</v>
      </c>
      <c r="BI609" s="212">
        <f>IF(N609="nulová",J609,0)</f>
        <v>0</v>
      </c>
      <c r="BJ609" s="18" t="s">
        <v>83</v>
      </c>
      <c r="BK609" s="212">
        <f>ROUND(I609*H609,2)</f>
        <v>0</v>
      </c>
      <c r="BL609" s="18" t="s">
        <v>234</v>
      </c>
      <c r="BM609" s="211" t="s">
        <v>4242</v>
      </c>
    </row>
    <row r="610" s="11" customFormat="1">
      <c r="A610" s="11"/>
      <c r="B610" s="228"/>
      <c r="C610" s="229"/>
      <c r="D610" s="213" t="s">
        <v>199</v>
      </c>
      <c r="E610" s="229"/>
      <c r="F610" s="231" t="s">
        <v>4243</v>
      </c>
      <c r="G610" s="229"/>
      <c r="H610" s="232">
        <v>0.316</v>
      </c>
      <c r="I610" s="233"/>
      <c r="J610" s="229"/>
      <c r="K610" s="229"/>
      <c r="L610" s="234"/>
      <c r="M610" s="235"/>
      <c r="N610" s="236"/>
      <c r="O610" s="236"/>
      <c r="P610" s="236"/>
      <c r="Q610" s="236"/>
      <c r="R610" s="236"/>
      <c r="S610" s="236"/>
      <c r="T610" s="237"/>
      <c r="U610" s="11"/>
      <c r="V610" s="11"/>
      <c r="W610" s="11"/>
      <c r="X610" s="11"/>
      <c r="Y610" s="11"/>
      <c r="Z610" s="11"/>
      <c r="AA610" s="11"/>
      <c r="AB610" s="11"/>
      <c r="AC610" s="11"/>
      <c r="AD610" s="11"/>
      <c r="AE610" s="11"/>
      <c r="AT610" s="238" t="s">
        <v>199</v>
      </c>
      <c r="AU610" s="238" t="s">
        <v>85</v>
      </c>
      <c r="AV610" s="11" t="s">
        <v>85</v>
      </c>
      <c r="AW610" s="11" t="s">
        <v>4</v>
      </c>
      <c r="AX610" s="11" t="s">
        <v>83</v>
      </c>
      <c r="AY610" s="238" t="s">
        <v>195</v>
      </c>
    </row>
    <row r="611" s="2" customFormat="1" ht="24.15" customHeight="1">
      <c r="A611" s="39"/>
      <c r="B611" s="40"/>
      <c r="C611" s="200" t="s">
        <v>450</v>
      </c>
      <c r="D611" s="200" t="s">
        <v>191</v>
      </c>
      <c r="E611" s="201" t="s">
        <v>1716</v>
      </c>
      <c r="F611" s="202" t="s">
        <v>1717</v>
      </c>
      <c r="G611" s="203" t="s">
        <v>1411</v>
      </c>
      <c r="H611" s="204">
        <v>40</v>
      </c>
      <c r="I611" s="205"/>
      <c r="J611" s="206">
        <f>ROUND(I611*H611,2)</f>
        <v>0</v>
      </c>
      <c r="K611" s="202" t="s">
        <v>1412</v>
      </c>
      <c r="L611" s="45"/>
      <c r="M611" s="207" t="s">
        <v>1</v>
      </c>
      <c r="N611" s="208" t="s">
        <v>41</v>
      </c>
      <c r="O611" s="92"/>
      <c r="P611" s="209">
        <f>O611*H611</f>
        <v>0</v>
      </c>
      <c r="Q611" s="209">
        <v>0</v>
      </c>
      <c r="R611" s="209">
        <f>Q611*H611</f>
        <v>0</v>
      </c>
      <c r="S611" s="209">
        <v>0</v>
      </c>
      <c r="T611" s="210">
        <f>S611*H611</f>
        <v>0</v>
      </c>
      <c r="U611" s="39"/>
      <c r="V611" s="39"/>
      <c r="W611" s="39"/>
      <c r="X611" s="39"/>
      <c r="Y611" s="39"/>
      <c r="Z611" s="39"/>
      <c r="AA611" s="39"/>
      <c r="AB611" s="39"/>
      <c r="AC611" s="39"/>
      <c r="AD611" s="39"/>
      <c r="AE611" s="39"/>
      <c r="AR611" s="211" t="s">
        <v>234</v>
      </c>
      <c r="AT611" s="211" t="s">
        <v>191</v>
      </c>
      <c r="AU611" s="211" t="s">
        <v>85</v>
      </c>
      <c r="AY611" s="18" t="s">
        <v>195</v>
      </c>
      <c r="BE611" s="212">
        <f>IF(N611="základní",J611,0)</f>
        <v>0</v>
      </c>
      <c r="BF611" s="212">
        <f>IF(N611="snížená",J611,0)</f>
        <v>0</v>
      </c>
      <c r="BG611" s="212">
        <f>IF(N611="zákl. přenesená",J611,0)</f>
        <v>0</v>
      </c>
      <c r="BH611" s="212">
        <f>IF(N611="sníž. přenesená",J611,0)</f>
        <v>0</v>
      </c>
      <c r="BI611" s="212">
        <f>IF(N611="nulová",J611,0)</f>
        <v>0</v>
      </c>
      <c r="BJ611" s="18" t="s">
        <v>83</v>
      </c>
      <c r="BK611" s="212">
        <f>ROUND(I611*H611,2)</f>
        <v>0</v>
      </c>
      <c r="BL611" s="18" t="s">
        <v>234</v>
      </c>
      <c r="BM611" s="211" t="s">
        <v>4244</v>
      </c>
    </row>
    <row r="612" s="10" customFormat="1">
      <c r="A612" s="10"/>
      <c r="B612" s="218"/>
      <c r="C612" s="219"/>
      <c r="D612" s="213" t="s">
        <v>199</v>
      </c>
      <c r="E612" s="220" t="s">
        <v>1</v>
      </c>
      <c r="F612" s="221" t="s">
        <v>4153</v>
      </c>
      <c r="G612" s="219"/>
      <c r="H612" s="220" t="s">
        <v>1</v>
      </c>
      <c r="I612" s="222"/>
      <c r="J612" s="219"/>
      <c r="K612" s="219"/>
      <c r="L612" s="223"/>
      <c r="M612" s="224"/>
      <c r="N612" s="225"/>
      <c r="O612" s="225"/>
      <c r="P612" s="225"/>
      <c r="Q612" s="225"/>
      <c r="R612" s="225"/>
      <c r="S612" s="225"/>
      <c r="T612" s="226"/>
      <c r="U612" s="10"/>
      <c r="V612" s="10"/>
      <c r="W612" s="10"/>
      <c r="X612" s="10"/>
      <c r="Y612" s="10"/>
      <c r="Z612" s="10"/>
      <c r="AA612" s="10"/>
      <c r="AB612" s="10"/>
      <c r="AC612" s="10"/>
      <c r="AD612" s="10"/>
      <c r="AE612" s="10"/>
      <c r="AT612" s="227" t="s">
        <v>199</v>
      </c>
      <c r="AU612" s="227" t="s">
        <v>85</v>
      </c>
      <c r="AV612" s="10" t="s">
        <v>83</v>
      </c>
      <c r="AW612" s="10" t="s">
        <v>32</v>
      </c>
      <c r="AX612" s="10" t="s">
        <v>76</v>
      </c>
      <c r="AY612" s="227" t="s">
        <v>195</v>
      </c>
    </row>
    <row r="613" s="11" customFormat="1">
      <c r="A613" s="11"/>
      <c r="B613" s="228"/>
      <c r="C613" s="229"/>
      <c r="D613" s="213" t="s">
        <v>199</v>
      </c>
      <c r="E613" s="230" t="s">
        <v>1</v>
      </c>
      <c r="F613" s="231" t="s">
        <v>4245</v>
      </c>
      <c r="G613" s="229"/>
      <c r="H613" s="232">
        <v>40</v>
      </c>
      <c r="I613" s="233"/>
      <c r="J613" s="229"/>
      <c r="K613" s="229"/>
      <c r="L613" s="234"/>
      <c r="M613" s="235"/>
      <c r="N613" s="236"/>
      <c r="O613" s="236"/>
      <c r="P613" s="236"/>
      <c r="Q613" s="236"/>
      <c r="R613" s="236"/>
      <c r="S613" s="236"/>
      <c r="T613" s="237"/>
      <c r="U613" s="11"/>
      <c r="V613" s="11"/>
      <c r="W613" s="11"/>
      <c r="X613" s="11"/>
      <c r="Y613" s="11"/>
      <c r="Z613" s="11"/>
      <c r="AA613" s="11"/>
      <c r="AB613" s="11"/>
      <c r="AC613" s="11"/>
      <c r="AD613" s="11"/>
      <c r="AE613" s="11"/>
      <c r="AT613" s="238" t="s">
        <v>199</v>
      </c>
      <c r="AU613" s="238" t="s">
        <v>85</v>
      </c>
      <c r="AV613" s="11" t="s">
        <v>85</v>
      </c>
      <c r="AW613" s="11" t="s">
        <v>32</v>
      </c>
      <c r="AX613" s="11" t="s">
        <v>76</v>
      </c>
      <c r="AY613" s="238" t="s">
        <v>195</v>
      </c>
    </row>
    <row r="614" s="15" customFormat="1">
      <c r="A614" s="15"/>
      <c r="B614" s="287"/>
      <c r="C614" s="288"/>
      <c r="D614" s="213" t="s">
        <v>199</v>
      </c>
      <c r="E614" s="289" t="s">
        <v>1</v>
      </c>
      <c r="F614" s="290" t="s">
        <v>1422</v>
      </c>
      <c r="G614" s="288"/>
      <c r="H614" s="291">
        <v>40</v>
      </c>
      <c r="I614" s="292"/>
      <c r="J614" s="288"/>
      <c r="K614" s="288"/>
      <c r="L614" s="293"/>
      <c r="M614" s="294"/>
      <c r="N614" s="295"/>
      <c r="O614" s="295"/>
      <c r="P614" s="295"/>
      <c r="Q614" s="295"/>
      <c r="R614" s="295"/>
      <c r="S614" s="295"/>
      <c r="T614" s="296"/>
      <c r="U614" s="15"/>
      <c r="V614" s="15"/>
      <c r="W614" s="15"/>
      <c r="X614" s="15"/>
      <c r="Y614" s="15"/>
      <c r="Z614" s="15"/>
      <c r="AA614" s="15"/>
      <c r="AB614" s="15"/>
      <c r="AC614" s="15"/>
      <c r="AD614" s="15"/>
      <c r="AE614" s="15"/>
      <c r="AT614" s="297" t="s">
        <v>199</v>
      </c>
      <c r="AU614" s="297" t="s">
        <v>85</v>
      </c>
      <c r="AV614" s="15" t="s">
        <v>234</v>
      </c>
      <c r="AW614" s="15" t="s">
        <v>32</v>
      </c>
      <c r="AX614" s="15" t="s">
        <v>83</v>
      </c>
      <c r="AY614" s="297" t="s">
        <v>195</v>
      </c>
    </row>
    <row r="615" s="2" customFormat="1" ht="24.15" customHeight="1">
      <c r="A615" s="39"/>
      <c r="B615" s="40"/>
      <c r="C615" s="200" t="s">
        <v>453</v>
      </c>
      <c r="D615" s="200" t="s">
        <v>191</v>
      </c>
      <c r="E615" s="201" t="s">
        <v>4246</v>
      </c>
      <c r="F615" s="202" t="s">
        <v>4247</v>
      </c>
      <c r="G615" s="203" t="s">
        <v>1411</v>
      </c>
      <c r="H615" s="204">
        <v>70</v>
      </c>
      <c r="I615" s="205"/>
      <c r="J615" s="206">
        <f>ROUND(I615*H615,2)</f>
        <v>0</v>
      </c>
      <c r="K615" s="202" t="s">
        <v>1412</v>
      </c>
      <c r="L615" s="45"/>
      <c r="M615" s="207" t="s">
        <v>1</v>
      </c>
      <c r="N615" s="208" t="s">
        <v>41</v>
      </c>
      <c r="O615" s="92"/>
      <c r="P615" s="209">
        <f>O615*H615</f>
        <v>0</v>
      </c>
      <c r="Q615" s="209">
        <v>0</v>
      </c>
      <c r="R615" s="209">
        <f>Q615*H615</f>
        <v>0</v>
      </c>
      <c r="S615" s="209">
        <v>0</v>
      </c>
      <c r="T615" s="210">
        <f>S615*H615</f>
        <v>0</v>
      </c>
      <c r="U615" s="39"/>
      <c r="V615" s="39"/>
      <c r="W615" s="39"/>
      <c r="X615" s="39"/>
      <c r="Y615" s="39"/>
      <c r="Z615" s="39"/>
      <c r="AA615" s="39"/>
      <c r="AB615" s="39"/>
      <c r="AC615" s="39"/>
      <c r="AD615" s="39"/>
      <c r="AE615" s="39"/>
      <c r="AR615" s="211" t="s">
        <v>234</v>
      </c>
      <c r="AT615" s="211" t="s">
        <v>191</v>
      </c>
      <c r="AU615" s="211" t="s">
        <v>85</v>
      </c>
      <c r="AY615" s="18" t="s">
        <v>195</v>
      </c>
      <c r="BE615" s="212">
        <f>IF(N615="základní",J615,0)</f>
        <v>0</v>
      </c>
      <c r="BF615" s="212">
        <f>IF(N615="snížená",J615,0)</f>
        <v>0</v>
      </c>
      <c r="BG615" s="212">
        <f>IF(N615="zákl. přenesená",J615,0)</f>
        <v>0</v>
      </c>
      <c r="BH615" s="212">
        <f>IF(N615="sníž. přenesená",J615,0)</f>
        <v>0</v>
      </c>
      <c r="BI615" s="212">
        <f>IF(N615="nulová",J615,0)</f>
        <v>0</v>
      </c>
      <c r="BJ615" s="18" t="s">
        <v>83</v>
      </c>
      <c r="BK615" s="212">
        <f>ROUND(I615*H615,2)</f>
        <v>0</v>
      </c>
      <c r="BL615" s="18" t="s">
        <v>234</v>
      </c>
      <c r="BM615" s="211" t="s">
        <v>4248</v>
      </c>
    </row>
    <row r="616" s="10" customFormat="1">
      <c r="A616" s="10"/>
      <c r="B616" s="218"/>
      <c r="C616" s="219"/>
      <c r="D616" s="213" t="s">
        <v>199</v>
      </c>
      <c r="E616" s="220" t="s">
        <v>1</v>
      </c>
      <c r="F616" s="221" t="s">
        <v>4153</v>
      </c>
      <c r="G616" s="219"/>
      <c r="H616" s="220" t="s">
        <v>1</v>
      </c>
      <c r="I616" s="222"/>
      <c r="J616" s="219"/>
      <c r="K616" s="219"/>
      <c r="L616" s="223"/>
      <c r="M616" s="224"/>
      <c r="N616" s="225"/>
      <c r="O616" s="225"/>
      <c r="P616" s="225"/>
      <c r="Q616" s="225"/>
      <c r="R616" s="225"/>
      <c r="S616" s="225"/>
      <c r="T616" s="226"/>
      <c r="U616" s="10"/>
      <c r="V616" s="10"/>
      <c r="W616" s="10"/>
      <c r="X616" s="10"/>
      <c r="Y616" s="10"/>
      <c r="Z616" s="10"/>
      <c r="AA616" s="10"/>
      <c r="AB616" s="10"/>
      <c r="AC616" s="10"/>
      <c r="AD616" s="10"/>
      <c r="AE616" s="10"/>
      <c r="AT616" s="227" t="s">
        <v>199</v>
      </c>
      <c r="AU616" s="227" t="s">
        <v>85</v>
      </c>
      <c r="AV616" s="10" t="s">
        <v>83</v>
      </c>
      <c r="AW616" s="10" t="s">
        <v>32</v>
      </c>
      <c r="AX616" s="10" t="s">
        <v>76</v>
      </c>
      <c r="AY616" s="227" t="s">
        <v>195</v>
      </c>
    </row>
    <row r="617" s="11" customFormat="1">
      <c r="A617" s="11"/>
      <c r="B617" s="228"/>
      <c r="C617" s="229"/>
      <c r="D617" s="213" t="s">
        <v>199</v>
      </c>
      <c r="E617" s="230" t="s">
        <v>1</v>
      </c>
      <c r="F617" s="231" t="s">
        <v>4154</v>
      </c>
      <c r="G617" s="229"/>
      <c r="H617" s="232">
        <v>70</v>
      </c>
      <c r="I617" s="233"/>
      <c r="J617" s="229"/>
      <c r="K617" s="229"/>
      <c r="L617" s="234"/>
      <c r="M617" s="235"/>
      <c r="N617" s="236"/>
      <c r="O617" s="236"/>
      <c r="P617" s="236"/>
      <c r="Q617" s="236"/>
      <c r="R617" s="236"/>
      <c r="S617" s="236"/>
      <c r="T617" s="237"/>
      <c r="U617" s="11"/>
      <c r="V617" s="11"/>
      <c r="W617" s="11"/>
      <c r="X617" s="11"/>
      <c r="Y617" s="11"/>
      <c r="Z617" s="11"/>
      <c r="AA617" s="11"/>
      <c r="AB617" s="11"/>
      <c r="AC617" s="11"/>
      <c r="AD617" s="11"/>
      <c r="AE617" s="11"/>
      <c r="AT617" s="238" t="s">
        <v>199</v>
      </c>
      <c r="AU617" s="238" t="s">
        <v>85</v>
      </c>
      <c r="AV617" s="11" t="s">
        <v>85</v>
      </c>
      <c r="AW617" s="11" t="s">
        <v>32</v>
      </c>
      <c r="AX617" s="11" t="s">
        <v>76</v>
      </c>
      <c r="AY617" s="238" t="s">
        <v>195</v>
      </c>
    </row>
    <row r="618" s="15" customFormat="1">
      <c r="A618" s="15"/>
      <c r="B618" s="287"/>
      <c r="C618" s="288"/>
      <c r="D618" s="213" t="s">
        <v>199</v>
      </c>
      <c r="E618" s="289" t="s">
        <v>1</v>
      </c>
      <c r="F618" s="290" t="s">
        <v>1422</v>
      </c>
      <c r="G618" s="288"/>
      <c r="H618" s="291">
        <v>70</v>
      </c>
      <c r="I618" s="292"/>
      <c r="J618" s="288"/>
      <c r="K618" s="288"/>
      <c r="L618" s="293"/>
      <c r="M618" s="294"/>
      <c r="N618" s="295"/>
      <c r="O618" s="295"/>
      <c r="P618" s="295"/>
      <c r="Q618" s="295"/>
      <c r="R618" s="295"/>
      <c r="S618" s="295"/>
      <c r="T618" s="296"/>
      <c r="U618" s="15"/>
      <c r="V618" s="15"/>
      <c r="W618" s="15"/>
      <c r="X618" s="15"/>
      <c r="Y618" s="15"/>
      <c r="Z618" s="15"/>
      <c r="AA618" s="15"/>
      <c r="AB618" s="15"/>
      <c r="AC618" s="15"/>
      <c r="AD618" s="15"/>
      <c r="AE618" s="15"/>
      <c r="AT618" s="297" t="s">
        <v>199</v>
      </c>
      <c r="AU618" s="297" t="s">
        <v>85</v>
      </c>
      <c r="AV618" s="15" t="s">
        <v>234</v>
      </c>
      <c r="AW618" s="15" t="s">
        <v>32</v>
      </c>
      <c r="AX618" s="15" t="s">
        <v>83</v>
      </c>
      <c r="AY618" s="297" t="s">
        <v>195</v>
      </c>
    </row>
    <row r="619" s="2" customFormat="1" ht="33" customHeight="1">
      <c r="A619" s="39"/>
      <c r="B619" s="40"/>
      <c r="C619" s="200" t="s">
        <v>456</v>
      </c>
      <c r="D619" s="200" t="s">
        <v>191</v>
      </c>
      <c r="E619" s="201" t="s">
        <v>4249</v>
      </c>
      <c r="F619" s="202" t="s">
        <v>4250</v>
      </c>
      <c r="G619" s="203" t="s">
        <v>1411</v>
      </c>
      <c r="H619" s="204">
        <v>15.779999999999999</v>
      </c>
      <c r="I619" s="205"/>
      <c r="J619" s="206">
        <f>ROUND(I619*H619,2)</f>
        <v>0</v>
      </c>
      <c r="K619" s="202" t="s">
        <v>1</v>
      </c>
      <c r="L619" s="45"/>
      <c r="M619" s="207" t="s">
        <v>1</v>
      </c>
      <c r="N619" s="208" t="s">
        <v>41</v>
      </c>
      <c r="O619" s="92"/>
      <c r="P619" s="209">
        <f>O619*H619</f>
        <v>0</v>
      </c>
      <c r="Q619" s="209">
        <v>0</v>
      </c>
      <c r="R619" s="209">
        <f>Q619*H619</f>
        <v>0</v>
      </c>
      <c r="S619" s="209">
        <v>0</v>
      </c>
      <c r="T619" s="210">
        <f>S619*H619</f>
        <v>0</v>
      </c>
      <c r="U619" s="39"/>
      <c r="V619" s="39"/>
      <c r="W619" s="39"/>
      <c r="X619" s="39"/>
      <c r="Y619" s="39"/>
      <c r="Z619" s="39"/>
      <c r="AA619" s="39"/>
      <c r="AB619" s="39"/>
      <c r="AC619" s="39"/>
      <c r="AD619" s="39"/>
      <c r="AE619" s="39"/>
      <c r="AR619" s="211" t="s">
        <v>234</v>
      </c>
      <c r="AT619" s="211" t="s">
        <v>191</v>
      </c>
      <c r="AU619" s="211" t="s">
        <v>85</v>
      </c>
      <c r="AY619" s="18" t="s">
        <v>195</v>
      </c>
      <c r="BE619" s="212">
        <f>IF(N619="základní",J619,0)</f>
        <v>0</v>
      </c>
      <c r="BF619" s="212">
        <f>IF(N619="snížená",J619,0)</f>
        <v>0</v>
      </c>
      <c r="BG619" s="212">
        <f>IF(N619="zákl. přenesená",J619,0)</f>
        <v>0</v>
      </c>
      <c r="BH619" s="212">
        <f>IF(N619="sníž. přenesená",J619,0)</f>
        <v>0</v>
      </c>
      <c r="BI619" s="212">
        <f>IF(N619="nulová",J619,0)</f>
        <v>0</v>
      </c>
      <c r="BJ619" s="18" t="s">
        <v>83</v>
      </c>
      <c r="BK619" s="212">
        <f>ROUND(I619*H619,2)</f>
        <v>0</v>
      </c>
      <c r="BL619" s="18" t="s">
        <v>234</v>
      </c>
      <c r="BM619" s="211" t="s">
        <v>4251</v>
      </c>
    </row>
    <row r="620" s="10" customFormat="1">
      <c r="A620" s="10"/>
      <c r="B620" s="218"/>
      <c r="C620" s="219"/>
      <c r="D620" s="213" t="s">
        <v>199</v>
      </c>
      <c r="E620" s="220" t="s">
        <v>1</v>
      </c>
      <c r="F620" s="221" t="s">
        <v>3936</v>
      </c>
      <c r="G620" s="219"/>
      <c r="H620" s="220" t="s">
        <v>1</v>
      </c>
      <c r="I620" s="222"/>
      <c r="J620" s="219"/>
      <c r="K620" s="219"/>
      <c r="L620" s="223"/>
      <c r="M620" s="224"/>
      <c r="N620" s="225"/>
      <c r="O620" s="225"/>
      <c r="P620" s="225"/>
      <c r="Q620" s="225"/>
      <c r="R620" s="225"/>
      <c r="S620" s="225"/>
      <c r="T620" s="226"/>
      <c r="U620" s="10"/>
      <c r="V620" s="10"/>
      <c r="W620" s="10"/>
      <c r="X620" s="10"/>
      <c r="Y620" s="10"/>
      <c r="Z620" s="10"/>
      <c r="AA620" s="10"/>
      <c r="AB620" s="10"/>
      <c r="AC620" s="10"/>
      <c r="AD620" s="10"/>
      <c r="AE620" s="10"/>
      <c r="AT620" s="227" t="s">
        <v>199</v>
      </c>
      <c r="AU620" s="227" t="s">
        <v>85</v>
      </c>
      <c r="AV620" s="10" t="s">
        <v>83</v>
      </c>
      <c r="AW620" s="10" t="s">
        <v>32</v>
      </c>
      <c r="AX620" s="10" t="s">
        <v>76</v>
      </c>
      <c r="AY620" s="227" t="s">
        <v>195</v>
      </c>
    </row>
    <row r="621" s="10" customFormat="1">
      <c r="A621" s="10"/>
      <c r="B621" s="218"/>
      <c r="C621" s="219"/>
      <c r="D621" s="213" t="s">
        <v>199</v>
      </c>
      <c r="E621" s="220" t="s">
        <v>1</v>
      </c>
      <c r="F621" s="221" t="s">
        <v>4057</v>
      </c>
      <c r="G621" s="219"/>
      <c r="H621" s="220" t="s">
        <v>1</v>
      </c>
      <c r="I621" s="222"/>
      <c r="J621" s="219"/>
      <c r="K621" s="219"/>
      <c r="L621" s="223"/>
      <c r="M621" s="224"/>
      <c r="N621" s="225"/>
      <c r="O621" s="225"/>
      <c r="P621" s="225"/>
      <c r="Q621" s="225"/>
      <c r="R621" s="225"/>
      <c r="S621" s="225"/>
      <c r="T621" s="226"/>
      <c r="U621" s="10"/>
      <c r="V621" s="10"/>
      <c r="W621" s="10"/>
      <c r="X621" s="10"/>
      <c r="Y621" s="10"/>
      <c r="Z621" s="10"/>
      <c r="AA621" s="10"/>
      <c r="AB621" s="10"/>
      <c r="AC621" s="10"/>
      <c r="AD621" s="10"/>
      <c r="AE621" s="10"/>
      <c r="AT621" s="227" t="s">
        <v>199</v>
      </c>
      <c r="AU621" s="227" t="s">
        <v>85</v>
      </c>
      <c r="AV621" s="10" t="s">
        <v>83</v>
      </c>
      <c r="AW621" s="10" t="s">
        <v>32</v>
      </c>
      <c r="AX621" s="10" t="s">
        <v>76</v>
      </c>
      <c r="AY621" s="227" t="s">
        <v>195</v>
      </c>
    </row>
    <row r="622" s="11" customFormat="1">
      <c r="A622" s="11"/>
      <c r="B622" s="228"/>
      <c r="C622" s="229"/>
      <c r="D622" s="213" t="s">
        <v>199</v>
      </c>
      <c r="E622" s="230" t="s">
        <v>1</v>
      </c>
      <c r="F622" s="231" t="s">
        <v>4240</v>
      </c>
      <c r="G622" s="229"/>
      <c r="H622" s="232">
        <v>3.7799999999999998</v>
      </c>
      <c r="I622" s="233"/>
      <c r="J622" s="229"/>
      <c r="K622" s="229"/>
      <c r="L622" s="234"/>
      <c r="M622" s="235"/>
      <c r="N622" s="236"/>
      <c r="O622" s="236"/>
      <c r="P622" s="236"/>
      <c r="Q622" s="236"/>
      <c r="R622" s="236"/>
      <c r="S622" s="236"/>
      <c r="T622" s="237"/>
      <c r="U622" s="11"/>
      <c r="V622" s="11"/>
      <c r="W622" s="11"/>
      <c r="X622" s="11"/>
      <c r="Y622" s="11"/>
      <c r="Z622" s="11"/>
      <c r="AA622" s="11"/>
      <c r="AB622" s="11"/>
      <c r="AC622" s="11"/>
      <c r="AD622" s="11"/>
      <c r="AE622" s="11"/>
      <c r="AT622" s="238" t="s">
        <v>199</v>
      </c>
      <c r="AU622" s="238" t="s">
        <v>85</v>
      </c>
      <c r="AV622" s="11" t="s">
        <v>85</v>
      </c>
      <c r="AW622" s="11" t="s">
        <v>32</v>
      </c>
      <c r="AX622" s="11" t="s">
        <v>76</v>
      </c>
      <c r="AY622" s="238" t="s">
        <v>195</v>
      </c>
    </row>
    <row r="623" s="11" customFormat="1">
      <c r="A623" s="11"/>
      <c r="B623" s="228"/>
      <c r="C623" s="229"/>
      <c r="D623" s="213" t="s">
        <v>199</v>
      </c>
      <c r="E623" s="230" t="s">
        <v>1</v>
      </c>
      <c r="F623" s="231" t="s">
        <v>4241</v>
      </c>
      <c r="G623" s="229"/>
      <c r="H623" s="232">
        <v>12</v>
      </c>
      <c r="I623" s="233"/>
      <c r="J623" s="229"/>
      <c r="K623" s="229"/>
      <c r="L623" s="234"/>
      <c r="M623" s="235"/>
      <c r="N623" s="236"/>
      <c r="O623" s="236"/>
      <c r="P623" s="236"/>
      <c r="Q623" s="236"/>
      <c r="R623" s="236"/>
      <c r="S623" s="236"/>
      <c r="T623" s="237"/>
      <c r="U623" s="11"/>
      <c r="V623" s="11"/>
      <c r="W623" s="11"/>
      <c r="X623" s="11"/>
      <c r="Y623" s="11"/>
      <c r="Z623" s="11"/>
      <c r="AA623" s="11"/>
      <c r="AB623" s="11"/>
      <c r="AC623" s="11"/>
      <c r="AD623" s="11"/>
      <c r="AE623" s="11"/>
      <c r="AT623" s="238" t="s">
        <v>199</v>
      </c>
      <c r="AU623" s="238" t="s">
        <v>85</v>
      </c>
      <c r="AV623" s="11" t="s">
        <v>85</v>
      </c>
      <c r="AW623" s="11" t="s">
        <v>32</v>
      </c>
      <c r="AX623" s="11" t="s">
        <v>76</v>
      </c>
      <c r="AY623" s="238" t="s">
        <v>195</v>
      </c>
    </row>
    <row r="624" s="15" customFormat="1">
      <c r="A624" s="15"/>
      <c r="B624" s="287"/>
      <c r="C624" s="288"/>
      <c r="D624" s="213" t="s">
        <v>199</v>
      </c>
      <c r="E624" s="289" t="s">
        <v>1</v>
      </c>
      <c r="F624" s="290" t="s">
        <v>1422</v>
      </c>
      <c r="G624" s="288"/>
      <c r="H624" s="291">
        <v>15.779999999999999</v>
      </c>
      <c r="I624" s="292"/>
      <c r="J624" s="288"/>
      <c r="K624" s="288"/>
      <c r="L624" s="293"/>
      <c r="M624" s="294"/>
      <c r="N624" s="295"/>
      <c r="O624" s="295"/>
      <c r="P624" s="295"/>
      <c r="Q624" s="295"/>
      <c r="R624" s="295"/>
      <c r="S624" s="295"/>
      <c r="T624" s="296"/>
      <c r="U624" s="15"/>
      <c r="V624" s="15"/>
      <c r="W624" s="15"/>
      <c r="X624" s="15"/>
      <c r="Y624" s="15"/>
      <c r="Z624" s="15"/>
      <c r="AA624" s="15"/>
      <c r="AB624" s="15"/>
      <c r="AC624" s="15"/>
      <c r="AD624" s="15"/>
      <c r="AE624" s="15"/>
      <c r="AT624" s="297" t="s">
        <v>199</v>
      </c>
      <c r="AU624" s="297" t="s">
        <v>85</v>
      </c>
      <c r="AV624" s="15" t="s">
        <v>234</v>
      </c>
      <c r="AW624" s="15" t="s">
        <v>32</v>
      </c>
      <c r="AX624" s="15" t="s">
        <v>83</v>
      </c>
      <c r="AY624" s="297" t="s">
        <v>195</v>
      </c>
    </row>
    <row r="625" s="2" customFormat="1" ht="16.5" customHeight="1">
      <c r="A625" s="39"/>
      <c r="B625" s="40"/>
      <c r="C625" s="262" t="s">
        <v>460</v>
      </c>
      <c r="D625" s="262" t="s">
        <v>224</v>
      </c>
      <c r="E625" s="263" t="s">
        <v>4252</v>
      </c>
      <c r="F625" s="264" t="s">
        <v>4253</v>
      </c>
      <c r="G625" s="265" t="s">
        <v>1237</v>
      </c>
      <c r="H625" s="266">
        <v>1.8300000000000001</v>
      </c>
      <c r="I625" s="267"/>
      <c r="J625" s="268">
        <f>ROUND(I625*H625,2)</f>
        <v>0</v>
      </c>
      <c r="K625" s="264" t="s">
        <v>1412</v>
      </c>
      <c r="L625" s="269"/>
      <c r="M625" s="270" t="s">
        <v>1</v>
      </c>
      <c r="N625" s="271" t="s">
        <v>41</v>
      </c>
      <c r="O625" s="92"/>
      <c r="P625" s="209">
        <f>O625*H625</f>
        <v>0</v>
      </c>
      <c r="Q625" s="209">
        <v>0.20999999999999999</v>
      </c>
      <c r="R625" s="209">
        <f>Q625*H625</f>
        <v>0.38429999999999997</v>
      </c>
      <c r="S625" s="209">
        <v>0</v>
      </c>
      <c r="T625" s="210">
        <f>S625*H625</f>
        <v>0</v>
      </c>
      <c r="U625" s="39"/>
      <c r="V625" s="39"/>
      <c r="W625" s="39"/>
      <c r="X625" s="39"/>
      <c r="Y625" s="39"/>
      <c r="Z625" s="39"/>
      <c r="AA625" s="39"/>
      <c r="AB625" s="39"/>
      <c r="AC625" s="39"/>
      <c r="AD625" s="39"/>
      <c r="AE625" s="39"/>
      <c r="AR625" s="211" t="s">
        <v>253</v>
      </c>
      <c r="AT625" s="211" t="s">
        <v>224</v>
      </c>
      <c r="AU625" s="211" t="s">
        <v>85</v>
      </c>
      <c r="AY625" s="18" t="s">
        <v>195</v>
      </c>
      <c r="BE625" s="212">
        <f>IF(N625="základní",J625,0)</f>
        <v>0</v>
      </c>
      <c r="BF625" s="212">
        <f>IF(N625="snížená",J625,0)</f>
        <v>0</v>
      </c>
      <c r="BG625" s="212">
        <f>IF(N625="zákl. přenesená",J625,0)</f>
        <v>0</v>
      </c>
      <c r="BH625" s="212">
        <f>IF(N625="sníž. přenesená",J625,0)</f>
        <v>0</v>
      </c>
      <c r="BI625" s="212">
        <f>IF(N625="nulová",J625,0)</f>
        <v>0</v>
      </c>
      <c r="BJ625" s="18" t="s">
        <v>83</v>
      </c>
      <c r="BK625" s="212">
        <f>ROUND(I625*H625,2)</f>
        <v>0</v>
      </c>
      <c r="BL625" s="18" t="s">
        <v>234</v>
      </c>
      <c r="BM625" s="211" t="s">
        <v>4254</v>
      </c>
    </row>
    <row r="626" s="11" customFormat="1">
      <c r="A626" s="11"/>
      <c r="B626" s="228"/>
      <c r="C626" s="229"/>
      <c r="D626" s="213" t="s">
        <v>199</v>
      </c>
      <c r="E626" s="229"/>
      <c r="F626" s="231" t="s">
        <v>4255</v>
      </c>
      <c r="G626" s="229"/>
      <c r="H626" s="232">
        <v>1.8300000000000001</v>
      </c>
      <c r="I626" s="233"/>
      <c r="J626" s="229"/>
      <c r="K626" s="229"/>
      <c r="L626" s="234"/>
      <c r="M626" s="235"/>
      <c r="N626" s="236"/>
      <c r="O626" s="236"/>
      <c r="P626" s="236"/>
      <c r="Q626" s="236"/>
      <c r="R626" s="236"/>
      <c r="S626" s="236"/>
      <c r="T626" s="237"/>
      <c r="U626" s="11"/>
      <c r="V626" s="11"/>
      <c r="W626" s="11"/>
      <c r="X626" s="11"/>
      <c r="Y626" s="11"/>
      <c r="Z626" s="11"/>
      <c r="AA626" s="11"/>
      <c r="AB626" s="11"/>
      <c r="AC626" s="11"/>
      <c r="AD626" s="11"/>
      <c r="AE626" s="11"/>
      <c r="AT626" s="238" t="s">
        <v>199</v>
      </c>
      <c r="AU626" s="238" t="s">
        <v>85</v>
      </c>
      <c r="AV626" s="11" t="s">
        <v>85</v>
      </c>
      <c r="AW626" s="11" t="s">
        <v>4</v>
      </c>
      <c r="AX626" s="11" t="s">
        <v>83</v>
      </c>
      <c r="AY626" s="238" t="s">
        <v>195</v>
      </c>
    </row>
    <row r="627" s="13" customFormat="1" ht="22.8" customHeight="1">
      <c r="A627" s="13"/>
      <c r="B627" s="248"/>
      <c r="C627" s="249"/>
      <c r="D627" s="250" t="s">
        <v>75</v>
      </c>
      <c r="E627" s="285" t="s">
        <v>85</v>
      </c>
      <c r="F627" s="285" t="s">
        <v>1726</v>
      </c>
      <c r="G627" s="249"/>
      <c r="H627" s="249"/>
      <c r="I627" s="252"/>
      <c r="J627" s="286">
        <f>BK627</f>
        <v>0</v>
      </c>
      <c r="K627" s="249"/>
      <c r="L627" s="254"/>
      <c r="M627" s="255"/>
      <c r="N627" s="256"/>
      <c r="O627" s="256"/>
      <c r="P627" s="257">
        <f>SUM(P628:P638)</f>
        <v>0</v>
      </c>
      <c r="Q627" s="256"/>
      <c r="R627" s="257">
        <f>SUM(R628:R638)</f>
        <v>592.38239120000003</v>
      </c>
      <c r="S627" s="256"/>
      <c r="T627" s="258">
        <f>SUM(T628:T638)</f>
        <v>0</v>
      </c>
      <c r="U627" s="13"/>
      <c r="V627" s="13"/>
      <c r="W627" s="13"/>
      <c r="X627" s="13"/>
      <c r="Y627" s="13"/>
      <c r="Z627" s="13"/>
      <c r="AA627" s="13"/>
      <c r="AB627" s="13"/>
      <c r="AC627" s="13"/>
      <c r="AD627" s="13"/>
      <c r="AE627" s="13"/>
      <c r="AR627" s="259" t="s">
        <v>83</v>
      </c>
      <c r="AT627" s="260" t="s">
        <v>75</v>
      </c>
      <c r="AU627" s="260" t="s">
        <v>83</v>
      </c>
      <c r="AY627" s="259" t="s">
        <v>195</v>
      </c>
      <c r="BK627" s="261">
        <f>SUM(BK628:BK638)</f>
        <v>0</v>
      </c>
    </row>
    <row r="628" s="2" customFormat="1" ht="21.75" customHeight="1">
      <c r="A628" s="39"/>
      <c r="B628" s="40"/>
      <c r="C628" s="200" t="s">
        <v>221</v>
      </c>
      <c r="D628" s="200" t="s">
        <v>191</v>
      </c>
      <c r="E628" s="201" t="s">
        <v>1727</v>
      </c>
      <c r="F628" s="202" t="s">
        <v>1728</v>
      </c>
      <c r="G628" s="203" t="s">
        <v>1237</v>
      </c>
      <c r="H628" s="204">
        <v>308.10000000000002</v>
      </c>
      <c r="I628" s="205"/>
      <c r="J628" s="206">
        <f>ROUND(I628*H628,2)</f>
        <v>0</v>
      </c>
      <c r="K628" s="202" t="s">
        <v>1689</v>
      </c>
      <c r="L628" s="45"/>
      <c r="M628" s="207" t="s">
        <v>1</v>
      </c>
      <c r="N628" s="208" t="s">
        <v>41</v>
      </c>
      <c r="O628" s="92"/>
      <c r="P628" s="209">
        <f>O628*H628</f>
        <v>0</v>
      </c>
      <c r="Q628" s="209">
        <v>1.9199999999999999</v>
      </c>
      <c r="R628" s="209">
        <f>Q628*H628</f>
        <v>591.55200000000002</v>
      </c>
      <c r="S628" s="209">
        <v>0</v>
      </c>
      <c r="T628" s="210">
        <f>S628*H628</f>
        <v>0</v>
      </c>
      <c r="U628" s="39"/>
      <c r="V628" s="39"/>
      <c r="W628" s="39"/>
      <c r="X628" s="39"/>
      <c r="Y628" s="39"/>
      <c r="Z628" s="39"/>
      <c r="AA628" s="39"/>
      <c r="AB628" s="39"/>
      <c r="AC628" s="39"/>
      <c r="AD628" s="39"/>
      <c r="AE628" s="39"/>
      <c r="AR628" s="211" t="s">
        <v>234</v>
      </c>
      <c r="AT628" s="211" t="s">
        <v>191</v>
      </c>
      <c r="AU628" s="211" t="s">
        <v>85</v>
      </c>
      <c r="AY628" s="18" t="s">
        <v>195</v>
      </c>
      <c r="BE628" s="212">
        <f>IF(N628="základní",J628,0)</f>
        <v>0</v>
      </c>
      <c r="BF628" s="212">
        <f>IF(N628="snížená",J628,0)</f>
        <v>0</v>
      </c>
      <c r="BG628" s="212">
        <f>IF(N628="zákl. přenesená",J628,0)</f>
        <v>0</v>
      </c>
      <c r="BH628" s="212">
        <f>IF(N628="sníž. přenesená",J628,0)</f>
        <v>0</v>
      </c>
      <c r="BI628" s="212">
        <f>IF(N628="nulová",J628,0)</f>
        <v>0</v>
      </c>
      <c r="BJ628" s="18" t="s">
        <v>83</v>
      </c>
      <c r="BK628" s="212">
        <f>ROUND(I628*H628,2)</f>
        <v>0</v>
      </c>
      <c r="BL628" s="18" t="s">
        <v>234</v>
      </c>
      <c r="BM628" s="211" t="s">
        <v>4256</v>
      </c>
    </row>
    <row r="629" s="10" customFormat="1">
      <c r="A629" s="10"/>
      <c r="B629" s="218"/>
      <c r="C629" s="219"/>
      <c r="D629" s="213" t="s">
        <v>199</v>
      </c>
      <c r="E629" s="220" t="s">
        <v>1</v>
      </c>
      <c r="F629" s="221" t="s">
        <v>3936</v>
      </c>
      <c r="G629" s="219"/>
      <c r="H629" s="220" t="s">
        <v>1</v>
      </c>
      <c r="I629" s="222"/>
      <c r="J629" s="219"/>
      <c r="K629" s="219"/>
      <c r="L629" s="223"/>
      <c r="M629" s="224"/>
      <c r="N629" s="225"/>
      <c r="O629" s="225"/>
      <c r="P629" s="225"/>
      <c r="Q629" s="225"/>
      <c r="R629" s="225"/>
      <c r="S629" s="225"/>
      <c r="T629" s="226"/>
      <c r="U629" s="10"/>
      <c r="V629" s="10"/>
      <c r="W629" s="10"/>
      <c r="X629" s="10"/>
      <c r="Y629" s="10"/>
      <c r="Z629" s="10"/>
      <c r="AA629" s="10"/>
      <c r="AB629" s="10"/>
      <c r="AC629" s="10"/>
      <c r="AD629" s="10"/>
      <c r="AE629" s="10"/>
      <c r="AT629" s="227" t="s">
        <v>199</v>
      </c>
      <c r="AU629" s="227" t="s">
        <v>85</v>
      </c>
      <c r="AV629" s="10" t="s">
        <v>83</v>
      </c>
      <c r="AW629" s="10" t="s">
        <v>32</v>
      </c>
      <c r="AX629" s="10" t="s">
        <v>76</v>
      </c>
      <c r="AY629" s="227" t="s">
        <v>195</v>
      </c>
    </row>
    <row r="630" s="11" customFormat="1">
      <c r="A630" s="11"/>
      <c r="B630" s="228"/>
      <c r="C630" s="229"/>
      <c r="D630" s="213" t="s">
        <v>199</v>
      </c>
      <c r="E630" s="230" t="s">
        <v>1</v>
      </c>
      <c r="F630" s="231" t="s">
        <v>4257</v>
      </c>
      <c r="G630" s="229"/>
      <c r="H630" s="232">
        <v>308.10000000000002</v>
      </c>
      <c r="I630" s="233"/>
      <c r="J630" s="229"/>
      <c r="K630" s="229"/>
      <c r="L630" s="234"/>
      <c r="M630" s="235"/>
      <c r="N630" s="236"/>
      <c r="O630" s="236"/>
      <c r="P630" s="236"/>
      <c r="Q630" s="236"/>
      <c r="R630" s="236"/>
      <c r="S630" s="236"/>
      <c r="T630" s="237"/>
      <c r="U630" s="11"/>
      <c r="V630" s="11"/>
      <c r="W630" s="11"/>
      <c r="X630" s="11"/>
      <c r="Y630" s="11"/>
      <c r="Z630" s="11"/>
      <c r="AA630" s="11"/>
      <c r="AB630" s="11"/>
      <c r="AC630" s="11"/>
      <c r="AD630" s="11"/>
      <c r="AE630" s="11"/>
      <c r="AT630" s="238" t="s">
        <v>199</v>
      </c>
      <c r="AU630" s="238" t="s">
        <v>85</v>
      </c>
      <c r="AV630" s="11" t="s">
        <v>85</v>
      </c>
      <c r="AW630" s="11" t="s">
        <v>32</v>
      </c>
      <c r="AX630" s="11" t="s">
        <v>83</v>
      </c>
      <c r="AY630" s="238" t="s">
        <v>195</v>
      </c>
    </row>
    <row r="631" s="2" customFormat="1" ht="37.8" customHeight="1">
      <c r="A631" s="39"/>
      <c r="B631" s="40"/>
      <c r="C631" s="200" t="s">
        <v>465</v>
      </c>
      <c r="D631" s="200" t="s">
        <v>191</v>
      </c>
      <c r="E631" s="201" t="s">
        <v>4258</v>
      </c>
      <c r="F631" s="202" t="s">
        <v>4259</v>
      </c>
      <c r="G631" s="203" t="s">
        <v>513</v>
      </c>
      <c r="H631" s="204">
        <v>2054</v>
      </c>
      <c r="I631" s="205"/>
      <c r="J631" s="206">
        <f>ROUND(I631*H631,2)</f>
        <v>0</v>
      </c>
      <c r="K631" s="202" t="s">
        <v>1412</v>
      </c>
      <c r="L631" s="45"/>
      <c r="M631" s="207" t="s">
        <v>1</v>
      </c>
      <c r="N631" s="208" t="s">
        <v>41</v>
      </c>
      <c r="O631" s="92"/>
      <c r="P631" s="209">
        <f>O631*H631</f>
        <v>0</v>
      </c>
      <c r="Q631" s="209">
        <v>0</v>
      </c>
      <c r="R631" s="209">
        <f>Q631*H631</f>
        <v>0</v>
      </c>
      <c r="S631" s="209">
        <v>0</v>
      </c>
      <c r="T631" s="210">
        <f>S631*H631</f>
        <v>0</v>
      </c>
      <c r="U631" s="39"/>
      <c r="V631" s="39"/>
      <c r="W631" s="39"/>
      <c r="X631" s="39"/>
      <c r="Y631" s="39"/>
      <c r="Z631" s="39"/>
      <c r="AA631" s="39"/>
      <c r="AB631" s="39"/>
      <c r="AC631" s="39"/>
      <c r="AD631" s="39"/>
      <c r="AE631" s="39"/>
      <c r="AR631" s="211" t="s">
        <v>234</v>
      </c>
      <c r="AT631" s="211" t="s">
        <v>191</v>
      </c>
      <c r="AU631" s="211" t="s">
        <v>85</v>
      </c>
      <c r="AY631" s="18" t="s">
        <v>195</v>
      </c>
      <c r="BE631" s="212">
        <f>IF(N631="základní",J631,0)</f>
        <v>0</v>
      </c>
      <c r="BF631" s="212">
        <f>IF(N631="snížená",J631,0)</f>
        <v>0</v>
      </c>
      <c r="BG631" s="212">
        <f>IF(N631="zákl. přenesená",J631,0)</f>
        <v>0</v>
      </c>
      <c r="BH631" s="212">
        <f>IF(N631="sníž. přenesená",J631,0)</f>
        <v>0</v>
      </c>
      <c r="BI631" s="212">
        <f>IF(N631="nulová",J631,0)</f>
        <v>0</v>
      </c>
      <c r="BJ631" s="18" t="s">
        <v>83</v>
      </c>
      <c r="BK631" s="212">
        <f>ROUND(I631*H631,2)</f>
        <v>0</v>
      </c>
      <c r="BL631" s="18" t="s">
        <v>234</v>
      </c>
      <c r="BM631" s="211" t="s">
        <v>4260</v>
      </c>
    </row>
    <row r="632" s="10" customFormat="1">
      <c r="A632" s="10"/>
      <c r="B632" s="218"/>
      <c r="C632" s="219"/>
      <c r="D632" s="213" t="s">
        <v>199</v>
      </c>
      <c r="E632" s="220" t="s">
        <v>1</v>
      </c>
      <c r="F632" s="221" t="s">
        <v>3936</v>
      </c>
      <c r="G632" s="219"/>
      <c r="H632" s="220" t="s">
        <v>1</v>
      </c>
      <c r="I632" s="222"/>
      <c r="J632" s="219"/>
      <c r="K632" s="219"/>
      <c r="L632" s="223"/>
      <c r="M632" s="224"/>
      <c r="N632" s="225"/>
      <c r="O632" s="225"/>
      <c r="P632" s="225"/>
      <c r="Q632" s="225"/>
      <c r="R632" s="225"/>
      <c r="S632" s="225"/>
      <c r="T632" s="226"/>
      <c r="U632" s="10"/>
      <c r="V632" s="10"/>
      <c r="W632" s="10"/>
      <c r="X632" s="10"/>
      <c r="Y632" s="10"/>
      <c r="Z632" s="10"/>
      <c r="AA632" s="10"/>
      <c r="AB632" s="10"/>
      <c r="AC632" s="10"/>
      <c r="AD632" s="10"/>
      <c r="AE632" s="10"/>
      <c r="AT632" s="227" t="s">
        <v>199</v>
      </c>
      <c r="AU632" s="227" t="s">
        <v>85</v>
      </c>
      <c r="AV632" s="10" t="s">
        <v>83</v>
      </c>
      <c r="AW632" s="10" t="s">
        <v>32</v>
      </c>
      <c r="AX632" s="10" t="s">
        <v>76</v>
      </c>
      <c r="AY632" s="227" t="s">
        <v>195</v>
      </c>
    </row>
    <row r="633" s="11" customFormat="1">
      <c r="A633" s="11"/>
      <c r="B633" s="228"/>
      <c r="C633" s="229"/>
      <c r="D633" s="213" t="s">
        <v>199</v>
      </c>
      <c r="E633" s="230" t="s">
        <v>1</v>
      </c>
      <c r="F633" s="231" t="s">
        <v>4261</v>
      </c>
      <c r="G633" s="229"/>
      <c r="H633" s="232">
        <v>2054</v>
      </c>
      <c r="I633" s="233"/>
      <c r="J633" s="229"/>
      <c r="K633" s="229"/>
      <c r="L633" s="234"/>
      <c r="M633" s="235"/>
      <c r="N633" s="236"/>
      <c r="O633" s="236"/>
      <c r="P633" s="236"/>
      <c r="Q633" s="236"/>
      <c r="R633" s="236"/>
      <c r="S633" s="236"/>
      <c r="T633" s="237"/>
      <c r="U633" s="11"/>
      <c r="V633" s="11"/>
      <c r="W633" s="11"/>
      <c r="X633" s="11"/>
      <c r="Y633" s="11"/>
      <c r="Z633" s="11"/>
      <c r="AA633" s="11"/>
      <c r="AB633" s="11"/>
      <c r="AC633" s="11"/>
      <c r="AD633" s="11"/>
      <c r="AE633" s="11"/>
      <c r="AT633" s="238" t="s">
        <v>199</v>
      </c>
      <c r="AU633" s="238" t="s">
        <v>85</v>
      </c>
      <c r="AV633" s="11" t="s">
        <v>85</v>
      </c>
      <c r="AW633" s="11" t="s">
        <v>32</v>
      </c>
      <c r="AX633" s="11" t="s">
        <v>83</v>
      </c>
      <c r="AY633" s="238" t="s">
        <v>195</v>
      </c>
    </row>
    <row r="634" s="2" customFormat="1" ht="24.15" customHeight="1">
      <c r="A634" s="39"/>
      <c r="B634" s="40"/>
      <c r="C634" s="200" t="s">
        <v>468</v>
      </c>
      <c r="D634" s="200" t="s">
        <v>191</v>
      </c>
      <c r="E634" s="201" t="s">
        <v>1741</v>
      </c>
      <c r="F634" s="202" t="s">
        <v>1742</v>
      </c>
      <c r="G634" s="203" t="s">
        <v>1411</v>
      </c>
      <c r="H634" s="204">
        <v>2464.8000000000002</v>
      </c>
      <c r="I634" s="205"/>
      <c r="J634" s="206">
        <f>ROUND(I634*H634,2)</f>
        <v>0</v>
      </c>
      <c r="K634" s="202" t="s">
        <v>1412</v>
      </c>
      <c r="L634" s="45"/>
      <c r="M634" s="207" t="s">
        <v>1</v>
      </c>
      <c r="N634" s="208" t="s">
        <v>41</v>
      </c>
      <c r="O634" s="92"/>
      <c r="P634" s="209">
        <f>O634*H634</f>
        <v>0</v>
      </c>
      <c r="Q634" s="209">
        <v>0.00010000000000000001</v>
      </c>
      <c r="R634" s="209">
        <f>Q634*H634</f>
        <v>0.24648000000000003</v>
      </c>
      <c r="S634" s="209">
        <v>0</v>
      </c>
      <c r="T634" s="210">
        <f>S634*H634</f>
        <v>0</v>
      </c>
      <c r="U634" s="39"/>
      <c r="V634" s="39"/>
      <c r="W634" s="39"/>
      <c r="X634" s="39"/>
      <c r="Y634" s="39"/>
      <c r="Z634" s="39"/>
      <c r="AA634" s="39"/>
      <c r="AB634" s="39"/>
      <c r="AC634" s="39"/>
      <c r="AD634" s="39"/>
      <c r="AE634" s="39"/>
      <c r="AR634" s="211" t="s">
        <v>234</v>
      </c>
      <c r="AT634" s="211" t="s">
        <v>191</v>
      </c>
      <c r="AU634" s="211" t="s">
        <v>85</v>
      </c>
      <c r="AY634" s="18" t="s">
        <v>195</v>
      </c>
      <c r="BE634" s="212">
        <f>IF(N634="základní",J634,0)</f>
        <v>0</v>
      </c>
      <c r="BF634" s="212">
        <f>IF(N634="snížená",J634,0)</f>
        <v>0</v>
      </c>
      <c r="BG634" s="212">
        <f>IF(N634="zákl. přenesená",J634,0)</f>
        <v>0</v>
      </c>
      <c r="BH634" s="212">
        <f>IF(N634="sníž. přenesená",J634,0)</f>
        <v>0</v>
      </c>
      <c r="BI634" s="212">
        <f>IF(N634="nulová",J634,0)</f>
        <v>0</v>
      </c>
      <c r="BJ634" s="18" t="s">
        <v>83</v>
      </c>
      <c r="BK634" s="212">
        <f>ROUND(I634*H634,2)</f>
        <v>0</v>
      </c>
      <c r="BL634" s="18" t="s">
        <v>234</v>
      </c>
      <c r="BM634" s="211" t="s">
        <v>4262</v>
      </c>
    </row>
    <row r="635" s="10" customFormat="1">
      <c r="A635" s="10"/>
      <c r="B635" s="218"/>
      <c r="C635" s="219"/>
      <c r="D635" s="213" t="s">
        <v>199</v>
      </c>
      <c r="E635" s="220" t="s">
        <v>1</v>
      </c>
      <c r="F635" s="221" t="s">
        <v>3936</v>
      </c>
      <c r="G635" s="219"/>
      <c r="H635" s="220" t="s">
        <v>1</v>
      </c>
      <c r="I635" s="222"/>
      <c r="J635" s="219"/>
      <c r="K635" s="219"/>
      <c r="L635" s="223"/>
      <c r="M635" s="224"/>
      <c r="N635" s="225"/>
      <c r="O635" s="225"/>
      <c r="P635" s="225"/>
      <c r="Q635" s="225"/>
      <c r="R635" s="225"/>
      <c r="S635" s="225"/>
      <c r="T635" s="226"/>
      <c r="U635" s="10"/>
      <c r="V635" s="10"/>
      <c r="W635" s="10"/>
      <c r="X635" s="10"/>
      <c r="Y635" s="10"/>
      <c r="Z635" s="10"/>
      <c r="AA635" s="10"/>
      <c r="AB635" s="10"/>
      <c r="AC635" s="10"/>
      <c r="AD635" s="10"/>
      <c r="AE635" s="10"/>
      <c r="AT635" s="227" t="s">
        <v>199</v>
      </c>
      <c r="AU635" s="227" t="s">
        <v>85</v>
      </c>
      <c r="AV635" s="10" t="s">
        <v>83</v>
      </c>
      <c r="AW635" s="10" t="s">
        <v>32</v>
      </c>
      <c r="AX635" s="10" t="s">
        <v>76</v>
      </c>
      <c r="AY635" s="227" t="s">
        <v>195</v>
      </c>
    </row>
    <row r="636" s="11" customFormat="1">
      <c r="A636" s="11"/>
      <c r="B636" s="228"/>
      <c r="C636" s="229"/>
      <c r="D636" s="213" t="s">
        <v>199</v>
      </c>
      <c r="E636" s="230" t="s">
        <v>1</v>
      </c>
      <c r="F636" s="231" t="s">
        <v>4263</v>
      </c>
      <c r="G636" s="229"/>
      <c r="H636" s="232">
        <v>2464.8000000000002</v>
      </c>
      <c r="I636" s="233"/>
      <c r="J636" s="229"/>
      <c r="K636" s="229"/>
      <c r="L636" s="234"/>
      <c r="M636" s="235"/>
      <c r="N636" s="236"/>
      <c r="O636" s="236"/>
      <c r="P636" s="236"/>
      <c r="Q636" s="236"/>
      <c r="R636" s="236"/>
      <c r="S636" s="236"/>
      <c r="T636" s="237"/>
      <c r="U636" s="11"/>
      <c r="V636" s="11"/>
      <c r="W636" s="11"/>
      <c r="X636" s="11"/>
      <c r="Y636" s="11"/>
      <c r="Z636" s="11"/>
      <c r="AA636" s="11"/>
      <c r="AB636" s="11"/>
      <c r="AC636" s="11"/>
      <c r="AD636" s="11"/>
      <c r="AE636" s="11"/>
      <c r="AT636" s="238" t="s">
        <v>199</v>
      </c>
      <c r="AU636" s="238" t="s">
        <v>85</v>
      </c>
      <c r="AV636" s="11" t="s">
        <v>85</v>
      </c>
      <c r="AW636" s="11" t="s">
        <v>32</v>
      </c>
      <c r="AX636" s="11" t="s">
        <v>83</v>
      </c>
      <c r="AY636" s="238" t="s">
        <v>195</v>
      </c>
    </row>
    <row r="637" s="2" customFormat="1" ht="24.15" customHeight="1">
      <c r="A637" s="39"/>
      <c r="B637" s="40"/>
      <c r="C637" s="262" t="s">
        <v>471</v>
      </c>
      <c r="D637" s="262" t="s">
        <v>224</v>
      </c>
      <c r="E637" s="263" t="s">
        <v>4264</v>
      </c>
      <c r="F637" s="264" t="s">
        <v>4265</v>
      </c>
      <c r="G637" s="265" t="s">
        <v>1411</v>
      </c>
      <c r="H637" s="266">
        <v>2919.556</v>
      </c>
      <c r="I637" s="267"/>
      <c r="J637" s="268">
        <f>ROUND(I637*H637,2)</f>
        <v>0</v>
      </c>
      <c r="K637" s="264" t="s">
        <v>1412</v>
      </c>
      <c r="L637" s="269"/>
      <c r="M637" s="270" t="s">
        <v>1</v>
      </c>
      <c r="N637" s="271" t="s">
        <v>41</v>
      </c>
      <c r="O637" s="92"/>
      <c r="P637" s="209">
        <f>O637*H637</f>
        <v>0</v>
      </c>
      <c r="Q637" s="209">
        <v>0.00020000000000000001</v>
      </c>
      <c r="R637" s="209">
        <f>Q637*H637</f>
        <v>0.58391120000000007</v>
      </c>
      <c r="S637" s="209">
        <v>0</v>
      </c>
      <c r="T637" s="210">
        <f>S637*H637</f>
        <v>0</v>
      </c>
      <c r="U637" s="39"/>
      <c r="V637" s="39"/>
      <c r="W637" s="39"/>
      <c r="X637" s="39"/>
      <c r="Y637" s="39"/>
      <c r="Z637" s="39"/>
      <c r="AA637" s="39"/>
      <c r="AB637" s="39"/>
      <c r="AC637" s="39"/>
      <c r="AD637" s="39"/>
      <c r="AE637" s="39"/>
      <c r="AR637" s="211" t="s">
        <v>253</v>
      </c>
      <c r="AT637" s="211" t="s">
        <v>224</v>
      </c>
      <c r="AU637" s="211" t="s">
        <v>85</v>
      </c>
      <c r="AY637" s="18" t="s">
        <v>195</v>
      </c>
      <c r="BE637" s="212">
        <f>IF(N637="základní",J637,0)</f>
        <v>0</v>
      </c>
      <c r="BF637" s="212">
        <f>IF(N637="snížená",J637,0)</f>
        <v>0</v>
      </c>
      <c r="BG637" s="212">
        <f>IF(N637="zákl. přenesená",J637,0)</f>
        <v>0</v>
      </c>
      <c r="BH637" s="212">
        <f>IF(N637="sníž. přenesená",J637,0)</f>
        <v>0</v>
      </c>
      <c r="BI637" s="212">
        <f>IF(N637="nulová",J637,0)</f>
        <v>0</v>
      </c>
      <c r="BJ637" s="18" t="s">
        <v>83</v>
      </c>
      <c r="BK637" s="212">
        <f>ROUND(I637*H637,2)</f>
        <v>0</v>
      </c>
      <c r="BL637" s="18" t="s">
        <v>234</v>
      </c>
      <c r="BM637" s="211" t="s">
        <v>4266</v>
      </c>
    </row>
    <row r="638" s="11" customFormat="1">
      <c r="A638" s="11"/>
      <c r="B638" s="228"/>
      <c r="C638" s="229"/>
      <c r="D638" s="213" t="s">
        <v>199</v>
      </c>
      <c r="E638" s="229"/>
      <c r="F638" s="231" t="s">
        <v>4267</v>
      </c>
      <c r="G638" s="229"/>
      <c r="H638" s="232">
        <v>2919.556</v>
      </c>
      <c r="I638" s="233"/>
      <c r="J638" s="229"/>
      <c r="K638" s="229"/>
      <c r="L638" s="234"/>
      <c r="M638" s="235"/>
      <c r="N638" s="236"/>
      <c r="O638" s="236"/>
      <c r="P638" s="236"/>
      <c r="Q638" s="236"/>
      <c r="R638" s="236"/>
      <c r="S638" s="236"/>
      <c r="T638" s="237"/>
      <c r="U638" s="11"/>
      <c r="V638" s="11"/>
      <c r="W638" s="11"/>
      <c r="X638" s="11"/>
      <c r="Y638" s="11"/>
      <c r="Z638" s="11"/>
      <c r="AA638" s="11"/>
      <c r="AB638" s="11"/>
      <c r="AC638" s="11"/>
      <c r="AD638" s="11"/>
      <c r="AE638" s="11"/>
      <c r="AT638" s="238" t="s">
        <v>199</v>
      </c>
      <c r="AU638" s="238" t="s">
        <v>85</v>
      </c>
      <c r="AV638" s="11" t="s">
        <v>85</v>
      </c>
      <c r="AW638" s="11" t="s">
        <v>4</v>
      </c>
      <c r="AX638" s="11" t="s">
        <v>83</v>
      </c>
      <c r="AY638" s="238" t="s">
        <v>195</v>
      </c>
    </row>
    <row r="639" s="13" customFormat="1" ht="22.8" customHeight="1">
      <c r="A639" s="13"/>
      <c r="B639" s="248"/>
      <c r="C639" s="249"/>
      <c r="D639" s="250" t="s">
        <v>75</v>
      </c>
      <c r="E639" s="285" t="s">
        <v>234</v>
      </c>
      <c r="F639" s="285" t="s">
        <v>1759</v>
      </c>
      <c r="G639" s="249"/>
      <c r="H639" s="249"/>
      <c r="I639" s="252"/>
      <c r="J639" s="286">
        <f>BK639</f>
        <v>0</v>
      </c>
      <c r="K639" s="249"/>
      <c r="L639" s="254"/>
      <c r="M639" s="255"/>
      <c r="N639" s="256"/>
      <c r="O639" s="256"/>
      <c r="P639" s="257">
        <f>SUM(P640:P652)</f>
        <v>0</v>
      </c>
      <c r="Q639" s="256"/>
      <c r="R639" s="257">
        <f>SUM(R640:R652)</f>
        <v>0.13827239999999999</v>
      </c>
      <c r="S639" s="256"/>
      <c r="T639" s="258">
        <f>SUM(T640:T652)</f>
        <v>0</v>
      </c>
      <c r="U639" s="13"/>
      <c r="V639" s="13"/>
      <c r="W639" s="13"/>
      <c r="X639" s="13"/>
      <c r="Y639" s="13"/>
      <c r="Z639" s="13"/>
      <c r="AA639" s="13"/>
      <c r="AB639" s="13"/>
      <c r="AC639" s="13"/>
      <c r="AD639" s="13"/>
      <c r="AE639" s="13"/>
      <c r="AR639" s="259" t="s">
        <v>83</v>
      </c>
      <c r="AT639" s="260" t="s">
        <v>75</v>
      </c>
      <c r="AU639" s="260" t="s">
        <v>83</v>
      </c>
      <c r="AY639" s="259" t="s">
        <v>195</v>
      </c>
      <c r="BK639" s="261">
        <f>SUM(BK640:BK652)</f>
        <v>0</v>
      </c>
    </row>
    <row r="640" s="2" customFormat="1" ht="16.5" customHeight="1">
      <c r="A640" s="39"/>
      <c r="B640" s="40"/>
      <c r="C640" s="200" t="s">
        <v>474</v>
      </c>
      <c r="D640" s="200" t="s">
        <v>191</v>
      </c>
      <c r="E640" s="201" t="s">
        <v>1760</v>
      </c>
      <c r="F640" s="202" t="s">
        <v>1761</v>
      </c>
      <c r="G640" s="203" t="s">
        <v>1237</v>
      </c>
      <c r="H640" s="204">
        <v>246.74500000000001</v>
      </c>
      <c r="I640" s="205"/>
      <c r="J640" s="206">
        <f>ROUND(I640*H640,2)</f>
        <v>0</v>
      </c>
      <c r="K640" s="202" t="s">
        <v>1412</v>
      </c>
      <c r="L640" s="45"/>
      <c r="M640" s="207" t="s">
        <v>1</v>
      </c>
      <c r="N640" s="208" t="s">
        <v>41</v>
      </c>
      <c r="O640" s="92"/>
      <c r="P640" s="209">
        <f>O640*H640</f>
        <v>0</v>
      </c>
      <c r="Q640" s="209">
        <v>0</v>
      </c>
      <c r="R640" s="209">
        <f>Q640*H640</f>
        <v>0</v>
      </c>
      <c r="S640" s="209">
        <v>0</v>
      </c>
      <c r="T640" s="210">
        <f>S640*H640</f>
        <v>0</v>
      </c>
      <c r="U640" s="39"/>
      <c r="V640" s="39"/>
      <c r="W640" s="39"/>
      <c r="X640" s="39"/>
      <c r="Y640" s="39"/>
      <c r="Z640" s="39"/>
      <c r="AA640" s="39"/>
      <c r="AB640" s="39"/>
      <c r="AC640" s="39"/>
      <c r="AD640" s="39"/>
      <c r="AE640" s="39"/>
      <c r="AR640" s="211" t="s">
        <v>234</v>
      </c>
      <c r="AT640" s="211" t="s">
        <v>191</v>
      </c>
      <c r="AU640" s="211" t="s">
        <v>85</v>
      </c>
      <c r="AY640" s="18" t="s">
        <v>195</v>
      </c>
      <c r="BE640" s="212">
        <f>IF(N640="základní",J640,0)</f>
        <v>0</v>
      </c>
      <c r="BF640" s="212">
        <f>IF(N640="snížená",J640,0)</f>
        <v>0</v>
      </c>
      <c r="BG640" s="212">
        <f>IF(N640="zákl. přenesená",J640,0)</f>
        <v>0</v>
      </c>
      <c r="BH640" s="212">
        <f>IF(N640="sníž. přenesená",J640,0)</f>
        <v>0</v>
      </c>
      <c r="BI640" s="212">
        <f>IF(N640="nulová",J640,0)</f>
        <v>0</v>
      </c>
      <c r="BJ640" s="18" t="s">
        <v>83</v>
      </c>
      <c r="BK640" s="212">
        <f>ROUND(I640*H640,2)</f>
        <v>0</v>
      </c>
      <c r="BL640" s="18" t="s">
        <v>234</v>
      </c>
      <c r="BM640" s="211" t="s">
        <v>4268</v>
      </c>
    </row>
    <row r="641" s="10" customFormat="1">
      <c r="A641" s="10"/>
      <c r="B641" s="218"/>
      <c r="C641" s="219"/>
      <c r="D641" s="213" t="s">
        <v>199</v>
      </c>
      <c r="E641" s="220" t="s">
        <v>1</v>
      </c>
      <c r="F641" s="221" t="s">
        <v>3936</v>
      </c>
      <c r="G641" s="219"/>
      <c r="H641" s="220" t="s">
        <v>1</v>
      </c>
      <c r="I641" s="222"/>
      <c r="J641" s="219"/>
      <c r="K641" s="219"/>
      <c r="L641" s="223"/>
      <c r="M641" s="224"/>
      <c r="N641" s="225"/>
      <c r="O641" s="225"/>
      <c r="P641" s="225"/>
      <c r="Q641" s="225"/>
      <c r="R641" s="225"/>
      <c r="S641" s="225"/>
      <c r="T641" s="226"/>
      <c r="U641" s="10"/>
      <c r="V641" s="10"/>
      <c r="W641" s="10"/>
      <c r="X641" s="10"/>
      <c r="Y641" s="10"/>
      <c r="Z641" s="10"/>
      <c r="AA641" s="10"/>
      <c r="AB641" s="10"/>
      <c r="AC641" s="10"/>
      <c r="AD641" s="10"/>
      <c r="AE641" s="10"/>
      <c r="AT641" s="227" t="s">
        <v>199</v>
      </c>
      <c r="AU641" s="227" t="s">
        <v>85</v>
      </c>
      <c r="AV641" s="10" t="s">
        <v>83</v>
      </c>
      <c r="AW641" s="10" t="s">
        <v>32</v>
      </c>
      <c r="AX641" s="10" t="s">
        <v>76</v>
      </c>
      <c r="AY641" s="227" t="s">
        <v>195</v>
      </c>
    </row>
    <row r="642" s="10" customFormat="1">
      <c r="A642" s="10"/>
      <c r="B642" s="218"/>
      <c r="C642" s="219"/>
      <c r="D642" s="213" t="s">
        <v>199</v>
      </c>
      <c r="E642" s="220" t="s">
        <v>1</v>
      </c>
      <c r="F642" s="221" t="s">
        <v>4269</v>
      </c>
      <c r="G642" s="219"/>
      <c r="H642" s="220" t="s">
        <v>1</v>
      </c>
      <c r="I642" s="222"/>
      <c r="J642" s="219"/>
      <c r="K642" s="219"/>
      <c r="L642" s="223"/>
      <c r="M642" s="224"/>
      <c r="N642" s="225"/>
      <c r="O642" s="225"/>
      <c r="P642" s="225"/>
      <c r="Q642" s="225"/>
      <c r="R642" s="225"/>
      <c r="S642" s="225"/>
      <c r="T642" s="226"/>
      <c r="U642" s="10"/>
      <c r="V642" s="10"/>
      <c r="W642" s="10"/>
      <c r="X642" s="10"/>
      <c r="Y642" s="10"/>
      <c r="Z642" s="10"/>
      <c r="AA642" s="10"/>
      <c r="AB642" s="10"/>
      <c r="AC642" s="10"/>
      <c r="AD642" s="10"/>
      <c r="AE642" s="10"/>
      <c r="AT642" s="227" t="s">
        <v>199</v>
      </c>
      <c r="AU642" s="227" t="s">
        <v>85</v>
      </c>
      <c r="AV642" s="10" t="s">
        <v>83</v>
      </c>
      <c r="AW642" s="10" t="s">
        <v>32</v>
      </c>
      <c r="AX642" s="10" t="s">
        <v>76</v>
      </c>
      <c r="AY642" s="227" t="s">
        <v>195</v>
      </c>
    </row>
    <row r="643" s="11" customFormat="1">
      <c r="A643" s="11"/>
      <c r="B643" s="228"/>
      <c r="C643" s="229"/>
      <c r="D643" s="213" t="s">
        <v>199</v>
      </c>
      <c r="E643" s="230" t="s">
        <v>1</v>
      </c>
      <c r="F643" s="231" t="s">
        <v>4270</v>
      </c>
      <c r="G643" s="229"/>
      <c r="H643" s="232">
        <v>246.00700000000001</v>
      </c>
      <c r="I643" s="233"/>
      <c r="J643" s="229"/>
      <c r="K643" s="229"/>
      <c r="L643" s="234"/>
      <c r="M643" s="235"/>
      <c r="N643" s="236"/>
      <c r="O643" s="236"/>
      <c r="P643" s="236"/>
      <c r="Q643" s="236"/>
      <c r="R643" s="236"/>
      <c r="S643" s="236"/>
      <c r="T643" s="237"/>
      <c r="U643" s="11"/>
      <c r="V643" s="11"/>
      <c r="W643" s="11"/>
      <c r="X643" s="11"/>
      <c r="Y643" s="11"/>
      <c r="Z643" s="11"/>
      <c r="AA643" s="11"/>
      <c r="AB643" s="11"/>
      <c r="AC643" s="11"/>
      <c r="AD643" s="11"/>
      <c r="AE643" s="11"/>
      <c r="AT643" s="238" t="s">
        <v>199</v>
      </c>
      <c r="AU643" s="238" t="s">
        <v>85</v>
      </c>
      <c r="AV643" s="11" t="s">
        <v>85</v>
      </c>
      <c r="AW643" s="11" t="s">
        <v>32</v>
      </c>
      <c r="AX643" s="11" t="s">
        <v>76</v>
      </c>
      <c r="AY643" s="238" t="s">
        <v>195</v>
      </c>
    </row>
    <row r="644" s="10" customFormat="1">
      <c r="A644" s="10"/>
      <c r="B644" s="218"/>
      <c r="C644" s="219"/>
      <c r="D644" s="213" t="s">
        <v>199</v>
      </c>
      <c r="E644" s="220" t="s">
        <v>1</v>
      </c>
      <c r="F644" s="221" t="s">
        <v>4271</v>
      </c>
      <c r="G644" s="219"/>
      <c r="H644" s="220" t="s">
        <v>1</v>
      </c>
      <c r="I644" s="222"/>
      <c r="J644" s="219"/>
      <c r="K644" s="219"/>
      <c r="L644" s="223"/>
      <c r="M644" s="224"/>
      <c r="N644" s="225"/>
      <c r="O644" s="225"/>
      <c r="P644" s="225"/>
      <c r="Q644" s="225"/>
      <c r="R644" s="225"/>
      <c r="S644" s="225"/>
      <c r="T644" s="226"/>
      <c r="U644" s="10"/>
      <c r="V644" s="10"/>
      <c r="W644" s="10"/>
      <c r="X644" s="10"/>
      <c r="Y644" s="10"/>
      <c r="Z644" s="10"/>
      <c r="AA644" s="10"/>
      <c r="AB644" s="10"/>
      <c r="AC644" s="10"/>
      <c r="AD644" s="10"/>
      <c r="AE644" s="10"/>
      <c r="AT644" s="227" t="s">
        <v>199</v>
      </c>
      <c r="AU644" s="227" t="s">
        <v>85</v>
      </c>
      <c r="AV644" s="10" t="s">
        <v>83</v>
      </c>
      <c r="AW644" s="10" t="s">
        <v>32</v>
      </c>
      <c r="AX644" s="10" t="s">
        <v>76</v>
      </c>
      <c r="AY644" s="227" t="s">
        <v>195</v>
      </c>
    </row>
    <row r="645" s="11" customFormat="1">
      <c r="A645" s="11"/>
      <c r="B645" s="228"/>
      <c r="C645" s="229"/>
      <c r="D645" s="213" t="s">
        <v>199</v>
      </c>
      <c r="E645" s="230" t="s">
        <v>1</v>
      </c>
      <c r="F645" s="231" t="s">
        <v>4272</v>
      </c>
      <c r="G645" s="229"/>
      <c r="H645" s="232">
        <v>0.73799999999999999</v>
      </c>
      <c r="I645" s="233"/>
      <c r="J645" s="229"/>
      <c r="K645" s="229"/>
      <c r="L645" s="234"/>
      <c r="M645" s="235"/>
      <c r="N645" s="236"/>
      <c r="O645" s="236"/>
      <c r="P645" s="236"/>
      <c r="Q645" s="236"/>
      <c r="R645" s="236"/>
      <c r="S645" s="236"/>
      <c r="T645" s="237"/>
      <c r="U645" s="11"/>
      <c r="V645" s="11"/>
      <c r="W645" s="11"/>
      <c r="X645" s="11"/>
      <c r="Y645" s="11"/>
      <c r="Z645" s="11"/>
      <c r="AA645" s="11"/>
      <c r="AB645" s="11"/>
      <c r="AC645" s="11"/>
      <c r="AD645" s="11"/>
      <c r="AE645" s="11"/>
      <c r="AT645" s="238" t="s">
        <v>199</v>
      </c>
      <c r="AU645" s="238" t="s">
        <v>85</v>
      </c>
      <c r="AV645" s="11" t="s">
        <v>85</v>
      </c>
      <c r="AW645" s="11" t="s">
        <v>32</v>
      </c>
      <c r="AX645" s="11" t="s">
        <v>76</v>
      </c>
      <c r="AY645" s="238" t="s">
        <v>195</v>
      </c>
    </row>
    <row r="646" s="15" customFormat="1">
      <c r="A646" s="15"/>
      <c r="B646" s="287"/>
      <c r="C646" s="288"/>
      <c r="D646" s="213" t="s">
        <v>199</v>
      </c>
      <c r="E646" s="289" t="s">
        <v>1</v>
      </c>
      <c r="F646" s="290" t="s">
        <v>1422</v>
      </c>
      <c r="G646" s="288"/>
      <c r="H646" s="291">
        <v>246.74500000000001</v>
      </c>
      <c r="I646" s="292"/>
      <c r="J646" s="288"/>
      <c r="K646" s="288"/>
      <c r="L646" s="293"/>
      <c r="M646" s="294"/>
      <c r="N646" s="295"/>
      <c r="O646" s="295"/>
      <c r="P646" s="295"/>
      <c r="Q646" s="295"/>
      <c r="R646" s="295"/>
      <c r="S646" s="295"/>
      <c r="T646" s="296"/>
      <c r="U646" s="15"/>
      <c r="V646" s="15"/>
      <c r="W646" s="15"/>
      <c r="X646" s="15"/>
      <c r="Y646" s="15"/>
      <c r="Z646" s="15"/>
      <c r="AA646" s="15"/>
      <c r="AB646" s="15"/>
      <c r="AC646" s="15"/>
      <c r="AD646" s="15"/>
      <c r="AE646" s="15"/>
      <c r="AT646" s="297" t="s">
        <v>199</v>
      </c>
      <c r="AU646" s="297" t="s">
        <v>85</v>
      </c>
      <c r="AV646" s="15" t="s">
        <v>234</v>
      </c>
      <c r="AW646" s="15" t="s">
        <v>32</v>
      </c>
      <c r="AX646" s="15" t="s">
        <v>83</v>
      </c>
      <c r="AY646" s="297" t="s">
        <v>195</v>
      </c>
    </row>
    <row r="647" s="2" customFormat="1" ht="24.15" customHeight="1">
      <c r="A647" s="39"/>
      <c r="B647" s="40"/>
      <c r="C647" s="200" t="s">
        <v>479</v>
      </c>
      <c r="D647" s="200" t="s">
        <v>191</v>
      </c>
      <c r="E647" s="201" t="s">
        <v>4273</v>
      </c>
      <c r="F647" s="202" t="s">
        <v>4274</v>
      </c>
      <c r="G647" s="203" t="s">
        <v>1411</v>
      </c>
      <c r="H647" s="204">
        <v>13.02</v>
      </c>
      <c r="I647" s="205"/>
      <c r="J647" s="206">
        <f>ROUND(I647*H647,2)</f>
        <v>0</v>
      </c>
      <c r="K647" s="202" t="s">
        <v>1412</v>
      </c>
      <c r="L647" s="45"/>
      <c r="M647" s="207" t="s">
        <v>1</v>
      </c>
      <c r="N647" s="208" t="s">
        <v>41</v>
      </c>
      <c r="O647" s="92"/>
      <c r="P647" s="209">
        <f>O647*H647</f>
        <v>0</v>
      </c>
      <c r="Q647" s="209">
        <v>0.010619999999999999</v>
      </c>
      <c r="R647" s="209">
        <f>Q647*H647</f>
        <v>0.13827239999999999</v>
      </c>
      <c r="S647" s="209">
        <v>0</v>
      </c>
      <c r="T647" s="210">
        <f>S647*H647</f>
        <v>0</v>
      </c>
      <c r="U647" s="39"/>
      <c r="V647" s="39"/>
      <c r="W647" s="39"/>
      <c r="X647" s="39"/>
      <c r="Y647" s="39"/>
      <c r="Z647" s="39"/>
      <c r="AA647" s="39"/>
      <c r="AB647" s="39"/>
      <c r="AC647" s="39"/>
      <c r="AD647" s="39"/>
      <c r="AE647" s="39"/>
      <c r="AR647" s="211" t="s">
        <v>234</v>
      </c>
      <c r="AT647" s="211" t="s">
        <v>191</v>
      </c>
      <c r="AU647" s="211" t="s">
        <v>85</v>
      </c>
      <c r="AY647" s="18" t="s">
        <v>195</v>
      </c>
      <c r="BE647" s="212">
        <f>IF(N647="základní",J647,0)</f>
        <v>0</v>
      </c>
      <c r="BF647" s="212">
        <f>IF(N647="snížená",J647,0)</f>
        <v>0</v>
      </c>
      <c r="BG647" s="212">
        <f>IF(N647="zákl. přenesená",J647,0)</f>
        <v>0</v>
      </c>
      <c r="BH647" s="212">
        <f>IF(N647="sníž. přenesená",J647,0)</f>
        <v>0</v>
      </c>
      <c r="BI647" s="212">
        <f>IF(N647="nulová",J647,0)</f>
        <v>0</v>
      </c>
      <c r="BJ647" s="18" t="s">
        <v>83</v>
      </c>
      <c r="BK647" s="212">
        <f>ROUND(I647*H647,2)</f>
        <v>0</v>
      </c>
      <c r="BL647" s="18" t="s">
        <v>234</v>
      </c>
      <c r="BM647" s="211" t="s">
        <v>4275</v>
      </c>
    </row>
    <row r="648" s="10" customFormat="1">
      <c r="A648" s="10"/>
      <c r="B648" s="218"/>
      <c r="C648" s="219"/>
      <c r="D648" s="213" t="s">
        <v>199</v>
      </c>
      <c r="E648" s="220" t="s">
        <v>1</v>
      </c>
      <c r="F648" s="221" t="s">
        <v>3936</v>
      </c>
      <c r="G648" s="219"/>
      <c r="H648" s="220" t="s">
        <v>1</v>
      </c>
      <c r="I648" s="222"/>
      <c r="J648" s="219"/>
      <c r="K648" s="219"/>
      <c r="L648" s="223"/>
      <c r="M648" s="224"/>
      <c r="N648" s="225"/>
      <c r="O648" s="225"/>
      <c r="P648" s="225"/>
      <c r="Q648" s="225"/>
      <c r="R648" s="225"/>
      <c r="S648" s="225"/>
      <c r="T648" s="226"/>
      <c r="U648" s="10"/>
      <c r="V648" s="10"/>
      <c r="W648" s="10"/>
      <c r="X648" s="10"/>
      <c r="Y648" s="10"/>
      <c r="Z648" s="10"/>
      <c r="AA648" s="10"/>
      <c r="AB648" s="10"/>
      <c r="AC648" s="10"/>
      <c r="AD648" s="10"/>
      <c r="AE648" s="10"/>
      <c r="AT648" s="227" t="s">
        <v>199</v>
      </c>
      <c r="AU648" s="227" t="s">
        <v>85</v>
      </c>
      <c r="AV648" s="10" t="s">
        <v>83</v>
      </c>
      <c r="AW648" s="10" t="s">
        <v>32</v>
      </c>
      <c r="AX648" s="10" t="s">
        <v>76</v>
      </c>
      <c r="AY648" s="227" t="s">
        <v>195</v>
      </c>
    </row>
    <row r="649" s="10" customFormat="1">
      <c r="A649" s="10"/>
      <c r="B649" s="218"/>
      <c r="C649" s="219"/>
      <c r="D649" s="213" t="s">
        <v>199</v>
      </c>
      <c r="E649" s="220" t="s">
        <v>1</v>
      </c>
      <c r="F649" s="221" t="s">
        <v>4057</v>
      </c>
      <c r="G649" s="219"/>
      <c r="H649" s="220" t="s">
        <v>1</v>
      </c>
      <c r="I649" s="222"/>
      <c r="J649" s="219"/>
      <c r="K649" s="219"/>
      <c r="L649" s="223"/>
      <c r="M649" s="224"/>
      <c r="N649" s="225"/>
      <c r="O649" s="225"/>
      <c r="P649" s="225"/>
      <c r="Q649" s="225"/>
      <c r="R649" s="225"/>
      <c r="S649" s="225"/>
      <c r="T649" s="226"/>
      <c r="U649" s="10"/>
      <c r="V649" s="10"/>
      <c r="W649" s="10"/>
      <c r="X649" s="10"/>
      <c r="Y649" s="10"/>
      <c r="Z649" s="10"/>
      <c r="AA649" s="10"/>
      <c r="AB649" s="10"/>
      <c r="AC649" s="10"/>
      <c r="AD649" s="10"/>
      <c r="AE649" s="10"/>
      <c r="AT649" s="227" t="s">
        <v>199</v>
      </c>
      <c r="AU649" s="227" t="s">
        <v>85</v>
      </c>
      <c r="AV649" s="10" t="s">
        <v>83</v>
      </c>
      <c r="AW649" s="10" t="s">
        <v>32</v>
      </c>
      <c r="AX649" s="10" t="s">
        <v>76</v>
      </c>
      <c r="AY649" s="227" t="s">
        <v>195</v>
      </c>
    </row>
    <row r="650" s="11" customFormat="1">
      <c r="A650" s="11"/>
      <c r="B650" s="228"/>
      <c r="C650" s="229"/>
      <c r="D650" s="213" t="s">
        <v>199</v>
      </c>
      <c r="E650" s="230" t="s">
        <v>1</v>
      </c>
      <c r="F650" s="231" t="s">
        <v>4276</v>
      </c>
      <c r="G650" s="229"/>
      <c r="H650" s="232">
        <v>1.02</v>
      </c>
      <c r="I650" s="233"/>
      <c r="J650" s="229"/>
      <c r="K650" s="229"/>
      <c r="L650" s="234"/>
      <c r="M650" s="235"/>
      <c r="N650" s="236"/>
      <c r="O650" s="236"/>
      <c r="P650" s="236"/>
      <c r="Q650" s="236"/>
      <c r="R650" s="236"/>
      <c r="S650" s="236"/>
      <c r="T650" s="237"/>
      <c r="U650" s="11"/>
      <c r="V650" s="11"/>
      <c r="W650" s="11"/>
      <c r="X650" s="11"/>
      <c r="Y650" s="11"/>
      <c r="Z650" s="11"/>
      <c r="AA650" s="11"/>
      <c r="AB650" s="11"/>
      <c r="AC650" s="11"/>
      <c r="AD650" s="11"/>
      <c r="AE650" s="11"/>
      <c r="AT650" s="238" t="s">
        <v>199</v>
      </c>
      <c r="AU650" s="238" t="s">
        <v>85</v>
      </c>
      <c r="AV650" s="11" t="s">
        <v>85</v>
      </c>
      <c r="AW650" s="11" t="s">
        <v>32</v>
      </c>
      <c r="AX650" s="11" t="s">
        <v>76</v>
      </c>
      <c r="AY650" s="238" t="s">
        <v>195</v>
      </c>
    </row>
    <row r="651" s="11" customFormat="1">
      <c r="A651" s="11"/>
      <c r="B651" s="228"/>
      <c r="C651" s="229"/>
      <c r="D651" s="213" t="s">
        <v>199</v>
      </c>
      <c r="E651" s="230" t="s">
        <v>1</v>
      </c>
      <c r="F651" s="231" t="s">
        <v>4241</v>
      </c>
      <c r="G651" s="229"/>
      <c r="H651" s="232">
        <v>12</v>
      </c>
      <c r="I651" s="233"/>
      <c r="J651" s="229"/>
      <c r="K651" s="229"/>
      <c r="L651" s="234"/>
      <c r="M651" s="235"/>
      <c r="N651" s="236"/>
      <c r="O651" s="236"/>
      <c r="P651" s="236"/>
      <c r="Q651" s="236"/>
      <c r="R651" s="236"/>
      <c r="S651" s="236"/>
      <c r="T651" s="237"/>
      <c r="U651" s="11"/>
      <c r="V651" s="11"/>
      <c r="W651" s="11"/>
      <c r="X651" s="11"/>
      <c r="Y651" s="11"/>
      <c r="Z651" s="11"/>
      <c r="AA651" s="11"/>
      <c r="AB651" s="11"/>
      <c r="AC651" s="11"/>
      <c r="AD651" s="11"/>
      <c r="AE651" s="11"/>
      <c r="AT651" s="238" t="s">
        <v>199</v>
      </c>
      <c r="AU651" s="238" t="s">
        <v>85</v>
      </c>
      <c r="AV651" s="11" t="s">
        <v>85</v>
      </c>
      <c r="AW651" s="11" t="s">
        <v>32</v>
      </c>
      <c r="AX651" s="11" t="s">
        <v>76</v>
      </c>
      <c r="AY651" s="238" t="s">
        <v>195</v>
      </c>
    </row>
    <row r="652" s="15" customFormat="1">
      <c r="A652" s="15"/>
      <c r="B652" s="287"/>
      <c r="C652" s="288"/>
      <c r="D652" s="213" t="s">
        <v>199</v>
      </c>
      <c r="E652" s="289" t="s">
        <v>1</v>
      </c>
      <c r="F652" s="290" t="s">
        <v>1422</v>
      </c>
      <c r="G652" s="288"/>
      <c r="H652" s="291">
        <v>13.02</v>
      </c>
      <c r="I652" s="292"/>
      <c r="J652" s="288"/>
      <c r="K652" s="288"/>
      <c r="L652" s="293"/>
      <c r="M652" s="294"/>
      <c r="N652" s="295"/>
      <c r="O652" s="295"/>
      <c r="P652" s="295"/>
      <c r="Q652" s="295"/>
      <c r="R652" s="295"/>
      <c r="S652" s="295"/>
      <c r="T652" s="296"/>
      <c r="U652" s="15"/>
      <c r="V652" s="15"/>
      <c r="W652" s="15"/>
      <c r="X652" s="15"/>
      <c r="Y652" s="15"/>
      <c r="Z652" s="15"/>
      <c r="AA652" s="15"/>
      <c r="AB652" s="15"/>
      <c r="AC652" s="15"/>
      <c r="AD652" s="15"/>
      <c r="AE652" s="15"/>
      <c r="AT652" s="297" t="s">
        <v>199</v>
      </c>
      <c r="AU652" s="297" t="s">
        <v>85</v>
      </c>
      <c r="AV652" s="15" t="s">
        <v>234</v>
      </c>
      <c r="AW652" s="15" t="s">
        <v>32</v>
      </c>
      <c r="AX652" s="15" t="s">
        <v>83</v>
      </c>
      <c r="AY652" s="297" t="s">
        <v>195</v>
      </c>
    </row>
    <row r="653" s="13" customFormat="1" ht="22.8" customHeight="1">
      <c r="A653" s="13"/>
      <c r="B653" s="248"/>
      <c r="C653" s="249"/>
      <c r="D653" s="250" t="s">
        <v>75</v>
      </c>
      <c r="E653" s="285" t="s">
        <v>239</v>
      </c>
      <c r="F653" s="285" t="s">
        <v>4277</v>
      </c>
      <c r="G653" s="249"/>
      <c r="H653" s="249"/>
      <c r="I653" s="252"/>
      <c r="J653" s="286">
        <f>BK653</f>
        <v>0</v>
      </c>
      <c r="K653" s="249"/>
      <c r="L653" s="254"/>
      <c r="M653" s="255"/>
      <c r="N653" s="256"/>
      <c r="O653" s="256"/>
      <c r="P653" s="257">
        <f>SUM(P654:P849)</f>
        <v>0</v>
      </c>
      <c r="Q653" s="256"/>
      <c r="R653" s="257">
        <f>SUM(R654:R849)</f>
        <v>3.0540600000000002</v>
      </c>
      <c r="S653" s="256"/>
      <c r="T653" s="258">
        <f>SUM(T654:T849)</f>
        <v>0</v>
      </c>
      <c r="U653" s="13"/>
      <c r="V653" s="13"/>
      <c r="W653" s="13"/>
      <c r="X653" s="13"/>
      <c r="Y653" s="13"/>
      <c r="Z653" s="13"/>
      <c r="AA653" s="13"/>
      <c r="AB653" s="13"/>
      <c r="AC653" s="13"/>
      <c r="AD653" s="13"/>
      <c r="AE653" s="13"/>
      <c r="AR653" s="259" t="s">
        <v>83</v>
      </c>
      <c r="AT653" s="260" t="s">
        <v>75</v>
      </c>
      <c r="AU653" s="260" t="s">
        <v>83</v>
      </c>
      <c r="AY653" s="259" t="s">
        <v>195</v>
      </c>
      <c r="BK653" s="261">
        <f>SUM(BK654:BK849)</f>
        <v>0</v>
      </c>
    </row>
    <row r="654" s="2" customFormat="1" ht="24.15" customHeight="1">
      <c r="A654" s="39"/>
      <c r="B654" s="40"/>
      <c r="C654" s="200" t="s">
        <v>483</v>
      </c>
      <c r="D654" s="200" t="s">
        <v>191</v>
      </c>
      <c r="E654" s="201" t="s">
        <v>1781</v>
      </c>
      <c r="F654" s="202" t="s">
        <v>1782</v>
      </c>
      <c r="G654" s="203" t="s">
        <v>1411</v>
      </c>
      <c r="H654" s="204">
        <v>1121.4580000000001</v>
      </c>
      <c r="I654" s="205"/>
      <c r="J654" s="206">
        <f>ROUND(I654*H654,2)</f>
        <v>0</v>
      </c>
      <c r="K654" s="202" t="s">
        <v>1412</v>
      </c>
      <c r="L654" s="45"/>
      <c r="M654" s="207" t="s">
        <v>1</v>
      </c>
      <c r="N654" s="208" t="s">
        <v>41</v>
      </c>
      <c r="O654" s="92"/>
      <c r="P654" s="209">
        <f>O654*H654</f>
        <v>0</v>
      </c>
      <c r="Q654" s="209">
        <v>0</v>
      </c>
      <c r="R654" s="209">
        <f>Q654*H654</f>
        <v>0</v>
      </c>
      <c r="S654" s="209">
        <v>0</v>
      </c>
      <c r="T654" s="210">
        <f>S654*H654</f>
        <v>0</v>
      </c>
      <c r="U654" s="39"/>
      <c r="V654" s="39"/>
      <c r="W654" s="39"/>
      <c r="X654" s="39"/>
      <c r="Y654" s="39"/>
      <c r="Z654" s="39"/>
      <c r="AA654" s="39"/>
      <c r="AB654" s="39"/>
      <c r="AC654" s="39"/>
      <c r="AD654" s="39"/>
      <c r="AE654" s="39"/>
      <c r="AR654" s="211" t="s">
        <v>234</v>
      </c>
      <c r="AT654" s="211" t="s">
        <v>191</v>
      </c>
      <c r="AU654" s="211" t="s">
        <v>85</v>
      </c>
      <c r="AY654" s="18" t="s">
        <v>195</v>
      </c>
      <c r="BE654" s="212">
        <f>IF(N654="základní",J654,0)</f>
        <v>0</v>
      </c>
      <c r="BF654" s="212">
        <f>IF(N654="snížená",J654,0)</f>
        <v>0</v>
      </c>
      <c r="BG654" s="212">
        <f>IF(N654="zákl. přenesená",J654,0)</f>
        <v>0</v>
      </c>
      <c r="BH654" s="212">
        <f>IF(N654="sníž. přenesená",J654,0)</f>
        <v>0</v>
      </c>
      <c r="BI654" s="212">
        <f>IF(N654="nulová",J654,0)</f>
        <v>0</v>
      </c>
      <c r="BJ654" s="18" t="s">
        <v>83</v>
      </c>
      <c r="BK654" s="212">
        <f>ROUND(I654*H654,2)</f>
        <v>0</v>
      </c>
      <c r="BL654" s="18" t="s">
        <v>234</v>
      </c>
      <c r="BM654" s="211" t="s">
        <v>4278</v>
      </c>
    </row>
    <row r="655" s="10" customFormat="1">
      <c r="A655" s="10"/>
      <c r="B655" s="218"/>
      <c r="C655" s="219"/>
      <c r="D655" s="213" t="s">
        <v>199</v>
      </c>
      <c r="E655" s="220" t="s">
        <v>1</v>
      </c>
      <c r="F655" s="221" t="s">
        <v>3936</v>
      </c>
      <c r="G655" s="219"/>
      <c r="H655" s="220" t="s">
        <v>1</v>
      </c>
      <c r="I655" s="222"/>
      <c r="J655" s="219"/>
      <c r="K655" s="219"/>
      <c r="L655" s="223"/>
      <c r="M655" s="224"/>
      <c r="N655" s="225"/>
      <c r="O655" s="225"/>
      <c r="P655" s="225"/>
      <c r="Q655" s="225"/>
      <c r="R655" s="225"/>
      <c r="S655" s="225"/>
      <c r="T655" s="226"/>
      <c r="U655" s="10"/>
      <c r="V655" s="10"/>
      <c r="W655" s="10"/>
      <c r="X655" s="10"/>
      <c r="Y655" s="10"/>
      <c r="Z655" s="10"/>
      <c r="AA655" s="10"/>
      <c r="AB655" s="10"/>
      <c r="AC655" s="10"/>
      <c r="AD655" s="10"/>
      <c r="AE655" s="10"/>
      <c r="AT655" s="227" t="s">
        <v>199</v>
      </c>
      <c r="AU655" s="227" t="s">
        <v>85</v>
      </c>
      <c r="AV655" s="10" t="s">
        <v>83</v>
      </c>
      <c r="AW655" s="10" t="s">
        <v>32</v>
      </c>
      <c r="AX655" s="10" t="s">
        <v>76</v>
      </c>
      <c r="AY655" s="227" t="s">
        <v>195</v>
      </c>
    </row>
    <row r="656" s="10" customFormat="1">
      <c r="A656" s="10"/>
      <c r="B656" s="218"/>
      <c r="C656" s="219"/>
      <c r="D656" s="213" t="s">
        <v>199</v>
      </c>
      <c r="E656" s="220" t="s">
        <v>1</v>
      </c>
      <c r="F656" s="221" t="s">
        <v>3964</v>
      </c>
      <c r="G656" s="219"/>
      <c r="H656" s="220" t="s">
        <v>1</v>
      </c>
      <c r="I656" s="222"/>
      <c r="J656" s="219"/>
      <c r="K656" s="219"/>
      <c r="L656" s="223"/>
      <c r="M656" s="224"/>
      <c r="N656" s="225"/>
      <c r="O656" s="225"/>
      <c r="P656" s="225"/>
      <c r="Q656" s="225"/>
      <c r="R656" s="225"/>
      <c r="S656" s="225"/>
      <c r="T656" s="226"/>
      <c r="U656" s="10"/>
      <c r="V656" s="10"/>
      <c r="W656" s="10"/>
      <c r="X656" s="10"/>
      <c r="Y656" s="10"/>
      <c r="Z656" s="10"/>
      <c r="AA656" s="10"/>
      <c r="AB656" s="10"/>
      <c r="AC656" s="10"/>
      <c r="AD656" s="10"/>
      <c r="AE656" s="10"/>
      <c r="AT656" s="227" t="s">
        <v>199</v>
      </c>
      <c r="AU656" s="227" t="s">
        <v>85</v>
      </c>
      <c r="AV656" s="10" t="s">
        <v>83</v>
      </c>
      <c r="AW656" s="10" t="s">
        <v>32</v>
      </c>
      <c r="AX656" s="10" t="s">
        <v>76</v>
      </c>
      <c r="AY656" s="227" t="s">
        <v>195</v>
      </c>
    </row>
    <row r="657" s="10" customFormat="1">
      <c r="A657" s="10"/>
      <c r="B657" s="218"/>
      <c r="C657" s="219"/>
      <c r="D657" s="213" t="s">
        <v>199</v>
      </c>
      <c r="E657" s="220" t="s">
        <v>1</v>
      </c>
      <c r="F657" s="221" t="s">
        <v>4202</v>
      </c>
      <c r="G657" s="219"/>
      <c r="H657" s="220" t="s">
        <v>1</v>
      </c>
      <c r="I657" s="222"/>
      <c r="J657" s="219"/>
      <c r="K657" s="219"/>
      <c r="L657" s="223"/>
      <c r="M657" s="224"/>
      <c r="N657" s="225"/>
      <c r="O657" s="225"/>
      <c r="P657" s="225"/>
      <c r="Q657" s="225"/>
      <c r="R657" s="225"/>
      <c r="S657" s="225"/>
      <c r="T657" s="226"/>
      <c r="U657" s="10"/>
      <c r="V657" s="10"/>
      <c r="W657" s="10"/>
      <c r="X657" s="10"/>
      <c r="Y657" s="10"/>
      <c r="Z657" s="10"/>
      <c r="AA657" s="10"/>
      <c r="AB657" s="10"/>
      <c r="AC657" s="10"/>
      <c r="AD657" s="10"/>
      <c r="AE657" s="10"/>
      <c r="AT657" s="227" t="s">
        <v>199</v>
      </c>
      <c r="AU657" s="227" t="s">
        <v>85</v>
      </c>
      <c r="AV657" s="10" t="s">
        <v>83</v>
      </c>
      <c r="AW657" s="10" t="s">
        <v>32</v>
      </c>
      <c r="AX657" s="10" t="s">
        <v>76</v>
      </c>
      <c r="AY657" s="227" t="s">
        <v>195</v>
      </c>
    </row>
    <row r="658" s="11" customFormat="1">
      <c r="A658" s="11"/>
      <c r="B658" s="228"/>
      <c r="C658" s="229"/>
      <c r="D658" s="213" t="s">
        <v>199</v>
      </c>
      <c r="E658" s="230" t="s">
        <v>1</v>
      </c>
      <c r="F658" s="231" t="s">
        <v>3966</v>
      </c>
      <c r="G658" s="229"/>
      <c r="H658" s="232">
        <v>977.04999999999995</v>
      </c>
      <c r="I658" s="233"/>
      <c r="J658" s="229"/>
      <c r="K658" s="229"/>
      <c r="L658" s="234"/>
      <c r="M658" s="235"/>
      <c r="N658" s="236"/>
      <c r="O658" s="236"/>
      <c r="P658" s="236"/>
      <c r="Q658" s="236"/>
      <c r="R658" s="236"/>
      <c r="S658" s="236"/>
      <c r="T658" s="237"/>
      <c r="U658" s="11"/>
      <c r="V658" s="11"/>
      <c r="W658" s="11"/>
      <c r="X658" s="11"/>
      <c r="Y658" s="11"/>
      <c r="Z658" s="11"/>
      <c r="AA658" s="11"/>
      <c r="AB658" s="11"/>
      <c r="AC658" s="11"/>
      <c r="AD658" s="11"/>
      <c r="AE658" s="11"/>
      <c r="AT658" s="238" t="s">
        <v>199</v>
      </c>
      <c r="AU658" s="238" t="s">
        <v>85</v>
      </c>
      <c r="AV658" s="11" t="s">
        <v>85</v>
      </c>
      <c r="AW658" s="11" t="s">
        <v>32</v>
      </c>
      <c r="AX658" s="11" t="s">
        <v>76</v>
      </c>
      <c r="AY658" s="238" t="s">
        <v>195</v>
      </c>
    </row>
    <row r="659" s="10" customFormat="1">
      <c r="A659" s="10"/>
      <c r="B659" s="218"/>
      <c r="C659" s="219"/>
      <c r="D659" s="213" t="s">
        <v>199</v>
      </c>
      <c r="E659" s="220" t="s">
        <v>1</v>
      </c>
      <c r="F659" s="221" t="s">
        <v>3967</v>
      </c>
      <c r="G659" s="219"/>
      <c r="H659" s="220" t="s">
        <v>1</v>
      </c>
      <c r="I659" s="222"/>
      <c r="J659" s="219"/>
      <c r="K659" s="219"/>
      <c r="L659" s="223"/>
      <c r="M659" s="224"/>
      <c r="N659" s="225"/>
      <c r="O659" s="225"/>
      <c r="P659" s="225"/>
      <c r="Q659" s="225"/>
      <c r="R659" s="225"/>
      <c r="S659" s="225"/>
      <c r="T659" s="226"/>
      <c r="U659" s="10"/>
      <c r="V659" s="10"/>
      <c r="W659" s="10"/>
      <c r="X659" s="10"/>
      <c r="Y659" s="10"/>
      <c r="Z659" s="10"/>
      <c r="AA659" s="10"/>
      <c r="AB659" s="10"/>
      <c r="AC659" s="10"/>
      <c r="AD659" s="10"/>
      <c r="AE659" s="10"/>
      <c r="AT659" s="227" t="s">
        <v>199</v>
      </c>
      <c r="AU659" s="227" t="s">
        <v>85</v>
      </c>
      <c r="AV659" s="10" t="s">
        <v>83</v>
      </c>
      <c r="AW659" s="10" t="s">
        <v>32</v>
      </c>
      <c r="AX659" s="10" t="s">
        <v>76</v>
      </c>
      <c r="AY659" s="227" t="s">
        <v>195</v>
      </c>
    </row>
    <row r="660" s="10" customFormat="1">
      <c r="A660" s="10"/>
      <c r="B660" s="218"/>
      <c r="C660" s="219"/>
      <c r="D660" s="213" t="s">
        <v>199</v>
      </c>
      <c r="E660" s="220" t="s">
        <v>1</v>
      </c>
      <c r="F660" s="221" t="s">
        <v>3968</v>
      </c>
      <c r="G660" s="219"/>
      <c r="H660" s="220" t="s">
        <v>1</v>
      </c>
      <c r="I660" s="222"/>
      <c r="J660" s="219"/>
      <c r="K660" s="219"/>
      <c r="L660" s="223"/>
      <c r="M660" s="224"/>
      <c r="N660" s="225"/>
      <c r="O660" s="225"/>
      <c r="P660" s="225"/>
      <c r="Q660" s="225"/>
      <c r="R660" s="225"/>
      <c r="S660" s="225"/>
      <c r="T660" s="226"/>
      <c r="U660" s="10"/>
      <c r="V660" s="10"/>
      <c r="W660" s="10"/>
      <c r="X660" s="10"/>
      <c r="Y660" s="10"/>
      <c r="Z660" s="10"/>
      <c r="AA660" s="10"/>
      <c r="AB660" s="10"/>
      <c r="AC660" s="10"/>
      <c r="AD660" s="10"/>
      <c r="AE660" s="10"/>
      <c r="AT660" s="227" t="s">
        <v>199</v>
      </c>
      <c r="AU660" s="227" t="s">
        <v>85</v>
      </c>
      <c r="AV660" s="10" t="s">
        <v>83</v>
      </c>
      <c r="AW660" s="10" t="s">
        <v>32</v>
      </c>
      <c r="AX660" s="10" t="s">
        <v>76</v>
      </c>
      <c r="AY660" s="227" t="s">
        <v>195</v>
      </c>
    </row>
    <row r="661" s="11" customFormat="1">
      <c r="A661" s="11"/>
      <c r="B661" s="228"/>
      <c r="C661" s="229"/>
      <c r="D661" s="213" t="s">
        <v>199</v>
      </c>
      <c r="E661" s="230" t="s">
        <v>1</v>
      </c>
      <c r="F661" s="231" t="s">
        <v>3969</v>
      </c>
      <c r="G661" s="229"/>
      <c r="H661" s="232">
        <v>4.9199999999999999</v>
      </c>
      <c r="I661" s="233"/>
      <c r="J661" s="229"/>
      <c r="K661" s="229"/>
      <c r="L661" s="234"/>
      <c r="M661" s="235"/>
      <c r="N661" s="236"/>
      <c r="O661" s="236"/>
      <c r="P661" s="236"/>
      <c r="Q661" s="236"/>
      <c r="R661" s="236"/>
      <c r="S661" s="236"/>
      <c r="T661" s="237"/>
      <c r="U661" s="11"/>
      <c r="V661" s="11"/>
      <c r="W661" s="11"/>
      <c r="X661" s="11"/>
      <c r="Y661" s="11"/>
      <c r="Z661" s="11"/>
      <c r="AA661" s="11"/>
      <c r="AB661" s="11"/>
      <c r="AC661" s="11"/>
      <c r="AD661" s="11"/>
      <c r="AE661" s="11"/>
      <c r="AT661" s="238" t="s">
        <v>199</v>
      </c>
      <c r="AU661" s="238" t="s">
        <v>85</v>
      </c>
      <c r="AV661" s="11" t="s">
        <v>85</v>
      </c>
      <c r="AW661" s="11" t="s">
        <v>32</v>
      </c>
      <c r="AX661" s="11" t="s">
        <v>76</v>
      </c>
      <c r="AY661" s="238" t="s">
        <v>195</v>
      </c>
    </row>
    <row r="662" s="10" customFormat="1">
      <c r="A662" s="10"/>
      <c r="B662" s="218"/>
      <c r="C662" s="219"/>
      <c r="D662" s="213" t="s">
        <v>199</v>
      </c>
      <c r="E662" s="220" t="s">
        <v>1</v>
      </c>
      <c r="F662" s="221" t="s">
        <v>3970</v>
      </c>
      <c r="G662" s="219"/>
      <c r="H662" s="220" t="s">
        <v>1</v>
      </c>
      <c r="I662" s="222"/>
      <c r="J662" s="219"/>
      <c r="K662" s="219"/>
      <c r="L662" s="223"/>
      <c r="M662" s="224"/>
      <c r="N662" s="225"/>
      <c r="O662" s="225"/>
      <c r="P662" s="225"/>
      <c r="Q662" s="225"/>
      <c r="R662" s="225"/>
      <c r="S662" s="225"/>
      <c r="T662" s="226"/>
      <c r="U662" s="10"/>
      <c r="V662" s="10"/>
      <c r="W662" s="10"/>
      <c r="X662" s="10"/>
      <c r="Y662" s="10"/>
      <c r="Z662" s="10"/>
      <c r="AA662" s="10"/>
      <c r="AB662" s="10"/>
      <c r="AC662" s="10"/>
      <c r="AD662" s="10"/>
      <c r="AE662" s="10"/>
      <c r="AT662" s="227" t="s">
        <v>199</v>
      </c>
      <c r="AU662" s="227" t="s">
        <v>85</v>
      </c>
      <c r="AV662" s="10" t="s">
        <v>83</v>
      </c>
      <c r="AW662" s="10" t="s">
        <v>32</v>
      </c>
      <c r="AX662" s="10" t="s">
        <v>76</v>
      </c>
      <c r="AY662" s="227" t="s">
        <v>195</v>
      </c>
    </row>
    <row r="663" s="10" customFormat="1">
      <c r="A663" s="10"/>
      <c r="B663" s="218"/>
      <c r="C663" s="219"/>
      <c r="D663" s="213" t="s">
        <v>199</v>
      </c>
      <c r="E663" s="220" t="s">
        <v>1</v>
      </c>
      <c r="F663" s="221" t="s">
        <v>3968</v>
      </c>
      <c r="G663" s="219"/>
      <c r="H663" s="220" t="s">
        <v>1</v>
      </c>
      <c r="I663" s="222"/>
      <c r="J663" s="219"/>
      <c r="K663" s="219"/>
      <c r="L663" s="223"/>
      <c r="M663" s="224"/>
      <c r="N663" s="225"/>
      <c r="O663" s="225"/>
      <c r="P663" s="225"/>
      <c r="Q663" s="225"/>
      <c r="R663" s="225"/>
      <c r="S663" s="225"/>
      <c r="T663" s="226"/>
      <c r="U663" s="10"/>
      <c r="V663" s="10"/>
      <c r="W663" s="10"/>
      <c r="X663" s="10"/>
      <c r="Y663" s="10"/>
      <c r="Z663" s="10"/>
      <c r="AA663" s="10"/>
      <c r="AB663" s="10"/>
      <c r="AC663" s="10"/>
      <c r="AD663" s="10"/>
      <c r="AE663" s="10"/>
      <c r="AT663" s="227" t="s">
        <v>199</v>
      </c>
      <c r="AU663" s="227" t="s">
        <v>85</v>
      </c>
      <c r="AV663" s="10" t="s">
        <v>83</v>
      </c>
      <c r="AW663" s="10" t="s">
        <v>32</v>
      </c>
      <c r="AX663" s="10" t="s">
        <v>76</v>
      </c>
      <c r="AY663" s="227" t="s">
        <v>195</v>
      </c>
    </row>
    <row r="664" s="11" customFormat="1">
      <c r="A664" s="11"/>
      <c r="B664" s="228"/>
      <c r="C664" s="229"/>
      <c r="D664" s="213" t="s">
        <v>199</v>
      </c>
      <c r="E664" s="230" t="s">
        <v>1</v>
      </c>
      <c r="F664" s="231" t="s">
        <v>3971</v>
      </c>
      <c r="G664" s="229"/>
      <c r="H664" s="232">
        <v>41.064</v>
      </c>
      <c r="I664" s="233"/>
      <c r="J664" s="229"/>
      <c r="K664" s="229"/>
      <c r="L664" s="234"/>
      <c r="M664" s="235"/>
      <c r="N664" s="236"/>
      <c r="O664" s="236"/>
      <c r="P664" s="236"/>
      <c r="Q664" s="236"/>
      <c r="R664" s="236"/>
      <c r="S664" s="236"/>
      <c r="T664" s="237"/>
      <c r="U664" s="11"/>
      <c r="V664" s="11"/>
      <c r="W664" s="11"/>
      <c r="X664" s="11"/>
      <c r="Y664" s="11"/>
      <c r="Z664" s="11"/>
      <c r="AA664" s="11"/>
      <c r="AB664" s="11"/>
      <c r="AC664" s="11"/>
      <c r="AD664" s="11"/>
      <c r="AE664" s="11"/>
      <c r="AT664" s="238" t="s">
        <v>199</v>
      </c>
      <c r="AU664" s="238" t="s">
        <v>85</v>
      </c>
      <c r="AV664" s="11" t="s">
        <v>85</v>
      </c>
      <c r="AW664" s="11" t="s">
        <v>32</v>
      </c>
      <c r="AX664" s="11" t="s">
        <v>76</v>
      </c>
      <c r="AY664" s="238" t="s">
        <v>195</v>
      </c>
    </row>
    <row r="665" s="10" customFormat="1">
      <c r="A665" s="10"/>
      <c r="B665" s="218"/>
      <c r="C665" s="219"/>
      <c r="D665" s="213" t="s">
        <v>199</v>
      </c>
      <c r="E665" s="220" t="s">
        <v>1</v>
      </c>
      <c r="F665" s="221" t="s">
        <v>3972</v>
      </c>
      <c r="G665" s="219"/>
      <c r="H665" s="220" t="s">
        <v>1</v>
      </c>
      <c r="I665" s="222"/>
      <c r="J665" s="219"/>
      <c r="K665" s="219"/>
      <c r="L665" s="223"/>
      <c r="M665" s="224"/>
      <c r="N665" s="225"/>
      <c r="O665" s="225"/>
      <c r="P665" s="225"/>
      <c r="Q665" s="225"/>
      <c r="R665" s="225"/>
      <c r="S665" s="225"/>
      <c r="T665" s="226"/>
      <c r="U665" s="10"/>
      <c r="V665" s="10"/>
      <c r="W665" s="10"/>
      <c r="X665" s="10"/>
      <c r="Y665" s="10"/>
      <c r="Z665" s="10"/>
      <c r="AA665" s="10"/>
      <c r="AB665" s="10"/>
      <c r="AC665" s="10"/>
      <c r="AD665" s="10"/>
      <c r="AE665" s="10"/>
      <c r="AT665" s="227" t="s">
        <v>199</v>
      </c>
      <c r="AU665" s="227" t="s">
        <v>85</v>
      </c>
      <c r="AV665" s="10" t="s">
        <v>83</v>
      </c>
      <c r="AW665" s="10" t="s">
        <v>32</v>
      </c>
      <c r="AX665" s="10" t="s">
        <v>76</v>
      </c>
      <c r="AY665" s="227" t="s">
        <v>195</v>
      </c>
    </row>
    <row r="666" s="10" customFormat="1">
      <c r="A666" s="10"/>
      <c r="B666" s="218"/>
      <c r="C666" s="219"/>
      <c r="D666" s="213" t="s">
        <v>199</v>
      </c>
      <c r="E666" s="220" t="s">
        <v>1</v>
      </c>
      <c r="F666" s="221" t="s">
        <v>3973</v>
      </c>
      <c r="G666" s="219"/>
      <c r="H666" s="220" t="s">
        <v>1</v>
      </c>
      <c r="I666" s="222"/>
      <c r="J666" s="219"/>
      <c r="K666" s="219"/>
      <c r="L666" s="223"/>
      <c r="M666" s="224"/>
      <c r="N666" s="225"/>
      <c r="O666" s="225"/>
      <c r="P666" s="225"/>
      <c r="Q666" s="225"/>
      <c r="R666" s="225"/>
      <c r="S666" s="225"/>
      <c r="T666" s="226"/>
      <c r="U666" s="10"/>
      <c r="V666" s="10"/>
      <c r="W666" s="10"/>
      <c r="X666" s="10"/>
      <c r="Y666" s="10"/>
      <c r="Z666" s="10"/>
      <c r="AA666" s="10"/>
      <c r="AB666" s="10"/>
      <c r="AC666" s="10"/>
      <c r="AD666" s="10"/>
      <c r="AE666" s="10"/>
      <c r="AT666" s="227" t="s">
        <v>199</v>
      </c>
      <c r="AU666" s="227" t="s">
        <v>85</v>
      </c>
      <c r="AV666" s="10" t="s">
        <v>83</v>
      </c>
      <c r="AW666" s="10" t="s">
        <v>32</v>
      </c>
      <c r="AX666" s="10" t="s">
        <v>76</v>
      </c>
      <c r="AY666" s="227" t="s">
        <v>195</v>
      </c>
    </row>
    <row r="667" s="11" customFormat="1">
      <c r="A667" s="11"/>
      <c r="B667" s="228"/>
      <c r="C667" s="229"/>
      <c r="D667" s="213" t="s">
        <v>199</v>
      </c>
      <c r="E667" s="230" t="s">
        <v>1</v>
      </c>
      <c r="F667" s="231" t="s">
        <v>3974</v>
      </c>
      <c r="G667" s="229"/>
      <c r="H667" s="232">
        <v>98.424000000000007</v>
      </c>
      <c r="I667" s="233"/>
      <c r="J667" s="229"/>
      <c r="K667" s="229"/>
      <c r="L667" s="234"/>
      <c r="M667" s="235"/>
      <c r="N667" s="236"/>
      <c r="O667" s="236"/>
      <c r="P667" s="236"/>
      <c r="Q667" s="236"/>
      <c r="R667" s="236"/>
      <c r="S667" s="236"/>
      <c r="T667" s="237"/>
      <c r="U667" s="11"/>
      <c r="V667" s="11"/>
      <c r="W667" s="11"/>
      <c r="X667" s="11"/>
      <c r="Y667" s="11"/>
      <c r="Z667" s="11"/>
      <c r="AA667" s="11"/>
      <c r="AB667" s="11"/>
      <c r="AC667" s="11"/>
      <c r="AD667" s="11"/>
      <c r="AE667" s="11"/>
      <c r="AT667" s="238" t="s">
        <v>199</v>
      </c>
      <c r="AU667" s="238" t="s">
        <v>85</v>
      </c>
      <c r="AV667" s="11" t="s">
        <v>85</v>
      </c>
      <c r="AW667" s="11" t="s">
        <v>32</v>
      </c>
      <c r="AX667" s="11" t="s">
        <v>76</v>
      </c>
      <c r="AY667" s="238" t="s">
        <v>195</v>
      </c>
    </row>
    <row r="668" s="15" customFormat="1">
      <c r="A668" s="15"/>
      <c r="B668" s="287"/>
      <c r="C668" s="288"/>
      <c r="D668" s="213" t="s">
        <v>199</v>
      </c>
      <c r="E668" s="289" t="s">
        <v>1</v>
      </c>
      <c r="F668" s="290" t="s">
        <v>1422</v>
      </c>
      <c r="G668" s="288"/>
      <c r="H668" s="291">
        <v>1121.4580000000001</v>
      </c>
      <c r="I668" s="292"/>
      <c r="J668" s="288"/>
      <c r="K668" s="288"/>
      <c r="L668" s="293"/>
      <c r="M668" s="294"/>
      <c r="N668" s="295"/>
      <c r="O668" s="295"/>
      <c r="P668" s="295"/>
      <c r="Q668" s="295"/>
      <c r="R668" s="295"/>
      <c r="S668" s="295"/>
      <c r="T668" s="296"/>
      <c r="U668" s="15"/>
      <c r="V668" s="15"/>
      <c r="W668" s="15"/>
      <c r="X668" s="15"/>
      <c r="Y668" s="15"/>
      <c r="Z668" s="15"/>
      <c r="AA668" s="15"/>
      <c r="AB668" s="15"/>
      <c r="AC668" s="15"/>
      <c r="AD668" s="15"/>
      <c r="AE668" s="15"/>
      <c r="AT668" s="297" t="s">
        <v>199</v>
      </c>
      <c r="AU668" s="297" t="s">
        <v>85</v>
      </c>
      <c r="AV668" s="15" t="s">
        <v>234</v>
      </c>
      <c r="AW668" s="15" t="s">
        <v>32</v>
      </c>
      <c r="AX668" s="15" t="s">
        <v>83</v>
      </c>
      <c r="AY668" s="297" t="s">
        <v>195</v>
      </c>
    </row>
    <row r="669" s="2" customFormat="1" ht="16.5" customHeight="1">
      <c r="A669" s="39"/>
      <c r="B669" s="40"/>
      <c r="C669" s="200" t="s">
        <v>489</v>
      </c>
      <c r="D669" s="200" t="s">
        <v>191</v>
      </c>
      <c r="E669" s="201" t="s">
        <v>2801</v>
      </c>
      <c r="F669" s="202" t="s">
        <v>2802</v>
      </c>
      <c r="G669" s="203" t="s">
        <v>1411</v>
      </c>
      <c r="H669" s="204">
        <v>31.32</v>
      </c>
      <c r="I669" s="205"/>
      <c r="J669" s="206">
        <f>ROUND(I669*H669,2)</f>
        <v>0</v>
      </c>
      <c r="K669" s="202" t="s">
        <v>1412</v>
      </c>
      <c r="L669" s="45"/>
      <c r="M669" s="207" t="s">
        <v>1</v>
      </c>
      <c r="N669" s="208" t="s">
        <v>41</v>
      </c>
      <c r="O669" s="92"/>
      <c r="P669" s="209">
        <f>O669*H669</f>
        <v>0</v>
      </c>
      <c r="Q669" s="209">
        <v>0</v>
      </c>
      <c r="R669" s="209">
        <f>Q669*H669</f>
        <v>0</v>
      </c>
      <c r="S669" s="209">
        <v>0</v>
      </c>
      <c r="T669" s="210">
        <f>S669*H669</f>
        <v>0</v>
      </c>
      <c r="U669" s="39"/>
      <c r="V669" s="39"/>
      <c r="W669" s="39"/>
      <c r="X669" s="39"/>
      <c r="Y669" s="39"/>
      <c r="Z669" s="39"/>
      <c r="AA669" s="39"/>
      <c r="AB669" s="39"/>
      <c r="AC669" s="39"/>
      <c r="AD669" s="39"/>
      <c r="AE669" s="39"/>
      <c r="AR669" s="211" t="s">
        <v>234</v>
      </c>
      <c r="AT669" s="211" t="s">
        <v>191</v>
      </c>
      <c r="AU669" s="211" t="s">
        <v>85</v>
      </c>
      <c r="AY669" s="18" t="s">
        <v>195</v>
      </c>
      <c r="BE669" s="212">
        <f>IF(N669="základní",J669,0)</f>
        <v>0</v>
      </c>
      <c r="BF669" s="212">
        <f>IF(N669="snížená",J669,0)</f>
        <v>0</v>
      </c>
      <c r="BG669" s="212">
        <f>IF(N669="zákl. přenesená",J669,0)</f>
        <v>0</v>
      </c>
      <c r="BH669" s="212">
        <f>IF(N669="sníž. přenesená",J669,0)</f>
        <v>0</v>
      </c>
      <c r="BI669" s="212">
        <f>IF(N669="nulová",J669,0)</f>
        <v>0</v>
      </c>
      <c r="BJ669" s="18" t="s">
        <v>83</v>
      </c>
      <c r="BK669" s="212">
        <f>ROUND(I669*H669,2)</f>
        <v>0</v>
      </c>
      <c r="BL669" s="18" t="s">
        <v>234</v>
      </c>
      <c r="BM669" s="211" t="s">
        <v>4279</v>
      </c>
    </row>
    <row r="670" s="10" customFormat="1">
      <c r="A670" s="10"/>
      <c r="B670" s="218"/>
      <c r="C670" s="219"/>
      <c r="D670" s="213" t="s">
        <v>199</v>
      </c>
      <c r="E670" s="220" t="s">
        <v>1</v>
      </c>
      <c r="F670" s="221" t="s">
        <v>3936</v>
      </c>
      <c r="G670" s="219"/>
      <c r="H670" s="220" t="s">
        <v>1</v>
      </c>
      <c r="I670" s="222"/>
      <c r="J670" s="219"/>
      <c r="K670" s="219"/>
      <c r="L670" s="223"/>
      <c r="M670" s="224"/>
      <c r="N670" s="225"/>
      <c r="O670" s="225"/>
      <c r="P670" s="225"/>
      <c r="Q670" s="225"/>
      <c r="R670" s="225"/>
      <c r="S670" s="225"/>
      <c r="T670" s="226"/>
      <c r="U670" s="10"/>
      <c r="V670" s="10"/>
      <c r="W670" s="10"/>
      <c r="X670" s="10"/>
      <c r="Y670" s="10"/>
      <c r="Z670" s="10"/>
      <c r="AA670" s="10"/>
      <c r="AB670" s="10"/>
      <c r="AC670" s="10"/>
      <c r="AD670" s="10"/>
      <c r="AE670" s="10"/>
      <c r="AT670" s="227" t="s">
        <v>199</v>
      </c>
      <c r="AU670" s="227" t="s">
        <v>85</v>
      </c>
      <c r="AV670" s="10" t="s">
        <v>83</v>
      </c>
      <c r="AW670" s="10" t="s">
        <v>32</v>
      </c>
      <c r="AX670" s="10" t="s">
        <v>76</v>
      </c>
      <c r="AY670" s="227" t="s">
        <v>195</v>
      </c>
    </row>
    <row r="671" s="10" customFormat="1">
      <c r="A671" s="10"/>
      <c r="B671" s="218"/>
      <c r="C671" s="219"/>
      <c r="D671" s="213" t="s">
        <v>199</v>
      </c>
      <c r="E671" s="220" t="s">
        <v>1</v>
      </c>
      <c r="F671" s="221" t="s">
        <v>3942</v>
      </c>
      <c r="G671" s="219"/>
      <c r="H671" s="220" t="s">
        <v>1</v>
      </c>
      <c r="I671" s="222"/>
      <c r="J671" s="219"/>
      <c r="K671" s="219"/>
      <c r="L671" s="223"/>
      <c r="M671" s="224"/>
      <c r="N671" s="225"/>
      <c r="O671" s="225"/>
      <c r="P671" s="225"/>
      <c r="Q671" s="225"/>
      <c r="R671" s="225"/>
      <c r="S671" s="225"/>
      <c r="T671" s="226"/>
      <c r="U671" s="10"/>
      <c r="V671" s="10"/>
      <c r="W671" s="10"/>
      <c r="X671" s="10"/>
      <c r="Y671" s="10"/>
      <c r="Z671" s="10"/>
      <c r="AA671" s="10"/>
      <c r="AB671" s="10"/>
      <c r="AC671" s="10"/>
      <c r="AD671" s="10"/>
      <c r="AE671" s="10"/>
      <c r="AT671" s="227" t="s">
        <v>199</v>
      </c>
      <c r="AU671" s="227" t="s">
        <v>85</v>
      </c>
      <c r="AV671" s="10" t="s">
        <v>83</v>
      </c>
      <c r="AW671" s="10" t="s">
        <v>32</v>
      </c>
      <c r="AX671" s="10" t="s">
        <v>76</v>
      </c>
      <c r="AY671" s="227" t="s">
        <v>195</v>
      </c>
    </row>
    <row r="672" s="10" customFormat="1">
      <c r="A672" s="10"/>
      <c r="B672" s="218"/>
      <c r="C672" s="219"/>
      <c r="D672" s="213" t="s">
        <v>199</v>
      </c>
      <c r="E672" s="220" t="s">
        <v>1</v>
      </c>
      <c r="F672" s="221" t="s">
        <v>4280</v>
      </c>
      <c r="G672" s="219"/>
      <c r="H672" s="220" t="s">
        <v>1</v>
      </c>
      <c r="I672" s="222"/>
      <c r="J672" s="219"/>
      <c r="K672" s="219"/>
      <c r="L672" s="223"/>
      <c r="M672" s="224"/>
      <c r="N672" s="225"/>
      <c r="O672" s="225"/>
      <c r="P672" s="225"/>
      <c r="Q672" s="225"/>
      <c r="R672" s="225"/>
      <c r="S672" s="225"/>
      <c r="T672" s="226"/>
      <c r="U672" s="10"/>
      <c r="V672" s="10"/>
      <c r="W672" s="10"/>
      <c r="X672" s="10"/>
      <c r="Y672" s="10"/>
      <c r="Z672" s="10"/>
      <c r="AA672" s="10"/>
      <c r="AB672" s="10"/>
      <c r="AC672" s="10"/>
      <c r="AD672" s="10"/>
      <c r="AE672" s="10"/>
      <c r="AT672" s="227" t="s">
        <v>199</v>
      </c>
      <c r="AU672" s="227" t="s">
        <v>85</v>
      </c>
      <c r="AV672" s="10" t="s">
        <v>83</v>
      </c>
      <c r="AW672" s="10" t="s">
        <v>32</v>
      </c>
      <c r="AX672" s="10" t="s">
        <v>76</v>
      </c>
      <c r="AY672" s="227" t="s">
        <v>195</v>
      </c>
    </row>
    <row r="673" s="11" customFormat="1">
      <c r="A673" s="11"/>
      <c r="B673" s="228"/>
      <c r="C673" s="229"/>
      <c r="D673" s="213" t="s">
        <v>199</v>
      </c>
      <c r="E673" s="230" t="s">
        <v>1</v>
      </c>
      <c r="F673" s="231" t="s">
        <v>3944</v>
      </c>
      <c r="G673" s="229"/>
      <c r="H673" s="232">
        <v>19.199999999999999</v>
      </c>
      <c r="I673" s="233"/>
      <c r="J673" s="229"/>
      <c r="K673" s="229"/>
      <c r="L673" s="234"/>
      <c r="M673" s="235"/>
      <c r="N673" s="236"/>
      <c r="O673" s="236"/>
      <c r="P673" s="236"/>
      <c r="Q673" s="236"/>
      <c r="R673" s="236"/>
      <c r="S673" s="236"/>
      <c r="T673" s="237"/>
      <c r="U673" s="11"/>
      <c r="V673" s="11"/>
      <c r="W673" s="11"/>
      <c r="X673" s="11"/>
      <c r="Y673" s="11"/>
      <c r="Z673" s="11"/>
      <c r="AA673" s="11"/>
      <c r="AB673" s="11"/>
      <c r="AC673" s="11"/>
      <c r="AD673" s="11"/>
      <c r="AE673" s="11"/>
      <c r="AT673" s="238" t="s">
        <v>199</v>
      </c>
      <c r="AU673" s="238" t="s">
        <v>85</v>
      </c>
      <c r="AV673" s="11" t="s">
        <v>85</v>
      </c>
      <c r="AW673" s="11" t="s">
        <v>32</v>
      </c>
      <c r="AX673" s="11" t="s">
        <v>76</v>
      </c>
      <c r="AY673" s="238" t="s">
        <v>195</v>
      </c>
    </row>
    <row r="674" s="10" customFormat="1">
      <c r="A674" s="10"/>
      <c r="B674" s="218"/>
      <c r="C674" s="219"/>
      <c r="D674" s="213" t="s">
        <v>199</v>
      </c>
      <c r="E674" s="220" t="s">
        <v>1</v>
      </c>
      <c r="F674" s="221" t="s">
        <v>3945</v>
      </c>
      <c r="G674" s="219"/>
      <c r="H674" s="220" t="s">
        <v>1</v>
      </c>
      <c r="I674" s="222"/>
      <c r="J674" s="219"/>
      <c r="K674" s="219"/>
      <c r="L674" s="223"/>
      <c r="M674" s="224"/>
      <c r="N674" s="225"/>
      <c r="O674" s="225"/>
      <c r="P674" s="225"/>
      <c r="Q674" s="225"/>
      <c r="R674" s="225"/>
      <c r="S674" s="225"/>
      <c r="T674" s="226"/>
      <c r="U674" s="10"/>
      <c r="V674" s="10"/>
      <c r="W674" s="10"/>
      <c r="X674" s="10"/>
      <c r="Y674" s="10"/>
      <c r="Z674" s="10"/>
      <c r="AA674" s="10"/>
      <c r="AB674" s="10"/>
      <c r="AC674" s="10"/>
      <c r="AD674" s="10"/>
      <c r="AE674" s="10"/>
      <c r="AT674" s="227" t="s">
        <v>199</v>
      </c>
      <c r="AU674" s="227" t="s">
        <v>85</v>
      </c>
      <c r="AV674" s="10" t="s">
        <v>83</v>
      </c>
      <c r="AW674" s="10" t="s">
        <v>32</v>
      </c>
      <c r="AX674" s="10" t="s">
        <v>76</v>
      </c>
      <c r="AY674" s="227" t="s">
        <v>195</v>
      </c>
    </row>
    <row r="675" s="10" customFormat="1">
      <c r="A675" s="10"/>
      <c r="B675" s="218"/>
      <c r="C675" s="219"/>
      <c r="D675" s="213" t="s">
        <v>199</v>
      </c>
      <c r="E675" s="220" t="s">
        <v>1</v>
      </c>
      <c r="F675" s="221" t="s">
        <v>4280</v>
      </c>
      <c r="G675" s="219"/>
      <c r="H675" s="220" t="s">
        <v>1</v>
      </c>
      <c r="I675" s="222"/>
      <c r="J675" s="219"/>
      <c r="K675" s="219"/>
      <c r="L675" s="223"/>
      <c r="M675" s="224"/>
      <c r="N675" s="225"/>
      <c r="O675" s="225"/>
      <c r="P675" s="225"/>
      <c r="Q675" s="225"/>
      <c r="R675" s="225"/>
      <c r="S675" s="225"/>
      <c r="T675" s="226"/>
      <c r="U675" s="10"/>
      <c r="V675" s="10"/>
      <c r="W675" s="10"/>
      <c r="X675" s="10"/>
      <c r="Y675" s="10"/>
      <c r="Z675" s="10"/>
      <c r="AA675" s="10"/>
      <c r="AB675" s="10"/>
      <c r="AC675" s="10"/>
      <c r="AD675" s="10"/>
      <c r="AE675" s="10"/>
      <c r="AT675" s="227" t="s">
        <v>199</v>
      </c>
      <c r="AU675" s="227" t="s">
        <v>85</v>
      </c>
      <c r="AV675" s="10" t="s">
        <v>83</v>
      </c>
      <c r="AW675" s="10" t="s">
        <v>32</v>
      </c>
      <c r="AX675" s="10" t="s">
        <v>76</v>
      </c>
      <c r="AY675" s="227" t="s">
        <v>195</v>
      </c>
    </row>
    <row r="676" s="11" customFormat="1">
      <c r="A676" s="11"/>
      <c r="B676" s="228"/>
      <c r="C676" s="229"/>
      <c r="D676" s="213" t="s">
        <v>199</v>
      </c>
      <c r="E676" s="230" t="s">
        <v>1</v>
      </c>
      <c r="F676" s="231" t="s">
        <v>3946</v>
      </c>
      <c r="G676" s="229"/>
      <c r="H676" s="232">
        <v>11.52</v>
      </c>
      <c r="I676" s="233"/>
      <c r="J676" s="229"/>
      <c r="K676" s="229"/>
      <c r="L676" s="234"/>
      <c r="M676" s="235"/>
      <c r="N676" s="236"/>
      <c r="O676" s="236"/>
      <c r="P676" s="236"/>
      <c r="Q676" s="236"/>
      <c r="R676" s="236"/>
      <c r="S676" s="236"/>
      <c r="T676" s="237"/>
      <c r="U676" s="11"/>
      <c r="V676" s="11"/>
      <c r="W676" s="11"/>
      <c r="X676" s="11"/>
      <c r="Y676" s="11"/>
      <c r="Z676" s="11"/>
      <c r="AA676" s="11"/>
      <c r="AB676" s="11"/>
      <c r="AC676" s="11"/>
      <c r="AD676" s="11"/>
      <c r="AE676" s="11"/>
      <c r="AT676" s="238" t="s">
        <v>199</v>
      </c>
      <c r="AU676" s="238" t="s">
        <v>85</v>
      </c>
      <c r="AV676" s="11" t="s">
        <v>85</v>
      </c>
      <c r="AW676" s="11" t="s">
        <v>32</v>
      </c>
      <c r="AX676" s="11" t="s">
        <v>76</v>
      </c>
      <c r="AY676" s="238" t="s">
        <v>195</v>
      </c>
    </row>
    <row r="677" s="10" customFormat="1">
      <c r="A677" s="10"/>
      <c r="B677" s="218"/>
      <c r="C677" s="219"/>
      <c r="D677" s="213" t="s">
        <v>199</v>
      </c>
      <c r="E677" s="220" t="s">
        <v>1</v>
      </c>
      <c r="F677" s="221" t="s">
        <v>3947</v>
      </c>
      <c r="G677" s="219"/>
      <c r="H677" s="220" t="s">
        <v>1</v>
      </c>
      <c r="I677" s="222"/>
      <c r="J677" s="219"/>
      <c r="K677" s="219"/>
      <c r="L677" s="223"/>
      <c r="M677" s="224"/>
      <c r="N677" s="225"/>
      <c r="O677" s="225"/>
      <c r="P677" s="225"/>
      <c r="Q677" s="225"/>
      <c r="R677" s="225"/>
      <c r="S677" s="225"/>
      <c r="T677" s="226"/>
      <c r="U677" s="10"/>
      <c r="V677" s="10"/>
      <c r="W677" s="10"/>
      <c r="X677" s="10"/>
      <c r="Y677" s="10"/>
      <c r="Z677" s="10"/>
      <c r="AA677" s="10"/>
      <c r="AB677" s="10"/>
      <c r="AC677" s="10"/>
      <c r="AD677" s="10"/>
      <c r="AE677" s="10"/>
      <c r="AT677" s="227" t="s">
        <v>199</v>
      </c>
      <c r="AU677" s="227" t="s">
        <v>85</v>
      </c>
      <c r="AV677" s="10" t="s">
        <v>83</v>
      </c>
      <c r="AW677" s="10" t="s">
        <v>32</v>
      </c>
      <c r="AX677" s="10" t="s">
        <v>76</v>
      </c>
      <c r="AY677" s="227" t="s">
        <v>195</v>
      </c>
    </row>
    <row r="678" s="10" customFormat="1">
      <c r="A678" s="10"/>
      <c r="B678" s="218"/>
      <c r="C678" s="219"/>
      <c r="D678" s="213" t="s">
        <v>199</v>
      </c>
      <c r="E678" s="220" t="s">
        <v>1</v>
      </c>
      <c r="F678" s="221" t="s">
        <v>4280</v>
      </c>
      <c r="G678" s="219"/>
      <c r="H678" s="220" t="s">
        <v>1</v>
      </c>
      <c r="I678" s="222"/>
      <c r="J678" s="219"/>
      <c r="K678" s="219"/>
      <c r="L678" s="223"/>
      <c r="M678" s="224"/>
      <c r="N678" s="225"/>
      <c r="O678" s="225"/>
      <c r="P678" s="225"/>
      <c r="Q678" s="225"/>
      <c r="R678" s="225"/>
      <c r="S678" s="225"/>
      <c r="T678" s="226"/>
      <c r="U678" s="10"/>
      <c r="V678" s="10"/>
      <c r="W678" s="10"/>
      <c r="X678" s="10"/>
      <c r="Y678" s="10"/>
      <c r="Z678" s="10"/>
      <c r="AA678" s="10"/>
      <c r="AB678" s="10"/>
      <c r="AC678" s="10"/>
      <c r="AD678" s="10"/>
      <c r="AE678" s="10"/>
      <c r="AT678" s="227" t="s">
        <v>199</v>
      </c>
      <c r="AU678" s="227" t="s">
        <v>85</v>
      </c>
      <c r="AV678" s="10" t="s">
        <v>83</v>
      </c>
      <c r="AW678" s="10" t="s">
        <v>32</v>
      </c>
      <c r="AX678" s="10" t="s">
        <v>76</v>
      </c>
      <c r="AY678" s="227" t="s">
        <v>195</v>
      </c>
    </row>
    <row r="679" s="11" customFormat="1">
      <c r="A679" s="11"/>
      <c r="B679" s="228"/>
      <c r="C679" s="229"/>
      <c r="D679" s="213" t="s">
        <v>199</v>
      </c>
      <c r="E679" s="230" t="s">
        <v>1</v>
      </c>
      <c r="F679" s="231" t="s">
        <v>3948</v>
      </c>
      <c r="G679" s="229"/>
      <c r="H679" s="232">
        <v>0.59999999999999998</v>
      </c>
      <c r="I679" s="233"/>
      <c r="J679" s="229"/>
      <c r="K679" s="229"/>
      <c r="L679" s="234"/>
      <c r="M679" s="235"/>
      <c r="N679" s="236"/>
      <c r="O679" s="236"/>
      <c r="P679" s="236"/>
      <c r="Q679" s="236"/>
      <c r="R679" s="236"/>
      <c r="S679" s="236"/>
      <c r="T679" s="237"/>
      <c r="U679" s="11"/>
      <c r="V679" s="11"/>
      <c r="W679" s="11"/>
      <c r="X679" s="11"/>
      <c r="Y679" s="11"/>
      <c r="Z679" s="11"/>
      <c r="AA679" s="11"/>
      <c r="AB679" s="11"/>
      <c r="AC679" s="11"/>
      <c r="AD679" s="11"/>
      <c r="AE679" s="11"/>
      <c r="AT679" s="238" t="s">
        <v>199</v>
      </c>
      <c r="AU679" s="238" t="s">
        <v>85</v>
      </c>
      <c r="AV679" s="11" t="s">
        <v>85</v>
      </c>
      <c r="AW679" s="11" t="s">
        <v>32</v>
      </c>
      <c r="AX679" s="11" t="s">
        <v>76</v>
      </c>
      <c r="AY679" s="238" t="s">
        <v>195</v>
      </c>
    </row>
    <row r="680" s="15" customFormat="1">
      <c r="A680" s="15"/>
      <c r="B680" s="287"/>
      <c r="C680" s="288"/>
      <c r="D680" s="213" t="s">
        <v>199</v>
      </c>
      <c r="E680" s="289" t="s">
        <v>1</v>
      </c>
      <c r="F680" s="290" t="s">
        <v>1422</v>
      </c>
      <c r="G680" s="288"/>
      <c r="H680" s="291">
        <v>31.32</v>
      </c>
      <c r="I680" s="292"/>
      <c r="J680" s="288"/>
      <c r="K680" s="288"/>
      <c r="L680" s="293"/>
      <c r="M680" s="294"/>
      <c r="N680" s="295"/>
      <c r="O680" s="295"/>
      <c r="P680" s="295"/>
      <c r="Q680" s="295"/>
      <c r="R680" s="295"/>
      <c r="S680" s="295"/>
      <c r="T680" s="296"/>
      <c r="U680" s="15"/>
      <c r="V680" s="15"/>
      <c r="W680" s="15"/>
      <c r="X680" s="15"/>
      <c r="Y680" s="15"/>
      <c r="Z680" s="15"/>
      <c r="AA680" s="15"/>
      <c r="AB680" s="15"/>
      <c r="AC680" s="15"/>
      <c r="AD680" s="15"/>
      <c r="AE680" s="15"/>
      <c r="AT680" s="297" t="s">
        <v>199</v>
      </c>
      <c r="AU680" s="297" t="s">
        <v>85</v>
      </c>
      <c r="AV680" s="15" t="s">
        <v>234</v>
      </c>
      <c r="AW680" s="15" t="s">
        <v>32</v>
      </c>
      <c r="AX680" s="15" t="s">
        <v>83</v>
      </c>
      <c r="AY680" s="297" t="s">
        <v>195</v>
      </c>
    </row>
    <row r="681" s="2" customFormat="1" ht="16.5" customHeight="1">
      <c r="A681" s="39"/>
      <c r="B681" s="40"/>
      <c r="C681" s="200" t="s">
        <v>492</v>
      </c>
      <c r="D681" s="200" t="s">
        <v>191</v>
      </c>
      <c r="E681" s="201" t="s">
        <v>2801</v>
      </c>
      <c r="F681" s="202" t="s">
        <v>2802</v>
      </c>
      <c r="G681" s="203" t="s">
        <v>1411</v>
      </c>
      <c r="H681" s="204">
        <v>507</v>
      </c>
      <c r="I681" s="205"/>
      <c r="J681" s="206">
        <f>ROUND(I681*H681,2)</f>
        <v>0</v>
      </c>
      <c r="K681" s="202" t="s">
        <v>1412</v>
      </c>
      <c r="L681" s="45"/>
      <c r="M681" s="207" t="s">
        <v>1</v>
      </c>
      <c r="N681" s="208" t="s">
        <v>41</v>
      </c>
      <c r="O681" s="92"/>
      <c r="P681" s="209">
        <f>O681*H681</f>
        <v>0</v>
      </c>
      <c r="Q681" s="209">
        <v>0</v>
      </c>
      <c r="R681" s="209">
        <f>Q681*H681</f>
        <v>0</v>
      </c>
      <c r="S681" s="209">
        <v>0</v>
      </c>
      <c r="T681" s="210">
        <f>S681*H681</f>
        <v>0</v>
      </c>
      <c r="U681" s="39"/>
      <c r="V681" s="39"/>
      <c r="W681" s="39"/>
      <c r="X681" s="39"/>
      <c r="Y681" s="39"/>
      <c r="Z681" s="39"/>
      <c r="AA681" s="39"/>
      <c r="AB681" s="39"/>
      <c r="AC681" s="39"/>
      <c r="AD681" s="39"/>
      <c r="AE681" s="39"/>
      <c r="AR681" s="211" t="s">
        <v>234</v>
      </c>
      <c r="AT681" s="211" t="s">
        <v>191</v>
      </c>
      <c r="AU681" s="211" t="s">
        <v>85</v>
      </c>
      <c r="AY681" s="18" t="s">
        <v>195</v>
      </c>
      <c r="BE681" s="212">
        <f>IF(N681="základní",J681,0)</f>
        <v>0</v>
      </c>
      <c r="BF681" s="212">
        <f>IF(N681="snížená",J681,0)</f>
        <v>0</v>
      </c>
      <c r="BG681" s="212">
        <f>IF(N681="zákl. přenesená",J681,0)</f>
        <v>0</v>
      </c>
      <c r="BH681" s="212">
        <f>IF(N681="sníž. přenesená",J681,0)</f>
        <v>0</v>
      </c>
      <c r="BI681" s="212">
        <f>IF(N681="nulová",J681,0)</f>
        <v>0</v>
      </c>
      <c r="BJ681" s="18" t="s">
        <v>83</v>
      </c>
      <c r="BK681" s="212">
        <f>ROUND(I681*H681,2)</f>
        <v>0</v>
      </c>
      <c r="BL681" s="18" t="s">
        <v>234</v>
      </c>
      <c r="BM681" s="211" t="s">
        <v>4281</v>
      </c>
    </row>
    <row r="682" s="10" customFormat="1">
      <c r="A682" s="10"/>
      <c r="B682" s="218"/>
      <c r="C682" s="219"/>
      <c r="D682" s="213" t="s">
        <v>199</v>
      </c>
      <c r="E682" s="220" t="s">
        <v>1</v>
      </c>
      <c r="F682" s="221" t="s">
        <v>3936</v>
      </c>
      <c r="G682" s="219"/>
      <c r="H682" s="220" t="s">
        <v>1</v>
      </c>
      <c r="I682" s="222"/>
      <c r="J682" s="219"/>
      <c r="K682" s="219"/>
      <c r="L682" s="223"/>
      <c r="M682" s="224"/>
      <c r="N682" s="225"/>
      <c r="O682" s="225"/>
      <c r="P682" s="225"/>
      <c r="Q682" s="225"/>
      <c r="R682" s="225"/>
      <c r="S682" s="225"/>
      <c r="T682" s="226"/>
      <c r="U682" s="10"/>
      <c r="V682" s="10"/>
      <c r="W682" s="10"/>
      <c r="X682" s="10"/>
      <c r="Y682" s="10"/>
      <c r="Z682" s="10"/>
      <c r="AA682" s="10"/>
      <c r="AB682" s="10"/>
      <c r="AC682" s="10"/>
      <c r="AD682" s="10"/>
      <c r="AE682" s="10"/>
      <c r="AT682" s="227" t="s">
        <v>199</v>
      </c>
      <c r="AU682" s="227" t="s">
        <v>85</v>
      </c>
      <c r="AV682" s="10" t="s">
        <v>83</v>
      </c>
      <c r="AW682" s="10" t="s">
        <v>32</v>
      </c>
      <c r="AX682" s="10" t="s">
        <v>76</v>
      </c>
      <c r="AY682" s="227" t="s">
        <v>195</v>
      </c>
    </row>
    <row r="683" s="10" customFormat="1">
      <c r="A683" s="10"/>
      <c r="B683" s="218"/>
      <c r="C683" s="219"/>
      <c r="D683" s="213" t="s">
        <v>199</v>
      </c>
      <c r="E683" s="220" t="s">
        <v>1</v>
      </c>
      <c r="F683" s="221" t="s">
        <v>3960</v>
      </c>
      <c r="G683" s="219"/>
      <c r="H683" s="220" t="s">
        <v>1</v>
      </c>
      <c r="I683" s="222"/>
      <c r="J683" s="219"/>
      <c r="K683" s="219"/>
      <c r="L683" s="223"/>
      <c r="M683" s="224"/>
      <c r="N683" s="225"/>
      <c r="O683" s="225"/>
      <c r="P683" s="225"/>
      <c r="Q683" s="225"/>
      <c r="R683" s="225"/>
      <c r="S683" s="225"/>
      <c r="T683" s="226"/>
      <c r="U683" s="10"/>
      <c r="V683" s="10"/>
      <c r="W683" s="10"/>
      <c r="X683" s="10"/>
      <c r="Y683" s="10"/>
      <c r="Z683" s="10"/>
      <c r="AA683" s="10"/>
      <c r="AB683" s="10"/>
      <c r="AC683" s="10"/>
      <c r="AD683" s="10"/>
      <c r="AE683" s="10"/>
      <c r="AT683" s="227" t="s">
        <v>199</v>
      </c>
      <c r="AU683" s="227" t="s">
        <v>85</v>
      </c>
      <c r="AV683" s="10" t="s">
        <v>83</v>
      </c>
      <c r="AW683" s="10" t="s">
        <v>32</v>
      </c>
      <c r="AX683" s="10" t="s">
        <v>76</v>
      </c>
      <c r="AY683" s="227" t="s">
        <v>195</v>
      </c>
    </row>
    <row r="684" s="10" customFormat="1">
      <c r="A684" s="10"/>
      <c r="B684" s="218"/>
      <c r="C684" s="219"/>
      <c r="D684" s="213" t="s">
        <v>199</v>
      </c>
      <c r="E684" s="220" t="s">
        <v>1</v>
      </c>
      <c r="F684" s="221" t="s">
        <v>4210</v>
      </c>
      <c r="G684" s="219"/>
      <c r="H684" s="220" t="s">
        <v>1</v>
      </c>
      <c r="I684" s="222"/>
      <c r="J684" s="219"/>
      <c r="K684" s="219"/>
      <c r="L684" s="223"/>
      <c r="M684" s="224"/>
      <c r="N684" s="225"/>
      <c r="O684" s="225"/>
      <c r="P684" s="225"/>
      <c r="Q684" s="225"/>
      <c r="R684" s="225"/>
      <c r="S684" s="225"/>
      <c r="T684" s="226"/>
      <c r="U684" s="10"/>
      <c r="V684" s="10"/>
      <c r="W684" s="10"/>
      <c r="X684" s="10"/>
      <c r="Y684" s="10"/>
      <c r="Z684" s="10"/>
      <c r="AA684" s="10"/>
      <c r="AB684" s="10"/>
      <c r="AC684" s="10"/>
      <c r="AD684" s="10"/>
      <c r="AE684" s="10"/>
      <c r="AT684" s="227" t="s">
        <v>199</v>
      </c>
      <c r="AU684" s="227" t="s">
        <v>85</v>
      </c>
      <c r="AV684" s="10" t="s">
        <v>83</v>
      </c>
      <c r="AW684" s="10" t="s">
        <v>32</v>
      </c>
      <c r="AX684" s="10" t="s">
        <v>76</v>
      </c>
      <c r="AY684" s="227" t="s">
        <v>195</v>
      </c>
    </row>
    <row r="685" s="11" customFormat="1">
      <c r="A685" s="11"/>
      <c r="B685" s="228"/>
      <c r="C685" s="229"/>
      <c r="D685" s="213" t="s">
        <v>199</v>
      </c>
      <c r="E685" s="230" t="s">
        <v>1</v>
      </c>
      <c r="F685" s="231" t="s">
        <v>3962</v>
      </c>
      <c r="G685" s="229"/>
      <c r="H685" s="232">
        <v>507</v>
      </c>
      <c r="I685" s="233"/>
      <c r="J685" s="229"/>
      <c r="K685" s="229"/>
      <c r="L685" s="234"/>
      <c r="M685" s="235"/>
      <c r="N685" s="236"/>
      <c r="O685" s="236"/>
      <c r="P685" s="236"/>
      <c r="Q685" s="236"/>
      <c r="R685" s="236"/>
      <c r="S685" s="236"/>
      <c r="T685" s="237"/>
      <c r="U685" s="11"/>
      <c r="V685" s="11"/>
      <c r="W685" s="11"/>
      <c r="X685" s="11"/>
      <c r="Y685" s="11"/>
      <c r="Z685" s="11"/>
      <c r="AA685" s="11"/>
      <c r="AB685" s="11"/>
      <c r="AC685" s="11"/>
      <c r="AD685" s="11"/>
      <c r="AE685" s="11"/>
      <c r="AT685" s="238" t="s">
        <v>199</v>
      </c>
      <c r="AU685" s="238" t="s">
        <v>85</v>
      </c>
      <c r="AV685" s="11" t="s">
        <v>85</v>
      </c>
      <c r="AW685" s="11" t="s">
        <v>32</v>
      </c>
      <c r="AX685" s="11" t="s">
        <v>76</v>
      </c>
      <c r="AY685" s="238" t="s">
        <v>195</v>
      </c>
    </row>
    <row r="686" s="15" customFormat="1">
      <c r="A686" s="15"/>
      <c r="B686" s="287"/>
      <c r="C686" s="288"/>
      <c r="D686" s="213" t="s">
        <v>199</v>
      </c>
      <c r="E686" s="289" t="s">
        <v>1</v>
      </c>
      <c r="F686" s="290" t="s">
        <v>1422</v>
      </c>
      <c r="G686" s="288"/>
      <c r="H686" s="291">
        <v>507</v>
      </c>
      <c r="I686" s="292"/>
      <c r="J686" s="288"/>
      <c r="K686" s="288"/>
      <c r="L686" s="293"/>
      <c r="M686" s="294"/>
      <c r="N686" s="295"/>
      <c r="O686" s="295"/>
      <c r="P686" s="295"/>
      <c r="Q686" s="295"/>
      <c r="R686" s="295"/>
      <c r="S686" s="295"/>
      <c r="T686" s="296"/>
      <c r="U686" s="15"/>
      <c r="V686" s="15"/>
      <c r="W686" s="15"/>
      <c r="X686" s="15"/>
      <c r="Y686" s="15"/>
      <c r="Z686" s="15"/>
      <c r="AA686" s="15"/>
      <c r="AB686" s="15"/>
      <c r="AC686" s="15"/>
      <c r="AD686" s="15"/>
      <c r="AE686" s="15"/>
      <c r="AT686" s="297" t="s">
        <v>199</v>
      </c>
      <c r="AU686" s="297" t="s">
        <v>85</v>
      </c>
      <c r="AV686" s="15" t="s">
        <v>234</v>
      </c>
      <c r="AW686" s="15" t="s">
        <v>32</v>
      </c>
      <c r="AX686" s="15" t="s">
        <v>83</v>
      </c>
      <c r="AY686" s="297" t="s">
        <v>195</v>
      </c>
    </row>
    <row r="687" s="2" customFormat="1" ht="16.5" customHeight="1">
      <c r="A687" s="39"/>
      <c r="B687" s="40"/>
      <c r="C687" s="200" t="s">
        <v>495</v>
      </c>
      <c r="D687" s="200" t="s">
        <v>191</v>
      </c>
      <c r="E687" s="201" t="s">
        <v>4282</v>
      </c>
      <c r="F687" s="202" t="s">
        <v>2802</v>
      </c>
      <c r="G687" s="203" t="s">
        <v>1411</v>
      </c>
      <c r="H687" s="204">
        <v>507</v>
      </c>
      <c r="I687" s="205"/>
      <c r="J687" s="206">
        <f>ROUND(I687*H687,2)</f>
        <v>0</v>
      </c>
      <c r="K687" s="202" t="s">
        <v>1</v>
      </c>
      <c r="L687" s="45"/>
      <c r="M687" s="207" t="s">
        <v>1</v>
      </c>
      <c r="N687" s="208" t="s">
        <v>41</v>
      </c>
      <c r="O687" s="92"/>
      <c r="P687" s="209">
        <f>O687*H687</f>
        <v>0</v>
      </c>
      <c r="Q687" s="209">
        <v>0</v>
      </c>
      <c r="R687" s="209">
        <f>Q687*H687</f>
        <v>0</v>
      </c>
      <c r="S687" s="209">
        <v>0</v>
      </c>
      <c r="T687" s="210">
        <f>S687*H687</f>
        <v>0</v>
      </c>
      <c r="U687" s="39"/>
      <c r="V687" s="39"/>
      <c r="W687" s="39"/>
      <c r="X687" s="39"/>
      <c r="Y687" s="39"/>
      <c r="Z687" s="39"/>
      <c r="AA687" s="39"/>
      <c r="AB687" s="39"/>
      <c r="AC687" s="39"/>
      <c r="AD687" s="39"/>
      <c r="AE687" s="39"/>
      <c r="AR687" s="211" t="s">
        <v>234</v>
      </c>
      <c r="AT687" s="211" t="s">
        <v>191</v>
      </c>
      <c r="AU687" s="211" t="s">
        <v>85</v>
      </c>
      <c r="AY687" s="18" t="s">
        <v>195</v>
      </c>
      <c r="BE687" s="212">
        <f>IF(N687="základní",J687,0)</f>
        <v>0</v>
      </c>
      <c r="BF687" s="212">
        <f>IF(N687="snížená",J687,0)</f>
        <v>0</v>
      </c>
      <c r="BG687" s="212">
        <f>IF(N687="zákl. přenesená",J687,0)</f>
        <v>0</v>
      </c>
      <c r="BH687" s="212">
        <f>IF(N687="sníž. přenesená",J687,0)</f>
        <v>0</v>
      </c>
      <c r="BI687" s="212">
        <f>IF(N687="nulová",J687,0)</f>
        <v>0</v>
      </c>
      <c r="BJ687" s="18" t="s">
        <v>83</v>
      </c>
      <c r="BK687" s="212">
        <f>ROUND(I687*H687,2)</f>
        <v>0</v>
      </c>
      <c r="BL687" s="18" t="s">
        <v>234</v>
      </c>
      <c r="BM687" s="211" t="s">
        <v>4283</v>
      </c>
    </row>
    <row r="688" s="10" customFormat="1">
      <c r="A688" s="10"/>
      <c r="B688" s="218"/>
      <c r="C688" s="219"/>
      <c r="D688" s="213" t="s">
        <v>199</v>
      </c>
      <c r="E688" s="220" t="s">
        <v>1</v>
      </c>
      <c r="F688" s="221" t="s">
        <v>3936</v>
      </c>
      <c r="G688" s="219"/>
      <c r="H688" s="220" t="s">
        <v>1</v>
      </c>
      <c r="I688" s="222"/>
      <c r="J688" s="219"/>
      <c r="K688" s="219"/>
      <c r="L688" s="223"/>
      <c r="M688" s="224"/>
      <c r="N688" s="225"/>
      <c r="O688" s="225"/>
      <c r="P688" s="225"/>
      <c r="Q688" s="225"/>
      <c r="R688" s="225"/>
      <c r="S688" s="225"/>
      <c r="T688" s="226"/>
      <c r="U688" s="10"/>
      <c r="V688" s="10"/>
      <c r="W688" s="10"/>
      <c r="X688" s="10"/>
      <c r="Y688" s="10"/>
      <c r="Z688" s="10"/>
      <c r="AA688" s="10"/>
      <c r="AB688" s="10"/>
      <c r="AC688" s="10"/>
      <c r="AD688" s="10"/>
      <c r="AE688" s="10"/>
      <c r="AT688" s="227" t="s">
        <v>199</v>
      </c>
      <c r="AU688" s="227" t="s">
        <v>85</v>
      </c>
      <c r="AV688" s="10" t="s">
        <v>83</v>
      </c>
      <c r="AW688" s="10" t="s">
        <v>32</v>
      </c>
      <c r="AX688" s="10" t="s">
        <v>76</v>
      </c>
      <c r="AY688" s="227" t="s">
        <v>195</v>
      </c>
    </row>
    <row r="689" s="10" customFormat="1">
      <c r="A689" s="10"/>
      <c r="B689" s="218"/>
      <c r="C689" s="219"/>
      <c r="D689" s="213" t="s">
        <v>199</v>
      </c>
      <c r="E689" s="220" t="s">
        <v>1</v>
      </c>
      <c r="F689" s="221" t="s">
        <v>3960</v>
      </c>
      <c r="G689" s="219"/>
      <c r="H689" s="220" t="s">
        <v>1</v>
      </c>
      <c r="I689" s="222"/>
      <c r="J689" s="219"/>
      <c r="K689" s="219"/>
      <c r="L689" s="223"/>
      <c r="M689" s="224"/>
      <c r="N689" s="225"/>
      <c r="O689" s="225"/>
      <c r="P689" s="225"/>
      <c r="Q689" s="225"/>
      <c r="R689" s="225"/>
      <c r="S689" s="225"/>
      <c r="T689" s="226"/>
      <c r="U689" s="10"/>
      <c r="V689" s="10"/>
      <c r="W689" s="10"/>
      <c r="X689" s="10"/>
      <c r="Y689" s="10"/>
      <c r="Z689" s="10"/>
      <c r="AA689" s="10"/>
      <c r="AB689" s="10"/>
      <c r="AC689" s="10"/>
      <c r="AD689" s="10"/>
      <c r="AE689" s="10"/>
      <c r="AT689" s="227" t="s">
        <v>199</v>
      </c>
      <c r="AU689" s="227" t="s">
        <v>85</v>
      </c>
      <c r="AV689" s="10" t="s">
        <v>83</v>
      </c>
      <c r="AW689" s="10" t="s">
        <v>32</v>
      </c>
      <c r="AX689" s="10" t="s">
        <v>76</v>
      </c>
      <c r="AY689" s="227" t="s">
        <v>195</v>
      </c>
    </row>
    <row r="690" s="10" customFormat="1">
      <c r="A690" s="10"/>
      <c r="B690" s="218"/>
      <c r="C690" s="219"/>
      <c r="D690" s="213" t="s">
        <v>199</v>
      </c>
      <c r="E690" s="220" t="s">
        <v>1</v>
      </c>
      <c r="F690" s="221" t="s">
        <v>4284</v>
      </c>
      <c r="G690" s="219"/>
      <c r="H690" s="220" t="s">
        <v>1</v>
      </c>
      <c r="I690" s="222"/>
      <c r="J690" s="219"/>
      <c r="K690" s="219"/>
      <c r="L690" s="223"/>
      <c r="M690" s="224"/>
      <c r="N690" s="225"/>
      <c r="O690" s="225"/>
      <c r="P690" s="225"/>
      <c r="Q690" s="225"/>
      <c r="R690" s="225"/>
      <c r="S690" s="225"/>
      <c r="T690" s="226"/>
      <c r="U690" s="10"/>
      <c r="V690" s="10"/>
      <c r="W690" s="10"/>
      <c r="X690" s="10"/>
      <c r="Y690" s="10"/>
      <c r="Z690" s="10"/>
      <c r="AA690" s="10"/>
      <c r="AB690" s="10"/>
      <c r="AC690" s="10"/>
      <c r="AD690" s="10"/>
      <c r="AE690" s="10"/>
      <c r="AT690" s="227" t="s">
        <v>199</v>
      </c>
      <c r="AU690" s="227" t="s">
        <v>85</v>
      </c>
      <c r="AV690" s="10" t="s">
        <v>83</v>
      </c>
      <c r="AW690" s="10" t="s">
        <v>32</v>
      </c>
      <c r="AX690" s="10" t="s">
        <v>76</v>
      </c>
      <c r="AY690" s="227" t="s">
        <v>195</v>
      </c>
    </row>
    <row r="691" s="11" customFormat="1">
      <c r="A691" s="11"/>
      <c r="B691" s="228"/>
      <c r="C691" s="229"/>
      <c r="D691" s="213" t="s">
        <v>199</v>
      </c>
      <c r="E691" s="230" t="s">
        <v>1</v>
      </c>
      <c r="F691" s="231" t="s">
        <v>3962</v>
      </c>
      <c r="G691" s="229"/>
      <c r="H691" s="232">
        <v>507</v>
      </c>
      <c r="I691" s="233"/>
      <c r="J691" s="229"/>
      <c r="K691" s="229"/>
      <c r="L691" s="234"/>
      <c r="M691" s="235"/>
      <c r="N691" s="236"/>
      <c r="O691" s="236"/>
      <c r="P691" s="236"/>
      <c r="Q691" s="236"/>
      <c r="R691" s="236"/>
      <c r="S691" s="236"/>
      <c r="T691" s="237"/>
      <c r="U691" s="11"/>
      <c r="V691" s="11"/>
      <c r="W691" s="11"/>
      <c r="X691" s="11"/>
      <c r="Y691" s="11"/>
      <c r="Z691" s="11"/>
      <c r="AA691" s="11"/>
      <c r="AB691" s="11"/>
      <c r="AC691" s="11"/>
      <c r="AD691" s="11"/>
      <c r="AE691" s="11"/>
      <c r="AT691" s="238" t="s">
        <v>199</v>
      </c>
      <c r="AU691" s="238" t="s">
        <v>85</v>
      </c>
      <c r="AV691" s="11" t="s">
        <v>85</v>
      </c>
      <c r="AW691" s="11" t="s">
        <v>32</v>
      </c>
      <c r="AX691" s="11" t="s">
        <v>76</v>
      </c>
      <c r="AY691" s="238" t="s">
        <v>195</v>
      </c>
    </row>
    <row r="692" s="15" customFormat="1">
      <c r="A692" s="15"/>
      <c r="B692" s="287"/>
      <c r="C692" s="288"/>
      <c r="D692" s="213" t="s">
        <v>199</v>
      </c>
      <c r="E692" s="289" t="s">
        <v>1</v>
      </c>
      <c r="F692" s="290" t="s">
        <v>1422</v>
      </c>
      <c r="G692" s="288"/>
      <c r="H692" s="291">
        <v>507</v>
      </c>
      <c r="I692" s="292"/>
      <c r="J692" s="288"/>
      <c r="K692" s="288"/>
      <c r="L692" s="293"/>
      <c r="M692" s="294"/>
      <c r="N692" s="295"/>
      <c r="O692" s="295"/>
      <c r="P692" s="295"/>
      <c r="Q692" s="295"/>
      <c r="R692" s="295"/>
      <c r="S692" s="295"/>
      <c r="T692" s="296"/>
      <c r="U692" s="15"/>
      <c r="V692" s="15"/>
      <c r="W692" s="15"/>
      <c r="X692" s="15"/>
      <c r="Y692" s="15"/>
      <c r="Z692" s="15"/>
      <c r="AA692" s="15"/>
      <c r="AB692" s="15"/>
      <c r="AC692" s="15"/>
      <c r="AD692" s="15"/>
      <c r="AE692" s="15"/>
      <c r="AT692" s="297" t="s">
        <v>199</v>
      </c>
      <c r="AU692" s="297" t="s">
        <v>85</v>
      </c>
      <c r="AV692" s="15" t="s">
        <v>234</v>
      </c>
      <c r="AW692" s="15" t="s">
        <v>32</v>
      </c>
      <c r="AX692" s="15" t="s">
        <v>83</v>
      </c>
      <c r="AY692" s="297" t="s">
        <v>195</v>
      </c>
    </row>
    <row r="693" s="2" customFormat="1" ht="16.5" customHeight="1">
      <c r="A693" s="39"/>
      <c r="B693" s="40"/>
      <c r="C693" s="200" t="s">
        <v>498</v>
      </c>
      <c r="D693" s="200" t="s">
        <v>191</v>
      </c>
      <c r="E693" s="201" t="s">
        <v>1789</v>
      </c>
      <c r="F693" s="202" t="s">
        <v>1790</v>
      </c>
      <c r="G693" s="203" t="s">
        <v>1411</v>
      </c>
      <c r="H693" s="204">
        <v>1121.4580000000001</v>
      </c>
      <c r="I693" s="205"/>
      <c r="J693" s="206">
        <f>ROUND(I693*H693,2)</f>
        <v>0</v>
      </c>
      <c r="K693" s="202" t="s">
        <v>1412</v>
      </c>
      <c r="L693" s="45"/>
      <c r="M693" s="207" t="s">
        <v>1</v>
      </c>
      <c r="N693" s="208" t="s">
        <v>41</v>
      </c>
      <c r="O693" s="92"/>
      <c r="P693" s="209">
        <f>O693*H693</f>
        <v>0</v>
      </c>
      <c r="Q693" s="209">
        <v>0</v>
      </c>
      <c r="R693" s="209">
        <f>Q693*H693</f>
        <v>0</v>
      </c>
      <c r="S693" s="209">
        <v>0</v>
      </c>
      <c r="T693" s="210">
        <f>S693*H693</f>
        <v>0</v>
      </c>
      <c r="U693" s="39"/>
      <c r="V693" s="39"/>
      <c r="W693" s="39"/>
      <c r="X693" s="39"/>
      <c r="Y693" s="39"/>
      <c r="Z693" s="39"/>
      <c r="AA693" s="39"/>
      <c r="AB693" s="39"/>
      <c r="AC693" s="39"/>
      <c r="AD693" s="39"/>
      <c r="AE693" s="39"/>
      <c r="AR693" s="211" t="s">
        <v>234</v>
      </c>
      <c r="AT693" s="211" t="s">
        <v>191</v>
      </c>
      <c r="AU693" s="211" t="s">
        <v>85</v>
      </c>
      <c r="AY693" s="18" t="s">
        <v>195</v>
      </c>
      <c r="BE693" s="212">
        <f>IF(N693="základní",J693,0)</f>
        <v>0</v>
      </c>
      <c r="BF693" s="212">
        <f>IF(N693="snížená",J693,0)</f>
        <v>0</v>
      </c>
      <c r="BG693" s="212">
        <f>IF(N693="zákl. přenesená",J693,0)</f>
        <v>0</v>
      </c>
      <c r="BH693" s="212">
        <f>IF(N693="sníž. přenesená",J693,0)</f>
        <v>0</v>
      </c>
      <c r="BI693" s="212">
        <f>IF(N693="nulová",J693,0)</f>
        <v>0</v>
      </c>
      <c r="BJ693" s="18" t="s">
        <v>83</v>
      </c>
      <c r="BK693" s="212">
        <f>ROUND(I693*H693,2)</f>
        <v>0</v>
      </c>
      <c r="BL693" s="18" t="s">
        <v>234</v>
      </c>
      <c r="BM693" s="211" t="s">
        <v>4285</v>
      </c>
    </row>
    <row r="694" s="10" customFormat="1">
      <c r="A694" s="10"/>
      <c r="B694" s="218"/>
      <c r="C694" s="219"/>
      <c r="D694" s="213" t="s">
        <v>199</v>
      </c>
      <c r="E694" s="220" t="s">
        <v>1</v>
      </c>
      <c r="F694" s="221" t="s">
        <v>3936</v>
      </c>
      <c r="G694" s="219"/>
      <c r="H694" s="220" t="s">
        <v>1</v>
      </c>
      <c r="I694" s="222"/>
      <c r="J694" s="219"/>
      <c r="K694" s="219"/>
      <c r="L694" s="223"/>
      <c r="M694" s="224"/>
      <c r="N694" s="225"/>
      <c r="O694" s="225"/>
      <c r="P694" s="225"/>
      <c r="Q694" s="225"/>
      <c r="R694" s="225"/>
      <c r="S694" s="225"/>
      <c r="T694" s="226"/>
      <c r="U694" s="10"/>
      <c r="V694" s="10"/>
      <c r="W694" s="10"/>
      <c r="X694" s="10"/>
      <c r="Y694" s="10"/>
      <c r="Z694" s="10"/>
      <c r="AA694" s="10"/>
      <c r="AB694" s="10"/>
      <c r="AC694" s="10"/>
      <c r="AD694" s="10"/>
      <c r="AE694" s="10"/>
      <c r="AT694" s="227" t="s">
        <v>199</v>
      </c>
      <c r="AU694" s="227" t="s">
        <v>85</v>
      </c>
      <c r="AV694" s="10" t="s">
        <v>83</v>
      </c>
      <c r="AW694" s="10" t="s">
        <v>32</v>
      </c>
      <c r="AX694" s="10" t="s">
        <v>76</v>
      </c>
      <c r="AY694" s="227" t="s">
        <v>195</v>
      </c>
    </row>
    <row r="695" s="10" customFormat="1">
      <c r="A695" s="10"/>
      <c r="B695" s="218"/>
      <c r="C695" s="219"/>
      <c r="D695" s="213" t="s">
        <v>199</v>
      </c>
      <c r="E695" s="220" t="s">
        <v>1</v>
      </c>
      <c r="F695" s="221" t="s">
        <v>3964</v>
      </c>
      <c r="G695" s="219"/>
      <c r="H695" s="220" t="s">
        <v>1</v>
      </c>
      <c r="I695" s="222"/>
      <c r="J695" s="219"/>
      <c r="K695" s="219"/>
      <c r="L695" s="223"/>
      <c r="M695" s="224"/>
      <c r="N695" s="225"/>
      <c r="O695" s="225"/>
      <c r="P695" s="225"/>
      <c r="Q695" s="225"/>
      <c r="R695" s="225"/>
      <c r="S695" s="225"/>
      <c r="T695" s="226"/>
      <c r="U695" s="10"/>
      <c r="V695" s="10"/>
      <c r="W695" s="10"/>
      <c r="X695" s="10"/>
      <c r="Y695" s="10"/>
      <c r="Z695" s="10"/>
      <c r="AA695" s="10"/>
      <c r="AB695" s="10"/>
      <c r="AC695" s="10"/>
      <c r="AD695" s="10"/>
      <c r="AE695" s="10"/>
      <c r="AT695" s="227" t="s">
        <v>199</v>
      </c>
      <c r="AU695" s="227" t="s">
        <v>85</v>
      </c>
      <c r="AV695" s="10" t="s">
        <v>83</v>
      </c>
      <c r="AW695" s="10" t="s">
        <v>32</v>
      </c>
      <c r="AX695" s="10" t="s">
        <v>76</v>
      </c>
      <c r="AY695" s="227" t="s">
        <v>195</v>
      </c>
    </row>
    <row r="696" s="10" customFormat="1">
      <c r="A696" s="10"/>
      <c r="B696" s="218"/>
      <c r="C696" s="219"/>
      <c r="D696" s="213" t="s">
        <v>199</v>
      </c>
      <c r="E696" s="220" t="s">
        <v>1</v>
      </c>
      <c r="F696" s="221" t="s">
        <v>4202</v>
      </c>
      <c r="G696" s="219"/>
      <c r="H696" s="220" t="s">
        <v>1</v>
      </c>
      <c r="I696" s="222"/>
      <c r="J696" s="219"/>
      <c r="K696" s="219"/>
      <c r="L696" s="223"/>
      <c r="M696" s="224"/>
      <c r="N696" s="225"/>
      <c r="O696" s="225"/>
      <c r="P696" s="225"/>
      <c r="Q696" s="225"/>
      <c r="R696" s="225"/>
      <c r="S696" s="225"/>
      <c r="T696" s="226"/>
      <c r="U696" s="10"/>
      <c r="V696" s="10"/>
      <c r="W696" s="10"/>
      <c r="X696" s="10"/>
      <c r="Y696" s="10"/>
      <c r="Z696" s="10"/>
      <c r="AA696" s="10"/>
      <c r="AB696" s="10"/>
      <c r="AC696" s="10"/>
      <c r="AD696" s="10"/>
      <c r="AE696" s="10"/>
      <c r="AT696" s="227" t="s">
        <v>199</v>
      </c>
      <c r="AU696" s="227" t="s">
        <v>85</v>
      </c>
      <c r="AV696" s="10" t="s">
        <v>83</v>
      </c>
      <c r="AW696" s="10" t="s">
        <v>32</v>
      </c>
      <c r="AX696" s="10" t="s">
        <v>76</v>
      </c>
      <c r="AY696" s="227" t="s">
        <v>195</v>
      </c>
    </row>
    <row r="697" s="11" customFormat="1">
      <c r="A697" s="11"/>
      <c r="B697" s="228"/>
      <c r="C697" s="229"/>
      <c r="D697" s="213" t="s">
        <v>199</v>
      </c>
      <c r="E697" s="230" t="s">
        <v>1</v>
      </c>
      <c r="F697" s="231" t="s">
        <v>3966</v>
      </c>
      <c r="G697" s="229"/>
      <c r="H697" s="232">
        <v>977.04999999999995</v>
      </c>
      <c r="I697" s="233"/>
      <c r="J697" s="229"/>
      <c r="K697" s="229"/>
      <c r="L697" s="234"/>
      <c r="M697" s="235"/>
      <c r="N697" s="236"/>
      <c r="O697" s="236"/>
      <c r="P697" s="236"/>
      <c r="Q697" s="236"/>
      <c r="R697" s="236"/>
      <c r="S697" s="236"/>
      <c r="T697" s="237"/>
      <c r="U697" s="11"/>
      <c r="V697" s="11"/>
      <c r="W697" s="11"/>
      <c r="X697" s="11"/>
      <c r="Y697" s="11"/>
      <c r="Z697" s="11"/>
      <c r="AA697" s="11"/>
      <c r="AB697" s="11"/>
      <c r="AC697" s="11"/>
      <c r="AD697" s="11"/>
      <c r="AE697" s="11"/>
      <c r="AT697" s="238" t="s">
        <v>199</v>
      </c>
      <c r="AU697" s="238" t="s">
        <v>85</v>
      </c>
      <c r="AV697" s="11" t="s">
        <v>85</v>
      </c>
      <c r="AW697" s="11" t="s">
        <v>32</v>
      </c>
      <c r="AX697" s="11" t="s">
        <v>76</v>
      </c>
      <c r="AY697" s="238" t="s">
        <v>195</v>
      </c>
    </row>
    <row r="698" s="10" customFormat="1">
      <c r="A698" s="10"/>
      <c r="B698" s="218"/>
      <c r="C698" s="219"/>
      <c r="D698" s="213" t="s">
        <v>199</v>
      </c>
      <c r="E698" s="220" t="s">
        <v>1</v>
      </c>
      <c r="F698" s="221" t="s">
        <v>3967</v>
      </c>
      <c r="G698" s="219"/>
      <c r="H698" s="220" t="s">
        <v>1</v>
      </c>
      <c r="I698" s="222"/>
      <c r="J698" s="219"/>
      <c r="K698" s="219"/>
      <c r="L698" s="223"/>
      <c r="M698" s="224"/>
      <c r="N698" s="225"/>
      <c r="O698" s="225"/>
      <c r="P698" s="225"/>
      <c r="Q698" s="225"/>
      <c r="R698" s="225"/>
      <c r="S698" s="225"/>
      <c r="T698" s="226"/>
      <c r="U698" s="10"/>
      <c r="V698" s="10"/>
      <c r="W698" s="10"/>
      <c r="X698" s="10"/>
      <c r="Y698" s="10"/>
      <c r="Z698" s="10"/>
      <c r="AA698" s="10"/>
      <c r="AB698" s="10"/>
      <c r="AC698" s="10"/>
      <c r="AD698" s="10"/>
      <c r="AE698" s="10"/>
      <c r="AT698" s="227" t="s">
        <v>199</v>
      </c>
      <c r="AU698" s="227" t="s">
        <v>85</v>
      </c>
      <c r="AV698" s="10" t="s">
        <v>83</v>
      </c>
      <c r="AW698" s="10" t="s">
        <v>32</v>
      </c>
      <c r="AX698" s="10" t="s">
        <v>76</v>
      </c>
      <c r="AY698" s="227" t="s">
        <v>195</v>
      </c>
    </row>
    <row r="699" s="10" customFormat="1">
      <c r="A699" s="10"/>
      <c r="B699" s="218"/>
      <c r="C699" s="219"/>
      <c r="D699" s="213" t="s">
        <v>199</v>
      </c>
      <c r="E699" s="220" t="s">
        <v>1</v>
      </c>
      <c r="F699" s="221" t="s">
        <v>3968</v>
      </c>
      <c r="G699" s="219"/>
      <c r="H699" s="220" t="s">
        <v>1</v>
      </c>
      <c r="I699" s="222"/>
      <c r="J699" s="219"/>
      <c r="K699" s="219"/>
      <c r="L699" s="223"/>
      <c r="M699" s="224"/>
      <c r="N699" s="225"/>
      <c r="O699" s="225"/>
      <c r="P699" s="225"/>
      <c r="Q699" s="225"/>
      <c r="R699" s="225"/>
      <c r="S699" s="225"/>
      <c r="T699" s="226"/>
      <c r="U699" s="10"/>
      <c r="V699" s="10"/>
      <c r="W699" s="10"/>
      <c r="X699" s="10"/>
      <c r="Y699" s="10"/>
      <c r="Z699" s="10"/>
      <c r="AA699" s="10"/>
      <c r="AB699" s="10"/>
      <c r="AC699" s="10"/>
      <c r="AD699" s="10"/>
      <c r="AE699" s="10"/>
      <c r="AT699" s="227" t="s">
        <v>199</v>
      </c>
      <c r="AU699" s="227" t="s">
        <v>85</v>
      </c>
      <c r="AV699" s="10" t="s">
        <v>83</v>
      </c>
      <c r="AW699" s="10" t="s">
        <v>32</v>
      </c>
      <c r="AX699" s="10" t="s">
        <v>76</v>
      </c>
      <c r="AY699" s="227" t="s">
        <v>195</v>
      </c>
    </row>
    <row r="700" s="11" customFormat="1">
      <c r="A700" s="11"/>
      <c r="B700" s="228"/>
      <c r="C700" s="229"/>
      <c r="D700" s="213" t="s">
        <v>199</v>
      </c>
      <c r="E700" s="230" t="s">
        <v>1</v>
      </c>
      <c r="F700" s="231" t="s">
        <v>3969</v>
      </c>
      <c r="G700" s="229"/>
      <c r="H700" s="232">
        <v>4.9199999999999999</v>
      </c>
      <c r="I700" s="233"/>
      <c r="J700" s="229"/>
      <c r="K700" s="229"/>
      <c r="L700" s="234"/>
      <c r="M700" s="235"/>
      <c r="N700" s="236"/>
      <c r="O700" s="236"/>
      <c r="P700" s="236"/>
      <c r="Q700" s="236"/>
      <c r="R700" s="236"/>
      <c r="S700" s="236"/>
      <c r="T700" s="237"/>
      <c r="U700" s="11"/>
      <c r="V700" s="11"/>
      <c r="W700" s="11"/>
      <c r="X700" s="11"/>
      <c r="Y700" s="11"/>
      <c r="Z700" s="11"/>
      <c r="AA700" s="11"/>
      <c r="AB700" s="11"/>
      <c r="AC700" s="11"/>
      <c r="AD700" s="11"/>
      <c r="AE700" s="11"/>
      <c r="AT700" s="238" t="s">
        <v>199</v>
      </c>
      <c r="AU700" s="238" t="s">
        <v>85</v>
      </c>
      <c r="AV700" s="11" t="s">
        <v>85</v>
      </c>
      <c r="AW700" s="11" t="s">
        <v>32</v>
      </c>
      <c r="AX700" s="11" t="s">
        <v>76</v>
      </c>
      <c r="AY700" s="238" t="s">
        <v>195</v>
      </c>
    </row>
    <row r="701" s="10" customFormat="1">
      <c r="A701" s="10"/>
      <c r="B701" s="218"/>
      <c r="C701" s="219"/>
      <c r="D701" s="213" t="s">
        <v>199</v>
      </c>
      <c r="E701" s="220" t="s">
        <v>1</v>
      </c>
      <c r="F701" s="221" t="s">
        <v>3970</v>
      </c>
      <c r="G701" s="219"/>
      <c r="H701" s="220" t="s">
        <v>1</v>
      </c>
      <c r="I701" s="222"/>
      <c r="J701" s="219"/>
      <c r="K701" s="219"/>
      <c r="L701" s="223"/>
      <c r="M701" s="224"/>
      <c r="N701" s="225"/>
      <c r="O701" s="225"/>
      <c r="P701" s="225"/>
      <c r="Q701" s="225"/>
      <c r="R701" s="225"/>
      <c r="S701" s="225"/>
      <c r="T701" s="226"/>
      <c r="U701" s="10"/>
      <c r="V701" s="10"/>
      <c r="W701" s="10"/>
      <c r="X701" s="10"/>
      <c r="Y701" s="10"/>
      <c r="Z701" s="10"/>
      <c r="AA701" s="10"/>
      <c r="AB701" s="10"/>
      <c r="AC701" s="10"/>
      <c r="AD701" s="10"/>
      <c r="AE701" s="10"/>
      <c r="AT701" s="227" t="s">
        <v>199</v>
      </c>
      <c r="AU701" s="227" t="s">
        <v>85</v>
      </c>
      <c r="AV701" s="10" t="s">
        <v>83</v>
      </c>
      <c r="AW701" s="10" t="s">
        <v>32</v>
      </c>
      <c r="AX701" s="10" t="s">
        <v>76</v>
      </c>
      <c r="AY701" s="227" t="s">
        <v>195</v>
      </c>
    </row>
    <row r="702" s="10" customFormat="1">
      <c r="A702" s="10"/>
      <c r="B702" s="218"/>
      <c r="C702" s="219"/>
      <c r="D702" s="213" t="s">
        <v>199</v>
      </c>
      <c r="E702" s="220" t="s">
        <v>1</v>
      </c>
      <c r="F702" s="221" t="s">
        <v>3968</v>
      </c>
      <c r="G702" s="219"/>
      <c r="H702" s="220" t="s">
        <v>1</v>
      </c>
      <c r="I702" s="222"/>
      <c r="J702" s="219"/>
      <c r="K702" s="219"/>
      <c r="L702" s="223"/>
      <c r="M702" s="224"/>
      <c r="N702" s="225"/>
      <c r="O702" s="225"/>
      <c r="P702" s="225"/>
      <c r="Q702" s="225"/>
      <c r="R702" s="225"/>
      <c r="S702" s="225"/>
      <c r="T702" s="226"/>
      <c r="U702" s="10"/>
      <c r="V702" s="10"/>
      <c r="W702" s="10"/>
      <c r="X702" s="10"/>
      <c r="Y702" s="10"/>
      <c r="Z702" s="10"/>
      <c r="AA702" s="10"/>
      <c r="AB702" s="10"/>
      <c r="AC702" s="10"/>
      <c r="AD702" s="10"/>
      <c r="AE702" s="10"/>
      <c r="AT702" s="227" t="s">
        <v>199</v>
      </c>
      <c r="AU702" s="227" t="s">
        <v>85</v>
      </c>
      <c r="AV702" s="10" t="s">
        <v>83</v>
      </c>
      <c r="AW702" s="10" t="s">
        <v>32</v>
      </c>
      <c r="AX702" s="10" t="s">
        <v>76</v>
      </c>
      <c r="AY702" s="227" t="s">
        <v>195</v>
      </c>
    </row>
    <row r="703" s="11" customFormat="1">
      <c r="A703" s="11"/>
      <c r="B703" s="228"/>
      <c r="C703" s="229"/>
      <c r="D703" s="213" t="s">
        <v>199</v>
      </c>
      <c r="E703" s="230" t="s">
        <v>1</v>
      </c>
      <c r="F703" s="231" t="s">
        <v>3971</v>
      </c>
      <c r="G703" s="229"/>
      <c r="H703" s="232">
        <v>41.064</v>
      </c>
      <c r="I703" s="233"/>
      <c r="J703" s="229"/>
      <c r="K703" s="229"/>
      <c r="L703" s="234"/>
      <c r="M703" s="235"/>
      <c r="N703" s="236"/>
      <c r="O703" s="236"/>
      <c r="P703" s="236"/>
      <c r="Q703" s="236"/>
      <c r="R703" s="236"/>
      <c r="S703" s="236"/>
      <c r="T703" s="237"/>
      <c r="U703" s="11"/>
      <c r="V703" s="11"/>
      <c r="W703" s="11"/>
      <c r="X703" s="11"/>
      <c r="Y703" s="11"/>
      <c r="Z703" s="11"/>
      <c r="AA703" s="11"/>
      <c r="AB703" s="11"/>
      <c r="AC703" s="11"/>
      <c r="AD703" s="11"/>
      <c r="AE703" s="11"/>
      <c r="AT703" s="238" t="s">
        <v>199</v>
      </c>
      <c r="AU703" s="238" t="s">
        <v>85</v>
      </c>
      <c r="AV703" s="11" t="s">
        <v>85</v>
      </c>
      <c r="AW703" s="11" t="s">
        <v>32</v>
      </c>
      <c r="AX703" s="11" t="s">
        <v>76</v>
      </c>
      <c r="AY703" s="238" t="s">
        <v>195</v>
      </c>
    </row>
    <row r="704" s="10" customFormat="1">
      <c r="A704" s="10"/>
      <c r="B704" s="218"/>
      <c r="C704" s="219"/>
      <c r="D704" s="213" t="s">
        <v>199</v>
      </c>
      <c r="E704" s="220" t="s">
        <v>1</v>
      </c>
      <c r="F704" s="221" t="s">
        <v>3972</v>
      </c>
      <c r="G704" s="219"/>
      <c r="H704" s="220" t="s">
        <v>1</v>
      </c>
      <c r="I704" s="222"/>
      <c r="J704" s="219"/>
      <c r="K704" s="219"/>
      <c r="L704" s="223"/>
      <c r="M704" s="224"/>
      <c r="N704" s="225"/>
      <c r="O704" s="225"/>
      <c r="P704" s="225"/>
      <c r="Q704" s="225"/>
      <c r="R704" s="225"/>
      <c r="S704" s="225"/>
      <c r="T704" s="226"/>
      <c r="U704" s="10"/>
      <c r="V704" s="10"/>
      <c r="W704" s="10"/>
      <c r="X704" s="10"/>
      <c r="Y704" s="10"/>
      <c r="Z704" s="10"/>
      <c r="AA704" s="10"/>
      <c r="AB704" s="10"/>
      <c r="AC704" s="10"/>
      <c r="AD704" s="10"/>
      <c r="AE704" s="10"/>
      <c r="AT704" s="227" t="s">
        <v>199</v>
      </c>
      <c r="AU704" s="227" t="s">
        <v>85</v>
      </c>
      <c r="AV704" s="10" t="s">
        <v>83</v>
      </c>
      <c r="AW704" s="10" t="s">
        <v>32</v>
      </c>
      <c r="AX704" s="10" t="s">
        <v>76</v>
      </c>
      <c r="AY704" s="227" t="s">
        <v>195</v>
      </c>
    </row>
    <row r="705" s="10" customFormat="1">
      <c r="A705" s="10"/>
      <c r="B705" s="218"/>
      <c r="C705" s="219"/>
      <c r="D705" s="213" t="s">
        <v>199</v>
      </c>
      <c r="E705" s="220" t="s">
        <v>1</v>
      </c>
      <c r="F705" s="221" t="s">
        <v>3973</v>
      </c>
      <c r="G705" s="219"/>
      <c r="H705" s="220" t="s">
        <v>1</v>
      </c>
      <c r="I705" s="222"/>
      <c r="J705" s="219"/>
      <c r="K705" s="219"/>
      <c r="L705" s="223"/>
      <c r="M705" s="224"/>
      <c r="N705" s="225"/>
      <c r="O705" s="225"/>
      <c r="P705" s="225"/>
      <c r="Q705" s="225"/>
      <c r="R705" s="225"/>
      <c r="S705" s="225"/>
      <c r="T705" s="226"/>
      <c r="U705" s="10"/>
      <c r="V705" s="10"/>
      <c r="W705" s="10"/>
      <c r="X705" s="10"/>
      <c r="Y705" s="10"/>
      <c r="Z705" s="10"/>
      <c r="AA705" s="10"/>
      <c r="AB705" s="10"/>
      <c r="AC705" s="10"/>
      <c r="AD705" s="10"/>
      <c r="AE705" s="10"/>
      <c r="AT705" s="227" t="s">
        <v>199</v>
      </c>
      <c r="AU705" s="227" t="s">
        <v>85</v>
      </c>
      <c r="AV705" s="10" t="s">
        <v>83</v>
      </c>
      <c r="AW705" s="10" t="s">
        <v>32</v>
      </c>
      <c r="AX705" s="10" t="s">
        <v>76</v>
      </c>
      <c r="AY705" s="227" t="s">
        <v>195</v>
      </c>
    </row>
    <row r="706" s="11" customFormat="1">
      <c r="A706" s="11"/>
      <c r="B706" s="228"/>
      <c r="C706" s="229"/>
      <c r="D706" s="213" t="s">
        <v>199</v>
      </c>
      <c r="E706" s="230" t="s">
        <v>1</v>
      </c>
      <c r="F706" s="231" t="s">
        <v>3974</v>
      </c>
      <c r="G706" s="229"/>
      <c r="H706" s="232">
        <v>98.424000000000007</v>
      </c>
      <c r="I706" s="233"/>
      <c r="J706" s="229"/>
      <c r="K706" s="229"/>
      <c r="L706" s="234"/>
      <c r="M706" s="235"/>
      <c r="N706" s="236"/>
      <c r="O706" s="236"/>
      <c r="P706" s="236"/>
      <c r="Q706" s="236"/>
      <c r="R706" s="236"/>
      <c r="S706" s="236"/>
      <c r="T706" s="237"/>
      <c r="U706" s="11"/>
      <c r="V706" s="11"/>
      <c r="W706" s="11"/>
      <c r="X706" s="11"/>
      <c r="Y706" s="11"/>
      <c r="Z706" s="11"/>
      <c r="AA706" s="11"/>
      <c r="AB706" s="11"/>
      <c r="AC706" s="11"/>
      <c r="AD706" s="11"/>
      <c r="AE706" s="11"/>
      <c r="AT706" s="238" t="s">
        <v>199</v>
      </c>
      <c r="AU706" s="238" t="s">
        <v>85</v>
      </c>
      <c r="AV706" s="11" t="s">
        <v>85</v>
      </c>
      <c r="AW706" s="11" t="s">
        <v>32</v>
      </c>
      <c r="AX706" s="11" t="s">
        <v>76</v>
      </c>
      <c r="AY706" s="238" t="s">
        <v>195</v>
      </c>
    </row>
    <row r="707" s="15" customFormat="1">
      <c r="A707" s="15"/>
      <c r="B707" s="287"/>
      <c r="C707" s="288"/>
      <c r="D707" s="213" t="s">
        <v>199</v>
      </c>
      <c r="E707" s="289" t="s">
        <v>1</v>
      </c>
      <c r="F707" s="290" t="s">
        <v>1422</v>
      </c>
      <c r="G707" s="288"/>
      <c r="H707" s="291">
        <v>1121.4580000000001</v>
      </c>
      <c r="I707" s="292"/>
      <c r="J707" s="288"/>
      <c r="K707" s="288"/>
      <c r="L707" s="293"/>
      <c r="M707" s="294"/>
      <c r="N707" s="295"/>
      <c r="O707" s="295"/>
      <c r="P707" s="295"/>
      <c r="Q707" s="295"/>
      <c r="R707" s="295"/>
      <c r="S707" s="295"/>
      <c r="T707" s="296"/>
      <c r="U707" s="15"/>
      <c r="V707" s="15"/>
      <c r="W707" s="15"/>
      <c r="X707" s="15"/>
      <c r="Y707" s="15"/>
      <c r="Z707" s="15"/>
      <c r="AA707" s="15"/>
      <c r="AB707" s="15"/>
      <c r="AC707" s="15"/>
      <c r="AD707" s="15"/>
      <c r="AE707" s="15"/>
      <c r="AT707" s="297" t="s">
        <v>199</v>
      </c>
      <c r="AU707" s="297" t="s">
        <v>85</v>
      </c>
      <c r="AV707" s="15" t="s">
        <v>234</v>
      </c>
      <c r="AW707" s="15" t="s">
        <v>32</v>
      </c>
      <c r="AX707" s="15" t="s">
        <v>83</v>
      </c>
      <c r="AY707" s="297" t="s">
        <v>195</v>
      </c>
    </row>
    <row r="708" s="2" customFormat="1" ht="16.5" customHeight="1">
      <c r="A708" s="39"/>
      <c r="B708" s="40"/>
      <c r="C708" s="200" t="s">
        <v>501</v>
      </c>
      <c r="D708" s="200" t="s">
        <v>191</v>
      </c>
      <c r="E708" s="201" t="s">
        <v>3681</v>
      </c>
      <c r="F708" s="202" t="s">
        <v>3682</v>
      </c>
      <c r="G708" s="203" t="s">
        <v>1411</v>
      </c>
      <c r="H708" s="204">
        <v>941.22000000000003</v>
      </c>
      <c r="I708" s="205"/>
      <c r="J708" s="206">
        <f>ROUND(I708*H708,2)</f>
        <v>0</v>
      </c>
      <c r="K708" s="202" t="s">
        <v>1412</v>
      </c>
      <c r="L708" s="45"/>
      <c r="M708" s="207" t="s">
        <v>1</v>
      </c>
      <c r="N708" s="208" t="s">
        <v>41</v>
      </c>
      <c r="O708" s="92"/>
      <c r="P708" s="209">
        <f>O708*H708</f>
        <v>0</v>
      </c>
      <c r="Q708" s="209">
        <v>0</v>
      </c>
      <c r="R708" s="209">
        <f>Q708*H708</f>
        <v>0</v>
      </c>
      <c r="S708" s="209">
        <v>0</v>
      </c>
      <c r="T708" s="210">
        <f>S708*H708</f>
        <v>0</v>
      </c>
      <c r="U708" s="39"/>
      <c r="V708" s="39"/>
      <c r="W708" s="39"/>
      <c r="X708" s="39"/>
      <c r="Y708" s="39"/>
      <c r="Z708" s="39"/>
      <c r="AA708" s="39"/>
      <c r="AB708" s="39"/>
      <c r="AC708" s="39"/>
      <c r="AD708" s="39"/>
      <c r="AE708" s="39"/>
      <c r="AR708" s="211" t="s">
        <v>234</v>
      </c>
      <c r="AT708" s="211" t="s">
        <v>191</v>
      </c>
      <c r="AU708" s="211" t="s">
        <v>85</v>
      </c>
      <c r="AY708" s="18" t="s">
        <v>195</v>
      </c>
      <c r="BE708" s="212">
        <f>IF(N708="základní",J708,0)</f>
        <v>0</v>
      </c>
      <c r="BF708" s="212">
        <f>IF(N708="snížená",J708,0)</f>
        <v>0</v>
      </c>
      <c r="BG708" s="212">
        <f>IF(N708="zákl. přenesená",J708,0)</f>
        <v>0</v>
      </c>
      <c r="BH708" s="212">
        <f>IF(N708="sníž. přenesená",J708,0)</f>
        <v>0</v>
      </c>
      <c r="BI708" s="212">
        <f>IF(N708="nulová",J708,0)</f>
        <v>0</v>
      </c>
      <c r="BJ708" s="18" t="s">
        <v>83</v>
      </c>
      <c r="BK708" s="212">
        <f>ROUND(I708*H708,2)</f>
        <v>0</v>
      </c>
      <c r="BL708" s="18" t="s">
        <v>234</v>
      </c>
      <c r="BM708" s="211" t="s">
        <v>4286</v>
      </c>
    </row>
    <row r="709" s="10" customFormat="1">
      <c r="A709" s="10"/>
      <c r="B709" s="218"/>
      <c r="C709" s="219"/>
      <c r="D709" s="213" t="s">
        <v>199</v>
      </c>
      <c r="E709" s="220" t="s">
        <v>1</v>
      </c>
      <c r="F709" s="221" t="s">
        <v>3950</v>
      </c>
      <c r="G709" s="219"/>
      <c r="H709" s="220" t="s">
        <v>1</v>
      </c>
      <c r="I709" s="222"/>
      <c r="J709" s="219"/>
      <c r="K709" s="219"/>
      <c r="L709" s="223"/>
      <c r="M709" s="224"/>
      <c r="N709" s="225"/>
      <c r="O709" s="225"/>
      <c r="P709" s="225"/>
      <c r="Q709" s="225"/>
      <c r="R709" s="225"/>
      <c r="S709" s="225"/>
      <c r="T709" s="226"/>
      <c r="U709" s="10"/>
      <c r="V709" s="10"/>
      <c r="W709" s="10"/>
      <c r="X709" s="10"/>
      <c r="Y709" s="10"/>
      <c r="Z709" s="10"/>
      <c r="AA709" s="10"/>
      <c r="AB709" s="10"/>
      <c r="AC709" s="10"/>
      <c r="AD709" s="10"/>
      <c r="AE709" s="10"/>
      <c r="AT709" s="227" t="s">
        <v>199</v>
      </c>
      <c r="AU709" s="227" t="s">
        <v>85</v>
      </c>
      <c r="AV709" s="10" t="s">
        <v>83</v>
      </c>
      <c r="AW709" s="10" t="s">
        <v>32</v>
      </c>
      <c r="AX709" s="10" t="s">
        <v>76</v>
      </c>
      <c r="AY709" s="227" t="s">
        <v>195</v>
      </c>
    </row>
    <row r="710" s="10" customFormat="1">
      <c r="A710" s="10"/>
      <c r="B710" s="218"/>
      <c r="C710" s="219"/>
      <c r="D710" s="213" t="s">
        <v>199</v>
      </c>
      <c r="E710" s="220" t="s">
        <v>1</v>
      </c>
      <c r="F710" s="221" t="s">
        <v>3936</v>
      </c>
      <c r="G710" s="219"/>
      <c r="H710" s="220" t="s">
        <v>1</v>
      </c>
      <c r="I710" s="222"/>
      <c r="J710" s="219"/>
      <c r="K710" s="219"/>
      <c r="L710" s="223"/>
      <c r="M710" s="224"/>
      <c r="N710" s="225"/>
      <c r="O710" s="225"/>
      <c r="P710" s="225"/>
      <c r="Q710" s="225"/>
      <c r="R710" s="225"/>
      <c r="S710" s="225"/>
      <c r="T710" s="226"/>
      <c r="U710" s="10"/>
      <c r="V710" s="10"/>
      <c r="W710" s="10"/>
      <c r="X710" s="10"/>
      <c r="Y710" s="10"/>
      <c r="Z710" s="10"/>
      <c r="AA710" s="10"/>
      <c r="AB710" s="10"/>
      <c r="AC710" s="10"/>
      <c r="AD710" s="10"/>
      <c r="AE710" s="10"/>
      <c r="AT710" s="227" t="s">
        <v>199</v>
      </c>
      <c r="AU710" s="227" t="s">
        <v>85</v>
      </c>
      <c r="AV710" s="10" t="s">
        <v>83</v>
      </c>
      <c r="AW710" s="10" t="s">
        <v>32</v>
      </c>
      <c r="AX710" s="10" t="s">
        <v>76</v>
      </c>
      <c r="AY710" s="227" t="s">
        <v>195</v>
      </c>
    </row>
    <row r="711" s="10" customFormat="1">
      <c r="A711" s="10"/>
      <c r="B711" s="218"/>
      <c r="C711" s="219"/>
      <c r="D711" s="213" t="s">
        <v>199</v>
      </c>
      <c r="E711" s="220" t="s">
        <v>1</v>
      </c>
      <c r="F711" s="221" t="s">
        <v>4287</v>
      </c>
      <c r="G711" s="219"/>
      <c r="H711" s="220" t="s">
        <v>1</v>
      </c>
      <c r="I711" s="222"/>
      <c r="J711" s="219"/>
      <c r="K711" s="219"/>
      <c r="L711" s="223"/>
      <c r="M711" s="224"/>
      <c r="N711" s="225"/>
      <c r="O711" s="225"/>
      <c r="P711" s="225"/>
      <c r="Q711" s="225"/>
      <c r="R711" s="225"/>
      <c r="S711" s="225"/>
      <c r="T711" s="226"/>
      <c r="U711" s="10"/>
      <c r="V711" s="10"/>
      <c r="W711" s="10"/>
      <c r="X711" s="10"/>
      <c r="Y711" s="10"/>
      <c r="Z711" s="10"/>
      <c r="AA711" s="10"/>
      <c r="AB711" s="10"/>
      <c r="AC711" s="10"/>
      <c r="AD711" s="10"/>
      <c r="AE711" s="10"/>
      <c r="AT711" s="227" t="s">
        <v>199</v>
      </c>
      <c r="AU711" s="227" t="s">
        <v>85</v>
      </c>
      <c r="AV711" s="10" t="s">
        <v>83</v>
      </c>
      <c r="AW711" s="10" t="s">
        <v>32</v>
      </c>
      <c r="AX711" s="10" t="s">
        <v>76</v>
      </c>
      <c r="AY711" s="227" t="s">
        <v>195</v>
      </c>
    </row>
    <row r="712" s="10" customFormat="1">
      <c r="A712" s="10"/>
      <c r="B712" s="218"/>
      <c r="C712" s="219"/>
      <c r="D712" s="213" t="s">
        <v>199</v>
      </c>
      <c r="E712" s="220" t="s">
        <v>1</v>
      </c>
      <c r="F712" s="221" t="s">
        <v>4288</v>
      </c>
      <c r="G712" s="219"/>
      <c r="H712" s="220" t="s">
        <v>1</v>
      </c>
      <c r="I712" s="222"/>
      <c r="J712" s="219"/>
      <c r="K712" s="219"/>
      <c r="L712" s="223"/>
      <c r="M712" s="224"/>
      <c r="N712" s="225"/>
      <c r="O712" s="225"/>
      <c r="P712" s="225"/>
      <c r="Q712" s="225"/>
      <c r="R712" s="225"/>
      <c r="S712" s="225"/>
      <c r="T712" s="226"/>
      <c r="U712" s="10"/>
      <c r="V712" s="10"/>
      <c r="W712" s="10"/>
      <c r="X712" s="10"/>
      <c r="Y712" s="10"/>
      <c r="Z712" s="10"/>
      <c r="AA712" s="10"/>
      <c r="AB712" s="10"/>
      <c r="AC712" s="10"/>
      <c r="AD712" s="10"/>
      <c r="AE712" s="10"/>
      <c r="AT712" s="227" t="s">
        <v>199</v>
      </c>
      <c r="AU712" s="227" t="s">
        <v>85</v>
      </c>
      <c r="AV712" s="10" t="s">
        <v>83</v>
      </c>
      <c r="AW712" s="10" t="s">
        <v>32</v>
      </c>
      <c r="AX712" s="10" t="s">
        <v>76</v>
      </c>
      <c r="AY712" s="227" t="s">
        <v>195</v>
      </c>
    </row>
    <row r="713" s="11" customFormat="1">
      <c r="A713" s="11"/>
      <c r="B713" s="228"/>
      <c r="C713" s="229"/>
      <c r="D713" s="213" t="s">
        <v>199</v>
      </c>
      <c r="E713" s="230" t="s">
        <v>1</v>
      </c>
      <c r="F713" s="231" t="s">
        <v>4289</v>
      </c>
      <c r="G713" s="229"/>
      <c r="H713" s="232">
        <v>897.12</v>
      </c>
      <c r="I713" s="233"/>
      <c r="J713" s="229"/>
      <c r="K713" s="229"/>
      <c r="L713" s="234"/>
      <c r="M713" s="235"/>
      <c r="N713" s="236"/>
      <c r="O713" s="236"/>
      <c r="P713" s="236"/>
      <c r="Q713" s="236"/>
      <c r="R713" s="236"/>
      <c r="S713" s="236"/>
      <c r="T713" s="237"/>
      <c r="U713" s="11"/>
      <c r="V713" s="11"/>
      <c r="W713" s="11"/>
      <c r="X713" s="11"/>
      <c r="Y713" s="11"/>
      <c r="Z713" s="11"/>
      <c r="AA713" s="11"/>
      <c r="AB713" s="11"/>
      <c r="AC713" s="11"/>
      <c r="AD713" s="11"/>
      <c r="AE713" s="11"/>
      <c r="AT713" s="238" t="s">
        <v>199</v>
      </c>
      <c r="AU713" s="238" t="s">
        <v>85</v>
      </c>
      <c r="AV713" s="11" t="s">
        <v>85</v>
      </c>
      <c r="AW713" s="11" t="s">
        <v>32</v>
      </c>
      <c r="AX713" s="11" t="s">
        <v>76</v>
      </c>
      <c r="AY713" s="238" t="s">
        <v>195</v>
      </c>
    </row>
    <row r="714" s="11" customFormat="1">
      <c r="A714" s="11"/>
      <c r="B714" s="228"/>
      <c r="C714" s="229"/>
      <c r="D714" s="213" t="s">
        <v>199</v>
      </c>
      <c r="E714" s="230" t="s">
        <v>1</v>
      </c>
      <c r="F714" s="231" t="s">
        <v>4290</v>
      </c>
      <c r="G714" s="229"/>
      <c r="H714" s="232">
        <v>20.550000000000001</v>
      </c>
      <c r="I714" s="233"/>
      <c r="J714" s="229"/>
      <c r="K714" s="229"/>
      <c r="L714" s="234"/>
      <c r="M714" s="235"/>
      <c r="N714" s="236"/>
      <c r="O714" s="236"/>
      <c r="P714" s="236"/>
      <c r="Q714" s="236"/>
      <c r="R714" s="236"/>
      <c r="S714" s="236"/>
      <c r="T714" s="237"/>
      <c r="U714" s="11"/>
      <c r="V714" s="11"/>
      <c r="W714" s="11"/>
      <c r="X714" s="11"/>
      <c r="Y714" s="11"/>
      <c r="Z714" s="11"/>
      <c r="AA714" s="11"/>
      <c r="AB714" s="11"/>
      <c r="AC714" s="11"/>
      <c r="AD714" s="11"/>
      <c r="AE714" s="11"/>
      <c r="AT714" s="238" t="s">
        <v>199</v>
      </c>
      <c r="AU714" s="238" t="s">
        <v>85</v>
      </c>
      <c r="AV714" s="11" t="s">
        <v>85</v>
      </c>
      <c r="AW714" s="11" t="s">
        <v>32</v>
      </c>
      <c r="AX714" s="11" t="s">
        <v>76</v>
      </c>
      <c r="AY714" s="238" t="s">
        <v>195</v>
      </c>
    </row>
    <row r="715" s="11" customFormat="1">
      <c r="A715" s="11"/>
      <c r="B715" s="228"/>
      <c r="C715" s="229"/>
      <c r="D715" s="213" t="s">
        <v>199</v>
      </c>
      <c r="E715" s="230" t="s">
        <v>1</v>
      </c>
      <c r="F715" s="231" t="s">
        <v>3957</v>
      </c>
      <c r="G715" s="229"/>
      <c r="H715" s="232">
        <v>12.24</v>
      </c>
      <c r="I715" s="233"/>
      <c r="J715" s="229"/>
      <c r="K715" s="229"/>
      <c r="L715" s="234"/>
      <c r="M715" s="235"/>
      <c r="N715" s="236"/>
      <c r="O715" s="236"/>
      <c r="P715" s="236"/>
      <c r="Q715" s="236"/>
      <c r="R715" s="236"/>
      <c r="S715" s="236"/>
      <c r="T715" s="237"/>
      <c r="U715" s="11"/>
      <c r="V715" s="11"/>
      <c r="W715" s="11"/>
      <c r="X715" s="11"/>
      <c r="Y715" s="11"/>
      <c r="Z715" s="11"/>
      <c r="AA715" s="11"/>
      <c r="AB715" s="11"/>
      <c r="AC715" s="11"/>
      <c r="AD715" s="11"/>
      <c r="AE715" s="11"/>
      <c r="AT715" s="238" t="s">
        <v>199</v>
      </c>
      <c r="AU715" s="238" t="s">
        <v>85</v>
      </c>
      <c r="AV715" s="11" t="s">
        <v>85</v>
      </c>
      <c r="AW715" s="11" t="s">
        <v>32</v>
      </c>
      <c r="AX715" s="11" t="s">
        <v>76</v>
      </c>
      <c r="AY715" s="238" t="s">
        <v>195</v>
      </c>
    </row>
    <row r="716" s="11" customFormat="1">
      <c r="A716" s="11"/>
      <c r="B716" s="228"/>
      <c r="C716" s="229"/>
      <c r="D716" s="213" t="s">
        <v>199</v>
      </c>
      <c r="E716" s="230" t="s">
        <v>1</v>
      </c>
      <c r="F716" s="231" t="s">
        <v>3958</v>
      </c>
      <c r="G716" s="229"/>
      <c r="H716" s="232">
        <v>11.310000000000001</v>
      </c>
      <c r="I716" s="233"/>
      <c r="J716" s="229"/>
      <c r="K716" s="229"/>
      <c r="L716" s="234"/>
      <c r="M716" s="235"/>
      <c r="N716" s="236"/>
      <c r="O716" s="236"/>
      <c r="P716" s="236"/>
      <c r="Q716" s="236"/>
      <c r="R716" s="236"/>
      <c r="S716" s="236"/>
      <c r="T716" s="237"/>
      <c r="U716" s="11"/>
      <c r="V716" s="11"/>
      <c r="W716" s="11"/>
      <c r="X716" s="11"/>
      <c r="Y716" s="11"/>
      <c r="Z716" s="11"/>
      <c r="AA716" s="11"/>
      <c r="AB716" s="11"/>
      <c r="AC716" s="11"/>
      <c r="AD716" s="11"/>
      <c r="AE716" s="11"/>
      <c r="AT716" s="238" t="s">
        <v>199</v>
      </c>
      <c r="AU716" s="238" t="s">
        <v>85</v>
      </c>
      <c r="AV716" s="11" t="s">
        <v>85</v>
      </c>
      <c r="AW716" s="11" t="s">
        <v>32</v>
      </c>
      <c r="AX716" s="11" t="s">
        <v>76</v>
      </c>
      <c r="AY716" s="238" t="s">
        <v>195</v>
      </c>
    </row>
    <row r="717" s="15" customFormat="1">
      <c r="A717" s="15"/>
      <c r="B717" s="287"/>
      <c r="C717" s="288"/>
      <c r="D717" s="213" t="s">
        <v>199</v>
      </c>
      <c r="E717" s="289" t="s">
        <v>1</v>
      </c>
      <c r="F717" s="290" t="s">
        <v>1422</v>
      </c>
      <c r="G717" s="288"/>
      <c r="H717" s="291">
        <v>941.22000000000003</v>
      </c>
      <c r="I717" s="292"/>
      <c r="J717" s="288"/>
      <c r="K717" s="288"/>
      <c r="L717" s="293"/>
      <c r="M717" s="294"/>
      <c r="N717" s="295"/>
      <c r="O717" s="295"/>
      <c r="P717" s="295"/>
      <c r="Q717" s="295"/>
      <c r="R717" s="295"/>
      <c r="S717" s="295"/>
      <c r="T717" s="296"/>
      <c r="U717" s="15"/>
      <c r="V717" s="15"/>
      <c r="W717" s="15"/>
      <c r="X717" s="15"/>
      <c r="Y717" s="15"/>
      <c r="Z717" s="15"/>
      <c r="AA717" s="15"/>
      <c r="AB717" s="15"/>
      <c r="AC717" s="15"/>
      <c r="AD717" s="15"/>
      <c r="AE717" s="15"/>
      <c r="AT717" s="297" t="s">
        <v>199</v>
      </c>
      <c r="AU717" s="297" t="s">
        <v>85</v>
      </c>
      <c r="AV717" s="15" t="s">
        <v>234</v>
      </c>
      <c r="AW717" s="15" t="s">
        <v>32</v>
      </c>
      <c r="AX717" s="15" t="s">
        <v>83</v>
      </c>
      <c r="AY717" s="297" t="s">
        <v>195</v>
      </c>
    </row>
    <row r="718" s="2" customFormat="1" ht="33" customHeight="1">
      <c r="A718" s="39"/>
      <c r="B718" s="40"/>
      <c r="C718" s="200" t="s">
        <v>504</v>
      </c>
      <c r="D718" s="200" t="s">
        <v>191</v>
      </c>
      <c r="E718" s="201" t="s">
        <v>4291</v>
      </c>
      <c r="F718" s="202" t="s">
        <v>4292</v>
      </c>
      <c r="G718" s="203" t="s">
        <v>1411</v>
      </c>
      <c r="H718" s="204">
        <v>507</v>
      </c>
      <c r="I718" s="205"/>
      <c r="J718" s="206">
        <f>ROUND(I718*H718,2)</f>
        <v>0</v>
      </c>
      <c r="K718" s="202" t="s">
        <v>1412</v>
      </c>
      <c r="L718" s="45"/>
      <c r="M718" s="207" t="s">
        <v>1</v>
      </c>
      <c r="N718" s="208" t="s">
        <v>41</v>
      </c>
      <c r="O718" s="92"/>
      <c r="P718" s="209">
        <f>O718*H718</f>
        <v>0</v>
      </c>
      <c r="Q718" s="209">
        <v>0</v>
      </c>
      <c r="R718" s="209">
        <f>Q718*H718</f>
        <v>0</v>
      </c>
      <c r="S718" s="209">
        <v>0</v>
      </c>
      <c r="T718" s="210">
        <f>S718*H718</f>
        <v>0</v>
      </c>
      <c r="U718" s="39"/>
      <c r="V718" s="39"/>
      <c r="W718" s="39"/>
      <c r="X718" s="39"/>
      <c r="Y718" s="39"/>
      <c r="Z718" s="39"/>
      <c r="AA718" s="39"/>
      <c r="AB718" s="39"/>
      <c r="AC718" s="39"/>
      <c r="AD718" s="39"/>
      <c r="AE718" s="39"/>
      <c r="AR718" s="211" t="s">
        <v>234</v>
      </c>
      <c r="AT718" s="211" t="s">
        <v>191</v>
      </c>
      <c r="AU718" s="211" t="s">
        <v>85</v>
      </c>
      <c r="AY718" s="18" t="s">
        <v>195</v>
      </c>
      <c r="BE718" s="212">
        <f>IF(N718="základní",J718,0)</f>
        <v>0</v>
      </c>
      <c r="BF718" s="212">
        <f>IF(N718="snížená",J718,0)</f>
        <v>0</v>
      </c>
      <c r="BG718" s="212">
        <f>IF(N718="zákl. přenesená",J718,0)</f>
        <v>0</v>
      </c>
      <c r="BH718" s="212">
        <f>IF(N718="sníž. přenesená",J718,0)</f>
        <v>0</v>
      </c>
      <c r="BI718" s="212">
        <f>IF(N718="nulová",J718,0)</f>
        <v>0</v>
      </c>
      <c r="BJ718" s="18" t="s">
        <v>83</v>
      </c>
      <c r="BK718" s="212">
        <f>ROUND(I718*H718,2)</f>
        <v>0</v>
      </c>
      <c r="BL718" s="18" t="s">
        <v>234</v>
      </c>
      <c r="BM718" s="211" t="s">
        <v>4293</v>
      </c>
    </row>
    <row r="719" s="10" customFormat="1">
      <c r="A719" s="10"/>
      <c r="B719" s="218"/>
      <c r="C719" s="219"/>
      <c r="D719" s="213" t="s">
        <v>199</v>
      </c>
      <c r="E719" s="220" t="s">
        <v>1</v>
      </c>
      <c r="F719" s="221" t="s">
        <v>3936</v>
      </c>
      <c r="G719" s="219"/>
      <c r="H719" s="220" t="s">
        <v>1</v>
      </c>
      <c r="I719" s="222"/>
      <c r="J719" s="219"/>
      <c r="K719" s="219"/>
      <c r="L719" s="223"/>
      <c r="M719" s="224"/>
      <c r="N719" s="225"/>
      <c r="O719" s="225"/>
      <c r="P719" s="225"/>
      <c r="Q719" s="225"/>
      <c r="R719" s="225"/>
      <c r="S719" s="225"/>
      <c r="T719" s="226"/>
      <c r="U719" s="10"/>
      <c r="V719" s="10"/>
      <c r="W719" s="10"/>
      <c r="X719" s="10"/>
      <c r="Y719" s="10"/>
      <c r="Z719" s="10"/>
      <c r="AA719" s="10"/>
      <c r="AB719" s="10"/>
      <c r="AC719" s="10"/>
      <c r="AD719" s="10"/>
      <c r="AE719" s="10"/>
      <c r="AT719" s="227" t="s">
        <v>199</v>
      </c>
      <c r="AU719" s="227" t="s">
        <v>85</v>
      </c>
      <c r="AV719" s="10" t="s">
        <v>83</v>
      </c>
      <c r="AW719" s="10" t="s">
        <v>32</v>
      </c>
      <c r="AX719" s="10" t="s">
        <v>76</v>
      </c>
      <c r="AY719" s="227" t="s">
        <v>195</v>
      </c>
    </row>
    <row r="720" s="10" customFormat="1">
      <c r="A720" s="10"/>
      <c r="B720" s="218"/>
      <c r="C720" s="219"/>
      <c r="D720" s="213" t="s">
        <v>199</v>
      </c>
      <c r="E720" s="220" t="s">
        <v>1</v>
      </c>
      <c r="F720" s="221" t="s">
        <v>3960</v>
      </c>
      <c r="G720" s="219"/>
      <c r="H720" s="220" t="s">
        <v>1</v>
      </c>
      <c r="I720" s="222"/>
      <c r="J720" s="219"/>
      <c r="K720" s="219"/>
      <c r="L720" s="223"/>
      <c r="M720" s="224"/>
      <c r="N720" s="225"/>
      <c r="O720" s="225"/>
      <c r="P720" s="225"/>
      <c r="Q720" s="225"/>
      <c r="R720" s="225"/>
      <c r="S720" s="225"/>
      <c r="T720" s="226"/>
      <c r="U720" s="10"/>
      <c r="V720" s="10"/>
      <c r="W720" s="10"/>
      <c r="X720" s="10"/>
      <c r="Y720" s="10"/>
      <c r="Z720" s="10"/>
      <c r="AA720" s="10"/>
      <c r="AB720" s="10"/>
      <c r="AC720" s="10"/>
      <c r="AD720" s="10"/>
      <c r="AE720" s="10"/>
      <c r="AT720" s="227" t="s">
        <v>199</v>
      </c>
      <c r="AU720" s="227" t="s">
        <v>85</v>
      </c>
      <c r="AV720" s="10" t="s">
        <v>83</v>
      </c>
      <c r="AW720" s="10" t="s">
        <v>32</v>
      </c>
      <c r="AX720" s="10" t="s">
        <v>76</v>
      </c>
      <c r="AY720" s="227" t="s">
        <v>195</v>
      </c>
    </row>
    <row r="721" s="10" customFormat="1">
      <c r="A721" s="10"/>
      <c r="B721" s="218"/>
      <c r="C721" s="219"/>
      <c r="D721" s="213" t="s">
        <v>199</v>
      </c>
      <c r="E721" s="220" t="s">
        <v>1</v>
      </c>
      <c r="F721" s="221" t="s">
        <v>4294</v>
      </c>
      <c r="G721" s="219"/>
      <c r="H721" s="220" t="s">
        <v>1</v>
      </c>
      <c r="I721" s="222"/>
      <c r="J721" s="219"/>
      <c r="K721" s="219"/>
      <c r="L721" s="223"/>
      <c r="M721" s="224"/>
      <c r="N721" s="225"/>
      <c r="O721" s="225"/>
      <c r="P721" s="225"/>
      <c r="Q721" s="225"/>
      <c r="R721" s="225"/>
      <c r="S721" s="225"/>
      <c r="T721" s="226"/>
      <c r="U721" s="10"/>
      <c r="V721" s="10"/>
      <c r="W721" s="10"/>
      <c r="X721" s="10"/>
      <c r="Y721" s="10"/>
      <c r="Z721" s="10"/>
      <c r="AA721" s="10"/>
      <c r="AB721" s="10"/>
      <c r="AC721" s="10"/>
      <c r="AD721" s="10"/>
      <c r="AE721" s="10"/>
      <c r="AT721" s="227" t="s">
        <v>199</v>
      </c>
      <c r="AU721" s="227" t="s">
        <v>85</v>
      </c>
      <c r="AV721" s="10" t="s">
        <v>83</v>
      </c>
      <c r="AW721" s="10" t="s">
        <v>32</v>
      </c>
      <c r="AX721" s="10" t="s">
        <v>76</v>
      </c>
      <c r="AY721" s="227" t="s">
        <v>195</v>
      </c>
    </row>
    <row r="722" s="11" customFormat="1">
      <c r="A722" s="11"/>
      <c r="B722" s="228"/>
      <c r="C722" s="229"/>
      <c r="D722" s="213" t="s">
        <v>199</v>
      </c>
      <c r="E722" s="230" t="s">
        <v>1</v>
      </c>
      <c r="F722" s="231" t="s">
        <v>3962</v>
      </c>
      <c r="G722" s="229"/>
      <c r="H722" s="232">
        <v>507</v>
      </c>
      <c r="I722" s="233"/>
      <c r="J722" s="229"/>
      <c r="K722" s="229"/>
      <c r="L722" s="234"/>
      <c r="M722" s="235"/>
      <c r="N722" s="236"/>
      <c r="O722" s="236"/>
      <c r="P722" s="236"/>
      <c r="Q722" s="236"/>
      <c r="R722" s="236"/>
      <c r="S722" s="236"/>
      <c r="T722" s="237"/>
      <c r="U722" s="11"/>
      <c r="V722" s="11"/>
      <c r="W722" s="11"/>
      <c r="X722" s="11"/>
      <c r="Y722" s="11"/>
      <c r="Z722" s="11"/>
      <c r="AA722" s="11"/>
      <c r="AB722" s="11"/>
      <c r="AC722" s="11"/>
      <c r="AD722" s="11"/>
      <c r="AE722" s="11"/>
      <c r="AT722" s="238" t="s">
        <v>199</v>
      </c>
      <c r="AU722" s="238" t="s">
        <v>85</v>
      </c>
      <c r="AV722" s="11" t="s">
        <v>85</v>
      </c>
      <c r="AW722" s="11" t="s">
        <v>32</v>
      </c>
      <c r="AX722" s="11" t="s">
        <v>76</v>
      </c>
      <c r="AY722" s="238" t="s">
        <v>195</v>
      </c>
    </row>
    <row r="723" s="15" customFormat="1">
      <c r="A723" s="15"/>
      <c r="B723" s="287"/>
      <c r="C723" s="288"/>
      <c r="D723" s="213" t="s">
        <v>199</v>
      </c>
      <c r="E723" s="289" t="s">
        <v>1</v>
      </c>
      <c r="F723" s="290" t="s">
        <v>1422</v>
      </c>
      <c r="G723" s="288"/>
      <c r="H723" s="291">
        <v>507</v>
      </c>
      <c r="I723" s="292"/>
      <c r="J723" s="288"/>
      <c r="K723" s="288"/>
      <c r="L723" s="293"/>
      <c r="M723" s="294"/>
      <c r="N723" s="295"/>
      <c r="O723" s="295"/>
      <c r="P723" s="295"/>
      <c r="Q723" s="295"/>
      <c r="R723" s="295"/>
      <c r="S723" s="295"/>
      <c r="T723" s="296"/>
      <c r="U723" s="15"/>
      <c r="V723" s="15"/>
      <c r="W723" s="15"/>
      <c r="X723" s="15"/>
      <c r="Y723" s="15"/>
      <c r="Z723" s="15"/>
      <c r="AA723" s="15"/>
      <c r="AB723" s="15"/>
      <c r="AC723" s="15"/>
      <c r="AD723" s="15"/>
      <c r="AE723" s="15"/>
      <c r="AT723" s="297" t="s">
        <v>199</v>
      </c>
      <c r="AU723" s="297" t="s">
        <v>85</v>
      </c>
      <c r="AV723" s="15" t="s">
        <v>234</v>
      </c>
      <c r="AW723" s="15" t="s">
        <v>32</v>
      </c>
      <c r="AX723" s="15" t="s">
        <v>83</v>
      </c>
      <c r="AY723" s="297" t="s">
        <v>195</v>
      </c>
    </row>
    <row r="724" s="2" customFormat="1" ht="33" customHeight="1">
      <c r="A724" s="39"/>
      <c r="B724" s="40"/>
      <c r="C724" s="200" t="s">
        <v>510</v>
      </c>
      <c r="D724" s="200" t="s">
        <v>191</v>
      </c>
      <c r="E724" s="201" t="s">
        <v>4295</v>
      </c>
      <c r="F724" s="202" t="s">
        <v>4296</v>
      </c>
      <c r="G724" s="203" t="s">
        <v>1411</v>
      </c>
      <c r="H724" s="204">
        <v>625.35000000000002</v>
      </c>
      <c r="I724" s="205"/>
      <c r="J724" s="206">
        <f>ROUND(I724*H724,2)</f>
        <v>0</v>
      </c>
      <c r="K724" s="202" t="s">
        <v>1412</v>
      </c>
      <c r="L724" s="45"/>
      <c r="M724" s="207" t="s">
        <v>1</v>
      </c>
      <c r="N724" s="208" t="s">
        <v>41</v>
      </c>
      <c r="O724" s="92"/>
      <c r="P724" s="209">
        <f>O724*H724</f>
        <v>0</v>
      </c>
      <c r="Q724" s="209">
        <v>0</v>
      </c>
      <c r="R724" s="209">
        <f>Q724*H724</f>
        <v>0</v>
      </c>
      <c r="S724" s="209">
        <v>0</v>
      </c>
      <c r="T724" s="210">
        <f>S724*H724</f>
        <v>0</v>
      </c>
      <c r="U724" s="39"/>
      <c r="V724" s="39"/>
      <c r="W724" s="39"/>
      <c r="X724" s="39"/>
      <c r="Y724" s="39"/>
      <c r="Z724" s="39"/>
      <c r="AA724" s="39"/>
      <c r="AB724" s="39"/>
      <c r="AC724" s="39"/>
      <c r="AD724" s="39"/>
      <c r="AE724" s="39"/>
      <c r="AR724" s="211" t="s">
        <v>234</v>
      </c>
      <c r="AT724" s="211" t="s">
        <v>191</v>
      </c>
      <c r="AU724" s="211" t="s">
        <v>85</v>
      </c>
      <c r="AY724" s="18" t="s">
        <v>195</v>
      </c>
      <c r="BE724" s="212">
        <f>IF(N724="základní",J724,0)</f>
        <v>0</v>
      </c>
      <c r="BF724" s="212">
        <f>IF(N724="snížená",J724,0)</f>
        <v>0</v>
      </c>
      <c r="BG724" s="212">
        <f>IF(N724="zákl. přenesená",J724,0)</f>
        <v>0</v>
      </c>
      <c r="BH724" s="212">
        <f>IF(N724="sníž. přenesená",J724,0)</f>
        <v>0</v>
      </c>
      <c r="BI724" s="212">
        <f>IF(N724="nulová",J724,0)</f>
        <v>0</v>
      </c>
      <c r="BJ724" s="18" t="s">
        <v>83</v>
      </c>
      <c r="BK724" s="212">
        <f>ROUND(I724*H724,2)</f>
        <v>0</v>
      </c>
      <c r="BL724" s="18" t="s">
        <v>234</v>
      </c>
      <c r="BM724" s="211" t="s">
        <v>4297</v>
      </c>
    </row>
    <row r="725" s="10" customFormat="1">
      <c r="A725" s="10"/>
      <c r="B725" s="218"/>
      <c r="C725" s="219"/>
      <c r="D725" s="213" t="s">
        <v>199</v>
      </c>
      <c r="E725" s="220" t="s">
        <v>1</v>
      </c>
      <c r="F725" s="221" t="s">
        <v>3936</v>
      </c>
      <c r="G725" s="219"/>
      <c r="H725" s="220" t="s">
        <v>1</v>
      </c>
      <c r="I725" s="222"/>
      <c r="J725" s="219"/>
      <c r="K725" s="219"/>
      <c r="L725" s="223"/>
      <c r="M725" s="224"/>
      <c r="N725" s="225"/>
      <c r="O725" s="225"/>
      <c r="P725" s="225"/>
      <c r="Q725" s="225"/>
      <c r="R725" s="225"/>
      <c r="S725" s="225"/>
      <c r="T725" s="226"/>
      <c r="U725" s="10"/>
      <c r="V725" s="10"/>
      <c r="W725" s="10"/>
      <c r="X725" s="10"/>
      <c r="Y725" s="10"/>
      <c r="Z725" s="10"/>
      <c r="AA725" s="10"/>
      <c r="AB725" s="10"/>
      <c r="AC725" s="10"/>
      <c r="AD725" s="10"/>
      <c r="AE725" s="10"/>
      <c r="AT725" s="227" t="s">
        <v>199</v>
      </c>
      <c r="AU725" s="227" t="s">
        <v>85</v>
      </c>
      <c r="AV725" s="10" t="s">
        <v>83</v>
      </c>
      <c r="AW725" s="10" t="s">
        <v>32</v>
      </c>
      <c r="AX725" s="10" t="s">
        <v>76</v>
      </c>
      <c r="AY725" s="227" t="s">
        <v>195</v>
      </c>
    </row>
    <row r="726" s="10" customFormat="1">
      <c r="A726" s="10"/>
      <c r="B726" s="218"/>
      <c r="C726" s="219"/>
      <c r="D726" s="213" t="s">
        <v>199</v>
      </c>
      <c r="E726" s="220" t="s">
        <v>1</v>
      </c>
      <c r="F726" s="221" t="s">
        <v>4207</v>
      </c>
      <c r="G726" s="219"/>
      <c r="H726" s="220" t="s">
        <v>1</v>
      </c>
      <c r="I726" s="222"/>
      <c r="J726" s="219"/>
      <c r="K726" s="219"/>
      <c r="L726" s="223"/>
      <c r="M726" s="224"/>
      <c r="N726" s="225"/>
      <c r="O726" s="225"/>
      <c r="P726" s="225"/>
      <c r="Q726" s="225"/>
      <c r="R726" s="225"/>
      <c r="S726" s="225"/>
      <c r="T726" s="226"/>
      <c r="U726" s="10"/>
      <c r="V726" s="10"/>
      <c r="W726" s="10"/>
      <c r="X726" s="10"/>
      <c r="Y726" s="10"/>
      <c r="Z726" s="10"/>
      <c r="AA726" s="10"/>
      <c r="AB726" s="10"/>
      <c r="AC726" s="10"/>
      <c r="AD726" s="10"/>
      <c r="AE726" s="10"/>
      <c r="AT726" s="227" t="s">
        <v>199</v>
      </c>
      <c r="AU726" s="227" t="s">
        <v>85</v>
      </c>
      <c r="AV726" s="10" t="s">
        <v>83</v>
      </c>
      <c r="AW726" s="10" t="s">
        <v>32</v>
      </c>
      <c r="AX726" s="10" t="s">
        <v>76</v>
      </c>
      <c r="AY726" s="227" t="s">
        <v>195</v>
      </c>
    </row>
    <row r="727" s="10" customFormat="1">
      <c r="A727" s="10"/>
      <c r="B727" s="218"/>
      <c r="C727" s="219"/>
      <c r="D727" s="213" t="s">
        <v>199</v>
      </c>
      <c r="E727" s="220" t="s">
        <v>1</v>
      </c>
      <c r="F727" s="221" t="s">
        <v>4298</v>
      </c>
      <c r="G727" s="219"/>
      <c r="H727" s="220" t="s">
        <v>1</v>
      </c>
      <c r="I727" s="222"/>
      <c r="J727" s="219"/>
      <c r="K727" s="219"/>
      <c r="L727" s="223"/>
      <c r="M727" s="224"/>
      <c r="N727" s="225"/>
      <c r="O727" s="225"/>
      <c r="P727" s="225"/>
      <c r="Q727" s="225"/>
      <c r="R727" s="225"/>
      <c r="S727" s="225"/>
      <c r="T727" s="226"/>
      <c r="U727" s="10"/>
      <c r="V727" s="10"/>
      <c r="W727" s="10"/>
      <c r="X727" s="10"/>
      <c r="Y727" s="10"/>
      <c r="Z727" s="10"/>
      <c r="AA727" s="10"/>
      <c r="AB727" s="10"/>
      <c r="AC727" s="10"/>
      <c r="AD727" s="10"/>
      <c r="AE727" s="10"/>
      <c r="AT727" s="227" t="s">
        <v>199</v>
      </c>
      <c r="AU727" s="227" t="s">
        <v>85</v>
      </c>
      <c r="AV727" s="10" t="s">
        <v>83</v>
      </c>
      <c r="AW727" s="10" t="s">
        <v>32</v>
      </c>
      <c r="AX727" s="10" t="s">
        <v>76</v>
      </c>
      <c r="AY727" s="227" t="s">
        <v>195</v>
      </c>
    </row>
    <row r="728" s="11" customFormat="1">
      <c r="A728" s="11"/>
      <c r="B728" s="228"/>
      <c r="C728" s="229"/>
      <c r="D728" s="213" t="s">
        <v>199</v>
      </c>
      <c r="E728" s="230" t="s">
        <v>1</v>
      </c>
      <c r="F728" s="231" t="s">
        <v>4299</v>
      </c>
      <c r="G728" s="229"/>
      <c r="H728" s="232">
        <v>625.35000000000002</v>
      </c>
      <c r="I728" s="233"/>
      <c r="J728" s="229"/>
      <c r="K728" s="229"/>
      <c r="L728" s="234"/>
      <c r="M728" s="235"/>
      <c r="N728" s="236"/>
      <c r="O728" s="236"/>
      <c r="P728" s="236"/>
      <c r="Q728" s="236"/>
      <c r="R728" s="236"/>
      <c r="S728" s="236"/>
      <c r="T728" s="237"/>
      <c r="U728" s="11"/>
      <c r="V728" s="11"/>
      <c r="W728" s="11"/>
      <c r="X728" s="11"/>
      <c r="Y728" s="11"/>
      <c r="Z728" s="11"/>
      <c r="AA728" s="11"/>
      <c r="AB728" s="11"/>
      <c r="AC728" s="11"/>
      <c r="AD728" s="11"/>
      <c r="AE728" s="11"/>
      <c r="AT728" s="238" t="s">
        <v>199</v>
      </c>
      <c r="AU728" s="238" t="s">
        <v>85</v>
      </c>
      <c r="AV728" s="11" t="s">
        <v>85</v>
      </c>
      <c r="AW728" s="11" t="s">
        <v>32</v>
      </c>
      <c r="AX728" s="11" t="s">
        <v>76</v>
      </c>
      <c r="AY728" s="238" t="s">
        <v>195</v>
      </c>
    </row>
    <row r="729" s="15" customFormat="1">
      <c r="A729" s="15"/>
      <c r="B729" s="287"/>
      <c r="C729" s="288"/>
      <c r="D729" s="213" t="s">
        <v>199</v>
      </c>
      <c r="E729" s="289" t="s">
        <v>1</v>
      </c>
      <c r="F729" s="290" t="s">
        <v>1422</v>
      </c>
      <c r="G729" s="288"/>
      <c r="H729" s="291">
        <v>625.35000000000002</v>
      </c>
      <c r="I729" s="292"/>
      <c r="J729" s="288"/>
      <c r="K729" s="288"/>
      <c r="L729" s="293"/>
      <c r="M729" s="294"/>
      <c r="N729" s="295"/>
      <c r="O729" s="295"/>
      <c r="P729" s="295"/>
      <c r="Q729" s="295"/>
      <c r="R729" s="295"/>
      <c r="S729" s="295"/>
      <c r="T729" s="296"/>
      <c r="U729" s="15"/>
      <c r="V729" s="15"/>
      <c r="W729" s="15"/>
      <c r="X729" s="15"/>
      <c r="Y729" s="15"/>
      <c r="Z729" s="15"/>
      <c r="AA729" s="15"/>
      <c r="AB729" s="15"/>
      <c r="AC729" s="15"/>
      <c r="AD729" s="15"/>
      <c r="AE729" s="15"/>
      <c r="AT729" s="297" t="s">
        <v>199</v>
      </c>
      <c r="AU729" s="297" t="s">
        <v>85</v>
      </c>
      <c r="AV729" s="15" t="s">
        <v>234</v>
      </c>
      <c r="AW729" s="15" t="s">
        <v>32</v>
      </c>
      <c r="AX729" s="15" t="s">
        <v>83</v>
      </c>
      <c r="AY729" s="297" t="s">
        <v>195</v>
      </c>
    </row>
    <row r="730" s="2" customFormat="1" ht="24.15" customHeight="1">
      <c r="A730" s="39"/>
      <c r="B730" s="40"/>
      <c r="C730" s="200" t="s">
        <v>515</v>
      </c>
      <c r="D730" s="200" t="s">
        <v>191</v>
      </c>
      <c r="E730" s="201" t="s">
        <v>3686</v>
      </c>
      <c r="F730" s="202" t="s">
        <v>3687</v>
      </c>
      <c r="G730" s="203" t="s">
        <v>1411</v>
      </c>
      <c r="H730" s="204">
        <v>1168.5</v>
      </c>
      <c r="I730" s="205"/>
      <c r="J730" s="206">
        <f>ROUND(I730*H730,2)</f>
        <v>0</v>
      </c>
      <c r="K730" s="202" t="s">
        <v>1412</v>
      </c>
      <c r="L730" s="45"/>
      <c r="M730" s="207" t="s">
        <v>1</v>
      </c>
      <c r="N730" s="208" t="s">
        <v>41</v>
      </c>
      <c r="O730" s="92"/>
      <c r="P730" s="209">
        <f>O730*H730</f>
        <v>0</v>
      </c>
      <c r="Q730" s="209">
        <v>0</v>
      </c>
      <c r="R730" s="209">
        <f>Q730*H730</f>
        <v>0</v>
      </c>
      <c r="S730" s="209">
        <v>0</v>
      </c>
      <c r="T730" s="210">
        <f>S730*H730</f>
        <v>0</v>
      </c>
      <c r="U730" s="39"/>
      <c r="V730" s="39"/>
      <c r="W730" s="39"/>
      <c r="X730" s="39"/>
      <c r="Y730" s="39"/>
      <c r="Z730" s="39"/>
      <c r="AA730" s="39"/>
      <c r="AB730" s="39"/>
      <c r="AC730" s="39"/>
      <c r="AD730" s="39"/>
      <c r="AE730" s="39"/>
      <c r="AR730" s="211" t="s">
        <v>234</v>
      </c>
      <c r="AT730" s="211" t="s">
        <v>191</v>
      </c>
      <c r="AU730" s="211" t="s">
        <v>85</v>
      </c>
      <c r="AY730" s="18" t="s">
        <v>195</v>
      </c>
      <c r="BE730" s="212">
        <f>IF(N730="základní",J730,0)</f>
        <v>0</v>
      </c>
      <c r="BF730" s="212">
        <f>IF(N730="snížená",J730,0)</f>
        <v>0</v>
      </c>
      <c r="BG730" s="212">
        <f>IF(N730="zákl. přenesená",J730,0)</f>
        <v>0</v>
      </c>
      <c r="BH730" s="212">
        <f>IF(N730="sníž. přenesená",J730,0)</f>
        <v>0</v>
      </c>
      <c r="BI730" s="212">
        <f>IF(N730="nulová",J730,0)</f>
        <v>0</v>
      </c>
      <c r="BJ730" s="18" t="s">
        <v>83</v>
      </c>
      <c r="BK730" s="212">
        <f>ROUND(I730*H730,2)</f>
        <v>0</v>
      </c>
      <c r="BL730" s="18" t="s">
        <v>234</v>
      </c>
      <c r="BM730" s="211" t="s">
        <v>4300</v>
      </c>
    </row>
    <row r="731" s="10" customFormat="1">
      <c r="A731" s="10"/>
      <c r="B731" s="218"/>
      <c r="C731" s="219"/>
      <c r="D731" s="213" t="s">
        <v>199</v>
      </c>
      <c r="E731" s="220" t="s">
        <v>1</v>
      </c>
      <c r="F731" s="221" t="s">
        <v>3950</v>
      </c>
      <c r="G731" s="219"/>
      <c r="H731" s="220" t="s">
        <v>1</v>
      </c>
      <c r="I731" s="222"/>
      <c r="J731" s="219"/>
      <c r="K731" s="219"/>
      <c r="L731" s="223"/>
      <c r="M731" s="224"/>
      <c r="N731" s="225"/>
      <c r="O731" s="225"/>
      <c r="P731" s="225"/>
      <c r="Q731" s="225"/>
      <c r="R731" s="225"/>
      <c r="S731" s="225"/>
      <c r="T731" s="226"/>
      <c r="U731" s="10"/>
      <c r="V731" s="10"/>
      <c r="W731" s="10"/>
      <c r="X731" s="10"/>
      <c r="Y731" s="10"/>
      <c r="Z731" s="10"/>
      <c r="AA731" s="10"/>
      <c r="AB731" s="10"/>
      <c r="AC731" s="10"/>
      <c r="AD731" s="10"/>
      <c r="AE731" s="10"/>
      <c r="AT731" s="227" t="s">
        <v>199</v>
      </c>
      <c r="AU731" s="227" t="s">
        <v>85</v>
      </c>
      <c r="AV731" s="10" t="s">
        <v>83</v>
      </c>
      <c r="AW731" s="10" t="s">
        <v>32</v>
      </c>
      <c r="AX731" s="10" t="s">
        <v>76</v>
      </c>
      <c r="AY731" s="227" t="s">
        <v>195</v>
      </c>
    </row>
    <row r="732" s="10" customFormat="1">
      <c r="A732" s="10"/>
      <c r="B732" s="218"/>
      <c r="C732" s="219"/>
      <c r="D732" s="213" t="s">
        <v>199</v>
      </c>
      <c r="E732" s="220" t="s">
        <v>1</v>
      </c>
      <c r="F732" s="221" t="s">
        <v>3936</v>
      </c>
      <c r="G732" s="219"/>
      <c r="H732" s="220" t="s">
        <v>1</v>
      </c>
      <c r="I732" s="222"/>
      <c r="J732" s="219"/>
      <c r="K732" s="219"/>
      <c r="L732" s="223"/>
      <c r="M732" s="224"/>
      <c r="N732" s="225"/>
      <c r="O732" s="225"/>
      <c r="P732" s="225"/>
      <c r="Q732" s="225"/>
      <c r="R732" s="225"/>
      <c r="S732" s="225"/>
      <c r="T732" s="226"/>
      <c r="U732" s="10"/>
      <c r="V732" s="10"/>
      <c r="W732" s="10"/>
      <c r="X732" s="10"/>
      <c r="Y732" s="10"/>
      <c r="Z732" s="10"/>
      <c r="AA732" s="10"/>
      <c r="AB732" s="10"/>
      <c r="AC732" s="10"/>
      <c r="AD732" s="10"/>
      <c r="AE732" s="10"/>
      <c r="AT732" s="227" t="s">
        <v>199</v>
      </c>
      <c r="AU732" s="227" t="s">
        <v>85</v>
      </c>
      <c r="AV732" s="10" t="s">
        <v>83</v>
      </c>
      <c r="AW732" s="10" t="s">
        <v>32</v>
      </c>
      <c r="AX732" s="10" t="s">
        <v>76</v>
      </c>
      <c r="AY732" s="227" t="s">
        <v>195</v>
      </c>
    </row>
    <row r="733" s="10" customFormat="1">
      <c r="A733" s="10"/>
      <c r="B733" s="218"/>
      <c r="C733" s="219"/>
      <c r="D733" s="213" t="s">
        <v>199</v>
      </c>
      <c r="E733" s="220" t="s">
        <v>1</v>
      </c>
      <c r="F733" s="221" t="s">
        <v>4287</v>
      </c>
      <c r="G733" s="219"/>
      <c r="H733" s="220" t="s">
        <v>1</v>
      </c>
      <c r="I733" s="222"/>
      <c r="J733" s="219"/>
      <c r="K733" s="219"/>
      <c r="L733" s="223"/>
      <c r="M733" s="224"/>
      <c r="N733" s="225"/>
      <c r="O733" s="225"/>
      <c r="P733" s="225"/>
      <c r="Q733" s="225"/>
      <c r="R733" s="225"/>
      <c r="S733" s="225"/>
      <c r="T733" s="226"/>
      <c r="U733" s="10"/>
      <c r="V733" s="10"/>
      <c r="W733" s="10"/>
      <c r="X733" s="10"/>
      <c r="Y733" s="10"/>
      <c r="Z733" s="10"/>
      <c r="AA733" s="10"/>
      <c r="AB733" s="10"/>
      <c r="AC733" s="10"/>
      <c r="AD733" s="10"/>
      <c r="AE733" s="10"/>
      <c r="AT733" s="227" t="s">
        <v>199</v>
      </c>
      <c r="AU733" s="227" t="s">
        <v>85</v>
      </c>
      <c r="AV733" s="10" t="s">
        <v>83</v>
      </c>
      <c r="AW733" s="10" t="s">
        <v>32</v>
      </c>
      <c r="AX733" s="10" t="s">
        <v>76</v>
      </c>
      <c r="AY733" s="227" t="s">
        <v>195</v>
      </c>
    </row>
    <row r="734" s="10" customFormat="1">
      <c r="A734" s="10"/>
      <c r="B734" s="218"/>
      <c r="C734" s="219"/>
      <c r="D734" s="213" t="s">
        <v>199</v>
      </c>
      <c r="E734" s="220" t="s">
        <v>1</v>
      </c>
      <c r="F734" s="221" t="s">
        <v>4301</v>
      </c>
      <c r="G734" s="219"/>
      <c r="H734" s="220" t="s">
        <v>1</v>
      </c>
      <c r="I734" s="222"/>
      <c r="J734" s="219"/>
      <c r="K734" s="219"/>
      <c r="L734" s="223"/>
      <c r="M734" s="224"/>
      <c r="N734" s="225"/>
      <c r="O734" s="225"/>
      <c r="P734" s="225"/>
      <c r="Q734" s="225"/>
      <c r="R734" s="225"/>
      <c r="S734" s="225"/>
      <c r="T734" s="226"/>
      <c r="U734" s="10"/>
      <c r="V734" s="10"/>
      <c r="W734" s="10"/>
      <c r="X734" s="10"/>
      <c r="Y734" s="10"/>
      <c r="Z734" s="10"/>
      <c r="AA734" s="10"/>
      <c r="AB734" s="10"/>
      <c r="AC734" s="10"/>
      <c r="AD734" s="10"/>
      <c r="AE734" s="10"/>
      <c r="AT734" s="227" t="s">
        <v>199</v>
      </c>
      <c r="AU734" s="227" t="s">
        <v>85</v>
      </c>
      <c r="AV734" s="10" t="s">
        <v>83</v>
      </c>
      <c r="AW734" s="10" t="s">
        <v>32</v>
      </c>
      <c r="AX734" s="10" t="s">
        <v>76</v>
      </c>
      <c r="AY734" s="227" t="s">
        <v>195</v>
      </c>
    </row>
    <row r="735" s="11" customFormat="1">
      <c r="A735" s="11"/>
      <c r="B735" s="228"/>
      <c r="C735" s="229"/>
      <c r="D735" s="213" t="s">
        <v>199</v>
      </c>
      <c r="E735" s="230" t="s">
        <v>1</v>
      </c>
      <c r="F735" s="231" t="s">
        <v>4302</v>
      </c>
      <c r="G735" s="229"/>
      <c r="H735" s="232">
        <v>1121.4000000000001</v>
      </c>
      <c r="I735" s="233"/>
      <c r="J735" s="229"/>
      <c r="K735" s="229"/>
      <c r="L735" s="234"/>
      <c r="M735" s="235"/>
      <c r="N735" s="236"/>
      <c r="O735" s="236"/>
      <c r="P735" s="236"/>
      <c r="Q735" s="236"/>
      <c r="R735" s="236"/>
      <c r="S735" s="236"/>
      <c r="T735" s="237"/>
      <c r="U735" s="11"/>
      <c r="V735" s="11"/>
      <c r="W735" s="11"/>
      <c r="X735" s="11"/>
      <c r="Y735" s="11"/>
      <c r="Z735" s="11"/>
      <c r="AA735" s="11"/>
      <c r="AB735" s="11"/>
      <c r="AC735" s="11"/>
      <c r="AD735" s="11"/>
      <c r="AE735" s="11"/>
      <c r="AT735" s="238" t="s">
        <v>199</v>
      </c>
      <c r="AU735" s="238" t="s">
        <v>85</v>
      </c>
      <c r="AV735" s="11" t="s">
        <v>85</v>
      </c>
      <c r="AW735" s="11" t="s">
        <v>32</v>
      </c>
      <c r="AX735" s="11" t="s">
        <v>76</v>
      </c>
      <c r="AY735" s="238" t="s">
        <v>195</v>
      </c>
    </row>
    <row r="736" s="11" customFormat="1">
      <c r="A736" s="11"/>
      <c r="B736" s="228"/>
      <c r="C736" s="229"/>
      <c r="D736" s="213" t="s">
        <v>199</v>
      </c>
      <c r="E736" s="230" t="s">
        <v>1</v>
      </c>
      <c r="F736" s="231" t="s">
        <v>4290</v>
      </c>
      <c r="G736" s="229"/>
      <c r="H736" s="232">
        <v>20.550000000000001</v>
      </c>
      <c r="I736" s="233"/>
      <c r="J736" s="229"/>
      <c r="K736" s="229"/>
      <c r="L736" s="234"/>
      <c r="M736" s="235"/>
      <c r="N736" s="236"/>
      <c r="O736" s="236"/>
      <c r="P736" s="236"/>
      <c r="Q736" s="236"/>
      <c r="R736" s="236"/>
      <c r="S736" s="236"/>
      <c r="T736" s="237"/>
      <c r="U736" s="11"/>
      <c r="V736" s="11"/>
      <c r="W736" s="11"/>
      <c r="X736" s="11"/>
      <c r="Y736" s="11"/>
      <c r="Z736" s="11"/>
      <c r="AA736" s="11"/>
      <c r="AB736" s="11"/>
      <c r="AC736" s="11"/>
      <c r="AD736" s="11"/>
      <c r="AE736" s="11"/>
      <c r="AT736" s="238" t="s">
        <v>199</v>
      </c>
      <c r="AU736" s="238" t="s">
        <v>85</v>
      </c>
      <c r="AV736" s="11" t="s">
        <v>85</v>
      </c>
      <c r="AW736" s="11" t="s">
        <v>32</v>
      </c>
      <c r="AX736" s="11" t="s">
        <v>76</v>
      </c>
      <c r="AY736" s="238" t="s">
        <v>195</v>
      </c>
    </row>
    <row r="737" s="11" customFormat="1">
      <c r="A737" s="11"/>
      <c r="B737" s="228"/>
      <c r="C737" s="229"/>
      <c r="D737" s="213" t="s">
        <v>199</v>
      </c>
      <c r="E737" s="230" t="s">
        <v>1</v>
      </c>
      <c r="F737" s="231" t="s">
        <v>3987</v>
      </c>
      <c r="G737" s="229"/>
      <c r="H737" s="232">
        <v>13.68</v>
      </c>
      <c r="I737" s="233"/>
      <c r="J737" s="229"/>
      <c r="K737" s="229"/>
      <c r="L737" s="234"/>
      <c r="M737" s="235"/>
      <c r="N737" s="236"/>
      <c r="O737" s="236"/>
      <c r="P737" s="236"/>
      <c r="Q737" s="236"/>
      <c r="R737" s="236"/>
      <c r="S737" s="236"/>
      <c r="T737" s="237"/>
      <c r="U737" s="11"/>
      <c r="V737" s="11"/>
      <c r="W737" s="11"/>
      <c r="X737" s="11"/>
      <c r="Y737" s="11"/>
      <c r="Z737" s="11"/>
      <c r="AA737" s="11"/>
      <c r="AB737" s="11"/>
      <c r="AC737" s="11"/>
      <c r="AD737" s="11"/>
      <c r="AE737" s="11"/>
      <c r="AT737" s="238" t="s">
        <v>199</v>
      </c>
      <c r="AU737" s="238" t="s">
        <v>85</v>
      </c>
      <c r="AV737" s="11" t="s">
        <v>85</v>
      </c>
      <c r="AW737" s="11" t="s">
        <v>32</v>
      </c>
      <c r="AX737" s="11" t="s">
        <v>76</v>
      </c>
      <c r="AY737" s="238" t="s">
        <v>195</v>
      </c>
    </row>
    <row r="738" s="11" customFormat="1">
      <c r="A738" s="11"/>
      <c r="B738" s="228"/>
      <c r="C738" s="229"/>
      <c r="D738" s="213" t="s">
        <v>199</v>
      </c>
      <c r="E738" s="230" t="s">
        <v>1</v>
      </c>
      <c r="F738" s="231" t="s">
        <v>3988</v>
      </c>
      <c r="G738" s="229"/>
      <c r="H738" s="232">
        <v>12.869999999999999</v>
      </c>
      <c r="I738" s="233"/>
      <c r="J738" s="229"/>
      <c r="K738" s="229"/>
      <c r="L738" s="234"/>
      <c r="M738" s="235"/>
      <c r="N738" s="236"/>
      <c r="O738" s="236"/>
      <c r="P738" s="236"/>
      <c r="Q738" s="236"/>
      <c r="R738" s="236"/>
      <c r="S738" s="236"/>
      <c r="T738" s="237"/>
      <c r="U738" s="11"/>
      <c r="V738" s="11"/>
      <c r="W738" s="11"/>
      <c r="X738" s="11"/>
      <c r="Y738" s="11"/>
      <c r="Z738" s="11"/>
      <c r="AA738" s="11"/>
      <c r="AB738" s="11"/>
      <c r="AC738" s="11"/>
      <c r="AD738" s="11"/>
      <c r="AE738" s="11"/>
      <c r="AT738" s="238" t="s">
        <v>199</v>
      </c>
      <c r="AU738" s="238" t="s">
        <v>85</v>
      </c>
      <c r="AV738" s="11" t="s">
        <v>85</v>
      </c>
      <c r="AW738" s="11" t="s">
        <v>32</v>
      </c>
      <c r="AX738" s="11" t="s">
        <v>76</v>
      </c>
      <c r="AY738" s="238" t="s">
        <v>195</v>
      </c>
    </row>
    <row r="739" s="15" customFormat="1">
      <c r="A739" s="15"/>
      <c r="B739" s="287"/>
      <c r="C739" s="288"/>
      <c r="D739" s="213" t="s">
        <v>199</v>
      </c>
      <c r="E739" s="289" t="s">
        <v>1</v>
      </c>
      <c r="F739" s="290" t="s">
        <v>1422</v>
      </c>
      <c r="G739" s="288"/>
      <c r="H739" s="291">
        <v>1168.5</v>
      </c>
      <c r="I739" s="292"/>
      <c r="J739" s="288"/>
      <c r="K739" s="288"/>
      <c r="L739" s="293"/>
      <c r="M739" s="294"/>
      <c r="N739" s="295"/>
      <c r="O739" s="295"/>
      <c r="P739" s="295"/>
      <c r="Q739" s="295"/>
      <c r="R739" s="295"/>
      <c r="S739" s="295"/>
      <c r="T739" s="296"/>
      <c r="U739" s="15"/>
      <c r="V739" s="15"/>
      <c r="W739" s="15"/>
      <c r="X739" s="15"/>
      <c r="Y739" s="15"/>
      <c r="Z739" s="15"/>
      <c r="AA739" s="15"/>
      <c r="AB739" s="15"/>
      <c r="AC739" s="15"/>
      <c r="AD739" s="15"/>
      <c r="AE739" s="15"/>
      <c r="AT739" s="297" t="s">
        <v>199</v>
      </c>
      <c r="AU739" s="297" t="s">
        <v>85</v>
      </c>
      <c r="AV739" s="15" t="s">
        <v>234</v>
      </c>
      <c r="AW739" s="15" t="s">
        <v>32</v>
      </c>
      <c r="AX739" s="15" t="s">
        <v>83</v>
      </c>
      <c r="AY739" s="297" t="s">
        <v>195</v>
      </c>
    </row>
    <row r="740" s="2" customFormat="1" ht="24.15" customHeight="1">
      <c r="A740" s="39"/>
      <c r="B740" s="40"/>
      <c r="C740" s="200" t="s">
        <v>519</v>
      </c>
      <c r="D740" s="200" t="s">
        <v>191</v>
      </c>
      <c r="E740" s="201" t="s">
        <v>4303</v>
      </c>
      <c r="F740" s="202" t="s">
        <v>4304</v>
      </c>
      <c r="G740" s="203" t="s">
        <v>1411</v>
      </c>
      <c r="H740" s="204">
        <v>507</v>
      </c>
      <c r="I740" s="205"/>
      <c r="J740" s="206">
        <f>ROUND(I740*H740,2)</f>
        <v>0</v>
      </c>
      <c r="K740" s="202" t="s">
        <v>1</v>
      </c>
      <c r="L740" s="45"/>
      <c r="M740" s="207" t="s">
        <v>1</v>
      </c>
      <c r="N740" s="208" t="s">
        <v>41</v>
      </c>
      <c r="O740" s="92"/>
      <c r="P740" s="209">
        <f>O740*H740</f>
        <v>0</v>
      </c>
      <c r="Q740" s="209">
        <v>0</v>
      </c>
      <c r="R740" s="209">
        <f>Q740*H740</f>
        <v>0</v>
      </c>
      <c r="S740" s="209">
        <v>0</v>
      </c>
      <c r="T740" s="210">
        <f>S740*H740</f>
        <v>0</v>
      </c>
      <c r="U740" s="39"/>
      <c r="V740" s="39"/>
      <c r="W740" s="39"/>
      <c r="X740" s="39"/>
      <c r="Y740" s="39"/>
      <c r="Z740" s="39"/>
      <c r="AA740" s="39"/>
      <c r="AB740" s="39"/>
      <c r="AC740" s="39"/>
      <c r="AD740" s="39"/>
      <c r="AE740" s="39"/>
      <c r="AR740" s="211" t="s">
        <v>234</v>
      </c>
      <c r="AT740" s="211" t="s">
        <v>191</v>
      </c>
      <c r="AU740" s="211" t="s">
        <v>85</v>
      </c>
      <c r="AY740" s="18" t="s">
        <v>195</v>
      </c>
      <c r="BE740" s="212">
        <f>IF(N740="základní",J740,0)</f>
        <v>0</v>
      </c>
      <c r="BF740" s="212">
        <f>IF(N740="snížená",J740,0)</f>
        <v>0</v>
      </c>
      <c r="BG740" s="212">
        <f>IF(N740="zákl. přenesená",J740,0)</f>
        <v>0</v>
      </c>
      <c r="BH740" s="212">
        <f>IF(N740="sníž. přenesená",J740,0)</f>
        <v>0</v>
      </c>
      <c r="BI740" s="212">
        <f>IF(N740="nulová",J740,0)</f>
        <v>0</v>
      </c>
      <c r="BJ740" s="18" t="s">
        <v>83</v>
      </c>
      <c r="BK740" s="212">
        <f>ROUND(I740*H740,2)</f>
        <v>0</v>
      </c>
      <c r="BL740" s="18" t="s">
        <v>234</v>
      </c>
      <c r="BM740" s="211" t="s">
        <v>4305</v>
      </c>
    </row>
    <row r="741" s="10" customFormat="1">
      <c r="A741" s="10"/>
      <c r="B741" s="218"/>
      <c r="C741" s="219"/>
      <c r="D741" s="213" t="s">
        <v>199</v>
      </c>
      <c r="E741" s="220" t="s">
        <v>1</v>
      </c>
      <c r="F741" s="221" t="s">
        <v>3936</v>
      </c>
      <c r="G741" s="219"/>
      <c r="H741" s="220" t="s">
        <v>1</v>
      </c>
      <c r="I741" s="222"/>
      <c r="J741" s="219"/>
      <c r="K741" s="219"/>
      <c r="L741" s="223"/>
      <c r="M741" s="224"/>
      <c r="N741" s="225"/>
      <c r="O741" s="225"/>
      <c r="P741" s="225"/>
      <c r="Q741" s="225"/>
      <c r="R741" s="225"/>
      <c r="S741" s="225"/>
      <c r="T741" s="226"/>
      <c r="U741" s="10"/>
      <c r="V741" s="10"/>
      <c r="W741" s="10"/>
      <c r="X741" s="10"/>
      <c r="Y741" s="10"/>
      <c r="Z741" s="10"/>
      <c r="AA741" s="10"/>
      <c r="AB741" s="10"/>
      <c r="AC741" s="10"/>
      <c r="AD741" s="10"/>
      <c r="AE741" s="10"/>
      <c r="AT741" s="227" t="s">
        <v>199</v>
      </c>
      <c r="AU741" s="227" t="s">
        <v>85</v>
      </c>
      <c r="AV741" s="10" t="s">
        <v>83</v>
      </c>
      <c r="AW741" s="10" t="s">
        <v>32</v>
      </c>
      <c r="AX741" s="10" t="s">
        <v>76</v>
      </c>
      <c r="AY741" s="227" t="s">
        <v>195</v>
      </c>
    </row>
    <row r="742" s="10" customFormat="1">
      <c r="A742" s="10"/>
      <c r="B742" s="218"/>
      <c r="C742" s="219"/>
      <c r="D742" s="213" t="s">
        <v>199</v>
      </c>
      <c r="E742" s="220" t="s">
        <v>1</v>
      </c>
      <c r="F742" s="221" t="s">
        <v>3960</v>
      </c>
      <c r="G742" s="219"/>
      <c r="H742" s="220" t="s">
        <v>1</v>
      </c>
      <c r="I742" s="222"/>
      <c r="J742" s="219"/>
      <c r="K742" s="219"/>
      <c r="L742" s="223"/>
      <c r="M742" s="224"/>
      <c r="N742" s="225"/>
      <c r="O742" s="225"/>
      <c r="P742" s="225"/>
      <c r="Q742" s="225"/>
      <c r="R742" s="225"/>
      <c r="S742" s="225"/>
      <c r="T742" s="226"/>
      <c r="U742" s="10"/>
      <c r="V742" s="10"/>
      <c r="W742" s="10"/>
      <c r="X742" s="10"/>
      <c r="Y742" s="10"/>
      <c r="Z742" s="10"/>
      <c r="AA742" s="10"/>
      <c r="AB742" s="10"/>
      <c r="AC742" s="10"/>
      <c r="AD742" s="10"/>
      <c r="AE742" s="10"/>
      <c r="AT742" s="227" t="s">
        <v>199</v>
      </c>
      <c r="AU742" s="227" t="s">
        <v>85</v>
      </c>
      <c r="AV742" s="10" t="s">
        <v>83</v>
      </c>
      <c r="AW742" s="10" t="s">
        <v>32</v>
      </c>
      <c r="AX742" s="10" t="s">
        <v>76</v>
      </c>
      <c r="AY742" s="227" t="s">
        <v>195</v>
      </c>
    </row>
    <row r="743" s="10" customFormat="1">
      <c r="A743" s="10"/>
      <c r="B743" s="218"/>
      <c r="C743" s="219"/>
      <c r="D743" s="213" t="s">
        <v>199</v>
      </c>
      <c r="E743" s="220" t="s">
        <v>1</v>
      </c>
      <c r="F743" s="221" t="s">
        <v>4306</v>
      </c>
      <c r="G743" s="219"/>
      <c r="H743" s="220" t="s">
        <v>1</v>
      </c>
      <c r="I743" s="222"/>
      <c r="J743" s="219"/>
      <c r="K743" s="219"/>
      <c r="L743" s="223"/>
      <c r="M743" s="224"/>
      <c r="N743" s="225"/>
      <c r="O743" s="225"/>
      <c r="P743" s="225"/>
      <c r="Q743" s="225"/>
      <c r="R743" s="225"/>
      <c r="S743" s="225"/>
      <c r="T743" s="226"/>
      <c r="U743" s="10"/>
      <c r="V743" s="10"/>
      <c r="W743" s="10"/>
      <c r="X743" s="10"/>
      <c r="Y743" s="10"/>
      <c r="Z743" s="10"/>
      <c r="AA743" s="10"/>
      <c r="AB743" s="10"/>
      <c r="AC743" s="10"/>
      <c r="AD743" s="10"/>
      <c r="AE743" s="10"/>
      <c r="AT743" s="227" t="s">
        <v>199</v>
      </c>
      <c r="AU743" s="227" t="s">
        <v>85</v>
      </c>
      <c r="AV743" s="10" t="s">
        <v>83</v>
      </c>
      <c r="AW743" s="10" t="s">
        <v>32</v>
      </c>
      <c r="AX743" s="10" t="s">
        <v>76</v>
      </c>
      <c r="AY743" s="227" t="s">
        <v>195</v>
      </c>
    </row>
    <row r="744" s="11" customFormat="1">
      <c r="A744" s="11"/>
      <c r="B744" s="228"/>
      <c r="C744" s="229"/>
      <c r="D744" s="213" t="s">
        <v>199</v>
      </c>
      <c r="E744" s="230" t="s">
        <v>1</v>
      </c>
      <c r="F744" s="231" t="s">
        <v>3962</v>
      </c>
      <c r="G744" s="229"/>
      <c r="H744" s="232">
        <v>507</v>
      </c>
      <c r="I744" s="233"/>
      <c r="J744" s="229"/>
      <c r="K744" s="229"/>
      <c r="L744" s="234"/>
      <c r="M744" s="235"/>
      <c r="N744" s="236"/>
      <c r="O744" s="236"/>
      <c r="P744" s="236"/>
      <c r="Q744" s="236"/>
      <c r="R744" s="236"/>
      <c r="S744" s="236"/>
      <c r="T744" s="237"/>
      <c r="U744" s="11"/>
      <c r="V744" s="11"/>
      <c r="W744" s="11"/>
      <c r="X744" s="11"/>
      <c r="Y744" s="11"/>
      <c r="Z744" s="11"/>
      <c r="AA744" s="11"/>
      <c r="AB744" s="11"/>
      <c r="AC744" s="11"/>
      <c r="AD744" s="11"/>
      <c r="AE744" s="11"/>
      <c r="AT744" s="238" t="s">
        <v>199</v>
      </c>
      <c r="AU744" s="238" t="s">
        <v>85</v>
      </c>
      <c r="AV744" s="11" t="s">
        <v>85</v>
      </c>
      <c r="AW744" s="11" t="s">
        <v>32</v>
      </c>
      <c r="AX744" s="11" t="s">
        <v>76</v>
      </c>
      <c r="AY744" s="238" t="s">
        <v>195</v>
      </c>
    </row>
    <row r="745" s="15" customFormat="1">
      <c r="A745" s="15"/>
      <c r="B745" s="287"/>
      <c r="C745" s="288"/>
      <c r="D745" s="213" t="s">
        <v>199</v>
      </c>
      <c r="E745" s="289" t="s">
        <v>1</v>
      </c>
      <c r="F745" s="290" t="s">
        <v>1422</v>
      </c>
      <c r="G745" s="288"/>
      <c r="H745" s="291">
        <v>507</v>
      </c>
      <c r="I745" s="292"/>
      <c r="J745" s="288"/>
      <c r="K745" s="288"/>
      <c r="L745" s="293"/>
      <c r="M745" s="294"/>
      <c r="N745" s="295"/>
      <c r="O745" s="295"/>
      <c r="P745" s="295"/>
      <c r="Q745" s="295"/>
      <c r="R745" s="295"/>
      <c r="S745" s="295"/>
      <c r="T745" s="296"/>
      <c r="U745" s="15"/>
      <c r="V745" s="15"/>
      <c r="W745" s="15"/>
      <c r="X745" s="15"/>
      <c r="Y745" s="15"/>
      <c r="Z745" s="15"/>
      <c r="AA745" s="15"/>
      <c r="AB745" s="15"/>
      <c r="AC745" s="15"/>
      <c r="AD745" s="15"/>
      <c r="AE745" s="15"/>
      <c r="AT745" s="297" t="s">
        <v>199</v>
      </c>
      <c r="AU745" s="297" t="s">
        <v>85</v>
      </c>
      <c r="AV745" s="15" t="s">
        <v>234</v>
      </c>
      <c r="AW745" s="15" t="s">
        <v>32</v>
      </c>
      <c r="AX745" s="15" t="s">
        <v>83</v>
      </c>
      <c r="AY745" s="297" t="s">
        <v>195</v>
      </c>
    </row>
    <row r="746" s="2" customFormat="1" ht="24.15" customHeight="1">
      <c r="A746" s="39"/>
      <c r="B746" s="40"/>
      <c r="C746" s="200" t="s">
        <v>523</v>
      </c>
      <c r="D746" s="200" t="s">
        <v>191</v>
      </c>
      <c r="E746" s="201" t="s">
        <v>3698</v>
      </c>
      <c r="F746" s="202" t="s">
        <v>3699</v>
      </c>
      <c r="G746" s="203" t="s">
        <v>1411</v>
      </c>
      <c r="H746" s="204">
        <v>1395.78</v>
      </c>
      <c r="I746" s="205"/>
      <c r="J746" s="206">
        <f>ROUND(I746*H746,2)</f>
        <v>0</v>
      </c>
      <c r="K746" s="202" t="s">
        <v>1412</v>
      </c>
      <c r="L746" s="45"/>
      <c r="M746" s="207" t="s">
        <v>1</v>
      </c>
      <c r="N746" s="208" t="s">
        <v>41</v>
      </c>
      <c r="O746" s="92"/>
      <c r="P746" s="209">
        <f>O746*H746</f>
        <v>0</v>
      </c>
      <c r="Q746" s="209">
        <v>0</v>
      </c>
      <c r="R746" s="209">
        <f>Q746*H746</f>
        <v>0</v>
      </c>
      <c r="S746" s="209">
        <v>0</v>
      </c>
      <c r="T746" s="210">
        <f>S746*H746</f>
        <v>0</v>
      </c>
      <c r="U746" s="39"/>
      <c r="V746" s="39"/>
      <c r="W746" s="39"/>
      <c r="X746" s="39"/>
      <c r="Y746" s="39"/>
      <c r="Z746" s="39"/>
      <c r="AA746" s="39"/>
      <c r="AB746" s="39"/>
      <c r="AC746" s="39"/>
      <c r="AD746" s="39"/>
      <c r="AE746" s="39"/>
      <c r="AR746" s="211" t="s">
        <v>234</v>
      </c>
      <c r="AT746" s="211" t="s">
        <v>191</v>
      </c>
      <c r="AU746" s="211" t="s">
        <v>85</v>
      </c>
      <c r="AY746" s="18" t="s">
        <v>195</v>
      </c>
      <c r="BE746" s="212">
        <f>IF(N746="základní",J746,0)</f>
        <v>0</v>
      </c>
      <c r="BF746" s="212">
        <f>IF(N746="snížená",J746,0)</f>
        <v>0</v>
      </c>
      <c r="BG746" s="212">
        <f>IF(N746="zákl. přenesená",J746,0)</f>
        <v>0</v>
      </c>
      <c r="BH746" s="212">
        <f>IF(N746="sníž. přenesená",J746,0)</f>
        <v>0</v>
      </c>
      <c r="BI746" s="212">
        <f>IF(N746="nulová",J746,0)</f>
        <v>0</v>
      </c>
      <c r="BJ746" s="18" t="s">
        <v>83</v>
      </c>
      <c r="BK746" s="212">
        <f>ROUND(I746*H746,2)</f>
        <v>0</v>
      </c>
      <c r="BL746" s="18" t="s">
        <v>234</v>
      </c>
      <c r="BM746" s="211" t="s">
        <v>4307</v>
      </c>
    </row>
    <row r="747" s="10" customFormat="1">
      <c r="A747" s="10"/>
      <c r="B747" s="218"/>
      <c r="C747" s="219"/>
      <c r="D747" s="213" t="s">
        <v>199</v>
      </c>
      <c r="E747" s="220" t="s">
        <v>1</v>
      </c>
      <c r="F747" s="221" t="s">
        <v>3936</v>
      </c>
      <c r="G747" s="219"/>
      <c r="H747" s="220" t="s">
        <v>1</v>
      </c>
      <c r="I747" s="222"/>
      <c r="J747" s="219"/>
      <c r="K747" s="219"/>
      <c r="L747" s="223"/>
      <c r="M747" s="224"/>
      <c r="N747" s="225"/>
      <c r="O747" s="225"/>
      <c r="P747" s="225"/>
      <c r="Q747" s="225"/>
      <c r="R747" s="225"/>
      <c r="S747" s="225"/>
      <c r="T747" s="226"/>
      <c r="U747" s="10"/>
      <c r="V747" s="10"/>
      <c r="W747" s="10"/>
      <c r="X747" s="10"/>
      <c r="Y747" s="10"/>
      <c r="Z747" s="10"/>
      <c r="AA747" s="10"/>
      <c r="AB747" s="10"/>
      <c r="AC747" s="10"/>
      <c r="AD747" s="10"/>
      <c r="AE747" s="10"/>
      <c r="AT747" s="227" t="s">
        <v>199</v>
      </c>
      <c r="AU747" s="227" t="s">
        <v>85</v>
      </c>
      <c r="AV747" s="10" t="s">
        <v>83</v>
      </c>
      <c r="AW747" s="10" t="s">
        <v>32</v>
      </c>
      <c r="AX747" s="10" t="s">
        <v>76</v>
      </c>
      <c r="AY747" s="227" t="s">
        <v>195</v>
      </c>
    </row>
    <row r="748" s="10" customFormat="1">
      <c r="A748" s="10"/>
      <c r="B748" s="218"/>
      <c r="C748" s="219"/>
      <c r="D748" s="213" t="s">
        <v>199</v>
      </c>
      <c r="E748" s="220" t="s">
        <v>1</v>
      </c>
      <c r="F748" s="221" t="s">
        <v>4287</v>
      </c>
      <c r="G748" s="219"/>
      <c r="H748" s="220" t="s">
        <v>1</v>
      </c>
      <c r="I748" s="222"/>
      <c r="J748" s="219"/>
      <c r="K748" s="219"/>
      <c r="L748" s="223"/>
      <c r="M748" s="224"/>
      <c r="N748" s="225"/>
      <c r="O748" s="225"/>
      <c r="P748" s="225"/>
      <c r="Q748" s="225"/>
      <c r="R748" s="225"/>
      <c r="S748" s="225"/>
      <c r="T748" s="226"/>
      <c r="U748" s="10"/>
      <c r="V748" s="10"/>
      <c r="W748" s="10"/>
      <c r="X748" s="10"/>
      <c r="Y748" s="10"/>
      <c r="Z748" s="10"/>
      <c r="AA748" s="10"/>
      <c r="AB748" s="10"/>
      <c r="AC748" s="10"/>
      <c r="AD748" s="10"/>
      <c r="AE748" s="10"/>
      <c r="AT748" s="227" t="s">
        <v>199</v>
      </c>
      <c r="AU748" s="227" t="s">
        <v>85</v>
      </c>
      <c r="AV748" s="10" t="s">
        <v>83</v>
      </c>
      <c r="AW748" s="10" t="s">
        <v>32</v>
      </c>
      <c r="AX748" s="10" t="s">
        <v>76</v>
      </c>
      <c r="AY748" s="227" t="s">
        <v>195</v>
      </c>
    </row>
    <row r="749" s="11" customFormat="1">
      <c r="A749" s="11"/>
      <c r="B749" s="228"/>
      <c r="C749" s="229"/>
      <c r="D749" s="213" t="s">
        <v>199</v>
      </c>
      <c r="E749" s="230" t="s">
        <v>1</v>
      </c>
      <c r="F749" s="231" t="s">
        <v>4308</v>
      </c>
      <c r="G749" s="229"/>
      <c r="H749" s="232">
        <v>1395.78</v>
      </c>
      <c r="I749" s="233"/>
      <c r="J749" s="229"/>
      <c r="K749" s="229"/>
      <c r="L749" s="234"/>
      <c r="M749" s="235"/>
      <c r="N749" s="236"/>
      <c r="O749" s="236"/>
      <c r="P749" s="236"/>
      <c r="Q749" s="236"/>
      <c r="R749" s="236"/>
      <c r="S749" s="236"/>
      <c r="T749" s="237"/>
      <c r="U749" s="11"/>
      <c r="V749" s="11"/>
      <c r="W749" s="11"/>
      <c r="X749" s="11"/>
      <c r="Y749" s="11"/>
      <c r="Z749" s="11"/>
      <c r="AA749" s="11"/>
      <c r="AB749" s="11"/>
      <c r="AC749" s="11"/>
      <c r="AD749" s="11"/>
      <c r="AE749" s="11"/>
      <c r="AT749" s="238" t="s">
        <v>199</v>
      </c>
      <c r="AU749" s="238" t="s">
        <v>85</v>
      </c>
      <c r="AV749" s="11" t="s">
        <v>85</v>
      </c>
      <c r="AW749" s="11" t="s">
        <v>32</v>
      </c>
      <c r="AX749" s="11" t="s">
        <v>76</v>
      </c>
      <c r="AY749" s="238" t="s">
        <v>195</v>
      </c>
    </row>
    <row r="750" s="15" customFormat="1">
      <c r="A750" s="15"/>
      <c r="B750" s="287"/>
      <c r="C750" s="288"/>
      <c r="D750" s="213" t="s">
        <v>199</v>
      </c>
      <c r="E750" s="289" t="s">
        <v>1</v>
      </c>
      <c r="F750" s="290" t="s">
        <v>1422</v>
      </c>
      <c r="G750" s="288"/>
      <c r="H750" s="291">
        <v>1395.78</v>
      </c>
      <c r="I750" s="292"/>
      <c r="J750" s="288"/>
      <c r="K750" s="288"/>
      <c r="L750" s="293"/>
      <c r="M750" s="294"/>
      <c r="N750" s="295"/>
      <c r="O750" s="295"/>
      <c r="P750" s="295"/>
      <c r="Q750" s="295"/>
      <c r="R750" s="295"/>
      <c r="S750" s="295"/>
      <c r="T750" s="296"/>
      <c r="U750" s="15"/>
      <c r="V750" s="15"/>
      <c r="W750" s="15"/>
      <c r="X750" s="15"/>
      <c r="Y750" s="15"/>
      <c r="Z750" s="15"/>
      <c r="AA750" s="15"/>
      <c r="AB750" s="15"/>
      <c r="AC750" s="15"/>
      <c r="AD750" s="15"/>
      <c r="AE750" s="15"/>
      <c r="AT750" s="297" t="s">
        <v>199</v>
      </c>
      <c r="AU750" s="297" t="s">
        <v>85</v>
      </c>
      <c r="AV750" s="15" t="s">
        <v>234</v>
      </c>
      <c r="AW750" s="15" t="s">
        <v>32</v>
      </c>
      <c r="AX750" s="15" t="s">
        <v>83</v>
      </c>
      <c r="AY750" s="297" t="s">
        <v>195</v>
      </c>
    </row>
    <row r="751" s="2" customFormat="1" ht="21.75" customHeight="1">
      <c r="A751" s="39"/>
      <c r="B751" s="40"/>
      <c r="C751" s="200" t="s">
        <v>527</v>
      </c>
      <c r="D751" s="200" t="s">
        <v>191</v>
      </c>
      <c r="E751" s="201" t="s">
        <v>4309</v>
      </c>
      <c r="F751" s="202" t="s">
        <v>4310</v>
      </c>
      <c r="G751" s="203" t="s">
        <v>1411</v>
      </c>
      <c r="H751" s="204">
        <v>507</v>
      </c>
      <c r="I751" s="205"/>
      <c r="J751" s="206">
        <f>ROUND(I751*H751,2)</f>
        <v>0</v>
      </c>
      <c r="K751" s="202" t="s">
        <v>1412</v>
      </c>
      <c r="L751" s="45"/>
      <c r="M751" s="207" t="s">
        <v>1</v>
      </c>
      <c r="N751" s="208" t="s">
        <v>41</v>
      </c>
      <c r="O751" s="92"/>
      <c r="P751" s="209">
        <f>O751*H751</f>
        <v>0</v>
      </c>
      <c r="Q751" s="209">
        <v>0</v>
      </c>
      <c r="R751" s="209">
        <f>Q751*H751</f>
        <v>0</v>
      </c>
      <c r="S751" s="209">
        <v>0</v>
      </c>
      <c r="T751" s="210">
        <f>S751*H751</f>
        <v>0</v>
      </c>
      <c r="U751" s="39"/>
      <c r="V751" s="39"/>
      <c r="W751" s="39"/>
      <c r="X751" s="39"/>
      <c r="Y751" s="39"/>
      <c r="Z751" s="39"/>
      <c r="AA751" s="39"/>
      <c r="AB751" s="39"/>
      <c r="AC751" s="39"/>
      <c r="AD751" s="39"/>
      <c r="AE751" s="39"/>
      <c r="AR751" s="211" t="s">
        <v>234</v>
      </c>
      <c r="AT751" s="211" t="s">
        <v>191</v>
      </c>
      <c r="AU751" s="211" t="s">
        <v>85</v>
      </c>
      <c r="AY751" s="18" t="s">
        <v>195</v>
      </c>
      <c r="BE751" s="212">
        <f>IF(N751="základní",J751,0)</f>
        <v>0</v>
      </c>
      <c r="BF751" s="212">
        <f>IF(N751="snížená",J751,0)</f>
        <v>0</v>
      </c>
      <c r="BG751" s="212">
        <f>IF(N751="zákl. přenesená",J751,0)</f>
        <v>0</v>
      </c>
      <c r="BH751" s="212">
        <f>IF(N751="sníž. přenesená",J751,0)</f>
        <v>0</v>
      </c>
      <c r="BI751" s="212">
        <f>IF(N751="nulová",J751,0)</f>
        <v>0</v>
      </c>
      <c r="BJ751" s="18" t="s">
        <v>83</v>
      </c>
      <c r="BK751" s="212">
        <f>ROUND(I751*H751,2)</f>
        <v>0</v>
      </c>
      <c r="BL751" s="18" t="s">
        <v>234</v>
      </c>
      <c r="BM751" s="211" t="s">
        <v>4311</v>
      </c>
    </row>
    <row r="752" s="10" customFormat="1">
      <c r="A752" s="10"/>
      <c r="B752" s="218"/>
      <c r="C752" s="219"/>
      <c r="D752" s="213" t="s">
        <v>199</v>
      </c>
      <c r="E752" s="220" t="s">
        <v>1</v>
      </c>
      <c r="F752" s="221" t="s">
        <v>3936</v>
      </c>
      <c r="G752" s="219"/>
      <c r="H752" s="220" t="s">
        <v>1</v>
      </c>
      <c r="I752" s="222"/>
      <c r="J752" s="219"/>
      <c r="K752" s="219"/>
      <c r="L752" s="223"/>
      <c r="M752" s="224"/>
      <c r="N752" s="225"/>
      <c r="O752" s="225"/>
      <c r="P752" s="225"/>
      <c r="Q752" s="225"/>
      <c r="R752" s="225"/>
      <c r="S752" s="225"/>
      <c r="T752" s="226"/>
      <c r="U752" s="10"/>
      <c r="V752" s="10"/>
      <c r="W752" s="10"/>
      <c r="X752" s="10"/>
      <c r="Y752" s="10"/>
      <c r="Z752" s="10"/>
      <c r="AA752" s="10"/>
      <c r="AB752" s="10"/>
      <c r="AC752" s="10"/>
      <c r="AD752" s="10"/>
      <c r="AE752" s="10"/>
      <c r="AT752" s="227" t="s">
        <v>199</v>
      </c>
      <c r="AU752" s="227" t="s">
        <v>85</v>
      </c>
      <c r="AV752" s="10" t="s">
        <v>83</v>
      </c>
      <c r="AW752" s="10" t="s">
        <v>32</v>
      </c>
      <c r="AX752" s="10" t="s">
        <v>76</v>
      </c>
      <c r="AY752" s="227" t="s">
        <v>195</v>
      </c>
    </row>
    <row r="753" s="10" customFormat="1">
      <c r="A753" s="10"/>
      <c r="B753" s="218"/>
      <c r="C753" s="219"/>
      <c r="D753" s="213" t="s">
        <v>199</v>
      </c>
      <c r="E753" s="220" t="s">
        <v>1</v>
      </c>
      <c r="F753" s="221" t="s">
        <v>3960</v>
      </c>
      <c r="G753" s="219"/>
      <c r="H753" s="220" t="s">
        <v>1</v>
      </c>
      <c r="I753" s="222"/>
      <c r="J753" s="219"/>
      <c r="K753" s="219"/>
      <c r="L753" s="223"/>
      <c r="M753" s="224"/>
      <c r="N753" s="225"/>
      <c r="O753" s="225"/>
      <c r="P753" s="225"/>
      <c r="Q753" s="225"/>
      <c r="R753" s="225"/>
      <c r="S753" s="225"/>
      <c r="T753" s="226"/>
      <c r="U753" s="10"/>
      <c r="V753" s="10"/>
      <c r="W753" s="10"/>
      <c r="X753" s="10"/>
      <c r="Y753" s="10"/>
      <c r="Z753" s="10"/>
      <c r="AA753" s="10"/>
      <c r="AB753" s="10"/>
      <c r="AC753" s="10"/>
      <c r="AD753" s="10"/>
      <c r="AE753" s="10"/>
      <c r="AT753" s="227" t="s">
        <v>199</v>
      </c>
      <c r="AU753" s="227" t="s">
        <v>85</v>
      </c>
      <c r="AV753" s="10" t="s">
        <v>83</v>
      </c>
      <c r="AW753" s="10" t="s">
        <v>32</v>
      </c>
      <c r="AX753" s="10" t="s">
        <v>76</v>
      </c>
      <c r="AY753" s="227" t="s">
        <v>195</v>
      </c>
    </row>
    <row r="754" s="10" customFormat="1">
      <c r="A754" s="10"/>
      <c r="B754" s="218"/>
      <c r="C754" s="219"/>
      <c r="D754" s="213" t="s">
        <v>199</v>
      </c>
      <c r="E754" s="220" t="s">
        <v>1</v>
      </c>
      <c r="F754" s="221" t="s">
        <v>4306</v>
      </c>
      <c r="G754" s="219"/>
      <c r="H754" s="220" t="s">
        <v>1</v>
      </c>
      <c r="I754" s="222"/>
      <c r="J754" s="219"/>
      <c r="K754" s="219"/>
      <c r="L754" s="223"/>
      <c r="M754" s="224"/>
      <c r="N754" s="225"/>
      <c r="O754" s="225"/>
      <c r="P754" s="225"/>
      <c r="Q754" s="225"/>
      <c r="R754" s="225"/>
      <c r="S754" s="225"/>
      <c r="T754" s="226"/>
      <c r="U754" s="10"/>
      <c r="V754" s="10"/>
      <c r="W754" s="10"/>
      <c r="X754" s="10"/>
      <c r="Y754" s="10"/>
      <c r="Z754" s="10"/>
      <c r="AA754" s="10"/>
      <c r="AB754" s="10"/>
      <c r="AC754" s="10"/>
      <c r="AD754" s="10"/>
      <c r="AE754" s="10"/>
      <c r="AT754" s="227" t="s">
        <v>199</v>
      </c>
      <c r="AU754" s="227" t="s">
        <v>85</v>
      </c>
      <c r="AV754" s="10" t="s">
        <v>83</v>
      </c>
      <c r="AW754" s="10" t="s">
        <v>32</v>
      </c>
      <c r="AX754" s="10" t="s">
        <v>76</v>
      </c>
      <c r="AY754" s="227" t="s">
        <v>195</v>
      </c>
    </row>
    <row r="755" s="11" customFormat="1">
      <c r="A755" s="11"/>
      <c r="B755" s="228"/>
      <c r="C755" s="229"/>
      <c r="D755" s="213" t="s">
        <v>199</v>
      </c>
      <c r="E755" s="230" t="s">
        <v>1</v>
      </c>
      <c r="F755" s="231" t="s">
        <v>3962</v>
      </c>
      <c r="G755" s="229"/>
      <c r="H755" s="232">
        <v>507</v>
      </c>
      <c r="I755" s="233"/>
      <c r="J755" s="229"/>
      <c r="K755" s="229"/>
      <c r="L755" s="234"/>
      <c r="M755" s="235"/>
      <c r="N755" s="236"/>
      <c r="O755" s="236"/>
      <c r="P755" s="236"/>
      <c r="Q755" s="236"/>
      <c r="R755" s="236"/>
      <c r="S755" s="236"/>
      <c r="T755" s="237"/>
      <c r="U755" s="11"/>
      <c r="V755" s="11"/>
      <c r="W755" s="11"/>
      <c r="X755" s="11"/>
      <c r="Y755" s="11"/>
      <c r="Z755" s="11"/>
      <c r="AA755" s="11"/>
      <c r="AB755" s="11"/>
      <c r="AC755" s="11"/>
      <c r="AD755" s="11"/>
      <c r="AE755" s="11"/>
      <c r="AT755" s="238" t="s">
        <v>199</v>
      </c>
      <c r="AU755" s="238" t="s">
        <v>85</v>
      </c>
      <c r="AV755" s="11" t="s">
        <v>85</v>
      </c>
      <c r="AW755" s="11" t="s">
        <v>32</v>
      </c>
      <c r="AX755" s="11" t="s">
        <v>76</v>
      </c>
      <c r="AY755" s="238" t="s">
        <v>195</v>
      </c>
    </row>
    <row r="756" s="15" customFormat="1">
      <c r="A756" s="15"/>
      <c r="B756" s="287"/>
      <c r="C756" s="288"/>
      <c r="D756" s="213" t="s">
        <v>199</v>
      </c>
      <c r="E756" s="289" t="s">
        <v>1</v>
      </c>
      <c r="F756" s="290" t="s">
        <v>1422</v>
      </c>
      <c r="G756" s="288"/>
      <c r="H756" s="291">
        <v>507</v>
      </c>
      <c r="I756" s="292"/>
      <c r="J756" s="288"/>
      <c r="K756" s="288"/>
      <c r="L756" s="293"/>
      <c r="M756" s="294"/>
      <c r="N756" s="295"/>
      <c r="O756" s="295"/>
      <c r="P756" s="295"/>
      <c r="Q756" s="295"/>
      <c r="R756" s="295"/>
      <c r="S756" s="295"/>
      <c r="T756" s="296"/>
      <c r="U756" s="15"/>
      <c r="V756" s="15"/>
      <c r="W756" s="15"/>
      <c r="X756" s="15"/>
      <c r="Y756" s="15"/>
      <c r="Z756" s="15"/>
      <c r="AA756" s="15"/>
      <c r="AB756" s="15"/>
      <c r="AC756" s="15"/>
      <c r="AD756" s="15"/>
      <c r="AE756" s="15"/>
      <c r="AT756" s="297" t="s">
        <v>199</v>
      </c>
      <c r="AU756" s="297" t="s">
        <v>85</v>
      </c>
      <c r="AV756" s="15" t="s">
        <v>234</v>
      </c>
      <c r="AW756" s="15" t="s">
        <v>32</v>
      </c>
      <c r="AX756" s="15" t="s">
        <v>83</v>
      </c>
      <c r="AY756" s="297" t="s">
        <v>195</v>
      </c>
    </row>
    <row r="757" s="2" customFormat="1" ht="21.75" customHeight="1">
      <c r="A757" s="39"/>
      <c r="B757" s="40"/>
      <c r="C757" s="200" t="s">
        <v>531</v>
      </c>
      <c r="D757" s="200" t="s">
        <v>191</v>
      </c>
      <c r="E757" s="201" t="s">
        <v>3702</v>
      </c>
      <c r="F757" s="202" t="s">
        <v>3703</v>
      </c>
      <c r="G757" s="203" t="s">
        <v>1411</v>
      </c>
      <c r="H757" s="204">
        <v>3473.4000000000001</v>
      </c>
      <c r="I757" s="205"/>
      <c r="J757" s="206">
        <f>ROUND(I757*H757,2)</f>
        <v>0</v>
      </c>
      <c r="K757" s="202" t="s">
        <v>1412</v>
      </c>
      <c r="L757" s="45"/>
      <c r="M757" s="207" t="s">
        <v>1</v>
      </c>
      <c r="N757" s="208" t="s">
        <v>41</v>
      </c>
      <c r="O757" s="92"/>
      <c r="P757" s="209">
        <f>O757*H757</f>
        <v>0</v>
      </c>
      <c r="Q757" s="209">
        <v>0</v>
      </c>
      <c r="R757" s="209">
        <f>Q757*H757</f>
        <v>0</v>
      </c>
      <c r="S757" s="209">
        <v>0</v>
      </c>
      <c r="T757" s="210">
        <f>S757*H757</f>
        <v>0</v>
      </c>
      <c r="U757" s="39"/>
      <c r="V757" s="39"/>
      <c r="W757" s="39"/>
      <c r="X757" s="39"/>
      <c r="Y757" s="39"/>
      <c r="Z757" s="39"/>
      <c r="AA757" s="39"/>
      <c r="AB757" s="39"/>
      <c r="AC757" s="39"/>
      <c r="AD757" s="39"/>
      <c r="AE757" s="39"/>
      <c r="AR757" s="211" t="s">
        <v>234</v>
      </c>
      <c r="AT757" s="211" t="s">
        <v>191</v>
      </c>
      <c r="AU757" s="211" t="s">
        <v>85</v>
      </c>
      <c r="AY757" s="18" t="s">
        <v>195</v>
      </c>
      <c r="BE757" s="212">
        <f>IF(N757="základní",J757,0)</f>
        <v>0</v>
      </c>
      <c r="BF757" s="212">
        <f>IF(N757="snížená",J757,0)</f>
        <v>0</v>
      </c>
      <c r="BG757" s="212">
        <f>IF(N757="zákl. přenesená",J757,0)</f>
        <v>0</v>
      </c>
      <c r="BH757" s="212">
        <f>IF(N757="sníž. přenesená",J757,0)</f>
        <v>0</v>
      </c>
      <c r="BI757" s="212">
        <f>IF(N757="nulová",J757,0)</f>
        <v>0</v>
      </c>
      <c r="BJ757" s="18" t="s">
        <v>83</v>
      </c>
      <c r="BK757" s="212">
        <f>ROUND(I757*H757,2)</f>
        <v>0</v>
      </c>
      <c r="BL757" s="18" t="s">
        <v>234</v>
      </c>
      <c r="BM757" s="211" t="s">
        <v>4312</v>
      </c>
    </row>
    <row r="758" s="10" customFormat="1">
      <c r="A758" s="10"/>
      <c r="B758" s="218"/>
      <c r="C758" s="219"/>
      <c r="D758" s="213" t="s">
        <v>199</v>
      </c>
      <c r="E758" s="220" t="s">
        <v>1</v>
      </c>
      <c r="F758" s="221" t="s">
        <v>3936</v>
      </c>
      <c r="G758" s="219"/>
      <c r="H758" s="220" t="s">
        <v>1</v>
      </c>
      <c r="I758" s="222"/>
      <c r="J758" s="219"/>
      <c r="K758" s="219"/>
      <c r="L758" s="223"/>
      <c r="M758" s="224"/>
      <c r="N758" s="225"/>
      <c r="O758" s="225"/>
      <c r="P758" s="225"/>
      <c r="Q758" s="225"/>
      <c r="R758" s="225"/>
      <c r="S758" s="225"/>
      <c r="T758" s="226"/>
      <c r="U758" s="10"/>
      <c r="V758" s="10"/>
      <c r="W758" s="10"/>
      <c r="X758" s="10"/>
      <c r="Y758" s="10"/>
      <c r="Z758" s="10"/>
      <c r="AA758" s="10"/>
      <c r="AB758" s="10"/>
      <c r="AC758" s="10"/>
      <c r="AD758" s="10"/>
      <c r="AE758" s="10"/>
      <c r="AT758" s="227" t="s">
        <v>199</v>
      </c>
      <c r="AU758" s="227" t="s">
        <v>85</v>
      </c>
      <c r="AV758" s="10" t="s">
        <v>83</v>
      </c>
      <c r="AW758" s="10" t="s">
        <v>32</v>
      </c>
      <c r="AX758" s="10" t="s">
        <v>76</v>
      </c>
      <c r="AY758" s="227" t="s">
        <v>195</v>
      </c>
    </row>
    <row r="759" s="10" customFormat="1">
      <c r="A759" s="10"/>
      <c r="B759" s="218"/>
      <c r="C759" s="219"/>
      <c r="D759" s="213" t="s">
        <v>199</v>
      </c>
      <c r="E759" s="220" t="s">
        <v>1</v>
      </c>
      <c r="F759" s="221" t="s">
        <v>4287</v>
      </c>
      <c r="G759" s="219"/>
      <c r="H759" s="220" t="s">
        <v>1</v>
      </c>
      <c r="I759" s="222"/>
      <c r="J759" s="219"/>
      <c r="K759" s="219"/>
      <c r="L759" s="223"/>
      <c r="M759" s="224"/>
      <c r="N759" s="225"/>
      <c r="O759" s="225"/>
      <c r="P759" s="225"/>
      <c r="Q759" s="225"/>
      <c r="R759" s="225"/>
      <c r="S759" s="225"/>
      <c r="T759" s="226"/>
      <c r="U759" s="10"/>
      <c r="V759" s="10"/>
      <c r="W759" s="10"/>
      <c r="X759" s="10"/>
      <c r="Y759" s="10"/>
      <c r="Z759" s="10"/>
      <c r="AA759" s="10"/>
      <c r="AB759" s="10"/>
      <c r="AC759" s="10"/>
      <c r="AD759" s="10"/>
      <c r="AE759" s="10"/>
      <c r="AT759" s="227" t="s">
        <v>199</v>
      </c>
      <c r="AU759" s="227" t="s">
        <v>85</v>
      </c>
      <c r="AV759" s="10" t="s">
        <v>83</v>
      </c>
      <c r="AW759" s="10" t="s">
        <v>32</v>
      </c>
      <c r="AX759" s="10" t="s">
        <v>76</v>
      </c>
      <c r="AY759" s="227" t="s">
        <v>195</v>
      </c>
    </row>
    <row r="760" s="11" customFormat="1">
      <c r="A760" s="11"/>
      <c r="B760" s="228"/>
      <c r="C760" s="229"/>
      <c r="D760" s="213" t="s">
        <v>199</v>
      </c>
      <c r="E760" s="230" t="s">
        <v>1</v>
      </c>
      <c r="F760" s="231" t="s">
        <v>4313</v>
      </c>
      <c r="G760" s="229"/>
      <c r="H760" s="232">
        <v>1850.3399999999999</v>
      </c>
      <c r="I760" s="233"/>
      <c r="J760" s="229"/>
      <c r="K760" s="229"/>
      <c r="L760" s="234"/>
      <c r="M760" s="235"/>
      <c r="N760" s="236"/>
      <c r="O760" s="236"/>
      <c r="P760" s="236"/>
      <c r="Q760" s="236"/>
      <c r="R760" s="236"/>
      <c r="S760" s="236"/>
      <c r="T760" s="237"/>
      <c r="U760" s="11"/>
      <c r="V760" s="11"/>
      <c r="W760" s="11"/>
      <c r="X760" s="11"/>
      <c r="Y760" s="11"/>
      <c r="Z760" s="11"/>
      <c r="AA760" s="11"/>
      <c r="AB760" s="11"/>
      <c r="AC760" s="11"/>
      <c r="AD760" s="11"/>
      <c r="AE760" s="11"/>
      <c r="AT760" s="238" t="s">
        <v>199</v>
      </c>
      <c r="AU760" s="238" t="s">
        <v>85</v>
      </c>
      <c r="AV760" s="11" t="s">
        <v>85</v>
      </c>
      <c r="AW760" s="11" t="s">
        <v>32</v>
      </c>
      <c r="AX760" s="11" t="s">
        <v>76</v>
      </c>
      <c r="AY760" s="238" t="s">
        <v>195</v>
      </c>
    </row>
    <row r="761" s="11" customFormat="1">
      <c r="A761" s="11"/>
      <c r="B761" s="228"/>
      <c r="C761" s="229"/>
      <c r="D761" s="213" t="s">
        <v>199</v>
      </c>
      <c r="E761" s="230" t="s">
        <v>1</v>
      </c>
      <c r="F761" s="231" t="s">
        <v>4314</v>
      </c>
      <c r="G761" s="229"/>
      <c r="H761" s="232">
        <v>1623.06</v>
      </c>
      <c r="I761" s="233"/>
      <c r="J761" s="229"/>
      <c r="K761" s="229"/>
      <c r="L761" s="234"/>
      <c r="M761" s="235"/>
      <c r="N761" s="236"/>
      <c r="O761" s="236"/>
      <c r="P761" s="236"/>
      <c r="Q761" s="236"/>
      <c r="R761" s="236"/>
      <c r="S761" s="236"/>
      <c r="T761" s="237"/>
      <c r="U761" s="11"/>
      <c r="V761" s="11"/>
      <c r="W761" s="11"/>
      <c r="X761" s="11"/>
      <c r="Y761" s="11"/>
      <c r="Z761" s="11"/>
      <c r="AA761" s="11"/>
      <c r="AB761" s="11"/>
      <c r="AC761" s="11"/>
      <c r="AD761" s="11"/>
      <c r="AE761" s="11"/>
      <c r="AT761" s="238" t="s">
        <v>199</v>
      </c>
      <c r="AU761" s="238" t="s">
        <v>85</v>
      </c>
      <c r="AV761" s="11" t="s">
        <v>85</v>
      </c>
      <c r="AW761" s="11" t="s">
        <v>32</v>
      </c>
      <c r="AX761" s="11" t="s">
        <v>76</v>
      </c>
      <c r="AY761" s="238" t="s">
        <v>195</v>
      </c>
    </row>
    <row r="762" s="15" customFormat="1">
      <c r="A762" s="15"/>
      <c r="B762" s="287"/>
      <c r="C762" s="288"/>
      <c r="D762" s="213" t="s">
        <v>199</v>
      </c>
      <c r="E762" s="289" t="s">
        <v>1</v>
      </c>
      <c r="F762" s="290" t="s">
        <v>1422</v>
      </c>
      <c r="G762" s="288"/>
      <c r="H762" s="291">
        <v>3473.4000000000001</v>
      </c>
      <c r="I762" s="292"/>
      <c r="J762" s="288"/>
      <c r="K762" s="288"/>
      <c r="L762" s="293"/>
      <c r="M762" s="294"/>
      <c r="N762" s="295"/>
      <c r="O762" s="295"/>
      <c r="P762" s="295"/>
      <c r="Q762" s="295"/>
      <c r="R762" s="295"/>
      <c r="S762" s="295"/>
      <c r="T762" s="296"/>
      <c r="U762" s="15"/>
      <c r="V762" s="15"/>
      <c r="W762" s="15"/>
      <c r="X762" s="15"/>
      <c r="Y762" s="15"/>
      <c r="Z762" s="15"/>
      <c r="AA762" s="15"/>
      <c r="AB762" s="15"/>
      <c r="AC762" s="15"/>
      <c r="AD762" s="15"/>
      <c r="AE762" s="15"/>
      <c r="AT762" s="297" t="s">
        <v>199</v>
      </c>
      <c r="AU762" s="297" t="s">
        <v>85</v>
      </c>
      <c r="AV762" s="15" t="s">
        <v>234</v>
      </c>
      <c r="AW762" s="15" t="s">
        <v>32</v>
      </c>
      <c r="AX762" s="15" t="s">
        <v>83</v>
      </c>
      <c r="AY762" s="297" t="s">
        <v>195</v>
      </c>
    </row>
    <row r="763" s="2" customFormat="1" ht="16.5" customHeight="1">
      <c r="A763" s="39"/>
      <c r="B763" s="40"/>
      <c r="C763" s="200" t="s">
        <v>535</v>
      </c>
      <c r="D763" s="200" t="s">
        <v>191</v>
      </c>
      <c r="E763" s="201" t="s">
        <v>4315</v>
      </c>
      <c r="F763" s="202" t="s">
        <v>4316</v>
      </c>
      <c r="G763" s="203" t="s">
        <v>1411</v>
      </c>
      <c r="H763" s="204">
        <v>1121.4580000000001</v>
      </c>
      <c r="I763" s="205"/>
      <c r="J763" s="206">
        <f>ROUND(I763*H763,2)</f>
        <v>0</v>
      </c>
      <c r="K763" s="202" t="s">
        <v>1412</v>
      </c>
      <c r="L763" s="45"/>
      <c r="M763" s="207" t="s">
        <v>1</v>
      </c>
      <c r="N763" s="208" t="s">
        <v>41</v>
      </c>
      <c r="O763" s="92"/>
      <c r="P763" s="209">
        <f>O763*H763</f>
        <v>0</v>
      </c>
      <c r="Q763" s="209">
        <v>0</v>
      </c>
      <c r="R763" s="209">
        <f>Q763*H763</f>
        <v>0</v>
      </c>
      <c r="S763" s="209">
        <v>0</v>
      </c>
      <c r="T763" s="210">
        <f>S763*H763</f>
        <v>0</v>
      </c>
      <c r="U763" s="39"/>
      <c r="V763" s="39"/>
      <c r="W763" s="39"/>
      <c r="X763" s="39"/>
      <c r="Y763" s="39"/>
      <c r="Z763" s="39"/>
      <c r="AA763" s="39"/>
      <c r="AB763" s="39"/>
      <c r="AC763" s="39"/>
      <c r="AD763" s="39"/>
      <c r="AE763" s="39"/>
      <c r="AR763" s="211" t="s">
        <v>234</v>
      </c>
      <c r="AT763" s="211" t="s">
        <v>191</v>
      </c>
      <c r="AU763" s="211" t="s">
        <v>85</v>
      </c>
      <c r="AY763" s="18" t="s">
        <v>195</v>
      </c>
      <c r="BE763" s="212">
        <f>IF(N763="základní",J763,0)</f>
        <v>0</v>
      </c>
      <c r="BF763" s="212">
        <f>IF(N763="snížená",J763,0)</f>
        <v>0</v>
      </c>
      <c r="BG763" s="212">
        <f>IF(N763="zákl. přenesená",J763,0)</f>
        <v>0</v>
      </c>
      <c r="BH763" s="212">
        <f>IF(N763="sníž. přenesená",J763,0)</f>
        <v>0</v>
      </c>
      <c r="BI763" s="212">
        <f>IF(N763="nulová",J763,0)</f>
        <v>0</v>
      </c>
      <c r="BJ763" s="18" t="s">
        <v>83</v>
      </c>
      <c r="BK763" s="212">
        <f>ROUND(I763*H763,2)</f>
        <v>0</v>
      </c>
      <c r="BL763" s="18" t="s">
        <v>234</v>
      </c>
      <c r="BM763" s="211" t="s">
        <v>4317</v>
      </c>
    </row>
    <row r="764" s="10" customFormat="1">
      <c r="A764" s="10"/>
      <c r="B764" s="218"/>
      <c r="C764" s="219"/>
      <c r="D764" s="213" t="s">
        <v>199</v>
      </c>
      <c r="E764" s="220" t="s">
        <v>1</v>
      </c>
      <c r="F764" s="221" t="s">
        <v>3936</v>
      </c>
      <c r="G764" s="219"/>
      <c r="H764" s="220" t="s">
        <v>1</v>
      </c>
      <c r="I764" s="222"/>
      <c r="J764" s="219"/>
      <c r="K764" s="219"/>
      <c r="L764" s="223"/>
      <c r="M764" s="224"/>
      <c r="N764" s="225"/>
      <c r="O764" s="225"/>
      <c r="P764" s="225"/>
      <c r="Q764" s="225"/>
      <c r="R764" s="225"/>
      <c r="S764" s="225"/>
      <c r="T764" s="226"/>
      <c r="U764" s="10"/>
      <c r="V764" s="10"/>
      <c r="W764" s="10"/>
      <c r="X764" s="10"/>
      <c r="Y764" s="10"/>
      <c r="Z764" s="10"/>
      <c r="AA764" s="10"/>
      <c r="AB764" s="10"/>
      <c r="AC764" s="10"/>
      <c r="AD764" s="10"/>
      <c r="AE764" s="10"/>
      <c r="AT764" s="227" t="s">
        <v>199</v>
      </c>
      <c r="AU764" s="227" t="s">
        <v>85</v>
      </c>
      <c r="AV764" s="10" t="s">
        <v>83</v>
      </c>
      <c r="AW764" s="10" t="s">
        <v>32</v>
      </c>
      <c r="AX764" s="10" t="s">
        <v>76</v>
      </c>
      <c r="AY764" s="227" t="s">
        <v>195</v>
      </c>
    </row>
    <row r="765" s="10" customFormat="1">
      <c r="A765" s="10"/>
      <c r="B765" s="218"/>
      <c r="C765" s="219"/>
      <c r="D765" s="213" t="s">
        <v>199</v>
      </c>
      <c r="E765" s="220" t="s">
        <v>1</v>
      </c>
      <c r="F765" s="221" t="s">
        <v>3964</v>
      </c>
      <c r="G765" s="219"/>
      <c r="H765" s="220" t="s">
        <v>1</v>
      </c>
      <c r="I765" s="222"/>
      <c r="J765" s="219"/>
      <c r="K765" s="219"/>
      <c r="L765" s="223"/>
      <c r="M765" s="224"/>
      <c r="N765" s="225"/>
      <c r="O765" s="225"/>
      <c r="P765" s="225"/>
      <c r="Q765" s="225"/>
      <c r="R765" s="225"/>
      <c r="S765" s="225"/>
      <c r="T765" s="226"/>
      <c r="U765" s="10"/>
      <c r="V765" s="10"/>
      <c r="W765" s="10"/>
      <c r="X765" s="10"/>
      <c r="Y765" s="10"/>
      <c r="Z765" s="10"/>
      <c r="AA765" s="10"/>
      <c r="AB765" s="10"/>
      <c r="AC765" s="10"/>
      <c r="AD765" s="10"/>
      <c r="AE765" s="10"/>
      <c r="AT765" s="227" t="s">
        <v>199</v>
      </c>
      <c r="AU765" s="227" t="s">
        <v>85</v>
      </c>
      <c r="AV765" s="10" t="s">
        <v>83</v>
      </c>
      <c r="AW765" s="10" t="s">
        <v>32</v>
      </c>
      <c r="AX765" s="10" t="s">
        <v>76</v>
      </c>
      <c r="AY765" s="227" t="s">
        <v>195</v>
      </c>
    </row>
    <row r="766" s="10" customFormat="1">
      <c r="A766" s="10"/>
      <c r="B766" s="218"/>
      <c r="C766" s="219"/>
      <c r="D766" s="213" t="s">
        <v>199</v>
      </c>
      <c r="E766" s="220" t="s">
        <v>1</v>
      </c>
      <c r="F766" s="221" t="s">
        <v>4202</v>
      </c>
      <c r="G766" s="219"/>
      <c r="H766" s="220" t="s">
        <v>1</v>
      </c>
      <c r="I766" s="222"/>
      <c r="J766" s="219"/>
      <c r="K766" s="219"/>
      <c r="L766" s="223"/>
      <c r="M766" s="224"/>
      <c r="N766" s="225"/>
      <c r="O766" s="225"/>
      <c r="P766" s="225"/>
      <c r="Q766" s="225"/>
      <c r="R766" s="225"/>
      <c r="S766" s="225"/>
      <c r="T766" s="226"/>
      <c r="U766" s="10"/>
      <c r="V766" s="10"/>
      <c r="W766" s="10"/>
      <c r="X766" s="10"/>
      <c r="Y766" s="10"/>
      <c r="Z766" s="10"/>
      <c r="AA766" s="10"/>
      <c r="AB766" s="10"/>
      <c r="AC766" s="10"/>
      <c r="AD766" s="10"/>
      <c r="AE766" s="10"/>
      <c r="AT766" s="227" t="s">
        <v>199</v>
      </c>
      <c r="AU766" s="227" t="s">
        <v>85</v>
      </c>
      <c r="AV766" s="10" t="s">
        <v>83</v>
      </c>
      <c r="AW766" s="10" t="s">
        <v>32</v>
      </c>
      <c r="AX766" s="10" t="s">
        <v>76</v>
      </c>
      <c r="AY766" s="227" t="s">
        <v>195</v>
      </c>
    </row>
    <row r="767" s="11" customFormat="1">
      <c r="A767" s="11"/>
      <c r="B767" s="228"/>
      <c r="C767" s="229"/>
      <c r="D767" s="213" t="s">
        <v>199</v>
      </c>
      <c r="E767" s="230" t="s">
        <v>1</v>
      </c>
      <c r="F767" s="231" t="s">
        <v>3966</v>
      </c>
      <c r="G767" s="229"/>
      <c r="H767" s="232">
        <v>977.04999999999995</v>
      </c>
      <c r="I767" s="233"/>
      <c r="J767" s="229"/>
      <c r="K767" s="229"/>
      <c r="L767" s="234"/>
      <c r="M767" s="235"/>
      <c r="N767" s="236"/>
      <c r="O767" s="236"/>
      <c r="P767" s="236"/>
      <c r="Q767" s="236"/>
      <c r="R767" s="236"/>
      <c r="S767" s="236"/>
      <c r="T767" s="237"/>
      <c r="U767" s="11"/>
      <c r="V767" s="11"/>
      <c r="W767" s="11"/>
      <c r="X767" s="11"/>
      <c r="Y767" s="11"/>
      <c r="Z767" s="11"/>
      <c r="AA767" s="11"/>
      <c r="AB767" s="11"/>
      <c r="AC767" s="11"/>
      <c r="AD767" s="11"/>
      <c r="AE767" s="11"/>
      <c r="AT767" s="238" t="s">
        <v>199</v>
      </c>
      <c r="AU767" s="238" t="s">
        <v>85</v>
      </c>
      <c r="AV767" s="11" t="s">
        <v>85</v>
      </c>
      <c r="AW767" s="11" t="s">
        <v>32</v>
      </c>
      <c r="AX767" s="11" t="s">
        <v>76</v>
      </c>
      <c r="AY767" s="238" t="s">
        <v>195</v>
      </c>
    </row>
    <row r="768" s="10" customFormat="1">
      <c r="A768" s="10"/>
      <c r="B768" s="218"/>
      <c r="C768" s="219"/>
      <c r="D768" s="213" t="s">
        <v>199</v>
      </c>
      <c r="E768" s="220" t="s">
        <v>1</v>
      </c>
      <c r="F768" s="221" t="s">
        <v>3967</v>
      </c>
      <c r="G768" s="219"/>
      <c r="H768" s="220" t="s">
        <v>1</v>
      </c>
      <c r="I768" s="222"/>
      <c r="J768" s="219"/>
      <c r="K768" s="219"/>
      <c r="L768" s="223"/>
      <c r="M768" s="224"/>
      <c r="N768" s="225"/>
      <c r="O768" s="225"/>
      <c r="P768" s="225"/>
      <c r="Q768" s="225"/>
      <c r="R768" s="225"/>
      <c r="S768" s="225"/>
      <c r="T768" s="226"/>
      <c r="U768" s="10"/>
      <c r="V768" s="10"/>
      <c r="W768" s="10"/>
      <c r="X768" s="10"/>
      <c r="Y768" s="10"/>
      <c r="Z768" s="10"/>
      <c r="AA768" s="10"/>
      <c r="AB768" s="10"/>
      <c r="AC768" s="10"/>
      <c r="AD768" s="10"/>
      <c r="AE768" s="10"/>
      <c r="AT768" s="227" t="s">
        <v>199</v>
      </c>
      <c r="AU768" s="227" t="s">
        <v>85</v>
      </c>
      <c r="AV768" s="10" t="s">
        <v>83</v>
      </c>
      <c r="AW768" s="10" t="s">
        <v>32</v>
      </c>
      <c r="AX768" s="10" t="s">
        <v>76</v>
      </c>
      <c r="AY768" s="227" t="s">
        <v>195</v>
      </c>
    </row>
    <row r="769" s="10" customFormat="1">
      <c r="A769" s="10"/>
      <c r="B769" s="218"/>
      <c r="C769" s="219"/>
      <c r="D769" s="213" t="s">
        <v>199</v>
      </c>
      <c r="E769" s="220" t="s">
        <v>1</v>
      </c>
      <c r="F769" s="221" t="s">
        <v>3968</v>
      </c>
      <c r="G769" s="219"/>
      <c r="H769" s="220" t="s">
        <v>1</v>
      </c>
      <c r="I769" s="222"/>
      <c r="J769" s="219"/>
      <c r="K769" s="219"/>
      <c r="L769" s="223"/>
      <c r="M769" s="224"/>
      <c r="N769" s="225"/>
      <c r="O769" s="225"/>
      <c r="P769" s="225"/>
      <c r="Q769" s="225"/>
      <c r="R769" s="225"/>
      <c r="S769" s="225"/>
      <c r="T769" s="226"/>
      <c r="U769" s="10"/>
      <c r="V769" s="10"/>
      <c r="W769" s="10"/>
      <c r="X769" s="10"/>
      <c r="Y769" s="10"/>
      <c r="Z769" s="10"/>
      <c r="AA769" s="10"/>
      <c r="AB769" s="10"/>
      <c r="AC769" s="10"/>
      <c r="AD769" s="10"/>
      <c r="AE769" s="10"/>
      <c r="AT769" s="227" t="s">
        <v>199</v>
      </c>
      <c r="AU769" s="227" t="s">
        <v>85</v>
      </c>
      <c r="AV769" s="10" t="s">
        <v>83</v>
      </c>
      <c r="AW769" s="10" t="s">
        <v>32</v>
      </c>
      <c r="AX769" s="10" t="s">
        <v>76</v>
      </c>
      <c r="AY769" s="227" t="s">
        <v>195</v>
      </c>
    </row>
    <row r="770" s="11" customFormat="1">
      <c r="A770" s="11"/>
      <c r="B770" s="228"/>
      <c r="C770" s="229"/>
      <c r="D770" s="213" t="s">
        <v>199</v>
      </c>
      <c r="E770" s="230" t="s">
        <v>1</v>
      </c>
      <c r="F770" s="231" t="s">
        <v>3969</v>
      </c>
      <c r="G770" s="229"/>
      <c r="H770" s="232">
        <v>4.9199999999999999</v>
      </c>
      <c r="I770" s="233"/>
      <c r="J770" s="229"/>
      <c r="K770" s="229"/>
      <c r="L770" s="234"/>
      <c r="M770" s="235"/>
      <c r="N770" s="236"/>
      <c r="O770" s="236"/>
      <c r="P770" s="236"/>
      <c r="Q770" s="236"/>
      <c r="R770" s="236"/>
      <c r="S770" s="236"/>
      <c r="T770" s="237"/>
      <c r="U770" s="11"/>
      <c r="V770" s="11"/>
      <c r="W770" s="11"/>
      <c r="X770" s="11"/>
      <c r="Y770" s="11"/>
      <c r="Z770" s="11"/>
      <c r="AA770" s="11"/>
      <c r="AB770" s="11"/>
      <c r="AC770" s="11"/>
      <c r="AD770" s="11"/>
      <c r="AE770" s="11"/>
      <c r="AT770" s="238" t="s">
        <v>199</v>
      </c>
      <c r="AU770" s="238" t="s">
        <v>85</v>
      </c>
      <c r="AV770" s="11" t="s">
        <v>85</v>
      </c>
      <c r="AW770" s="11" t="s">
        <v>32</v>
      </c>
      <c r="AX770" s="11" t="s">
        <v>76</v>
      </c>
      <c r="AY770" s="238" t="s">
        <v>195</v>
      </c>
    </row>
    <row r="771" s="10" customFormat="1">
      <c r="A771" s="10"/>
      <c r="B771" s="218"/>
      <c r="C771" s="219"/>
      <c r="D771" s="213" t="s">
        <v>199</v>
      </c>
      <c r="E771" s="220" t="s">
        <v>1</v>
      </c>
      <c r="F771" s="221" t="s">
        <v>3970</v>
      </c>
      <c r="G771" s="219"/>
      <c r="H771" s="220" t="s">
        <v>1</v>
      </c>
      <c r="I771" s="222"/>
      <c r="J771" s="219"/>
      <c r="K771" s="219"/>
      <c r="L771" s="223"/>
      <c r="M771" s="224"/>
      <c r="N771" s="225"/>
      <c r="O771" s="225"/>
      <c r="P771" s="225"/>
      <c r="Q771" s="225"/>
      <c r="R771" s="225"/>
      <c r="S771" s="225"/>
      <c r="T771" s="226"/>
      <c r="U771" s="10"/>
      <c r="V771" s="10"/>
      <c r="W771" s="10"/>
      <c r="X771" s="10"/>
      <c r="Y771" s="10"/>
      <c r="Z771" s="10"/>
      <c r="AA771" s="10"/>
      <c r="AB771" s="10"/>
      <c r="AC771" s="10"/>
      <c r="AD771" s="10"/>
      <c r="AE771" s="10"/>
      <c r="AT771" s="227" t="s">
        <v>199</v>
      </c>
      <c r="AU771" s="227" t="s">
        <v>85</v>
      </c>
      <c r="AV771" s="10" t="s">
        <v>83</v>
      </c>
      <c r="AW771" s="10" t="s">
        <v>32</v>
      </c>
      <c r="AX771" s="10" t="s">
        <v>76</v>
      </c>
      <c r="AY771" s="227" t="s">
        <v>195</v>
      </c>
    </row>
    <row r="772" s="10" customFormat="1">
      <c r="A772" s="10"/>
      <c r="B772" s="218"/>
      <c r="C772" s="219"/>
      <c r="D772" s="213" t="s">
        <v>199</v>
      </c>
      <c r="E772" s="220" t="s">
        <v>1</v>
      </c>
      <c r="F772" s="221" t="s">
        <v>3968</v>
      </c>
      <c r="G772" s="219"/>
      <c r="H772" s="220" t="s">
        <v>1</v>
      </c>
      <c r="I772" s="222"/>
      <c r="J772" s="219"/>
      <c r="K772" s="219"/>
      <c r="L772" s="223"/>
      <c r="M772" s="224"/>
      <c r="N772" s="225"/>
      <c r="O772" s="225"/>
      <c r="P772" s="225"/>
      <c r="Q772" s="225"/>
      <c r="R772" s="225"/>
      <c r="S772" s="225"/>
      <c r="T772" s="226"/>
      <c r="U772" s="10"/>
      <c r="V772" s="10"/>
      <c r="W772" s="10"/>
      <c r="X772" s="10"/>
      <c r="Y772" s="10"/>
      <c r="Z772" s="10"/>
      <c r="AA772" s="10"/>
      <c r="AB772" s="10"/>
      <c r="AC772" s="10"/>
      <c r="AD772" s="10"/>
      <c r="AE772" s="10"/>
      <c r="AT772" s="227" t="s">
        <v>199</v>
      </c>
      <c r="AU772" s="227" t="s">
        <v>85</v>
      </c>
      <c r="AV772" s="10" t="s">
        <v>83</v>
      </c>
      <c r="AW772" s="10" t="s">
        <v>32</v>
      </c>
      <c r="AX772" s="10" t="s">
        <v>76</v>
      </c>
      <c r="AY772" s="227" t="s">
        <v>195</v>
      </c>
    </row>
    <row r="773" s="11" customFormat="1">
      <c r="A773" s="11"/>
      <c r="B773" s="228"/>
      <c r="C773" s="229"/>
      <c r="D773" s="213" t="s">
        <v>199</v>
      </c>
      <c r="E773" s="230" t="s">
        <v>1</v>
      </c>
      <c r="F773" s="231" t="s">
        <v>3971</v>
      </c>
      <c r="G773" s="229"/>
      <c r="H773" s="232">
        <v>41.064</v>
      </c>
      <c r="I773" s="233"/>
      <c r="J773" s="229"/>
      <c r="K773" s="229"/>
      <c r="L773" s="234"/>
      <c r="M773" s="235"/>
      <c r="N773" s="236"/>
      <c r="O773" s="236"/>
      <c r="P773" s="236"/>
      <c r="Q773" s="236"/>
      <c r="R773" s="236"/>
      <c r="S773" s="236"/>
      <c r="T773" s="237"/>
      <c r="U773" s="11"/>
      <c r="V773" s="11"/>
      <c r="W773" s="11"/>
      <c r="X773" s="11"/>
      <c r="Y773" s="11"/>
      <c r="Z773" s="11"/>
      <c r="AA773" s="11"/>
      <c r="AB773" s="11"/>
      <c r="AC773" s="11"/>
      <c r="AD773" s="11"/>
      <c r="AE773" s="11"/>
      <c r="AT773" s="238" t="s">
        <v>199</v>
      </c>
      <c r="AU773" s="238" t="s">
        <v>85</v>
      </c>
      <c r="AV773" s="11" t="s">
        <v>85</v>
      </c>
      <c r="AW773" s="11" t="s">
        <v>32</v>
      </c>
      <c r="AX773" s="11" t="s">
        <v>76</v>
      </c>
      <c r="AY773" s="238" t="s">
        <v>195</v>
      </c>
    </row>
    <row r="774" s="10" customFormat="1">
      <c r="A774" s="10"/>
      <c r="B774" s="218"/>
      <c r="C774" s="219"/>
      <c r="D774" s="213" t="s">
        <v>199</v>
      </c>
      <c r="E774" s="220" t="s">
        <v>1</v>
      </c>
      <c r="F774" s="221" t="s">
        <v>3972</v>
      </c>
      <c r="G774" s="219"/>
      <c r="H774" s="220" t="s">
        <v>1</v>
      </c>
      <c r="I774" s="222"/>
      <c r="J774" s="219"/>
      <c r="K774" s="219"/>
      <c r="L774" s="223"/>
      <c r="M774" s="224"/>
      <c r="N774" s="225"/>
      <c r="O774" s="225"/>
      <c r="P774" s="225"/>
      <c r="Q774" s="225"/>
      <c r="R774" s="225"/>
      <c r="S774" s="225"/>
      <c r="T774" s="226"/>
      <c r="U774" s="10"/>
      <c r="V774" s="10"/>
      <c r="W774" s="10"/>
      <c r="X774" s="10"/>
      <c r="Y774" s="10"/>
      <c r="Z774" s="10"/>
      <c r="AA774" s="10"/>
      <c r="AB774" s="10"/>
      <c r="AC774" s="10"/>
      <c r="AD774" s="10"/>
      <c r="AE774" s="10"/>
      <c r="AT774" s="227" t="s">
        <v>199</v>
      </c>
      <c r="AU774" s="227" t="s">
        <v>85</v>
      </c>
      <c r="AV774" s="10" t="s">
        <v>83</v>
      </c>
      <c r="AW774" s="10" t="s">
        <v>32</v>
      </c>
      <c r="AX774" s="10" t="s">
        <v>76</v>
      </c>
      <c r="AY774" s="227" t="s">
        <v>195</v>
      </c>
    </row>
    <row r="775" s="10" customFormat="1">
      <c r="A775" s="10"/>
      <c r="B775" s="218"/>
      <c r="C775" s="219"/>
      <c r="D775" s="213" t="s">
        <v>199</v>
      </c>
      <c r="E775" s="220" t="s">
        <v>1</v>
      </c>
      <c r="F775" s="221" t="s">
        <v>3973</v>
      </c>
      <c r="G775" s="219"/>
      <c r="H775" s="220" t="s">
        <v>1</v>
      </c>
      <c r="I775" s="222"/>
      <c r="J775" s="219"/>
      <c r="K775" s="219"/>
      <c r="L775" s="223"/>
      <c r="M775" s="224"/>
      <c r="N775" s="225"/>
      <c r="O775" s="225"/>
      <c r="P775" s="225"/>
      <c r="Q775" s="225"/>
      <c r="R775" s="225"/>
      <c r="S775" s="225"/>
      <c r="T775" s="226"/>
      <c r="U775" s="10"/>
      <c r="V775" s="10"/>
      <c r="W775" s="10"/>
      <c r="X775" s="10"/>
      <c r="Y775" s="10"/>
      <c r="Z775" s="10"/>
      <c r="AA775" s="10"/>
      <c r="AB775" s="10"/>
      <c r="AC775" s="10"/>
      <c r="AD775" s="10"/>
      <c r="AE775" s="10"/>
      <c r="AT775" s="227" t="s">
        <v>199</v>
      </c>
      <c r="AU775" s="227" t="s">
        <v>85</v>
      </c>
      <c r="AV775" s="10" t="s">
        <v>83</v>
      </c>
      <c r="AW775" s="10" t="s">
        <v>32</v>
      </c>
      <c r="AX775" s="10" t="s">
        <v>76</v>
      </c>
      <c r="AY775" s="227" t="s">
        <v>195</v>
      </c>
    </row>
    <row r="776" s="11" customFormat="1">
      <c r="A776" s="11"/>
      <c r="B776" s="228"/>
      <c r="C776" s="229"/>
      <c r="D776" s="213" t="s">
        <v>199</v>
      </c>
      <c r="E776" s="230" t="s">
        <v>1</v>
      </c>
      <c r="F776" s="231" t="s">
        <v>3974</v>
      </c>
      <c r="G776" s="229"/>
      <c r="H776" s="232">
        <v>98.424000000000007</v>
      </c>
      <c r="I776" s="233"/>
      <c r="J776" s="229"/>
      <c r="K776" s="229"/>
      <c r="L776" s="234"/>
      <c r="M776" s="235"/>
      <c r="N776" s="236"/>
      <c r="O776" s="236"/>
      <c r="P776" s="236"/>
      <c r="Q776" s="236"/>
      <c r="R776" s="236"/>
      <c r="S776" s="236"/>
      <c r="T776" s="237"/>
      <c r="U776" s="11"/>
      <c r="V776" s="11"/>
      <c r="W776" s="11"/>
      <c r="X776" s="11"/>
      <c r="Y776" s="11"/>
      <c r="Z776" s="11"/>
      <c r="AA776" s="11"/>
      <c r="AB776" s="11"/>
      <c r="AC776" s="11"/>
      <c r="AD776" s="11"/>
      <c r="AE776" s="11"/>
      <c r="AT776" s="238" t="s">
        <v>199</v>
      </c>
      <c r="AU776" s="238" t="s">
        <v>85</v>
      </c>
      <c r="AV776" s="11" t="s">
        <v>85</v>
      </c>
      <c r="AW776" s="11" t="s">
        <v>32</v>
      </c>
      <c r="AX776" s="11" t="s">
        <v>76</v>
      </c>
      <c r="AY776" s="238" t="s">
        <v>195</v>
      </c>
    </row>
    <row r="777" s="15" customFormat="1">
      <c r="A777" s="15"/>
      <c r="B777" s="287"/>
      <c r="C777" s="288"/>
      <c r="D777" s="213" t="s">
        <v>199</v>
      </c>
      <c r="E777" s="289" t="s">
        <v>1</v>
      </c>
      <c r="F777" s="290" t="s">
        <v>1422</v>
      </c>
      <c r="G777" s="288"/>
      <c r="H777" s="291">
        <v>1121.4580000000001</v>
      </c>
      <c r="I777" s="292"/>
      <c r="J777" s="288"/>
      <c r="K777" s="288"/>
      <c r="L777" s="293"/>
      <c r="M777" s="294"/>
      <c r="N777" s="295"/>
      <c r="O777" s="295"/>
      <c r="P777" s="295"/>
      <c r="Q777" s="295"/>
      <c r="R777" s="295"/>
      <c r="S777" s="295"/>
      <c r="T777" s="296"/>
      <c r="U777" s="15"/>
      <c r="V777" s="15"/>
      <c r="W777" s="15"/>
      <c r="X777" s="15"/>
      <c r="Y777" s="15"/>
      <c r="Z777" s="15"/>
      <c r="AA777" s="15"/>
      <c r="AB777" s="15"/>
      <c r="AC777" s="15"/>
      <c r="AD777" s="15"/>
      <c r="AE777" s="15"/>
      <c r="AT777" s="297" t="s">
        <v>199</v>
      </c>
      <c r="AU777" s="297" t="s">
        <v>85</v>
      </c>
      <c r="AV777" s="15" t="s">
        <v>234</v>
      </c>
      <c r="AW777" s="15" t="s">
        <v>32</v>
      </c>
      <c r="AX777" s="15" t="s">
        <v>83</v>
      </c>
      <c r="AY777" s="297" t="s">
        <v>195</v>
      </c>
    </row>
    <row r="778" s="2" customFormat="1" ht="33" customHeight="1">
      <c r="A778" s="39"/>
      <c r="B778" s="40"/>
      <c r="C778" s="200" t="s">
        <v>539</v>
      </c>
      <c r="D778" s="200" t="s">
        <v>191</v>
      </c>
      <c r="E778" s="201" t="s">
        <v>4318</v>
      </c>
      <c r="F778" s="202" t="s">
        <v>4319</v>
      </c>
      <c r="G778" s="203" t="s">
        <v>1411</v>
      </c>
      <c r="H778" s="204">
        <v>507</v>
      </c>
      <c r="I778" s="205"/>
      <c r="J778" s="206">
        <f>ROUND(I778*H778,2)</f>
        <v>0</v>
      </c>
      <c r="K778" s="202" t="s">
        <v>1412</v>
      </c>
      <c r="L778" s="45"/>
      <c r="M778" s="207" t="s">
        <v>1</v>
      </c>
      <c r="N778" s="208" t="s">
        <v>41</v>
      </c>
      <c r="O778" s="92"/>
      <c r="P778" s="209">
        <f>O778*H778</f>
        <v>0</v>
      </c>
      <c r="Q778" s="209">
        <v>0</v>
      </c>
      <c r="R778" s="209">
        <f>Q778*H778</f>
        <v>0</v>
      </c>
      <c r="S778" s="209">
        <v>0</v>
      </c>
      <c r="T778" s="210">
        <f>S778*H778</f>
        <v>0</v>
      </c>
      <c r="U778" s="39"/>
      <c r="V778" s="39"/>
      <c r="W778" s="39"/>
      <c r="X778" s="39"/>
      <c r="Y778" s="39"/>
      <c r="Z778" s="39"/>
      <c r="AA778" s="39"/>
      <c r="AB778" s="39"/>
      <c r="AC778" s="39"/>
      <c r="AD778" s="39"/>
      <c r="AE778" s="39"/>
      <c r="AR778" s="211" t="s">
        <v>234</v>
      </c>
      <c r="AT778" s="211" t="s">
        <v>191</v>
      </c>
      <c r="AU778" s="211" t="s">
        <v>85</v>
      </c>
      <c r="AY778" s="18" t="s">
        <v>195</v>
      </c>
      <c r="BE778" s="212">
        <f>IF(N778="základní",J778,0)</f>
        <v>0</v>
      </c>
      <c r="BF778" s="212">
        <f>IF(N778="snížená",J778,0)</f>
        <v>0</v>
      </c>
      <c r="BG778" s="212">
        <f>IF(N778="zákl. přenesená",J778,0)</f>
        <v>0</v>
      </c>
      <c r="BH778" s="212">
        <f>IF(N778="sníž. přenesená",J778,0)</f>
        <v>0</v>
      </c>
      <c r="BI778" s="212">
        <f>IF(N778="nulová",J778,0)</f>
        <v>0</v>
      </c>
      <c r="BJ778" s="18" t="s">
        <v>83</v>
      </c>
      <c r="BK778" s="212">
        <f>ROUND(I778*H778,2)</f>
        <v>0</v>
      </c>
      <c r="BL778" s="18" t="s">
        <v>234</v>
      </c>
      <c r="BM778" s="211" t="s">
        <v>4320</v>
      </c>
    </row>
    <row r="779" s="10" customFormat="1">
      <c r="A779" s="10"/>
      <c r="B779" s="218"/>
      <c r="C779" s="219"/>
      <c r="D779" s="213" t="s">
        <v>199</v>
      </c>
      <c r="E779" s="220" t="s">
        <v>1</v>
      </c>
      <c r="F779" s="221" t="s">
        <v>3936</v>
      </c>
      <c r="G779" s="219"/>
      <c r="H779" s="220" t="s">
        <v>1</v>
      </c>
      <c r="I779" s="222"/>
      <c r="J779" s="219"/>
      <c r="K779" s="219"/>
      <c r="L779" s="223"/>
      <c r="M779" s="224"/>
      <c r="N779" s="225"/>
      <c r="O779" s="225"/>
      <c r="P779" s="225"/>
      <c r="Q779" s="225"/>
      <c r="R779" s="225"/>
      <c r="S779" s="225"/>
      <c r="T779" s="226"/>
      <c r="U779" s="10"/>
      <c r="V779" s="10"/>
      <c r="W779" s="10"/>
      <c r="X779" s="10"/>
      <c r="Y779" s="10"/>
      <c r="Z779" s="10"/>
      <c r="AA779" s="10"/>
      <c r="AB779" s="10"/>
      <c r="AC779" s="10"/>
      <c r="AD779" s="10"/>
      <c r="AE779" s="10"/>
      <c r="AT779" s="227" t="s">
        <v>199</v>
      </c>
      <c r="AU779" s="227" t="s">
        <v>85</v>
      </c>
      <c r="AV779" s="10" t="s">
        <v>83</v>
      </c>
      <c r="AW779" s="10" t="s">
        <v>32</v>
      </c>
      <c r="AX779" s="10" t="s">
        <v>76</v>
      </c>
      <c r="AY779" s="227" t="s">
        <v>195</v>
      </c>
    </row>
    <row r="780" s="10" customFormat="1">
      <c r="A780" s="10"/>
      <c r="B780" s="218"/>
      <c r="C780" s="219"/>
      <c r="D780" s="213" t="s">
        <v>199</v>
      </c>
      <c r="E780" s="220" t="s">
        <v>1</v>
      </c>
      <c r="F780" s="221" t="s">
        <v>3960</v>
      </c>
      <c r="G780" s="219"/>
      <c r="H780" s="220" t="s">
        <v>1</v>
      </c>
      <c r="I780" s="222"/>
      <c r="J780" s="219"/>
      <c r="K780" s="219"/>
      <c r="L780" s="223"/>
      <c r="M780" s="224"/>
      <c r="N780" s="225"/>
      <c r="O780" s="225"/>
      <c r="P780" s="225"/>
      <c r="Q780" s="225"/>
      <c r="R780" s="225"/>
      <c r="S780" s="225"/>
      <c r="T780" s="226"/>
      <c r="U780" s="10"/>
      <c r="V780" s="10"/>
      <c r="W780" s="10"/>
      <c r="X780" s="10"/>
      <c r="Y780" s="10"/>
      <c r="Z780" s="10"/>
      <c r="AA780" s="10"/>
      <c r="AB780" s="10"/>
      <c r="AC780" s="10"/>
      <c r="AD780" s="10"/>
      <c r="AE780" s="10"/>
      <c r="AT780" s="227" t="s">
        <v>199</v>
      </c>
      <c r="AU780" s="227" t="s">
        <v>85</v>
      </c>
      <c r="AV780" s="10" t="s">
        <v>83</v>
      </c>
      <c r="AW780" s="10" t="s">
        <v>32</v>
      </c>
      <c r="AX780" s="10" t="s">
        <v>76</v>
      </c>
      <c r="AY780" s="227" t="s">
        <v>195</v>
      </c>
    </row>
    <row r="781" s="10" customFormat="1">
      <c r="A781" s="10"/>
      <c r="B781" s="218"/>
      <c r="C781" s="219"/>
      <c r="D781" s="213" t="s">
        <v>199</v>
      </c>
      <c r="E781" s="220" t="s">
        <v>1</v>
      </c>
      <c r="F781" s="221" t="s">
        <v>4321</v>
      </c>
      <c r="G781" s="219"/>
      <c r="H781" s="220" t="s">
        <v>1</v>
      </c>
      <c r="I781" s="222"/>
      <c r="J781" s="219"/>
      <c r="K781" s="219"/>
      <c r="L781" s="223"/>
      <c r="M781" s="224"/>
      <c r="N781" s="225"/>
      <c r="O781" s="225"/>
      <c r="P781" s="225"/>
      <c r="Q781" s="225"/>
      <c r="R781" s="225"/>
      <c r="S781" s="225"/>
      <c r="T781" s="226"/>
      <c r="U781" s="10"/>
      <c r="V781" s="10"/>
      <c r="W781" s="10"/>
      <c r="X781" s="10"/>
      <c r="Y781" s="10"/>
      <c r="Z781" s="10"/>
      <c r="AA781" s="10"/>
      <c r="AB781" s="10"/>
      <c r="AC781" s="10"/>
      <c r="AD781" s="10"/>
      <c r="AE781" s="10"/>
      <c r="AT781" s="227" t="s">
        <v>199</v>
      </c>
      <c r="AU781" s="227" t="s">
        <v>85</v>
      </c>
      <c r="AV781" s="10" t="s">
        <v>83</v>
      </c>
      <c r="AW781" s="10" t="s">
        <v>32</v>
      </c>
      <c r="AX781" s="10" t="s">
        <v>76</v>
      </c>
      <c r="AY781" s="227" t="s">
        <v>195</v>
      </c>
    </row>
    <row r="782" s="11" customFormat="1">
      <c r="A782" s="11"/>
      <c r="B782" s="228"/>
      <c r="C782" s="229"/>
      <c r="D782" s="213" t="s">
        <v>199</v>
      </c>
      <c r="E782" s="230" t="s">
        <v>1</v>
      </c>
      <c r="F782" s="231" t="s">
        <v>3962</v>
      </c>
      <c r="G782" s="229"/>
      <c r="H782" s="232">
        <v>507</v>
      </c>
      <c r="I782" s="233"/>
      <c r="J782" s="229"/>
      <c r="K782" s="229"/>
      <c r="L782" s="234"/>
      <c r="M782" s="235"/>
      <c r="N782" s="236"/>
      <c r="O782" s="236"/>
      <c r="P782" s="236"/>
      <c r="Q782" s="236"/>
      <c r="R782" s="236"/>
      <c r="S782" s="236"/>
      <c r="T782" s="237"/>
      <c r="U782" s="11"/>
      <c r="V782" s="11"/>
      <c r="W782" s="11"/>
      <c r="X782" s="11"/>
      <c r="Y782" s="11"/>
      <c r="Z782" s="11"/>
      <c r="AA782" s="11"/>
      <c r="AB782" s="11"/>
      <c r="AC782" s="11"/>
      <c r="AD782" s="11"/>
      <c r="AE782" s="11"/>
      <c r="AT782" s="238" t="s">
        <v>199</v>
      </c>
      <c r="AU782" s="238" t="s">
        <v>85</v>
      </c>
      <c r="AV782" s="11" t="s">
        <v>85</v>
      </c>
      <c r="AW782" s="11" t="s">
        <v>32</v>
      </c>
      <c r="AX782" s="11" t="s">
        <v>76</v>
      </c>
      <c r="AY782" s="238" t="s">
        <v>195</v>
      </c>
    </row>
    <row r="783" s="15" customFormat="1">
      <c r="A783" s="15"/>
      <c r="B783" s="287"/>
      <c r="C783" s="288"/>
      <c r="D783" s="213" t="s">
        <v>199</v>
      </c>
      <c r="E783" s="289" t="s">
        <v>1</v>
      </c>
      <c r="F783" s="290" t="s">
        <v>1422</v>
      </c>
      <c r="G783" s="288"/>
      <c r="H783" s="291">
        <v>507</v>
      </c>
      <c r="I783" s="292"/>
      <c r="J783" s="288"/>
      <c r="K783" s="288"/>
      <c r="L783" s="293"/>
      <c r="M783" s="294"/>
      <c r="N783" s="295"/>
      <c r="O783" s="295"/>
      <c r="P783" s="295"/>
      <c r="Q783" s="295"/>
      <c r="R783" s="295"/>
      <c r="S783" s="295"/>
      <c r="T783" s="296"/>
      <c r="U783" s="15"/>
      <c r="V783" s="15"/>
      <c r="W783" s="15"/>
      <c r="X783" s="15"/>
      <c r="Y783" s="15"/>
      <c r="Z783" s="15"/>
      <c r="AA783" s="15"/>
      <c r="AB783" s="15"/>
      <c r="AC783" s="15"/>
      <c r="AD783" s="15"/>
      <c r="AE783" s="15"/>
      <c r="AT783" s="297" t="s">
        <v>199</v>
      </c>
      <c r="AU783" s="297" t="s">
        <v>85</v>
      </c>
      <c r="AV783" s="15" t="s">
        <v>234</v>
      </c>
      <c r="AW783" s="15" t="s">
        <v>32</v>
      </c>
      <c r="AX783" s="15" t="s">
        <v>83</v>
      </c>
      <c r="AY783" s="297" t="s">
        <v>195</v>
      </c>
    </row>
    <row r="784" s="2" customFormat="1" ht="33" customHeight="1">
      <c r="A784" s="39"/>
      <c r="B784" s="40"/>
      <c r="C784" s="200" t="s">
        <v>543</v>
      </c>
      <c r="D784" s="200" t="s">
        <v>191</v>
      </c>
      <c r="E784" s="201" t="s">
        <v>4322</v>
      </c>
      <c r="F784" s="202" t="s">
        <v>4323</v>
      </c>
      <c r="G784" s="203" t="s">
        <v>1411</v>
      </c>
      <c r="H784" s="204">
        <v>1850.3399999999999</v>
      </c>
      <c r="I784" s="205"/>
      <c r="J784" s="206">
        <f>ROUND(I784*H784,2)</f>
        <v>0</v>
      </c>
      <c r="K784" s="202" t="s">
        <v>1412</v>
      </c>
      <c r="L784" s="45"/>
      <c r="M784" s="207" t="s">
        <v>1</v>
      </c>
      <c r="N784" s="208" t="s">
        <v>41</v>
      </c>
      <c r="O784" s="92"/>
      <c r="P784" s="209">
        <f>O784*H784</f>
        <v>0</v>
      </c>
      <c r="Q784" s="209">
        <v>0</v>
      </c>
      <c r="R784" s="209">
        <f>Q784*H784</f>
        <v>0</v>
      </c>
      <c r="S784" s="209">
        <v>0</v>
      </c>
      <c r="T784" s="210">
        <f>S784*H784</f>
        <v>0</v>
      </c>
      <c r="U784" s="39"/>
      <c r="V784" s="39"/>
      <c r="W784" s="39"/>
      <c r="X784" s="39"/>
      <c r="Y784" s="39"/>
      <c r="Z784" s="39"/>
      <c r="AA784" s="39"/>
      <c r="AB784" s="39"/>
      <c r="AC784" s="39"/>
      <c r="AD784" s="39"/>
      <c r="AE784" s="39"/>
      <c r="AR784" s="211" t="s">
        <v>234</v>
      </c>
      <c r="AT784" s="211" t="s">
        <v>191</v>
      </c>
      <c r="AU784" s="211" t="s">
        <v>85</v>
      </c>
      <c r="AY784" s="18" t="s">
        <v>195</v>
      </c>
      <c r="BE784" s="212">
        <f>IF(N784="základní",J784,0)</f>
        <v>0</v>
      </c>
      <c r="BF784" s="212">
        <f>IF(N784="snížená",J784,0)</f>
        <v>0</v>
      </c>
      <c r="BG784" s="212">
        <f>IF(N784="zákl. přenesená",J784,0)</f>
        <v>0</v>
      </c>
      <c r="BH784" s="212">
        <f>IF(N784="sníž. přenesená",J784,0)</f>
        <v>0</v>
      </c>
      <c r="BI784" s="212">
        <f>IF(N784="nulová",J784,0)</f>
        <v>0</v>
      </c>
      <c r="BJ784" s="18" t="s">
        <v>83</v>
      </c>
      <c r="BK784" s="212">
        <f>ROUND(I784*H784,2)</f>
        <v>0</v>
      </c>
      <c r="BL784" s="18" t="s">
        <v>234</v>
      </c>
      <c r="BM784" s="211" t="s">
        <v>4324</v>
      </c>
    </row>
    <row r="785" s="10" customFormat="1">
      <c r="A785" s="10"/>
      <c r="B785" s="218"/>
      <c r="C785" s="219"/>
      <c r="D785" s="213" t="s">
        <v>199</v>
      </c>
      <c r="E785" s="220" t="s">
        <v>1</v>
      </c>
      <c r="F785" s="221" t="s">
        <v>3950</v>
      </c>
      <c r="G785" s="219"/>
      <c r="H785" s="220" t="s">
        <v>1</v>
      </c>
      <c r="I785" s="222"/>
      <c r="J785" s="219"/>
      <c r="K785" s="219"/>
      <c r="L785" s="223"/>
      <c r="M785" s="224"/>
      <c r="N785" s="225"/>
      <c r="O785" s="225"/>
      <c r="P785" s="225"/>
      <c r="Q785" s="225"/>
      <c r="R785" s="225"/>
      <c r="S785" s="225"/>
      <c r="T785" s="226"/>
      <c r="U785" s="10"/>
      <c r="V785" s="10"/>
      <c r="W785" s="10"/>
      <c r="X785" s="10"/>
      <c r="Y785" s="10"/>
      <c r="Z785" s="10"/>
      <c r="AA785" s="10"/>
      <c r="AB785" s="10"/>
      <c r="AC785" s="10"/>
      <c r="AD785" s="10"/>
      <c r="AE785" s="10"/>
      <c r="AT785" s="227" t="s">
        <v>199</v>
      </c>
      <c r="AU785" s="227" t="s">
        <v>85</v>
      </c>
      <c r="AV785" s="10" t="s">
        <v>83</v>
      </c>
      <c r="AW785" s="10" t="s">
        <v>32</v>
      </c>
      <c r="AX785" s="10" t="s">
        <v>76</v>
      </c>
      <c r="AY785" s="227" t="s">
        <v>195</v>
      </c>
    </row>
    <row r="786" s="10" customFormat="1">
      <c r="A786" s="10"/>
      <c r="B786" s="218"/>
      <c r="C786" s="219"/>
      <c r="D786" s="213" t="s">
        <v>199</v>
      </c>
      <c r="E786" s="220" t="s">
        <v>1</v>
      </c>
      <c r="F786" s="221" t="s">
        <v>3936</v>
      </c>
      <c r="G786" s="219"/>
      <c r="H786" s="220" t="s">
        <v>1</v>
      </c>
      <c r="I786" s="222"/>
      <c r="J786" s="219"/>
      <c r="K786" s="219"/>
      <c r="L786" s="223"/>
      <c r="M786" s="224"/>
      <c r="N786" s="225"/>
      <c r="O786" s="225"/>
      <c r="P786" s="225"/>
      <c r="Q786" s="225"/>
      <c r="R786" s="225"/>
      <c r="S786" s="225"/>
      <c r="T786" s="226"/>
      <c r="U786" s="10"/>
      <c r="V786" s="10"/>
      <c r="W786" s="10"/>
      <c r="X786" s="10"/>
      <c r="Y786" s="10"/>
      <c r="Z786" s="10"/>
      <c r="AA786" s="10"/>
      <c r="AB786" s="10"/>
      <c r="AC786" s="10"/>
      <c r="AD786" s="10"/>
      <c r="AE786" s="10"/>
      <c r="AT786" s="227" t="s">
        <v>199</v>
      </c>
      <c r="AU786" s="227" t="s">
        <v>85</v>
      </c>
      <c r="AV786" s="10" t="s">
        <v>83</v>
      </c>
      <c r="AW786" s="10" t="s">
        <v>32</v>
      </c>
      <c r="AX786" s="10" t="s">
        <v>76</v>
      </c>
      <c r="AY786" s="227" t="s">
        <v>195</v>
      </c>
    </row>
    <row r="787" s="10" customFormat="1">
      <c r="A787" s="10"/>
      <c r="B787" s="218"/>
      <c r="C787" s="219"/>
      <c r="D787" s="213" t="s">
        <v>199</v>
      </c>
      <c r="E787" s="220" t="s">
        <v>1</v>
      </c>
      <c r="F787" s="221" t="s">
        <v>4287</v>
      </c>
      <c r="G787" s="219"/>
      <c r="H787" s="220" t="s">
        <v>1</v>
      </c>
      <c r="I787" s="222"/>
      <c r="J787" s="219"/>
      <c r="K787" s="219"/>
      <c r="L787" s="223"/>
      <c r="M787" s="224"/>
      <c r="N787" s="225"/>
      <c r="O787" s="225"/>
      <c r="P787" s="225"/>
      <c r="Q787" s="225"/>
      <c r="R787" s="225"/>
      <c r="S787" s="225"/>
      <c r="T787" s="226"/>
      <c r="U787" s="10"/>
      <c r="V787" s="10"/>
      <c r="W787" s="10"/>
      <c r="X787" s="10"/>
      <c r="Y787" s="10"/>
      <c r="Z787" s="10"/>
      <c r="AA787" s="10"/>
      <c r="AB787" s="10"/>
      <c r="AC787" s="10"/>
      <c r="AD787" s="10"/>
      <c r="AE787" s="10"/>
      <c r="AT787" s="227" t="s">
        <v>199</v>
      </c>
      <c r="AU787" s="227" t="s">
        <v>85</v>
      </c>
      <c r="AV787" s="10" t="s">
        <v>83</v>
      </c>
      <c r="AW787" s="10" t="s">
        <v>32</v>
      </c>
      <c r="AX787" s="10" t="s">
        <v>76</v>
      </c>
      <c r="AY787" s="227" t="s">
        <v>195</v>
      </c>
    </row>
    <row r="788" s="10" customFormat="1">
      <c r="A788" s="10"/>
      <c r="B788" s="218"/>
      <c r="C788" s="219"/>
      <c r="D788" s="213" t="s">
        <v>199</v>
      </c>
      <c r="E788" s="220" t="s">
        <v>1</v>
      </c>
      <c r="F788" s="221" t="s">
        <v>4325</v>
      </c>
      <c r="G788" s="219"/>
      <c r="H788" s="220" t="s">
        <v>1</v>
      </c>
      <c r="I788" s="222"/>
      <c r="J788" s="219"/>
      <c r="K788" s="219"/>
      <c r="L788" s="223"/>
      <c r="M788" s="224"/>
      <c r="N788" s="225"/>
      <c r="O788" s="225"/>
      <c r="P788" s="225"/>
      <c r="Q788" s="225"/>
      <c r="R788" s="225"/>
      <c r="S788" s="225"/>
      <c r="T788" s="226"/>
      <c r="U788" s="10"/>
      <c r="V788" s="10"/>
      <c r="W788" s="10"/>
      <c r="X788" s="10"/>
      <c r="Y788" s="10"/>
      <c r="Z788" s="10"/>
      <c r="AA788" s="10"/>
      <c r="AB788" s="10"/>
      <c r="AC788" s="10"/>
      <c r="AD788" s="10"/>
      <c r="AE788" s="10"/>
      <c r="AT788" s="227" t="s">
        <v>199</v>
      </c>
      <c r="AU788" s="227" t="s">
        <v>85</v>
      </c>
      <c r="AV788" s="10" t="s">
        <v>83</v>
      </c>
      <c r="AW788" s="10" t="s">
        <v>32</v>
      </c>
      <c r="AX788" s="10" t="s">
        <v>76</v>
      </c>
      <c r="AY788" s="227" t="s">
        <v>195</v>
      </c>
    </row>
    <row r="789" s="11" customFormat="1">
      <c r="A789" s="11"/>
      <c r="B789" s="228"/>
      <c r="C789" s="229"/>
      <c r="D789" s="213" t="s">
        <v>199</v>
      </c>
      <c r="E789" s="230" t="s">
        <v>1</v>
      </c>
      <c r="F789" s="231" t="s">
        <v>4326</v>
      </c>
      <c r="G789" s="229"/>
      <c r="H789" s="232">
        <v>1794.24</v>
      </c>
      <c r="I789" s="233"/>
      <c r="J789" s="229"/>
      <c r="K789" s="229"/>
      <c r="L789" s="234"/>
      <c r="M789" s="235"/>
      <c r="N789" s="236"/>
      <c r="O789" s="236"/>
      <c r="P789" s="236"/>
      <c r="Q789" s="236"/>
      <c r="R789" s="236"/>
      <c r="S789" s="236"/>
      <c r="T789" s="237"/>
      <c r="U789" s="11"/>
      <c r="V789" s="11"/>
      <c r="W789" s="11"/>
      <c r="X789" s="11"/>
      <c r="Y789" s="11"/>
      <c r="Z789" s="11"/>
      <c r="AA789" s="11"/>
      <c r="AB789" s="11"/>
      <c r="AC789" s="11"/>
      <c r="AD789" s="11"/>
      <c r="AE789" s="11"/>
      <c r="AT789" s="238" t="s">
        <v>199</v>
      </c>
      <c r="AU789" s="238" t="s">
        <v>85</v>
      </c>
      <c r="AV789" s="11" t="s">
        <v>85</v>
      </c>
      <c r="AW789" s="11" t="s">
        <v>32</v>
      </c>
      <c r="AX789" s="11" t="s">
        <v>76</v>
      </c>
      <c r="AY789" s="238" t="s">
        <v>195</v>
      </c>
    </row>
    <row r="790" s="11" customFormat="1">
      <c r="A790" s="11"/>
      <c r="B790" s="228"/>
      <c r="C790" s="229"/>
      <c r="D790" s="213" t="s">
        <v>199</v>
      </c>
      <c r="E790" s="230" t="s">
        <v>1</v>
      </c>
      <c r="F790" s="231" t="s">
        <v>4290</v>
      </c>
      <c r="G790" s="229"/>
      <c r="H790" s="232">
        <v>20.550000000000001</v>
      </c>
      <c r="I790" s="233"/>
      <c r="J790" s="229"/>
      <c r="K790" s="229"/>
      <c r="L790" s="234"/>
      <c r="M790" s="235"/>
      <c r="N790" s="236"/>
      <c r="O790" s="236"/>
      <c r="P790" s="236"/>
      <c r="Q790" s="236"/>
      <c r="R790" s="236"/>
      <c r="S790" s="236"/>
      <c r="T790" s="237"/>
      <c r="U790" s="11"/>
      <c r="V790" s="11"/>
      <c r="W790" s="11"/>
      <c r="X790" s="11"/>
      <c r="Y790" s="11"/>
      <c r="Z790" s="11"/>
      <c r="AA790" s="11"/>
      <c r="AB790" s="11"/>
      <c r="AC790" s="11"/>
      <c r="AD790" s="11"/>
      <c r="AE790" s="11"/>
      <c r="AT790" s="238" t="s">
        <v>199</v>
      </c>
      <c r="AU790" s="238" t="s">
        <v>85</v>
      </c>
      <c r="AV790" s="11" t="s">
        <v>85</v>
      </c>
      <c r="AW790" s="11" t="s">
        <v>32</v>
      </c>
      <c r="AX790" s="11" t="s">
        <v>76</v>
      </c>
      <c r="AY790" s="238" t="s">
        <v>195</v>
      </c>
    </row>
    <row r="791" s="11" customFormat="1">
      <c r="A791" s="11"/>
      <c r="B791" s="228"/>
      <c r="C791" s="229"/>
      <c r="D791" s="213" t="s">
        <v>199</v>
      </c>
      <c r="E791" s="230" t="s">
        <v>1</v>
      </c>
      <c r="F791" s="231" t="s">
        <v>4026</v>
      </c>
      <c r="G791" s="229"/>
      <c r="H791" s="232">
        <v>18</v>
      </c>
      <c r="I791" s="233"/>
      <c r="J791" s="229"/>
      <c r="K791" s="229"/>
      <c r="L791" s="234"/>
      <c r="M791" s="235"/>
      <c r="N791" s="236"/>
      <c r="O791" s="236"/>
      <c r="P791" s="236"/>
      <c r="Q791" s="236"/>
      <c r="R791" s="236"/>
      <c r="S791" s="236"/>
      <c r="T791" s="237"/>
      <c r="U791" s="11"/>
      <c r="V791" s="11"/>
      <c r="W791" s="11"/>
      <c r="X791" s="11"/>
      <c r="Y791" s="11"/>
      <c r="Z791" s="11"/>
      <c r="AA791" s="11"/>
      <c r="AB791" s="11"/>
      <c r="AC791" s="11"/>
      <c r="AD791" s="11"/>
      <c r="AE791" s="11"/>
      <c r="AT791" s="238" t="s">
        <v>199</v>
      </c>
      <c r="AU791" s="238" t="s">
        <v>85</v>
      </c>
      <c r="AV791" s="11" t="s">
        <v>85</v>
      </c>
      <c r="AW791" s="11" t="s">
        <v>32</v>
      </c>
      <c r="AX791" s="11" t="s">
        <v>76</v>
      </c>
      <c r="AY791" s="238" t="s">
        <v>195</v>
      </c>
    </row>
    <row r="792" s="11" customFormat="1">
      <c r="A792" s="11"/>
      <c r="B792" s="228"/>
      <c r="C792" s="229"/>
      <c r="D792" s="213" t="s">
        <v>199</v>
      </c>
      <c r="E792" s="230" t="s">
        <v>1</v>
      </c>
      <c r="F792" s="231" t="s">
        <v>4027</v>
      </c>
      <c r="G792" s="229"/>
      <c r="H792" s="232">
        <v>17.550000000000001</v>
      </c>
      <c r="I792" s="233"/>
      <c r="J792" s="229"/>
      <c r="K792" s="229"/>
      <c r="L792" s="234"/>
      <c r="M792" s="235"/>
      <c r="N792" s="236"/>
      <c r="O792" s="236"/>
      <c r="P792" s="236"/>
      <c r="Q792" s="236"/>
      <c r="R792" s="236"/>
      <c r="S792" s="236"/>
      <c r="T792" s="237"/>
      <c r="U792" s="11"/>
      <c r="V792" s="11"/>
      <c r="W792" s="11"/>
      <c r="X792" s="11"/>
      <c r="Y792" s="11"/>
      <c r="Z792" s="11"/>
      <c r="AA792" s="11"/>
      <c r="AB792" s="11"/>
      <c r="AC792" s="11"/>
      <c r="AD792" s="11"/>
      <c r="AE792" s="11"/>
      <c r="AT792" s="238" t="s">
        <v>199</v>
      </c>
      <c r="AU792" s="238" t="s">
        <v>85</v>
      </c>
      <c r="AV792" s="11" t="s">
        <v>85</v>
      </c>
      <c r="AW792" s="11" t="s">
        <v>32</v>
      </c>
      <c r="AX792" s="11" t="s">
        <v>76</v>
      </c>
      <c r="AY792" s="238" t="s">
        <v>195</v>
      </c>
    </row>
    <row r="793" s="15" customFormat="1">
      <c r="A793" s="15"/>
      <c r="B793" s="287"/>
      <c r="C793" s="288"/>
      <c r="D793" s="213" t="s">
        <v>199</v>
      </c>
      <c r="E793" s="289" t="s">
        <v>1</v>
      </c>
      <c r="F793" s="290" t="s">
        <v>1422</v>
      </c>
      <c r="G793" s="288"/>
      <c r="H793" s="291">
        <v>1850.3399999999999</v>
      </c>
      <c r="I793" s="292"/>
      <c r="J793" s="288"/>
      <c r="K793" s="288"/>
      <c r="L793" s="293"/>
      <c r="M793" s="294"/>
      <c r="N793" s="295"/>
      <c r="O793" s="295"/>
      <c r="P793" s="295"/>
      <c r="Q793" s="295"/>
      <c r="R793" s="295"/>
      <c r="S793" s="295"/>
      <c r="T793" s="296"/>
      <c r="U793" s="15"/>
      <c r="V793" s="15"/>
      <c r="W793" s="15"/>
      <c r="X793" s="15"/>
      <c r="Y793" s="15"/>
      <c r="Z793" s="15"/>
      <c r="AA793" s="15"/>
      <c r="AB793" s="15"/>
      <c r="AC793" s="15"/>
      <c r="AD793" s="15"/>
      <c r="AE793" s="15"/>
      <c r="AT793" s="297" t="s">
        <v>199</v>
      </c>
      <c r="AU793" s="297" t="s">
        <v>85</v>
      </c>
      <c r="AV793" s="15" t="s">
        <v>234</v>
      </c>
      <c r="AW793" s="15" t="s">
        <v>32</v>
      </c>
      <c r="AX793" s="15" t="s">
        <v>83</v>
      </c>
      <c r="AY793" s="297" t="s">
        <v>195</v>
      </c>
    </row>
    <row r="794" s="2" customFormat="1" ht="24.15" customHeight="1">
      <c r="A794" s="39"/>
      <c r="B794" s="40"/>
      <c r="C794" s="200" t="s">
        <v>547</v>
      </c>
      <c r="D794" s="200" t="s">
        <v>191</v>
      </c>
      <c r="E794" s="201" t="s">
        <v>4327</v>
      </c>
      <c r="F794" s="202" t="s">
        <v>4328</v>
      </c>
      <c r="G794" s="203" t="s">
        <v>1411</v>
      </c>
      <c r="H794" s="204">
        <v>1395.78</v>
      </c>
      <c r="I794" s="205"/>
      <c r="J794" s="206">
        <f>ROUND(I794*H794,2)</f>
        <v>0</v>
      </c>
      <c r="K794" s="202" t="s">
        <v>1412</v>
      </c>
      <c r="L794" s="45"/>
      <c r="M794" s="207" t="s">
        <v>1</v>
      </c>
      <c r="N794" s="208" t="s">
        <v>41</v>
      </c>
      <c r="O794" s="92"/>
      <c r="P794" s="209">
        <f>O794*H794</f>
        <v>0</v>
      </c>
      <c r="Q794" s="209">
        <v>0</v>
      </c>
      <c r="R794" s="209">
        <f>Q794*H794</f>
        <v>0</v>
      </c>
      <c r="S794" s="209">
        <v>0</v>
      </c>
      <c r="T794" s="210">
        <f>S794*H794</f>
        <v>0</v>
      </c>
      <c r="U794" s="39"/>
      <c r="V794" s="39"/>
      <c r="W794" s="39"/>
      <c r="X794" s="39"/>
      <c r="Y794" s="39"/>
      <c r="Z794" s="39"/>
      <c r="AA794" s="39"/>
      <c r="AB794" s="39"/>
      <c r="AC794" s="39"/>
      <c r="AD794" s="39"/>
      <c r="AE794" s="39"/>
      <c r="AR794" s="211" t="s">
        <v>234</v>
      </c>
      <c r="AT794" s="211" t="s">
        <v>191</v>
      </c>
      <c r="AU794" s="211" t="s">
        <v>85</v>
      </c>
      <c r="AY794" s="18" t="s">
        <v>195</v>
      </c>
      <c r="BE794" s="212">
        <f>IF(N794="základní",J794,0)</f>
        <v>0</v>
      </c>
      <c r="BF794" s="212">
        <f>IF(N794="snížená",J794,0)</f>
        <v>0</v>
      </c>
      <c r="BG794" s="212">
        <f>IF(N794="zákl. přenesená",J794,0)</f>
        <v>0</v>
      </c>
      <c r="BH794" s="212">
        <f>IF(N794="sníž. přenesená",J794,0)</f>
        <v>0</v>
      </c>
      <c r="BI794" s="212">
        <f>IF(N794="nulová",J794,0)</f>
        <v>0</v>
      </c>
      <c r="BJ794" s="18" t="s">
        <v>83</v>
      </c>
      <c r="BK794" s="212">
        <f>ROUND(I794*H794,2)</f>
        <v>0</v>
      </c>
      <c r="BL794" s="18" t="s">
        <v>234</v>
      </c>
      <c r="BM794" s="211" t="s">
        <v>4329</v>
      </c>
    </row>
    <row r="795" s="10" customFormat="1">
      <c r="A795" s="10"/>
      <c r="B795" s="218"/>
      <c r="C795" s="219"/>
      <c r="D795" s="213" t="s">
        <v>199</v>
      </c>
      <c r="E795" s="220" t="s">
        <v>1</v>
      </c>
      <c r="F795" s="221" t="s">
        <v>3950</v>
      </c>
      <c r="G795" s="219"/>
      <c r="H795" s="220" t="s">
        <v>1</v>
      </c>
      <c r="I795" s="222"/>
      <c r="J795" s="219"/>
      <c r="K795" s="219"/>
      <c r="L795" s="223"/>
      <c r="M795" s="224"/>
      <c r="N795" s="225"/>
      <c r="O795" s="225"/>
      <c r="P795" s="225"/>
      <c r="Q795" s="225"/>
      <c r="R795" s="225"/>
      <c r="S795" s="225"/>
      <c r="T795" s="226"/>
      <c r="U795" s="10"/>
      <c r="V795" s="10"/>
      <c r="W795" s="10"/>
      <c r="X795" s="10"/>
      <c r="Y795" s="10"/>
      <c r="Z795" s="10"/>
      <c r="AA795" s="10"/>
      <c r="AB795" s="10"/>
      <c r="AC795" s="10"/>
      <c r="AD795" s="10"/>
      <c r="AE795" s="10"/>
      <c r="AT795" s="227" t="s">
        <v>199</v>
      </c>
      <c r="AU795" s="227" t="s">
        <v>85</v>
      </c>
      <c r="AV795" s="10" t="s">
        <v>83</v>
      </c>
      <c r="AW795" s="10" t="s">
        <v>32</v>
      </c>
      <c r="AX795" s="10" t="s">
        <v>76</v>
      </c>
      <c r="AY795" s="227" t="s">
        <v>195</v>
      </c>
    </row>
    <row r="796" s="10" customFormat="1">
      <c r="A796" s="10"/>
      <c r="B796" s="218"/>
      <c r="C796" s="219"/>
      <c r="D796" s="213" t="s">
        <v>199</v>
      </c>
      <c r="E796" s="220" t="s">
        <v>1</v>
      </c>
      <c r="F796" s="221" t="s">
        <v>3936</v>
      </c>
      <c r="G796" s="219"/>
      <c r="H796" s="220" t="s">
        <v>1</v>
      </c>
      <c r="I796" s="222"/>
      <c r="J796" s="219"/>
      <c r="K796" s="219"/>
      <c r="L796" s="223"/>
      <c r="M796" s="224"/>
      <c r="N796" s="225"/>
      <c r="O796" s="225"/>
      <c r="P796" s="225"/>
      <c r="Q796" s="225"/>
      <c r="R796" s="225"/>
      <c r="S796" s="225"/>
      <c r="T796" s="226"/>
      <c r="U796" s="10"/>
      <c r="V796" s="10"/>
      <c r="W796" s="10"/>
      <c r="X796" s="10"/>
      <c r="Y796" s="10"/>
      <c r="Z796" s="10"/>
      <c r="AA796" s="10"/>
      <c r="AB796" s="10"/>
      <c r="AC796" s="10"/>
      <c r="AD796" s="10"/>
      <c r="AE796" s="10"/>
      <c r="AT796" s="227" t="s">
        <v>199</v>
      </c>
      <c r="AU796" s="227" t="s">
        <v>85</v>
      </c>
      <c r="AV796" s="10" t="s">
        <v>83</v>
      </c>
      <c r="AW796" s="10" t="s">
        <v>32</v>
      </c>
      <c r="AX796" s="10" t="s">
        <v>76</v>
      </c>
      <c r="AY796" s="227" t="s">
        <v>195</v>
      </c>
    </row>
    <row r="797" s="10" customFormat="1">
      <c r="A797" s="10"/>
      <c r="B797" s="218"/>
      <c r="C797" s="219"/>
      <c r="D797" s="213" t="s">
        <v>199</v>
      </c>
      <c r="E797" s="220" t="s">
        <v>1</v>
      </c>
      <c r="F797" s="221" t="s">
        <v>4287</v>
      </c>
      <c r="G797" s="219"/>
      <c r="H797" s="220" t="s">
        <v>1</v>
      </c>
      <c r="I797" s="222"/>
      <c r="J797" s="219"/>
      <c r="K797" s="219"/>
      <c r="L797" s="223"/>
      <c r="M797" s="224"/>
      <c r="N797" s="225"/>
      <c r="O797" s="225"/>
      <c r="P797" s="225"/>
      <c r="Q797" s="225"/>
      <c r="R797" s="225"/>
      <c r="S797" s="225"/>
      <c r="T797" s="226"/>
      <c r="U797" s="10"/>
      <c r="V797" s="10"/>
      <c r="W797" s="10"/>
      <c r="X797" s="10"/>
      <c r="Y797" s="10"/>
      <c r="Z797" s="10"/>
      <c r="AA797" s="10"/>
      <c r="AB797" s="10"/>
      <c r="AC797" s="10"/>
      <c r="AD797" s="10"/>
      <c r="AE797" s="10"/>
      <c r="AT797" s="227" t="s">
        <v>199</v>
      </c>
      <c r="AU797" s="227" t="s">
        <v>85</v>
      </c>
      <c r="AV797" s="10" t="s">
        <v>83</v>
      </c>
      <c r="AW797" s="10" t="s">
        <v>32</v>
      </c>
      <c r="AX797" s="10" t="s">
        <v>76</v>
      </c>
      <c r="AY797" s="227" t="s">
        <v>195</v>
      </c>
    </row>
    <row r="798" s="10" customFormat="1">
      <c r="A798" s="10"/>
      <c r="B798" s="218"/>
      <c r="C798" s="219"/>
      <c r="D798" s="213" t="s">
        <v>199</v>
      </c>
      <c r="E798" s="220" t="s">
        <v>1</v>
      </c>
      <c r="F798" s="221" t="s">
        <v>4330</v>
      </c>
      <c r="G798" s="219"/>
      <c r="H798" s="220" t="s">
        <v>1</v>
      </c>
      <c r="I798" s="222"/>
      <c r="J798" s="219"/>
      <c r="K798" s="219"/>
      <c r="L798" s="223"/>
      <c r="M798" s="224"/>
      <c r="N798" s="225"/>
      <c r="O798" s="225"/>
      <c r="P798" s="225"/>
      <c r="Q798" s="225"/>
      <c r="R798" s="225"/>
      <c r="S798" s="225"/>
      <c r="T798" s="226"/>
      <c r="U798" s="10"/>
      <c r="V798" s="10"/>
      <c r="W798" s="10"/>
      <c r="X798" s="10"/>
      <c r="Y798" s="10"/>
      <c r="Z798" s="10"/>
      <c r="AA798" s="10"/>
      <c r="AB798" s="10"/>
      <c r="AC798" s="10"/>
      <c r="AD798" s="10"/>
      <c r="AE798" s="10"/>
      <c r="AT798" s="227" t="s">
        <v>199</v>
      </c>
      <c r="AU798" s="227" t="s">
        <v>85</v>
      </c>
      <c r="AV798" s="10" t="s">
        <v>83</v>
      </c>
      <c r="AW798" s="10" t="s">
        <v>32</v>
      </c>
      <c r="AX798" s="10" t="s">
        <v>76</v>
      </c>
      <c r="AY798" s="227" t="s">
        <v>195</v>
      </c>
    </row>
    <row r="799" s="11" customFormat="1">
      <c r="A799" s="11"/>
      <c r="B799" s="228"/>
      <c r="C799" s="229"/>
      <c r="D799" s="213" t="s">
        <v>199</v>
      </c>
      <c r="E799" s="230" t="s">
        <v>1</v>
      </c>
      <c r="F799" s="231" t="s">
        <v>4331</v>
      </c>
      <c r="G799" s="229"/>
      <c r="H799" s="232">
        <v>1345.6800000000001</v>
      </c>
      <c r="I799" s="233"/>
      <c r="J799" s="229"/>
      <c r="K799" s="229"/>
      <c r="L799" s="234"/>
      <c r="M799" s="235"/>
      <c r="N799" s="236"/>
      <c r="O799" s="236"/>
      <c r="P799" s="236"/>
      <c r="Q799" s="236"/>
      <c r="R799" s="236"/>
      <c r="S799" s="236"/>
      <c r="T799" s="237"/>
      <c r="U799" s="11"/>
      <c r="V799" s="11"/>
      <c r="W799" s="11"/>
      <c r="X799" s="11"/>
      <c r="Y799" s="11"/>
      <c r="Z799" s="11"/>
      <c r="AA799" s="11"/>
      <c r="AB799" s="11"/>
      <c r="AC799" s="11"/>
      <c r="AD799" s="11"/>
      <c r="AE799" s="11"/>
      <c r="AT799" s="238" t="s">
        <v>199</v>
      </c>
      <c r="AU799" s="238" t="s">
        <v>85</v>
      </c>
      <c r="AV799" s="11" t="s">
        <v>85</v>
      </c>
      <c r="AW799" s="11" t="s">
        <v>32</v>
      </c>
      <c r="AX799" s="11" t="s">
        <v>76</v>
      </c>
      <c r="AY799" s="238" t="s">
        <v>195</v>
      </c>
    </row>
    <row r="800" s="11" customFormat="1">
      <c r="A800" s="11"/>
      <c r="B800" s="228"/>
      <c r="C800" s="229"/>
      <c r="D800" s="213" t="s">
        <v>199</v>
      </c>
      <c r="E800" s="230" t="s">
        <v>1</v>
      </c>
      <c r="F800" s="231" t="s">
        <v>4290</v>
      </c>
      <c r="G800" s="229"/>
      <c r="H800" s="232">
        <v>20.550000000000001</v>
      </c>
      <c r="I800" s="233"/>
      <c r="J800" s="229"/>
      <c r="K800" s="229"/>
      <c r="L800" s="234"/>
      <c r="M800" s="235"/>
      <c r="N800" s="236"/>
      <c r="O800" s="236"/>
      <c r="P800" s="236"/>
      <c r="Q800" s="236"/>
      <c r="R800" s="236"/>
      <c r="S800" s="236"/>
      <c r="T800" s="237"/>
      <c r="U800" s="11"/>
      <c r="V800" s="11"/>
      <c r="W800" s="11"/>
      <c r="X800" s="11"/>
      <c r="Y800" s="11"/>
      <c r="Z800" s="11"/>
      <c r="AA800" s="11"/>
      <c r="AB800" s="11"/>
      <c r="AC800" s="11"/>
      <c r="AD800" s="11"/>
      <c r="AE800" s="11"/>
      <c r="AT800" s="238" t="s">
        <v>199</v>
      </c>
      <c r="AU800" s="238" t="s">
        <v>85</v>
      </c>
      <c r="AV800" s="11" t="s">
        <v>85</v>
      </c>
      <c r="AW800" s="11" t="s">
        <v>32</v>
      </c>
      <c r="AX800" s="11" t="s">
        <v>76</v>
      </c>
      <c r="AY800" s="238" t="s">
        <v>195</v>
      </c>
    </row>
    <row r="801" s="11" customFormat="1">
      <c r="A801" s="11"/>
      <c r="B801" s="228"/>
      <c r="C801" s="229"/>
      <c r="D801" s="213" t="s">
        <v>199</v>
      </c>
      <c r="E801" s="230" t="s">
        <v>1</v>
      </c>
      <c r="F801" s="231" t="s">
        <v>3992</v>
      </c>
      <c r="G801" s="229"/>
      <c r="H801" s="232">
        <v>15.119999999999999</v>
      </c>
      <c r="I801" s="233"/>
      <c r="J801" s="229"/>
      <c r="K801" s="229"/>
      <c r="L801" s="234"/>
      <c r="M801" s="235"/>
      <c r="N801" s="236"/>
      <c r="O801" s="236"/>
      <c r="P801" s="236"/>
      <c r="Q801" s="236"/>
      <c r="R801" s="236"/>
      <c r="S801" s="236"/>
      <c r="T801" s="237"/>
      <c r="U801" s="11"/>
      <c r="V801" s="11"/>
      <c r="W801" s="11"/>
      <c r="X801" s="11"/>
      <c r="Y801" s="11"/>
      <c r="Z801" s="11"/>
      <c r="AA801" s="11"/>
      <c r="AB801" s="11"/>
      <c r="AC801" s="11"/>
      <c r="AD801" s="11"/>
      <c r="AE801" s="11"/>
      <c r="AT801" s="238" t="s">
        <v>199</v>
      </c>
      <c r="AU801" s="238" t="s">
        <v>85</v>
      </c>
      <c r="AV801" s="11" t="s">
        <v>85</v>
      </c>
      <c r="AW801" s="11" t="s">
        <v>32</v>
      </c>
      <c r="AX801" s="11" t="s">
        <v>76</v>
      </c>
      <c r="AY801" s="238" t="s">
        <v>195</v>
      </c>
    </row>
    <row r="802" s="11" customFormat="1">
      <c r="A802" s="11"/>
      <c r="B802" s="228"/>
      <c r="C802" s="229"/>
      <c r="D802" s="213" t="s">
        <v>199</v>
      </c>
      <c r="E802" s="230" t="s">
        <v>1</v>
      </c>
      <c r="F802" s="231" t="s">
        <v>3993</v>
      </c>
      <c r="G802" s="229"/>
      <c r="H802" s="232">
        <v>14.43</v>
      </c>
      <c r="I802" s="233"/>
      <c r="J802" s="229"/>
      <c r="K802" s="229"/>
      <c r="L802" s="234"/>
      <c r="M802" s="235"/>
      <c r="N802" s="236"/>
      <c r="O802" s="236"/>
      <c r="P802" s="236"/>
      <c r="Q802" s="236"/>
      <c r="R802" s="236"/>
      <c r="S802" s="236"/>
      <c r="T802" s="237"/>
      <c r="U802" s="11"/>
      <c r="V802" s="11"/>
      <c r="W802" s="11"/>
      <c r="X802" s="11"/>
      <c r="Y802" s="11"/>
      <c r="Z802" s="11"/>
      <c r="AA802" s="11"/>
      <c r="AB802" s="11"/>
      <c r="AC802" s="11"/>
      <c r="AD802" s="11"/>
      <c r="AE802" s="11"/>
      <c r="AT802" s="238" t="s">
        <v>199</v>
      </c>
      <c r="AU802" s="238" t="s">
        <v>85</v>
      </c>
      <c r="AV802" s="11" t="s">
        <v>85</v>
      </c>
      <c r="AW802" s="11" t="s">
        <v>32</v>
      </c>
      <c r="AX802" s="11" t="s">
        <v>76</v>
      </c>
      <c r="AY802" s="238" t="s">
        <v>195</v>
      </c>
    </row>
    <row r="803" s="15" customFormat="1">
      <c r="A803" s="15"/>
      <c r="B803" s="287"/>
      <c r="C803" s="288"/>
      <c r="D803" s="213" t="s">
        <v>199</v>
      </c>
      <c r="E803" s="289" t="s">
        <v>1</v>
      </c>
      <c r="F803" s="290" t="s">
        <v>1422</v>
      </c>
      <c r="G803" s="288"/>
      <c r="H803" s="291">
        <v>1395.78</v>
      </c>
      <c r="I803" s="292"/>
      <c r="J803" s="288"/>
      <c r="K803" s="288"/>
      <c r="L803" s="293"/>
      <c r="M803" s="294"/>
      <c r="N803" s="295"/>
      <c r="O803" s="295"/>
      <c r="P803" s="295"/>
      <c r="Q803" s="295"/>
      <c r="R803" s="295"/>
      <c r="S803" s="295"/>
      <c r="T803" s="296"/>
      <c r="U803" s="15"/>
      <c r="V803" s="15"/>
      <c r="W803" s="15"/>
      <c r="X803" s="15"/>
      <c r="Y803" s="15"/>
      <c r="Z803" s="15"/>
      <c r="AA803" s="15"/>
      <c r="AB803" s="15"/>
      <c r="AC803" s="15"/>
      <c r="AD803" s="15"/>
      <c r="AE803" s="15"/>
      <c r="AT803" s="297" t="s">
        <v>199</v>
      </c>
      <c r="AU803" s="297" t="s">
        <v>85</v>
      </c>
      <c r="AV803" s="15" t="s">
        <v>234</v>
      </c>
      <c r="AW803" s="15" t="s">
        <v>32</v>
      </c>
      <c r="AX803" s="15" t="s">
        <v>83</v>
      </c>
      <c r="AY803" s="297" t="s">
        <v>195</v>
      </c>
    </row>
    <row r="804" s="2" customFormat="1" ht="33" customHeight="1">
      <c r="A804" s="39"/>
      <c r="B804" s="40"/>
      <c r="C804" s="200" t="s">
        <v>551</v>
      </c>
      <c r="D804" s="200" t="s">
        <v>191</v>
      </c>
      <c r="E804" s="201" t="s">
        <v>4332</v>
      </c>
      <c r="F804" s="202" t="s">
        <v>4333</v>
      </c>
      <c r="G804" s="203" t="s">
        <v>1411</v>
      </c>
      <c r="H804" s="204">
        <v>1768.0139999999999</v>
      </c>
      <c r="I804" s="205"/>
      <c r="J804" s="206">
        <f>ROUND(I804*H804,2)</f>
        <v>0</v>
      </c>
      <c r="K804" s="202" t="s">
        <v>1</v>
      </c>
      <c r="L804" s="45"/>
      <c r="M804" s="207" t="s">
        <v>1</v>
      </c>
      <c r="N804" s="208" t="s">
        <v>41</v>
      </c>
      <c r="O804" s="92"/>
      <c r="P804" s="209">
        <f>O804*H804</f>
        <v>0</v>
      </c>
      <c r="Q804" s="209">
        <v>0</v>
      </c>
      <c r="R804" s="209">
        <f>Q804*H804</f>
        <v>0</v>
      </c>
      <c r="S804" s="209">
        <v>0</v>
      </c>
      <c r="T804" s="210">
        <f>S804*H804</f>
        <v>0</v>
      </c>
      <c r="U804" s="39"/>
      <c r="V804" s="39"/>
      <c r="W804" s="39"/>
      <c r="X804" s="39"/>
      <c r="Y804" s="39"/>
      <c r="Z804" s="39"/>
      <c r="AA804" s="39"/>
      <c r="AB804" s="39"/>
      <c r="AC804" s="39"/>
      <c r="AD804" s="39"/>
      <c r="AE804" s="39"/>
      <c r="AR804" s="211" t="s">
        <v>234</v>
      </c>
      <c r="AT804" s="211" t="s">
        <v>191</v>
      </c>
      <c r="AU804" s="211" t="s">
        <v>85</v>
      </c>
      <c r="AY804" s="18" t="s">
        <v>195</v>
      </c>
      <c r="BE804" s="212">
        <f>IF(N804="základní",J804,0)</f>
        <v>0</v>
      </c>
      <c r="BF804" s="212">
        <f>IF(N804="snížená",J804,0)</f>
        <v>0</v>
      </c>
      <c r="BG804" s="212">
        <f>IF(N804="zákl. přenesená",J804,0)</f>
        <v>0</v>
      </c>
      <c r="BH804" s="212">
        <f>IF(N804="sníž. přenesená",J804,0)</f>
        <v>0</v>
      </c>
      <c r="BI804" s="212">
        <f>IF(N804="nulová",J804,0)</f>
        <v>0</v>
      </c>
      <c r="BJ804" s="18" t="s">
        <v>83</v>
      </c>
      <c r="BK804" s="212">
        <f>ROUND(I804*H804,2)</f>
        <v>0</v>
      </c>
      <c r="BL804" s="18" t="s">
        <v>234</v>
      </c>
      <c r="BM804" s="211" t="s">
        <v>4334</v>
      </c>
    </row>
    <row r="805" s="10" customFormat="1">
      <c r="A805" s="10"/>
      <c r="B805" s="218"/>
      <c r="C805" s="219"/>
      <c r="D805" s="213" t="s">
        <v>199</v>
      </c>
      <c r="E805" s="220" t="s">
        <v>1</v>
      </c>
      <c r="F805" s="221" t="s">
        <v>3936</v>
      </c>
      <c r="G805" s="219"/>
      <c r="H805" s="220" t="s">
        <v>1</v>
      </c>
      <c r="I805" s="222"/>
      <c r="J805" s="219"/>
      <c r="K805" s="219"/>
      <c r="L805" s="223"/>
      <c r="M805" s="224"/>
      <c r="N805" s="225"/>
      <c r="O805" s="225"/>
      <c r="P805" s="225"/>
      <c r="Q805" s="225"/>
      <c r="R805" s="225"/>
      <c r="S805" s="225"/>
      <c r="T805" s="226"/>
      <c r="U805" s="10"/>
      <c r="V805" s="10"/>
      <c r="W805" s="10"/>
      <c r="X805" s="10"/>
      <c r="Y805" s="10"/>
      <c r="Z805" s="10"/>
      <c r="AA805" s="10"/>
      <c r="AB805" s="10"/>
      <c r="AC805" s="10"/>
      <c r="AD805" s="10"/>
      <c r="AE805" s="10"/>
      <c r="AT805" s="227" t="s">
        <v>199</v>
      </c>
      <c r="AU805" s="227" t="s">
        <v>85</v>
      </c>
      <c r="AV805" s="10" t="s">
        <v>83</v>
      </c>
      <c r="AW805" s="10" t="s">
        <v>32</v>
      </c>
      <c r="AX805" s="10" t="s">
        <v>76</v>
      </c>
      <c r="AY805" s="227" t="s">
        <v>195</v>
      </c>
    </row>
    <row r="806" s="10" customFormat="1">
      <c r="A806" s="10"/>
      <c r="B806" s="218"/>
      <c r="C806" s="219"/>
      <c r="D806" s="213" t="s">
        <v>199</v>
      </c>
      <c r="E806" s="220" t="s">
        <v>1</v>
      </c>
      <c r="F806" s="221" t="s">
        <v>4002</v>
      </c>
      <c r="G806" s="219"/>
      <c r="H806" s="220" t="s">
        <v>1</v>
      </c>
      <c r="I806" s="222"/>
      <c r="J806" s="219"/>
      <c r="K806" s="219"/>
      <c r="L806" s="223"/>
      <c r="M806" s="224"/>
      <c r="N806" s="225"/>
      <c r="O806" s="225"/>
      <c r="P806" s="225"/>
      <c r="Q806" s="225"/>
      <c r="R806" s="225"/>
      <c r="S806" s="225"/>
      <c r="T806" s="226"/>
      <c r="U806" s="10"/>
      <c r="V806" s="10"/>
      <c r="W806" s="10"/>
      <c r="X806" s="10"/>
      <c r="Y806" s="10"/>
      <c r="Z806" s="10"/>
      <c r="AA806" s="10"/>
      <c r="AB806" s="10"/>
      <c r="AC806" s="10"/>
      <c r="AD806" s="10"/>
      <c r="AE806" s="10"/>
      <c r="AT806" s="227" t="s">
        <v>199</v>
      </c>
      <c r="AU806" s="227" t="s">
        <v>85</v>
      </c>
      <c r="AV806" s="10" t="s">
        <v>83</v>
      </c>
      <c r="AW806" s="10" t="s">
        <v>32</v>
      </c>
      <c r="AX806" s="10" t="s">
        <v>76</v>
      </c>
      <c r="AY806" s="227" t="s">
        <v>195</v>
      </c>
    </row>
    <row r="807" s="10" customFormat="1">
      <c r="A807" s="10"/>
      <c r="B807" s="218"/>
      <c r="C807" s="219"/>
      <c r="D807" s="213" t="s">
        <v>199</v>
      </c>
      <c r="E807" s="220" t="s">
        <v>1</v>
      </c>
      <c r="F807" s="221" t="s">
        <v>4003</v>
      </c>
      <c r="G807" s="219"/>
      <c r="H807" s="220" t="s">
        <v>1</v>
      </c>
      <c r="I807" s="222"/>
      <c r="J807" s="219"/>
      <c r="K807" s="219"/>
      <c r="L807" s="223"/>
      <c r="M807" s="224"/>
      <c r="N807" s="225"/>
      <c r="O807" s="225"/>
      <c r="P807" s="225"/>
      <c r="Q807" s="225"/>
      <c r="R807" s="225"/>
      <c r="S807" s="225"/>
      <c r="T807" s="226"/>
      <c r="U807" s="10"/>
      <c r="V807" s="10"/>
      <c r="W807" s="10"/>
      <c r="X807" s="10"/>
      <c r="Y807" s="10"/>
      <c r="Z807" s="10"/>
      <c r="AA807" s="10"/>
      <c r="AB807" s="10"/>
      <c r="AC807" s="10"/>
      <c r="AD807" s="10"/>
      <c r="AE807" s="10"/>
      <c r="AT807" s="227" t="s">
        <v>199</v>
      </c>
      <c r="AU807" s="227" t="s">
        <v>85</v>
      </c>
      <c r="AV807" s="10" t="s">
        <v>83</v>
      </c>
      <c r="AW807" s="10" t="s">
        <v>32</v>
      </c>
      <c r="AX807" s="10" t="s">
        <v>76</v>
      </c>
      <c r="AY807" s="227" t="s">
        <v>195</v>
      </c>
    </row>
    <row r="808" s="11" customFormat="1">
      <c r="A808" s="11"/>
      <c r="B808" s="228"/>
      <c r="C808" s="229"/>
      <c r="D808" s="213" t="s">
        <v>199</v>
      </c>
      <c r="E808" s="230" t="s">
        <v>1</v>
      </c>
      <c r="F808" s="231" t="s">
        <v>4004</v>
      </c>
      <c r="G808" s="229"/>
      <c r="H808" s="232">
        <v>1057.6700000000001</v>
      </c>
      <c r="I808" s="233"/>
      <c r="J808" s="229"/>
      <c r="K808" s="229"/>
      <c r="L808" s="234"/>
      <c r="M808" s="235"/>
      <c r="N808" s="236"/>
      <c r="O808" s="236"/>
      <c r="P808" s="236"/>
      <c r="Q808" s="236"/>
      <c r="R808" s="236"/>
      <c r="S808" s="236"/>
      <c r="T808" s="237"/>
      <c r="U808" s="11"/>
      <c r="V808" s="11"/>
      <c r="W808" s="11"/>
      <c r="X808" s="11"/>
      <c r="Y808" s="11"/>
      <c r="Z808" s="11"/>
      <c r="AA808" s="11"/>
      <c r="AB808" s="11"/>
      <c r="AC808" s="11"/>
      <c r="AD808" s="11"/>
      <c r="AE808" s="11"/>
      <c r="AT808" s="238" t="s">
        <v>199</v>
      </c>
      <c r="AU808" s="238" t="s">
        <v>85</v>
      </c>
      <c r="AV808" s="11" t="s">
        <v>85</v>
      </c>
      <c r="AW808" s="11" t="s">
        <v>32</v>
      </c>
      <c r="AX808" s="11" t="s">
        <v>76</v>
      </c>
      <c r="AY808" s="238" t="s">
        <v>195</v>
      </c>
    </row>
    <row r="809" s="10" customFormat="1">
      <c r="A809" s="10"/>
      <c r="B809" s="218"/>
      <c r="C809" s="219"/>
      <c r="D809" s="213" t="s">
        <v>199</v>
      </c>
      <c r="E809" s="220" t="s">
        <v>1</v>
      </c>
      <c r="F809" s="221" t="s">
        <v>4005</v>
      </c>
      <c r="G809" s="219"/>
      <c r="H809" s="220" t="s">
        <v>1</v>
      </c>
      <c r="I809" s="222"/>
      <c r="J809" s="219"/>
      <c r="K809" s="219"/>
      <c r="L809" s="223"/>
      <c r="M809" s="224"/>
      <c r="N809" s="225"/>
      <c r="O809" s="225"/>
      <c r="P809" s="225"/>
      <c r="Q809" s="225"/>
      <c r="R809" s="225"/>
      <c r="S809" s="225"/>
      <c r="T809" s="226"/>
      <c r="U809" s="10"/>
      <c r="V809" s="10"/>
      <c r="W809" s="10"/>
      <c r="X809" s="10"/>
      <c r="Y809" s="10"/>
      <c r="Z809" s="10"/>
      <c r="AA809" s="10"/>
      <c r="AB809" s="10"/>
      <c r="AC809" s="10"/>
      <c r="AD809" s="10"/>
      <c r="AE809" s="10"/>
      <c r="AT809" s="227" t="s">
        <v>199</v>
      </c>
      <c r="AU809" s="227" t="s">
        <v>85</v>
      </c>
      <c r="AV809" s="10" t="s">
        <v>83</v>
      </c>
      <c r="AW809" s="10" t="s">
        <v>32</v>
      </c>
      <c r="AX809" s="10" t="s">
        <v>76</v>
      </c>
      <c r="AY809" s="227" t="s">
        <v>195</v>
      </c>
    </row>
    <row r="810" s="11" customFormat="1">
      <c r="A810" s="11"/>
      <c r="B810" s="228"/>
      <c r="C810" s="229"/>
      <c r="D810" s="213" t="s">
        <v>199</v>
      </c>
      <c r="E810" s="230" t="s">
        <v>1</v>
      </c>
      <c r="F810" s="231" t="s">
        <v>4006</v>
      </c>
      <c r="G810" s="229"/>
      <c r="H810" s="232">
        <v>393.48000000000002</v>
      </c>
      <c r="I810" s="233"/>
      <c r="J810" s="229"/>
      <c r="K810" s="229"/>
      <c r="L810" s="234"/>
      <c r="M810" s="235"/>
      <c r="N810" s="236"/>
      <c r="O810" s="236"/>
      <c r="P810" s="236"/>
      <c r="Q810" s="236"/>
      <c r="R810" s="236"/>
      <c r="S810" s="236"/>
      <c r="T810" s="237"/>
      <c r="U810" s="11"/>
      <c r="V810" s="11"/>
      <c r="W810" s="11"/>
      <c r="X810" s="11"/>
      <c r="Y810" s="11"/>
      <c r="Z810" s="11"/>
      <c r="AA810" s="11"/>
      <c r="AB810" s="11"/>
      <c r="AC810" s="11"/>
      <c r="AD810" s="11"/>
      <c r="AE810" s="11"/>
      <c r="AT810" s="238" t="s">
        <v>199</v>
      </c>
      <c r="AU810" s="238" t="s">
        <v>85</v>
      </c>
      <c r="AV810" s="11" t="s">
        <v>85</v>
      </c>
      <c r="AW810" s="11" t="s">
        <v>32</v>
      </c>
      <c r="AX810" s="11" t="s">
        <v>76</v>
      </c>
      <c r="AY810" s="238" t="s">
        <v>195</v>
      </c>
    </row>
    <row r="811" s="10" customFormat="1">
      <c r="A811" s="10"/>
      <c r="B811" s="218"/>
      <c r="C811" s="219"/>
      <c r="D811" s="213" t="s">
        <v>199</v>
      </c>
      <c r="E811" s="220" t="s">
        <v>1</v>
      </c>
      <c r="F811" s="221" t="s">
        <v>3967</v>
      </c>
      <c r="G811" s="219"/>
      <c r="H811" s="220" t="s">
        <v>1</v>
      </c>
      <c r="I811" s="222"/>
      <c r="J811" s="219"/>
      <c r="K811" s="219"/>
      <c r="L811" s="223"/>
      <c r="M811" s="224"/>
      <c r="N811" s="225"/>
      <c r="O811" s="225"/>
      <c r="P811" s="225"/>
      <c r="Q811" s="225"/>
      <c r="R811" s="225"/>
      <c r="S811" s="225"/>
      <c r="T811" s="226"/>
      <c r="U811" s="10"/>
      <c r="V811" s="10"/>
      <c r="W811" s="10"/>
      <c r="X811" s="10"/>
      <c r="Y811" s="10"/>
      <c r="Z811" s="10"/>
      <c r="AA811" s="10"/>
      <c r="AB811" s="10"/>
      <c r="AC811" s="10"/>
      <c r="AD811" s="10"/>
      <c r="AE811" s="10"/>
      <c r="AT811" s="227" t="s">
        <v>199</v>
      </c>
      <c r="AU811" s="227" t="s">
        <v>85</v>
      </c>
      <c r="AV811" s="10" t="s">
        <v>83</v>
      </c>
      <c r="AW811" s="10" t="s">
        <v>32</v>
      </c>
      <c r="AX811" s="10" t="s">
        <v>76</v>
      </c>
      <c r="AY811" s="227" t="s">
        <v>195</v>
      </c>
    </row>
    <row r="812" s="10" customFormat="1">
      <c r="A812" s="10"/>
      <c r="B812" s="218"/>
      <c r="C812" s="219"/>
      <c r="D812" s="213" t="s">
        <v>199</v>
      </c>
      <c r="E812" s="220" t="s">
        <v>1</v>
      </c>
      <c r="F812" s="221" t="s">
        <v>3968</v>
      </c>
      <c r="G812" s="219"/>
      <c r="H812" s="220" t="s">
        <v>1</v>
      </c>
      <c r="I812" s="222"/>
      <c r="J812" s="219"/>
      <c r="K812" s="219"/>
      <c r="L812" s="223"/>
      <c r="M812" s="224"/>
      <c r="N812" s="225"/>
      <c r="O812" s="225"/>
      <c r="P812" s="225"/>
      <c r="Q812" s="225"/>
      <c r="R812" s="225"/>
      <c r="S812" s="225"/>
      <c r="T812" s="226"/>
      <c r="U812" s="10"/>
      <c r="V812" s="10"/>
      <c r="W812" s="10"/>
      <c r="X812" s="10"/>
      <c r="Y812" s="10"/>
      <c r="Z812" s="10"/>
      <c r="AA812" s="10"/>
      <c r="AB812" s="10"/>
      <c r="AC812" s="10"/>
      <c r="AD812" s="10"/>
      <c r="AE812" s="10"/>
      <c r="AT812" s="227" t="s">
        <v>199</v>
      </c>
      <c r="AU812" s="227" t="s">
        <v>85</v>
      </c>
      <c r="AV812" s="10" t="s">
        <v>83</v>
      </c>
      <c r="AW812" s="10" t="s">
        <v>32</v>
      </c>
      <c r="AX812" s="10" t="s">
        <v>76</v>
      </c>
      <c r="AY812" s="227" t="s">
        <v>195</v>
      </c>
    </row>
    <row r="813" s="11" customFormat="1">
      <c r="A813" s="11"/>
      <c r="B813" s="228"/>
      <c r="C813" s="229"/>
      <c r="D813" s="213" t="s">
        <v>199</v>
      </c>
      <c r="E813" s="230" t="s">
        <v>1</v>
      </c>
      <c r="F813" s="231" t="s">
        <v>4007</v>
      </c>
      <c r="G813" s="229"/>
      <c r="H813" s="232">
        <v>9.0199999999999996</v>
      </c>
      <c r="I813" s="233"/>
      <c r="J813" s="229"/>
      <c r="K813" s="229"/>
      <c r="L813" s="234"/>
      <c r="M813" s="235"/>
      <c r="N813" s="236"/>
      <c r="O813" s="236"/>
      <c r="P813" s="236"/>
      <c r="Q813" s="236"/>
      <c r="R813" s="236"/>
      <c r="S813" s="236"/>
      <c r="T813" s="237"/>
      <c r="U813" s="11"/>
      <c r="V813" s="11"/>
      <c r="W813" s="11"/>
      <c r="X813" s="11"/>
      <c r="Y813" s="11"/>
      <c r="Z813" s="11"/>
      <c r="AA813" s="11"/>
      <c r="AB813" s="11"/>
      <c r="AC813" s="11"/>
      <c r="AD813" s="11"/>
      <c r="AE813" s="11"/>
      <c r="AT813" s="238" t="s">
        <v>199</v>
      </c>
      <c r="AU813" s="238" t="s">
        <v>85</v>
      </c>
      <c r="AV813" s="11" t="s">
        <v>85</v>
      </c>
      <c r="AW813" s="11" t="s">
        <v>32</v>
      </c>
      <c r="AX813" s="11" t="s">
        <v>76</v>
      </c>
      <c r="AY813" s="238" t="s">
        <v>195</v>
      </c>
    </row>
    <row r="814" s="10" customFormat="1">
      <c r="A814" s="10"/>
      <c r="B814" s="218"/>
      <c r="C814" s="219"/>
      <c r="D814" s="213" t="s">
        <v>199</v>
      </c>
      <c r="E814" s="220" t="s">
        <v>1</v>
      </c>
      <c r="F814" s="221" t="s">
        <v>3970</v>
      </c>
      <c r="G814" s="219"/>
      <c r="H814" s="220" t="s">
        <v>1</v>
      </c>
      <c r="I814" s="222"/>
      <c r="J814" s="219"/>
      <c r="K814" s="219"/>
      <c r="L814" s="223"/>
      <c r="M814" s="224"/>
      <c r="N814" s="225"/>
      <c r="O814" s="225"/>
      <c r="P814" s="225"/>
      <c r="Q814" s="225"/>
      <c r="R814" s="225"/>
      <c r="S814" s="225"/>
      <c r="T814" s="226"/>
      <c r="U814" s="10"/>
      <c r="V814" s="10"/>
      <c r="W814" s="10"/>
      <c r="X814" s="10"/>
      <c r="Y814" s="10"/>
      <c r="Z814" s="10"/>
      <c r="AA814" s="10"/>
      <c r="AB814" s="10"/>
      <c r="AC814" s="10"/>
      <c r="AD814" s="10"/>
      <c r="AE814" s="10"/>
      <c r="AT814" s="227" t="s">
        <v>199</v>
      </c>
      <c r="AU814" s="227" t="s">
        <v>85</v>
      </c>
      <c r="AV814" s="10" t="s">
        <v>83</v>
      </c>
      <c r="AW814" s="10" t="s">
        <v>32</v>
      </c>
      <c r="AX814" s="10" t="s">
        <v>76</v>
      </c>
      <c r="AY814" s="227" t="s">
        <v>195</v>
      </c>
    </row>
    <row r="815" s="10" customFormat="1">
      <c r="A815" s="10"/>
      <c r="B815" s="218"/>
      <c r="C815" s="219"/>
      <c r="D815" s="213" t="s">
        <v>199</v>
      </c>
      <c r="E815" s="220" t="s">
        <v>1</v>
      </c>
      <c r="F815" s="221" t="s">
        <v>3968</v>
      </c>
      <c r="G815" s="219"/>
      <c r="H815" s="220" t="s">
        <v>1</v>
      </c>
      <c r="I815" s="222"/>
      <c r="J815" s="219"/>
      <c r="K815" s="219"/>
      <c r="L815" s="223"/>
      <c r="M815" s="224"/>
      <c r="N815" s="225"/>
      <c r="O815" s="225"/>
      <c r="P815" s="225"/>
      <c r="Q815" s="225"/>
      <c r="R815" s="225"/>
      <c r="S815" s="225"/>
      <c r="T815" s="226"/>
      <c r="U815" s="10"/>
      <c r="V815" s="10"/>
      <c r="W815" s="10"/>
      <c r="X815" s="10"/>
      <c r="Y815" s="10"/>
      <c r="Z815" s="10"/>
      <c r="AA815" s="10"/>
      <c r="AB815" s="10"/>
      <c r="AC815" s="10"/>
      <c r="AD815" s="10"/>
      <c r="AE815" s="10"/>
      <c r="AT815" s="227" t="s">
        <v>199</v>
      </c>
      <c r="AU815" s="227" t="s">
        <v>85</v>
      </c>
      <c r="AV815" s="10" t="s">
        <v>83</v>
      </c>
      <c r="AW815" s="10" t="s">
        <v>32</v>
      </c>
      <c r="AX815" s="10" t="s">
        <v>76</v>
      </c>
      <c r="AY815" s="227" t="s">
        <v>195</v>
      </c>
    </row>
    <row r="816" s="11" customFormat="1">
      <c r="A816" s="11"/>
      <c r="B816" s="228"/>
      <c r="C816" s="229"/>
      <c r="D816" s="213" t="s">
        <v>199</v>
      </c>
      <c r="E816" s="230" t="s">
        <v>1</v>
      </c>
      <c r="F816" s="231" t="s">
        <v>4008</v>
      </c>
      <c r="G816" s="229"/>
      <c r="H816" s="232">
        <v>75.284000000000006</v>
      </c>
      <c r="I816" s="233"/>
      <c r="J816" s="229"/>
      <c r="K816" s="229"/>
      <c r="L816" s="234"/>
      <c r="M816" s="235"/>
      <c r="N816" s="236"/>
      <c r="O816" s="236"/>
      <c r="P816" s="236"/>
      <c r="Q816" s="236"/>
      <c r="R816" s="236"/>
      <c r="S816" s="236"/>
      <c r="T816" s="237"/>
      <c r="U816" s="11"/>
      <c r="V816" s="11"/>
      <c r="W816" s="11"/>
      <c r="X816" s="11"/>
      <c r="Y816" s="11"/>
      <c r="Z816" s="11"/>
      <c r="AA816" s="11"/>
      <c r="AB816" s="11"/>
      <c r="AC816" s="11"/>
      <c r="AD816" s="11"/>
      <c r="AE816" s="11"/>
      <c r="AT816" s="238" t="s">
        <v>199</v>
      </c>
      <c r="AU816" s="238" t="s">
        <v>85</v>
      </c>
      <c r="AV816" s="11" t="s">
        <v>85</v>
      </c>
      <c r="AW816" s="11" t="s">
        <v>32</v>
      </c>
      <c r="AX816" s="11" t="s">
        <v>76</v>
      </c>
      <c r="AY816" s="238" t="s">
        <v>195</v>
      </c>
    </row>
    <row r="817" s="10" customFormat="1">
      <c r="A817" s="10"/>
      <c r="B817" s="218"/>
      <c r="C817" s="219"/>
      <c r="D817" s="213" t="s">
        <v>199</v>
      </c>
      <c r="E817" s="220" t="s">
        <v>1</v>
      </c>
      <c r="F817" s="221" t="s">
        <v>3972</v>
      </c>
      <c r="G817" s="219"/>
      <c r="H817" s="220" t="s">
        <v>1</v>
      </c>
      <c r="I817" s="222"/>
      <c r="J817" s="219"/>
      <c r="K817" s="219"/>
      <c r="L817" s="223"/>
      <c r="M817" s="224"/>
      <c r="N817" s="225"/>
      <c r="O817" s="225"/>
      <c r="P817" s="225"/>
      <c r="Q817" s="225"/>
      <c r="R817" s="225"/>
      <c r="S817" s="225"/>
      <c r="T817" s="226"/>
      <c r="U817" s="10"/>
      <c r="V817" s="10"/>
      <c r="W817" s="10"/>
      <c r="X817" s="10"/>
      <c r="Y817" s="10"/>
      <c r="Z817" s="10"/>
      <c r="AA817" s="10"/>
      <c r="AB817" s="10"/>
      <c r="AC817" s="10"/>
      <c r="AD817" s="10"/>
      <c r="AE817" s="10"/>
      <c r="AT817" s="227" t="s">
        <v>199</v>
      </c>
      <c r="AU817" s="227" t="s">
        <v>85</v>
      </c>
      <c r="AV817" s="10" t="s">
        <v>83</v>
      </c>
      <c r="AW817" s="10" t="s">
        <v>32</v>
      </c>
      <c r="AX817" s="10" t="s">
        <v>76</v>
      </c>
      <c r="AY817" s="227" t="s">
        <v>195</v>
      </c>
    </row>
    <row r="818" s="10" customFormat="1">
      <c r="A818" s="10"/>
      <c r="B818" s="218"/>
      <c r="C818" s="219"/>
      <c r="D818" s="213" t="s">
        <v>199</v>
      </c>
      <c r="E818" s="220" t="s">
        <v>1</v>
      </c>
      <c r="F818" s="221" t="s">
        <v>3973</v>
      </c>
      <c r="G818" s="219"/>
      <c r="H818" s="220" t="s">
        <v>1</v>
      </c>
      <c r="I818" s="222"/>
      <c r="J818" s="219"/>
      <c r="K818" s="219"/>
      <c r="L818" s="223"/>
      <c r="M818" s="224"/>
      <c r="N818" s="225"/>
      <c r="O818" s="225"/>
      <c r="P818" s="225"/>
      <c r="Q818" s="225"/>
      <c r="R818" s="225"/>
      <c r="S818" s="225"/>
      <c r="T818" s="226"/>
      <c r="U818" s="10"/>
      <c r="V818" s="10"/>
      <c r="W818" s="10"/>
      <c r="X818" s="10"/>
      <c r="Y818" s="10"/>
      <c r="Z818" s="10"/>
      <c r="AA818" s="10"/>
      <c r="AB818" s="10"/>
      <c r="AC818" s="10"/>
      <c r="AD818" s="10"/>
      <c r="AE818" s="10"/>
      <c r="AT818" s="227" t="s">
        <v>199</v>
      </c>
      <c r="AU818" s="227" t="s">
        <v>85</v>
      </c>
      <c r="AV818" s="10" t="s">
        <v>83</v>
      </c>
      <c r="AW818" s="10" t="s">
        <v>32</v>
      </c>
      <c r="AX818" s="10" t="s">
        <v>76</v>
      </c>
      <c r="AY818" s="227" t="s">
        <v>195</v>
      </c>
    </row>
    <row r="819" s="11" customFormat="1">
      <c r="A819" s="11"/>
      <c r="B819" s="228"/>
      <c r="C819" s="229"/>
      <c r="D819" s="213" t="s">
        <v>199</v>
      </c>
      <c r="E819" s="230" t="s">
        <v>1</v>
      </c>
      <c r="F819" s="231" t="s">
        <v>4009</v>
      </c>
      <c r="G819" s="229"/>
      <c r="H819" s="232">
        <v>232.56</v>
      </c>
      <c r="I819" s="233"/>
      <c r="J819" s="229"/>
      <c r="K819" s="229"/>
      <c r="L819" s="234"/>
      <c r="M819" s="235"/>
      <c r="N819" s="236"/>
      <c r="O819" s="236"/>
      <c r="P819" s="236"/>
      <c r="Q819" s="236"/>
      <c r="R819" s="236"/>
      <c r="S819" s="236"/>
      <c r="T819" s="237"/>
      <c r="U819" s="11"/>
      <c r="V819" s="11"/>
      <c r="W819" s="11"/>
      <c r="X819" s="11"/>
      <c r="Y819" s="11"/>
      <c r="Z819" s="11"/>
      <c r="AA819" s="11"/>
      <c r="AB819" s="11"/>
      <c r="AC819" s="11"/>
      <c r="AD819" s="11"/>
      <c r="AE819" s="11"/>
      <c r="AT819" s="238" t="s">
        <v>199</v>
      </c>
      <c r="AU819" s="238" t="s">
        <v>85</v>
      </c>
      <c r="AV819" s="11" t="s">
        <v>85</v>
      </c>
      <c r="AW819" s="11" t="s">
        <v>32</v>
      </c>
      <c r="AX819" s="11" t="s">
        <v>76</v>
      </c>
      <c r="AY819" s="238" t="s">
        <v>195</v>
      </c>
    </row>
    <row r="820" s="15" customFormat="1">
      <c r="A820" s="15"/>
      <c r="B820" s="287"/>
      <c r="C820" s="288"/>
      <c r="D820" s="213" t="s">
        <v>199</v>
      </c>
      <c r="E820" s="289" t="s">
        <v>1</v>
      </c>
      <c r="F820" s="290" t="s">
        <v>1422</v>
      </c>
      <c r="G820" s="288"/>
      <c r="H820" s="291">
        <v>1768.0139999999999</v>
      </c>
      <c r="I820" s="292"/>
      <c r="J820" s="288"/>
      <c r="K820" s="288"/>
      <c r="L820" s="293"/>
      <c r="M820" s="294"/>
      <c r="N820" s="295"/>
      <c r="O820" s="295"/>
      <c r="P820" s="295"/>
      <c r="Q820" s="295"/>
      <c r="R820" s="295"/>
      <c r="S820" s="295"/>
      <c r="T820" s="296"/>
      <c r="U820" s="15"/>
      <c r="V820" s="15"/>
      <c r="W820" s="15"/>
      <c r="X820" s="15"/>
      <c r="Y820" s="15"/>
      <c r="Z820" s="15"/>
      <c r="AA820" s="15"/>
      <c r="AB820" s="15"/>
      <c r="AC820" s="15"/>
      <c r="AD820" s="15"/>
      <c r="AE820" s="15"/>
      <c r="AT820" s="297" t="s">
        <v>199</v>
      </c>
      <c r="AU820" s="297" t="s">
        <v>85</v>
      </c>
      <c r="AV820" s="15" t="s">
        <v>234</v>
      </c>
      <c r="AW820" s="15" t="s">
        <v>32</v>
      </c>
      <c r="AX820" s="15" t="s">
        <v>83</v>
      </c>
      <c r="AY820" s="297" t="s">
        <v>195</v>
      </c>
    </row>
    <row r="821" s="2" customFormat="1" ht="24.15" customHeight="1">
      <c r="A821" s="39"/>
      <c r="B821" s="40"/>
      <c r="C821" s="200" t="s">
        <v>555</v>
      </c>
      <c r="D821" s="200" t="s">
        <v>191</v>
      </c>
      <c r="E821" s="201" t="s">
        <v>4335</v>
      </c>
      <c r="F821" s="202" t="s">
        <v>4336</v>
      </c>
      <c r="G821" s="203" t="s">
        <v>1411</v>
      </c>
      <c r="H821" s="204">
        <v>2316.4499999999998</v>
      </c>
      <c r="I821" s="205"/>
      <c r="J821" s="206">
        <f>ROUND(I821*H821,2)</f>
        <v>0</v>
      </c>
      <c r="K821" s="202" t="s">
        <v>1412</v>
      </c>
      <c r="L821" s="45"/>
      <c r="M821" s="207" t="s">
        <v>1</v>
      </c>
      <c r="N821" s="208" t="s">
        <v>41</v>
      </c>
      <c r="O821" s="92"/>
      <c r="P821" s="209">
        <f>O821*H821</f>
        <v>0</v>
      </c>
      <c r="Q821" s="209">
        <v>0</v>
      </c>
      <c r="R821" s="209">
        <f>Q821*H821</f>
        <v>0</v>
      </c>
      <c r="S821" s="209">
        <v>0</v>
      </c>
      <c r="T821" s="210">
        <f>S821*H821</f>
        <v>0</v>
      </c>
      <c r="U821" s="39"/>
      <c r="V821" s="39"/>
      <c r="W821" s="39"/>
      <c r="X821" s="39"/>
      <c r="Y821" s="39"/>
      <c r="Z821" s="39"/>
      <c r="AA821" s="39"/>
      <c r="AB821" s="39"/>
      <c r="AC821" s="39"/>
      <c r="AD821" s="39"/>
      <c r="AE821" s="39"/>
      <c r="AR821" s="211" t="s">
        <v>234</v>
      </c>
      <c r="AT821" s="211" t="s">
        <v>191</v>
      </c>
      <c r="AU821" s="211" t="s">
        <v>85</v>
      </c>
      <c r="AY821" s="18" t="s">
        <v>195</v>
      </c>
      <c r="BE821" s="212">
        <f>IF(N821="základní",J821,0)</f>
        <v>0</v>
      </c>
      <c r="BF821" s="212">
        <f>IF(N821="snížená",J821,0)</f>
        <v>0</v>
      </c>
      <c r="BG821" s="212">
        <f>IF(N821="zákl. přenesená",J821,0)</f>
        <v>0</v>
      </c>
      <c r="BH821" s="212">
        <f>IF(N821="sníž. přenesená",J821,0)</f>
        <v>0</v>
      </c>
      <c r="BI821" s="212">
        <f>IF(N821="nulová",J821,0)</f>
        <v>0</v>
      </c>
      <c r="BJ821" s="18" t="s">
        <v>83</v>
      </c>
      <c r="BK821" s="212">
        <f>ROUND(I821*H821,2)</f>
        <v>0</v>
      </c>
      <c r="BL821" s="18" t="s">
        <v>234</v>
      </c>
      <c r="BM821" s="211" t="s">
        <v>4337</v>
      </c>
    </row>
    <row r="822" s="10" customFormat="1">
      <c r="A822" s="10"/>
      <c r="B822" s="218"/>
      <c r="C822" s="219"/>
      <c r="D822" s="213" t="s">
        <v>199</v>
      </c>
      <c r="E822" s="220" t="s">
        <v>1</v>
      </c>
      <c r="F822" s="221" t="s">
        <v>3950</v>
      </c>
      <c r="G822" s="219"/>
      <c r="H822" s="220" t="s">
        <v>1</v>
      </c>
      <c r="I822" s="222"/>
      <c r="J822" s="219"/>
      <c r="K822" s="219"/>
      <c r="L822" s="223"/>
      <c r="M822" s="224"/>
      <c r="N822" s="225"/>
      <c r="O822" s="225"/>
      <c r="P822" s="225"/>
      <c r="Q822" s="225"/>
      <c r="R822" s="225"/>
      <c r="S822" s="225"/>
      <c r="T822" s="226"/>
      <c r="U822" s="10"/>
      <c r="V822" s="10"/>
      <c r="W822" s="10"/>
      <c r="X822" s="10"/>
      <c r="Y822" s="10"/>
      <c r="Z822" s="10"/>
      <c r="AA822" s="10"/>
      <c r="AB822" s="10"/>
      <c r="AC822" s="10"/>
      <c r="AD822" s="10"/>
      <c r="AE822" s="10"/>
      <c r="AT822" s="227" t="s">
        <v>199</v>
      </c>
      <c r="AU822" s="227" t="s">
        <v>85</v>
      </c>
      <c r="AV822" s="10" t="s">
        <v>83</v>
      </c>
      <c r="AW822" s="10" t="s">
        <v>32</v>
      </c>
      <c r="AX822" s="10" t="s">
        <v>76</v>
      </c>
      <c r="AY822" s="227" t="s">
        <v>195</v>
      </c>
    </row>
    <row r="823" s="10" customFormat="1">
      <c r="A823" s="10"/>
      <c r="B823" s="218"/>
      <c r="C823" s="219"/>
      <c r="D823" s="213" t="s">
        <v>199</v>
      </c>
      <c r="E823" s="220" t="s">
        <v>1</v>
      </c>
      <c r="F823" s="221" t="s">
        <v>3936</v>
      </c>
      <c r="G823" s="219"/>
      <c r="H823" s="220" t="s">
        <v>1</v>
      </c>
      <c r="I823" s="222"/>
      <c r="J823" s="219"/>
      <c r="K823" s="219"/>
      <c r="L823" s="223"/>
      <c r="M823" s="224"/>
      <c r="N823" s="225"/>
      <c r="O823" s="225"/>
      <c r="P823" s="225"/>
      <c r="Q823" s="225"/>
      <c r="R823" s="225"/>
      <c r="S823" s="225"/>
      <c r="T823" s="226"/>
      <c r="U823" s="10"/>
      <c r="V823" s="10"/>
      <c r="W823" s="10"/>
      <c r="X823" s="10"/>
      <c r="Y823" s="10"/>
      <c r="Z823" s="10"/>
      <c r="AA823" s="10"/>
      <c r="AB823" s="10"/>
      <c r="AC823" s="10"/>
      <c r="AD823" s="10"/>
      <c r="AE823" s="10"/>
      <c r="AT823" s="227" t="s">
        <v>199</v>
      </c>
      <c r="AU823" s="227" t="s">
        <v>85</v>
      </c>
      <c r="AV823" s="10" t="s">
        <v>83</v>
      </c>
      <c r="AW823" s="10" t="s">
        <v>32</v>
      </c>
      <c r="AX823" s="10" t="s">
        <v>76</v>
      </c>
      <c r="AY823" s="227" t="s">
        <v>195</v>
      </c>
    </row>
    <row r="824" s="10" customFormat="1">
      <c r="A824" s="10"/>
      <c r="B824" s="218"/>
      <c r="C824" s="219"/>
      <c r="D824" s="213" t="s">
        <v>199</v>
      </c>
      <c r="E824" s="220" t="s">
        <v>1</v>
      </c>
      <c r="F824" s="221" t="s">
        <v>4015</v>
      </c>
      <c r="G824" s="219"/>
      <c r="H824" s="220" t="s">
        <v>1</v>
      </c>
      <c r="I824" s="222"/>
      <c r="J824" s="219"/>
      <c r="K824" s="219"/>
      <c r="L824" s="223"/>
      <c r="M824" s="224"/>
      <c r="N824" s="225"/>
      <c r="O824" s="225"/>
      <c r="P824" s="225"/>
      <c r="Q824" s="225"/>
      <c r="R824" s="225"/>
      <c r="S824" s="225"/>
      <c r="T824" s="226"/>
      <c r="U824" s="10"/>
      <c r="V824" s="10"/>
      <c r="W824" s="10"/>
      <c r="X824" s="10"/>
      <c r="Y824" s="10"/>
      <c r="Z824" s="10"/>
      <c r="AA824" s="10"/>
      <c r="AB824" s="10"/>
      <c r="AC824" s="10"/>
      <c r="AD824" s="10"/>
      <c r="AE824" s="10"/>
      <c r="AT824" s="227" t="s">
        <v>199</v>
      </c>
      <c r="AU824" s="227" t="s">
        <v>85</v>
      </c>
      <c r="AV824" s="10" t="s">
        <v>83</v>
      </c>
      <c r="AW824" s="10" t="s">
        <v>32</v>
      </c>
      <c r="AX824" s="10" t="s">
        <v>76</v>
      </c>
      <c r="AY824" s="227" t="s">
        <v>195</v>
      </c>
    </row>
    <row r="825" s="11" customFormat="1">
      <c r="A825" s="11"/>
      <c r="B825" s="228"/>
      <c r="C825" s="229"/>
      <c r="D825" s="213" t="s">
        <v>199</v>
      </c>
      <c r="E825" s="230" t="s">
        <v>1</v>
      </c>
      <c r="F825" s="231" t="s">
        <v>4338</v>
      </c>
      <c r="G825" s="229"/>
      <c r="H825" s="232">
        <v>693.38999999999999</v>
      </c>
      <c r="I825" s="233"/>
      <c r="J825" s="229"/>
      <c r="K825" s="229"/>
      <c r="L825" s="234"/>
      <c r="M825" s="235"/>
      <c r="N825" s="236"/>
      <c r="O825" s="236"/>
      <c r="P825" s="236"/>
      <c r="Q825" s="236"/>
      <c r="R825" s="236"/>
      <c r="S825" s="236"/>
      <c r="T825" s="237"/>
      <c r="U825" s="11"/>
      <c r="V825" s="11"/>
      <c r="W825" s="11"/>
      <c r="X825" s="11"/>
      <c r="Y825" s="11"/>
      <c r="Z825" s="11"/>
      <c r="AA825" s="11"/>
      <c r="AB825" s="11"/>
      <c r="AC825" s="11"/>
      <c r="AD825" s="11"/>
      <c r="AE825" s="11"/>
      <c r="AT825" s="238" t="s">
        <v>199</v>
      </c>
      <c r="AU825" s="238" t="s">
        <v>85</v>
      </c>
      <c r="AV825" s="11" t="s">
        <v>85</v>
      </c>
      <c r="AW825" s="11" t="s">
        <v>32</v>
      </c>
      <c r="AX825" s="11" t="s">
        <v>76</v>
      </c>
      <c r="AY825" s="238" t="s">
        <v>195</v>
      </c>
    </row>
    <row r="826" s="10" customFormat="1">
      <c r="A826" s="10"/>
      <c r="B826" s="218"/>
      <c r="C826" s="219"/>
      <c r="D826" s="213" t="s">
        <v>199</v>
      </c>
      <c r="E826" s="220" t="s">
        <v>1</v>
      </c>
      <c r="F826" s="221" t="s">
        <v>3936</v>
      </c>
      <c r="G826" s="219"/>
      <c r="H826" s="220" t="s">
        <v>1</v>
      </c>
      <c r="I826" s="222"/>
      <c r="J826" s="219"/>
      <c r="K826" s="219"/>
      <c r="L826" s="223"/>
      <c r="M826" s="224"/>
      <c r="N826" s="225"/>
      <c r="O826" s="225"/>
      <c r="P826" s="225"/>
      <c r="Q826" s="225"/>
      <c r="R826" s="225"/>
      <c r="S826" s="225"/>
      <c r="T826" s="226"/>
      <c r="U826" s="10"/>
      <c r="V826" s="10"/>
      <c r="W826" s="10"/>
      <c r="X826" s="10"/>
      <c r="Y826" s="10"/>
      <c r="Z826" s="10"/>
      <c r="AA826" s="10"/>
      <c r="AB826" s="10"/>
      <c r="AC826" s="10"/>
      <c r="AD826" s="10"/>
      <c r="AE826" s="10"/>
      <c r="AT826" s="227" t="s">
        <v>199</v>
      </c>
      <c r="AU826" s="227" t="s">
        <v>85</v>
      </c>
      <c r="AV826" s="10" t="s">
        <v>83</v>
      </c>
      <c r="AW826" s="10" t="s">
        <v>32</v>
      </c>
      <c r="AX826" s="10" t="s">
        <v>76</v>
      </c>
      <c r="AY826" s="227" t="s">
        <v>195</v>
      </c>
    </row>
    <row r="827" s="10" customFormat="1">
      <c r="A827" s="10"/>
      <c r="B827" s="218"/>
      <c r="C827" s="219"/>
      <c r="D827" s="213" t="s">
        <v>199</v>
      </c>
      <c r="E827" s="220" t="s">
        <v>1</v>
      </c>
      <c r="F827" s="221" t="s">
        <v>4287</v>
      </c>
      <c r="G827" s="219"/>
      <c r="H827" s="220" t="s">
        <v>1</v>
      </c>
      <c r="I827" s="222"/>
      <c r="J827" s="219"/>
      <c r="K827" s="219"/>
      <c r="L827" s="223"/>
      <c r="M827" s="224"/>
      <c r="N827" s="225"/>
      <c r="O827" s="225"/>
      <c r="P827" s="225"/>
      <c r="Q827" s="225"/>
      <c r="R827" s="225"/>
      <c r="S827" s="225"/>
      <c r="T827" s="226"/>
      <c r="U827" s="10"/>
      <c r="V827" s="10"/>
      <c r="W827" s="10"/>
      <c r="X827" s="10"/>
      <c r="Y827" s="10"/>
      <c r="Z827" s="10"/>
      <c r="AA827" s="10"/>
      <c r="AB827" s="10"/>
      <c r="AC827" s="10"/>
      <c r="AD827" s="10"/>
      <c r="AE827" s="10"/>
      <c r="AT827" s="227" t="s">
        <v>199</v>
      </c>
      <c r="AU827" s="227" t="s">
        <v>85</v>
      </c>
      <c r="AV827" s="10" t="s">
        <v>83</v>
      </c>
      <c r="AW827" s="10" t="s">
        <v>32</v>
      </c>
      <c r="AX827" s="10" t="s">
        <v>76</v>
      </c>
      <c r="AY827" s="227" t="s">
        <v>195</v>
      </c>
    </row>
    <row r="828" s="10" customFormat="1">
      <c r="A828" s="10"/>
      <c r="B828" s="218"/>
      <c r="C828" s="219"/>
      <c r="D828" s="213" t="s">
        <v>199</v>
      </c>
      <c r="E828" s="220" t="s">
        <v>1</v>
      </c>
      <c r="F828" s="221" t="s">
        <v>3997</v>
      </c>
      <c r="G828" s="219"/>
      <c r="H828" s="220" t="s">
        <v>1</v>
      </c>
      <c r="I828" s="222"/>
      <c r="J828" s="219"/>
      <c r="K828" s="219"/>
      <c r="L828" s="223"/>
      <c r="M828" s="224"/>
      <c r="N828" s="225"/>
      <c r="O828" s="225"/>
      <c r="P828" s="225"/>
      <c r="Q828" s="225"/>
      <c r="R828" s="225"/>
      <c r="S828" s="225"/>
      <c r="T828" s="226"/>
      <c r="U828" s="10"/>
      <c r="V828" s="10"/>
      <c r="W828" s="10"/>
      <c r="X828" s="10"/>
      <c r="Y828" s="10"/>
      <c r="Z828" s="10"/>
      <c r="AA828" s="10"/>
      <c r="AB828" s="10"/>
      <c r="AC828" s="10"/>
      <c r="AD828" s="10"/>
      <c r="AE828" s="10"/>
      <c r="AT828" s="227" t="s">
        <v>199</v>
      </c>
      <c r="AU828" s="227" t="s">
        <v>85</v>
      </c>
      <c r="AV828" s="10" t="s">
        <v>83</v>
      </c>
      <c r="AW828" s="10" t="s">
        <v>32</v>
      </c>
      <c r="AX828" s="10" t="s">
        <v>76</v>
      </c>
      <c r="AY828" s="227" t="s">
        <v>195</v>
      </c>
    </row>
    <row r="829" s="11" customFormat="1">
      <c r="A829" s="11"/>
      <c r="B829" s="228"/>
      <c r="C829" s="229"/>
      <c r="D829" s="213" t="s">
        <v>199</v>
      </c>
      <c r="E829" s="230" t="s">
        <v>1</v>
      </c>
      <c r="F829" s="231" t="s">
        <v>4339</v>
      </c>
      <c r="G829" s="229"/>
      <c r="H829" s="232">
        <v>1569.96</v>
      </c>
      <c r="I829" s="233"/>
      <c r="J829" s="229"/>
      <c r="K829" s="229"/>
      <c r="L829" s="234"/>
      <c r="M829" s="235"/>
      <c r="N829" s="236"/>
      <c r="O829" s="236"/>
      <c r="P829" s="236"/>
      <c r="Q829" s="236"/>
      <c r="R829" s="236"/>
      <c r="S829" s="236"/>
      <c r="T829" s="237"/>
      <c r="U829" s="11"/>
      <c r="V829" s="11"/>
      <c r="W829" s="11"/>
      <c r="X829" s="11"/>
      <c r="Y829" s="11"/>
      <c r="Z829" s="11"/>
      <c r="AA829" s="11"/>
      <c r="AB829" s="11"/>
      <c r="AC829" s="11"/>
      <c r="AD829" s="11"/>
      <c r="AE829" s="11"/>
      <c r="AT829" s="238" t="s">
        <v>199</v>
      </c>
      <c r="AU829" s="238" t="s">
        <v>85</v>
      </c>
      <c r="AV829" s="11" t="s">
        <v>85</v>
      </c>
      <c r="AW829" s="11" t="s">
        <v>32</v>
      </c>
      <c r="AX829" s="11" t="s">
        <v>76</v>
      </c>
      <c r="AY829" s="238" t="s">
        <v>195</v>
      </c>
    </row>
    <row r="830" s="11" customFormat="1">
      <c r="A830" s="11"/>
      <c r="B830" s="228"/>
      <c r="C830" s="229"/>
      <c r="D830" s="213" t="s">
        <v>199</v>
      </c>
      <c r="E830" s="230" t="s">
        <v>1</v>
      </c>
      <c r="F830" s="231" t="s">
        <v>4290</v>
      </c>
      <c r="G830" s="229"/>
      <c r="H830" s="232">
        <v>20.550000000000001</v>
      </c>
      <c r="I830" s="233"/>
      <c r="J830" s="229"/>
      <c r="K830" s="229"/>
      <c r="L830" s="234"/>
      <c r="M830" s="235"/>
      <c r="N830" s="236"/>
      <c r="O830" s="236"/>
      <c r="P830" s="236"/>
      <c r="Q830" s="236"/>
      <c r="R830" s="236"/>
      <c r="S830" s="236"/>
      <c r="T830" s="237"/>
      <c r="U830" s="11"/>
      <c r="V830" s="11"/>
      <c r="W830" s="11"/>
      <c r="X830" s="11"/>
      <c r="Y830" s="11"/>
      <c r="Z830" s="11"/>
      <c r="AA830" s="11"/>
      <c r="AB830" s="11"/>
      <c r="AC830" s="11"/>
      <c r="AD830" s="11"/>
      <c r="AE830" s="11"/>
      <c r="AT830" s="238" t="s">
        <v>199</v>
      </c>
      <c r="AU830" s="238" t="s">
        <v>85</v>
      </c>
      <c r="AV830" s="11" t="s">
        <v>85</v>
      </c>
      <c r="AW830" s="11" t="s">
        <v>32</v>
      </c>
      <c r="AX830" s="11" t="s">
        <v>76</v>
      </c>
      <c r="AY830" s="238" t="s">
        <v>195</v>
      </c>
    </row>
    <row r="831" s="11" customFormat="1">
      <c r="A831" s="11"/>
      <c r="B831" s="228"/>
      <c r="C831" s="229"/>
      <c r="D831" s="213" t="s">
        <v>199</v>
      </c>
      <c r="E831" s="230" t="s">
        <v>1</v>
      </c>
      <c r="F831" s="231" t="s">
        <v>3999</v>
      </c>
      <c r="G831" s="229"/>
      <c r="H831" s="232">
        <v>16.559999999999999</v>
      </c>
      <c r="I831" s="233"/>
      <c r="J831" s="229"/>
      <c r="K831" s="229"/>
      <c r="L831" s="234"/>
      <c r="M831" s="235"/>
      <c r="N831" s="236"/>
      <c r="O831" s="236"/>
      <c r="P831" s="236"/>
      <c r="Q831" s="236"/>
      <c r="R831" s="236"/>
      <c r="S831" s="236"/>
      <c r="T831" s="237"/>
      <c r="U831" s="11"/>
      <c r="V831" s="11"/>
      <c r="W831" s="11"/>
      <c r="X831" s="11"/>
      <c r="Y831" s="11"/>
      <c r="Z831" s="11"/>
      <c r="AA831" s="11"/>
      <c r="AB831" s="11"/>
      <c r="AC831" s="11"/>
      <c r="AD831" s="11"/>
      <c r="AE831" s="11"/>
      <c r="AT831" s="238" t="s">
        <v>199</v>
      </c>
      <c r="AU831" s="238" t="s">
        <v>85</v>
      </c>
      <c r="AV831" s="11" t="s">
        <v>85</v>
      </c>
      <c r="AW831" s="11" t="s">
        <v>32</v>
      </c>
      <c r="AX831" s="11" t="s">
        <v>76</v>
      </c>
      <c r="AY831" s="238" t="s">
        <v>195</v>
      </c>
    </row>
    <row r="832" s="11" customFormat="1">
      <c r="A832" s="11"/>
      <c r="B832" s="228"/>
      <c r="C832" s="229"/>
      <c r="D832" s="213" t="s">
        <v>199</v>
      </c>
      <c r="E832" s="230" t="s">
        <v>1</v>
      </c>
      <c r="F832" s="231" t="s">
        <v>4000</v>
      </c>
      <c r="G832" s="229"/>
      <c r="H832" s="232">
        <v>15.99</v>
      </c>
      <c r="I832" s="233"/>
      <c r="J832" s="229"/>
      <c r="K832" s="229"/>
      <c r="L832" s="234"/>
      <c r="M832" s="235"/>
      <c r="N832" s="236"/>
      <c r="O832" s="236"/>
      <c r="P832" s="236"/>
      <c r="Q832" s="236"/>
      <c r="R832" s="236"/>
      <c r="S832" s="236"/>
      <c r="T832" s="237"/>
      <c r="U832" s="11"/>
      <c r="V832" s="11"/>
      <c r="W832" s="11"/>
      <c r="X832" s="11"/>
      <c r="Y832" s="11"/>
      <c r="Z832" s="11"/>
      <c r="AA832" s="11"/>
      <c r="AB832" s="11"/>
      <c r="AC832" s="11"/>
      <c r="AD832" s="11"/>
      <c r="AE832" s="11"/>
      <c r="AT832" s="238" t="s">
        <v>199</v>
      </c>
      <c r="AU832" s="238" t="s">
        <v>85</v>
      </c>
      <c r="AV832" s="11" t="s">
        <v>85</v>
      </c>
      <c r="AW832" s="11" t="s">
        <v>32</v>
      </c>
      <c r="AX832" s="11" t="s">
        <v>76</v>
      </c>
      <c r="AY832" s="238" t="s">
        <v>195</v>
      </c>
    </row>
    <row r="833" s="15" customFormat="1">
      <c r="A833" s="15"/>
      <c r="B833" s="287"/>
      <c r="C833" s="288"/>
      <c r="D833" s="213" t="s">
        <v>199</v>
      </c>
      <c r="E833" s="289" t="s">
        <v>1</v>
      </c>
      <c r="F833" s="290" t="s">
        <v>1422</v>
      </c>
      <c r="G833" s="288"/>
      <c r="H833" s="291">
        <v>2316.4499999999998</v>
      </c>
      <c r="I833" s="292"/>
      <c r="J833" s="288"/>
      <c r="K833" s="288"/>
      <c r="L833" s="293"/>
      <c r="M833" s="294"/>
      <c r="N833" s="295"/>
      <c r="O833" s="295"/>
      <c r="P833" s="295"/>
      <c r="Q833" s="295"/>
      <c r="R833" s="295"/>
      <c r="S833" s="295"/>
      <c r="T833" s="296"/>
      <c r="U833" s="15"/>
      <c r="V833" s="15"/>
      <c r="W833" s="15"/>
      <c r="X833" s="15"/>
      <c r="Y833" s="15"/>
      <c r="Z833" s="15"/>
      <c r="AA833" s="15"/>
      <c r="AB833" s="15"/>
      <c r="AC833" s="15"/>
      <c r="AD833" s="15"/>
      <c r="AE833" s="15"/>
      <c r="AT833" s="297" t="s">
        <v>199</v>
      </c>
      <c r="AU833" s="297" t="s">
        <v>85</v>
      </c>
      <c r="AV833" s="15" t="s">
        <v>234</v>
      </c>
      <c r="AW833" s="15" t="s">
        <v>32</v>
      </c>
      <c r="AX833" s="15" t="s">
        <v>83</v>
      </c>
      <c r="AY833" s="297" t="s">
        <v>195</v>
      </c>
    </row>
    <row r="834" s="2" customFormat="1" ht="24.15" customHeight="1">
      <c r="A834" s="39"/>
      <c r="B834" s="40"/>
      <c r="C834" s="200" t="s">
        <v>559</v>
      </c>
      <c r="D834" s="200" t="s">
        <v>191</v>
      </c>
      <c r="E834" s="201" t="s">
        <v>2827</v>
      </c>
      <c r="F834" s="202" t="s">
        <v>2828</v>
      </c>
      <c r="G834" s="203" t="s">
        <v>1411</v>
      </c>
      <c r="H834" s="204">
        <v>31.32</v>
      </c>
      <c r="I834" s="205"/>
      <c r="J834" s="206">
        <f>ROUND(I834*H834,2)</f>
        <v>0</v>
      </c>
      <c r="K834" s="202" t="s">
        <v>1412</v>
      </c>
      <c r="L834" s="45"/>
      <c r="M834" s="207" t="s">
        <v>1</v>
      </c>
      <c r="N834" s="208" t="s">
        <v>41</v>
      </c>
      <c r="O834" s="92"/>
      <c r="P834" s="209">
        <f>O834*H834</f>
        <v>0</v>
      </c>
      <c r="Q834" s="209">
        <v>0.084250000000000005</v>
      </c>
      <c r="R834" s="209">
        <f>Q834*H834</f>
        <v>2.6387100000000001</v>
      </c>
      <c r="S834" s="209">
        <v>0</v>
      </c>
      <c r="T834" s="210">
        <f>S834*H834</f>
        <v>0</v>
      </c>
      <c r="U834" s="39"/>
      <c r="V834" s="39"/>
      <c r="W834" s="39"/>
      <c r="X834" s="39"/>
      <c r="Y834" s="39"/>
      <c r="Z834" s="39"/>
      <c r="AA834" s="39"/>
      <c r="AB834" s="39"/>
      <c r="AC834" s="39"/>
      <c r="AD834" s="39"/>
      <c r="AE834" s="39"/>
      <c r="AR834" s="211" t="s">
        <v>234</v>
      </c>
      <c r="AT834" s="211" t="s">
        <v>191</v>
      </c>
      <c r="AU834" s="211" t="s">
        <v>85</v>
      </c>
      <c r="AY834" s="18" t="s">
        <v>195</v>
      </c>
      <c r="BE834" s="212">
        <f>IF(N834="základní",J834,0)</f>
        <v>0</v>
      </c>
      <c r="BF834" s="212">
        <f>IF(N834="snížená",J834,0)</f>
        <v>0</v>
      </c>
      <c r="BG834" s="212">
        <f>IF(N834="zákl. přenesená",J834,0)</f>
        <v>0</v>
      </c>
      <c r="BH834" s="212">
        <f>IF(N834="sníž. přenesená",J834,0)</f>
        <v>0</v>
      </c>
      <c r="BI834" s="212">
        <f>IF(N834="nulová",J834,0)</f>
        <v>0</v>
      </c>
      <c r="BJ834" s="18" t="s">
        <v>83</v>
      </c>
      <c r="BK834" s="212">
        <f>ROUND(I834*H834,2)</f>
        <v>0</v>
      </c>
      <c r="BL834" s="18" t="s">
        <v>234</v>
      </c>
      <c r="BM834" s="211" t="s">
        <v>4340</v>
      </c>
    </row>
    <row r="835" s="2" customFormat="1">
      <c r="A835" s="39"/>
      <c r="B835" s="40"/>
      <c r="C835" s="41"/>
      <c r="D835" s="213" t="s">
        <v>197</v>
      </c>
      <c r="E835" s="41"/>
      <c r="F835" s="214" t="s">
        <v>4341</v>
      </c>
      <c r="G835" s="41"/>
      <c r="H835" s="41"/>
      <c r="I835" s="215"/>
      <c r="J835" s="41"/>
      <c r="K835" s="41"/>
      <c r="L835" s="45"/>
      <c r="M835" s="216"/>
      <c r="N835" s="217"/>
      <c r="O835" s="92"/>
      <c r="P835" s="92"/>
      <c r="Q835" s="92"/>
      <c r="R835" s="92"/>
      <c r="S835" s="92"/>
      <c r="T835" s="93"/>
      <c r="U835" s="39"/>
      <c r="V835" s="39"/>
      <c r="W835" s="39"/>
      <c r="X835" s="39"/>
      <c r="Y835" s="39"/>
      <c r="Z835" s="39"/>
      <c r="AA835" s="39"/>
      <c r="AB835" s="39"/>
      <c r="AC835" s="39"/>
      <c r="AD835" s="39"/>
      <c r="AE835" s="39"/>
      <c r="AT835" s="18" t="s">
        <v>197</v>
      </c>
      <c r="AU835" s="18" t="s">
        <v>85</v>
      </c>
    </row>
    <row r="836" s="10" customFormat="1">
      <c r="A836" s="10"/>
      <c r="B836" s="218"/>
      <c r="C836" s="219"/>
      <c r="D836" s="213" t="s">
        <v>199</v>
      </c>
      <c r="E836" s="220" t="s">
        <v>1</v>
      </c>
      <c r="F836" s="221" t="s">
        <v>3936</v>
      </c>
      <c r="G836" s="219"/>
      <c r="H836" s="220" t="s">
        <v>1</v>
      </c>
      <c r="I836" s="222"/>
      <c r="J836" s="219"/>
      <c r="K836" s="219"/>
      <c r="L836" s="223"/>
      <c r="M836" s="224"/>
      <c r="N836" s="225"/>
      <c r="O836" s="225"/>
      <c r="P836" s="225"/>
      <c r="Q836" s="225"/>
      <c r="R836" s="225"/>
      <c r="S836" s="225"/>
      <c r="T836" s="226"/>
      <c r="U836" s="10"/>
      <c r="V836" s="10"/>
      <c r="W836" s="10"/>
      <c r="X836" s="10"/>
      <c r="Y836" s="10"/>
      <c r="Z836" s="10"/>
      <c r="AA836" s="10"/>
      <c r="AB836" s="10"/>
      <c r="AC836" s="10"/>
      <c r="AD836" s="10"/>
      <c r="AE836" s="10"/>
      <c r="AT836" s="227" t="s">
        <v>199</v>
      </c>
      <c r="AU836" s="227" t="s">
        <v>85</v>
      </c>
      <c r="AV836" s="10" t="s">
        <v>83</v>
      </c>
      <c r="AW836" s="10" t="s">
        <v>32</v>
      </c>
      <c r="AX836" s="10" t="s">
        <v>76</v>
      </c>
      <c r="AY836" s="227" t="s">
        <v>195</v>
      </c>
    </row>
    <row r="837" s="10" customFormat="1">
      <c r="A837" s="10"/>
      <c r="B837" s="218"/>
      <c r="C837" s="219"/>
      <c r="D837" s="213" t="s">
        <v>199</v>
      </c>
      <c r="E837" s="220" t="s">
        <v>1</v>
      </c>
      <c r="F837" s="221" t="s">
        <v>3942</v>
      </c>
      <c r="G837" s="219"/>
      <c r="H837" s="220" t="s">
        <v>1</v>
      </c>
      <c r="I837" s="222"/>
      <c r="J837" s="219"/>
      <c r="K837" s="219"/>
      <c r="L837" s="223"/>
      <c r="M837" s="224"/>
      <c r="N837" s="225"/>
      <c r="O837" s="225"/>
      <c r="P837" s="225"/>
      <c r="Q837" s="225"/>
      <c r="R837" s="225"/>
      <c r="S837" s="225"/>
      <c r="T837" s="226"/>
      <c r="U837" s="10"/>
      <c r="V837" s="10"/>
      <c r="W837" s="10"/>
      <c r="X837" s="10"/>
      <c r="Y837" s="10"/>
      <c r="Z837" s="10"/>
      <c r="AA837" s="10"/>
      <c r="AB837" s="10"/>
      <c r="AC837" s="10"/>
      <c r="AD837" s="10"/>
      <c r="AE837" s="10"/>
      <c r="AT837" s="227" t="s">
        <v>199</v>
      </c>
      <c r="AU837" s="227" t="s">
        <v>85</v>
      </c>
      <c r="AV837" s="10" t="s">
        <v>83</v>
      </c>
      <c r="AW837" s="10" t="s">
        <v>32</v>
      </c>
      <c r="AX837" s="10" t="s">
        <v>76</v>
      </c>
      <c r="AY837" s="227" t="s">
        <v>195</v>
      </c>
    </row>
    <row r="838" s="10" customFormat="1">
      <c r="A838" s="10"/>
      <c r="B838" s="218"/>
      <c r="C838" s="219"/>
      <c r="D838" s="213" t="s">
        <v>199</v>
      </c>
      <c r="E838" s="220" t="s">
        <v>1</v>
      </c>
      <c r="F838" s="221" t="s">
        <v>3943</v>
      </c>
      <c r="G838" s="219"/>
      <c r="H838" s="220" t="s">
        <v>1</v>
      </c>
      <c r="I838" s="222"/>
      <c r="J838" s="219"/>
      <c r="K838" s="219"/>
      <c r="L838" s="223"/>
      <c r="M838" s="224"/>
      <c r="N838" s="225"/>
      <c r="O838" s="225"/>
      <c r="P838" s="225"/>
      <c r="Q838" s="225"/>
      <c r="R838" s="225"/>
      <c r="S838" s="225"/>
      <c r="T838" s="226"/>
      <c r="U838" s="10"/>
      <c r="V838" s="10"/>
      <c r="W838" s="10"/>
      <c r="X838" s="10"/>
      <c r="Y838" s="10"/>
      <c r="Z838" s="10"/>
      <c r="AA838" s="10"/>
      <c r="AB838" s="10"/>
      <c r="AC838" s="10"/>
      <c r="AD838" s="10"/>
      <c r="AE838" s="10"/>
      <c r="AT838" s="227" t="s">
        <v>199</v>
      </c>
      <c r="AU838" s="227" t="s">
        <v>85</v>
      </c>
      <c r="AV838" s="10" t="s">
        <v>83</v>
      </c>
      <c r="AW838" s="10" t="s">
        <v>32</v>
      </c>
      <c r="AX838" s="10" t="s">
        <v>76</v>
      </c>
      <c r="AY838" s="227" t="s">
        <v>195</v>
      </c>
    </row>
    <row r="839" s="11" customFormat="1">
      <c r="A839" s="11"/>
      <c r="B839" s="228"/>
      <c r="C839" s="229"/>
      <c r="D839" s="213" t="s">
        <v>199</v>
      </c>
      <c r="E839" s="230" t="s">
        <v>1</v>
      </c>
      <c r="F839" s="231" t="s">
        <v>3944</v>
      </c>
      <c r="G839" s="229"/>
      <c r="H839" s="232">
        <v>19.199999999999999</v>
      </c>
      <c r="I839" s="233"/>
      <c r="J839" s="229"/>
      <c r="K839" s="229"/>
      <c r="L839" s="234"/>
      <c r="M839" s="235"/>
      <c r="N839" s="236"/>
      <c r="O839" s="236"/>
      <c r="P839" s="236"/>
      <c r="Q839" s="236"/>
      <c r="R839" s="236"/>
      <c r="S839" s="236"/>
      <c r="T839" s="237"/>
      <c r="U839" s="11"/>
      <c r="V839" s="11"/>
      <c r="W839" s="11"/>
      <c r="X839" s="11"/>
      <c r="Y839" s="11"/>
      <c r="Z839" s="11"/>
      <c r="AA839" s="11"/>
      <c r="AB839" s="11"/>
      <c r="AC839" s="11"/>
      <c r="AD839" s="11"/>
      <c r="AE839" s="11"/>
      <c r="AT839" s="238" t="s">
        <v>199</v>
      </c>
      <c r="AU839" s="238" t="s">
        <v>85</v>
      </c>
      <c r="AV839" s="11" t="s">
        <v>85</v>
      </c>
      <c r="AW839" s="11" t="s">
        <v>32</v>
      </c>
      <c r="AX839" s="11" t="s">
        <v>76</v>
      </c>
      <c r="AY839" s="238" t="s">
        <v>195</v>
      </c>
    </row>
    <row r="840" s="10" customFormat="1">
      <c r="A840" s="10"/>
      <c r="B840" s="218"/>
      <c r="C840" s="219"/>
      <c r="D840" s="213" t="s">
        <v>199</v>
      </c>
      <c r="E840" s="220" t="s">
        <v>1</v>
      </c>
      <c r="F840" s="221" t="s">
        <v>3945</v>
      </c>
      <c r="G840" s="219"/>
      <c r="H840" s="220" t="s">
        <v>1</v>
      </c>
      <c r="I840" s="222"/>
      <c r="J840" s="219"/>
      <c r="K840" s="219"/>
      <c r="L840" s="223"/>
      <c r="M840" s="224"/>
      <c r="N840" s="225"/>
      <c r="O840" s="225"/>
      <c r="P840" s="225"/>
      <c r="Q840" s="225"/>
      <c r="R840" s="225"/>
      <c r="S840" s="225"/>
      <c r="T840" s="226"/>
      <c r="U840" s="10"/>
      <c r="V840" s="10"/>
      <c r="W840" s="10"/>
      <c r="X840" s="10"/>
      <c r="Y840" s="10"/>
      <c r="Z840" s="10"/>
      <c r="AA840" s="10"/>
      <c r="AB840" s="10"/>
      <c r="AC840" s="10"/>
      <c r="AD840" s="10"/>
      <c r="AE840" s="10"/>
      <c r="AT840" s="227" t="s">
        <v>199</v>
      </c>
      <c r="AU840" s="227" t="s">
        <v>85</v>
      </c>
      <c r="AV840" s="10" t="s">
        <v>83</v>
      </c>
      <c r="AW840" s="10" t="s">
        <v>32</v>
      </c>
      <c r="AX840" s="10" t="s">
        <v>76</v>
      </c>
      <c r="AY840" s="227" t="s">
        <v>195</v>
      </c>
    </row>
    <row r="841" s="10" customFormat="1">
      <c r="A841" s="10"/>
      <c r="B841" s="218"/>
      <c r="C841" s="219"/>
      <c r="D841" s="213" t="s">
        <v>199</v>
      </c>
      <c r="E841" s="220" t="s">
        <v>1</v>
      </c>
      <c r="F841" s="221" t="s">
        <v>3943</v>
      </c>
      <c r="G841" s="219"/>
      <c r="H841" s="220" t="s">
        <v>1</v>
      </c>
      <c r="I841" s="222"/>
      <c r="J841" s="219"/>
      <c r="K841" s="219"/>
      <c r="L841" s="223"/>
      <c r="M841" s="224"/>
      <c r="N841" s="225"/>
      <c r="O841" s="225"/>
      <c r="P841" s="225"/>
      <c r="Q841" s="225"/>
      <c r="R841" s="225"/>
      <c r="S841" s="225"/>
      <c r="T841" s="226"/>
      <c r="U841" s="10"/>
      <c r="V841" s="10"/>
      <c r="W841" s="10"/>
      <c r="X841" s="10"/>
      <c r="Y841" s="10"/>
      <c r="Z841" s="10"/>
      <c r="AA841" s="10"/>
      <c r="AB841" s="10"/>
      <c r="AC841" s="10"/>
      <c r="AD841" s="10"/>
      <c r="AE841" s="10"/>
      <c r="AT841" s="227" t="s">
        <v>199</v>
      </c>
      <c r="AU841" s="227" t="s">
        <v>85</v>
      </c>
      <c r="AV841" s="10" t="s">
        <v>83</v>
      </c>
      <c r="AW841" s="10" t="s">
        <v>32</v>
      </c>
      <c r="AX841" s="10" t="s">
        <v>76</v>
      </c>
      <c r="AY841" s="227" t="s">
        <v>195</v>
      </c>
    </row>
    <row r="842" s="11" customFormat="1">
      <c r="A842" s="11"/>
      <c r="B842" s="228"/>
      <c r="C842" s="229"/>
      <c r="D842" s="213" t="s">
        <v>199</v>
      </c>
      <c r="E842" s="230" t="s">
        <v>1</v>
      </c>
      <c r="F842" s="231" t="s">
        <v>3946</v>
      </c>
      <c r="G842" s="229"/>
      <c r="H842" s="232">
        <v>11.52</v>
      </c>
      <c r="I842" s="233"/>
      <c r="J842" s="229"/>
      <c r="K842" s="229"/>
      <c r="L842" s="234"/>
      <c r="M842" s="235"/>
      <c r="N842" s="236"/>
      <c r="O842" s="236"/>
      <c r="P842" s="236"/>
      <c r="Q842" s="236"/>
      <c r="R842" s="236"/>
      <c r="S842" s="236"/>
      <c r="T842" s="237"/>
      <c r="U842" s="11"/>
      <c r="V842" s="11"/>
      <c r="W842" s="11"/>
      <c r="X842" s="11"/>
      <c r="Y842" s="11"/>
      <c r="Z842" s="11"/>
      <c r="AA842" s="11"/>
      <c r="AB842" s="11"/>
      <c r="AC842" s="11"/>
      <c r="AD842" s="11"/>
      <c r="AE842" s="11"/>
      <c r="AT842" s="238" t="s">
        <v>199</v>
      </c>
      <c r="AU842" s="238" t="s">
        <v>85</v>
      </c>
      <c r="AV842" s="11" t="s">
        <v>85</v>
      </c>
      <c r="AW842" s="11" t="s">
        <v>32</v>
      </c>
      <c r="AX842" s="11" t="s">
        <v>76</v>
      </c>
      <c r="AY842" s="238" t="s">
        <v>195</v>
      </c>
    </row>
    <row r="843" s="10" customFormat="1">
      <c r="A843" s="10"/>
      <c r="B843" s="218"/>
      <c r="C843" s="219"/>
      <c r="D843" s="213" t="s">
        <v>199</v>
      </c>
      <c r="E843" s="220" t="s">
        <v>1</v>
      </c>
      <c r="F843" s="221" t="s">
        <v>3947</v>
      </c>
      <c r="G843" s="219"/>
      <c r="H843" s="220" t="s">
        <v>1</v>
      </c>
      <c r="I843" s="222"/>
      <c r="J843" s="219"/>
      <c r="K843" s="219"/>
      <c r="L843" s="223"/>
      <c r="M843" s="224"/>
      <c r="N843" s="225"/>
      <c r="O843" s="225"/>
      <c r="P843" s="225"/>
      <c r="Q843" s="225"/>
      <c r="R843" s="225"/>
      <c r="S843" s="225"/>
      <c r="T843" s="226"/>
      <c r="U843" s="10"/>
      <c r="V843" s="10"/>
      <c r="W843" s="10"/>
      <c r="X843" s="10"/>
      <c r="Y843" s="10"/>
      <c r="Z843" s="10"/>
      <c r="AA843" s="10"/>
      <c r="AB843" s="10"/>
      <c r="AC843" s="10"/>
      <c r="AD843" s="10"/>
      <c r="AE843" s="10"/>
      <c r="AT843" s="227" t="s">
        <v>199</v>
      </c>
      <c r="AU843" s="227" t="s">
        <v>85</v>
      </c>
      <c r="AV843" s="10" t="s">
        <v>83</v>
      </c>
      <c r="AW843" s="10" t="s">
        <v>32</v>
      </c>
      <c r="AX843" s="10" t="s">
        <v>76</v>
      </c>
      <c r="AY843" s="227" t="s">
        <v>195</v>
      </c>
    </row>
    <row r="844" s="10" customFormat="1">
      <c r="A844" s="10"/>
      <c r="B844" s="218"/>
      <c r="C844" s="219"/>
      <c r="D844" s="213" t="s">
        <v>199</v>
      </c>
      <c r="E844" s="220" t="s">
        <v>1</v>
      </c>
      <c r="F844" s="221" t="s">
        <v>3943</v>
      </c>
      <c r="G844" s="219"/>
      <c r="H844" s="220" t="s">
        <v>1</v>
      </c>
      <c r="I844" s="222"/>
      <c r="J844" s="219"/>
      <c r="K844" s="219"/>
      <c r="L844" s="223"/>
      <c r="M844" s="224"/>
      <c r="N844" s="225"/>
      <c r="O844" s="225"/>
      <c r="P844" s="225"/>
      <c r="Q844" s="225"/>
      <c r="R844" s="225"/>
      <c r="S844" s="225"/>
      <c r="T844" s="226"/>
      <c r="U844" s="10"/>
      <c r="V844" s="10"/>
      <c r="W844" s="10"/>
      <c r="X844" s="10"/>
      <c r="Y844" s="10"/>
      <c r="Z844" s="10"/>
      <c r="AA844" s="10"/>
      <c r="AB844" s="10"/>
      <c r="AC844" s="10"/>
      <c r="AD844" s="10"/>
      <c r="AE844" s="10"/>
      <c r="AT844" s="227" t="s">
        <v>199</v>
      </c>
      <c r="AU844" s="227" t="s">
        <v>85</v>
      </c>
      <c r="AV844" s="10" t="s">
        <v>83</v>
      </c>
      <c r="AW844" s="10" t="s">
        <v>32</v>
      </c>
      <c r="AX844" s="10" t="s">
        <v>76</v>
      </c>
      <c r="AY844" s="227" t="s">
        <v>195</v>
      </c>
    </row>
    <row r="845" s="11" customFormat="1">
      <c r="A845" s="11"/>
      <c r="B845" s="228"/>
      <c r="C845" s="229"/>
      <c r="D845" s="213" t="s">
        <v>199</v>
      </c>
      <c r="E845" s="230" t="s">
        <v>1</v>
      </c>
      <c r="F845" s="231" t="s">
        <v>3948</v>
      </c>
      <c r="G845" s="229"/>
      <c r="H845" s="232">
        <v>0.59999999999999998</v>
      </c>
      <c r="I845" s="233"/>
      <c r="J845" s="229"/>
      <c r="K845" s="229"/>
      <c r="L845" s="234"/>
      <c r="M845" s="235"/>
      <c r="N845" s="236"/>
      <c r="O845" s="236"/>
      <c r="P845" s="236"/>
      <c r="Q845" s="236"/>
      <c r="R845" s="236"/>
      <c r="S845" s="236"/>
      <c r="T845" s="237"/>
      <c r="U845" s="11"/>
      <c r="V845" s="11"/>
      <c r="W845" s="11"/>
      <c r="X845" s="11"/>
      <c r="Y845" s="11"/>
      <c r="Z845" s="11"/>
      <c r="AA845" s="11"/>
      <c r="AB845" s="11"/>
      <c r="AC845" s="11"/>
      <c r="AD845" s="11"/>
      <c r="AE845" s="11"/>
      <c r="AT845" s="238" t="s">
        <v>199</v>
      </c>
      <c r="AU845" s="238" t="s">
        <v>85</v>
      </c>
      <c r="AV845" s="11" t="s">
        <v>85</v>
      </c>
      <c r="AW845" s="11" t="s">
        <v>32</v>
      </c>
      <c r="AX845" s="11" t="s">
        <v>76</v>
      </c>
      <c r="AY845" s="238" t="s">
        <v>195</v>
      </c>
    </row>
    <row r="846" s="15" customFormat="1">
      <c r="A846" s="15"/>
      <c r="B846" s="287"/>
      <c r="C846" s="288"/>
      <c r="D846" s="213" t="s">
        <v>199</v>
      </c>
      <c r="E846" s="289" t="s">
        <v>1</v>
      </c>
      <c r="F846" s="290" t="s">
        <v>1422</v>
      </c>
      <c r="G846" s="288"/>
      <c r="H846" s="291">
        <v>31.32</v>
      </c>
      <c r="I846" s="292"/>
      <c r="J846" s="288"/>
      <c r="K846" s="288"/>
      <c r="L846" s="293"/>
      <c r="M846" s="294"/>
      <c r="N846" s="295"/>
      <c r="O846" s="295"/>
      <c r="P846" s="295"/>
      <c r="Q846" s="295"/>
      <c r="R846" s="295"/>
      <c r="S846" s="295"/>
      <c r="T846" s="296"/>
      <c r="U846" s="15"/>
      <c r="V846" s="15"/>
      <c r="W846" s="15"/>
      <c r="X846" s="15"/>
      <c r="Y846" s="15"/>
      <c r="Z846" s="15"/>
      <c r="AA846" s="15"/>
      <c r="AB846" s="15"/>
      <c r="AC846" s="15"/>
      <c r="AD846" s="15"/>
      <c r="AE846" s="15"/>
      <c r="AT846" s="297" t="s">
        <v>199</v>
      </c>
      <c r="AU846" s="297" t="s">
        <v>85</v>
      </c>
      <c r="AV846" s="15" t="s">
        <v>234</v>
      </c>
      <c r="AW846" s="15" t="s">
        <v>32</v>
      </c>
      <c r="AX846" s="15" t="s">
        <v>83</v>
      </c>
      <c r="AY846" s="297" t="s">
        <v>195</v>
      </c>
    </row>
    <row r="847" s="2" customFormat="1" ht="16.5" customHeight="1">
      <c r="A847" s="39"/>
      <c r="B847" s="40"/>
      <c r="C847" s="262" t="s">
        <v>563</v>
      </c>
      <c r="D847" s="262" t="s">
        <v>224</v>
      </c>
      <c r="E847" s="263" t="s">
        <v>2830</v>
      </c>
      <c r="F847" s="264" t="s">
        <v>2831</v>
      </c>
      <c r="G847" s="265" t="s">
        <v>1411</v>
      </c>
      <c r="H847" s="266">
        <v>3.1949999999999998</v>
      </c>
      <c r="I847" s="267"/>
      <c r="J847" s="268">
        <f>ROUND(I847*H847,2)</f>
        <v>0</v>
      </c>
      <c r="K847" s="264" t="s">
        <v>1412</v>
      </c>
      <c r="L847" s="269"/>
      <c r="M847" s="270" t="s">
        <v>1</v>
      </c>
      <c r="N847" s="271" t="s">
        <v>41</v>
      </c>
      <c r="O847" s="92"/>
      <c r="P847" s="209">
        <f>O847*H847</f>
        <v>0</v>
      </c>
      <c r="Q847" s="209">
        <v>0.13</v>
      </c>
      <c r="R847" s="209">
        <f>Q847*H847</f>
        <v>0.41535</v>
      </c>
      <c r="S847" s="209">
        <v>0</v>
      </c>
      <c r="T847" s="210">
        <f>S847*H847</f>
        <v>0</v>
      </c>
      <c r="U847" s="39"/>
      <c r="V847" s="39"/>
      <c r="W847" s="39"/>
      <c r="X847" s="39"/>
      <c r="Y847" s="39"/>
      <c r="Z847" s="39"/>
      <c r="AA847" s="39"/>
      <c r="AB847" s="39"/>
      <c r="AC847" s="39"/>
      <c r="AD847" s="39"/>
      <c r="AE847" s="39"/>
      <c r="AR847" s="211" t="s">
        <v>253</v>
      </c>
      <c r="AT847" s="211" t="s">
        <v>224</v>
      </c>
      <c r="AU847" s="211" t="s">
        <v>85</v>
      </c>
      <c r="AY847" s="18" t="s">
        <v>195</v>
      </c>
      <c r="BE847" s="212">
        <f>IF(N847="základní",J847,0)</f>
        <v>0</v>
      </c>
      <c r="BF847" s="212">
        <f>IF(N847="snížená",J847,0)</f>
        <v>0</v>
      </c>
      <c r="BG847" s="212">
        <f>IF(N847="zákl. přenesená",J847,0)</f>
        <v>0</v>
      </c>
      <c r="BH847" s="212">
        <f>IF(N847="sníž. přenesená",J847,0)</f>
        <v>0</v>
      </c>
      <c r="BI847" s="212">
        <f>IF(N847="nulová",J847,0)</f>
        <v>0</v>
      </c>
      <c r="BJ847" s="18" t="s">
        <v>83</v>
      </c>
      <c r="BK847" s="212">
        <f>ROUND(I847*H847,2)</f>
        <v>0</v>
      </c>
      <c r="BL847" s="18" t="s">
        <v>234</v>
      </c>
      <c r="BM847" s="211" t="s">
        <v>4342</v>
      </c>
    </row>
    <row r="848" s="2" customFormat="1">
      <c r="A848" s="39"/>
      <c r="B848" s="40"/>
      <c r="C848" s="41"/>
      <c r="D848" s="213" t="s">
        <v>197</v>
      </c>
      <c r="E848" s="41"/>
      <c r="F848" s="214" t="s">
        <v>2833</v>
      </c>
      <c r="G848" s="41"/>
      <c r="H848" s="41"/>
      <c r="I848" s="215"/>
      <c r="J848" s="41"/>
      <c r="K848" s="41"/>
      <c r="L848" s="45"/>
      <c r="M848" s="216"/>
      <c r="N848" s="217"/>
      <c r="O848" s="92"/>
      <c r="P848" s="92"/>
      <c r="Q848" s="92"/>
      <c r="R848" s="92"/>
      <c r="S848" s="92"/>
      <c r="T848" s="93"/>
      <c r="U848" s="39"/>
      <c r="V848" s="39"/>
      <c r="W848" s="39"/>
      <c r="X848" s="39"/>
      <c r="Y848" s="39"/>
      <c r="Z848" s="39"/>
      <c r="AA848" s="39"/>
      <c r="AB848" s="39"/>
      <c r="AC848" s="39"/>
      <c r="AD848" s="39"/>
      <c r="AE848" s="39"/>
      <c r="AT848" s="18" t="s">
        <v>197</v>
      </c>
      <c r="AU848" s="18" t="s">
        <v>85</v>
      </c>
    </row>
    <row r="849" s="11" customFormat="1">
      <c r="A849" s="11"/>
      <c r="B849" s="228"/>
      <c r="C849" s="229"/>
      <c r="D849" s="213" t="s">
        <v>199</v>
      </c>
      <c r="E849" s="230" t="s">
        <v>1</v>
      </c>
      <c r="F849" s="231" t="s">
        <v>4343</v>
      </c>
      <c r="G849" s="229"/>
      <c r="H849" s="232">
        <v>3.1949999999999998</v>
      </c>
      <c r="I849" s="233"/>
      <c r="J849" s="229"/>
      <c r="K849" s="229"/>
      <c r="L849" s="234"/>
      <c r="M849" s="235"/>
      <c r="N849" s="236"/>
      <c r="O849" s="236"/>
      <c r="P849" s="236"/>
      <c r="Q849" s="236"/>
      <c r="R849" s="236"/>
      <c r="S849" s="236"/>
      <c r="T849" s="237"/>
      <c r="U849" s="11"/>
      <c r="V849" s="11"/>
      <c r="W849" s="11"/>
      <c r="X849" s="11"/>
      <c r="Y849" s="11"/>
      <c r="Z849" s="11"/>
      <c r="AA849" s="11"/>
      <c r="AB849" s="11"/>
      <c r="AC849" s="11"/>
      <c r="AD849" s="11"/>
      <c r="AE849" s="11"/>
      <c r="AT849" s="238" t="s">
        <v>199</v>
      </c>
      <c r="AU849" s="238" t="s">
        <v>85</v>
      </c>
      <c r="AV849" s="11" t="s">
        <v>85</v>
      </c>
      <c r="AW849" s="11" t="s">
        <v>32</v>
      </c>
      <c r="AX849" s="11" t="s">
        <v>83</v>
      </c>
      <c r="AY849" s="238" t="s">
        <v>195</v>
      </c>
    </row>
    <row r="850" s="13" customFormat="1" ht="22.8" customHeight="1">
      <c r="A850" s="13"/>
      <c r="B850" s="248"/>
      <c r="C850" s="249"/>
      <c r="D850" s="250" t="s">
        <v>75</v>
      </c>
      <c r="E850" s="285" t="s">
        <v>253</v>
      </c>
      <c r="F850" s="285" t="s">
        <v>1801</v>
      </c>
      <c r="G850" s="249"/>
      <c r="H850" s="249"/>
      <c r="I850" s="252"/>
      <c r="J850" s="286">
        <f>BK850</f>
        <v>0</v>
      </c>
      <c r="K850" s="249"/>
      <c r="L850" s="254"/>
      <c r="M850" s="255"/>
      <c r="N850" s="256"/>
      <c r="O850" s="256"/>
      <c r="P850" s="257">
        <f>SUM(P851:P998)</f>
        <v>0</v>
      </c>
      <c r="Q850" s="256"/>
      <c r="R850" s="257">
        <f>SUM(R851:R998)</f>
        <v>57.986112500000004</v>
      </c>
      <c r="S850" s="256"/>
      <c r="T850" s="258">
        <f>SUM(T851:T998)</f>
        <v>0.94599999999999995</v>
      </c>
      <c r="U850" s="13"/>
      <c r="V850" s="13"/>
      <c r="W850" s="13"/>
      <c r="X850" s="13"/>
      <c r="Y850" s="13"/>
      <c r="Z850" s="13"/>
      <c r="AA850" s="13"/>
      <c r="AB850" s="13"/>
      <c r="AC850" s="13"/>
      <c r="AD850" s="13"/>
      <c r="AE850" s="13"/>
      <c r="AR850" s="259" t="s">
        <v>83</v>
      </c>
      <c r="AT850" s="260" t="s">
        <v>75</v>
      </c>
      <c r="AU850" s="260" t="s">
        <v>83</v>
      </c>
      <c r="AY850" s="259" t="s">
        <v>195</v>
      </c>
      <c r="BK850" s="261">
        <f>SUM(BK851:BK998)</f>
        <v>0</v>
      </c>
    </row>
    <row r="851" s="2" customFormat="1" ht="33" customHeight="1">
      <c r="A851" s="39"/>
      <c r="B851" s="40"/>
      <c r="C851" s="200" t="s">
        <v>567</v>
      </c>
      <c r="D851" s="200" t="s">
        <v>191</v>
      </c>
      <c r="E851" s="201" t="s">
        <v>4344</v>
      </c>
      <c r="F851" s="202" t="s">
        <v>4345</v>
      </c>
      <c r="G851" s="203" t="s">
        <v>513</v>
      </c>
      <c r="H851" s="204">
        <v>77.519999999999996</v>
      </c>
      <c r="I851" s="205"/>
      <c r="J851" s="206">
        <f>ROUND(I851*H851,2)</f>
        <v>0</v>
      </c>
      <c r="K851" s="202" t="s">
        <v>1</v>
      </c>
      <c r="L851" s="45"/>
      <c r="M851" s="207" t="s">
        <v>1</v>
      </c>
      <c r="N851" s="208" t="s">
        <v>41</v>
      </c>
      <c r="O851" s="92"/>
      <c r="P851" s="209">
        <f>O851*H851</f>
        <v>0</v>
      </c>
      <c r="Q851" s="209">
        <v>0</v>
      </c>
      <c r="R851" s="209">
        <f>Q851*H851</f>
        <v>0</v>
      </c>
      <c r="S851" s="209">
        <v>0</v>
      </c>
      <c r="T851" s="210">
        <f>S851*H851</f>
        <v>0</v>
      </c>
      <c r="U851" s="39"/>
      <c r="V851" s="39"/>
      <c r="W851" s="39"/>
      <c r="X851" s="39"/>
      <c r="Y851" s="39"/>
      <c r="Z851" s="39"/>
      <c r="AA851" s="39"/>
      <c r="AB851" s="39"/>
      <c r="AC851" s="39"/>
      <c r="AD851" s="39"/>
      <c r="AE851" s="39"/>
      <c r="AR851" s="211" t="s">
        <v>234</v>
      </c>
      <c r="AT851" s="211" t="s">
        <v>191</v>
      </c>
      <c r="AU851" s="211" t="s">
        <v>85</v>
      </c>
      <c r="AY851" s="18" t="s">
        <v>195</v>
      </c>
      <c r="BE851" s="212">
        <f>IF(N851="základní",J851,0)</f>
        <v>0</v>
      </c>
      <c r="BF851" s="212">
        <f>IF(N851="snížená",J851,0)</f>
        <v>0</v>
      </c>
      <c r="BG851" s="212">
        <f>IF(N851="zákl. přenesená",J851,0)</f>
        <v>0</v>
      </c>
      <c r="BH851" s="212">
        <f>IF(N851="sníž. přenesená",J851,0)</f>
        <v>0</v>
      </c>
      <c r="BI851" s="212">
        <f>IF(N851="nulová",J851,0)</f>
        <v>0</v>
      </c>
      <c r="BJ851" s="18" t="s">
        <v>83</v>
      </c>
      <c r="BK851" s="212">
        <f>ROUND(I851*H851,2)</f>
        <v>0</v>
      </c>
      <c r="BL851" s="18" t="s">
        <v>234</v>
      </c>
      <c r="BM851" s="211" t="s">
        <v>4346</v>
      </c>
    </row>
    <row r="852" s="2" customFormat="1">
      <c r="A852" s="39"/>
      <c r="B852" s="40"/>
      <c r="C852" s="41"/>
      <c r="D852" s="213" t="s">
        <v>197</v>
      </c>
      <c r="E852" s="41"/>
      <c r="F852" s="214" t="s">
        <v>4347</v>
      </c>
      <c r="G852" s="41"/>
      <c r="H852" s="41"/>
      <c r="I852" s="215"/>
      <c r="J852" s="41"/>
      <c r="K852" s="41"/>
      <c r="L852" s="45"/>
      <c r="M852" s="216"/>
      <c r="N852" s="217"/>
      <c r="O852" s="92"/>
      <c r="P852" s="92"/>
      <c r="Q852" s="92"/>
      <c r="R852" s="92"/>
      <c r="S852" s="92"/>
      <c r="T852" s="93"/>
      <c r="U852" s="39"/>
      <c r="V852" s="39"/>
      <c r="W852" s="39"/>
      <c r="X852" s="39"/>
      <c r="Y852" s="39"/>
      <c r="Z852" s="39"/>
      <c r="AA852" s="39"/>
      <c r="AB852" s="39"/>
      <c r="AC852" s="39"/>
      <c r="AD852" s="39"/>
      <c r="AE852" s="39"/>
      <c r="AT852" s="18" t="s">
        <v>197</v>
      </c>
      <c r="AU852" s="18" t="s">
        <v>85</v>
      </c>
    </row>
    <row r="853" s="10" customFormat="1">
      <c r="A853" s="10"/>
      <c r="B853" s="218"/>
      <c r="C853" s="219"/>
      <c r="D853" s="213" t="s">
        <v>199</v>
      </c>
      <c r="E853" s="220" t="s">
        <v>1</v>
      </c>
      <c r="F853" s="221" t="s">
        <v>3936</v>
      </c>
      <c r="G853" s="219"/>
      <c r="H853" s="220" t="s">
        <v>1</v>
      </c>
      <c r="I853" s="222"/>
      <c r="J853" s="219"/>
      <c r="K853" s="219"/>
      <c r="L853" s="223"/>
      <c r="M853" s="224"/>
      <c r="N853" s="225"/>
      <c r="O853" s="225"/>
      <c r="P853" s="225"/>
      <c r="Q853" s="225"/>
      <c r="R853" s="225"/>
      <c r="S853" s="225"/>
      <c r="T853" s="226"/>
      <c r="U853" s="10"/>
      <c r="V853" s="10"/>
      <c r="W853" s="10"/>
      <c r="X853" s="10"/>
      <c r="Y853" s="10"/>
      <c r="Z853" s="10"/>
      <c r="AA853" s="10"/>
      <c r="AB853" s="10"/>
      <c r="AC853" s="10"/>
      <c r="AD853" s="10"/>
      <c r="AE853" s="10"/>
      <c r="AT853" s="227" t="s">
        <v>199</v>
      </c>
      <c r="AU853" s="227" t="s">
        <v>85</v>
      </c>
      <c r="AV853" s="10" t="s">
        <v>83</v>
      </c>
      <c r="AW853" s="10" t="s">
        <v>32</v>
      </c>
      <c r="AX853" s="10" t="s">
        <v>76</v>
      </c>
      <c r="AY853" s="227" t="s">
        <v>195</v>
      </c>
    </row>
    <row r="854" s="10" customFormat="1">
      <c r="A854" s="10"/>
      <c r="B854" s="218"/>
      <c r="C854" s="219"/>
      <c r="D854" s="213" t="s">
        <v>199</v>
      </c>
      <c r="E854" s="220" t="s">
        <v>1</v>
      </c>
      <c r="F854" s="221" t="s">
        <v>4043</v>
      </c>
      <c r="G854" s="219"/>
      <c r="H854" s="220" t="s">
        <v>1</v>
      </c>
      <c r="I854" s="222"/>
      <c r="J854" s="219"/>
      <c r="K854" s="219"/>
      <c r="L854" s="223"/>
      <c r="M854" s="224"/>
      <c r="N854" s="225"/>
      <c r="O854" s="225"/>
      <c r="P854" s="225"/>
      <c r="Q854" s="225"/>
      <c r="R854" s="225"/>
      <c r="S854" s="225"/>
      <c r="T854" s="226"/>
      <c r="U854" s="10"/>
      <c r="V854" s="10"/>
      <c r="W854" s="10"/>
      <c r="X854" s="10"/>
      <c r="Y854" s="10"/>
      <c r="Z854" s="10"/>
      <c r="AA854" s="10"/>
      <c r="AB854" s="10"/>
      <c r="AC854" s="10"/>
      <c r="AD854" s="10"/>
      <c r="AE854" s="10"/>
      <c r="AT854" s="227" t="s">
        <v>199</v>
      </c>
      <c r="AU854" s="227" t="s">
        <v>85</v>
      </c>
      <c r="AV854" s="10" t="s">
        <v>83</v>
      </c>
      <c r="AW854" s="10" t="s">
        <v>32</v>
      </c>
      <c r="AX854" s="10" t="s">
        <v>76</v>
      </c>
      <c r="AY854" s="227" t="s">
        <v>195</v>
      </c>
    </row>
    <row r="855" s="11" customFormat="1">
      <c r="A855" s="11"/>
      <c r="B855" s="228"/>
      <c r="C855" s="229"/>
      <c r="D855" s="213" t="s">
        <v>199</v>
      </c>
      <c r="E855" s="230" t="s">
        <v>1</v>
      </c>
      <c r="F855" s="231" t="s">
        <v>4348</v>
      </c>
      <c r="G855" s="229"/>
      <c r="H855" s="232">
        <v>77.519999999999996</v>
      </c>
      <c r="I855" s="233"/>
      <c r="J855" s="229"/>
      <c r="K855" s="229"/>
      <c r="L855" s="234"/>
      <c r="M855" s="235"/>
      <c r="N855" s="236"/>
      <c r="O855" s="236"/>
      <c r="P855" s="236"/>
      <c r="Q855" s="236"/>
      <c r="R855" s="236"/>
      <c r="S855" s="236"/>
      <c r="T855" s="237"/>
      <c r="U855" s="11"/>
      <c r="V855" s="11"/>
      <c r="W855" s="11"/>
      <c r="X855" s="11"/>
      <c r="Y855" s="11"/>
      <c r="Z855" s="11"/>
      <c r="AA855" s="11"/>
      <c r="AB855" s="11"/>
      <c r="AC855" s="11"/>
      <c r="AD855" s="11"/>
      <c r="AE855" s="11"/>
      <c r="AT855" s="238" t="s">
        <v>199</v>
      </c>
      <c r="AU855" s="238" t="s">
        <v>85</v>
      </c>
      <c r="AV855" s="11" t="s">
        <v>85</v>
      </c>
      <c r="AW855" s="11" t="s">
        <v>32</v>
      </c>
      <c r="AX855" s="11" t="s">
        <v>76</v>
      </c>
      <c r="AY855" s="238" t="s">
        <v>195</v>
      </c>
    </row>
    <row r="856" s="15" customFormat="1">
      <c r="A856" s="15"/>
      <c r="B856" s="287"/>
      <c r="C856" s="288"/>
      <c r="D856" s="213" t="s">
        <v>199</v>
      </c>
      <c r="E856" s="289" t="s">
        <v>1</v>
      </c>
      <c r="F856" s="290" t="s">
        <v>1422</v>
      </c>
      <c r="G856" s="288"/>
      <c r="H856" s="291">
        <v>77.519999999999996</v>
      </c>
      <c r="I856" s="292"/>
      <c r="J856" s="288"/>
      <c r="K856" s="288"/>
      <c r="L856" s="293"/>
      <c r="M856" s="294"/>
      <c r="N856" s="295"/>
      <c r="O856" s="295"/>
      <c r="P856" s="295"/>
      <c r="Q856" s="295"/>
      <c r="R856" s="295"/>
      <c r="S856" s="295"/>
      <c r="T856" s="296"/>
      <c r="U856" s="15"/>
      <c r="V856" s="15"/>
      <c r="W856" s="15"/>
      <c r="X856" s="15"/>
      <c r="Y856" s="15"/>
      <c r="Z856" s="15"/>
      <c r="AA856" s="15"/>
      <c r="AB856" s="15"/>
      <c r="AC856" s="15"/>
      <c r="AD856" s="15"/>
      <c r="AE856" s="15"/>
      <c r="AT856" s="297" t="s">
        <v>199</v>
      </c>
      <c r="AU856" s="297" t="s">
        <v>85</v>
      </c>
      <c r="AV856" s="15" t="s">
        <v>234</v>
      </c>
      <c r="AW856" s="15" t="s">
        <v>32</v>
      </c>
      <c r="AX856" s="15" t="s">
        <v>83</v>
      </c>
      <c r="AY856" s="297" t="s">
        <v>195</v>
      </c>
    </row>
    <row r="857" s="2" customFormat="1" ht="24.15" customHeight="1">
      <c r="A857" s="39"/>
      <c r="B857" s="40"/>
      <c r="C857" s="262" t="s">
        <v>571</v>
      </c>
      <c r="D857" s="262" t="s">
        <v>224</v>
      </c>
      <c r="E857" s="263" t="s">
        <v>4349</v>
      </c>
      <c r="F857" s="264" t="s">
        <v>4350</v>
      </c>
      <c r="G857" s="265" t="s">
        <v>513</v>
      </c>
      <c r="H857" s="266">
        <v>78.683000000000007</v>
      </c>
      <c r="I857" s="267"/>
      <c r="J857" s="268">
        <f>ROUND(I857*H857,2)</f>
        <v>0</v>
      </c>
      <c r="K857" s="264" t="s">
        <v>1</v>
      </c>
      <c r="L857" s="269"/>
      <c r="M857" s="270" t="s">
        <v>1</v>
      </c>
      <c r="N857" s="271" t="s">
        <v>41</v>
      </c>
      <c r="O857" s="92"/>
      <c r="P857" s="209">
        <f>O857*H857</f>
        <v>0</v>
      </c>
      <c r="Q857" s="209">
        <v>0.0010499999999999999</v>
      </c>
      <c r="R857" s="209">
        <f>Q857*H857</f>
        <v>0.08261715</v>
      </c>
      <c r="S857" s="209">
        <v>0</v>
      </c>
      <c r="T857" s="210">
        <f>S857*H857</f>
        <v>0</v>
      </c>
      <c r="U857" s="39"/>
      <c r="V857" s="39"/>
      <c r="W857" s="39"/>
      <c r="X857" s="39"/>
      <c r="Y857" s="39"/>
      <c r="Z857" s="39"/>
      <c r="AA857" s="39"/>
      <c r="AB857" s="39"/>
      <c r="AC857" s="39"/>
      <c r="AD857" s="39"/>
      <c r="AE857" s="39"/>
      <c r="AR857" s="211" t="s">
        <v>253</v>
      </c>
      <c r="AT857" s="211" t="s">
        <v>224</v>
      </c>
      <c r="AU857" s="211" t="s">
        <v>85</v>
      </c>
      <c r="AY857" s="18" t="s">
        <v>195</v>
      </c>
      <c r="BE857" s="212">
        <f>IF(N857="základní",J857,0)</f>
        <v>0</v>
      </c>
      <c r="BF857" s="212">
        <f>IF(N857="snížená",J857,0)</f>
        <v>0</v>
      </c>
      <c r="BG857" s="212">
        <f>IF(N857="zákl. přenesená",J857,0)</f>
        <v>0</v>
      </c>
      <c r="BH857" s="212">
        <f>IF(N857="sníž. přenesená",J857,0)</f>
        <v>0</v>
      </c>
      <c r="BI857" s="212">
        <f>IF(N857="nulová",J857,0)</f>
        <v>0</v>
      </c>
      <c r="BJ857" s="18" t="s">
        <v>83</v>
      </c>
      <c r="BK857" s="212">
        <f>ROUND(I857*H857,2)</f>
        <v>0</v>
      </c>
      <c r="BL857" s="18" t="s">
        <v>234</v>
      </c>
      <c r="BM857" s="211" t="s">
        <v>4351</v>
      </c>
    </row>
    <row r="858" s="2" customFormat="1">
      <c r="A858" s="39"/>
      <c r="B858" s="40"/>
      <c r="C858" s="41"/>
      <c r="D858" s="213" t="s">
        <v>197</v>
      </c>
      <c r="E858" s="41"/>
      <c r="F858" s="214" t="s">
        <v>4347</v>
      </c>
      <c r="G858" s="41"/>
      <c r="H858" s="41"/>
      <c r="I858" s="215"/>
      <c r="J858" s="41"/>
      <c r="K858" s="41"/>
      <c r="L858" s="45"/>
      <c r="M858" s="216"/>
      <c r="N858" s="217"/>
      <c r="O858" s="92"/>
      <c r="P858" s="92"/>
      <c r="Q858" s="92"/>
      <c r="R858" s="92"/>
      <c r="S858" s="92"/>
      <c r="T858" s="93"/>
      <c r="U858" s="39"/>
      <c r="V858" s="39"/>
      <c r="W858" s="39"/>
      <c r="X858" s="39"/>
      <c r="Y858" s="39"/>
      <c r="Z858" s="39"/>
      <c r="AA858" s="39"/>
      <c r="AB858" s="39"/>
      <c r="AC858" s="39"/>
      <c r="AD858" s="39"/>
      <c r="AE858" s="39"/>
      <c r="AT858" s="18" t="s">
        <v>197</v>
      </c>
      <c r="AU858" s="18" t="s">
        <v>85</v>
      </c>
    </row>
    <row r="859" s="11" customFormat="1">
      <c r="A859" s="11"/>
      <c r="B859" s="228"/>
      <c r="C859" s="229"/>
      <c r="D859" s="213" t="s">
        <v>199</v>
      </c>
      <c r="E859" s="229"/>
      <c r="F859" s="231" t="s">
        <v>4352</v>
      </c>
      <c r="G859" s="229"/>
      <c r="H859" s="232">
        <v>78.683000000000007</v>
      </c>
      <c r="I859" s="233"/>
      <c r="J859" s="229"/>
      <c r="K859" s="229"/>
      <c r="L859" s="234"/>
      <c r="M859" s="235"/>
      <c r="N859" s="236"/>
      <c r="O859" s="236"/>
      <c r="P859" s="236"/>
      <c r="Q859" s="236"/>
      <c r="R859" s="236"/>
      <c r="S859" s="236"/>
      <c r="T859" s="237"/>
      <c r="U859" s="11"/>
      <c r="V859" s="11"/>
      <c r="W859" s="11"/>
      <c r="X859" s="11"/>
      <c r="Y859" s="11"/>
      <c r="Z859" s="11"/>
      <c r="AA859" s="11"/>
      <c r="AB859" s="11"/>
      <c r="AC859" s="11"/>
      <c r="AD859" s="11"/>
      <c r="AE859" s="11"/>
      <c r="AT859" s="238" t="s">
        <v>199</v>
      </c>
      <c r="AU859" s="238" t="s">
        <v>85</v>
      </c>
      <c r="AV859" s="11" t="s">
        <v>85</v>
      </c>
      <c r="AW859" s="11" t="s">
        <v>4</v>
      </c>
      <c r="AX859" s="11" t="s">
        <v>83</v>
      </c>
      <c r="AY859" s="238" t="s">
        <v>195</v>
      </c>
    </row>
    <row r="860" s="2" customFormat="1" ht="33" customHeight="1">
      <c r="A860" s="39"/>
      <c r="B860" s="40"/>
      <c r="C860" s="200" t="s">
        <v>575</v>
      </c>
      <c r="D860" s="200" t="s">
        <v>191</v>
      </c>
      <c r="E860" s="201" t="s">
        <v>4353</v>
      </c>
      <c r="F860" s="202" t="s">
        <v>4354</v>
      </c>
      <c r="G860" s="203" t="s">
        <v>513</v>
      </c>
      <c r="H860" s="204">
        <v>863.51999999999998</v>
      </c>
      <c r="I860" s="205"/>
      <c r="J860" s="206">
        <f>ROUND(I860*H860,2)</f>
        <v>0</v>
      </c>
      <c r="K860" s="202" t="s">
        <v>1412</v>
      </c>
      <c r="L860" s="45"/>
      <c r="M860" s="207" t="s">
        <v>1</v>
      </c>
      <c r="N860" s="208" t="s">
        <v>41</v>
      </c>
      <c r="O860" s="92"/>
      <c r="P860" s="209">
        <f>O860*H860</f>
        <v>0</v>
      </c>
      <c r="Q860" s="209">
        <v>0</v>
      </c>
      <c r="R860" s="209">
        <f>Q860*H860</f>
        <v>0</v>
      </c>
      <c r="S860" s="209">
        <v>0</v>
      </c>
      <c r="T860" s="210">
        <f>S860*H860</f>
        <v>0</v>
      </c>
      <c r="U860" s="39"/>
      <c r="V860" s="39"/>
      <c r="W860" s="39"/>
      <c r="X860" s="39"/>
      <c r="Y860" s="39"/>
      <c r="Z860" s="39"/>
      <c r="AA860" s="39"/>
      <c r="AB860" s="39"/>
      <c r="AC860" s="39"/>
      <c r="AD860" s="39"/>
      <c r="AE860" s="39"/>
      <c r="AR860" s="211" t="s">
        <v>234</v>
      </c>
      <c r="AT860" s="211" t="s">
        <v>191</v>
      </c>
      <c r="AU860" s="211" t="s">
        <v>85</v>
      </c>
      <c r="AY860" s="18" t="s">
        <v>195</v>
      </c>
      <c r="BE860" s="212">
        <f>IF(N860="základní",J860,0)</f>
        <v>0</v>
      </c>
      <c r="BF860" s="212">
        <f>IF(N860="snížená",J860,0)</f>
        <v>0</v>
      </c>
      <c r="BG860" s="212">
        <f>IF(N860="zákl. přenesená",J860,0)</f>
        <v>0</v>
      </c>
      <c r="BH860" s="212">
        <f>IF(N860="sníž. přenesená",J860,0)</f>
        <v>0</v>
      </c>
      <c r="BI860" s="212">
        <f>IF(N860="nulová",J860,0)</f>
        <v>0</v>
      </c>
      <c r="BJ860" s="18" t="s">
        <v>83</v>
      </c>
      <c r="BK860" s="212">
        <f>ROUND(I860*H860,2)</f>
        <v>0</v>
      </c>
      <c r="BL860" s="18" t="s">
        <v>234</v>
      </c>
      <c r="BM860" s="211" t="s">
        <v>4355</v>
      </c>
    </row>
    <row r="861" s="2" customFormat="1">
      <c r="A861" s="39"/>
      <c r="B861" s="40"/>
      <c r="C861" s="41"/>
      <c r="D861" s="213" t="s">
        <v>197</v>
      </c>
      <c r="E861" s="41"/>
      <c r="F861" s="214" t="s">
        <v>4347</v>
      </c>
      <c r="G861" s="41"/>
      <c r="H861" s="41"/>
      <c r="I861" s="215"/>
      <c r="J861" s="41"/>
      <c r="K861" s="41"/>
      <c r="L861" s="45"/>
      <c r="M861" s="216"/>
      <c r="N861" s="217"/>
      <c r="O861" s="92"/>
      <c r="P861" s="92"/>
      <c r="Q861" s="92"/>
      <c r="R861" s="92"/>
      <c r="S861" s="92"/>
      <c r="T861" s="93"/>
      <c r="U861" s="39"/>
      <c r="V861" s="39"/>
      <c r="W861" s="39"/>
      <c r="X861" s="39"/>
      <c r="Y861" s="39"/>
      <c r="Z861" s="39"/>
      <c r="AA861" s="39"/>
      <c r="AB861" s="39"/>
      <c r="AC861" s="39"/>
      <c r="AD861" s="39"/>
      <c r="AE861" s="39"/>
      <c r="AT861" s="18" t="s">
        <v>197</v>
      </c>
      <c r="AU861" s="18" t="s">
        <v>85</v>
      </c>
    </row>
    <row r="862" s="10" customFormat="1">
      <c r="A862" s="10"/>
      <c r="B862" s="218"/>
      <c r="C862" s="219"/>
      <c r="D862" s="213" t="s">
        <v>199</v>
      </c>
      <c r="E862" s="220" t="s">
        <v>1</v>
      </c>
      <c r="F862" s="221" t="s">
        <v>3936</v>
      </c>
      <c r="G862" s="219"/>
      <c r="H862" s="220" t="s">
        <v>1</v>
      </c>
      <c r="I862" s="222"/>
      <c r="J862" s="219"/>
      <c r="K862" s="219"/>
      <c r="L862" s="223"/>
      <c r="M862" s="224"/>
      <c r="N862" s="225"/>
      <c r="O862" s="225"/>
      <c r="P862" s="225"/>
      <c r="Q862" s="225"/>
      <c r="R862" s="225"/>
      <c r="S862" s="225"/>
      <c r="T862" s="226"/>
      <c r="U862" s="10"/>
      <c r="V862" s="10"/>
      <c r="W862" s="10"/>
      <c r="X862" s="10"/>
      <c r="Y862" s="10"/>
      <c r="Z862" s="10"/>
      <c r="AA862" s="10"/>
      <c r="AB862" s="10"/>
      <c r="AC862" s="10"/>
      <c r="AD862" s="10"/>
      <c r="AE862" s="10"/>
      <c r="AT862" s="227" t="s">
        <v>199</v>
      </c>
      <c r="AU862" s="227" t="s">
        <v>85</v>
      </c>
      <c r="AV862" s="10" t="s">
        <v>83</v>
      </c>
      <c r="AW862" s="10" t="s">
        <v>32</v>
      </c>
      <c r="AX862" s="10" t="s">
        <v>76</v>
      </c>
      <c r="AY862" s="227" t="s">
        <v>195</v>
      </c>
    </row>
    <row r="863" s="10" customFormat="1">
      <c r="A863" s="10"/>
      <c r="B863" s="218"/>
      <c r="C863" s="219"/>
      <c r="D863" s="213" t="s">
        <v>199</v>
      </c>
      <c r="E863" s="220" t="s">
        <v>1</v>
      </c>
      <c r="F863" s="221" t="s">
        <v>4039</v>
      </c>
      <c r="G863" s="219"/>
      <c r="H863" s="220" t="s">
        <v>1</v>
      </c>
      <c r="I863" s="222"/>
      <c r="J863" s="219"/>
      <c r="K863" s="219"/>
      <c r="L863" s="223"/>
      <c r="M863" s="224"/>
      <c r="N863" s="225"/>
      <c r="O863" s="225"/>
      <c r="P863" s="225"/>
      <c r="Q863" s="225"/>
      <c r="R863" s="225"/>
      <c r="S863" s="225"/>
      <c r="T863" s="226"/>
      <c r="U863" s="10"/>
      <c r="V863" s="10"/>
      <c r="W863" s="10"/>
      <c r="X863" s="10"/>
      <c r="Y863" s="10"/>
      <c r="Z863" s="10"/>
      <c r="AA863" s="10"/>
      <c r="AB863" s="10"/>
      <c r="AC863" s="10"/>
      <c r="AD863" s="10"/>
      <c r="AE863" s="10"/>
      <c r="AT863" s="227" t="s">
        <v>199</v>
      </c>
      <c r="AU863" s="227" t="s">
        <v>85</v>
      </c>
      <c r="AV863" s="10" t="s">
        <v>83</v>
      </c>
      <c r="AW863" s="10" t="s">
        <v>32</v>
      </c>
      <c r="AX863" s="10" t="s">
        <v>76</v>
      </c>
      <c r="AY863" s="227" t="s">
        <v>195</v>
      </c>
    </row>
    <row r="864" s="11" customFormat="1">
      <c r="A864" s="11"/>
      <c r="B864" s="228"/>
      <c r="C864" s="229"/>
      <c r="D864" s="213" t="s">
        <v>199</v>
      </c>
      <c r="E864" s="230" t="s">
        <v>1</v>
      </c>
      <c r="F864" s="231" t="s">
        <v>4356</v>
      </c>
      <c r="G864" s="229"/>
      <c r="H864" s="232">
        <v>863.51999999999998</v>
      </c>
      <c r="I864" s="233"/>
      <c r="J864" s="229"/>
      <c r="K864" s="229"/>
      <c r="L864" s="234"/>
      <c r="M864" s="235"/>
      <c r="N864" s="236"/>
      <c r="O864" s="236"/>
      <c r="P864" s="236"/>
      <c r="Q864" s="236"/>
      <c r="R864" s="236"/>
      <c r="S864" s="236"/>
      <c r="T864" s="237"/>
      <c r="U864" s="11"/>
      <c r="V864" s="11"/>
      <c r="W864" s="11"/>
      <c r="X864" s="11"/>
      <c r="Y864" s="11"/>
      <c r="Z864" s="11"/>
      <c r="AA864" s="11"/>
      <c r="AB864" s="11"/>
      <c r="AC864" s="11"/>
      <c r="AD864" s="11"/>
      <c r="AE864" s="11"/>
      <c r="AT864" s="238" t="s">
        <v>199</v>
      </c>
      <c r="AU864" s="238" t="s">
        <v>85</v>
      </c>
      <c r="AV864" s="11" t="s">
        <v>85</v>
      </c>
      <c r="AW864" s="11" t="s">
        <v>32</v>
      </c>
      <c r="AX864" s="11" t="s">
        <v>76</v>
      </c>
      <c r="AY864" s="238" t="s">
        <v>195</v>
      </c>
    </row>
    <row r="865" s="15" customFormat="1">
      <c r="A865" s="15"/>
      <c r="B865" s="287"/>
      <c r="C865" s="288"/>
      <c r="D865" s="213" t="s">
        <v>199</v>
      </c>
      <c r="E865" s="289" t="s">
        <v>1</v>
      </c>
      <c r="F865" s="290" t="s">
        <v>1422</v>
      </c>
      <c r="G865" s="288"/>
      <c r="H865" s="291">
        <v>863.51999999999998</v>
      </c>
      <c r="I865" s="292"/>
      <c r="J865" s="288"/>
      <c r="K865" s="288"/>
      <c r="L865" s="293"/>
      <c r="M865" s="294"/>
      <c r="N865" s="295"/>
      <c r="O865" s="295"/>
      <c r="P865" s="295"/>
      <c r="Q865" s="295"/>
      <c r="R865" s="295"/>
      <c r="S865" s="295"/>
      <c r="T865" s="296"/>
      <c r="U865" s="15"/>
      <c r="V865" s="15"/>
      <c r="W865" s="15"/>
      <c r="X865" s="15"/>
      <c r="Y865" s="15"/>
      <c r="Z865" s="15"/>
      <c r="AA865" s="15"/>
      <c r="AB865" s="15"/>
      <c r="AC865" s="15"/>
      <c r="AD865" s="15"/>
      <c r="AE865" s="15"/>
      <c r="AT865" s="297" t="s">
        <v>199</v>
      </c>
      <c r="AU865" s="297" t="s">
        <v>85</v>
      </c>
      <c r="AV865" s="15" t="s">
        <v>234</v>
      </c>
      <c r="AW865" s="15" t="s">
        <v>32</v>
      </c>
      <c r="AX865" s="15" t="s">
        <v>83</v>
      </c>
      <c r="AY865" s="297" t="s">
        <v>195</v>
      </c>
    </row>
    <row r="866" s="2" customFormat="1" ht="24.15" customHeight="1">
      <c r="A866" s="39"/>
      <c r="B866" s="40"/>
      <c r="C866" s="262" t="s">
        <v>579</v>
      </c>
      <c r="D866" s="262" t="s">
        <v>224</v>
      </c>
      <c r="E866" s="263" t="s">
        <v>4357</v>
      </c>
      <c r="F866" s="264" t="s">
        <v>4358</v>
      </c>
      <c r="G866" s="265" t="s">
        <v>513</v>
      </c>
      <c r="H866" s="266">
        <v>876.47299999999996</v>
      </c>
      <c r="I866" s="267"/>
      <c r="J866" s="268">
        <f>ROUND(I866*H866,2)</f>
        <v>0</v>
      </c>
      <c r="K866" s="264" t="s">
        <v>1412</v>
      </c>
      <c r="L866" s="269"/>
      <c r="M866" s="270" t="s">
        <v>1</v>
      </c>
      <c r="N866" s="271" t="s">
        <v>41</v>
      </c>
      <c r="O866" s="92"/>
      <c r="P866" s="209">
        <f>O866*H866</f>
        <v>0</v>
      </c>
      <c r="Q866" s="209">
        <v>0.0031800000000000001</v>
      </c>
      <c r="R866" s="209">
        <f>Q866*H866</f>
        <v>2.7871841399999999</v>
      </c>
      <c r="S866" s="209">
        <v>0</v>
      </c>
      <c r="T866" s="210">
        <f>S866*H866</f>
        <v>0</v>
      </c>
      <c r="U866" s="39"/>
      <c r="V866" s="39"/>
      <c r="W866" s="39"/>
      <c r="X866" s="39"/>
      <c r="Y866" s="39"/>
      <c r="Z866" s="39"/>
      <c r="AA866" s="39"/>
      <c r="AB866" s="39"/>
      <c r="AC866" s="39"/>
      <c r="AD866" s="39"/>
      <c r="AE866" s="39"/>
      <c r="AR866" s="211" t="s">
        <v>253</v>
      </c>
      <c r="AT866" s="211" t="s">
        <v>224</v>
      </c>
      <c r="AU866" s="211" t="s">
        <v>85</v>
      </c>
      <c r="AY866" s="18" t="s">
        <v>195</v>
      </c>
      <c r="BE866" s="212">
        <f>IF(N866="základní",J866,0)</f>
        <v>0</v>
      </c>
      <c r="BF866" s="212">
        <f>IF(N866="snížená",J866,0)</f>
        <v>0</v>
      </c>
      <c r="BG866" s="212">
        <f>IF(N866="zákl. přenesená",J866,0)</f>
        <v>0</v>
      </c>
      <c r="BH866" s="212">
        <f>IF(N866="sníž. přenesená",J866,0)</f>
        <v>0</v>
      </c>
      <c r="BI866" s="212">
        <f>IF(N866="nulová",J866,0)</f>
        <v>0</v>
      </c>
      <c r="BJ866" s="18" t="s">
        <v>83</v>
      </c>
      <c r="BK866" s="212">
        <f>ROUND(I866*H866,2)</f>
        <v>0</v>
      </c>
      <c r="BL866" s="18" t="s">
        <v>234</v>
      </c>
      <c r="BM866" s="211" t="s">
        <v>4359</v>
      </c>
    </row>
    <row r="867" s="2" customFormat="1">
      <c r="A867" s="39"/>
      <c r="B867" s="40"/>
      <c r="C867" s="41"/>
      <c r="D867" s="213" t="s">
        <v>197</v>
      </c>
      <c r="E867" s="41"/>
      <c r="F867" s="214" t="s">
        <v>4347</v>
      </c>
      <c r="G867" s="41"/>
      <c r="H867" s="41"/>
      <c r="I867" s="215"/>
      <c r="J867" s="41"/>
      <c r="K867" s="41"/>
      <c r="L867" s="45"/>
      <c r="M867" s="216"/>
      <c r="N867" s="217"/>
      <c r="O867" s="92"/>
      <c r="P867" s="92"/>
      <c r="Q867" s="92"/>
      <c r="R867" s="92"/>
      <c r="S867" s="92"/>
      <c r="T867" s="93"/>
      <c r="U867" s="39"/>
      <c r="V867" s="39"/>
      <c r="W867" s="39"/>
      <c r="X867" s="39"/>
      <c r="Y867" s="39"/>
      <c r="Z867" s="39"/>
      <c r="AA867" s="39"/>
      <c r="AB867" s="39"/>
      <c r="AC867" s="39"/>
      <c r="AD867" s="39"/>
      <c r="AE867" s="39"/>
      <c r="AT867" s="18" t="s">
        <v>197</v>
      </c>
      <c r="AU867" s="18" t="s">
        <v>85</v>
      </c>
    </row>
    <row r="868" s="11" customFormat="1">
      <c r="A868" s="11"/>
      <c r="B868" s="228"/>
      <c r="C868" s="229"/>
      <c r="D868" s="213" t="s">
        <v>199</v>
      </c>
      <c r="E868" s="229"/>
      <c r="F868" s="231" t="s">
        <v>4360</v>
      </c>
      <c r="G868" s="229"/>
      <c r="H868" s="232">
        <v>876.47299999999996</v>
      </c>
      <c r="I868" s="233"/>
      <c r="J868" s="229"/>
      <c r="K868" s="229"/>
      <c r="L868" s="234"/>
      <c r="M868" s="235"/>
      <c r="N868" s="236"/>
      <c r="O868" s="236"/>
      <c r="P868" s="236"/>
      <c r="Q868" s="236"/>
      <c r="R868" s="236"/>
      <c r="S868" s="236"/>
      <c r="T868" s="237"/>
      <c r="U868" s="11"/>
      <c r="V868" s="11"/>
      <c r="W868" s="11"/>
      <c r="X868" s="11"/>
      <c r="Y868" s="11"/>
      <c r="Z868" s="11"/>
      <c r="AA868" s="11"/>
      <c r="AB868" s="11"/>
      <c r="AC868" s="11"/>
      <c r="AD868" s="11"/>
      <c r="AE868" s="11"/>
      <c r="AT868" s="238" t="s">
        <v>199</v>
      </c>
      <c r="AU868" s="238" t="s">
        <v>85</v>
      </c>
      <c r="AV868" s="11" t="s">
        <v>85</v>
      </c>
      <c r="AW868" s="11" t="s">
        <v>4</v>
      </c>
      <c r="AX868" s="11" t="s">
        <v>83</v>
      </c>
      <c r="AY868" s="238" t="s">
        <v>195</v>
      </c>
    </row>
    <row r="869" s="2" customFormat="1" ht="33" customHeight="1">
      <c r="A869" s="39"/>
      <c r="B869" s="40"/>
      <c r="C869" s="200" t="s">
        <v>583</v>
      </c>
      <c r="D869" s="200" t="s">
        <v>191</v>
      </c>
      <c r="E869" s="201" t="s">
        <v>4361</v>
      </c>
      <c r="F869" s="202" t="s">
        <v>4362</v>
      </c>
      <c r="G869" s="203" t="s">
        <v>513</v>
      </c>
      <c r="H869" s="204">
        <v>89.019999999999996</v>
      </c>
      <c r="I869" s="205"/>
      <c r="J869" s="206">
        <f>ROUND(I869*H869,2)</f>
        <v>0</v>
      </c>
      <c r="K869" s="202" t="s">
        <v>1412</v>
      </c>
      <c r="L869" s="45"/>
      <c r="M869" s="207" t="s">
        <v>1</v>
      </c>
      <c r="N869" s="208" t="s">
        <v>41</v>
      </c>
      <c r="O869" s="92"/>
      <c r="P869" s="209">
        <f>O869*H869</f>
        <v>0</v>
      </c>
      <c r="Q869" s="209">
        <v>0</v>
      </c>
      <c r="R869" s="209">
        <f>Q869*H869</f>
        <v>0</v>
      </c>
      <c r="S869" s="209">
        <v>0</v>
      </c>
      <c r="T869" s="210">
        <f>S869*H869</f>
        <v>0</v>
      </c>
      <c r="U869" s="39"/>
      <c r="V869" s="39"/>
      <c r="W869" s="39"/>
      <c r="X869" s="39"/>
      <c r="Y869" s="39"/>
      <c r="Z869" s="39"/>
      <c r="AA869" s="39"/>
      <c r="AB869" s="39"/>
      <c r="AC869" s="39"/>
      <c r="AD869" s="39"/>
      <c r="AE869" s="39"/>
      <c r="AR869" s="211" t="s">
        <v>234</v>
      </c>
      <c r="AT869" s="211" t="s">
        <v>191</v>
      </c>
      <c r="AU869" s="211" t="s">
        <v>85</v>
      </c>
      <c r="AY869" s="18" t="s">
        <v>195</v>
      </c>
      <c r="BE869" s="212">
        <f>IF(N869="základní",J869,0)</f>
        <v>0</v>
      </c>
      <c r="BF869" s="212">
        <f>IF(N869="snížená",J869,0)</f>
        <v>0</v>
      </c>
      <c r="BG869" s="212">
        <f>IF(N869="zákl. přenesená",J869,0)</f>
        <v>0</v>
      </c>
      <c r="BH869" s="212">
        <f>IF(N869="sníž. přenesená",J869,0)</f>
        <v>0</v>
      </c>
      <c r="BI869" s="212">
        <f>IF(N869="nulová",J869,0)</f>
        <v>0</v>
      </c>
      <c r="BJ869" s="18" t="s">
        <v>83</v>
      </c>
      <c r="BK869" s="212">
        <f>ROUND(I869*H869,2)</f>
        <v>0</v>
      </c>
      <c r="BL869" s="18" t="s">
        <v>234</v>
      </c>
      <c r="BM869" s="211" t="s">
        <v>4363</v>
      </c>
    </row>
    <row r="870" s="2" customFormat="1">
      <c r="A870" s="39"/>
      <c r="B870" s="40"/>
      <c r="C870" s="41"/>
      <c r="D870" s="213" t="s">
        <v>197</v>
      </c>
      <c r="E870" s="41"/>
      <c r="F870" s="214" t="s">
        <v>4347</v>
      </c>
      <c r="G870" s="41"/>
      <c r="H870" s="41"/>
      <c r="I870" s="215"/>
      <c r="J870" s="41"/>
      <c r="K870" s="41"/>
      <c r="L870" s="45"/>
      <c r="M870" s="216"/>
      <c r="N870" s="217"/>
      <c r="O870" s="92"/>
      <c r="P870" s="92"/>
      <c r="Q870" s="92"/>
      <c r="R870" s="92"/>
      <c r="S870" s="92"/>
      <c r="T870" s="93"/>
      <c r="U870" s="39"/>
      <c r="V870" s="39"/>
      <c r="W870" s="39"/>
      <c r="X870" s="39"/>
      <c r="Y870" s="39"/>
      <c r="Z870" s="39"/>
      <c r="AA870" s="39"/>
      <c r="AB870" s="39"/>
      <c r="AC870" s="39"/>
      <c r="AD870" s="39"/>
      <c r="AE870" s="39"/>
      <c r="AT870" s="18" t="s">
        <v>197</v>
      </c>
      <c r="AU870" s="18" t="s">
        <v>85</v>
      </c>
    </row>
    <row r="871" s="10" customFormat="1">
      <c r="A871" s="10"/>
      <c r="B871" s="218"/>
      <c r="C871" s="219"/>
      <c r="D871" s="213" t="s">
        <v>199</v>
      </c>
      <c r="E871" s="220" t="s">
        <v>1</v>
      </c>
      <c r="F871" s="221" t="s">
        <v>3936</v>
      </c>
      <c r="G871" s="219"/>
      <c r="H871" s="220" t="s">
        <v>1</v>
      </c>
      <c r="I871" s="222"/>
      <c r="J871" s="219"/>
      <c r="K871" s="219"/>
      <c r="L871" s="223"/>
      <c r="M871" s="224"/>
      <c r="N871" s="225"/>
      <c r="O871" s="225"/>
      <c r="P871" s="225"/>
      <c r="Q871" s="225"/>
      <c r="R871" s="225"/>
      <c r="S871" s="225"/>
      <c r="T871" s="226"/>
      <c r="U871" s="10"/>
      <c r="V871" s="10"/>
      <c r="W871" s="10"/>
      <c r="X871" s="10"/>
      <c r="Y871" s="10"/>
      <c r="Z871" s="10"/>
      <c r="AA871" s="10"/>
      <c r="AB871" s="10"/>
      <c r="AC871" s="10"/>
      <c r="AD871" s="10"/>
      <c r="AE871" s="10"/>
      <c r="AT871" s="227" t="s">
        <v>199</v>
      </c>
      <c r="AU871" s="227" t="s">
        <v>85</v>
      </c>
      <c r="AV871" s="10" t="s">
        <v>83</v>
      </c>
      <c r="AW871" s="10" t="s">
        <v>32</v>
      </c>
      <c r="AX871" s="10" t="s">
        <v>76</v>
      </c>
      <c r="AY871" s="227" t="s">
        <v>195</v>
      </c>
    </row>
    <row r="872" s="10" customFormat="1">
      <c r="A872" s="10"/>
      <c r="B872" s="218"/>
      <c r="C872" s="219"/>
      <c r="D872" s="213" t="s">
        <v>199</v>
      </c>
      <c r="E872" s="220" t="s">
        <v>1</v>
      </c>
      <c r="F872" s="221" t="s">
        <v>4062</v>
      </c>
      <c r="G872" s="219"/>
      <c r="H872" s="220" t="s">
        <v>1</v>
      </c>
      <c r="I872" s="222"/>
      <c r="J872" s="219"/>
      <c r="K872" s="219"/>
      <c r="L872" s="223"/>
      <c r="M872" s="224"/>
      <c r="N872" s="225"/>
      <c r="O872" s="225"/>
      <c r="P872" s="225"/>
      <c r="Q872" s="225"/>
      <c r="R872" s="225"/>
      <c r="S872" s="225"/>
      <c r="T872" s="226"/>
      <c r="U872" s="10"/>
      <c r="V872" s="10"/>
      <c r="W872" s="10"/>
      <c r="X872" s="10"/>
      <c r="Y872" s="10"/>
      <c r="Z872" s="10"/>
      <c r="AA872" s="10"/>
      <c r="AB872" s="10"/>
      <c r="AC872" s="10"/>
      <c r="AD872" s="10"/>
      <c r="AE872" s="10"/>
      <c r="AT872" s="227" t="s">
        <v>199</v>
      </c>
      <c r="AU872" s="227" t="s">
        <v>85</v>
      </c>
      <c r="AV872" s="10" t="s">
        <v>83</v>
      </c>
      <c r="AW872" s="10" t="s">
        <v>32</v>
      </c>
      <c r="AX872" s="10" t="s">
        <v>76</v>
      </c>
      <c r="AY872" s="227" t="s">
        <v>195</v>
      </c>
    </row>
    <row r="873" s="11" customFormat="1">
      <c r="A873" s="11"/>
      <c r="B873" s="228"/>
      <c r="C873" s="229"/>
      <c r="D873" s="213" t="s">
        <v>199</v>
      </c>
      <c r="E873" s="230" t="s">
        <v>1</v>
      </c>
      <c r="F873" s="231" t="s">
        <v>4364</v>
      </c>
      <c r="G873" s="229"/>
      <c r="H873" s="232">
        <v>12</v>
      </c>
      <c r="I873" s="233"/>
      <c r="J873" s="229"/>
      <c r="K873" s="229"/>
      <c r="L873" s="234"/>
      <c r="M873" s="235"/>
      <c r="N873" s="236"/>
      <c r="O873" s="236"/>
      <c r="P873" s="236"/>
      <c r="Q873" s="236"/>
      <c r="R873" s="236"/>
      <c r="S873" s="236"/>
      <c r="T873" s="237"/>
      <c r="U873" s="11"/>
      <c r="V873" s="11"/>
      <c r="W873" s="11"/>
      <c r="X873" s="11"/>
      <c r="Y873" s="11"/>
      <c r="Z873" s="11"/>
      <c r="AA873" s="11"/>
      <c r="AB873" s="11"/>
      <c r="AC873" s="11"/>
      <c r="AD873" s="11"/>
      <c r="AE873" s="11"/>
      <c r="AT873" s="238" t="s">
        <v>199</v>
      </c>
      <c r="AU873" s="238" t="s">
        <v>85</v>
      </c>
      <c r="AV873" s="11" t="s">
        <v>85</v>
      </c>
      <c r="AW873" s="11" t="s">
        <v>32</v>
      </c>
      <c r="AX873" s="11" t="s">
        <v>76</v>
      </c>
      <c r="AY873" s="238" t="s">
        <v>195</v>
      </c>
    </row>
    <row r="874" s="10" customFormat="1">
      <c r="A874" s="10"/>
      <c r="B874" s="218"/>
      <c r="C874" s="219"/>
      <c r="D874" s="213" t="s">
        <v>199</v>
      </c>
      <c r="E874" s="220" t="s">
        <v>1</v>
      </c>
      <c r="F874" s="221" t="s">
        <v>4057</v>
      </c>
      <c r="G874" s="219"/>
      <c r="H874" s="220" t="s">
        <v>1</v>
      </c>
      <c r="I874" s="222"/>
      <c r="J874" s="219"/>
      <c r="K874" s="219"/>
      <c r="L874" s="223"/>
      <c r="M874" s="224"/>
      <c r="N874" s="225"/>
      <c r="O874" s="225"/>
      <c r="P874" s="225"/>
      <c r="Q874" s="225"/>
      <c r="R874" s="225"/>
      <c r="S874" s="225"/>
      <c r="T874" s="226"/>
      <c r="U874" s="10"/>
      <c r="V874" s="10"/>
      <c r="W874" s="10"/>
      <c r="X874" s="10"/>
      <c r="Y874" s="10"/>
      <c r="Z874" s="10"/>
      <c r="AA874" s="10"/>
      <c r="AB874" s="10"/>
      <c r="AC874" s="10"/>
      <c r="AD874" s="10"/>
      <c r="AE874" s="10"/>
      <c r="AT874" s="227" t="s">
        <v>199</v>
      </c>
      <c r="AU874" s="227" t="s">
        <v>85</v>
      </c>
      <c r="AV874" s="10" t="s">
        <v>83</v>
      </c>
      <c r="AW874" s="10" t="s">
        <v>32</v>
      </c>
      <c r="AX874" s="10" t="s">
        <v>76</v>
      </c>
      <c r="AY874" s="227" t="s">
        <v>195</v>
      </c>
    </row>
    <row r="875" s="11" customFormat="1">
      <c r="A875" s="11"/>
      <c r="B875" s="228"/>
      <c r="C875" s="229"/>
      <c r="D875" s="213" t="s">
        <v>199</v>
      </c>
      <c r="E875" s="230" t="s">
        <v>1</v>
      </c>
      <c r="F875" s="231" t="s">
        <v>4365</v>
      </c>
      <c r="G875" s="229"/>
      <c r="H875" s="232">
        <v>77.019999999999996</v>
      </c>
      <c r="I875" s="233"/>
      <c r="J875" s="229"/>
      <c r="K875" s="229"/>
      <c r="L875" s="234"/>
      <c r="M875" s="235"/>
      <c r="N875" s="236"/>
      <c r="O875" s="236"/>
      <c r="P875" s="236"/>
      <c r="Q875" s="236"/>
      <c r="R875" s="236"/>
      <c r="S875" s="236"/>
      <c r="T875" s="237"/>
      <c r="U875" s="11"/>
      <c r="V875" s="11"/>
      <c r="W875" s="11"/>
      <c r="X875" s="11"/>
      <c r="Y875" s="11"/>
      <c r="Z875" s="11"/>
      <c r="AA875" s="11"/>
      <c r="AB875" s="11"/>
      <c r="AC875" s="11"/>
      <c r="AD875" s="11"/>
      <c r="AE875" s="11"/>
      <c r="AT875" s="238" t="s">
        <v>199</v>
      </c>
      <c r="AU875" s="238" t="s">
        <v>85</v>
      </c>
      <c r="AV875" s="11" t="s">
        <v>85</v>
      </c>
      <c r="AW875" s="11" t="s">
        <v>32</v>
      </c>
      <c r="AX875" s="11" t="s">
        <v>76</v>
      </c>
      <c r="AY875" s="238" t="s">
        <v>195</v>
      </c>
    </row>
    <row r="876" s="15" customFormat="1">
      <c r="A876" s="15"/>
      <c r="B876" s="287"/>
      <c r="C876" s="288"/>
      <c r="D876" s="213" t="s">
        <v>199</v>
      </c>
      <c r="E876" s="289" t="s">
        <v>1</v>
      </c>
      <c r="F876" s="290" t="s">
        <v>1422</v>
      </c>
      <c r="G876" s="288"/>
      <c r="H876" s="291">
        <v>89.019999999999996</v>
      </c>
      <c r="I876" s="292"/>
      <c r="J876" s="288"/>
      <c r="K876" s="288"/>
      <c r="L876" s="293"/>
      <c r="M876" s="294"/>
      <c r="N876" s="295"/>
      <c r="O876" s="295"/>
      <c r="P876" s="295"/>
      <c r="Q876" s="295"/>
      <c r="R876" s="295"/>
      <c r="S876" s="295"/>
      <c r="T876" s="296"/>
      <c r="U876" s="15"/>
      <c r="V876" s="15"/>
      <c r="W876" s="15"/>
      <c r="X876" s="15"/>
      <c r="Y876" s="15"/>
      <c r="Z876" s="15"/>
      <c r="AA876" s="15"/>
      <c r="AB876" s="15"/>
      <c r="AC876" s="15"/>
      <c r="AD876" s="15"/>
      <c r="AE876" s="15"/>
      <c r="AT876" s="297" t="s">
        <v>199</v>
      </c>
      <c r="AU876" s="297" t="s">
        <v>85</v>
      </c>
      <c r="AV876" s="15" t="s">
        <v>234</v>
      </c>
      <c r="AW876" s="15" t="s">
        <v>32</v>
      </c>
      <c r="AX876" s="15" t="s">
        <v>83</v>
      </c>
      <c r="AY876" s="297" t="s">
        <v>195</v>
      </c>
    </row>
    <row r="877" s="2" customFormat="1" ht="24.15" customHeight="1">
      <c r="A877" s="39"/>
      <c r="B877" s="40"/>
      <c r="C877" s="262" t="s">
        <v>587</v>
      </c>
      <c r="D877" s="262" t="s">
        <v>224</v>
      </c>
      <c r="E877" s="263" t="s">
        <v>4366</v>
      </c>
      <c r="F877" s="264" t="s">
        <v>4367</v>
      </c>
      <c r="G877" s="265" t="s">
        <v>513</v>
      </c>
      <c r="H877" s="266">
        <v>90.355000000000004</v>
      </c>
      <c r="I877" s="267"/>
      <c r="J877" s="268">
        <f>ROUND(I877*H877,2)</f>
        <v>0</v>
      </c>
      <c r="K877" s="264" t="s">
        <v>1412</v>
      </c>
      <c r="L877" s="269"/>
      <c r="M877" s="270" t="s">
        <v>1</v>
      </c>
      <c r="N877" s="271" t="s">
        <v>41</v>
      </c>
      <c r="O877" s="92"/>
      <c r="P877" s="209">
        <f>O877*H877</f>
        <v>0</v>
      </c>
      <c r="Q877" s="209">
        <v>0.0021900000000000001</v>
      </c>
      <c r="R877" s="209">
        <f>Q877*H877</f>
        <v>0.19787745000000001</v>
      </c>
      <c r="S877" s="209">
        <v>0</v>
      </c>
      <c r="T877" s="210">
        <f>S877*H877</f>
        <v>0</v>
      </c>
      <c r="U877" s="39"/>
      <c r="V877" s="39"/>
      <c r="W877" s="39"/>
      <c r="X877" s="39"/>
      <c r="Y877" s="39"/>
      <c r="Z877" s="39"/>
      <c r="AA877" s="39"/>
      <c r="AB877" s="39"/>
      <c r="AC877" s="39"/>
      <c r="AD877" s="39"/>
      <c r="AE877" s="39"/>
      <c r="AR877" s="211" t="s">
        <v>253</v>
      </c>
      <c r="AT877" s="211" t="s">
        <v>224</v>
      </c>
      <c r="AU877" s="211" t="s">
        <v>85</v>
      </c>
      <c r="AY877" s="18" t="s">
        <v>195</v>
      </c>
      <c r="BE877" s="212">
        <f>IF(N877="základní",J877,0)</f>
        <v>0</v>
      </c>
      <c r="BF877" s="212">
        <f>IF(N877="snížená",J877,0)</f>
        <v>0</v>
      </c>
      <c r="BG877" s="212">
        <f>IF(N877="zákl. přenesená",J877,0)</f>
        <v>0</v>
      </c>
      <c r="BH877" s="212">
        <f>IF(N877="sníž. přenesená",J877,0)</f>
        <v>0</v>
      </c>
      <c r="BI877" s="212">
        <f>IF(N877="nulová",J877,0)</f>
        <v>0</v>
      </c>
      <c r="BJ877" s="18" t="s">
        <v>83</v>
      </c>
      <c r="BK877" s="212">
        <f>ROUND(I877*H877,2)</f>
        <v>0</v>
      </c>
      <c r="BL877" s="18" t="s">
        <v>234</v>
      </c>
      <c r="BM877" s="211" t="s">
        <v>4368</v>
      </c>
    </row>
    <row r="878" s="2" customFormat="1">
      <c r="A878" s="39"/>
      <c r="B878" s="40"/>
      <c r="C878" s="41"/>
      <c r="D878" s="213" t="s">
        <v>197</v>
      </c>
      <c r="E878" s="41"/>
      <c r="F878" s="214" t="s">
        <v>4347</v>
      </c>
      <c r="G878" s="41"/>
      <c r="H878" s="41"/>
      <c r="I878" s="215"/>
      <c r="J878" s="41"/>
      <c r="K878" s="41"/>
      <c r="L878" s="45"/>
      <c r="M878" s="216"/>
      <c r="N878" s="217"/>
      <c r="O878" s="92"/>
      <c r="P878" s="92"/>
      <c r="Q878" s="92"/>
      <c r="R878" s="92"/>
      <c r="S878" s="92"/>
      <c r="T878" s="93"/>
      <c r="U878" s="39"/>
      <c r="V878" s="39"/>
      <c r="W878" s="39"/>
      <c r="X878" s="39"/>
      <c r="Y878" s="39"/>
      <c r="Z878" s="39"/>
      <c r="AA878" s="39"/>
      <c r="AB878" s="39"/>
      <c r="AC878" s="39"/>
      <c r="AD878" s="39"/>
      <c r="AE878" s="39"/>
      <c r="AT878" s="18" t="s">
        <v>197</v>
      </c>
      <c r="AU878" s="18" t="s">
        <v>85</v>
      </c>
    </row>
    <row r="879" s="11" customFormat="1">
      <c r="A879" s="11"/>
      <c r="B879" s="228"/>
      <c r="C879" s="229"/>
      <c r="D879" s="213" t="s">
        <v>199</v>
      </c>
      <c r="E879" s="229"/>
      <c r="F879" s="231" t="s">
        <v>4369</v>
      </c>
      <c r="G879" s="229"/>
      <c r="H879" s="232">
        <v>90.355000000000004</v>
      </c>
      <c r="I879" s="233"/>
      <c r="J879" s="229"/>
      <c r="K879" s="229"/>
      <c r="L879" s="234"/>
      <c r="M879" s="235"/>
      <c r="N879" s="236"/>
      <c r="O879" s="236"/>
      <c r="P879" s="236"/>
      <c r="Q879" s="236"/>
      <c r="R879" s="236"/>
      <c r="S879" s="236"/>
      <c r="T879" s="237"/>
      <c r="U879" s="11"/>
      <c r="V879" s="11"/>
      <c r="W879" s="11"/>
      <c r="X879" s="11"/>
      <c r="Y879" s="11"/>
      <c r="Z879" s="11"/>
      <c r="AA879" s="11"/>
      <c r="AB879" s="11"/>
      <c r="AC879" s="11"/>
      <c r="AD879" s="11"/>
      <c r="AE879" s="11"/>
      <c r="AT879" s="238" t="s">
        <v>199</v>
      </c>
      <c r="AU879" s="238" t="s">
        <v>85</v>
      </c>
      <c r="AV879" s="11" t="s">
        <v>85</v>
      </c>
      <c r="AW879" s="11" t="s">
        <v>4</v>
      </c>
      <c r="AX879" s="11" t="s">
        <v>83</v>
      </c>
      <c r="AY879" s="238" t="s">
        <v>195</v>
      </c>
    </row>
    <row r="880" s="2" customFormat="1" ht="33" customHeight="1">
      <c r="A880" s="39"/>
      <c r="B880" s="40"/>
      <c r="C880" s="200" t="s">
        <v>592</v>
      </c>
      <c r="D880" s="200" t="s">
        <v>191</v>
      </c>
      <c r="E880" s="201" t="s">
        <v>4370</v>
      </c>
      <c r="F880" s="202" t="s">
        <v>4371</v>
      </c>
      <c r="G880" s="203" t="s">
        <v>513</v>
      </c>
      <c r="H880" s="204">
        <v>1020</v>
      </c>
      <c r="I880" s="205"/>
      <c r="J880" s="206">
        <f>ROUND(I880*H880,2)</f>
        <v>0</v>
      </c>
      <c r="K880" s="202" t="s">
        <v>1412</v>
      </c>
      <c r="L880" s="45"/>
      <c r="M880" s="207" t="s">
        <v>1</v>
      </c>
      <c r="N880" s="208" t="s">
        <v>41</v>
      </c>
      <c r="O880" s="92"/>
      <c r="P880" s="209">
        <f>O880*H880</f>
        <v>0</v>
      </c>
      <c r="Q880" s="209">
        <v>0</v>
      </c>
      <c r="R880" s="209">
        <f>Q880*H880</f>
        <v>0</v>
      </c>
      <c r="S880" s="209">
        <v>0</v>
      </c>
      <c r="T880" s="210">
        <f>S880*H880</f>
        <v>0</v>
      </c>
      <c r="U880" s="39"/>
      <c r="V880" s="39"/>
      <c r="W880" s="39"/>
      <c r="X880" s="39"/>
      <c r="Y880" s="39"/>
      <c r="Z880" s="39"/>
      <c r="AA880" s="39"/>
      <c r="AB880" s="39"/>
      <c r="AC880" s="39"/>
      <c r="AD880" s="39"/>
      <c r="AE880" s="39"/>
      <c r="AR880" s="211" t="s">
        <v>234</v>
      </c>
      <c r="AT880" s="211" t="s">
        <v>191</v>
      </c>
      <c r="AU880" s="211" t="s">
        <v>85</v>
      </c>
      <c r="AY880" s="18" t="s">
        <v>195</v>
      </c>
      <c r="BE880" s="212">
        <f>IF(N880="základní",J880,0)</f>
        <v>0</v>
      </c>
      <c r="BF880" s="212">
        <f>IF(N880="snížená",J880,0)</f>
        <v>0</v>
      </c>
      <c r="BG880" s="212">
        <f>IF(N880="zákl. přenesená",J880,0)</f>
        <v>0</v>
      </c>
      <c r="BH880" s="212">
        <f>IF(N880="sníž. přenesená",J880,0)</f>
        <v>0</v>
      </c>
      <c r="BI880" s="212">
        <f>IF(N880="nulová",J880,0)</f>
        <v>0</v>
      </c>
      <c r="BJ880" s="18" t="s">
        <v>83</v>
      </c>
      <c r="BK880" s="212">
        <f>ROUND(I880*H880,2)</f>
        <v>0</v>
      </c>
      <c r="BL880" s="18" t="s">
        <v>234</v>
      </c>
      <c r="BM880" s="211" t="s">
        <v>4372</v>
      </c>
    </row>
    <row r="881" s="2" customFormat="1">
      <c r="A881" s="39"/>
      <c r="B881" s="40"/>
      <c r="C881" s="41"/>
      <c r="D881" s="213" t="s">
        <v>197</v>
      </c>
      <c r="E881" s="41"/>
      <c r="F881" s="214" t="s">
        <v>4347</v>
      </c>
      <c r="G881" s="41"/>
      <c r="H881" s="41"/>
      <c r="I881" s="215"/>
      <c r="J881" s="41"/>
      <c r="K881" s="41"/>
      <c r="L881" s="45"/>
      <c r="M881" s="216"/>
      <c r="N881" s="217"/>
      <c r="O881" s="92"/>
      <c r="P881" s="92"/>
      <c r="Q881" s="92"/>
      <c r="R881" s="92"/>
      <c r="S881" s="92"/>
      <c r="T881" s="93"/>
      <c r="U881" s="39"/>
      <c r="V881" s="39"/>
      <c r="W881" s="39"/>
      <c r="X881" s="39"/>
      <c r="Y881" s="39"/>
      <c r="Z881" s="39"/>
      <c r="AA881" s="39"/>
      <c r="AB881" s="39"/>
      <c r="AC881" s="39"/>
      <c r="AD881" s="39"/>
      <c r="AE881" s="39"/>
      <c r="AT881" s="18" t="s">
        <v>197</v>
      </c>
      <c r="AU881" s="18" t="s">
        <v>85</v>
      </c>
    </row>
    <row r="882" s="10" customFormat="1">
      <c r="A882" s="10"/>
      <c r="B882" s="218"/>
      <c r="C882" s="219"/>
      <c r="D882" s="213" t="s">
        <v>199</v>
      </c>
      <c r="E882" s="220" t="s">
        <v>1</v>
      </c>
      <c r="F882" s="221" t="s">
        <v>3936</v>
      </c>
      <c r="G882" s="219"/>
      <c r="H882" s="220" t="s">
        <v>1</v>
      </c>
      <c r="I882" s="222"/>
      <c r="J882" s="219"/>
      <c r="K882" s="219"/>
      <c r="L882" s="223"/>
      <c r="M882" s="224"/>
      <c r="N882" s="225"/>
      <c r="O882" s="225"/>
      <c r="P882" s="225"/>
      <c r="Q882" s="225"/>
      <c r="R882" s="225"/>
      <c r="S882" s="225"/>
      <c r="T882" s="226"/>
      <c r="U882" s="10"/>
      <c r="V882" s="10"/>
      <c r="W882" s="10"/>
      <c r="X882" s="10"/>
      <c r="Y882" s="10"/>
      <c r="Z882" s="10"/>
      <c r="AA882" s="10"/>
      <c r="AB882" s="10"/>
      <c r="AC882" s="10"/>
      <c r="AD882" s="10"/>
      <c r="AE882" s="10"/>
      <c r="AT882" s="227" t="s">
        <v>199</v>
      </c>
      <c r="AU882" s="227" t="s">
        <v>85</v>
      </c>
      <c r="AV882" s="10" t="s">
        <v>83</v>
      </c>
      <c r="AW882" s="10" t="s">
        <v>32</v>
      </c>
      <c r="AX882" s="10" t="s">
        <v>76</v>
      </c>
      <c r="AY882" s="227" t="s">
        <v>195</v>
      </c>
    </row>
    <row r="883" s="10" customFormat="1">
      <c r="A883" s="10"/>
      <c r="B883" s="218"/>
      <c r="C883" s="219"/>
      <c r="D883" s="213" t="s">
        <v>199</v>
      </c>
      <c r="E883" s="220" t="s">
        <v>1</v>
      </c>
      <c r="F883" s="221" t="s">
        <v>4039</v>
      </c>
      <c r="G883" s="219"/>
      <c r="H883" s="220" t="s">
        <v>1</v>
      </c>
      <c r="I883" s="222"/>
      <c r="J883" s="219"/>
      <c r="K883" s="219"/>
      <c r="L883" s="223"/>
      <c r="M883" s="224"/>
      <c r="N883" s="225"/>
      <c r="O883" s="225"/>
      <c r="P883" s="225"/>
      <c r="Q883" s="225"/>
      <c r="R883" s="225"/>
      <c r="S883" s="225"/>
      <c r="T883" s="226"/>
      <c r="U883" s="10"/>
      <c r="V883" s="10"/>
      <c r="W883" s="10"/>
      <c r="X883" s="10"/>
      <c r="Y883" s="10"/>
      <c r="Z883" s="10"/>
      <c r="AA883" s="10"/>
      <c r="AB883" s="10"/>
      <c r="AC883" s="10"/>
      <c r="AD883" s="10"/>
      <c r="AE883" s="10"/>
      <c r="AT883" s="227" t="s">
        <v>199</v>
      </c>
      <c r="AU883" s="227" t="s">
        <v>85</v>
      </c>
      <c r="AV883" s="10" t="s">
        <v>83</v>
      </c>
      <c r="AW883" s="10" t="s">
        <v>32</v>
      </c>
      <c r="AX883" s="10" t="s">
        <v>76</v>
      </c>
      <c r="AY883" s="227" t="s">
        <v>195</v>
      </c>
    </row>
    <row r="884" s="11" customFormat="1">
      <c r="A884" s="11"/>
      <c r="B884" s="228"/>
      <c r="C884" s="229"/>
      <c r="D884" s="213" t="s">
        <v>199</v>
      </c>
      <c r="E884" s="230" t="s">
        <v>1</v>
      </c>
      <c r="F884" s="231" t="s">
        <v>4373</v>
      </c>
      <c r="G884" s="229"/>
      <c r="H884" s="232">
        <v>1020</v>
      </c>
      <c r="I884" s="233"/>
      <c r="J884" s="229"/>
      <c r="K884" s="229"/>
      <c r="L884" s="234"/>
      <c r="M884" s="235"/>
      <c r="N884" s="236"/>
      <c r="O884" s="236"/>
      <c r="P884" s="236"/>
      <c r="Q884" s="236"/>
      <c r="R884" s="236"/>
      <c r="S884" s="236"/>
      <c r="T884" s="237"/>
      <c r="U884" s="11"/>
      <c r="V884" s="11"/>
      <c r="W884" s="11"/>
      <c r="X884" s="11"/>
      <c r="Y884" s="11"/>
      <c r="Z884" s="11"/>
      <c r="AA884" s="11"/>
      <c r="AB884" s="11"/>
      <c r="AC884" s="11"/>
      <c r="AD884" s="11"/>
      <c r="AE884" s="11"/>
      <c r="AT884" s="238" t="s">
        <v>199</v>
      </c>
      <c r="AU884" s="238" t="s">
        <v>85</v>
      </c>
      <c r="AV884" s="11" t="s">
        <v>85</v>
      </c>
      <c r="AW884" s="11" t="s">
        <v>32</v>
      </c>
      <c r="AX884" s="11" t="s">
        <v>76</v>
      </c>
      <c r="AY884" s="238" t="s">
        <v>195</v>
      </c>
    </row>
    <row r="885" s="15" customFormat="1">
      <c r="A885" s="15"/>
      <c r="B885" s="287"/>
      <c r="C885" s="288"/>
      <c r="D885" s="213" t="s">
        <v>199</v>
      </c>
      <c r="E885" s="289" t="s">
        <v>1</v>
      </c>
      <c r="F885" s="290" t="s">
        <v>1422</v>
      </c>
      <c r="G885" s="288"/>
      <c r="H885" s="291">
        <v>1020</v>
      </c>
      <c r="I885" s="292"/>
      <c r="J885" s="288"/>
      <c r="K885" s="288"/>
      <c r="L885" s="293"/>
      <c r="M885" s="294"/>
      <c r="N885" s="295"/>
      <c r="O885" s="295"/>
      <c r="P885" s="295"/>
      <c r="Q885" s="295"/>
      <c r="R885" s="295"/>
      <c r="S885" s="295"/>
      <c r="T885" s="296"/>
      <c r="U885" s="15"/>
      <c r="V885" s="15"/>
      <c r="W885" s="15"/>
      <c r="X885" s="15"/>
      <c r="Y885" s="15"/>
      <c r="Z885" s="15"/>
      <c r="AA885" s="15"/>
      <c r="AB885" s="15"/>
      <c r="AC885" s="15"/>
      <c r="AD885" s="15"/>
      <c r="AE885" s="15"/>
      <c r="AT885" s="297" t="s">
        <v>199</v>
      </c>
      <c r="AU885" s="297" t="s">
        <v>85</v>
      </c>
      <c r="AV885" s="15" t="s">
        <v>234</v>
      </c>
      <c r="AW885" s="15" t="s">
        <v>32</v>
      </c>
      <c r="AX885" s="15" t="s">
        <v>83</v>
      </c>
      <c r="AY885" s="297" t="s">
        <v>195</v>
      </c>
    </row>
    <row r="886" s="2" customFormat="1" ht="24.15" customHeight="1">
      <c r="A886" s="39"/>
      <c r="B886" s="40"/>
      <c r="C886" s="262" t="s">
        <v>595</v>
      </c>
      <c r="D886" s="262" t="s">
        <v>224</v>
      </c>
      <c r="E886" s="263" t="s">
        <v>4374</v>
      </c>
      <c r="F886" s="264" t="s">
        <v>4375</v>
      </c>
      <c r="G886" s="265" t="s">
        <v>513</v>
      </c>
      <c r="H886" s="266">
        <v>1035.3</v>
      </c>
      <c r="I886" s="267"/>
      <c r="J886" s="268">
        <f>ROUND(I886*H886,2)</f>
        <v>0</v>
      </c>
      <c r="K886" s="264" t="s">
        <v>1412</v>
      </c>
      <c r="L886" s="269"/>
      <c r="M886" s="270" t="s">
        <v>1</v>
      </c>
      <c r="N886" s="271" t="s">
        <v>41</v>
      </c>
      <c r="O886" s="92"/>
      <c r="P886" s="209">
        <f>O886*H886</f>
        <v>0</v>
      </c>
      <c r="Q886" s="209">
        <v>0.0039699999999999996</v>
      </c>
      <c r="R886" s="209">
        <f>Q886*H886</f>
        <v>4.1101409999999996</v>
      </c>
      <c r="S886" s="209">
        <v>0</v>
      </c>
      <c r="T886" s="210">
        <f>S886*H886</f>
        <v>0</v>
      </c>
      <c r="U886" s="39"/>
      <c r="V886" s="39"/>
      <c r="W886" s="39"/>
      <c r="X886" s="39"/>
      <c r="Y886" s="39"/>
      <c r="Z886" s="39"/>
      <c r="AA886" s="39"/>
      <c r="AB886" s="39"/>
      <c r="AC886" s="39"/>
      <c r="AD886" s="39"/>
      <c r="AE886" s="39"/>
      <c r="AR886" s="211" t="s">
        <v>253</v>
      </c>
      <c r="AT886" s="211" t="s">
        <v>224</v>
      </c>
      <c r="AU886" s="211" t="s">
        <v>85</v>
      </c>
      <c r="AY886" s="18" t="s">
        <v>195</v>
      </c>
      <c r="BE886" s="212">
        <f>IF(N886="základní",J886,0)</f>
        <v>0</v>
      </c>
      <c r="BF886" s="212">
        <f>IF(N886="snížená",J886,0)</f>
        <v>0</v>
      </c>
      <c r="BG886" s="212">
        <f>IF(N886="zákl. přenesená",J886,0)</f>
        <v>0</v>
      </c>
      <c r="BH886" s="212">
        <f>IF(N886="sníž. přenesená",J886,0)</f>
        <v>0</v>
      </c>
      <c r="BI886" s="212">
        <f>IF(N886="nulová",J886,0)</f>
        <v>0</v>
      </c>
      <c r="BJ886" s="18" t="s">
        <v>83</v>
      </c>
      <c r="BK886" s="212">
        <f>ROUND(I886*H886,2)</f>
        <v>0</v>
      </c>
      <c r="BL886" s="18" t="s">
        <v>234</v>
      </c>
      <c r="BM886" s="211" t="s">
        <v>4376</v>
      </c>
    </row>
    <row r="887" s="2" customFormat="1">
      <c r="A887" s="39"/>
      <c r="B887" s="40"/>
      <c r="C887" s="41"/>
      <c r="D887" s="213" t="s">
        <v>197</v>
      </c>
      <c r="E887" s="41"/>
      <c r="F887" s="214" t="s">
        <v>4347</v>
      </c>
      <c r="G887" s="41"/>
      <c r="H887" s="41"/>
      <c r="I887" s="215"/>
      <c r="J887" s="41"/>
      <c r="K887" s="41"/>
      <c r="L887" s="45"/>
      <c r="M887" s="216"/>
      <c r="N887" s="217"/>
      <c r="O887" s="92"/>
      <c r="P887" s="92"/>
      <c r="Q887" s="92"/>
      <c r="R887" s="92"/>
      <c r="S887" s="92"/>
      <c r="T887" s="93"/>
      <c r="U887" s="39"/>
      <c r="V887" s="39"/>
      <c r="W887" s="39"/>
      <c r="X887" s="39"/>
      <c r="Y887" s="39"/>
      <c r="Z887" s="39"/>
      <c r="AA887" s="39"/>
      <c r="AB887" s="39"/>
      <c r="AC887" s="39"/>
      <c r="AD887" s="39"/>
      <c r="AE887" s="39"/>
      <c r="AT887" s="18" t="s">
        <v>197</v>
      </c>
      <c r="AU887" s="18" t="s">
        <v>85</v>
      </c>
    </row>
    <row r="888" s="11" customFormat="1">
      <c r="A888" s="11"/>
      <c r="B888" s="228"/>
      <c r="C888" s="229"/>
      <c r="D888" s="213" t="s">
        <v>199</v>
      </c>
      <c r="E888" s="229"/>
      <c r="F888" s="231" t="s">
        <v>4377</v>
      </c>
      <c r="G888" s="229"/>
      <c r="H888" s="232">
        <v>1035.3</v>
      </c>
      <c r="I888" s="233"/>
      <c r="J888" s="229"/>
      <c r="K888" s="229"/>
      <c r="L888" s="234"/>
      <c r="M888" s="235"/>
      <c r="N888" s="236"/>
      <c r="O888" s="236"/>
      <c r="P888" s="236"/>
      <c r="Q888" s="236"/>
      <c r="R888" s="236"/>
      <c r="S888" s="236"/>
      <c r="T888" s="237"/>
      <c r="U888" s="11"/>
      <c r="V888" s="11"/>
      <c r="W888" s="11"/>
      <c r="X888" s="11"/>
      <c r="Y888" s="11"/>
      <c r="Z888" s="11"/>
      <c r="AA888" s="11"/>
      <c r="AB888" s="11"/>
      <c r="AC888" s="11"/>
      <c r="AD888" s="11"/>
      <c r="AE888" s="11"/>
      <c r="AT888" s="238" t="s">
        <v>199</v>
      </c>
      <c r="AU888" s="238" t="s">
        <v>85</v>
      </c>
      <c r="AV888" s="11" t="s">
        <v>85</v>
      </c>
      <c r="AW888" s="11" t="s">
        <v>4</v>
      </c>
      <c r="AX888" s="11" t="s">
        <v>83</v>
      </c>
      <c r="AY888" s="238" t="s">
        <v>195</v>
      </c>
    </row>
    <row r="889" s="2" customFormat="1" ht="24.15" customHeight="1">
      <c r="A889" s="39"/>
      <c r="B889" s="40"/>
      <c r="C889" s="200" t="s">
        <v>598</v>
      </c>
      <c r="D889" s="200" t="s">
        <v>191</v>
      </c>
      <c r="E889" s="201" t="s">
        <v>4378</v>
      </c>
      <c r="F889" s="202" t="s">
        <v>4379</v>
      </c>
      <c r="G889" s="203" t="s">
        <v>513</v>
      </c>
      <c r="H889" s="204">
        <v>172</v>
      </c>
      <c r="I889" s="205"/>
      <c r="J889" s="206">
        <f>ROUND(I889*H889,2)</f>
        <v>0</v>
      </c>
      <c r="K889" s="202" t="s">
        <v>1412</v>
      </c>
      <c r="L889" s="45"/>
      <c r="M889" s="207" t="s">
        <v>1</v>
      </c>
      <c r="N889" s="208" t="s">
        <v>41</v>
      </c>
      <c r="O889" s="92"/>
      <c r="P889" s="209">
        <f>O889*H889</f>
        <v>0</v>
      </c>
      <c r="Q889" s="209">
        <v>0</v>
      </c>
      <c r="R889" s="209">
        <f>Q889*H889</f>
        <v>0</v>
      </c>
      <c r="S889" s="209">
        <v>0.0054999999999999997</v>
      </c>
      <c r="T889" s="210">
        <f>S889*H889</f>
        <v>0.94599999999999995</v>
      </c>
      <c r="U889" s="39"/>
      <c r="V889" s="39"/>
      <c r="W889" s="39"/>
      <c r="X889" s="39"/>
      <c r="Y889" s="39"/>
      <c r="Z889" s="39"/>
      <c r="AA889" s="39"/>
      <c r="AB889" s="39"/>
      <c r="AC889" s="39"/>
      <c r="AD889" s="39"/>
      <c r="AE889" s="39"/>
      <c r="AR889" s="211" t="s">
        <v>234</v>
      </c>
      <c r="AT889" s="211" t="s">
        <v>191</v>
      </c>
      <c r="AU889" s="211" t="s">
        <v>85</v>
      </c>
      <c r="AY889" s="18" t="s">
        <v>195</v>
      </c>
      <c r="BE889" s="212">
        <f>IF(N889="základní",J889,0)</f>
        <v>0</v>
      </c>
      <c r="BF889" s="212">
        <f>IF(N889="snížená",J889,0)</f>
        <v>0</v>
      </c>
      <c r="BG889" s="212">
        <f>IF(N889="zákl. přenesená",J889,0)</f>
        <v>0</v>
      </c>
      <c r="BH889" s="212">
        <f>IF(N889="sníž. přenesená",J889,0)</f>
        <v>0</v>
      </c>
      <c r="BI889" s="212">
        <f>IF(N889="nulová",J889,0)</f>
        <v>0</v>
      </c>
      <c r="BJ889" s="18" t="s">
        <v>83</v>
      </c>
      <c r="BK889" s="212">
        <f>ROUND(I889*H889,2)</f>
        <v>0</v>
      </c>
      <c r="BL889" s="18" t="s">
        <v>234</v>
      </c>
      <c r="BM889" s="211" t="s">
        <v>4380</v>
      </c>
    </row>
    <row r="890" s="10" customFormat="1">
      <c r="A890" s="10"/>
      <c r="B890" s="218"/>
      <c r="C890" s="219"/>
      <c r="D890" s="213" t="s">
        <v>199</v>
      </c>
      <c r="E890" s="220" t="s">
        <v>1</v>
      </c>
      <c r="F890" s="221" t="s">
        <v>3936</v>
      </c>
      <c r="G890" s="219"/>
      <c r="H890" s="220" t="s">
        <v>1</v>
      </c>
      <c r="I890" s="222"/>
      <c r="J890" s="219"/>
      <c r="K890" s="219"/>
      <c r="L890" s="223"/>
      <c r="M890" s="224"/>
      <c r="N890" s="225"/>
      <c r="O890" s="225"/>
      <c r="P890" s="225"/>
      <c r="Q890" s="225"/>
      <c r="R890" s="225"/>
      <c r="S890" s="225"/>
      <c r="T890" s="226"/>
      <c r="U890" s="10"/>
      <c r="V890" s="10"/>
      <c r="W890" s="10"/>
      <c r="X890" s="10"/>
      <c r="Y890" s="10"/>
      <c r="Z890" s="10"/>
      <c r="AA890" s="10"/>
      <c r="AB890" s="10"/>
      <c r="AC890" s="10"/>
      <c r="AD890" s="10"/>
      <c r="AE890" s="10"/>
      <c r="AT890" s="227" t="s">
        <v>199</v>
      </c>
      <c r="AU890" s="227" t="s">
        <v>85</v>
      </c>
      <c r="AV890" s="10" t="s">
        <v>83</v>
      </c>
      <c r="AW890" s="10" t="s">
        <v>32</v>
      </c>
      <c r="AX890" s="10" t="s">
        <v>76</v>
      </c>
      <c r="AY890" s="227" t="s">
        <v>195</v>
      </c>
    </row>
    <row r="891" s="10" customFormat="1">
      <c r="A891" s="10"/>
      <c r="B891" s="218"/>
      <c r="C891" s="219"/>
      <c r="D891" s="213" t="s">
        <v>199</v>
      </c>
      <c r="E891" s="220" t="s">
        <v>1</v>
      </c>
      <c r="F891" s="221" t="s">
        <v>4381</v>
      </c>
      <c r="G891" s="219"/>
      <c r="H891" s="220" t="s">
        <v>1</v>
      </c>
      <c r="I891" s="222"/>
      <c r="J891" s="219"/>
      <c r="K891" s="219"/>
      <c r="L891" s="223"/>
      <c r="M891" s="224"/>
      <c r="N891" s="225"/>
      <c r="O891" s="225"/>
      <c r="P891" s="225"/>
      <c r="Q891" s="225"/>
      <c r="R891" s="225"/>
      <c r="S891" s="225"/>
      <c r="T891" s="226"/>
      <c r="U891" s="10"/>
      <c r="V891" s="10"/>
      <c r="W891" s="10"/>
      <c r="X891" s="10"/>
      <c r="Y891" s="10"/>
      <c r="Z891" s="10"/>
      <c r="AA891" s="10"/>
      <c r="AB891" s="10"/>
      <c r="AC891" s="10"/>
      <c r="AD891" s="10"/>
      <c r="AE891" s="10"/>
      <c r="AT891" s="227" t="s">
        <v>199</v>
      </c>
      <c r="AU891" s="227" t="s">
        <v>85</v>
      </c>
      <c r="AV891" s="10" t="s">
        <v>83</v>
      </c>
      <c r="AW891" s="10" t="s">
        <v>32</v>
      </c>
      <c r="AX891" s="10" t="s">
        <v>76</v>
      </c>
      <c r="AY891" s="227" t="s">
        <v>195</v>
      </c>
    </row>
    <row r="892" s="11" customFormat="1">
      <c r="A892" s="11"/>
      <c r="B892" s="228"/>
      <c r="C892" s="229"/>
      <c r="D892" s="213" t="s">
        <v>199</v>
      </c>
      <c r="E892" s="230" t="s">
        <v>1</v>
      </c>
      <c r="F892" s="231" t="s">
        <v>4382</v>
      </c>
      <c r="G892" s="229"/>
      <c r="H892" s="232">
        <v>160</v>
      </c>
      <c r="I892" s="233"/>
      <c r="J892" s="229"/>
      <c r="K892" s="229"/>
      <c r="L892" s="234"/>
      <c r="M892" s="235"/>
      <c r="N892" s="236"/>
      <c r="O892" s="236"/>
      <c r="P892" s="236"/>
      <c r="Q892" s="236"/>
      <c r="R892" s="236"/>
      <c r="S892" s="236"/>
      <c r="T892" s="237"/>
      <c r="U892" s="11"/>
      <c r="V892" s="11"/>
      <c r="W892" s="11"/>
      <c r="X892" s="11"/>
      <c r="Y892" s="11"/>
      <c r="Z892" s="11"/>
      <c r="AA892" s="11"/>
      <c r="AB892" s="11"/>
      <c r="AC892" s="11"/>
      <c r="AD892" s="11"/>
      <c r="AE892" s="11"/>
      <c r="AT892" s="238" t="s">
        <v>199</v>
      </c>
      <c r="AU892" s="238" t="s">
        <v>85</v>
      </c>
      <c r="AV892" s="11" t="s">
        <v>85</v>
      </c>
      <c r="AW892" s="11" t="s">
        <v>32</v>
      </c>
      <c r="AX892" s="11" t="s">
        <v>76</v>
      </c>
      <c r="AY892" s="238" t="s">
        <v>195</v>
      </c>
    </row>
    <row r="893" s="10" customFormat="1">
      <c r="A893" s="10"/>
      <c r="B893" s="218"/>
      <c r="C893" s="219"/>
      <c r="D893" s="213" t="s">
        <v>199</v>
      </c>
      <c r="E893" s="220" t="s">
        <v>1</v>
      </c>
      <c r="F893" s="221" t="s">
        <v>4383</v>
      </c>
      <c r="G893" s="219"/>
      <c r="H893" s="220" t="s">
        <v>1</v>
      </c>
      <c r="I893" s="222"/>
      <c r="J893" s="219"/>
      <c r="K893" s="219"/>
      <c r="L893" s="223"/>
      <c r="M893" s="224"/>
      <c r="N893" s="225"/>
      <c r="O893" s="225"/>
      <c r="P893" s="225"/>
      <c r="Q893" s="225"/>
      <c r="R893" s="225"/>
      <c r="S893" s="225"/>
      <c r="T893" s="226"/>
      <c r="U893" s="10"/>
      <c r="V893" s="10"/>
      <c r="W893" s="10"/>
      <c r="X893" s="10"/>
      <c r="Y893" s="10"/>
      <c r="Z893" s="10"/>
      <c r="AA893" s="10"/>
      <c r="AB893" s="10"/>
      <c r="AC893" s="10"/>
      <c r="AD893" s="10"/>
      <c r="AE893" s="10"/>
      <c r="AT893" s="227" t="s">
        <v>199</v>
      </c>
      <c r="AU893" s="227" t="s">
        <v>85</v>
      </c>
      <c r="AV893" s="10" t="s">
        <v>83</v>
      </c>
      <c r="AW893" s="10" t="s">
        <v>32</v>
      </c>
      <c r="AX893" s="10" t="s">
        <v>76</v>
      </c>
      <c r="AY893" s="227" t="s">
        <v>195</v>
      </c>
    </row>
    <row r="894" s="11" customFormat="1">
      <c r="A894" s="11"/>
      <c r="B894" s="228"/>
      <c r="C894" s="229"/>
      <c r="D894" s="213" t="s">
        <v>199</v>
      </c>
      <c r="E894" s="230" t="s">
        <v>1</v>
      </c>
      <c r="F894" s="231" t="s">
        <v>4364</v>
      </c>
      <c r="G894" s="229"/>
      <c r="H894" s="232">
        <v>12</v>
      </c>
      <c r="I894" s="233"/>
      <c r="J894" s="229"/>
      <c r="K894" s="229"/>
      <c r="L894" s="234"/>
      <c r="M894" s="235"/>
      <c r="N894" s="236"/>
      <c r="O894" s="236"/>
      <c r="P894" s="236"/>
      <c r="Q894" s="236"/>
      <c r="R894" s="236"/>
      <c r="S894" s="236"/>
      <c r="T894" s="237"/>
      <c r="U894" s="11"/>
      <c r="V894" s="11"/>
      <c r="W894" s="11"/>
      <c r="X894" s="11"/>
      <c r="Y894" s="11"/>
      <c r="Z894" s="11"/>
      <c r="AA894" s="11"/>
      <c r="AB894" s="11"/>
      <c r="AC894" s="11"/>
      <c r="AD894" s="11"/>
      <c r="AE894" s="11"/>
      <c r="AT894" s="238" t="s">
        <v>199</v>
      </c>
      <c r="AU894" s="238" t="s">
        <v>85</v>
      </c>
      <c r="AV894" s="11" t="s">
        <v>85</v>
      </c>
      <c r="AW894" s="11" t="s">
        <v>32</v>
      </c>
      <c r="AX894" s="11" t="s">
        <v>76</v>
      </c>
      <c r="AY894" s="238" t="s">
        <v>195</v>
      </c>
    </row>
    <row r="895" s="15" customFormat="1">
      <c r="A895" s="15"/>
      <c r="B895" s="287"/>
      <c r="C895" s="288"/>
      <c r="D895" s="213" t="s">
        <v>199</v>
      </c>
      <c r="E895" s="289" t="s">
        <v>1</v>
      </c>
      <c r="F895" s="290" t="s">
        <v>1422</v>
      </c>
      <c r="G895" s="288"/>
      <c r="H895" s="291">
        <v>172</v>
      </c>
      <c r="I895" s="292"/>
      <c r="J895" s="288"/>
      <c r="K895" s="288"/>
      <c r="L895" s="293"/>
      <c r="M895" s="294"/>
      <c r="N895" s="295"/>
      <c r="O895" s="295"/>
      <c r="P895" s="295"/>
      <c r="Q895" s="295"/>
      <c r="R895" s="295"/>
      <c r="S895" s="295"/>
      <c r="T895" s="296"/>
      <c r="U895" s="15"/>
      <c r="V895" s="15"/>
      <c r="W895" s="15"/>
      <c r="X895" s="15"/>
      <c r="Y895" s="15"/>
      <c r="Z895" s="15"/>
      <c r="AA895" s="15"/>
      <c r="AB895" s="15"/>
      <c r="AC895" s="15"/>
      <c r="AD895" s="15"/>
      <c r="AE895" s="15"/>
      <c r="AT895" s="297" t="s">
        <v>199</v>
      </c>
      <c r="AU895" s="297" t="s">
        <v>85</v>
      </c>
      <c r="AV895" s="15" t="s">
        <v>234</v>
      </c>
      <c r="AW895" s="15" t="s">
        <v>32</v>
      </c>
      <c r="AX895" s="15" t="s">
        <v>83</v>
      </c>
      <c r="AY895" s="297" t="s">
        <v>195</v>
      </c>
    </row>
    <row r="896" s="2" customFormat="1" ht="33" customHeight="1">
      <c r="A896" s="39"/>
      <c r="B896" s="40"/>
      <c r="C896" s="200" t="s">
        <v>601</v>
      </c>
      <c r="D896" s="200" t="s">
        <v>191</v>
      </c>
      <c r="E896" s="201" t="s">
        <v>4384</v>
      </c>
      <c r="F896" s="202" t="s">
        <v>4385</v>
      </c>
      <c r="G896" s="203" t="s">
        <v>513</v>
      </c>
      <c r="H896" s="204">
        <v>24</v>
      </c>
      <c r="I896" s="205"/>
      <c r="J896" s="206">
        <f>ROUND(I896*H896,2)</f>
        <v>0</v>
      </c>
      <c r="K896" s="202" t="s">
        <v>1412</v>
      </c>
      <c r="L896" s="45"/>
      <c r="M896" s="207" t="s">
        <v>1</v>
      </c>
      <c r="N896" s="208" t="s">
        <v>41</v>
      </c>
      <c r="O896" s="92"/>
      <c r="P896" s="209">
        <f>O896*H896</f>
        <v>0</v>
      </c>
      <c r="Q896" s="209">
        <v>0</v>
      </c>
      <c r="R896" s="209">
        <f>Q896*H896</f>
        <v>0</v>
      </c>
      <c r="S896" s="209">
        <v>0</v>
      </c>
      <c r="T896" s="210">
        <f>S896*H896</f>
        <v>0</v>
      </c>
      <c r="U896" s="39"/>
      <c r="V896" s="39"/>
      <c r="W896" s="39"/>
      <c r="X896" s="39"/>
      <c r="Y896" s="39"/>
      <c r="Z896" s="39"/>
      <c r="AA896" s="39"/>
      <c r="AB896" s="39"/>
      <c r="AC896" s="39"/>
      <c r="AD896" s="39"/>
      <c r="AE896" s="39"/>
      <c r="AR896" s="211" t="s">
        <v>234</v>
      </c>
      <c r="AT896" s="211" t="s">
        <v>191</v>
      </c>
      <c r="AU896" s="211" t="s">
        <v>85</v>
      </c>
      <c r="AY896" s="18" t="s">
        <v>195</v>
      </c>
      <c r="BE896" s="212">
        <f>IF(N896="základní",J896,0)</f>
        <v>0</v>
      </c>
      <c r="BF896" s="212">
        <f>IF(N896="snížená",J896,0)</f>
        <v>0</v>
      </c>
      <c r="BG896" s="212">
        <f>IF(N896="zákl. přenesená",J896,0)</f>
        <v>0</v>
      </c>
      <c r="BH896" s="212">
        <f>IF(N896="sníž. přenesená",J896,0)</f>
        <v>0</v>
      </c>
      <c r="BI896" s="212">
        <f>IF(N896="nulová",J896,0)</f>
        <v>0</v>
      </c>
      <c r="BJ896" s="18" t="s">
        <v>83</v>
      </c>
      <c r="BK896" s="212">
        <f>ROUND(I896*H896,2)</f>
        <v>0</v>
      </c>
      <c r="BL896" s="18" t="s">
        <v>234</v>
      </c>
      <c r="BM896" s="211" t="s">
        <v>4386</v>
      </c>
    </row>
    <row r="897" s="10" customFormat="1">
      <c r="A897" s="10"/>
      <c r="B897" s="218"/>
      <c r="C897" s="219"/>
      <c r="D897" s="213" t="s">
        <v>199</v>
      </c>
      <c r="E897" s="220" t="s">
        <v>1</v>
      </c>
      <c r="F897" s="221" t="s">
        <v>3936</v>
      </c>
      <c r="G897" s="219"/>
      <c r="H897" s="220" t="s">
        <v>1</v>
      </c>
      <c r="I897" s="222"/>
      <c r="J897" s="219"/>
      <c r="K897" s="219"/>
      <c r="L897" s="223"/>
      <c r="M897" s="224"/>
      <c r="N897" s="225"/>
      <c r="O897" s="225"/>
      <c r="P897" s="225"/>
      <c r="Q897" s="225"/>
      <c r="R897" s="225"/>
      <c r="S897" s="225"/>
      <c r="T897" s="226"/>
      <c r="U897" s="10"/>
      <c r="V897" s="10"/>
      <c r="W897" s="10"/>
      <c r="X897" s="10"/>
      <c r="Y897" s="10"/>
      <c r="Z897" s="10"/>
      <c r="AA897" s="10"/>
      <c r="AB897" s="10"/>
      <c r="AC897" s="10"/>
      <c r="AD897" s="10"/>
      <c r="AE897" s="10"/>
      <c r="AT897" s="227" t="s">
        <v>199</v>
      </c>
      <c r="AU897" s="227" t="s">
        <v>85</v>
      </c>
      <c r="AV897" s="10" t="s">
        <v>83</v>
      </c>
      <c r="AW897" s="10" t="s">
        <v>32</v>
      </c>
      <c r="AX897" s="10" t="s">
        <v>76</v>
      </c>
      <c r="AY897" s="227" t="s">
        <v>195</v>
      </c>
    </row>
    <row r="898" s="10" customFormat="1">
      <c r="A898" s="10"/>
      <c r="B898" s="218"/>
      <c r="C898" s="219"/>
      <c r="D898" s="213" t="s">
        <v>199</v>
      </c>
      <c r="E898" s="220" t="s">
        <v>1</v>
      </c>
      <c r="F898" s="221" t="s">
        <v>4387</v>
      </c>
      <c r="G898" s="219"/>
      <c r="H898" s="220" t="s">
        <v>1</v>
      </c>
      <c r="I898" s="222"/>
      <c r="J898" s="219"/>
      <c r="K898" s="219"/>
      <c r="L898" s="223"/>
      <c r="M898" s="224"/>
      <c r="N898" s="225"/>
      <c r="O898" s="225"/>
      <c r="P898" s="225"/>
      <c r="Q898" s="225"/>
      <c r="R898" s="225"/>
      <c r="S898" s="225"/>
      <c r="T898" s="226"/>
      <c r="U898" s="10"/>
      <c r="V898" s="10"/>
      <c r="W898" s="10"/>
      <c r="X898" s="10"/>
      <c r="Y898" s="10"/>
      <c r="Z898" s="10"/>
      <c r="AA898" s="10"/>
      <c r="AB898" s="10"/>
      <c r="AC898" s="10"/>
      <c r="AD898" s="10"/>
      <c r="AE898" s="10"/>
      <c r="AT898" s="227" t="s">
        <v>199</v>
      </c>
      <c r="AU898" s="227" t="s">
        <v>85</v>
      </c>
      <c r="AV898" s="10" t="s">
        <v>83</v>
      </c>
      <c r="AW898" s="10" t="s">
        <v>32</v>
      </c>
      <c r="AX898" s="10" t="s">
        <v>76</v>
      </c>
      <c r="AY898" s="227" t="s">
        <v>195</v>
      </c>
    </row>
    <row r="899" s="11" customFormat="1">
      <c r="A899" s="11"/>
      <c r="B899" s="228"/>
      <c r="C899" s="229"/>
      <c r="D899" s="213" t="s">
        <v>199</v>
      </c>
      <c r="E899" s="230" t="s">
        <v>1</v>
      </c>
      <c r="F899" s="231" t="s">
        <v>4388</v>
      </c>
      <c r="G899" s="229"/>
      <c r="H899" s="232">
        <v>24</v>
      </c>
      <c r="I899" s="233"/>
      <c r="J899" s="229"/>
      <c r="K899" s="229"/>
      <c r="L899" s="234"/>
      <c r="M899" s="235"/>
      <c r="N899" s="236"/>
      <c r="O899" s="236"/>
      <c r="P899" s="236"/>
      <c r="Q899" s="236"/>
      <c r="R899" s="236"/>
      <c r="S899" s="236"/>
      <c r="T899" s="237"/>
      <c r="U899" s="11"/>
      <c r="V899" s="11"/>
      <c r="W899" s="11"/>
      <c r="X899" s="11"/>
      <c r="Y899" s="11"/>
      <c r="Z899" s="11"/>
      <c r="AA899" s="11"/>
      <c r="AB899" s="11"/>
      <c r="AC899" s="11"/>
      <c r="AD899" s="11"/>
      <c r="AE899" s="11"/>
      <c r="AT899" s="238" t="s">
        <v>199</v>
      </c>
      <c r="AU899" s="238" t="s">
        <v>85</v>
      </c>
      <c r="AV899" s="11" t="s">
        <v>85</v>
      </c>
      <c r="AW899" s="11" t="s">
        <v>32</v>
      </c>
      <c r="AX899" s="11" t="s">
        <v>76</v>
      </c>
      <c r="AY899" s="238" t="s">
        <v>195</v>
      </c>
    </row>
    <row r="900" s="15" customFormat="1">
      <c r="A900" s="15"/>
      <c r="B900" s="287"/>
      <c r="C900" s="288"/>
      <c r="D900" s="213" t="s">
        <v>199</v>
      </c>
      <c r="E900" s="289" t="s">
        <v>1</v>
      </c>
      <c r="F900" s="290" t="s">
        <v>1422</v>
      </c>
      <c r="G900" s="288"/>
      <c r="H900" s="291">
        <v>24</v>
      </c>
      <c r="I900" s="292"/>
      <c r="J900" s="288"/>
      <c r="K900" s="288"/>
      <c r="L900" s="293"/>
      <c r="M900" s="294"/>
      <c r="N900" s="295"/>
      <c r="O900" s="295"/>
      <c r="P900" s="295"/>
      <c r="Q900" s="295"/>
      <c r="R900" s="295"/>
      <c r="S900" s="295"/>
      <c r="T900" s="296"/>
      <c r="U900" s="15"/>
      <c r="V900" s="15"/>
      <c r="W900" s="15"/>
      <c r="X900" s="15"/>
      <c r="Y900" s="15"/>
      <c r="Z900" s="15"/>
      <c r="AA900" s="15"/>
      <c r="AB900" s="15"/>
      <c r="AC900" s="15"/>
      <c r="AD900" s="15"/>
      <c r="AE900" s="15"/>
      <c r="AT900" s="297" t="s">
        <v>199</v>
      </c>
      <c r="AU900" s="297" t="s">
        <v>85</v>
      </c>
      <c r="AV900" s="15" t="s">
        <v>234</v>
      </c>
      <c r="AW900" s="15" t="s">
        <v>32</v>
      </c>
      <c r="AX900" s="15" t="s">
        <v>83</v>
      </c>
      <c r="AY900" s="297" t="s">
        <v>195</v>
      </c>
    </row>
    <row r="901" s="2" customFormat="1" ht="24.15" customHeight="1">
      <c r="A901" s="39"/>
      <c r="B901" s="40"/>
      <c r="C901" s="262" t="s">
        <v>604</v>
      </c>
      <c r="D901" s="262" t="s">
        <v>224</v>
      </c>
      <c r="E901" s="263" t="s">
        <v>4389</v>
      </c>
      <c r="F901" s="264" t="s">
        <v>4390</v>
      </c>
      <c r="G901" s="265" t="s">
        <v>513</v>
      </c>
      <c r="H901" s="266">
        <v>24.359999999999999</v>
      </c>
      <c r="I901" s="267"/>
      <c r="J901" s="268">
        <f>ROUND(I901*H901,2)</f>
        <v>0</v>
      </c>
      <c r="K901" s="264" t="s">
        <v>1412</v>
      </c>
      <c r="L901" s="269"/>
      <c r="M901" s="270" t="s">
        <v>1</v>
      </c>
      <c r="N901" s="271" t="s">
        <v>41</v>
      </c>
      <c r="O901" s="92"/>
      <c r="P901" s="209">
        <f>O901*H901</f>
        <v>0</v>
      </c>
      <c r="Q901" s="209">
        <v>0.01328</v>
      </c>
      <c r="R901" s="209">
        <f>Q901*H901</f>
        <v>0.32350079999999998</v>
      </c>
      <c r="S901" s="209">
        <v>0</v>
      </c>
      <c r="T901" s="210">
        <f>S901*H901</f>
        <v>0</v>
      </c>
      <c r="U901" s="39"/>
      <c r="V901" s="39"/>
      <c r="W901" s="39"/>
      <c r="X901" s="39"/>
      <c r="Y901" s="39"/>
      <c r="Z901" s="39"/>
      <c r="AA901" s="39"/>
      <c r="AB901" s="39"/>
      <c r="AC901" s="39"/>
      <c r="AD901" s="39"/>
      <c r="AE901" s="39"/>
      <c r="AR901" s="211" t="s">
        <v>253</v>
      </c>
      <c r="AT901" s="211" t="s">
        <v>224</v>
      </c>
      <c r="AU901" s="211" t="s">
        <v>85</v>
      </c>
      <c r="AY901" s="18" t="s">
        <v>195</v>
      </c>
      <c r="BE901" s="212">
        <f>IF(N901="základní",J901,0)</f>
        <v>0</v>
      </c>
      <c r="BF901" s="212">
        <f>IF(N901="snížená",J901,0)</f>
        <v>0</v>
      </c>
      <c r="BG901" s="212">
        <f>IF(N901="zákl. přenesená",J901,0)</f>
        <v>0</v>
      </c>
      <c r="BH901" s="212">
        <f>IF(N901="sníž. přenesená",J901,0)</f>
        <v>0</v>
      </c>
      <c r="BI901" s="212">
        <f>IF(N901="nulová",J901,0)</f>
        <v>0</v>
      </c>
      <c r="BJ901" s="18" t="s">
        <v>83</v>
      </c>
      <c r="BK901" s="212">
        <f>ROUND(I901*H901,2)</f>
        <v>0</v>
      </c>
      <c r="BL901" s="18" t="s">
        <v>234</v>
      </c>
      <c r="BM901" s="211" t="s">
        <v>4391</v>
      </c>
    </row>
    <row r="902" s="11" customFormat="1">
      <c r="A902" s="11"/>
      <c r="B902" s="228"/>
      <c r="C902" s="229"/>
      <c r="D902" s="213" t="s">
        <v>199</v>
      </c>
      <c r="E902" s="229"/>
      <c r="F902" s="231" t="s">
        <v>4392</v>
      </c>
      <c r="G902" s="229"/>
      <c r="H902" s="232">
        <v>24.359999999999999</v>
      </c>
      <c r="I902" s="233"/>
      <c r="J902" s="229"/>
      <c r="K902" s="229"/>
      <c r="L902" s="234"/>
      <c r="M902" s="235"/>
      <c r="N902" s="236"/>
      <c r="O902" s="236"/>
      <c r="P902" s="236"/>
      <c r="Q902" s="236"/>
      <c r="R902" s="236"/>
      <c r="S902" s="236"/>
      <c r="T902" s="237"/>
      <c r="U902" s="11"/>
      <c r="V902" s="11"/>
      <c r="W902" s="11"/>
      <c r="X902" s="11"/>
      <c r="Y902" s="11"/>
      <c r="Z902" s="11"/>
      <c r="AA902" s="11"/>
      <c r="AB902" s="11"/>
      <c r="AC902" s="11"/>
      <c r="AD902" s="11"/>
      <c r="AE902" s="11"/>
      <c r="AT902" s="238" t="s">
        <v>199</v>
      </c>
      <c r="AU902" s="238" t="s">
        <v>85</v>
      </c>
      <c r="AV902" s="11" t="s">
        <v>85</v>
      </c>
      <c r="AW902" s="11" t="s">
        <v>4</v>
      </c>
      <c r="AX902" s="11" t="s">
        <v>83</v>
      </c>
      <c r="AY902" s="238" t="s">
        <v>195</v>
      </c>
    </row>
    <row r="903" s="2" customFormat="1" ht="33" customHeight="1">
      <c r="A903" s="39"/>
      <c r="B903" s="40"/>
      <c r="C903" s="200" t="s">
        <v>607</v>
      </c>
      <c r="D903" s="200" t="s">
        <v>191</v>
      </c>
      <c r="E903" s="201" t="s">
        <v>1832</v>
      </c>
      <c r="F903" s="202" t="s">
        <v>1833</v>
      </c>
      <c r="G903" s="203" t="s">
        <v>513</v>
      </c>
      <c r="H903" s="204">
        <v>4.0999999999999996</v>
      </c>
      <c r="I903" s="205"/>
      <c r="J903" s="206">
        <f>ROUND(I903*H903,2)</f>
        <v>0</v>
      </c>
      <c r="K903" s="202" t="s">
        <v>1412</v>
      </c>
      <c r="L903" s="45"/>
      <c r="M903" s="207" t="s">
        <v>1</v>
      </c>
      <c r="N903" s="208" t="s">
        <v>41</v>
      </c>
      <c r="O903" s="92"/>
      <c r="P903" s="209">
        <f>O903*H903</f>
        <v>0</v>
      </c>
      <c r="Q903" s="209">
        <v>2.0000000000000002E-05</v>
      </c>
      <c r="R903" s="209">
        <f>Q903*H903</f>
        <v>8.2000000000000001E-05</v>
      </c>
      <c r="S903" s="209">
        <v>0</v>
      </c>
      <c r="T903" s="210">
        <f>S903*H903</f>
        <v>0</v>
      </c>
      <c r="U903" s="39"/>
      <c r="V903" s="39"/>
      <c r="W903" s="39"/>
      <c r="X903" s="39"/>
      <c r="Y903" s="39"/>
      <c r="Z903" s="39"/>
      <c r="AA903" s="39"/>
      <c r="AB903" s="39"/>
      <c r="AC903" s="39"/>
      <c r="AD903" s="39"/>
      <c r="AE903" s="39"/>
      <c r="AR903" s="211" t="s">
        <v>234</v>
      </c>
      <c r="AT903" s="211" t="s">
        <v>191</v>
      </c>
      <c r="AU903" s="211" t="s">
        <v>85</v>
      </c>
      <c r="AY903" s="18" t="s">
        <v>195</v>
      </c>
      <c r="BE903" s="212">
        <f>IF(N903="základní",J903,0)</f>
        <v>0</v>
      </c>
      <c r="BF903" s="212">
        <f>IF(N903="snížená",J903,0)</f>
        <v>0</v>
      </c>
      <c r="BG903" s="212">
        <f>IF(N903="zákl. přenesená",J903,0)</f>
        <v>0</v>
      </c>
      <c r="BH903" s="212">
        <f>IF(N903="sníž. přenesená",J903,0)</f>
        <v>0</v>
      </c>
      <c r="BI903" s="212">
        <f>IF(N903="nulová",J903,0)</f>
        <v>0</v>
      </c>
      <c r="BJ903" s="18" t="s">
        <v>83</v>
      </c>
      <c r="BK903" s="212">
        <f>ROUND(I903*H903,2)</f>
        <v>0</v>
      </c>
      <c r="BL903" s="18" t="s">
        <v>234</v>
      </c>
      <c r="BM903" s="211" t="s">
        <v>4393</v>
      </c>
    </row>
    <row r="904" s="2" customFormat="1">
      <c r="A904" s="39"/>
      <c r="B904" s="40"/>
      <c r="C904" s="41"/>
      <c r="D904" s="213" t="s">
        <v>197</v>
      </c>
      <c r="E904" s="41"/>
      <c r="F904" s="214" t="s">
        <v>4347</v>
      </c>
      <c r="G904" s="41"/>
      <c r="H904" s="41"/>
      <c r="I904" s="215"/>
      <c r="J904" s="41"/>
      <c r="K904" s="41"/>
      <c r="L904" s="45"/>
      <c r="M904" s="216"/>
      <c r="N904" s="217"/>
      <c r="O904" s="92"/>
      <c r="P904" s="92"/>
      <c r="Q904" s="92"/>
      <c r="R904" s="92"/>
      <c r="S904" s="92"/>
      <c r="T904" s="93"/>
      <c r="U904" s="39"/>
      <c r="V904" s="39"/>
      <c r="W904" s="39"/>
      <c r="X904" s="39"/>
      <c r="Y904" s="39"/>
      <c r="Z904" s="39"/>
      <c r="AA904" s="39"/>
      <c r="AB904" s="39"/>
      <c r="AC904" s="39"/>
      <c r="AD904" s="39"/>
      <c r="AE904" s="39"/>
      <c r="AT904" s="18" t="s">
        <v>197</v>
      </c>
      <c r="AU904" s="18" t="s">
        <v>85</v>
      </c>
    </row>
    <row r="905" s="10" customFormat="1">
      <c r="A905" s="10"/>
      <c r="B905" s="218"/>
      <c r="C905" s="219"/>
      <c r="D905" s="213" t="s">
        <v>199</v>
      </c>
      <c r="E905" s="220" t="s">
        <v>1</v>
      </c>
      <c r="F905" s="221" t="s">
        <v>3936</v>
      </c>
      <c r="G905" s="219"/>
      <c r="H905" s="220" t="s">
        <v>1</v>
      </c>
      <c r="I905" s="222"/>
      <c r="J905" s="219"/>
      <c r="K905" s="219"/>
      <c r="L905" s="223"/>
      <c r="M905" s="224"/>
      <c r="N905" s="225"/>
      <c r="O905" s="225"/>
      <c r="P905" s="225"/>
      <c r="Q905" s="225"/>
      <c r="R905" s="225"/>
      <c r="S905" s="225"/>
      <c r="T905" s="226"/>
      <c r="U905" s="10"/>
      <c r="V905" s="10"/>
      <c r="W905" s="10"/>
      <c r="X905" s="10"/>
      <c r="Y905" s="10"/>
      <c r="Z905" s="10"/>
      <c r="AA905" s="10"/>
      <c r="AB905" s="10"/>
      <c r="AC905" s="10"/>
      <c r="AD905" s="10"/>
      <c r="AE905" s="10"/>
      <c r="AT905" s="227" t="s">
        <v>199</v>
      </c>
      <c r="AU905" s="227" t="s">
        <v>85</v>
      </c>
      <c r="AV905" s="10" t="s">
        <v>83</v>
      </c>
      <c r="AW905" s="10" t="s">
        <v>32</v>
      </c>
      <c r="AX905" s="10" t="s">
        <v>76</v>
      </c>
      <c r="AY905" s="227" t="s">
        <v>195</v>
      </c>
    </row>
    <row r="906" s="10" customFormat="1">
      <c r="A906" s="10"/>
      <c r="B906" s="218"/>
      <c r="C906" s="219"/>
      <c r="D906" s="213" t="s">
        <v>199</v>
      </c>
      <c r="E906" s="220" t="s">
        <v>1</v>
      </c>
      <c r="F906" s="221" t="s">
        <v>4394</v>
      </c>
      <c r="G906" s="219"/>
      <c r="H906" s="220" t="s">
        <v>1</v>
      </c>
      <c r="I906" s="222"/>
      <c r="J906" s="219"/>
      <c r="K906" s="219"/>
      <c r="L906" s="223"/>
      <c r="M906" s="224"/>
      <c r="N906" s="225"/>
      <c r="O906" s="225"/>
      <c r="P906" s="225"/>
      <c r="Q906" s="225"/>
      <c r="R906" s="225"/>
      <c r="S906" s="225"/>
      <c r="T906" s="226"/>
      <c r="U906" s="10"/>
      <c r="V906" s="10"/>
      <c r="W906" s="10"/>
      <c r="X906" s="10"/>
      <c r="Y906" s="10"/>
      <c r="Z906" s="10"/>
      <c r="AA906" s="10"/>
      <c r="AB906" s="10"/>
      <c r="AC906" s="10"/>
      <c r="AD906" s="10"/>
      <c r="AE906" s="10"/>
      <c r="AT906" s="227" t="s">
        <v>199</v>
      </c>
      <c r="AU906" s="227" t="s">
        <v>85</v>
      </c>
      <c r="AV906" s="10" t="s">
        <v>83</v>
      </c>
      <c r="AW906" s="10" t="s">
        <v>32</v>
      </c>
      <c r="AX906" s="10" t="s">
        <v>76</v>
      </c>
      <c r="AY906" s="227" t="s">
        <v>195</v>
      </c>
    </row>
    <row r="907" s="11" customFormat="1">
      <c r="A907" s="11"/>
      <c r="B907" s="228"/>
      <c r="C907" s="229"/>
      <c r="D907" s="213" t="s">
        <v>199</v>
      </c>
      <c r="E907" s="230" t="s">
        <v>1</v>
      </c>
      <c r="F907" s="231" t="s">
        <v>4395</v>
      </c>
      <c r="G907" s="229"/>
      <c r="H907" s="232">
        <v>4.0999999999999996</v>
      </c>
      <c r="I907" s="233"/>
      <c r="J907" s="229"/>
      <c r="K907" s="229"/>
      <c r="L907" s="234"/>
      <c r="M907" s="235"/>
      <c r="N907" s="236"/>
      <c r="O907" s="236"/>
      <c r="P907" s="236"/>
      <c r="Q907" s="236"/>
      <c r="R907" s="236"/>
      <c r="S907" s="236"/>
      <c r="T907" s="237"/>
      <c r="U907" s="11"/>
      <c r="V907" s="11"/>
      <c r="W907" s="11"/>
      <c r="X907" s="11"/>
      <c r="Y907" s="11"/>
      <c r="Z907" s="11"/>
      <c r="AA907" s="11"/>
      <c r="AB907" s="11"/>
      <c r="AC907" s="11"/>
      <c r="AD907" s="11"/>
      <c r="AE907" s="11"/>
      <c r="AT907" s="238" t="s">
        <v>199</v>
      </c>
      <c r="AU907" s="238" t="s">
        <v>85</v>
      </c>
      <c r="AV907" s="11" t="s">
        <v>85</v>
      </c>
      <c r="AW907" s="11" t="s">
        <v>32</v>
      </c>
      <c r="AX907" s="11" t="s">
        <v>76</v>
      </c>
      <c r="AY907" s="238" t="s">
        <v>195</v>
      </c>
    </row>
    <row r="908" s="15" customFormat="1">
      <c r="A908" s="15"/>
      <c r="B908" s="287"/>
      <c r="C908" s="288"/>
      <c r="D908" s="213" t="s">
        <v>199</v>
      </c>
      <c r="E908" s="289" t="s">
        <v>1</v>
      </c>
      <c r="F908" s="290" t="s">
        <v>1422</v>
      </c>
      <c r="G908" s="288"/>
      <c r="H908" s="291">
        <v>4.0999999999999996</v>
      </c>
      <c r="I908" s="292"/>
      <c r="J908" s="288"/>
      <c r="K908" s="288"/>
      <c r="L908" s="293"/>
      <c r="M908" s="294"/>
      <c r="N908" s="295"/>
      <c r="O908" s="295"/>
      <c r="P908" s="295"/>
      <c r="Q908" s="295"/>
      <c r="R908" s="295"/>
      <c r="S908" s="295"/>
      <c r="T908" s="296"/>
      <c r="U908" s="15"/>
      <c r="V908" s="15"/>
      <c r="W908" s="15"/>
      <c r="X908" s="15"/>
      <c r="Y908" s="15"/>
      <c r="Z908" s="15"/>
      <c r="AA908" s="15"/>
      <c r="AB908" s="15"/>
      <c r="AC908" s="15"/>
      <c r="AD908" s="15"/>
      <c r="AE908" s="15"/>
      <c r="AT908" s="297" t="s">
        <v>199</v>
      </c>
      <c r="AU908" s="297" t="s">
        <v>85</v>
      </c>
      <c r="AV908" s="15" t="s">
        <v>234</v>
      </c>
      <c r="AW908" s="15" t="s">
        <v>32</v>
      </c>
      <c r="AX908" s="15" t="s">
        <v>83</v>
      </c>
      <c r="AY908" s="297" t="s">
        <v>195</v>
      </c>
    </row>
    <row r="909" s="2" customFormat="1" ht="21.75" customHeight="1">
      <c r="A909" s="39"/>
      <c r="B909" s="40"/>
      <c r="C909" s="262" t="s">
        <v>610</v>
      </c>
      <c r="D909" s="262" t="s">
        <v>224</v>
      </c>
      <c r="E909" s="263" t="s">
        <v>1836</v>
      </c>
      <c r="F909" s="264" t="s">
        <v>1837</v>
      </c>
      <c r="G909" s="265" t="s">
        <v>513</v>
      </c>
      <c r="H909" s="266">
        <v>4.2229999999999999</v>
      </c>
      <c r="I909" s="267"/>
      <c r="J909" s="268">
        <f>ROUND(I909*H909,2)</f>
        <v>0</v>
      </c>
      <c r="K909" s="264" t="s">
        <v>1412</v>
      </c>
      <c r="L909" s="269"/>
      <c r="M909" s="270" t="s">
        <v>1</v>
      </c>
      <c r="N909" s="271" t="s">
        <v>41</v>
      </c>
      <c r="O909" s="92"/>
      <c r="P909" s="209">
        <f>O909*H909</f>
        <v>0</v>
      </c>
      <c r="Q909" s="209">
        <v>0.01052</v>
      </c>
      <c r="R909" s="209">
        <f>Q909*H909</f>
        <v>0.04442596</v>
      </c>
      <c r="S909" s="209">
        <v>0</v>
      </c>
      <c r="T909" s="210">
        <f>S909*H909</f>
        <v>0</v>
      </c>
      <c r="U909" s="39"/>
      <c r="V909" s="39"/>
      <c r="W909" s="39"/>
      <c r="X909" s="39"/>
      <c r="Y909" s="39"/>
      <c r="Z909" s="39"/>
      <c r="AA909" s="39"/>
      <c r="AB909" s="39"/>
      <c r="AC909" s="39"/>
      <c r="AD909" s="39"/>
      <c r="AE909" s="39"/>
      <c r="AR909" s="211" t="s">
        <v>253</v>
      </c>
      <c r="AT909" s="211" t="s">
        <v>224</v>
      </c>
      <c r="AU909" s="211" t="s">
        <v>85</v>
      </c>
      <c r="AY909" s="18" t="s">
        <v>195</v>
      </c>
      <c r="BE909" s="212">
        <f>IF(N909="základní",J909,0)</f>
        <v>0</v>
      </c>
      <c r="BF909" s="212">
        <f>IF(N909="snížená",J909,0)</f>
        <v>0</v>
      </c>
      <c r="BG909" s="212">
        <f>IF(N909="zákl. přenesená",J909,0)</f>
        <v>0</v>
      </c>
      <c r="BH909" s="212">
        <f>IF(N909="sníž. přenesená",J909,0)</f>
        <v>0</v>
      </c>
      <c r="BI909" s="212">
        <f>IF(N909="nulová",J909,0)</f>
        <v>0</v>
      </c>
      <c r="BJ909" s="18" t="s">
        <v>83</v>
      </c>
      <c r="BK909" s="212">
        <f>ROUND(I909*H909,2)</f>
        <v>0</v>
      </c>
      <c r="BL909" s="18" t="s">
        <v>234</v>
      </c>
      <c r="BM909" s="211" t="s">
        <v>4396</v>
      </c>
    </row>
    <row r="910" s="2" customFormat="1">
      <c r="A910" s="39"/>
      <c r="B910" s="40"/>
      <c r="C910" s="41"/>
      <c r="D910" s="213" t="s">
        <v>197</v>
      </c>
      <c r="E910" s="41"/>
      <c r="F910" s="214" t="s">
        <v>4347</v>
      </c>
      <c r="G910" s="41"/>
      <c r="H910" s="41"/>
      <c r="I910" s="215"/>
      <c r="J910" s="41"/>
      <c r="K910" s="41"/>
      <c r="L910" s="45"/>
      <c r="M910" s="216"/>
      <c r="N910" s="217"/>
      <c r="O910" s="92"/>
      <c r="P910" s="92"/>
      <c r="Q910" s="92"/>
      <c r="R910" s="92"/>
      <c r="S910" s="92"/>
      <c r="T910" s="93"/>
      <c r="U910" s="39"/>
      <c r="V910" s="39"/>
      <c r="W910" s="39"/>
      <c r="X910" s="39"/>
      <c r="Y910" s="39"/>
      <c r="Z910" s="39"/>
      <c r="AA910" s="39"/>
      <c r="AB910" s="39"/>
      <c r="AC910" s="39"/>
      <c r="AD910" s="39"/>
      <c r="AE910" s="39"/>
      <c r="AT910" s="18" t="s">
        <v>197</v>
      </c>
      <c r="AU910" s="18" t="s">
        <v>85</v>
      </c>
    </row>
    <row r="911" s="11" customFormat="1">
      <c r="A911" s="11"/>
      <c r="B911" s="228"/>
      <c r="C911" s="229"/>
      <c r="D911" s="213" t="s">
        <v>199</v>
      </c>
      <c r="E911" s="229"/>
      <c r="F911" s="231" t="s">
        <v>4397</v>
      </c>
      <c r="G911" s="229"/>
      <c r="H911" s="232">
        <v>4.2229999999999999</v>
      </c>
      <c r="I911" s="233"/>
      <c r="J911" s="229"/>
      <c r="K911" s="229"/>
      <c r="L911" s="234"/>
      <c r="M911" s="235"/>
      <c r="N911" s="236"/>
      <c r="O911" s="236"/>
      <c r="P911" s="236"/>
      <c r="Q911" s="236"/>
      <c r="R911" s="236"/>
      <c r="S911" s="236"/>
      <c r="T911" s="237"/>
      <c r="U911" s="11"/>
      <c r="V911" s="11"/>
      <c r="W911" s="11"/>
      <c r="X911" s="11"/>
      <c r="Y911" s="11"/>
      <c r="Z911" s="11"/>
      <c r="AA911" s="11"/>
      <c r="AB911" s="11"/>
      <c r="AC911" s="11"/>
      <c r="AD911" s="11"/>
      <c r="AE911" s="11"/>
      <c r="AT911" s="238" t="s">
        <v>199</v>
      </c>
      <c r="AU911" s="238" t="s">
        <v>85</v>
      </c>
      <c r="AV911" s="11" t="s">
        <v>85</v>
      </c>
      <c r="AW911" s="11" t="s">
        <v>4</v>
      </c>
      <c r="AX911" s="11" t="s">
        <v>83</v>
      </c>
      <c r="AY911" s="238" t="s">
        <v>195</v>
      </c>
    </row>
    <row r="912" s="2" customFormat="1" ht="16.5" customHeight="1">
      <c r="A912" s="39"/>
      <c r="B912" s="40"/>
      <c r="C912" s="200" t="s">
        <v>613</v>
      </c>
      <c r="D912" s="200" t="s">
        <v>191</v>
      </c>
      <c r="E912" s="201" t="s">
        <v>4398</v>
      </c>
      <c r="F912" s="202" t="s">
        <v>4399</v>
      </c>
      <c r="G912" s="203" t="s">
        <v>513</v>
      </c>
      <c r="H912" s="204">
        <v>77.519999999999996</v>
      </c>
      <c r="I912" s="205"/>
      <c r="J912" s="206">
        <f>ROUND(I912*H912,2)</f>
        <v>0</v>
      </c>
      <c r="K912" s="202" t="s">
        <v>1412</v>
      </c>
      <c r="L912" s="45"/>
      <c r="M912" s="207" t="s">
        <v>1</v>
      </c>
      <c r="N912" s="208" t="s">
        <v>41</v>
      </c>
      <c r="O912" s="92"/>
      <c r="P912" s="209">
        <f>O912*H912</f>
        <v>0</v>
      </c>
      <c r="Q912" s="209">
        <v>0</v>
      </c>
      <c r="R912" s="209">
        <f>Q912*H912</f>
        <v>0</v>
      </c>
      <c r="S912" s="209">
        <v>0</v>
      </c>
      <c r="T912" s="210">
        <f>S912*H912</f>
        <v>0</v>
      </c>
      <c r="U912" s="39"/>
      <c r="V912" s="39"/>
      <c r="W912" s="39"/>
      <c r="X912" s="39"/>
      <c r="Y912" s="39"/>
      <c r="Z912" s="39"/>
      <c r="AA912" s="39"/>
      <c r="AB912" s="39"/>
      <c r="AC912" s="39"/>
      <c r="AD912" s="39"/>
      <c r="AE912" s="39"/>
      <c r="AR912" s="211" t="s">
        <v>234</v>
      </c>
      <c r="AT912" s="211" t="s">
        <v>191</v>
      </c>
      <c r="AU912" s="211" t="s">
        <v>85</v>
      </c>
      <c r="AY912" s="18" t="s">
        <v>195</v>
      </c>
      <c r="BE912" s="212">
        <f>IF(N912="základní",J912,0)</f>
        <v>0</v>
      </c>
      <c r="BF912" s="212">
        <f>IF(N912="snížená",J912,0)</f>
        <v>0</v>
      </c>
      <c r="BG912" s="212">
        <f>IF(N912="zákl. přenesená",J912,0)</f>
        <v>0</v>
      </c>
      <c r="BH912" s="212">
        <f>IF(N912="sníž. přenesená",J912,0)</f>
        <v>0</v>
      </c>
      <c r="BI912" s="212">
        <f>IF(N912="nulová",J912,0)</f>
        <v>0</v>
      </c>
      <c r="BJ912" s="18" t="s">
        <v>83</v>
      </c>
      <c r="BK912" s="212">
        <f>ROUND(I912*H912,2)</f>
        <v>0</v>
      </c>
      <c r="BL912" s="18" t="s">
        <v>234</v>
      </c>
      <c r="BM912" s="211" t="s">
        <v>4400</v>
      </c>
    </row>
    <row r="913" s="10" customFormat="1">
      <c r="A913" s="10"/>
      <c r="B913" s="218"/>
      <c r="C913" s="219"/>
      <c r="D913" s="213" t="s">
        <v>199</v>
      </c>
      <c r="E913" s="220" t="s">
        <v>1</v>
      </c>
      <c r="F913" s="221" t="s">
        <v>3936</v>
      </c>
      <c r="G913" s="219"/>
      <c r="H913" s="220" t="s">
        <v>1</v>
      </c>
      <c r="I913" s="222"/>
      <c r="J913" s="219"/>
      <c r="K913" s="219"/>
      <c r="L913" s="223"/>
      <c r="M913" s="224"/>
      <c r="N913" s="225"/>
      <c r="O913" s="225"/>
      <c r="P913" s="225"/>
      <c r="Q913" s="225"/>
      <c r="R913" s="225"/>
      <c r="S913" s="225"/>
      <c r="T913" s="226"/>
      <c r="U913" s="10"/>
      <c r="V913" s="10"/>
      <c r="W913" s="10"/>
      <c r="X913" s="10"/>
      <c r="Y913" s="10"/>
      <c r="Z913" s="10"/>
      <c r="AA913" s="10"/>
      <c r="AB913" s="10"/>
      <c r="AC913" s="10"/>
      <c r="AD913" s="10"/>
      <c r="AE913" s="10"/>
      <c r="AT913" s="227" t="s">
        <v>199</v>
      </c>
      <c r="AU913" s="227" t="s">
        <v>85</v>
      </c>
      <c r="AV913" s="10" t="s">
        <v>83</v>
      </c>
      <c r="AW913" s="10" t="s">
        <v>32</v>
      </c>
      <c r="AX913" s="10" t="s">
        <v>76</v>
      </c>
      <c r="AY913" s="227" t="s">
        <v>195</v>
      </c>
    </row>
    <row r="914" s="10" customFormat="1">
      <c r="A914" s="10"/>
      <c r="B914" s="218"/>
      <c r="C914" s="219"/>
      <c r="D914" s="213" t="s">
        <v>199</v>
      </c>
      <c r="E914" s="220" t="s">
        <v>1</v>
      </c>
      <c r="F914" s="221" t="s">
        <v>4043</v>
      </c>
      <c r="G914" s="219"/>
      <c r="H914" s="220" t="s">
        <v>1</v>
      </c>
      <c r="I914" s="222"/>
      <c r="J914" s="219"/>
      <c r="K914" s="219"/>
      <c r="L914" s="223"/>
      <c r="M914" s="224"/>
      <c r="N914" s="225"/>
      <c r="O914" s="225"/>
      <c r="P914" s="225"/>
      <c r="Q914" s="225"/>
      <c r="R914" s="225"/>
      <c r="S914" s="225"/>
      <c r="T914" s="226"/>
      <c r="U914" s="10"/>
      <c r="V914" s="10"/>
      <c r="W914" s="10"/>
      <c r="X914" s="10"/>
      <c r="Y914" s="10"/>
      <c r="Z914" s="10"/>
      <c r="AA914" s="10"/>
      <c r="AB914" s="10"/>
      <c r="AC914" s="10"/>
      <c r="AD914" s="10"/>
      <c r="AE914" s="10"/>
      <c r="AT914" s="227" t="s">
        <v>199</v>
      </c>
      <c r="AU914" s="227" t="s">
        <v>85</v>
      </c>
      <c r="AV914" s="10" t="s">
        <v>83</v>
      </c>
      <c r="AW914" s="10" t="s">
        <v>32</v>
      </c>
      <c r="AX914" s="10" t="s">
        <v>76</v>
      </c>
      <c r="AY914" s="227" t="s">
        <v>195</v>
      </c>
    </row>
    <row r="915" s="11" customFormat="1">
      <c r="A915" s="11"/>
      <c r="B915" s="228"/>
      <c r="C915" s="229"/>
      <c r="D915" s="213" t="s">
        <v>199</v>
      </c>
      <c r="E915" s="230" t="s">
        <v>1</v>
      </c>
      <c r="F915" s="231" t="s">
        <v>4348</v>
      </c>
      <c r="G915" s="229"/>
      <c r="H915" s="232">
        <v>77.519999999999996</v>
      </c>
      <c r="I915" s="233"/>
      <c r="J915" s="229"/>
      <c r="K915" s="229"/>
      <c r="L915" s="234"/>
      <c r="M915" s="235"/>
      <c r="N915" s="236"/>
      <c r="O915" s="236"/>
      <c r="P915" s="236"/>
      <c r="Q915" s="236"/>
      <c r="R915" s="236"/>
      <c r="S915" s="236"/>
      <c r="T915" s="237"/>
      <c r="U915" s="11"/>
      <c r="V915" s="11"/>
      <c r="W915" s="11"/>
      <c r="X915" s="11"/>
      <c r="Y915" s="11"/>
      <c r="Z915" s="11"/>
      <c r="AA915" s="11"/>
      <c r="AB915" s="11"/>
      <c r="AC915" s="11"/>
      <c r="AD915" s="11"/>
      <c r="AE915" s="11"/>
      <c r="AT915" s="238" t="s">
        <v>199</v>
      </c>
      <c r="AU915" s="238" t="s">
        <v>85</v>
      </c>
      <c r="AV915" s="11" t="s">
        <v>85</v>
      </c>
      <c r="AW915" s="11" t="s">
        <v>32</v>
      </c>
      <c r="AX915" s="11" t="s">
        <v>83</v>
      </c>
      <c r="AY915" s="238" t="s">
        <v>195</v>
      </c>
    </row>
    <row r="916" s="2" customFormat="1" ht="21.75" customHeight="1">
      <c r="A916" s="39"/>
      <c r="B916" s="40"/>
      <c r="C916" s="200" t="s">
        <v>616</v>
      </c>
      <c r="D916" s="200" t="s">
        <v>191</v>
      </c>
      <c r="E916" s="201" t="s">
        <v>4401</v>
      </c>
      <c r="F916" s="202" t="s">
        <v>4402</v>
      </c>
      <c r="G916" s="203" t="s">
        <v>513</v>
      </c>
      <c r="H916" s="204">
        <v>1972.54</v>
      </c>
      <c r="I916" s="205"/>
      <c r="J916" s="206">
        <f>ROUND(I916*H916,2)</f>
        <v>0</v>
      </c>
      <c r="K916" s="202" t="s">
        <v>1412</v>
      </c>
      <c r="L916" s="45"/>
      <c r="M916" s="207" t="s">
        <v>1</v>
      </c>
      <c r="N916" s="208" t="s">
        <v>41</v>
      </c>
      <c r="O916" s="92"/>
      <c r="P916" s="209">
        <f>O916*H916</f>
        <v>0</v>
      </c>
      <c r="Q916" s="209">
        <v>0</v>
      </c>
      <c r="R916" s="209">
        <f>Q916*H916</f>
        <v>0</v>
      </c>
      <c r="S916" s="209">
        <v>0</v>
      </c>
      <c r="T916" s="210">
        <f>S916*H916</f>
        <v>0</v>
      </c>
      <c r="U916" s="39"/>
      <c r="V916" s="39"/>
      <c r="W916" s="39"/>
      <c r="X916" s="39"/>
      <c r="Y916" s="39"/>
      <c r="Z916" s="39"/>
      <c r="AA916" s="39"/>
      <c r="AB916" s="39"/>
      <c r="AC916" s="39"/>
      <c r="AD916" s="39"/>
      <c r="AE916" s="39"/>
      <c r="AR916" s="211" t="s">
        <v>234</v>
      </c>
      <c r="AT916" s="211" t="s">
        <v>191</v>
      </c>
      <c r="AU916" s="211" t="s">
        <v>85</v>
      </c>
      <c r="AY916" s="18" t="s">
        <v>195</v>
      </c>
      <c r="BE916" s="212">
        <f>IF(N916="základní",J916,0)</f>
        <v>0</v>
      </c>
      <c r="BF916" s="212">
        <f>IF(N916="snížená",J916,0)</f>
        <v>0</v>
      </c>
      <c r="BG916" s="212">
        <f>IF(N916="zákl. přenesená",J916,0)</f>
        <v>0</v>
      </c>
      <c r="BH916" s="212">
        <f>IF(N916="sníž. přenesená",J916,0)</f>
        <v>0</v>
      </c>
      <c r="BI916" s="212">
        <f>IF(N916="nulová",J916,0)</f>
        <v>0</v>
      </c>
      <c r="BJ916" s="18" t="s">
        <v>83</v>
      </c>
      <c r="BK916" s="212">
        <f>ROUND(I916*H916,2)</f>
        <v>0</v>
      </c>
      <c r="BL916" s="18" t="s">
        <v>234</v>
      </c>
      <c r="BM916" s="211" t="s">
        <v>4403</v>
      </c>
    </row>
    <row r="917" s="10" customFormat="1">
      <c r="A917" s="10"/>
      <c r="B917" s="218"/>
      <c r="C917" s="219"/>
      <c r="D917" s="213" t="s">
        <v>199</v>
      </c>
      <c r="E917" s="220" t="s">
        <v>1</v>
      </c>
      <c r="F917" s="221" t="s">
        <v>3936</v>
      </c>
      <c r="G917" s="219"/>
      <c r="H917" s="220" t="s">
        <v>1</v>
      </c>
      <c r="I917" s="222"/>
      <c r="J917" s="219"/>
      <c r="K917" s="219"/>
      <c r="L917" s="223"/>
      <c r="M917" s="224"/>
      <c r="N917" s="225"/>
      <c r="O917" s="225"/>
      <c r="P917" s="225"/>
      <c r="Q917" s="225"/>
      <c r="R917" s="225"/>
      <c r="S917" s="225"/>
      <c r="T917" s="226"/>
      <c r="U917" s="10"/>
      <c r="V917" s="10"/>
      <c r="W917" s="10"/>
      <c r="X917" s="10"/>
      <c r="Y917" s="10"/>
      <c r="Z917" s="10"/>
      <c r="AA917" s="10"/>
      <c r="AB917" s="10"/>
      <c r="AC917" s="10"/>
      <c r="AD917" s="10"/>
      <c r="AE917" s="10"/>
      <c r="AT917" s="227" t="s">
        <v>199</v>
      </c>
      <c r="AU917" s="227" t="s">
        <v>85</v>
      </c>
      <c r="AV917" s="10" t="s">
        <v>83</v>
      </c>
      <c r="AW917" s="10" t="s">
        <v>32</v>
      </c>
      <c r="AX917" s="10" t="s">
        <v>76</v>
      </c>
      <c r="AY917" s="227" t="s">
        <v>195</v>
      </c>
    </row>
    <row r="918" s="10" customFormat="1">
      <c r="A918" s="10"/>
      <c r="B918" s="218"/>
      <c r="C918" s="219"/>
      <c r="D918" s="213" t="s">
        <v>199</v>
      </c>
      <c r="E918" s="220" t="s">
        <v>1</v>
      </c>
      <c r="F918" s="221" t="s">
        <v>4039</v>
      </c>
      <c r="G918" s="219"/>
      <c r="H918" s="220" t="s">
        <v>1</v>
      </c>
      <c r="I918" s="222"/>
      <c r="J918" s="219"/>
      <c r="K918" s="219"/>
      <c r="L918" s="223"/>
      <c r="M918" s="224"/>
      <c r="N918" s="225"/>
      <c r="O918" s="225"/>
      <c r="P918" s="225"/>
      <c r="Q918" s="225"/>
      <c r="R918" s="225"/>
      <c r="S918" s="225"/>
      <c r="T918" s="226"/>
      <c r="U918" s="10"/>
      <c r="V918" s="10"/>
      <c r="W918" s="10"/>
      <c r="X918" s="10"/>
      <c r="Y918" s="10"/>
      <c r="Z918" s="10"/>
      <c r="AA918" s="10"/>
      <c r="AB918" s="10"/>
      <c r="AC918" s="10"/>
      <c r="AD918" s="10"/>
      <c r="AE918" s="10"/>
      <c r="AT918" s="227" t="s">
        <v>199</v>
      </c>
      <c r="AU918" s="227" t="s">
        <v>85</v>
      </c>
      <c r="AV918" s="10" t="s">
        <v>83</v>
      </c>
      <c r="AW918" s="10" t="s">
        <v>32</v>
      </c>
      <c r="AX918" s="10" t="s">
        <v>76</v>
      </c>
      <c r="AY918" s="227" t="s">
        <v>195</v>
      </c>
    </row>
    <row r="919" s="11" customFormat="1">
      <c r="A919" s="11"/>
      <c r="B919" s="228"/>
      <c r="C919" s="229"/>
      <c r="D919" s="213" t="s">
        <v>199</v>
      </c>
      <c r="E919" s="230" t="s">
        <v>1</v>
      </c>
      <c r="F919" s="231" t="s">
        <v>4404</v>
      </c>
      <c r="G919" s="229"/>
      <c r="H919" s="232">
        <v>1883.52</v>
      </c>
      <c r="I919" s="233"/>
      <c r="J919" s="229"/>
      <c r="K919" s="229"/>
      <c r="L919" s="234"/>
      <c r="M919" s="235"/>
      <c r="N919" s="236"/>
      <c r="O919" s="236"/>
      <c r="P919" s="236"/>
      <c r="Q919" s="236"/>
      <c r="R919" s="236"/>
      <c r="S919" s="236"/>
      <c r="T919" s="237"/>
      <c r="U919" s="11"/>
      <c r="V919" s="11"/>
      <c r="W919" s="11"/>
      <c r="X919" s="11"/>
      <c r="Y919" s="11"/>
      <c r="Z919" s="11"/>
      <c r="AA919" s="11"/>
      <c r="AB919" s="11"/>
      <c r="AC919" s="11"/>
      <c r="AD919" s="11"/>
      <c r="AE919" s="11"/>
      <c r="AT919" s="238" t="s">
        <v>199</v>
      </c>
      <c r="AU919" s="238" t="s">
        <v>85</v>
      </c>
      <c r="AV919" s="11" t="s">
        <v>85</v>
      </c>
      <c r="AW919" s="11" t="s">
        <v>32</v>
      </c>
      <c r="AX919" s="11" t="s">
        <v>76</v>
      </c>
      <c r="AY919" s="238" t="s">
        <v>195</v>
      </c>
    </row>
    <row r="920" s="10" customFormat="1">
      <c r="A920" s="10"/>
      <c r="B920" s="218"/>
      <c r="C920" s="219"/>
      <c r="D920" s="213" t="s">
        <v>199</v>
      </c>
      <c r="E920" s="220" t="s">
        <v>1</v>
      </c>
      <c r="F920" s="221" t="s">
        <v>4062</v>
      </c>
      <c r="G920" s="219"/>
      <c r="H920" s="220" t="s">
        <v>1</v>
      </c>
      <c r="I920" s="222"/>
      <c r="J920" s="219"/>
      <c r="K920" s="219"/>
      <c r="L920" s="223"/>
      <c r="M920" s="224"/>
      <c r="N920" s="225"/>
      <c r="O920" s="225"/>
      <c r="P920" s="225"/>
      <c r="Q920" s="225"/>
      <c r="R920" s="225"/>
      <c r="S920" s="225"/>
      <c r="T920" s="226"/>
      <c r="U920" s="10"/>
      <c r="V920" s="10"/>
      <c r="W920" s="10"/>
      <c r="X920" s="10"/>
      <c r="Y920" s="10"/>
      <c r="Z920" s="10"/>
      <c r="AA920" s="10"/>
      <c r="AB920" s="10"/>
      <c r="AC920" s="10"/>
      <c r="AD920" s="10"/>
      <c r="AE920" s="10"/>
      <c r="AT920" s="227" t="s">
        <v>199</v>
      </c>
      <c r="AU920" s="227" t="s">
        <v>85</v>
      </c>
      <c r="AV920" s="10" t="s">
        <v>83</v>
      </c>
      <c r="AW920" s="10" t="s">
        <v>32</v>
      </c>
      <c r="AX920" s="10" t="s">
        <v>76</v>
      </c>
      <c r="AY920" s="227" t="s">
        <v>195</v>
      </c>
    </row>
    <row r="921" s="11" customFormat="1">
      <c r="A921" s="11"/>
      <c r="B921" s="228"/>
      <c r="C921" s="229"/>
      <c r="D921" s="213" t="s">
        <v>199</v>
      </c>
      <c r="E921" s="230" t="s">
        <v>1</v>
      </c>
      <c r="F921" s="231" t="s">
        <v>4364</v>
      </c>
      <c r="G921" s="229"/>
      <c r="H921" s="232">
        <v>12</v>
      </c>
      <c r="I921" s="233"/>
      <c r="J921" s="229"/>
      <c r="K921" s="229"/>
      <c r="L921" s="234"/>
      <c r="M921" s="235"/>
      <c r="N921" s="236"/>
      <c r="O921" s="236"/>
      <c r="P921" s="236"/>
      <c r="Q921" s="236"/>
      <c r="R921" s="236"/>
      <c r="S921" s="236"/>
      <c r="T921" s="237"/>
      <c r="U921" s="11"/>
      <c r="V921" s="11"/>
      <c r="W921" s="11"/>
      <c r="X921" s="11"/>
      <c r="Y921" s="11"/>
      <c r="Z921" s="11"/>
      <c r="AA921" s="11"/>
      <c r="AB921" s="11"/>
      <c r="AC921" s="11"/>
      <c r="AD921" s="11"/>
      <c r="AE921" s="11"/>
      <c r="AT921" s="238" t="s">
        <v>199</v>
      </c>
      <c r="AU921" s="238" t="s">
        <v>85</v>
      </c>
      <c r="AV921" s="11" t="s">
        <v>85</v>
      </c>
      <c r="AW921" s="11" t="s">
        <v>32</v>
      </c>
      <c r="AX921" s="11" t="s">
        <v>76</v>
      </c>
      <c r="AY921" s="238" t="s">
        <v>195</v>
      </c>
    </row>
    <row r="922" s="10" customFormat="1">
      <c r="A922" s="10"/>
      <c r="B922" s="218"/>
      <c r="C922" s="219"/>
      <c r="D922" s="213" t="s">
        <v>199</v>
      </c>
      <c r="E922" s="220" t="s">
        <v>1</v>
      </c>
      <c r="F922" s="221" t="s">
        <v>4057</v>
      </c>
      <c r="G922" s="219"/>
      <c r="H922" s="220" t="s">
        <v>1</v>
      </c>
      <c r="I922" s="222"/>
      <c r="J922" s="219"/>
      <c r="K922" s="219"/>
      <c r="L922" s="223"/>
      <c r="M922" s="224"/>
      <c r="N922" s="225"/>
      <c r="O922" s="225"/>
      <c r="P922" s="225"/>
      <c r="Q922" s="225"/>
      <c r="R922" s="225"/>
      <c r="S922" s="225"/>
      <c r="T922" s="226"/>
      <c r="U922" s="10"/>
      <c r="V922" s="10"/>
      <c r="W922" s="10"/>
      <c r="X922" s="10"/>
      <c r="Y922" s="10"/>
      <c r="Z922" s="10"/>
      <c r="AA922" s="10"/>
      <c r="AB922" s="10"/>
      <c r="AC922" s="10"/>
      <c r="AD922" s="10"/>
      <c r="AE922" s="10"/>
      <c r="AT922" s="227" t="s">
        <v>199</v>
      </c>
      <c r="AU922" s="227" t="s">
        <v>85</v>
      </c>
      <c r="AV922" s="10" t="s">
        <v>83</v>
      </c>
      <c r="AW922" s="10" t="s">
        <v>32</v>
      </c>
      <c r="AX922" s="10" t="s">
        <v>76</v>
      </c>
      <c r="AY922" s="227" t="s">
        <v>195</v>
      </c>
    </row>
    <row r="923" s="11" customFormat="1">
      <c r="A923" s="11"/>
      <c r="B923" s="228"/>
      <c r="C923" s="229"/>
      <c r="D923" s="213" t="s">
        <v>199</v>
      </c>
      <c r="E923" s="230" t="s">
        <v>1</v>
      </c>
      <c r="F923" s="231" t="s">
        <v>4365</v>
      </c>
      <c r="G923" s="229"/>
      <c r="H923" s="232">
        <v>77.019999999999996</v>
      </c>
      <c r="I923" s="233"/>
      <c r="J923" s="229"/>
      <c r="K923" s="229"/>
      <c r="L923" s="234"/>
      <c r="M923" s="235"/>
      <c r="N923" s="236"/>
      <c r="O923" s="236"/>
      <c r="P923" s="236"/>
      <c r="Q923" s="236"/>
      <c r="R923" s="236"/>
      <c r="S923" s="236"/>
      <c r="T923" s="237"/>
      <c r="U923" s="11"/>
      <c r="V923" s="11"/>
      <c r="W923" s="11"/>
      <c r="X923" s="11"/>
      <c r="Y923" s="11"/>
      <c r="Z923" s="11"/>
      <c r="AA923" s="11"/>
      <c r="AB923" s="11"/>
      <c r="AC923" s="11"/>
      <c r="AD923" s="11"/>
      <c r="AE923" s="11"/>
      <c r="AT923" s="238" t="s">
        <v>199</v>
      </c>
      <c r="AU923" s="238" t="s">
        <v>85</v>
      </c>
      <c r="AV923" s="11" t="s">
        <v>85</v>
      </c>
      <c r="AW923" s="11" t="s">
        <v>32</v>
      </c>
      <c r="AX923" s="11" t="s">
        <v>76</v>
      </c>
      <c r="AY923" s="238" t="s">
        <v>195</v>
      </c>
    </row>
    <row r="924" s="15" customFormat="1">
      <c r="A924" s="15"/>
      <c r="B924" s="287"/>
      <c r="C924" s="288"/>
      <c r="D924" s="213" t="s">
        <v>199</v>
      </c>
      <c r="E924" s="289" t="s">
        <v>1</v>
      </c>
      <c r="F924" s="290" t="s">
        <v>1422</v>
      </c>
      <c r="G924" s="288"/>
      <c r="H924" s="291">
        <v>1972.54</v>
      </c>
      <c r="I924" s="292"/>
      <c r="J924" s="288"/>
      <c r="K924" s="288"/>
      <c r="L924" s="293"/>
      <c r="M924" s="294"/>
      <c r="N924" s="295"/>
      <c r="O924" s="295"/>
      <c r="P924" s="295"/>
      <c r="Q924" s="295"/>
      <c r="R924" s="295"/>
      <c r="S924" s="295"/>
      <c r="T924" s="296"/>
      <c r="U924" s="15"/>
      <c r="V924" s="15"/>
      <c r="W924" s="15"/>
      <c r="X924" s="15"/>
      <c r="Y924" s="15"/>
      <c r="Z924" s="15"/>
      <c r="AA924" s="15"/>
      <c r="AB924" s="15"/>
      <c r="AC924" s="15"/>
      <c r="AD924" s="15"/>
      <c r="AE924" s="15"/>
      <c r="AT924" s="297" t="s">
        <v>199</v>
      </c>
      <c r="AU924" s="297" t="s">
        <v>85</v>
      </c>
      <c r="AV924" s="15" t="s">
        <v>234</v>
      </c>
      <c r="AW924" s="15" t="s">
        <v>32</v>
      </c>
      <c r="AX924" s="15" t="s">
        <v>83</v>
      </c>
      <c r="AY924" s="297" t="s">
        <v>195</v>
      </c>
    </row>
    <row r="925" s="2" customFormat="1" ht="24.15" customHeight="1">
      <c r="A925" s="39"/>
      <c r="B925" s="40"/>
      <c r="C925" s="200" t="s">
        <v>619</v>
      </c>
      <c r="D925" s="200" t="s">
        <v>191</v>
      </c>
      <c r="E925" s="201" t="s">
        <v>1862</v>
      </c>
      <c r="F925" s="202" t="s">
        <v>1863</v>
      </c>
      <c r="G925" s="203" t="s">
        <v>1804</v>
      </c>
      <c r="H925" s="204">
        <v>2</v>
      </c>
      <c r="I925" s="205"/>
      <c r="J925" s="206">
        <f>ROUND(I925*H925,2)</f>
        <v>0</v>
      </c>
      <c r="K925" s="202" t="s">
        <v>1412</v>
      </c>
      <c r="L925" s="45"/>
      <c r="M925" s="207" t="s">
        <v>1</v>
      </c>
      <c r="N925" s="208" t="s">
        <v>41</v>
      </c>
      <c r="O925" s="92"/>
      <c r="P925" s="209">
        <f>O925*H925</f>
        <v>0</v>
      </c>
      <c r="Q925" s="209">
        <v>0.45937</v>
      </c>
      <c r="R925" s="209">
        <f>Q925*H925</f>
        <v>0.91874</v>
      </c>
      <c r="S925" s="209">
        <v>0</v>
      </c>
      <c r="T925" s="210">
        <f>S925*H925</f>
        <v>0</v>
      </c>
      <c r="U925" s="39"/>
      <c r="V925" s="39"/>
      <c r="W925" s="39"/>
      <c r="X925" s="39"/>
      <c r="Y925" s="39"/>
      <c r="Z925" s="39"/>
      <c r="AA925" s="39"/>
      <c r="AB925" s="39"/>
      <c r="AC925" s="39"/>
      <c r="AD925" s="39"/>
      <c r="AE925" s="39"/>
      <c r="AR925" s="211" t="s">
        <v>234</v>
      </c>
      <c r="AT925" s="211" t="s">
        <v>191</v>
      </c>
      <c r="AU925" s="211" t="s">
        <v>85</v>
      </c>
      <c r="AY925" s="18" t="s">
        <v>195</v>
      </c>
      <c r="BE925" s="212">
        <f>IF(N925="základní",J925,0)</f>
        <v>0</v>
      </c>
      <c r="BF925" s="212">
        <f>IF(N925="snížená",J925,0)</f>
        <v>0</v>
      </c>
      <c r="BG925" s="212">
        <f>IF(N925="zákl. přenesená",J925,0)</f>
        <v>0</v>
      </c>
      <c r="BH925" s="212">
        <f>IF(N925="sníž. přenesená",J925,0)</f>
        <v>0</v>
      </c>
      <c r="BI925" s="212">
        <f>IF(N925="nulová",J925,0)</f>
        <v>0</v>
      </c>
      <c r="BJ925" s="18" t="s">
        <v>83</v>
      </c>
      <c r="BK925" s="212">
        <f>ROUND(I925*H925,2)</f>
        <v>0</v>
      </c>
      <c r="BL925" s="18" t="s">
        <v>234</v>
      </c>
      <c r="BM925" s="211" t="s">
        <v>4405</v>
      </c>
    </row>
    <row r="926" s="2" customFormat="1" ht="24.15" customHeight="1">
      <c r="A926" s="39"/>
      <c r="B926" s="40"/>
      <c r="C926" s="200" t="s">
        <v>623</v>
      </c>
      <c r="D926" s="200" t="s">
        <v>191</v>
      </c>
      <c r="E926" s="201" t="s">
        <v>1869</v>
      </c>
      <c r="F926" s="202" t="s">
        <v>1870</v>
      </c>
      <c r="G926" s="203" t="s">
        <v>513</v>
      </c>
      <c r="H926" s="204">
        <v>4.0999999999999996</v>
      </c>
      <c r="I926" s="205"/>
      <c r="J926" s="206">
        <f>ROUND(I926*H926,2)</f>
        <v>0</v>
      </c>
      <c r="K926" s="202" t="s">
        <v>1412</v>
      </c>
      <c r="L926" s="45"/>
      <c r="M926" s="207" t="s">
        <v>1</v>
      </c>
      <c r="N926" s="208" t="s">
        <v>41</v>
      </c>
      <c r="O926" s="92"/>
      <c r="P926" s="209">
        <f>O926*H926</f>
        <v>0</v>
      </c>
      <c r="Q926" s="209">
        <v>0</v>
      </c>
      <c r="R926" s="209">
        <f>Q926*H926</f>
        <v>0</v>
      </c>
      <c r="S926" s="209">
        <v>0</v>
      </c>
      <c r="T926" s="210">
        <f>S926*H926</f>
        <v>0</v>
      </c>
      <c r="U926" s="39"/>
      <c r="V926" s="39"/>
      <c r="W926" s="39"/>
      <c r="X926" s="39"/>
      <c r="Y926" s="39"/>
      <c r="Z926" s="39"/>
      <c r="AA926" s="39"/>
      <c r="AB926" s="39"/>
      <c r="AC926" s="39"/>
      <c r="AD926" s="39"/>
      <c r="AE926" s="39"/>
      <c r="AR926" s="211" t="s">
        <v>234</v>
      </c>
      <c r="AT926" s="211" t="s">
        <v>191</v>
      </c>
      <c r="AU926" s="211" t="s">
        <v>85</v>
      </c>
      <c r="AY926" s="18" t="s">
        <v>195</v>
      </c>
      <c r="BE926" s="212">
        <f>IF(N926="základní",J926,0)</f>
        <v>0</v>
      </c>
      <c r="BF926" s="212">
        <f>IF(N926="snížená",J926,0)</f>
        <v>0</v>
      </c>
      <c r="BG926" s="212">
        <f>IF(N926="zákl. přenesená",J926,0)</f>
        <v>0</v>
      </c>
      <c r="BH926" s="212">
        <f>IF(N926="sníž. přenesená",J926,0)</f>
        <v>0</v>
      </c>
      <c r="BI926" s="212">
        <f>IF(N926="nulová",J926,0)</f>
        <v>0</v>
      </c>
      <c r="BJ926" s="18" t="s">
        <v>83</v>
      </c>
      <c r="BK926" s="212">
        <f>ROUND(I926*H926,2)</f>
        <v>0</v>
      </c>
      <c r="BL926" s="18" t="s">
        <v>234</v>
      </c>
      <c r="BM926" s="211" t="s">
        <v>4406</v>
      </c>
    </row>
    <row r="927" s="10" customFormat="1">
      <c r="A927" s="10"/>
      <c r="B927" s="218"/>
      <c r="C927" s="219"/>
      <c r="D927" s="213" t="s">
        <v>199</v>
      </c>
      <c r="E927" s="220" t="s">
        <v>1</v>
      </c>
      <c r="F927" s="221" t="s">
        <v>3936</v>
      </c>
      <c r="G927" s="219"/>
      <c r="H927" s="220" t="s">
        <v>1</v>
      </c>
      <c r="I927" s="222"/>
      <c r="J927" s="219"/>
      <c r="K927" s="219"/>
      <c r="L927" s="223"/>
      <c r="M927" s="224"/>
      <c r="N927" s="225"/>
      <c r="O927" s="225"/>
      <c r="P927" s="225"/>
      <c r="Q927" s="225"/>
      <c r="R927" s="225"/>
      <c r="S927" s="225"/>
      <c r="T927" s="226"/>
      <c r="U927" s="10"/>
      <c r="V927" s="10"/>
      <c r="W927" s="10"/>
      <c r="X927" s="10"/>
      <c r="Y927" s="10"/>
      <c r="Z927" s="10"/>
      <c r="AA927" s="10"/>
      <c r="AB927" s="10"/>
      <c r="AC927" s="10"/>
      <c r="AD927" s="10"/>
      <c r="AE927" s="10"/>
      <c r="AT927" s="227" t="s">
        <v>199</v>
      </c>
      <c r="AU927" s="227" t="s">
        <v>85</v>
      </c>
      <c r="AV927" s="10" t="s">
        <v>83</v>
      </c>
      <c r="AW927" s="10" t="s">
        <v>32</v>
      </c>
      <c r="AX927" s="10" t="s">
        <v>76</v>
      </c>
      <c r="AY927" s="227" t="s">
        <v>195</v>
      </c>
    </row>
    <row r="928" s="10" customFormat="1">
      <c r="A928" s="10"/>
      <c r="B928" s="218"/>
      <c r="C928" s="219"/>
      <c r="D928" s="213" t="s">
        <v>199</v>
      </c>
      <c r="E928" s="220" t="s">
        <v>1</v>
      </c>
      <c r="F928" s="221" t="s">
        <v>4407</v>
      </c>
      <c r="G928" s="219"/>
      <c r="H928" s="220" t="s">
        <v>1</v>
      </c>
      <c r="I928" s="222"/>
      <c r="J928" s="219"/>
      <c r="K928" s="219"/>
      <c r="L928" s="223"/>
      <c r="M928" s="224"/>
      <c r="N928" s="225"/>
      <c r="O928" s="225"/>
      <c r="P928" s="225"/>
      <c r="Q928" s="225"/>
      <c r="R928" s="225"/>
      <c r="S928" s="225"/>
      <c r="T928" s="226"/>
      <c r="U928" s="10"/>
      <c r="V928" s="10"/>
      <c r="W928" s="10"/>
      <c r="X928" s="10"/>
      <c r="Y928" s="10"/>
      <c r="Z928" s="10"/>
      <c r="AA928" s="10"/>
      <c r="AB928" s="10"/>
      <c r="AC928" s="10"/>
      <c r="AD928" s="10"/>
      <c r="AE928" s="10"/>
      <c r="AT928" s="227" t="s">
        <v>199</v>
      </c>
      <c r="AU928" s="227" t="s">
        <v>85</v>
      </c>
      <c r="AV928" s="10" t="s">
        <v>83</v>
      </c>
      <c r="AW928" s="10" t="s">
        <v>32</v>
      </c>
      <c r="AX928" s="10" t="s">
        <v>76</v>
      </c>
      <c r="AY928" s="227" t="s">
        <v>195</v>
      </c>
    </row>
    <row r="929" s="11" customFormat="1">
      <c r="A929" s="11"/>
      <c r="B929" s="228"/>
      <c r="C929" s="229"/>
      <c r="D929" s="213" t="s">
        <v>199</v>
      </c>
      <c r="E929" s="230" t="s">
        <v>1</v>
      </c>
      <c r="F929" s="231" t="s">
        <v>4395</v>
      </c>
      <c r="G929" s="229"/>
      <c r="H929" s="232">
        <v>4.0999999999999996</v>
      </c>
      <c r="I929" s="233"/>
      <c r="J929" s="229"/>
      <c r="K929" s="229"/>
      <c r="L929" s="234"/>
      <c r="M929" s="235"/>
      <c r="N929" s="236"/>
      <c r="O929" s="236"/>
      <c r="P929" s="236"/>
      <c r="Q929" s="236"/>
      <c r="R929" s="236"/>
      <c r="S929" s="236"/>
      <c r="T929" s="237"/>
      <c r="U929" s="11"/>
      <c r="V929" s="11"/>
      <c r="W929" s="11"/>
      <c r="X929" s="11"/>
      <c r="Y929" s="11"/>
      <c r="Z929" s="11"/>
      <c r="AA929" s="11"/>
      <c r="AB929" s="11"/>
      <c r="AC929" s="11"/>
      <c r="AD929" s="11"/>
      <c r="AE929" s="11"/>
      <c r="AT929" s="238" t="s">
        <v>199</v>
      </c>
      <c r="AU929" s="238" t="s">
        <v>85</v>
      </c>
      <c r="AV929" s="11" t="s">
        <v>85</v>
      </c>
      <c r="AW929" s="11" t="s">
        <v>32</v>
      </c>
      <c r="AX929" s="11" t="s">
        <v>83</v>
      </c>
      <c r="AY929" s="238" t="s">
        <v>195</v>
      </c>
    </row>
    <row r="930" s="2" customFormat="1" ht="16.5" customHeight="1">
      <c r="A930" s="39"/>
      <c r="B930" s="40"/>
      <c r="C930" s="200" t="s">
        <v>626</v>
      </c>
      <c r="D930" s="200" t="s">
        <v>191</v>
      </c>
      <c r="E930" s="201" t="s">
        <v>4408</v>
      </c>
      <c r="F930" s="202" t="s">
        <v>4409</v>
      </c>
      <c r="G930" s="203" t="s">
        <v>220</v>
      </c>
      <c r="H930" s="204">
        <v>1</v>
      </c>
      <c r="I930" s="205"/>
      <c r="J930" s="206">
        <f>ROUND(I930*H930,2)</f>
        <v>0</v>
      </c>
      <c r="K930" s="202" t="s">
        <v>1</v>
      </c>
      <c r="L930" s="45"/>
      <c r="M930" s="207" t="s">
        <v>1</v>
      </c>
      <c r="N930" s="208" t="s">
        <v>41</v>
      </c>
      <c r="O930" s="92"/>
      <c r="P930" s="209">
        <f>O930*H930</f>
        <v>0</v>
      </c>
      <c r="Q930" s="209">
        <v>3.5</v>
      </c>
      <c r="R930" s="209">
        <f>Q930*H930</f>
        <v>3.5</v>
      </c>
      <c r="S930" s="209">
        <v>0</v>
      </c>
      <c r="T930" s="210">
        <f>S930*H930</f>
        <v>0</v>
      </c>
      <c r="U930" s="39"/>
      <c r="V930" s="39"/>
      <c r="W930" s="39"/>
      <c r="X930" s="39"/>
      <c r="Y930" s="39"/>
      <c r="Z930" s="39"/>
      <c r="AA930" s="39"/>
      <c r="AB930" s="39"/>
      <c r="AC930" s="39"/>
      <c r="AD930" s="39"/>
      <c r="AE930" s="39"/>
      <c r="AR930" s="211" t="s">
        <v>234</v>
      </c>
      <c r="AT930" s="211" t="s">
        <v>191</v>
      </c>
      <c r="AU930" s="211" t="s">
        <v>85</v>
      </c>
      <c r="AY930" s="18" t="s">
        <v>195</v>
      </c>
      <c r="BE930" s="212">
        <f>IF(N930="základní",J930,0)</f>
        <v>0</v>
      </c>
      <c r="BF930" s="212">
        <f>IF(N930="snížená",J930,0)</f>
        <v>0</v>
      </c>
      <c r="BG930" s="212">
        <f>IF(N930="zákl. přenesená",J930,0)</f>
        <v>0</v>
      </c>
      <c r="BH930" s="212">
        <f>IF(N930="sníž. přenesená",J930,0)</f>
        <v>0</v>
      </c>
      <c r="BI930" s="212">
        <f>IF(N930="nulová",J930,0)</f>
        <v>0</v>
      </c>
      <c r="BJ930" s="18" t="s">
        <v>83</v>
      </c>
      <c r="BK930" s="212">
        <f>ROUND(I930*H930,2)</f>
        <v>0</v>
      </c>
      <c r="BL930" s="18" t="s">
        <v>234</v>
      </c>
      <c r="BM930" s="211" t="s">
        <v>4410</v>
      </c>
    </row>
    <row r="931" s="2" customFormat="1">
      <c r="A931" s="39"/>
      <c r="B931" s="40"/>
      <c r="C931" s="41"/>
      <c r="D931" s="213" t="s">
        <v>197</v>
      </c>
      <c r="E931" s="41"/>
      <c r="F931" s="214" t="s">
        <v>4411</v>
      </c>
      <c r="G931" s="41"/>
      <c r="H931" s="41"/>
      <c r="I931" s="215"/>
      <c r="J931" s="41"/>
      <c r="K931" s="41"/>
      <c r="L931" s="45"/>
      <c r="M931" s="216"/>
      <c r="N931" s="217"/>
      <c r="O931" s="92"/>
      <c r="P931" s="92"/>
      <c r="Q931" s="92"/>
      <c r="R931" s="92"/>
      <c r="S931" s="92"/>
      <c r="T931" s="93"/>
      <c r="U931" s="39"/>
      <c r="V931" s="39"/>
      <c r="W931" s="39"/>
      <c r="X931" s="39"/>
      <c r="Y931" s="39"/>
      <c r="Z931" s="39"/>
      <c r="AA931" s="39"/>
      <c r="AB931" s="39"/>
      <c r="AC931" s="39"/>
      <c r="AD931" s="39"/>
      <c r="AE931" s="39"/>
      <c r="AT931" s="18" t="s">
        <v>197</v>
      </c>
      <c r="AU931" s="18" t="s">
        <v>85</v>
      </c>
    </row>
    <row r="932" s="2" customFormat="1" ht="21.75" customHeight="1">
      <c r="A932" s="39"/>
      <c r="B932" s="40"/>
      <c r="C932" s="200" t="s">
        <v>629</v>
      </c>
      <c r="D932" s="200" t="s">
        <v>191</v>
      </c>
      <c r="E932" s="201" t="s">
        <v>4412</v>
      </c>
      <c r="F932" s="202" t="s">
        <v>4413</v>
      </c>
      <c r="G932" s="203" t="s">
        <v>220</v>
      </c>
      <c r="H932" s="204">
        <v>2</v>
      </c>
      <c r="I932" s="205"/>
      <c r="J932" s="206">
        <f>ROUND(I932*H932,2)</f>
        <v>0</v>
      </c>
      <c r="K932" s="202" t="s">
        <v>1</v>
      </c>
      <c r="L932" s="45"/>
      <c r="M932" s="207" t="s">
        <v>1</v>
      </c>
      <c r="N932" s="208" t="s">
        <v>41</v>
      </c>
      <c r="O932" s="92"/>
      <c r="P932" s="209">
        <f>O932*H932</f>
        <v>0</v>
      </c>
      <c r="Q932" s="209">
        <v>3.5</v>
      </c>
      <c r="R932" s="209">
        <f>Q932*H932</f>
        <v>7</v>
      </c>
      <c r="S932" s="209">
        <v>0</v>
      </c>
      <c r="T932" s="210">
        <f>S932*H932</f>
        <v>0</v>
      </c>
      <c r="U932" s="39"/>
      <c r="V932" s="39"/>
      <c r="W932" s="39"/>
      <c r="X932" s="39"/>
      <c r="Y932" s="39"/>
      <c r="Z932" s="39"/>
      <c r="AA932" s="39"/>
      <c r="AB932" s="39"/>
      <c r="AC932" s="39"/>
      <c r="AD932" s="39"/>
      <c r="AE932" s="39"/>
      <c r="AR932" s="211" t="s">
        <v>234</v>
      </c>
      <c r="AT932" s="211" t="s">
        <v>191</v>
      </c>
      <c r="AU932" s="211" t="s">
        <v>85</v>
      </c>
      <c r="AY932" s="18" t="s">
        <v>195</v>
      </c>
      <c r="BE932" s="212">
        <f>IF(N932="základní",J932,0)</f>
        <v>0</v>
      </c>
      <c r="BF932" s="212">
        <f>IF(N932="snížená",J932,0)</f>
        <v>0</v>
      </c>
      <c r="BG932" s="212">
        <f>IF(N932="zákl. přenesená",J932,0)</f>
        <v>0</v>
      </c>
      <c r="BH932" s="212">
        <f>IF(N932="sníž. přenesená",J932,0)</f>
        <v>0</v>
      </c>
      <c r="BI932" s="212">
        <f>IF(N932="nulová",J932,0)</f>
        <v>0</v>
      </c>
      <c r="BJ932" s="18" t="s">
        <v>83</v>
      </c>
      <c r="BK932" s="212">
        <f>ROUND(I932*H932,2)</f>
        <v>0</v>
      </c>
      <c r="BL932" s="18" t="s">
        <v>234</v>
      </c>
      <c r="BM932" s="211" t="s">
        <v>4414</v>
      </c>
    </row>
    <row r="933" s="2" customFormat="1">
      <c r="A933" s="39"/>
      <c r="B933" s="40"/>
      <c r="C933" s="41"/>
      <c r="D933" s="213" t="s">
        <v>197</v>
      </c>
      <c r="E933" s="41"/>
      <c r="F933" s="214" t="s">
        <v>4415</v>
      </c>
      <c r="G933" s="41"/>
      <c r="H933" s="41"/>
      <c r="I933" s="215"/>
      <c r="J933" s="41"/>
      <c r="K933" s="41"/>
      <c r="L933" s="45"/>
      <c r="M933" s="216"/>
      <c r="N933" s="217"/>
      <c r="O933" s="92"/>
      <c r="P933" s="92"/>
      <c r="Q933" s="92"/>
      <c r="R933" s="92"/>
      <c r="S933" s="92"/>
      <c r="T933" s="93"/>
      <c r="U933" s="39"/>
      <c r="V933" s="39"/>
      <c r="W933" s="39"/>
      <c r="X933" s="39"/>
      <c r="Y933" s="39"/>
      <c r="Z933" s="39"/>
      <c r="AA933" s="39"/>
      <c r="AB933" s="39"/>
      <c r="AC933" s="39"/>
      <c r="AD933" s="39"/>
      <c r="AE933" s="39"/>
      <c r="AT933" s="18" t="s">
        <v>197</v>
      </c>
      <c r="AU933" s="18" t="s">
        <v>85</v>
      </c>
    </row>
    <row r="934" s="10" customFormat="1">
      <c r="A934" s="10"/>
      <c r="B934" s="218"/>
      <c r="C934" s="219"/>
      <c r="D934" s="213" t="s">
        <v>199</v>
      </c>
      <c r="E934" s="220" t="s">
        <v>1</v>
      </c>
      <c r="F934" s="221" t="s">
        <v>3936</v>
      </c>
      <c r="G934" s="219"/>
      <c r="H934" s="220" t="s">
        <v>1</v>
      </c>
      <c r="I934" s="222"/>
      <c r="J934" s="219"/>
      <c r="K934" s="219"/>
      <c r="L934" s="223"/>
      <c r="M934" s="224"/>
      <c r="N934" s="225"/>
      <c r="O934" s="225"/>
      <c r="P934" s="225"/>
      <c r="Q934" s="225"/>
      <c r="R934" s="225"/>
      <c r="S934" s="225"/>
      <c r="T934" s="226"/>
      <c r="U934" s="10"/>
      <c r="V934" s="10"/>
      <c r="W934" s="10"/>
      <c r="X934" s="10"/>
      <c r="Y934" s="10"/>
      <c r="Z934" s="10"/>
      <c r="AA934" s="10"/>
      <c r="AB934" s="10"/>
      <c r="AC934" s="10"/>
      <c r="AD934" s="10"/>
      <c r="AE934" s="10"/>
      <c r="AT934" s="227" t="s">
        <v>199</v>
      </c>
      <c r="AU934" s="227" t="s">
        <v>85</v>
      </c>
      <c r="AV934" s="10" t="s">
        <v>83</v>
      </c>
      <c r="AW934" s="10" t="s">
        <v>32</v>
      </c>
      <c r="AX934" s="10" t="s">
        <v>76</v>
      </c>
      <c r="AY934" s="227" t="s">
        <v>195</v>
      </c>
    </row>
    <row r="935" s="10" customFormat="1">
      <c r="A935" s="10"/>
      <c r="B935" s="218"/>
      <c r="C935" s="219"/>
      <c r="D935" s="213" t="s">
        <v>199</v>
      </c>
      <c r="E935" s="220" t="s">
        <v>1</v>
      </c>
      <c r="F935" s="221" t="s">
        <v>4416</v>
      </c>
      <c r="G935" s="219"/>
      <c r="H935" s="220" t="s">
        <v>1</v>
      </c>
      <c r="I935" s="222"/>
      <c r="J935" s="219"/>
      <c r="K935" s="219"/>
      <c r="L935" s="223"/>
      <c r="M935" s="224"/>
      <c r="N935" s="225"/>
      <c r="O935" s="225"/>
      <c r="P935" s="225"/>
      <c r="Q935" s="225"/>
      <c r="R935" s="225"/>
      <c r="S935" s="225"/>
      <c r="T935" s="226"/>
      <c r="U935" s="10"/>
      <c r="V935" s="10"/>
      <c r="W935" s="10"/>
      <c r="X935" s="10"/>
      <c r="Y935" s="10"/>
      <c r="Z935" s="10"/>
      <c r="AA935" s="10"/>
      <c r="AB935" s="10"/>
      <c r="AC935" s="10"/>
      <c r="AD935" s="10"/>
      <c r="AE935" s="10"/>
      <c r="AT935" s="227" t="s">
        <v>199</v>
      </c>
      <c r="AU935" s="227" t="s">
        <v>85</v>
      </c>
      <c r="AV935" s="10" t="s">
        <v>83</v>
      </c>
      <c r="AW935" s="10" t="s">
        <v>32</v>
      </c>
      <c r="AX935" s="10" t="s">
        <v>76</v>
      </c>
      <c r="AY935" s="227" t="s">
        <v>195</v>
      </c>
    </row>
    <row r="936" s="11" customFormat="1">
      <c r="A936" s="11"/>
      <c r="B936" s="228"/>
      <c r="C936" s="229"/>
      <c r="D936" s="213" t="s">
        <v>199</v>
      </c>
      <c r="E936" s="230" t="s">
        <v>1</v>
      </c>
      <c r="F936" s="231" t="s">
        <v>85</v>
      </c>
      <c r="G936" s="229"/>
      <c r="H936" s="232">
        <v>2</v>
      </c>
      <c r="I936" s="233"/>
      <c r="J936" s="229"/>
      <c r="K936" s="229"/>
      <c r="L936" s="234"/>
      <c r="M936" s="235"/>
      <c r="N936" s="236"/>
      <c r="O936" s="236"/>
      <c r="P936" s="236"/>
      <c r="Q936" s="236"/>
      <c r="R936" s="236"/>
      <c r="S936" s="236"/>
      <c r="T936" s="237"/>
      <c r="U936" s="11"/>
      <c r="V936" s="11"/>
      <c r="W936" s="11"/>
      <c r="X936" s="11"/>
      <c r="Y936" s="11"/>
      <c r="Z936" s="11"/>
      <c r="AA936" s="11"/>
      <c r="AB936" s="11"/>
      <c r="AC936" s="11"/>
      <c r="AD936" s="11"/>
      <c r="AE936" s="11"/>
      <c r="AT936" s="238" t="s">
        <v>199</v>
      </c>
      <c r="AU936" s="238" t="s">
        <v>85</v>
      </c>
      <c r="AV936" s="11" t="s">
        <v>85</v>
      </c>
      <c r="AW936" s="11" t="s">
        <v>32</v>
      </c>
      <c r="AX936" s="11" t="s">
        <v>83</v>
      </c>
      <c r="AY936" s="238" t="s">
        <v>195</v>
      </c>
    </row>
    <row r="937" s="2" customFormat="1" ht="21.75" customHeight="1">
      <c r="A937" s="39"/>
      <c r="B937" s="40"/>
      <c r="C937" s="200" t="s">
        <v>632</v>
      </c>
      <c r="D937" s="200" t="s">
        <v>191</v>
      </c>
      <c r="E937" s="201" t="s">
        <v>4417</v>
      </c>
      <c r="F937" s="202" t="s">
        <v>4418</v>
      </c>
      <c r="G937" s="203" t="s">
        <v>220</v>
      </c>
      <c r="H937" s="204">
        <v>1</v>
      </c>
      <c r="I937" s="205"/>
      <c r="J937" s="206">
        <f>ROUND(I937*H937,2)</f>
        <v>0</v>
      </c>
      <c r="K937" s="202" t="s">
        <v>1</v>
      </c>
      <c r="L937" s="45"/>
      <c r="M937" s="207" t="s">
        <v>1</v>
      </c>
      <c r="N937" s="208" t="s">
        <v>41</v>
      </c>
      <c r="O937" s="92"/>
      <c r="P937" s="209">
        <f>O937*H937</f>
        <v>0</v>
      </c>
      <c r="Q937" s="209">
        <v>3.5</v>
      </c>
      <c r="R937" s="209">
        <f>Q937*H937</f>
        <v>3.5</v>
      </c>
      <c r="S937" s="209">
        <v>0</v>
      </c>
      <c r="T937" s="210">
        <f>S937*H937</f>
        <v>0</v>
      </c>
      <c r="U937" s="39"/>
      <c r="V937" s="39"/>
      <c r="W937" s="39"/>
      <c r="X937" s="39"/>
      <c r="Y937" s="39"/>
      <c r="Z937" s="39"/>
      <c r="AA937" s="39"/>
      <c r="AB937" s="39"/>
      <c r="AC937" s="39"/>
      <c r="AD937" s="39"/>
      <c r="AE937" s="39"/>
      <c r="AR937" s="211" t="s">
        <v>234</v>
      </c>
      <c r="AT937" s="211" t="s">
        <v>191</v>
      </c>
      <c r="AU937" s="211" t="s">
        <v>85</v>
      </c>
      <c r="AY937" s="18" t="s">
        <v>195</v>
      </c>
      <c r="BE937" s="212">
        <f>IF(N937="základní",J937,0)</f>
        <v>0</v>
      </c>
      <c r="BF937" s="212">
        <f>IF(N937="snížená",J937,0)</f>
        <v>0</v>
      </c>
      <c r="BG937" s="212">
        <f>IF(N937="zákl. přenesená",J937,0)</f>
        <v>0</v>
      </c>
      <c r="BH937" s="212">
        <f>IF(N937="sníž. přenesená",J937,0)</f>
        <v>0</v>
      </c>
      <c r="BI937" s="212">
        <f>IF(N937="nulová",J937,0)</f>
        <v>0</v>
      </c>
      <c r="BJ937" s="18" t="s">
        <v>83</v>
      </c>
      <c r="BK937" s="212">
        <f>ROUND(I937*H937,2)</f>
        <v>0</v>
      </c>
      <c r="BL937" s="18" t="s">
        <v>234</v>
      </c>
      <c r="BM937" s="211" t="s">
        <v>4419</v>
      </c>
    </row>
    <row r="938" s="2" customFormat="1">
      <c r="A938" s="39"/>
      <c r="B938" s="40"/>
      <c r="C938" s="41"/>
      <c r="D938" s="213" t="s">
        <v>197</v>
      </c>
      <c r="E938" s="41"/>
      <c r="F938" s="214" t="s">
        <v>4415</v>
      </c>
      <c r="G938" s="41"/>
      <c r="H938" s="41"/>
      <c r="I938" s="215"/>
      <c r="J938" s="41"/>
      <c r="K938" s="41"/>
      <c r="L938" s="45"/>
      <c r="M938" s="216"/>
      <c r="N938" s="217"/>
      <c r="O938" s="92"/>
      <c r="P938" s="92"/>
      <c r="Q938" s="92"/>
      <c r="R938" s="92"/>
      <c r="S938" s="92"/>
      <c r="T938" s="93"/>
      <c r="U938" s="39"/>
      <c r="V938" s="39"/>
      <c r="W938" s="39"/>
      <c r="X938" s="39"/>
      <c r="Y938" s="39"/>
      <c r="Z938" s="39"/>
      <c r="AA938" s="39"/>
      <c r="AB938" s="39"/>
      <c r="AC938" s="39"/>
      <c r="AD938" s="39"/>
      <c r="AE938" s="39"/>
      <c r="AT938" s="18" t="s">
        <v>197</v>
      </c>
      <c r="AU938" s="18" t="s">
        <v>85</v>
      </c>
    </row>
    <row r="939" s="10" customFormat="1">
      <c r="A939" s="10"/>
      <c r="B939" s="218"/>
      <c r="C939" s="219"/>
      <c r="D939" s="213" t="s">
        <v>199</v>
      </c>
      <c r="E939" s="220" t="s">
        <v>1</v>
      </c>
      <c r="F939" s="221" t="s">
        <v>3936</v>
      </c>
      <c r="G939" s="219"/>
      <c r="H939" s="220" t="s">
        <v>1</v>
      </c>
      <c r="I939" s="222"/>
      <c r="J939" s="219"/>
      <c r="K939" s="219"/>
      <c r="L939" s="223"/>
      <c r="M939" s="224"/>
      <c r="N939" s="225"/>
      <c r="O939" s="225"/>
      <c r="P939" s="225"/>
      <c r="Q939" s="225"/>
      <c r="R939" s="225"/>
      <c r="S939" s="225"/>
      <c r="T939" s="226"/>
      <c r="U939" s="10"/>
      <c r="V939" s="10"/>
      <c r="W939" s="10"/>
      <c r="X939" s="10"/>
      <c r="Y939" s="10"/>
      <c r="Z939" s="10"/>
      <c r="AA939" s="10"/>
      <c r="AB939" s="10"/>
      <c r="AC939" s="10"/>
      <c r="AD939" s="10"/>
      <c r="AE939" s="10"/>
      <c r="AT939" s="227" t="s">
        <v>199</v>
      </c>
      <c r="AU939" s="227" t="s">
        <v>85</v>
      </c>
      <c r="AV939" s="10" t="s">
        <v>83</v>
      </c>
      <c r="AW939" s="10" t="s">
        <v>32</v>
      </c>
      <c r="AX939" s="10" t="s">
        <v>76</v>
      </c>
      <c r="AY939" s="227" t="s">
        <v>195</v>
      </c>
    </row>
    <row r="940" s="10" customFormat="1">
      <c r="A940" s="10"/>
      <c r="B940" s="218"/>
      <c r="C940" s="219"/>
      <c r="D940" s="213" t="s">
        <v>199</v>
      </c>
      <c r="E940" s="220" t="s">
        <v>1</v>
      </c>
      <c r="F940" s="221" t="s">
        <v>4420</v>
      </c>
      <c r="G940" s="219"/>
      <c r="H940" s="220" t="s">
        <v>1</v>
      </c>
      <c r="I940" s="222"/>
      <c r="J940" s="219"/>
      <c r="K940" s="219"/>
      <c r="L940" s="223"/>
      <c r="M940" s="224"/>
      <c r="N940" s="225"/>
      <c r="O940" s="225"/>
      <c r="P940" s="225"/>
      <c r="Q940" s="225"/>
      <c r="R940" s="225"/>
      <c r="S940" s="225"/>
      <c r="T940" s="226"/>
      <c r="U940" s="10"/>
      <c r="V940" s="10"/>
      <c r="W940" s="10"/>
      <c r="X940" s="10"/>
      <c r="Y940" s="10"/>
      <c r="Z940" s="10"/>
      <c r="AA940" s="10"/>
      <c r="AB940" s="10"/>
      <c r="AC940" s="10"/>
      <c r="AD940" s="10"/>
      <c r="AE940" s="10"/>
      <c r="AT940" s="227" t="s">
        <v>199</v>
      </c>
      <c r="AU940" s="227" t="s">
        <v>85</v>
      </c>
      <c r="AV940" s="10" t="s">
        <v>83</v>
      </c>
      <c r="AW940" s="10" t="s">
        <v>32</v>
      </c>
      <c r="AX940" s="10" t="s">
        <v>76</v>
      </c>
      <c r="AY940" s="227" t="s">
        <v>195</v>
      </c>
    </row>
    <row r="941" s="11" customFormat="1">
      <c r="A941" s="11"/>
      <c r="B941" s="228"/>
      <c r="C941" s="229"/>
      <c r="D941" s="213" t="s">
        <v>199</v>
      </c>
      <c r="E941" s="230" t="s">
        <v>1</v>
      </c>
      <c r="F941" s="231" t="s">
        <v>83</v>
      </c>
      <c r="G941" s="229"/>
      <c r="H941" s="232">
        <v>1</v>
      </c>
      <c r="I941" s="233"/>
      <c r="J941" s="229"/>
      <c r="K941" s="229"/>
      <c r="L941" s="234"/>
      <c r="M941" s="235"/>
      <c r="N941" s="236"/>
      <c r="O941" s="236"/>
      <c r="P941" s="236"/>
      <c r="Q941" s="236"/>
      <c r="R941" s="236"/>
      <c r="S941" s="236"/>
      <c r="T941" s="237"/>
      <c r="U941" s="11"/>
      <c r="V941" s="11"/>
      <c r="W941" s="11"/>
      <c r="X941" s="11"/>
      <c r="Y941" s="11"/>
      <c r="Z941" s="11"/>
      <c r="AA941" s="11"/>
      <c r="AB941" s="11"/>
      <c r="AC941" s="11"/>
      <c r="AD941" s="11"/>
      <c r="AE941" s="11"/>
      <c r="AT941" s="238" t="s">
        <v>199</v>
      </c>
      <c r="AU941" s="238" t="s">
        <v>85</v>
      </c>
      <c r="AV941" s="11" t="s">
        <v>85</v>
      </c>
      <c r="AW941" s="11" t="s">
        <v>32</v>
      </c>
      <c r="AX941" s="11" t="s">
        <v>83</v>
      </c>
      <c r="AY941" s="238" t="s">
        <v>195</v>
      </c>
    </row>
    <row r="942" s="2" customFormat="1" ht="21.75" customHeight="1">
      <c r="A942" s="39"/>
      <c r="B942" s="40"/>
      <c r="C942" s="200" t="s">
        <v>635</v>
      </c>
      <c r="D942" s="200" t="s">
        <v>191</v>
      </c>
      <c r="E942" s="201" t="s">
        <v>4421</v>
      </c>
      <c r="F942" s="202" t="s">
        <v>4422</v>
      </c>
      <c r="G942" s="203" t="s">
        <v>220</v>
      </c>
      <c r="H942" s="204">
        <v>1</v>
      </c>
      <c r="I942" s="205"/>
      <c r="J942" s="206">
        <f>ROUND(I942*H942,2)</f>
        <v>0</v>
      </c>
      <c r="K942" s="202" t="s">
        <v>1</v>
      </c>
      <c r="L942" s="45"/>
      <c r="M942" s="207" t="s">
        <v>1</v>
      </c>
      <c r="N942" s="208" t="s">
        <v>41</v>
      </c>
      <c r="O942" s="92"/>
      <c r="P942" s="209">
        <f>O942*H942</f>
        <v>0</v>
      </c>
      <c r="Q942" s="209">
        <v>3.5</v>
      </c>
      <c r="R942" s="209">
        <f>Q942*H942</f>
        <v>3.5</v>
      </c>
      <c r="S942" s="209">
        <v>0</v>
      </c>
      <c r="T942" s="210">
        <f>S942*H942</f>
        <v>0</v>
      </c>
      <c r="U942" s="39"/>
      <c r="V942" s="39"/>
      <c r="W942" s="39"/>
      <c r="X942" s="39"/>
      <c r="Y942" s="39"/>
      <c r="Z942" s="39"/>
      <c r="AA942" s="39"/>
      <c r="AB942" s="39"/>
      <c r="AC942" s="39"/>
      <c r="AD942" s="39"/>
      <c r="AE942" s="39"/>
      <c r="AR942" s="211" t="s">
        <v>234</v>
      </c>
      <c r="AT942" s="211" t="s">
        <v>191</v>
      </c>
      <c r="AU942" s="211" t="s">
        <v>85</v>
      </c>
      <c r="AY942" s="18" t="s">
        <v>195</v>
      </c>
      <c r="BE942" s="212">
        <f>IF(N942="základní",J942,0)</f>
        <v>0</v>
      </c>
      <c r="BF942" s="212">
        <f>IF(N942="snížená",J942,0)</f>
        <v>0</v>
      </c>
      <c r="BG942" s="212">
        <f>IF(N942="zákl. přenesená",J942,0)</f>
        <v>0</v>
      </c>
      <c r="BH942" s="212">
        <f>IF(N942="sníž. přenesená",J942,0)</f>
        <v>0</v>
      </c>
      <c r="BI942" s="212">
        <f>IF(N942="nulová",J942,0)</f>
        <v>0</v>
      </c>
      <c r="BJ942" s="18" t="s">
        <v>83</v>
      </c>
      <c r="BK942" s="212">
        <f>ROUND(I942*H942,2)</f>
        <v>0</v>
      </c>
      <c r="BL942" s="18" t="s">
        <v>234</v>
      </c>
      <c r="BM942" s="211" t="s">
        <v>4423</v>
      </c>
    </row>
    <row r="943" s="2" customFormat="1">
      <c r="A943" s="39"/>
      <c r="B943" s="40"/>
      <c r="C943" s="41"/>
      <c r="D943" s="213" t="s">
        <v>197</v>
      </c>
      <c r="E943" s="41"/>
      <c r="F943" s="214" t="s">
        <v>4415</v>
      </c>
      <c r="G943" s="41"/>
      <c r="H943" s="41"/>
      <c r="I943" s="215"/>
      <c r="J943" s="41"/>
      <c r="K943" s="41"/>
      <c r="L943" s="45"/>
      <c r="M943" s="216"/>
      <c r="N943" s="217"/>
      <c r="O943" s="92"/>
      <c r="P943" s="92"/>
      <c r="Q943" s="92"/>
      <c r="R943" s="92"/>
      <c r="S943" s="92"/>
      <c r="T943" s="93"/>
      <c r="U943" s="39"/>
      <c r="V943" s="39"/>
      <c r="W943" s="39"/>
      <c r="X943" s="39"/>
      <c r="Y943" s="39"/>
      <c r="Z943" s="39"/>
      <c r="AA943" s="39"/>
      <c r="AB943" s="39"/>
      <c r="AC943" s="39"/>
      <c r="AD943" s="39"/>
      <c r="AE943" s="39"/>
      <c r="AT943" s="18" t="s">
        <v>197</v>
      </c>
      <c r="AU943" s="18" t="s">
        <v>85</v>
      </c>
    </row>
    <row r="944" s="10" customFormat="1">
      <c r="A944" s="10"/>
      <c r="B944" s="218"/>
      <c r="C944" s="219"/>
      <c r="D944" s="213" t="s">
        <v>199</v>
      </c>
      <c r="E944" s="220" t="s">
        <v>1</v>
      </c>
      <c r="F944" s="221" t="s">
        <v>3936</v>
      </c>
      <c r="G944" s="219"/>
      <c r="H944" s="220" t="s">
        <v>1</v>
      </c>
      <c r="I944" s="222"/>
      <c r="J944" s="219"/>
      <c r="K944" s="219"/>
      <c r="L944" s="223"/>
      <c r="M944" s="224"/>
      <c r="N944" s="225"/>
      <c r="O944" s="225"/>
      <c r="P944" s="225"/>
      <c r="Q944" s="225"/>
      <c r="R944" s="225"/>
      <c r="S944" s="225"/>
      <c r="T944" s="226"/>
      <c r="U944" s="10"/>
      <c r="V944" s="10"/>
      <c r="W944" s="10"/>
      <c r="X944" s="10"/>
      <c r="Y944" s="10"/>
      <c r="Z944" s="10"/>
      <c r="AA944" s="10"/>
      <c r="AB944" s="10"/>
      <c r="AC944" s="10"/>
      <c r="AD944" s="10"/>
      <c r="AE944" s="10"/>
      <c r="AT944" s="227" t="s">
        <v>199</v>
      </c>
      <c r="AU944" s="227" t="s">
        <v>85</v>
      </c>
      <c r="AV944" s="10" t="s">
        <v>83</v>
      </c>
      <c r="AW944" s="10" t="s">
        <v>32</v>
      </c>
      <c r="AX944" s="10" t="s">
        <v>76</v>
      </c>
      <c r="AY944" s="227" t="s">
        <v>195</v>
      </c>
    </row>
    <row r="945" s="10" customFormat="1">
      <c r="A945" s="10"/>
      <c r="B945" s="218"/>
      <c r="C945" s="219"/>
      <c r="D945" s="213" t="s">
        <v>199</v>
      </c>
      <c r="E945" s="220" t="s">
        <v>1</v>
      </c>
      <c r="F945" s="221" t="s">
        <v>4424</v>
      </c>
      <c r="G945" s="219"/>
      <c r="H945" s="220" t="s">
        <v>1</v>
      </c>
      <c r="I945" s="222"/>
      <c r="J945" s="219"/>
      <c r="K945" s="219"/>
      <c r="L945" s="223"/>
      <c r="M945" s="224"/>
      <c r="N945" s="225"/>
      <c r="O945" s="225"/>
      <c r="P945" s="225"/>
      <c r="Q945" s="225"/>
      <c r="R945" s="225"/>
      <c r="S945" s="225"/>
      <c r="T945" s="226"/>
      <c r="U945" s="10"/>
      <c r="V945" s="10"/>
      <c r="W945" s="10"/>
      <c r="X945" s="10"/>
      <c r="Y945" s="10"/>
      <c r="Z945" s="10"/>
      <c r="AA945" s="10"/>
      <c r="AB945" s="10"/>
      <c r="AC945" s="10"/>
      <c r="AD945" s="10"/>
      <c r="AE945" s="10"/>
      <c r="AT945" s="227" t="s">
        <v>199</v>
      </c>
      <c r="AU945" s="227" t="s">
        <v>85</v>
      </c>
      <c r="AV945" s="10" t="s">
        <v>83</v>
      </c>
      <c r="AW945" s="10" t="s">
        <v>32</v>
      </c>
      <c r="AX945" s="10" t="s">
        <v>76</v>
      </c>
      <c r="AY945" s="227" t="s">
        <v>195</v>
      </c>
    </row>
    <row r="946" s="11" customFormat="1">
      <c r="A946" s="11"/>
      <c r="B946" s="228"/>
      <c r="C946" s="229"/>
      <c r="D946" s="213" t="s">
        <v>199</v>
      </c>
      <c r="E946" s="230" t="s">
        <v>1</v>
      </c>
      <c r="F946" s="231" t="s">
        <v>83</v>
      </c>
      <c r="G946" s="229"/>
      <c r="H946" s="232">
        <v>1</v>
      </c>
      <c r="I946" s="233"/>
      <c r="J946" s="229"/>
      <c r="K946" s="229"/>
      <c r="L946" s="234"/>
      <c r="M946" s="235"/>
      <c r="N946" s="236"/>
      <c r="O946" s="236"/>
      <c r="P946" s="236"/>
      <c r="Q946" s="236"/>
      <c r="R946" s="236"/>
      <c r="S946" s="236"/>
      <c r="T946" s="237"/>
      <c r="U946" s="11"/>
      <c r="V946" s="11"/>
      <c r="W946" s="11"/>
      <c r="X946" s="11"/>
      <c r="Y946" s="11"/>
      <c r="Z946" s="11"/>
      <c r="AA946" s="11"/>
      <c r="AB946" s="11"/>
      <c r="AC946" s="11"/>
      <c r="AD946" s="11"/>
      <c r="AE946" s="11"/>
      <c r="AT946" s="238" t="s">
        <v>199</v>
      </c>
      <c r="AU946" s="238" t="s">
        <v>85</v>
      </c>
      <c r="AV946" s="11" t="s">
        <v>85</v>
      </c>
      <c r="AW946" s="11" t="s">
        <v>32</v>
      </c>
      <c r="AX946" s="11" t="s">
        <v>83</v>
      </c>
      <c r="AY946" s="238" t="s">
        <v>195</v>
      </c>
    </row>
    <row r="947" s="2" customFormat="1" ht="24.15" customHeight="1">
      <c r="A947" s="39"/>
      <c r="B947" s="40"/>
      <c r="C947" s="200" t="s">
        <v>638</v>
      </c>
      <c r="D947" s="200" t="s">
        <v>191</v>
      </c>
      <c r="E947" s="201" t="s">
        <v>4425</v>
      </c>
      <c r="F947" s="202" t="s">
        <v>4426</v>
      </c>
      <c r="G947" s="203" t="s">
        <v>220</v>
      </c>
      <c r="H947" s="204">
        <v>1</v>
      </c>
      <c r="I947" s="205"/>
      <c r="J947" s="206">
        <f>ROUND(I947*H947,2)</f>
        <v>0</v>
      </c>
      <c r="K947" s="202" t="s">
        <v>1</v>
      </c>
      <c r="L947" s="45"/>
      <c r="M947" s="207" t="s">
        <v>1</v>
      </c>
      <c r="N947" s="208" t="s">
        <v>41</v>
      </c>
      <c r="O947" s="92"/>
      <c r="P947" s="209">
        <f>O947*H947</f>
        <v>0</v>
      </c>
      <c r="Q947" s="209">
        <v>3.5</v>
      </c>
      <c r="R947" s="209">
        <f>Q947*H947</f>
        <v>3.5</v>
      </c>
      <c r="S947" s="209">
        <v>0</v>
      </c>
      <c r="T947" s="210">
        <f>S947*H947</f>
        <v>0</v>
      </c>
      <c r="U947" s="39"/>
      <c r="V947" s="39"/>
      <c r="W947" s="39"/>
      <c r="X947" s="39"/>
      <c r="Y947" s="39"/>
      <c r="Z947" s="39"/>
      <c r="AA947" s="39"/>
      <c r="AB947" s="39"/>
      <c r="AC947" s="39"/>
      <c r="AD947" s="39"/>
      <c r="AE947" s="39"/>
      <c r="AR947" s="211" t="s">
        <v>234</v>
      </c>
      <c r="AT947" s="211" t="s">
        <v>191</v>
      </c>
      <c r="AU947" s="211" t="s">
        <v>85</v>
      </c>
      <c r="AY947" s="18" t="s">
        <v>195</v>
      </c>
      <c r="BE947" s="212">
        <f>IF(N947="základní",J947,0)</f>
        <v>0</v>
      </c>
      <c r="BF947" s="212">
        <f>IF(N947="snížená",J947,0)</f>
        <v>0</v>
      </c>
      <c r="BG947" s="212">
        <f>IF(N947="zákl. přenesená",J947,0)</f>
        <v>0</v>
      </c>
      <c r="BH947" s="212">
        <f>IF(N947="sníž. přenesená",J947,0)</f>
        <v>0</v>
      </c>
      <c r="BI947" s="212">
        <f>IF(N947="nulová",J947,0)</f>
        <v>0</v>
      </c>
      <c r="BJ947" s="18" t="s">
        <v>83</v>
      </c>
      <c r="BK947" s="212">
        <f>ROUND(I947*H947,2)</f>
        <v>0</v>
      </c>
      <c r="BL947" s="18" t="s">
        <v>234</v>
      </c>
      <c r="BM947" s="211" t="s">
        <v>4427</v>
      </c>
    </row>
    <row r="948" s="2" customFormat="1">
      <c r="A948" s="39"/>
      <c r="B948" s="40"/>
      <c r="C948" s="41"/>
      <c r="D948" s="213" t="s">
        <v>197</v>
      </c>
      <c r="E948" s="41"/>
      <c r="F948" s="214" t="s">
        <v>4428</v>
      </c>
      <c r="G948" s="41"/>
      <c r="H948" s="41"/>
      <c r="I948" s="215"/>
      <c r="J948" s="41"/>
      <c r="K948" s="41"/>
      <c r="L948" s="45"/>
      <c r="M948" s="216"/>
      <c r="N948" s="217"/>
      <c r="O948" s="92"/>
      <c r="P948" s="92"/>
      <c r="Q948" s="92"/>
      <c r="R948" s="92"/>
      <c r="S948" s="92"/>
      <c r="T948" s="93"/>
      <c r="U948" s="39"/>
      <c r="V948" s="39"/>
      <c r="W948" s="39"/>
      <c r="X948" s="39"/>
      <c r="Y948" s="39"/>
      <c r="Z948" s="39"/>
      <c r="AA948" s="39"/>
      <c r="AB948" s="39"/>
      <c r="AC948" s="39"/>
      <c r="AD948" s="39"/>
      <c r="AE948" s="39"/>
      <c r="AT948" s="18" t="s">
        <v>197</v>
      </c>
      <c r="AU948" s="18" t="s">
        <v>85</v>
      </c>
    </row>
    <row r="949" s="10" customFormat="1">
      <c r="A949" s="10"/>
      <c r="B949" s="218"/>
      <c r="C949" s="219"/>
      <c r="D949" s="213" t="s">
        <v>199</v>
      </c>
      <c r="E949" s="220" t="s">
        <v>1</v>
      </c>
      <c r="F949" s="221" t="s">
        <v>3936</v>
      </c>
      <c r="G949" s="219"/>
      <c r="H949" s="220" t="s">
        <v>1</v>
      </c>
      <c r="I949" s="222"/>
      <c r="J949" s="219"/>
      <c r="K949" s="219"/>
      <c r="L949" s="223"/>
      <c r="M949" s="224"/>
      <c r="N949" s="225"/>
      <c r="O949" s="225"/>
      <c r="P949" s="225"/>
      <c r="Q949" s="225"/>
      <c r="R949" s="225"/>
      <c r="S949" s="225"/>
      <c r="T949" s="226"/>
      <c r="U949" s="10"/>
      <c r="V949" s="10"/>
      <c r="W949" s="10"/>
      <c r="X949" s="10"/>
      <c r="Y949" s="10"/>
      <c r="Z949" s="10"/>
      <c r="AA949" s="10"/>
      <c r="AB949" s="10"/>
      <c r="AC949" s="10"/>
      <c r="AD949" s="10"/>
      <c r="AE949" s="10"/>
      <c r="AT949" s="227" t="s">
        <v>199</v>
      </c>
      <c r="AU949" s="227" t="s">
        <v>85</v>
      </c>
      <c r="AV949" s="10" t="s">
        <v>83</v>
      </c>
      <c r="AW949" s="10" t="s">
        <v>32</v>
      </c>
      <c r="AX949" s="10" t="s">
        <v>76</v>
      </c>
      <c r="AY949" s="227" t="s">
        <v>195</v>
      </c>
    </row>
    <row r="950" s="10" customFormat="1">
      <c r="A950" s="10"/>
      <c r="B950" s="218"/>
      <c r="C950" s="219"/>
      <c r="D950" s="213" t="s">
        <v>199</v>
      </c>
      <c r="E950" s="220" t="s">
        <v>1</v>
      </c>
      <c r="F950" s="221" t="s">
        <v>4429</v>
      </c>
      <c r="G950" s="219"/>
      <c r="H950" s="220" t="s">
        <v>1</v>
      </c>
      <c r="I950" s="222"/>
      <c r="J950" s="219"/>
      <c r="K950" s="219"/>
      <c r="L950" s="223"/>
      <c r="M950" s="224"/>
      <c r="N950" s="225"/>
      <c r="O950" s="225"/>
      <c r="P950" s="225"/>
      <c r="Q950" s="225"/>
      <c r="R950" s="225"/>
      <c r="S950" s="225"/>
      <c r="T950" s="226"/>
      <c r="U950" s="10"/>
      <c r="V950" s="10"/>
      <c r="W950" s="10"/>
      <c r="X950" s="10"/>
      <c r="Y950" s="10"/>
      <c r="Z950" s="10"/>
      <c r="AA950" s="10"/>
      <c r="AB950" s="10"/>
      <c r="AC950" s="10"/>
      <c r="AD950" s="10"/>
      <c r="AE950" s="10"/>
      <c r="AT950" s="227" t="s">
        <v>199</v>
      </c>
      <c r="AU950" s="227" t="s">
        <v>85</v>
      </c>
      <c r="AV950" s="10" t="s">
        <v>83</v>
      </c>
      <c r="AW950" s="10" t="s">
        <v>32</v>
      </c>
      <c r="AX950" s="10" t="s">
        <v>76</v>
      </c>
      <c r="AY950" s="227" t="s">
        <v>195</v>
      </c>
    </row>
    <row r="951" s="11" customFormat="1">
      <c r="A951" s="11"/>
      <c r="B951" s="228"/>
      <c r="C951" s="229"/>
      <c r="D951" s="213" t="s">
        <v>199</v>
      </c>
      <c r="E951" s="230" t="s">
        <v>1</v>
      </c>
      <c r="F951" s="231" t="s">
        <v>83</v>
      </c>
      <c r="G951" s="229"/>
      <c r="H951" s="232">
        <v>1</v>
      </c>
      <c r="I951" s="233"/>
      <c r="J951" s="229"/>
      <c r="K951" s="229"/>
      <c r="L951" s="234"/>
      <c r="M951" s="235"/>
      <c r="N951" s="236"/>
      <c r="O951" s="236"/>
      <c r="P951" s="236"/>
      <c r="Q951" s="236"/>
      <c r="R951" s="236"/>
      <c r="S951" s="236"/>
      <c r="T951" s="237"/>
      <c r="U951" s="11"/>
      <c r="V951" s="11"/>
      <c r="W951" s="11"/>
      <c r="X951" s="11"/>
      <c r="Y951" s="11"/>
      <c r="Z951" s="11"/>
      <c r="AA951" s="11"/>
      <c r="AB951" s="11"/>
      <c r="AC951" s="11"/>
      <c r="AD951" s="11"/>
      <c r="AE951" s="11"/>
      <c r="AT951" s="238" t="s">
        <v>199</v>
      </c>
      <c r="AU951" s="238" t="s">
        <v>85</v>
      </c>
      <c r="AV951" s="11" t="s">
        <v>85</v>
      </c>
      <c r="AW951" s="11" t="s">
        <v>32</v>
      </c>
      <c r="AX951" s="11" t="s">
        <v>83</v>
      </c>
      <c r="AY951" s="238" t="s">
        <v>195</v>
      </c>
    </row>
    <row r="952" s="2" customFormat="1" ht="24.15" customHeight="1">
      <c r="A952" s="39"/>
      <c r="B952" s="40"/>
      <c r="C952" s="200" t="s">
        <v>641</v>
      </c>
      <c r="D952" s="200" t="s">
        <v>191</v>
      </c>
      <c r="E952" s="201" t="s">
        <v>4430</v>
      </c>
      <c r="F952" s="202" t="s">
        <v>4431</v>
      </c>
      <c r="G952" s="203" t="s">
        <v>220</v>
      </c>
      <c r="H952" s="204">
        <v>1</v>
      </c>
      <c r="I952" s="205"/>
      <c r="J952" s="206">
        <f>ROUND(I952*H952,2)</f>
        <v>0</v>
      </c>
      <c r="K952" s="202" t="s">
        <v>1</v>
      </c>
      <c r="L952" s="45"/>
      <c r="M952" s="207" t="s">
        <v>1</v>
      </c>
      <c r="N952" s="208" t="s">
        <v>41</v>
      </c>
      <c r="O952" s="92"/>
      <c r="P952" s="209">
        <f>O952*H952</f>
        <v>0</v>
      </c>
      <c r="Q952" s="209">
        <v>3.5</v>
      </c>
      <c r="R952" s="209">
        <f>Q952*H952</f>
        <v>3.5</v>
      </c>
      <c r="S952" s="209">
        <v>0</v>
      </c>
      <c r="T952" s="210">
        <f>S952*H952</f>
        <v>0</v>
      </c>
      <c r="U952" s="39"/>
      <c r="V952" s="39"/>
      <c r="W952" s="39"/>
      <c r="X952" s="39"/>
      <c r="Y952" s="39"/>
      <c r="Z952" s="39"/>
      <c r="AA952" s="39"/>
      <c r="AB952" s="39"/>
      <c r="AC952" s="39"/>
      <c r="AD952" s="39"/>
      <c r="AE952" s="39"/>
      <c r="AR952" s="211" t="s">
        <v>234</v>
      </c>
      <c r="AT952" s="211" t="s">
        <v>191</v>
      </c>
      <c r="AU952" s="211" t="s">
        <v>85</v>
      </c>
      <c r="AY952" s="18" t="s">
        <v>195</v>
      </c>
      <c r="BE952" s="212">
        <f>IF(N952="základní",J952,0)</f>
        <v>0</v>
      </c>
      <c r="BF952" s="212">
        <f>IF(N952="snížená",J952,0)</f>
        <v>0</v>
      </c>
      <c r="BG952" s="212">
        <f>IF(N952="zákl. přenesená",J952,0)</f>
        <v>0</v>
      </c>
      <c r="BH952" s="212">
        <f>IF(N952="sníž. přenesená",J952,0)</f>
        <v>0</v>
      </c>
      <c r="BI952" s="212">
        <f>IF(N952="nulová",J952,0)</f>
        <v>0</v>
      </c>
      <c r="BJ952" s="18" t="s">
        <v>83</v>
      </c>
      <c r="BK952" s="212">
        <f>ROUND(I952*H952,2)</f>
        <v>0</v>
      </c>
      <c r="BL952" s="18" t="s">
        <v>234</v>
      </c>
      <c r="BM952" s="211" t="s">
        <v>4432</v>
      </c>
    </row>
    <row r="953" s="2" customFormat="1">
      <c r="A953" s="39"/>
      <c r="B953" s="40"/>
      <c r="C953" s="41"/>
      <c r="D953" s="213" t="s">
        <v>197</v>
      </c>
      <c r="E953" s="41"/>
      <c r="F953" s="214" t="s">
        <v>4428</v>
      </c>
      <c r="G953" s="41"/>
      <c r="H953" s="41"/>
      <c r="I953" s="215"/>
      <c r="J953" s="41"/>
      <c r="K953" s="41"/>
      <c r="L953" s="45"/>
      <c r="M953" s="216"/>
      <c r="N953" s="217"/>
      <c r="O953" s="92"/>
      <c r="P953" s="92"/>
      <c r="Q953" s="92"/>
      <c r="R953" s="92"/>
      <c r="S953" s="92"/>
      <c r="T953" s="93"/>
      <c r="U953" s="39"/>
      <c r="V953" s="39"/>
      <c r="W953" s="39"/>
      <c r="X953" s="39"/>
      <c r="Y953" s="39"/>
      <c r="Z953" s="39"/>
      <c r="AA953" s="39"/>
      <c r="AB953" s="39"/>
      <c r="AC953" s="39"/>
      <c r="AD953" s="39"/>
      <c r="AE953" s="39"/>
      <c r="AT953" s="18" t="s">
        <v>197</v>
      </c>
      <c r="AU953" s="18" t="s">
        <v>85</v>
      </c>
    </row>
    <row r="954" s="10" customFormat="1">
      <c r="A954" s="10"/>
      <c r="B954" s="218"/>
      <c r="C954" s="219"/>
      <c r="D954" s="213" t="s">
        <v>199</v>
      </c>
      <c r="E954" s="220" t="s">
        <v>1</v>
      </c>
      <c r="F954" s="221" t="s">
        <v>3936</v>
      </c>
      <c r="G954" s="219"/>
      <c r="H954" s="220" t="s">
        <v>1</v>
      </c>
      <c r="I954" s="222"/>
      <c r="J954" s="219"/>
      <c r="K954" s="219"/>
      <c r="L954" s="223"/>
      <c r="M954" s="224"/>
      <c r="N954" s="225"/>
      <c r="O954" s="225"/>
      <c r="P954" s="225"/>
      <c r="Q954" s="225"/>
      <c r="R954" s="225"/>
      <c r="S954" s="225"/>
      <c r="T954" s="226"/>
      <c r="U954" s="10"/>
      <c r="V954" s="10"/>
      <c r="W954" s="10"/>
      <c r="X954" s="10"/>
      <c r="Y954" s="10"/>
      <c r="Z954" s="10"/>
      <c r="AA954" s="10"/>
      <c r="AB954" s="10"/>
      <c r="AC954" s="10"/>
      <c r="AD954" s="10"/>
      <c r="AE954" s="10"/>
      <c r="AT954" s="227" t="s">
        <v>199</v>
      </c>
      <c r="AU954" s="227" t="s">
        <v>85</v>
      </c>
      <c r="AV954" s="10" t="s">
        <v>83</v>
      </c>
      <c r="AW954" s="10" t="s">
        <v>32</v>
      </c>
      <c r="AX954" s="10" t="s">
        <v>76</v>
      </c>
      <c r="AY954" s="227" t="s">
        <v>195</v>
      </c>
    </row>
    <row r="955" s="10" customFormat="1">
      <c r="A955" s="10"/>
      <c r="B955" s="218"/>
      <c r="C955" s="219"/>
      <c r="D955" s="213" t="s">
        <v>199</v>
      </c>
      <c r="E955" s="220" t="s">
        <v>1</v>
      </c>
      <c r="F955" s="221" t="s">
        <v>4433</v>
      </c>
      <c r="G955" s="219"/>
      <c r="H955" s="220" t="s">
        <v>1</v>
      </c>
      <c r="I955" s="222"/>
      <c r="J955" s="219"/>
      <c r="K955" s="219"/>
      <c r="L955" s="223"/>
      <c r="M955" s="224"/>
      <c r="N955" s="225"/>
      <c r="O955" s="225"/>
      <c r="P955" s="225"/>
      <c r="Q955" s="225"/>
      <c r="R955" s="225"/>
      <c r="S955" s="225"/>
      <c r="T955" s="226"/>
      <c r="U955" s="10"/>
      <c r="V955" s="10"/>
      <c r="W955" s="10"/>
      <c r="X955" s="10"/>
      <c r="Y955" s="10"/>
      <c r="Z955" s="10"/>
      <c r="AA955" s="10"/>
      <c r="AB955" s="10"/>
      <c r="AC955" s="10"/>
      <c r="AD955" s="10"/>
      <c r="AE955" s="10"/>
      <c r="AT955" s="227" t="s">
        <v>199</v>
      </c>
      <c r="AU955" s="227" t="s">
        <v>85</v>
      </c>
      <c r="AV955" s="10" t="s">
        <v>83</v>
      </c>
      <c r="AW955" s="10" t="s">
        <v>32</v>
      </c>
      <c r="AX955" s="10" t="s">
        <v>76</v>
      </c>
      <c r="AY955" s="227" t="s">
        <v>195</v>
      </c>
    </row>
    <row r="956" s="11" customFormat="1">
      <c r="A956" s="11"/>
      <c r="B956" s="228"/>
      <c r="C956" s="229"/>
      <c r="D956" s="213" t="s">
        <v>199</v>
      </c>
      <c r="E956" s="230" t="s">
        <v>1</v>
      </c>
      <c r="F956" s="231" t="s">
        <v>83</v>
      </c>
      <c r="G956" s="229"/>
      <c r="H956" s="232">
        <v>1</v>
      </c>
      <c r="I956" s="233"/>
      <c r="J956" s="229"/>
      <c r="K956" s="229"/>
      <c r="L956" s="234"/>
      <c r="M956" s="235"/>
      <c r="N956" s="236"/>
      <c r="O956" s="236"/>
      <c r="P956" s="236"/>
      <c r="Q956" s="236"/>
      <c r="R956" s="236"/>
      <c r="S956" s="236"/>
      <c r="T956" s="237"/>
      <c r="U956" s="11"/>
      <c r="V956" s="11"/>
      <c r="W956" s="11"/>
      <c r="X956" s="11"/>
      <c r="Y956" s="11"/>
      <c r="Z956" s="11"/>
      <c r="AA956" s="11"/>
      <c r="AB956" s="11"/>
      <c r="AC956" s="11"/>
      <c r="AD956" s="11"/>
      <c r="AE956" s="11"/>
      <c r="AT956" s="238" t="s">
        <v>199</v>
      </c>
      <c r="AU956" s="238" t="s">
        <v>85</v>
      </c>
      <c r="AV956" s="11" t="s">
        <v>85</v>
      </c>
      <c r="AW956" s="11" t="s">
        <v>32</v>
      </c>
      <c r="AX956" s="11" t="s">
        <v>83</v>
      </c>
      <c r="AY956" s="238" t="s">
        <v>195</v>
      </c>
    </row>
    <row r="957" s="2" customFormat="1" ht="24.15" customHeight="1">
      <c r="A957" s="39"/>
      <c r="B957" s="40"/>
      <c r="C957" s="200" t="s">
        <v>644</v>
      </c>
      <c r="D957" s="200" t="s">
        <v>191</v>
      </c>
      <c r="E957" s="201" t="s">
        <v>4434</v>
      </c>
      <c r="F957" s="202" t="s">
        <v>4435</v>
      </c>
      <c r="G957" s="203" t="s">
        <v>220</v>
      </c>
      <c r="H957" s="204">
        <v>4</v>
      </c>
      <c r="I957" s="205"/>
      <c r="J957" s="206">
        <f>ROUND(I957*H957,2)</f>
        <v>0</v>
      </c>
      <c r="K957" s="202" t="s">
        <v>1</v>
      </c>
      <c r="L957" s="45"/>
      <c r="M957" s="207" t="s">
        <v>1</v>
      </c>
      <c r="N957" s="208" t="s">
        <v>41</v>
      </c>
      <c r="O957" s="92"/>
      <c r="P957" s="209">
        <f>O957*H957</f>
        <v>0</v>
      </c>
      <c r="Q957" s="209">
        <v>3.5</v>
      </c>
      <c r="R957" s="209">
        <f>Q957*H957</f>
        <v>14</v>
      </c>
      <c r="S957" s="209">
        <v>0</v>
      </c>
      <c r="T957" s="210">
        <f>S957*H957</f>
        <v>0</v>
      </c>
      <c r="U957" s="39"/>
      <c r="V957" s="39"/>
      <c r="W957" s="39"/>
      <c r="X957" s="39"/>
      <c r="Y957" s="39"/>
      <c r="Z957" s="39"/>
      <c r="AA957" s="39"/>
      <c r="AB957" s="39"/>
      <c r="AC957" s="39"/>
      <c r="AD957" s="39"/>
      <c r="AE957" s="39"/>
      <c r="AR957" s="211" t="s">
        <v>234</v>
      </c>
      <c r="AT957" s="211" t="s">
        <v>191</v>
      </c>
      <c r="AU957" s="211" t="s">
        <v>85</v>
      </c>
      <c r="AY957" s="18" t="s">
        <v>195</v>
      </c>
      <c r="BE957" s="212">
        <f>IF(N957="základní",J957,0)</f>
        <v>0</v>
      </c>
      <c r="BF957" s="212">
        <f>IF(N957="snížená",J957,0)</f>
        <v>0</v>
      </c>
      <c r="BG957" s="212">
        <f>IF(N957="zákl. přenesená",J957,0)</f>
        <v>0</v>
      </c>
      <c r="BH957" s="212">
        <f>IF(N957="sníž. přenesená",J957,0)</f>
        <v>0</v>
      </c>
      <c r="BI957" s="212">
        <f>IF(N957="nulová",J957,0)</f>
        <v>0</v>
      </c>
      <c r="BJ957" s="18" t="s">
        <v>83</v>
      </c>
      <c r="BK957" s="212">
        <f>ROUND(I957*H957,2)</f>
        <v>0</v>
      </c>
      <c r="BL957" s="18" t="s">
        <v>234</v>
      </c>
      <c r="BM957" s="211" t="s">
        <v>4436</v>
      </c>
    </row>
    <row r="958" s="2" customFormat="1">
      <c r="A958" s="39"/>
      <c r="B958" s="40"/>
      <c r="C958" s="41"/>
      <c r="D958" s="213" t="s">
        <v>197</v>
      </c>
      <c r="E958" s="41"/>
      <c r="F958" s="214" t="s">
        <v>4437</v>
      </c>
      <c r="G958" s="41"/>
      <c r="H958" s="41"/>
      <c r="I958" s="215"/>
      <c r="J958" s="41"/>
      <c r="K958" s="41"/>
      <c r="L958" s="45"/>
      <c r="M958" s="216"/>
      <c r="N958" s="217"/>
      <c r="O958" s="92"/>
      <c r="P958" s="92"/>
      <c r="Q958" s="92"/>
      <c r="R958" s="92"/>
      <c r="S958" s="92"/>
      <c r="T958" s="93"/>
      <c r="U958" s="39"/>
      <c r="V958" s="39"/>
      <c r="W958" s="39"/>
      <c r="X958" s="39"/>
      <c r="Y958" s="39"/>
      <c r="Z958" s="39"/>
      <c r="AA958" s="39"/>
      <c r="AB958" s="39"/>
      <c r="AC958" s="39"/>
      <c r="AD958" s="39"/>
      <c r="AE958" s="39"/>
      <c r="AT958" s="18" t="s">
        <v>197</v>
      </c>
      <c r="AU958" s="18" t="s">
        <v>85</v>
      </c>
    </row>
    <row r="959" s="10" customFormat="1">
      <c r="A959" s="10"/>
      <c r="B959" s="218"/>
      <c r="C959" s="219"/>
      <c r="D959" s="213" t="s">
        <v>199</v>
      </c>
      <c r="E959" s="220" t="s">
        <v>1</v>
      </c>
      <c r="F959" s="221" t="s">
        <v>3936</v>
      </c>
      <c r="G959" s="219"/>
      <c r="H959" s="220" t="s">
        <v>1</v>
      </c>
      <c r="I959" s="222"/>
      <c r="J959" s="219"/>
      <c r="K959" s="219"/>
      <c r="L959" s="223"/>
      <c r="M959" s="224"/>
      <c r="N959" s="225"/>
      <c r="O959" s="225"/>
      <c r="P959" s="225"/>
      <c r="Q959" s="225"/>
      <c r="R959" s="225"/>
      <c r="S959" s="225"/>
      <c r="T959" s="226"/>
      <c r="U959" s="10"/>
      <c r="V959" s="10"/>
      <c r="W959" s="10"/>
      <c r="X959" s="10"/>
      <c r="Y959" s="10"/>
      <c r="Z959" s="10"/>
      <c r="AA959" s="10"/>
      <c r="AB959" s="10"/>
      <c r="AC959" s="10"/>
      <c r="AD959" s="10"/>
      <c r="AE959" s="10"/>
      <c r="AT959" s="227" t="s">
        <v>199</v>
      </c>
      <c r="AU959" s="227" t="s">
        <v>85</v>
      </c>
      <c r="AV959" s="10" t="s">
        <v>83</v>
      </c>
      <c r="AW959" s="10" t="s">
        <v>32</v>
      </c>
      <c r="AX959" s="10" t="s">
        <v>76</v>
      </c>
      <c r="AY959" s="227" t="s">
        <v>195</v>
      </c>
    </row>
    <row r="960" s="10" customFormat="1">
      <c r="A960" s="10"/>
      <c r="B960" s="218"/>
      <c r="C960" s="219"/>
      <c r="D960" s="213" t="s">
        <v>199</v>
      </c>
      <c r="E960" s="220" t="s">
        <v>1</v>
      </c>
      <c r="F960" s="221" t="s">
        <v>4438</v>
      </c>
      <c r="G960" s="219"/>
      <c r="H960" s="220" t="s">
        <v>1</v>
      </c>
      <c r="I960" s="222"/>
      <c r="J960" s="219"/>
      <c r="K960" s="219"/>
      <c r="L960" s="223"/>
      <c r="M960" s="224"/>
      <c r="N960" s="225"/>
      <c r="O960" s="225"/>
      <c r="P960" s="225"/>
      <c r="Q960" s="225"/>
      <c r="R960" s="225"/>
      <c r="S960" s="225"/>
      <c r="T960" s="226"/>
      <c r="U960" s="10"/>
      <c r="V960" s="10"/>
      <c r="W960" s="10"/>
      <c r="X960" s="10"/>
      <c r="Y960" s="10"/>
      <c r="Z960" s="10"/>
      <c r="AA960" s="10"/>
      <c r="AB960" s="10"/>
      <c r="AC960" s="10"/>
      <c r="AD960" s="10"/>
      <c r="AE960" s="10"/>
      <c r="AT960" s="227" t="s">
        <v>199</v>
      </c>
      <c r="AU960" s="227" t="s">
        <v>85</v>
      </c>
      <c r="AV960" s="10" t="s">
        <v>83</v>
      </c>
      <c r="AW960" s="10" t="s">
        <v>32</v>
      </c>
      <c r="AX960" s="10" t="s">
        <v>76</v>
      </c>
      <c r="AY960" s="227" t="s">
        <v>195</v>
      </c>
    </row>
    <row r="961" s="11" customFormat="1">
      <c r="A961" s="11"/>
      <c r="B961" s="228"/>
      <c r="C961" s="229"/>
      <c r="D961" s="213" t="s">
        <v>199</v>
      </c>
      <c r="E961" s="230" t="s">
        <v>1</v>
      </c>
      <c r="F961" s="231" t="s">
        <v>234</v>
      </c>
      <c r="G961" s="229"/>
      <c r="H961" s="232">
        <v>4</v>
      </c>
      <c r="I961" s="233"/>
      <c r="J961" s="229"/>
      <c r="K961" s="229"/>
      <c r="L961" s="234"/>
      <c r="M961" s="235"/>
      <c r="N961" s="236"/>
      <c r="O961" s="236"/>
      <c r="P961" s="236"/>
      <c r="Q961" s="236"/>
      <c r="R961" s="236"/>
      <c r="S961" s="236"/>
      <c r="T961" s="237"/>
      <c r="U961" s="11"/>
      <c r="V961" s="11"/>
      <c r="W961" s="11"/>
      <c r="X961" s="11"/>
      <c r="Y961" s="11"/>
      <c r="Z961" s="11"/>
      <c r="AA961" s="11"/>
      <c r="AB961" s="11"/>
      <c r="AC961" s="11"/>
      <c r="AD961" s="11"/>
      <c r="AE961" s="11"/>
      <c r="AT961" s="238" t="s">
        <v>199</v>
      </c>
      <c r="AU961" s="238" t="s">
        <v>85</v>
      </c>
      <c r="AV961" s="11" t="s">
        <v>85</v>
      </c>
      <c r="AW961" s="11" t="s">
        <v>32</v>
      </c>
      <c r="AX961" s="11" t="s">
        <v>83</v>
      </c>
      <c r="AY961" s="238" t="s">
        <v>195</v>
      </c>
    </row>
    <row r="962" s="2" customFormat="1" ht="16.5" customHeight="1">
      <c r="A962" s="39"/>
      <c r="B962" s="40"/>
      <c r="C962" s="200" t="s">
        <v>647</v>
      </c>
      <c r="D962" s="200" t="s">
        <v>191</v>
      </c>
      <c r="E962" s="201" t="s">
        <v>4439</v>
      </c>
      <c r="F962" s="202" t="s">
        <v>4440</v>
      </c>
      <c r="G962" s="203" t="s">
        <v>220</v>
      </c>
      <c r="H962" s="204">
        <v>3</v>
      </c>
      <c r="I962" s="205"/>
      <c r="J962" s="206">
        <f>ROUND(I962*H962,2)</f>
        <v>0</v>
      </c>
      <c r="K962" s="202" t="s">
        <v>1</v>
      </c>
      <c r="L962" s="45"/>
      <c r="M962" s="207" t="s">
        <v>1</v>
      </c>
      <c r="N962" s="208" t="s">
        <v>41</v>
      </c>
      <c r="O962" s="92"/>
      <c r="P962" s="209">
        <f>O962*H962</f>
        <v>0</v>
      </c>
      <c r="Q962" s="209">
        <v>3.5</v>
      </c>
      <c r="R962" s="209">
        <f>Q962*H962</f>
        <v>10.5</v>
      </c>
      <c r="S962" s="209">
        <v>0</v>
      </c>
      <c r="T962" s="210">
        <f>S962*H962</f>
        <v>0</v>
      </c>
      <c r="U962" s="39"/>
      <c r="V962" s="39"/>
      <c r="W962" s="39"/>
      <c r="X962" s="39"/>
      <c r="Y962" s="39"/>
      <c r="Z962" s="39"/>
      <c r="AA962" s="39"/>
      <c r="AB962" s="39"/>
      <c r="AC962" s="39"/>
      <c r="AD962" s="39"/>
      <c r="AE962" s="39"/>
      <c r="AR962" s="211" t="s">
        <v>234</v>
      </c>
      <c r="AT962" s="211" t="s">
        <v>191</v>
      </c>
      <c r="AU962" s="211" t="s">
        <v>85</v>
      </c>
      <c r="AY962" s="18" t="s">
        <v>195</v>
      </c>
      <c r="BE962" s="212">
        <f>IF(N962="základní",J962,0)</f>
        <v>0</v>
      </c>
      <c r="BF962" s="212">
        <f>IF(N962="snížená",J962,0)</f>
        <v>0</v>
      </c>
      <c r="BG962" s="212">
        <f>IF(N962="zákl. přenesená",J962,0)</f>
        <v>0</v>
      </c>
      <c r="BH962" s="212">
        <f>IF(N962="sníž. přenesená",J962,0)</f>
        <v>0</v>
      </c>
      <c r="BI962" s="212">
        <f>IF(N962="nulová",J962,0)</f>
        <v>0</v>
      </c>
      <c r="BJ962" s="18" t="s">
        <v>83</v>
      </c>
      <c r="BK962" s="212">
        <f>ROUND(I962*H962,2)</f>
        <v>0</v>
      </c>
      <c r="BL962" s="18" t="s">
        <v>234</v>
      </c>
      <c r="BM962" s="211" t="s">
        <v>4441</v>
      </c>
    </row>
    <row r="963" s="2" customFormat="1">
      <c r="A963" s="39"/>
      <c r="B963" s="40"/>
      <c r="C963" s="41"/>
      <c r="D963" s="213" t="s">
        <v>197</v>
      </c>
      <c r="E963" s="41"/>
      <c r="F963" s="214" t="s">
        <v>4442</v>
      </c>
      <c r="G963" s="41"/>
      <c r="H963" s="41"/>
      <c r="I963" s="215"/>
      <c r="J963" s="41"/>
      <c r="K963" s="41"/>
      <c r="L963" s="45"/>
      <c r="M963" s="216"/>
      <c r="N963" s="217"/>
      <c r="O963" s="92"/>
      <c r="P963" s="92"/>
      <c r="Q963" s="92"/>
      <c r="R963" s="92"/>
      <c r="S963" s="92"/>
      <c r="T963" s="93"/>
      <c r="U963" s="39"/>
      <c r="V963" s="39"/>
      <c r="W963" s="39"/>
      <c r="X963" s="39"/>
      <c r="Y963" s="39"/>
      <c r="Z963" s="39"/>
      <c r="AA963" s="39"/>
      <c r="AB963" s="39"/>
      <c r="AC963" s="39"/>
      <c r="AD963" s="39"/>
      <c r="AE963" s="39"/>
      <c r="AT963" s="18" t="s">
        <v>197</v>
      </c>
      <c r="AU963" s="18" t="s">
        <v>85</v>
      </c>
    </row>
    <row r="964" s="10" customFormat="1">
      <c r="A964" s="10"/>
      <c r="B964" s="218"/>
      <c r="C964" s="219"/>
      <c r="D964" s="213" t="s">
        <v>199</v>
      </c>
      <c r="E964" s="220" t="s">
        <v>1</v>
      </c>
      <c r="F964" s="221" t="s">
        <v>3936</v>
      </c>
      <c r="G964" s="219"/>
      <c r="H964" s="220" t="s">
        <v>1</v>
      </c>
      <c r="I964" s="222"/>
      <c r="J964" s="219"/>
      <c r="K964" s="219"/>
      <c r="L964" s="223"/>
      <c r="M964" s="224"/>
      <c r="N964" s="225"/>
      <c r="O964" s="225"/>
      <c r="P964" s="225"/>
      <c r="Q964" s="225"/>
      <c r="R964" s="225"/>
      <c r="S964" s="225"/>
      <c r="T964" s="226"/>
      <c r="U964" s="10"/>
      <c r="V964" s="10"/>
      <c r="W964" s="10"/>
      <c r="X964" s="10"/>
      <c r="Y964" s="10"/>
      <c r="Z964" s="10"/>
      <c r="AA964" s="10"/>
      <c r="AB964" s="10"/>
      <c r="AC964" s="10"/>
      <c r="AD964" s="10"/>
      <c r="AE964" s="10"/>
      <c r="AT964" s="227" t="s">
        <v>199</v>
      </c>
      <c r="AU964" s="227" t="s">
        <v>85</v>
      </c>
      <c r="AV964" s="10" t="s">
        <v>83</v>
      </c>
      <c r="AW964" s="10" t="s">
        <v>32</v>
      </c>
      <c r="AX964" s="10" t="s">
        <v>76</v>
      </c>
      <c r="AY964" s="227" t="s">
        <v>195</v>
      </c>
    </row>
    <row r="965" s="10" customFormat="1">
      <c r="A965" s="10"/>
      <c r="B965" s="218"/>
      <c r="C965" s="219"/>
      <c r="D965" s="213" t="s">
        <v>199</v>
      </c>
      <c r="E965" s="220" t="s">
        <v>1</v>
      </c>
      <c r="F965" s="221" t="s">
        <v>4443</v>
      </c>
      <c r="G965" s="219"/>
      <c r="H965" s="220" t="s">
        <v>1</v>
      </c>
      <c r="I965" s="222"/>
      <c r="J965" s="219"/>
      <c r="K965" s="219"/>
      <c r="L965" s="223"/>
      <c r="M965" s="224"/>
      <c r="N965" s="225"/>
      <c r="O965" s="225"/>
      <c r="P965" s="225"/>
      <c r="Q965" s="225"/>
      <c r="R965" s="225"/>
      <c r="S965" s="225"/>
      <c r="T965" s="226"/>
      <c r="U965" s="10"/>
      <c r="V965" s="10"/>
      <c r="W965" s="10"/>
      <c r="X965" s="10"/>
      <c r="Y965" s="10"/>
      <c r="Z965" s="10"/>
      <c r="AA965" s="10"/>
      <c r="AB965" s="10"/>
      <c r="AC965" s="10"/>
      <c r="AD965" s="10"/>
      <c r="AE965" s="10"/>
      <c r="AT965" s="227" t="s">
        <v>199</v>
      </c>
      <c r="AU965" s="227" t="s">
        <v>85</v>
      </c>
      <c r="AV965" s="10" t="s">
        <v>83</v>
      </c>
      <c r="AW965" s="10" t="s">
        <v>32</v>
      </c>
      <c r="AX965" s="10" t="s">
        <v>76</v>
      </c>
      <c r="AY965" s="227" t="s">
        <v>195</v>
      </c>
    </row>
    <row r="966" s="11" customFormat="1">
      <c r="A966" s="11"/>
      <c r="B966" s="228"/>
      <c r="C966" s="229"/>
      <c r="D966" s="213" t="s">
        <v>199</v>
      </c>
      <c r="E966" s="230" t="s">
        <v>1</v>
      </c>
      <c r="F966" s="231" t="s">
        <v>229</v>
      </c>
      <c r="G966" s="229"/>
      <c r="H966" s="232">
        <v>3</v>
      </c>
      <c r="I966" s="233"/>
      <c r="J966" s="229"/>
      <c r="K966" s="229"/>
      <c r="L966" s="234"/>
      <c r="M966" s="235"/>
      <c r="N966" s="236"/>
      <c r="O966" s="236"/>
      <c r="P966" s="236"/>
      <c r="Q966" s="236"/>
      <c r="R966" s="236"/>
      <c r="S966" s="236"/>
      <c r="T966" s="237"/>
      <c r="U966" s="11"/>
      <c r="V966" s="11"/>
      <c r="W966" s="11"/>
      <c r="X966" s="11"/>
      <c r="Y966" s="11"/>
      <c r="Z966" s="11"/>
      <c r="AA966" s="11"/>
      <c r="AB966" s="11"/>
      <c r="AC966" s="11"/>
      <c r="AD966" s="11"/>
      <c r="AE966" s="11"/>
      <c r="AT966" s="238" t="s">
        <v>199</v>
      </c>
      <c r="AU966" s="238" t="s">
        <v>85</v>
      </c>
      <c r="AV966" s="11" t="s">
        <v>85</v>
      </c>
      <c r="AW966" s="11" t="s">
        <v>32</v>
      </c>
      <c r="AX966" s="11" t="s">
        <v>83</v>
      </c>
      <c r="AY966" s="238" t="s">
        <v>195</v>
      </c>
    </row>
    <row r="967" s="2" customFormat="1" ht="16.5" customHeight="1">
      <c r="A967" s="39"/>
      <c r="B967" s="40"/>
      <c r="C967" s="200" t="s">
        <v>652</v>
      </c>
      <c r="D967" s="200" t="s">
        <v>191</v>
      </c>
      <c r="E967" s="201" t="s">
        <v>4444</v>
      </c>
      <c r="F967" s="202" t="s">
        <v>4445</v>
      </c>
      <c r="G967" s="203" t="s">
        <v>513</v>
      </c>
      <c r="H967" s="204">
        <v>2050.0599999999999</v>
      </c>
      <c r="I967" s="205"/>
      <c r="J967" s="206">
        <f>ROUND(I967*H967,2)</f>
        <v>0</v>
      </c>
      <c r="K967" s="202" t="s">
        <v>1412</v>
      </c>
      <c r="L967" s="45"/>
      <c r="M967" s="207" t="s">
        <v>1</v>
      </c>
      <c r="N967" s="208" t="s">
        <v>41</v>
      </c>
      <c r="O967" s="92"/>
      <c r="P967" s="209">
        <f>O967*H967</f>
        <v>0</v>
      </c>
      <c r="Q967" s="209">
        <v>0.00019000000000000001</v>
      </c>
      <c r="R967" s="209">
        <f>Q967*H967</f>
        <v>0.38951140000000001</v>
      </c>
      <c r="S967" s="209">
        <v>0</v>
      </c>
      <c r="T967" s="210">
        <f>S967*H967</f>
        <v>0</v>
      </c>
      <c r="U967" s="39"/>
      <c r="V967" s="39"/>
      <c r="W967" s="39"/>
      <c r="X967" s="39"/>
      <c r="Y967" s="39"/>
      <c r="Z967" s="39"/>
      <c r="AA967" s="39"/>
      <c r="AB967" s="39"/>
      <c r="AC967" s="39"/>
      <c r="AD967" s="39"/>
      <c r="AE967" s="39"/>
      <c r="AR967" s="211" t="s">
        <v>234</v>
      </c>
      <c r="AT967" s="211" t="s">
        <v>191</v>
      </c>
      <c r="AU967" s="211" t="s">
        <v>85</v>
      </c>
      <c r="AY967" s="18" t="s">
        <v>195</v>
      </c>
      <c r="BE967" s="212">
        <f>IF(N967="základní",J967,0)</f>
        <v>0</v>
      </c>
      <c r="BF967" s="212">
        <f>IF(N967="snížená",J967,0)</f>
        <v>0</v>
      </c>
      <c r="BG967" s="212">
        <f>IF(N967="zákl. přenesená",J967,0)</f>
        <v>0</v>
      </c>
      <c r="BH967" s="212">
        <f>IF(N967="sníž. přenesená",J967,0)</f>
        <v>0</v>
      </c>
      <c r="BI967" s="212">
        <f>IF(N967="nulová",J967,0)</f>
        <v>0</v>
      </c>
      <c r="BJ967" s="18" t="s">
        <v>83</v>
      </c>
      <c r="BK967" s="212">
        <f>ROUND(I967*H967,2)</f>
        <v>0</v>
      </c>
      <c r="BL967" s="18" t="s">
        <v>234</v>
      </c>
      <c r="BM967" s="211" t="s">
        <v>4446</v>
      </c>
    </row>
    <row r="968" s="10" customFormat="1">
      <c r="A968" s="10"/>
      <c r="B968" s="218"/>
      <c r="C968" s="219"/>
      <c r="D968" s="213" t="s">
        <v>199</v>
      </c>
      <c r="E968" s="220" t="s">
        <v>1</v>
      </c>
      <c r="F968" s="221" t="s">
        <v>3936</v>
      </c>
      <c r="G968" s="219"/>
      <c r="H968" s="220" t="s">
        <v>1</v>
      </c>
      <c r="I968" s="222"/>
      <c r="J968" s="219"/>
      <c r="K968" s="219"/>
      <c r="L968" s="223"/>
      <c r="M968" s="224"/>
      <c r="N968" s="225"/>
      <c r="O968" s="225"/>
      <c r="P968" s="225"/>
      <c r="Q968" s="225"/>
      <c r="R968" s="225"/>
      <c r="S968" s="225"/>
      <c r="T968" s="226"/>
      <c r="U968" s="10"/>
      <c r="V968" s="10"/>
      <c r="W968" s="10"/>
      <c r="X968" s="10"/>
      <c r="Y968" s="10"/>
      <c r="Z968" s="10"/>
      <c r="AA968" s="10"/>
      <c r="AB968" s="10"/>
      <c r="AC968" s="10"/>
      <c r="AD968" s="10"/>
      <c r="AE968" s="10"/>
      <c r="AT968" s="227" t="s">
        <v>199</v>
      </c>
      <c r="AU968" s="227" t="s">
        <v>85</v>
      </c>
      <c r="AV968" s="10" t="s">
        <v>83</v>
      </c>
      <c r="AW968" s="10" t="s">
        <v>32</v>
      </c>
      <c r="AX968" s="10" t="s">
        <v>76</v>
      </c>
      <c r="AY968" s="227" t="s">
        <v>195</v>
      </c>
    </row>
    <row r="969" s="10" customFormat="1">
      <c r="A969" s="10"/>
      <c r="B969" s="218"/>
      <c r="C969" s="219"/>
      <c r="D969" s="213" t="s">
        <v>199</v>
      </c>
      <c r="E969" s="220" t="s">
        <v>1</v>
      </c>
      <c r="F969" s="221" t="s">
        <v>4043</v>
      </c>
      <c r="G969" s="219"/>
      <c r="H969" s="220" t="s">
        <v>1</v>
      </c>
      <c r="I969" s="222"/>
      <c r="J969" s="219"/>
      <c r="K969" s="219"/>
      <c r="L969" s="223"/>
      <c r="M969" s="224"/>
      <c r="N969" s="225"/>
      <c r="O969" s="225"/>
      <c r="P969" s="225"/>
      <c r="Q969" s="225"/>
      <c r="R969" s="225"/>
      <c r="S969" s="225"/>
      <c r="T969" s="226"/>
      <c r="U969" s="10"/>
      <c r="V969" s="10"/>
      <c r="W969" s="10"/>
      <c r="X969" s="10"/>
      <c r="Y969" s="10"/>
      <c r="Z969" s="10"/>
      <c r="AA969" s="10"/>
      <c r="AB969" s="10"/>
      <c r="AC969" s="10"/>
      <c r="AD969" s="10"/>
      <c r="AE969" s="10"/>
      <c r="AT969" s="227" t="s">
        <v>199</v>
      </c>
      <c r="AU969" s="227" t="s">
        <v>85</v>
      </c>
      <c r="AV969" s="10" t="s">
        <v>83</v>
      </c>
      <c r="AW969" s="10" t="s">
        <v>32</v>
      </c>
      <c r="AX969" s="10" t="s">
        <v>76</v>
      </c>
      <c r="AY969" s="227" t="s">
        <v>195</v>
      </c>
    </row>
    <row r="970" s="11" customFormat="1">
      <c r="A970" s="11"/>
      <c r="B970" s="228"/>
      <c r="C970" s="229"/>
      <c r="D970" s="213" t="s">
        <v>199</v>
      </c>
      <c r="E970" s="230" t="s">
        <v>1</v>
      </c>
      <c r="F970" s="231" t="s">
        <v>4348</v>
      </c>
      <c r="G970" s="229"/>
      <c r="H970" s="232">
        <v>77.519999999999996</v>
      </c>
      <c r="I970" s="233"/>
      <c r="J970" s="229"/>
      <c r="K970" s="229"/>
      <c r="L970" s="234"/>
      <c r="M970" s="235"/>
      <c r="N970" s="236"/>
      <c r="O970" s="236"/>
      <c r="P970" s="236"/>
      <c r="Q970" s="236"/>
      <c r="R970" s="236"/>
      <c r="S970" s="236"/>
      <c r="T970" s="237"/>
      <c r="U970" s="11"/>
      <c r="V970" s="11"/>
      <c r="W970" s="11"/>
      <c r="X970" s="11"/>
      <c r="Y970" s="11"/>
      <c r="Z970" s="11"/>
      <c r="AA970" s="11"/>
      <c r="AB970" s="11"/>
      <c r="AC970" s="11"/>
      <c r="AD970" s="11"/>
      <c r="AE970" s="11"/>
      <c r="AT970" s="238" t="s">
        <v>199</v>
      </c>
      <c r="AU970" s="238" t="s">
        <v>85</v>
      </c>
      <c r="AV970" s="11" t="s">
        <v>85</v>
      </c>
      <c r="AW970" s="11" t="s">
        <v>32</v>
      </c>
      <c r="AX970" s="11" t="s">
        <v>76</v>
      </c>
      <c r="AY970" s="238" t="s">
        <v>195</v>
      </c>
    </row>
    <row r="971" s="10" customFormat="1">
      <c r="A971" s="10"/>
      <c r="B971" s="218"/>
      <c r="C971" s="219"/>
      <c r="D971" s="213" t="s">
        <v>199</v>
      </c>
      <c r="E971" s="220" t="s">
        <v>1</v>
      </c>
      <c r="F971" s="221" t="s">
        <v>4039</v>
      </c>
      <c r="G971" s="219"/>
      <c r="H971" s="220" t="s">
        <v>1</v>
      </c>
      <c r="I971" s="222"/>
      <c r="J971" s="219"/>
      <c r="K971" s="219"/>
      <c r="L971" s="223"/>
      <c r="M971" s="224"/>
      <c r="N971" s="225"/>
      <c r="O971" s="225"/>
      <c r="P971" s="225"/>
      <c r="Q971" s="225"/>
      <c r="R971" s="225"/>
      <c r="S971" s="225"/>
      <c r="T971" s="226"/>
      <c r="U971" s="10"/>
      <c r="V971" s="10"/>
      <c r="W971" s="10"/>
      <c r="X971" s="10"/>
      <c r="Y971" s="10"/>
      <c r="Z971" s="10"/>
      <c r="AA971" s="10"/>
      <c r="AB971" s="10"/>
      <c r="AC971" s="10"/>
      <c r="AD971" s="10"/>
      <c r="AE971" s="10"/>
      <c r="AT971" s="227" t="s">
        <v>199</v>
      </c>
      <c r="AU971" s="227" t="s">
        <v>85</v>
      </c>
      <c r="AV971" s="10" t="s">
        <v>83</v>
      </c>
      <c r="AW971" s="10" t="s">
        <v>32</v>
      </c>
      <c r="AX971" s="10" t="s">
        <v>76</v>
      </c>
      <c r="AY971" s="227" t="s">
        <v>195</v>
      </c>
    </row>
    <row r="972" s="11" customFormat="1">
      <c r="A972" s="11"/>
      <c r="B972" s="228"/>
      <c r="C972" s="229"/>
      <c r="D972" s="213" t="s">
        <v>199</v>
      </c>
      <c r="E972" s="230" t="s">
        <v>1</v>
      </c>
      <c r="F972" s="231" t="s">
        <v>4404</v>
      </c>
      <c r="G972" s="229"/>
      <c r="H972" s="232">
        <v>1883.52</v>
      </c>
      <c r="I972" s="233"/>
      <c r="J972" s="229"/>
      <c r="K972" s="229"/>
      <c r="L972" s="234"/>
      <c r="M972" s="235"/>
      <c r="N972" s="236"/>
      <c r="O972" s="236"/>
      <c r="P972" s="236"/>
      <c r="Q972" s="236"/>
      <c r="R972" s="236"/>
      <c r="S972" s="236"/>
      <c r="T972" s="237"/>
      <c r="U972" s="11"/>
      <c r="V972" s="11"/>
      <c r="W972" s="11"/>
      <c r="X972" s="11"/>
      <c r="Y972" s="11"/>
      <c r="Z972" s="11"/>
      <c r="AA972" s="11"/>
      <c r="AB972" s="11"/>
      <c r="AC972" s="11"/>
      <c r="AD972" s="11"/>
      <c r="AE972" s="11"/>
      <c r="AT972" s="238" t="s">
        <v>199</v>
      </c>
      <c r="AU972" s="238" t="s">
        <v>85</v>
      </c>
      <c r="AV972" s="11" t="s">
        <v>85</v>
      </c>
      <c r="AW972" s="11" t="s">
        <v>32</v>
      </c>
      <c r="AX972" s="11" t="s">
        <v>76</v>
      </c>
      <c r="AY972" s="238" t="s">
        <v>195</v>
      </c>
    </row>
    <row r="973" s="10" customFormat="1">
      <c r="A973" s="10"/>
      <c r="B973" s="218"/>
      <c r="C973" s="219"/>
      <c r="D973" s="213" t="s">
        <v>199</v>
      </c>
      <c r="E973" s="220" t="s">
        <v>1</v>
      </c>
      <c r="F973" s="221" t="s">
        <v>4062</v>
      </c>
      <c r="G973" s="219"/>
      <c r="H973" s="220" t="s">
        <v>1</v>
      </c>
      <c r="I973" s="222"/>
      <c r="J973" s="219"/>
      <c r="K973" s="219"/>
      <c r="L973" s="223"/>
      <c r="M973" s="224"/>
      <c r="N973" s="225"/>
      <c r="O973" s="225"/>
      <c r="P973" s="225"/>
      <c r="Q973" s="225"/>
      <c r="R973" s="225"/>
      <c r="S973" s="225"/>
      <c r="T973" s="226"/>
      <c r="U973" s="10"/>
      <c r="V973" s="10"/>
      <c r="W973" s="10"/>
      <c r="X973" s="10"/>
      <c r="Y973" s="10"/>
      <c r="Z973" s="10"/>
      <c r="AA973" s="10"/>
      <c r="AB973" s="10"/>
      <c r="AC973" s="10"/>
      <c r="AD973" s="10"/>
      <c r="AE973" s="10"/>
      <c r="AT973" s="227" t="s">
        <v>199</v>
      </c>
      <c r="AU973" s="227" t="s">
        <v>85</v>
      </c>
      <c r="AV973" s="10" t="s">
        <v>83</v>
      </c>
      <c r="AW973" s="10" t="s">
        <v>32</v>
      </c>
      <c r="AX973" s="10" t="s">
        <v>76</v>
      </c>
      <c r="AY973" s="227" t="s">
        <v>195</v>
      </c>
    </row>
    <row r="974" s="11" customFormat="1">
      <c r="A974" s="11"/>
      <c r="B974" s="228"/>
      <c r="C974" s="229"/>
      <c r="D974" s="213" t="s">
        <v>199</v>
      </c>
      <c r="E974" s="230" t="s">
        <v>1</v>
      </c>
      <c r="F974" s="231" t="s">
        <v>4364</v>
      </c>
      <c r="G974" s="229"/>
      <c r="H974" s="232">
        <v>12</v>
      </c>
      <c r="I974" s="233"/>
      <c r="J974" s="229"/>
      <c r="K974" s="229"/>
      <c r="L974" s="234"/>
      <c r="M974" s="235"/>
      <c r="N974" s="236"/>
      <c r="O974" s="236"/>
      <c r="P974" s="236"/>
      <c r="Q974" s="236"/>
      <c r="R974" s="236"/>
      <c r="S974" s="236"/>
      <c r="T974" s="237"/>
      <c r="U974" s="11"/>
      <c r="V974" s="11"/>
      <c r="W974" s="11"/>
      <c r="X974" s="11"/>
      <c r="Y974" s="11"/>
      <c r="Z974" s="11"/>
      <c r="AA974" s="11"/>
      <c r="AB974" s="11"/>
      <c r="AC974" s="11"/>
      <c r="AD974" s="11"/>
      <c r="AE974" s="11"/>
      <c r="AT974" s="238" t="s">
        <v>199</v>
      </c>
      <c r="AU974" s="238" t="s">
        <v>85</v>
      </c>
      <c r="AV974" s="11" t="s">
        <v>85</v>
      </c>
      <c r="AW974" s="11" t="s">
        <v>32</v>
      </c>
      <c r="AX974" s="11" t="s">
        <v>76</v>
      </c>
      <c r="AY974" s="238" t="s">
        <v>195</v>
      </c>
    </row>
    <row r="975" s="10" customFormat="1">
      <c r="A975" s="10"/>
      <c r="B975" s="218"/>
      <c r="C975" s="219"/>
      <c r="D975" s="213" t="s">
        <v>199</v>
      </c>
      <c r="E975" s="220" t="s">
        <v>1</v>
      </c>
      <c r="F975" s="221" t="s">
        <v>4057</v>
      </c>
      <c r="G975" s="219"/>
      <c r="H975" s="220" t="s">
        <v>1</v>
      </c>
      <c r="I975" s="222"/>
      <c r="J975" s="219"/>
      <c r="K975" s="219"/>
      <c r="L975" s="223"/>
      <c r="M975" s="224"/>
      <c r="N975" s="225"/>
      <c r="O975" s="225"/>
      <c r="P975" s="225"/>
      <c r="Q975" s="225"/>
      <c r="R975" s="225"/>
      <c r="S975" s="225"/>
      <c r="T975" s="226"/>
      <c r="U975" s="10"/>
      <c r="V975" s="10"/>
      <c r="W975" s="10"/>
      <c r="X975" s="10"/>
      <c r="Y975" s="10"/>
      <c r="Z975" s="10"/>
      <c r="AA975" s="10"/>
      <c r="AB975" s="10"/>
      <c r="AC975" s="10"/>
      <c r="AD975" s="10"/>
      <c r="AE975" s="10"/>
      <c r="AT975" s="227" t="s">
        <v>199</v>
      </c>
      <c r="AU975" s="227" t="s">
        <v>85</v>
      </c>
      <c r="AV975" s="10" t="s">
        <v>83</v>
      </c>
      <c r="AW975" s="10" t="s">
        <v>32</v>
      </c>
      <c r="AX975" s="10" t="s">
        <v>76</v>
      </c>
      <c r="AY975" s="227" t="s">
        <v>195</v>
      </c>
    </row>
    <row r="976" s="11" customFormat="1">
      <c r="A976" s="11"/>
      <c r="B976" s="228"/>
      <c r="C976" s="229"/>
      <c r="D976" s="213" t="s">
        <v>199</v>
      </c>
      <c r="E976" s="230" t="s">
        <v>1</v>
      </c>
      <c r="F976" s="231" t="s">
        <v>4365</v>
      </c>
      <c r="G976" s="229"/>
      <c r="H976" s="232">
        <v>77.019999999999996</v>
      </c>
      <c r="I976" s="233"/>
      <c r="J976" s="229"/>
      <c r="K976" s="229"/>
      <c r="L976" s="234"/>
      <c r="M976" s="235"/>
      <c r="N976" s="236"/>
      <c r="O976" s="236"/>
      <c r="P976" s="236"/>
      <c r="Q976" s="236"/>
      <c r="R976" s="236"/>
      <c r="S976" s="236"/>
      <c r="T976" s="237"/>
      <c r="U976" s="11"/>
      <c r="V976" s="11"/>
      <c r="W976" s="11"/>
      <c r="X976" s="11"/>
      <c r="Y976" s="11"/>
      <c r="Z976" s="11"/>
      <c r="AA976" s="11"/>
      <c r="AB976" s="11"/>
      <c r="AC976" s="11"/>
      <c r="AD976" s="11"/>
      <c r="AE976" s="11"/>
      <c r="AT976" s="238" t="s">
        <v>199</v>
      </c>
      <c r="AU976" s="238" t="s">
        <v>85</v>
      </c>
      <c r="AV976" s="11" t="s">
        <v>85</v>
      </c>
      <c r="AW976" s="11" t="s">
        <v>32</v>
      </c>
      <c r="AX976" s="11" t="s">
        <v>76</v>
      </c>
      <c r="AY976" s="238" t="s">
        <v>195</v>
      </c>
    </row>
    <row r="977" s="15" customFormat="1">
      <c r="A977" s="15"/>
      <c r="B977" s="287"/>
      <c r="C977" s="288"/>
      <c r="D977" s="213" t="s">
        <v>199</v>
      </c>
      <c r="E977" s="289" t="s">
        <v>1</v>
      </c>
      <c r="F977" s="290" t="s">
        <v>1422</v>
      </c>
      <c r="G977" s="288"/>
      <c r="H977" s="291">
        <v>2050.0599999999999</v>
      </c>
      <c r="I977" s="292"/>
      <c r="J977" s="288"/>
      <c r="K977" s="288"/>
      <c r="L977" s="293"/>
      <c r="M977" s="294"/>
      <c r="N977" s="295"/>
      <c r="O977" s="295"/>
      <c r="P977" s="295"/>
      <c r="Q977" s="295"/>
      <c r="R977" s="295"/>
      <c r="S977" s="295"/>
      <c r="T977" s="296"/>
      <c r="U977" s="15"/>
      <c r="V977" s="15"/>
      <c r="W977" s="15"/>
      <c r="X977" s="15"/>
      <c r="Y977" s="15"/>
      <c r="Z977" s="15"/>
      <c r="AA977" s="15"/>
      <c r="AB977" s="15"/>
      <c r="AC977" s="15"/>
      <c r="AD977" s="15"/>
      <c r="AE977" s="15"/>
      <c r="AT977" s="297" t="s">
        <v>199</v>
      </c>
      <c r="AU977" s="297" t="s">
        <v>85</v>
      </c>
      <c r="AV977" s="15" t="s">
        <v>234</v>
      </c>
      <c r="AW977" s="15" t="s">
        <v>32</v>
      </c>
      <c r="AX977" s="15" t="s">
        <v>83</v>
      </c>
      <c r="AY977" s="297" t="s">
        <v>195</v>
      </c>
    </row>
    <row r="978" s="2" customFormat="1" ht="16.5" customHeight="1">
      <c r="A978" s="39"/>
      <c r="B978" s="40"/>
      <c r="C978" s="200" t="s">
        <v>657</v>
      </c>
      <c r="D978" s="200" t="s">
        <v>191</v>
      </c>
      <c r="E978" s="201" t="s">
        <v>4447</v>
      </c>
      <c r="F978" s="202" t="s">
        <v>4448</v>
      </c>
      <c r="G978" s="203" t="s">
        <v>513</v>
      </c>
      <c r="H978" s="204">
        <v>4.0999999999999996</v>
      </c>
      <c r="I978" s="205"/>
      <c r="J978" s="206">
        <f>ROUND(I978*H978,2)</f>
        <v>0</v>
      </c>
      <c r="K978" s="202" t="s">
        <v>1412</v>
      </c>
      <c r="L978" s="45"/>
      <c r="M978" s="207" t="s">
        <v>1</v>
      </c>
      <c r="N978" s="208" t="s">
        <v>41</v>
      </c>
      <c r="O978" s="92"/>
      <c r="P978" s="209">
        <f>O978*H978</f>
        <v>0</v>
      </c>
      <c r="Q978" s="209">
        <v>0.00020000000000000001</v>
      </c>
      <c r="R978" s="209">
        <f>Q978*H978</f>
        <v>0.00081999999999999998</v>
      </c>
      <c r="S978" s="209">
        <v>0</v>
      </c>
      <c r="T978" s="210">
        <f>S978*H978</f>
        <v>0</v>
      </c>
      <c r="U978" s="39"/>
      <c r="V978" s="39"/>
      <c r="W978" s="39"/>
      <c r="X978" s="39"/>
      <c r="Y978" s="39"/>
      <c r="Z978" s="39"/>
      <c r="AA978" s="39"/>
      <c r="AB978" s="39"/>
      <c r="AC978" s="39"/>
      <c r="AD978" s="39"/>
      <c r="AE978" s="39"/>
      <c r="AR978" s="211" t="s">
        <v>234</v>
      </c>
      <c r="AT978" s="211" t="s">
        <v>191</v>
      </c>
      <c r="AU978" s="211" t="s">
        <v>85</v>
      </c>
      <c r="AY978" s="18" t="s">
        <v>195</v>
      </c>
      <c r="BE978" s="212">
        <f>IF(N978="základní",J978,0)</f>
        <v>0</v>
      </c>
      <c r="BF978" s="212">
        <f>IF(N978="snížená",J978,0)</f>
        <v>0</v>
      </c>
      <c r="BG978" s="212">
        <f>IF(N978="zákl. přenesená",J978,0)</f>
        <v>0</v>
      </c>
      <c r="BH978" s="212">
        <f>IF(N978="sníž. přenesená",J978,0)</f>
        <v>0</v>
      </c>
      <c r="BI978" s="212">
        <f>IF(N978="nulová",J978,0)</f>
        <v>0</v>
      </c>
      <c r="BJ978" s="18" t="s">
        <v>83</v>
      </c>
      <c r="BK978" s="212">
        <f>ROUND(I978*H978,2)</f>
        <v>0</v>
      </c>
      <c r="BL978" s="18" t="s">
        <v>234</v>
      </c>
      <c r="BM978" s="211" t="s">
        <v>4449</v>
      </c>
    </row>
    <row r="979" s="10" customFormat="1">
      <c r="A979" s="10"/>
      <c r="B979" s="218"/>
      <c r="C979" s="219"/>
      <c r="D979" s="213" t="s">
        <v>199</v>
      </c>
      <c r="E979" s="220" t="s">
        <v>1</v>
      </c>
      <c r="F979" s="221" t="s">
        <v>3936</v>
      </c>
      <c r="G979" s="219"/>
      <c r="H979" s="220" t="s">
        <v>1</v>
      </c>
      <c r="I979" s="222"/>
      <c r="J979" s="219"/>
      <c r="K979" s="219"/>
      <c r="L979" s="223"/>
      <c r="M979" s="224"/>
      <c r="N979" s="225"/>
      <c r="O979" s="225"/>
      <c r="P979" s="225"/>
      <c r="Q979" s="225"/>
      <c r="R979" s="225"/>
      <c r="S979" s="225"/>
      <c r="T979" s="226"/>
      <c r="U979" s="10"/>
      <c r="V979" s="10"/>
      <c r="W979" s="10"/>
      <c r="X979" s="10"/>
      <c r="Y979" s="10"/>
      <c r="Z979" s="10"/>
      <c r="AA979" s="10"/>
      <c r="AB979" s="10"/>
      <c r="AC979" s="10"/>
      <c r="AD979" s="10"/>
      <c r="AE979" s="10"/>
      <c r="AT979" s="227" t="s">
        <v>199</v>
      </c>
      <c r="AU979" s="227" t="s">
        <v>85</v>
      </c>
      <c r="AV979" s="10" t="s">
        <v>83</v>
      </c>
      <c r="AW979" s="10" t="s">
        <v>32</v>
      </c>
      <c r="AX979" s="10" t="s">
        <v>76</v>
      </c>
      <c r="AY979" s="227" t="s">
        <v>195</v>
      </c>
    </row>
    <row r="980" s="10" customFormat="1">
      <c r="A980" s="10"/>
      <c r="B980" s="218"/>
      <c r="C980" s="219"/>
      <c r="D980" s="213" t="s">
        <v>199</v>
      </c>
      <c r="E980" s="220" t="s">
        <v>1</v>
      </c>
      <c r="F980" s="221" t="s">
        <v>4407</v>
      </c>
      <c r="G980" s="219"/>
      <c r="H980" s="220" t="s">
        <v>1</v>
      </c>
      <c r="I980" s="222"/>
      <c r="J980" s="219"/>
      <c r="K980" s="219"/>
      <c r="L980" s="223"/>
      <c r="M980" s="224"/>
      <c r="N980" s="225"/>
      <c r="O980" s="225"/>
      <c r="P980" s="225"/>
      <c r="Q980" s="225"/>
      <c r="R980" s="225"/>
      <c r="S980" s="225"/>
      <c r="T980" s="226"/>
      <c r="U980" s="10"/>
      <c r="V980" s="10"/>
      <c r="W980" s="10"/>
      <c r="X980" s="10"/>
      <c r="Y980" s="10"/>
      <c r="Z980" s="10"/>
      <c r="AA980" s="10"/>
      <c r="AB980" s="10"/>
      <c r="AC980" s="10"/>
      <c r="AD980" s="10"/>
      <c r="AE980" s="10"/>
      <c r="AT980" s="227" t="s">
        <v>199</v>
      </c>
      <c r="AU980" s="227" t="s">
        <v>85</v>
      </c>
      <c r="AV980" s="10" t="s">
        <v>83</v>
      </c>
      <c r="AW980" s="10" t="s">
        <v>32</v>
      </c>
      <c r="AX980" s="10" t="s">
        <v>76</v>
      </c>
      <c r="AY980" s="227" t="s">
        <v>195</v>
      </c>
    </row>
    <row r="981" s="11" customFormat="1">
      <c r="A981" s="11"/>
      <c r="B981" s="228"/>
      <c r="C981" s="229"/>
      <c r="D981" s="213" t="s">
        <v>199</v>
      </c>
      <c r="E981" s="230" t="s">
        <v>1</v>
      </c>
      <c r="F981" s="231" t="s">
        <v>4395</v>
      </c>
      <c r="G981" s="229"/>
      <c r="H981" s="232">
        <v>4.0999999999999996</v>
      </c>
      <c r="I981" s="233"/>
      <c r="J981" s="229"/>
      <c r="K981" s="229"/>
      <c r="L981" s="234"/>
      <c r="M981" s="235"/>
      <c r="N981" s="236"/>
      <c r="O981" s="236"/>
      <c r="P981" s="236"/>
      <c r="Q981" s="236"/>
      <c r="R981" s="236"/>
      <c r="S981" s="236"/>
      <c r="T981" s="237"/>
      <c r="U981" s="11"/>
      <c r="V981" s="11"/>
      <c r="W981" s="11"/>
      <c r="X981" s="11"/>
      <c r="Y981" s="11"/>
      <c r="Z981" s="11"/>
      <c r="AA981" s="11"/>
      <c r="AB981" s="11"/>
      <c r="AC981" s="11"/>
      <c r="AD981" s="11"/>
      <c r="AE981" s="11"/>
      <c r="AT981" s="238" t="s">
        <v>199</v>
      </c>
      <c r="AU981" s="238" t="s">
        <v>85</v>
      </c>
      <c r="AV981" s="11" t="s">
        <v>85</v>
      </c>
      <c r="AW981" s="11" t="s">
        <v>32</v>
      </c>
      <c r="AX981" s="11" t="s">
        <v>83</v>
      </c>
      <c r="AY981" s="238" t="s">
        <v>195</v>
      </c>
    </row>
    <row r="982" s="2" customFormat="1" ht="21.75" customHeight="1">
      <c r="A982" s="39"/>
      <c r="B982" s="40"/>
      <c r="C982" s="200" t="s">
        <v>662</v>
      </c>
      <c r="D982" s="200" t="s">
        <v>191</v>
      </c>
      <c r="E982" s="201" t="s">
        <v>4450</v>
      </c>
      <c r="F982" s="202" t="s">
        <v>4451</v>
      </c>
      <c r="G982" s="203" t="s">
        <v>513</v>
      </c>
      <c r="H982" s="204">
        <v>2050.0599999999999</v>
      </c>
      <c r="I982" s="205"/>
      <c r="J982" s="206">
        <f>ROUND(I982*H982,2)</f>
        <v>0</v>
      </c>
      <c r="K982" s="202" t="s">
        <v>1412</v>
      </c>
      <c r="L982" s="45"/>
      <c r="M982" s="207" t="s">
        <v>1</v>
      </c>
      <c r="N982" s="208" t="s">
        <v>41</v>
      </c>
      <c r="O982" s="92"/>
      <c r="P982" s="209">
        <f>O982*H982</f>
        <v>0</v>
      </c>
      <c r="Q982" s="209">
        <v>6.0000000000000002E-05</v>
      </c>
      <c r="R982" s="209">
        <f>Q982*H982</f>
        <v>0.12300360000000001</v>
      </c>
      <c r="S982" s="209">
        <v>0</v>
      </c>
      <c r="T982" s="210">
        <f>S982*H982</f>
        <v>0</v>
      </c>
      <c r="U982" s="39"/>
      <c r="V982" s="39"/>
      <c r="W982" s="39"/>
      <c r="X982" s="39"/>
      <c r="Y982" s="39"/>
      <c r="Z982" s="39"/>
      <c r="AA982" s="39"/>
      <c r="AB982" s="39"/>
      <c r="AC982" s="39"/>
      <c r="AD982" s="39"/>
      <c r="AE982" s="39"/>
      <c r="AR982" s="211" t="s">
        <v>234</v>
      </c>
      <c r="AT982" s="211" t="s">
        <v>191</v>
      </c>
      <c r="AU982" s="211" t="s">
        <v>85</v>
      </c>
      <c r="AY982" s="18" t="s">
        <v>195</v>
      </c>
      <c r="BE982" s="212">
        <f>IF(N982="základní",J982,0)</f>
        <v>0</v>
      </c>
      <c r="BF982" s="212">
        <f>IF(N982="snížená",J982,0)</f>
        <v>0</v>
      </c>
      <c r="BG982" s="212">
        <f>IF(N982="zákl. přenesená",J982,0)</f>
        <v>0</v>
      </c>
      <c r="BH982" s="212">
        <f>IF(N982="sníž. přenesená",J982,0)</f>
        <v>0</v>
      </c>
      <c r="BI982" s="212">
        <f>IF(N982="nulová",J982,0)</f>
        <v>0</v>
      </c>
      <c r="BJ982" s="18" t="s">
        <v>83</v>
      </c>
      <c r="BK982" s="212">
        <f>ROUND(I982*H982,2)</f>
        <v>0</v>
      </c>
      <c r="BL982" s="18" t="s">
        <v>234</v>
      </c>
      <c r="BM982" s="211" t="s">
        <v>4452</v>
      </c>
    </row>
    <row r="983" s="10" customFormat="1">
      <c r="A983" s="10"/>
      <c r="B983" s="218"/>
      <c r="C983" s="219"/>
      <c r="D983" s="213" t="s">
        <v>199</v>
      </c>
      <c r="E983" s="220" t="s">
        <v>1</v>
      </c>
      <c r="F983" s="221" t="s">
        <v>3936</v>
      </c>
      <c r="G983" s="219"/>
      <c r="H983" s="220" t="s">
        <v>1</v>
      </c>
      <c r="I983" s="222"/>
      <c r="J983" s="219"/>
      <c r="K983" s="219"/>
      <c r="L983" s="223"/>
      <c r="M983" s="224"/>
      <c r="N983" s="225"/>
      <c r="O983" s="225"/>
      <c r="P983" s="225"/>
      <c r="Q983" s="225"/>
      <c r="R983" s="225"/>
      <c r="S983" s="225"/>
      <c r="T983" s="226"/>
      <c r="U983" s="10"/>
      <c r="V983" s="10"/>
      <c r="W983" s="10"/>
      <c r="X983" s="10"/>
      <c r="Y983" s="10"/>
      <c r="Z983" s="10"/>
      <c r="AA983" s="10"/>
      <c r="AB983" s="10"/>
      <c r="AC983" s="10"/>
      <c r="AD983" s="10"/>
      <c r="AE983" s="10"/>
      <c r="AT983" s="227" t="s">
        <v>199</v>
      </c>
      <c r="AU983" s="227" t="s">
        <v>85</v>
      </c>
      <c r="AV983" s="10" t="s">
        <v>83</v>
      </c>
      <c r="AW983" s="10" t="s">
        <v>32</v>
      </c>
      <c r="AX983" s="10" t="s">
        <v>76</v>
      </c>
      <c r="AY983" s="227" t="s">
        <v>195</v>
      </c>
    </row>
    <row r="984" s="10" customFormat="1">
      <c r="A984" s="10"/>
      <c r="B984" s="218"/>
      <c r="C984" s="219"/>
      <c r="D984" s="213" t="s">
        <v>199</v>
      </c>
      <c r="E984" s="220" t="s">
        <v>1</v>
      </c>
      <c r="F984" s="221" t="s">
        <v>4043</v>
      </c>
      <c r="G984" s="219"/>
      <c r="H984" s="220" t="s">
        <v>1</v>
      </c>
      <c r="I984" s="222"/>
      <c r="J984" s="219"/>
      <c r="K984" s="219"/>
      <c r="L984" s="223"/>
      <c r="M984" s="224"/>
      <c r="N984" s="225"/>
      <c r="O984" s="225"/>
      <c r="P984" s="225"/>
      <c r="Q984" s="225"/>
      <c r="R984" s="225"/>
      <c r="S984" s="225"/>
      <c r="T984" s="226"/>
      <c r="U984" s="10"/>
      <c r="V984" s="10"/>
      <c r="W984" s="10"/>
      <c r="X984" s="10"/>
      <c r="Y984" s="10"/>
      <c r="Z984" s="10"/>
      <c r="AA984" s="10"/>
      <c r="AB984" s="10"/>
      <c r="AC984" s="10"/>
      <c r="AD984" s="10"/>
      <c r="AE984" s="10"/>
      <c r="AT984" s="227" t="s">
        <v>199</v>
      </c>
      <c r="AU984" s="227" t="s">
        <v>85</v>
      </c>
      <c r="AV984" s="10" t="s">
        <v>83</v>
      </c>
      <c r="AW984" s="10" t="s">
        <v>32</v>
      </c>
      <c r="AX984" s="10" t="s">
        <v>76</v>
      </c>
      <c r="AY984" s="227" t="s">
        <v>195</v>
      </c>
    </row>
    <row r="985" s="11" customFormat="1">
      <c r="A985" s="11"/>
      <c r="B985" s="228"/>
      <c r="C985" s="229"/>
      <c r="D985" s="213" t="s">
        <v>199</v>
      </c>
      <c r="E985" s="230" t="s">
        <v>1</v>
      </c>
      <c r="F985" s="231" t="s">
        <v>4348</v>
      </c>
      <c r="G985" s="229"/>
      <c r="H985" s="232">
        <v>77.519999999999996</v>
      </c>
      <c r="I985" s="233"/>
      <c r="J985" s="229"/>
      <c r="K985" s="229"/>
      <c r="L985" s="234"/>
      <c r="M985" s="235"/>
      <c r="N985" s="236"/>
      <c r="O985" s="236"/>
      <c r="P985" s="236"/>
      <c r="Q985" s="236"/>
      <c r="R985" s="236"/>
      <c r="S985" s="236"/>
      <c r="T985" s="237"/>
      <c r="U985" s="11"/>
      <c r="V985" s="11"/>
      <c r="W985" s="11"/>
      <c r="X985" s="11"/>
      <c r="Y985" s="11"/>
      <c r="Z985" s="11"/>
      <c r="AA985" s="11"/>
      <c r="AB985" s="11"/>
      <c r="AC985" s="11"/>
      <c r="AD985" s="11"/>
      <c r="AE985" s="11"/>
      <c r="AT985" s="238" t="s">
        <v>199</v>
      </c>
      <c r="AU985" s="238" t="s">
        <v>85</v>
      </c>
      <c r="AV985" s="11" t="s">
        <v>85</v>
      </c>
      <c r="AW985" s="11" t="s">
        <v>32</v>
      </c>
      <c r="AX985" s="11" t="s">
        <v>76</v>
      </c>
      <c r="AY985" s="238" t="s">
        <v>195</v>
      </c>
    </row>
    <row r="986" s="10" customFormat="1">
      <c r="A986" s="10"/>
      <c r="B986" s="218"/>
      <c r="C986" s="219"/>
      <c r="D986" s="213" t="s">
        <v>199</v>
      </c>
      <c r="E986" s="220" t="s">
        <v>1</v>
      </c>
      <c r="F986" s="221" t="s">
        <v>4039</v>
      </c>
      <c r="G986" s="219"/>
      <c r="H986" s="220" t="s">
        <v>1</v>
      </c>
      <c r="I986" s="222"/>
      <c r="J986" s="219"/>
      <c r="K986" s="219"/>
      <c r="L986" s="223"/>
      <c r="M986" s="224"/>
      <c r="N986" s="225"/>
      <c r="O986" s="225"/>
      <c r="P986" s="225"/>
      <c r="Q986" s="225"/>
      <c r="R986" s="225"/>
      <c r="S986" s="225"/>
      <c r="T986" s="226"/>
      <c r="U986" s="10"/>
      <c r="V986" s="10"/>
      <c r="W986" s="10"/>
      <c r="X986" s="10"/>
      <c r="Y986" s="10"/>
      <c r="Z986" s="10"/>
      <c r="AA986" s="10"/>
      <c r="AB986" s="10"/>
      <c r="AC986" s="10"/>
      <c r="AD986" s="10"/>
      <c r="AE986" s="10"/>
      <c r="AT986" s="227" t="s">
        <v>199</v>
      </c>
      <c r="AU986" s="227" t="s">
        <v>85</v>
      </c>
      <c r="AV986" s="10" t="s">
        <v>83</v>
      </c>
      <c r="AW986" s="10" t="s">
        <v>32</v>
      </c>
      <c r="AX986" s="10" t="s">
        <v>76</v>
      </c>
      <c r="AY986" s="227" t="s">
        <v>195</v>
      </c>
    </row>
    <row r="987" s="11" customFormat="1">
      <c r="A987" s="11"/>
      <c r="B987" s="228"/>
      <c r="C987" s="229"/>
      <c r="D987" s="213" t="s">
        <v>199</v>
      </c>
      <c r="E987" s="230" t="s">
        <v>1</v>
      </c>
      <c r="F987" s="231" t="s">
        <v>4404</v>
      </c>
      <c r="G987" s="229"/>
      <c r="H987" s="232">
        <v>1883.52</v>
      </c>
      <c r="I987" s="233"/>
      <c r="J987" s="229"/>
      <c r="K987" s="229"/>
      <c r="L987" s="234"/>
      <c r="M987" s="235"/>
      <c r="N987" s="236"/>
      <c r="O987" s="236"/>
      <c r="P987" s="236"/>
      <c r="Q987" s="236"/>
      <c r="R987" s="236"/>
      <c r="S987" s="236"/>
      <c r="T987" s="237"/>
      <c r="U987" s="11"/>
      <c r="V987" s="11"/>
      <c r="W987" s="11"/>
      <c r="X987" s="11"/>
      <c r="Y987" s="11"/>
      <c r="Z987" s="11"/>
      <c r="AA987" s="11"/>
      <c r="AB987" s="11"/>
      <c r="AC987" s="11"/>
      <c r="AD987" s="11"/>
      <c r="AE987" s="11"/>
      <c r="AT987" s="238" t="s">
        <v>199</v>
      </c>
      <c r="AU987" s="238" t="s">
        <v>85</v>
      </c>
      <c r="AV987" s="11" t="s">
        <v>85</v>
      </c>
      <c r="AW987" s="11" t="s">
        <v>32</v>
      </c>
      <c r="AX987" s="11" t="s">
        <v>76</v>
      </c>
      <c r="AY987" s="238" t="s">
        <v>195</v>
      </c>
    </row>
    <row r="988" s="10" customFormat="1">
      <c r="A988" s="10"/>
      <c r="B988" s="218"/>
      <c r="C988" s="219"/>
      <c r="D988" s="213" t="s">
        <v>199</v>
      </c>
      <c r="E988" s="220" t="s">
        <v>1</v>
      </c>
      <c r="F988" s="221" t="s">
        <v>4062</v>
      </c>
      <c r="G988" s="219"/>
      <c r="H988" s="220" t="s">
        <v>1</v>
      </c>
      <c r="I988" s="222"/>
      <c r="J988" s="219"/>
      <c r="K988" s="219"/>
      <c r="L988" s="223"/>
      <c r="M988" s="224"/>
      <c r="N988" s="225"/>
      <c r="O988" s="225"/>
      <c r="P988" s="225"/>
      <c r="Q988" s="225"/>
      <c r="R988" s="225"/>
      <c r="S988" s="225"/>
      <c r="T988" s="226"/>
      <c r="U988" s="10"/>
      <c r="V988" s="10"/>
      <c r="W988" s="10"/>
      <c r="X988" s="10"/>
      <c r="Y988" s="10"/>
      <c r="Z988" s="10"/>
      <c r="AA988" s="10"/>
      <c r="AB988" s="10"/>
      <c r="AC988" s="10"/>
      <c r="AD988" s="10"/>
      <c r="AE988" s="10"/>
      <c r="AT988" s="227" t="s">
        <v>199</v>
      </c>
      <c r="AU988" s="227" t="s">
        <v>85</v>
      </c>
      <c r="AV988" s="10" t="s">
        <v>83</v>
      </c>
      <c r="AW988" s="10" t="s">
        <v>32</v>
      </c>
      <c r="AX988" s="10" t="s">
        <v>76</v>
      </c>
      <c r="AY988" s="227" t="s">
        <v>195</v>
      </c>
    </row>
    <row r="989" s="11" customFormat="1">
      <c r="A989" s="11"/>
      <c r="B989" s="228"/>
      <c r="C989" s="229"/>
      <c r="D989" s="213" t="s">
        <v>199</v>
      </c>
      <c r="E989" s="230" t="s">
        <v>1</v>
      </c>
      <c r="F989" s="231" t="s">
        <v>4364</v>
      </c>
      <c r="G989" s="229"/>
      <c r="H989" s="232">
        <v>12</v>
      </c>
      <c r="I989" s="233"/>
      <c r="J989" s="229"/>
      <c r="K989" s="229"/>
      <c r="L989" s="234"/>
      <c r="M989" s="235"/>
      <c r="N989" s="236"/>
      <c r="O989" s="236"/>
      <c r="P989" s="236"/>
      <c r="Q989" s="236"/>
      <c r="R989" s="236"/>
      <c r="S989" s="236"/>
      <c r="T989" s="237"/>
      <c r="U989" s="11"/>
      <c r="V989" s="11"/>
      <c r="W989" s="11"/>
      <c r="X989" s="11"/>
      <c r="Y989" s="11"/>
      <c r="Z989" s="11"/>
      <c r="AA989" s="11"/>
      <c r="AB989" s="11"/>
      <c r="AC989" s="11"/>
      <c r="AD989" s="11"/>
      <c r="AE989" s="11"/>
      <c r="AT989" s="238" t="s">
        <v>199</v>
      </c>
      <c r="AU989" s="238" t="s">
        <v>85</v>
      </c>
      <c r="AV989" s="11" t="s">
        <v>85</v>
      </c>
      <c r="AW989" s="11" t="s">
        <v>32</v>
      </c>
      <c r="AX989" s="11" t="s">
        <v>76</v>
      </c>
      <c r="AY989" s="238" t="s">
        <v>195</v>
      </c>
    </row>
    <row r="990" s="10" customFormat="1">
      <c r="A990" s="10"/>
      <c r="B990" s="218"/>
      <c r="C990" s="219"/>
      <c r="D990" s="213" t="s">
        <v>199</v>
      </c>
      <c r="E990" s="220" t="s">
        <v>1</v>
      </c>
      <c r="F990" s="221" t="s">
        <v>4057</v>
      </c>
      <c r="G990" s="219"/>
      <c r="H990" s="220" t="s">
        <v>1</v>
      </c>
      <c r="I990" s="222"/>
      <c r="J990" s="219"/>
      <c r="K990" s="219"/>
      <c r="L990" s="223"/>
      <c r="M990" s="224"/>
      <c r="N990" s="225"/>
      <c r="O990" s="225"/>
      <c r="P990" s="225"/>
      <c r="Q990" s="225"/>
      <c r="R990" s="225"/>
      <c r="S990" s="225"/>
      <c r="T990" s="226"/>
      <c r="U990" s="10"/>
      <c r="V990" s="10"/>
      <c r="W990" s="10"/>
      <c r="X990" s="10"/>
      <c r="Y990" s="10"/>
      <c r="Z990" s="10"/>
      <c r="AA990" s="10"/>
      <c r="AB990" s="10"/>
      <c r="AC990" s="10"/>
      <c r="AD990" s="10"/>
      <c r="AE990" s="10"/>
      <c r="AT990" s="227" t="s">
        <v>199</v>
      </c>
      <c r="AU990" s="227" t="s">
        <v>85</v>
      </c>
      <c r="AV990" s="10" t="s">
        <v>83</v>
      </c>
      <c r="AW990" s="10" t="s">
        <v>32</v>
      </c>
      <c r="AX990" s="10" t="s">
        <v>76</v>
      </c>
      <c r="AY990" s="227" t="s">
        <v>195</v>
      </c>
    </row>
    <row r="991" s="11" customFormat="1">
      <c r="A991" s="11"/>
      <c r="B991" s="228"/>
      <c r="C991" s="229"/>
      <c r="D991" s="213" t="s">
        <v>199</v>
      </c>
      <c r="E991" s="230" t="s">
        <v>1</v>
      </c>
      <c r="F991" s="231" t="s">
        <v>4365</v>
      </c>
      <c r="G991" s="229"/>
      <c r="H991" s="232">
        <v>77.019999999999996</v>
      </c>
      <c r="I991" s="233"/>
      <c r="J991" s="229"/>
      <c r="K991" s="229"/>
      <c r="L991" s="234"/>
      <c r="M991" s="235"/>
      <c r="N991" s="236"/>
      <c r="O991" s="236"/>
      <c r="P991" s="236"/>
      <c r="Q991" s="236"/>
      <c r="R991" s="236"/>
      <c r="S991" s="236"/>
      <c r="T991" s="237"/>
      <c r="U991" s="11"/>
      <c r="V991" s="11"/>
      <c r="W991" s="11"/>
      <c r="X991" s="11"/>
      <c r="Y991" s="11"/>
      <c r="Z991" s="11"/>
      <c r="AA991" s="11"/>
      <c r="AB991" s="11"/>
      <c r="AC991" s="11"/>
      <c r="AD991" s="11"/>
      <c r="AE991" s="11"/>
      <c r="AT991" s="238" t="s">
        <v>199</v>
      </c>
      <c r="AU991" s="238" t="s">
        <v>85</v>
      </c>
      <c r="AV991" s="11" t="s">
        <v>85</v>
      </c>
      <c r="AW991" s="11" t="s">
        <v>32</v>
      </c>
      <c r="AX991" s="11" t="s">
        <v>76</v>
      </c>
      <c r="AY991" s="238" t="s">
        <v>195</v>
      </c>
    </row>
    <row r="992" s="15" customFormat="1">
      <c r="A992" s="15"/>
      <c r="B992" s="287"/>
      <c r="C992" s="288"/>
      <c r="D992" s="213" t="s">
        <v>199</v>
      </c>
      <c r="E992" s="289" t="s">
        <v>1</v>
      </c>
      <c r="F992" s="290" t="s">
        <v>1422</v>
      </c>
      <c r="G992" s="288"/>
      <c r="H992" s="291">
        <v>2050.0599999999999</v>
      </c>
      <c r="I992" s="292"/>
      <c r="J992" s="288"/>
      <c r="K992" s="288"/>
      <c r="L992" s="293"/>
      <c r="M992" s="294"/>
      <c r="N992" s="295"/>
      <c r="O992" s="295"/>
      <c r="P992" s="295"/>
      <c r="Q992" s="295"/>
      <c r="R992" s="295"/>
      <c r="S992" s="295"/>
      <c r="T992" s="296"/>
      <c r="U992" s="15"/>
      <c r="V992" s="15"/>
      <c r="W992" s="15"/>
      <c r="X992" s="15"/>
      <c r="Y992" s="15"/>
      <c r="Z992" s="15"/>
      <c r="AA992" s="15"/>
      <c r="AB992" s="15"/>
      <c r="AC992" s="15"/>
      <c r="AD992" s="15"/>
      <c r="AE992" s="15"/>
      <c r="AT992" s="297" t="s">
        <v>199</v>
      </c>
      <c r="AU992" s="297" t="s">
        <v>85</v>
      </c>
      <c r="AV992" s="15" t="s">
        <v>234</v>
      </c>
      <c r="AW992" s="15" t="s">
        <v>32</v>
      </c>
      <c r="AX992" s="15" t="s">
        <v>83</v>
      </c>
      <c r="AY992" s="297" t="s">
        <v>195</v>
      </c>
    </row>
    <row r="993" s="2" customFormat="1" ht="21.75" customHeight="1">
      <c r="A993" s="39"/>
      <c r="B993" s="40"/>
      <c r="C993" s="200" t="s">
        <v>667</v>
      </c>
      <c r="D993" s="200" t="s">
        <v>191</v>
      </c>
      <c r="E993" s="201" t="s">
        <v>4453</v>
      </c>
      <c r="F993" s="202" t="s">
        <v>4454</v>
      </c>
      <c r="G993" s="203" t="s">
        <v>513</v>
      </c>
      <c r="H993" s="204">
        <v>4.0999999999999996</v>
      </c>
      <c r="I993" s="205"/>
      <c r="J993" s="206">
        <f>ROUND(I993*H993,2)</f>
        <v>0</v>
      </c>
      <c r="K993" s="202" t="s">
        <v>1412</v>
      </c>
      <c r="L993" s="45"/>
      <c r="M993" s="207" t="s">
        <v>1</v>
      </c>
      <c r="N993" s="208" t="s">
        <v>41</v>
      </c>
      <c r="O993" s="92"/>
      <c r="P993" s="209">
        <f>O993*H993</f>
        <v>0</v>
      </c>
      <c r="Q993" s="209">
        <v>9.0000000000000006E-05</v>
      </c>
      <c r="R993" s="209">
        <f>Q993*H993</f>
        <v>0.00036899999999999997</v>
      </c>
      <c r="S993" s="209">
        <v>0</v>
      </c>
      <c r="T993" s="210">
        <f>S993*H993</f>
        <v>0</v>
      </c>
      <c r="U993" s="39"/>
      <c r="V993" s="39"/>
      <c r="W993" s="39"/>
      <c r="X993" s="39"/>
      <c r="Y993" s="39"/>
      <c r="Z993" s="39"/>
      <c r="AA993" s="39"/>
      <c r="AB993" s="39"/>
      <c r="AC993" s="39"/>
      <c r="AD993" s="39"/>
      <c r="AE993" s="39"/>
      <c r="AR993" s="211" t="s">
        <v>234</v>
      </c>
      <c r="AT993" s="211" t="s">
        <v>191</v>
      </c>
      <c r="AU993" s="211" t="s">
        <v>85</v>
      </c>
      <c r="AY993" s="18" t="s">
        <v>195</v>
      </c>
      <c r="BE993" s="212">
        <f>IF(N993="základní",J993,0)</f>
        <v>0</v>
      </c>
      <c r="BF993" s="212">
        <f>IF(N993="snížená",J993,0)</f>
        <v>0</v>
      </c>
      <c r="BG993" s="212">
        <f>IF(N993="zákl. přenesená",J993,0)</f>
        <v>0</v>
      </c>
      <c r="BH993" s="212">
        <f>IF(N993="sníž. přenesená",J993,0)</f>
        <v>0</v>
      </c>
      <c r="BI993" s="212">
        <f>IF(N993="nulová",J993,0)</f>
        <v>0</v>
      </c>
      <c r="BJ993" s="18" t="s">
        <v>83</v>
      </c>
      <c r="BK993" s="212">
        <f>ROUND(I993*H993,2)</f>
        <v>0</v>
      </c>
      <c r="BL993" s="18" t="s">
        <v>234</v>
      </c>
      <c r="BM993" s="211" t="s">
        <v>4455</v>
      </c>
    </row>
    <row r="994" s="10" customFormat="1">
      <c r="A994" s="10"/>
      <c r="B994" s="218"/>
      <c r="C994" s="219"/>
      <c r="D994" s="213" t="s">
        <v>199</v>
      </c>
      <c r="E994" s="220" t="s">
        <v>1</v>
      </c>
      <c r="F994" s="221" t="s">
        <v>3936</v>
      </c>
      <c r="G994" s="219"/>
      <c r="H994" s="220" t="s">
        <v>1</v>
      </c>
      <c r="I994" s="222"/>
      <c r="J994" s="219"/>
      <c r="K994" s="219"/>
      <c r="L994" s="223"/>
      <c r="M994" s="224"/>
      <c r="N994" s="225"/>
      <c r="O994" s="225"/>
      <c r="P994" s="225"/>
      <c r="Q994" s="225"/>
      <c r="R994" s="225"/>
      <c r="S994" s="225"/>
      <c r="T994" s="226"/>
      <c r="U994" s="10"/>
      <c r="V994" s="10"/>
      <c r="W994" s="10"/>
      <c r="X994" s="10"/>
      <c r="Y994" s="10"/>
      <c r="Z994" s="10"/>
      <c r="AA994" s="10"/>
      <c r="AB994" s="10"/>
      <c r="AC994" s="10"/>
      <c r="AD994" s="10"/>
      <c r="AE994" s="10"/>
      <c r="AT994" s="227" t="s">
        <v>199</v>
      </c>
      <c r="AU994" s="227" t="s">
        <v>85</v>
      </c>
      <c r="AV994" s="10" t="s">
        <v>83</v>
      </c>
      <c r="AW994" s="10" t="s">
        <v>32</v>
      </c>
      <c r="AX994" s="10" t="s">
        <v>76</v>
      </c>
      <c r="AY994" s="227" t="s">
        <v>195</v>
      </c>
    </row>
    <row r="995" s="10" customFormat="1">
      <c r="A995" s="10"/>
      <c r="B995" s="218"/>
      <c r="C995" s="219"/>
      <c r="D995" s="213" t="s">
        <v>199</v>
      </c>
      <c r="E995" s="220" t="s">
        <v>1</v>
      </c>
      <c r="F995" s="221" t="s">
        <v>4407</v>
      </c>
      <c r="G995" s="219"/>
      <c r="H995" s="220" t="s">
        <v>1</v>
      </c>
      <c r="I995" s="222"/>
      <c r="J995" s="219"/>
      <c r="K995" s="219"/>
      <c r="L995" s="223"/>
      <c r="M995" s="224"/>
      <c r="N995" s="225"/>
      <c r="O995" s="225"/>
      <c r="P995" s="225"/>
      <c r="Q995" s="225"/>
      <c r="R995" s="225"/>
      <c r="S995" s="225"/>
      <c r="T995" s="226"/>
      <c r="U995" s="10"/>
      <c r="V995" s="10"/>
      <c r="W995" s="10"/>
      <c r="X995" s="10"/>
      <c r="Y995" s="10"/>
      <c r="Z995" s="10"/>
      <c r="AA995" s="10"/>
      <c r="AB995" s="10"/>
      <c r="AC995" s="10"/>
      <c r="AD995" s="10"/>
      <c r="AE995" s="10"/>
      <c r="AT995" s="227" t="s">
        <v>199</v>
      </c>
      <c r="AU995" s="227" t="s">
        <v>85</v>
      </c>
      <c r="AV995" s="10" t="s">
        <v>83</v>
      </c>
      <c r="AW995" s="10" t="s">
        <v>32</v>
      </c>
      <c r="AX995" s="10" t="s">
        <v>76</v>
      </c>
      <c r="AY995" s="227" t="s">
        <v>195</v>
      </c>
    </row>
    <row r="996" s="11" customFormat="1">
      <c r="A996" s="11"/>
      <c r="B996" s="228"/>
      <c r="C996" s="229"/>
      <c r="D996" s="213" t="s">
        <v>199</v>
      </c>
      <c r="E996" s="230" t="s">
        <v>1</v>
      </c>
      <c r="F996" s="231" t="s">
        <v>4395</v>
      </c>
      <c r="G996" s="229"/>
      <c r="H996" s="232">
        <v>4.0999999999999996</v>
      </c>
      <c r="I996" s="233"/>
      <c r="J996" s="229"/>
      <c r="K996" s="229"/>
      <c r="L996" s="234"/>
      <c r="M996" s="235"/>
      <c r="N996" s="236"/>
      <c r="O996" s="236"/>
      <c r="P996" s="236"/>
      <c r="Q996" s="236"/>
      <c r="R996" s="236"/>
      <c r="S996" s="236"/>
      <c r="T996" s="237"/>
      <c r="U996" s="11"/>
      <c r="V996" s="11"/>
      <c r="W996" s="11"/>
      <c r="X996" s="11"/>
      <c r="Y996" s="11"/>
      <c r="Z996" s="11"/>
      <c r="AA996" s="11"/>
      <c r="AB996" s="11"/>
      <c r="AC996" s="11"/>
      <c r="AD996" s="11"/>
      <c r="AE996" s="11"/>
      <c r="AT996" s="238" t="s">
        <v>199</v>
      </c>
      <c r="AU996" s="238" t="s">
        <v>85</v>
      </c>
      <c r="AV996" s="11" t="s">
        <v>85</v>
      </c>
      <c r="AW996" s="11" t="s">
        <v>32</v>
      </c>
      <c r="AX996" s="11" t="s">
        <v>83</v>
      </c>
      <c r="AY996" s="238" t="s">
        <v>195</v>
      </c>
    </row>
    <row r="997" s="2" customFormat="1" ht="24.15" customHeight="1">
      <c r="A997" s="39"/>
      <c r="B997" s="40"/>
      <c r="C997" s="200" t="s">
        <v>671</v>
      </c>
      <c r="D997" s="200" t="s">
        <v>191</v>
      </c>
      <c r="E997" s="201" t="s">
        <v>4456</v>
      </c>
      <c r="F997" s="202" t="s">
        <v>4457</v>
      </c>
      <c r="G997" s="203" t="s">
        <v>1804</v>
      </c>
      <c r="H997" s="204">
        <v>48</v>
      </c>
      <c r="I997" s="205"/>
      <c r="J997" s="206">
        <f>ROUND(I997*H997,2)</f>
        <v>0</v>
      </c>
      <c r="K997" s="202" t="s">
        <v>1</v>
      </c>
      <c r="L997" s="45"/>
      <c r="M997" s="207" t="s">
        <v>1</v>
      </c>
      <c r="N997" s="208" t="s">
        <v>41</v>
      </c>
      <c r="O997" s="92"/>
      <c r="P997" s="209">
        <f>O997*H997</f>
        <v>0</v>
      </c>
      <c r="Q997" s="209">
        <v>0.00010000000000000001</v>
      </c>
      <c r="R997" s="209">
        <f>Q997*H997</f>
        <v>0.0048000000000000004</v>
      </c>
      <c r="S997" s="209">
        <v>0</v>
      </c>
      <c r="T997" s="210">
        <f>S997*H997</f>
        <v>0</v>
      </c>
      <c r="U997" s="39"/>
      <c r="V997" s="39"/>
      <c r="W997" s="39"/>
      <c r="X997" s="39"/>
      <c r="Y997" s="39"/>
      <c r="Z997" s="39"/>
      <c r="AA997" s="39"/>
      <c r="AB997" s="39"/>
      <c r="AC997" s="39"/>
      <c r="AD997" s="39"/>
      <c r="AE997" s="39"/>
      <c r="AR997" s="211" t="s">
        <v>234</v>
      </c>
      <c r="AT997" s="211" t="s">
        <v>191</v>
      </c>
      <c r="AU997" s="211" t="s">
        <v>85</v>
      </c>
      <c r="AY997" s="18" t="s">
        <v>195</v>
      </c>
      <c r="BE997" s="212">
        <f>IF(N997="základní",J997,0)</f>
        <v>0</v>
      </c>
      <c r="BF997" s="212">
        <f>IF(N997="snížená",J997,0)</f>
        <v>0</v>
      </c>
      <c r="BG997" s="212">
        <f>IF(N997="zákl. přenesená",J997,0)</f>
        <v>0</v>
      </c>
      <c r="BH997" s="212">
        <f>IF(N997="sníž. přenesená",J997,0)</f>
        <v>0</v>
      </c>
      <c r="BI997" s="212">
        <f>IF(N997="nulová",J997,0)</f>
        <v>0</v>
      </c>
      <c r="BJ997" s="18" t="s">
        <v>83</v>
      </c>
      <c r="BK997" s="212">
        <f>ROUND(I997*H997,2)</f>
        <v>0</v>
      </c>
      <c r="BL997" s="18" t="s">
        <v>234</v>
      </c>
      <c r="BM997" s="211" t="s">
        <v>4458</v>
      </c>
    </row>
    <row r="998" s="2" customFormat="1" ht="21.75" customHeight="1">
      <c r="A998" s="39"/>
      <c r="B998" s="40"/>
      <c r="C998" s="200" t="s">
        <v>677</v>
      </c>
      <c r="D998" s="200" t="s">
        <v>191</v>
      </c>
      <c r="E998" s="201" t="s">
        <v>4459</v>
      </c>
      <c r="F998" s="202" t="s">
        <v>4460</v>
      </c>
      <c r="G998" s="203" t="s">
        <v>1804</v>
      </c>
      <c r="H998" s="204">
        <v>4</v>
      </c>
      <c r="I998" s="205"/>
      <c r="J998" s="206">
        <f>ROUND(I998*H998,2)</f>
        <v>0</v>
      </c>
      <c r="K998" s="202" t="s">
        <v>1412</v>
      </c>
      <c r="L998" s="45"/>
      <c r="M998" s="207" t="s">
        <v>1</v>
      </c>
      <c r="N998" s="208" t="s">
        <v>41</v>
      </c>
      <c r="O998" s="92"/>
      <c r="P998" s="209">
        <f>O998*H998</f>
        <v>0</v>
      </c>
      <c r="Q998" s="209">
        <v>0.00076000000000000004</v>
      </c>
      <c r="R998" s="209">
        <f>Q998*H998</f>
        <v>0.0030400000000000002</v>
      </c>
      <c r="S998" s="209">
        <v>0</v>
      </c>
      <c r="T998" s="210">
        <f>S998*H998</f>
        <v>0</v>
      </c>
      <c r="U998" s="39"/>
      <c r="V998" s="39"/>
      <c r="W998" s="39"/>
      <c r="X998" s="39"/>
      <c r="Y998" s="39"/>
      <c r="Z998" s="39"/>
      <c r="AA998" s="39"/>
      <c r="AB998" s="39"/>
      <c r="AC998" s="39"/>
      <c r="AD998" s="39"/>
      <c r="AE998" s="39"/>
      <c r="AR998" s="211" t="s">
        <v>234</v>
      </c>
      <c r="AT998" s="211" t="s">
        <v>191</v>
      </c>
      <c r="AU998" s="211" t="s">
        <v>85</v>
      </c>
      <c r="AY998" s="18" t="s">
        <v>195</v>
      </c>
      <c r="BE998" s="212">
        <f>IF(N998="základní",J998,0)</f>
        <v>0</v>
      </c>
      <c r="BF998" s="212">
        <f>IF(N998="snížená",J998,0)</f>
        <v>0</v>
      </c>
      <c r="BG998" s="212">
        <f>IF(N998="zákl. přenesená",J998,0)</f>
        <v>0</v>
      </c>
      <c r="BH998" s="212">
        <f>IF(N998="sníž. přenesená",J998,0)</f>
        <v>0</v>
      </c>
      <c r="BI998" s="212">
        <f>IF(N998="nulová",J998,0)</f>
        <v>0</v>
      </c>
      <c r="BJ998" s="18" t="s">
        <v>83</v>
      </c>
      <c r="BK998" s="212">
        <f>ROUND(I998*H998,2)</f>
        <v>0</v>
      </c>
      <c r="BL998" s="18" t="s">
        <v>234</v>
      </c>
      <c r="BM998" s="211" t="s">
        <v>4461</v>
      </c>
    </row>
    <row r="999" s="13" customFormat="1" ht="22.8" customHeight="1">
      <c r="A999" s="13"/>
      <c r="B999" s="248"/>
      <c r="C999" s="249"/>
      <c r="D999" s="250" t="s">
        <v>75</v>
      </c>
      <c r="E999" s="285" t="s">
        <v>257</v>
      </c>
      <c r="F999" s="285" t="s">
        <v>1936</v>
      </c>
      <c r="G999" s="249"/>
      <c r="H999" s="249"/>
      <c r="I999" s="252"/>
      <c r="J999" s="286">
        <f>BK999</f>
        <v>0</v>
      </c>
      <c r="K999" s="249"/>
      <c r="L999" s="254"/>
      <c r="M999" s="255"/>
      <c r="N999" s="256"/>
      <c r="O999" s="256"/>
      <c r="P999" s="257">
        <f>SUM(P1000:P1075)</f>
        <v>0</v>
      </c>
      <c r="Q999" s="256"/>
      <c r="R999" s="257">
        <f>SUM(R1000:R1075)</f>
        <v>0.36894080000000001</v>
      </c>
      <c r="S999" s="256"/>
      <c r="T999" s="258">
        <f>SUM(T1000:T1075)</f>
        <v>0</v>
      </c>
      <c r="U999" s="13"/>
      <c r="V999" s="13"/>
      <c r="W999" s="13"/>
      <c r="X999" s="13"/>
      <c r="Y999" s="13"/>
      <c r="Z999" s="13"/>
      <c r="AA999" s="13"/>
      <c r="AB999" s="13"/>
      <c r="AC999" s="13"/>
      <c r="AD999" s="13"/>
      <c r="AE999" s="13"/>
      <c r="AR999" s="259" t="s">
        <v>83</v>
      </c>
      <c r="AT999" s="260" t="s">
        <v>75</v>
      </c>
      <c r="AU999" s="260" t="s">
        <v>83</v>
      </c>
      <c r="AY999" s="259" t="s">
        <v>195</v>
      </c>
      <c r="BK999" s="261">
        <f>SUM(BK1000:BK1075)</f>
        <v>0</v>
      </c>
    </row>
    <row r="1000" s="2" customFormat="1" ht="24.15" customHeight="1">
      <c r="A1000" s="39"/>
      <c r="B1000" s="40"/>
      <c r="C1000" s="200" t="s">
        <v>681</v>
      </c>
      <c r="D1000" s="200" t="s">
        <v>191</v>
      </c>
      <c r="E1000" s="201" t="s">
        <v>1950</v>
      </c>
      <c r="F1000" s="202" t="s">
        <v>1951</v>
      </c>
      <c r="G1000" s="203" t="s">
        <v>513</v>
      </c>
      <c r="H1000" s="204">
        <v>2170.2399999999998</v>
      </c>
      <c r="I1000" s="205"/>
      <c r="J1000" s="206">
        <f>ROUND(I1000*H1000,2)</f>
        <v>0</v>
      </c>
      <c r="K1000" s="202" t="s">
        <v>1412</v>
      </c>
      <c r="L1000" s="45"/>
      <c r="M1000" s="207" t="s">
        <v>1</v>
      </c>
      <c r="N1000" s="208" t="s">
        <v>41</v>
      </c>
      <c r="O1000" s="92"/>
      <c r="P1000" s="209">
        <f>O1000*H1000</f>
        <v>0</v>
      </c>
      <c r="Q1000" s="209">
        <v>0.00017000000000000001</v>
      </c>
      <c r="R1000" s="209">
        <f>Q1000*H1000</f>
        <v>0.36894080000000001</v>
      </c>
      <c r="S1000" s="209">
        <v>0</v>
      </c>
      <c r="T1000" s="210">
        <f>S1000*H1000</f>
        <v>0</v>
      </c>
      <c r="U1000" s="39"/>
      <c r="V1000" s="39"/>
      <c r="W1000" s="39"/>
      <c r="X1000" s="39"/>
      <c r="Y1000" s="39"/>
      <c r="Z1000" s="39"/>
      <c r="AA1000" s="39"/>
      <c r="AB1000" s="39"/>
      <c r="AC1000" s="39"/>
      <c r="AD1000" s="39"/>
      <c r="AE1000" s="39"/>
      <c r="AR1000" s="211" t="s">
        <v>234</v>
      </c>
      <c r="AT1000" s="211" t="s">
        <v>191</v>
      </c>
      <c r="AU1000" s="211" t="s">
        <v>85</v>
      </c>
      <c r="AY1000" s="18" t="s">
        <v>195</v>
      </c>
      <c r="BE1000" s="212">
        <f>IF(N1000="základní",J1000,0)</f>
        <v>0</v>
      </c>
      <c r="BF1000" s="212">
        <f>IF(N1000="snížená",J1000,0)</f>
        <v>0</v>
      </c>
      <c r="BG1000" s="212">
        <f>IF(N1000="zákl. přenesená",J1000,0)</f>
        <v>0</v>
      </c>
      <c r="BH1000" s="212">
        <f>IF(N1000="sníž. přenesená",J1000,0)</f>
        <v>0</v>
      </c>
      <c r="BI1000" s="212">
        <f>IF(N1000="nulová",J1000,0)</f>
        <v>0</v>
      </c>
      <c r="BJ1000" s="18" t="s">
        <v>83</v>
      </c>
      <c r="BK1000" s="212">
        <f>ROUND(I1000*H1000,2)</f>
        <v>0</v>
      </c>
      <c r="BL1000" s="18" t="s">
        <v>234</v>
      </c>
      <c r="BM1000" s="211" t="s">
        <v>4462</v>
      </c>
    </row>
    <row r="1001" s="10" customFormat="1">
      <c r="A1001" s="10"/>
      <c r="B1001" s="218"/>
      <c r="C1001" s="219"/>
      <c r="D1001" s="213" t="s">
        <v>199</v>
      </c>
      <c r="E1001" s="220" t="s">
        <v>1</v>
      </c>
      <c r="F1001" s="221" t="s">
        <v>3936</v>
      </c>
      <c r="G1001" s="219"/>
      <c r="H1001" s="220" t="s">
        <v>1</v>
      </c>
      <c r="I1001" s="222"/>
      <c r="J1001" s="219"/>
      <c r="K1001" s="219"/>
      <c r="L1001" s="223"/>
      <c r="M1001" s="224"/>
      <c r="N1001" s="225"/>
      <c r="O1001" s="225"/>
      <c r="P1001" s="225"/>
      <c r="Q1001" s="225"/>
      <c r="R1001" s="225"/>
      <c r="S1001" s="225"/>
      <c r="T1001" s="226"/>
      <c r="U1001" s="10"/>
      <c r="V1001" s="10"/>
      <c r="W1001" s="10"/>
      <c r="X1001" s="10"/>
      <c r="Y1001" s="10"/>
      <c r="Z1001" s="10"/>
      <c r="AA1001" s="10"/>
      <c r="AB1001" s="10"/>
      <c r="AC1001" s="10"/>
      <c r="AD1001" s="10"/>
      <c r="AE1001" s="10"/>
      <c r="AT1001" s="227" t="s">
        <v>199</v>
      </c>
      <c r="AU1001" s="227" t="s">
        <v>85</v>
      </c>
      <c r="AV1001" s="10" t="s">
        <v>83</v>
      </c>
      <c r="AW1001" s="10" t="s">
        <v>32</v>
      </c>
      <c r="AX1001" s="10" t="s">
        <v>76</v>
      </c>
      <c r="AY1001" s="227" t="s">
        <v>195</v>
      </c>
    </row>
    <row r="1002" s="10" customFormat="1">
      <c r="A1002" s="10"/>
      <c r="B1002" s="218"/>
      <c r="C1002" s="219"/>
      <c r="D1002" s="213" t="s">
        <v>199</v>
      </c>
      <c r="E1002" s="220" t="s">
        <v>1</v>
      </c>
      <c r="F1002" s="221" t="s">
        <v>4287</v>
      </c>
      <c r="G1002" s="219"/>
      <c r="H1002" s="220" t="s">
        <v>1</v>
      </c>
      <c r="I1002" s="222"/>
      <c r="J1002" s="219"/>
      <c r="K1002" s="219"/>
      <c r="L1002" s="223"/>
      <c r="M1002" s="224"/>
      <c r="N1002" s="225"/>
      <c r="O1002" s="225"/>
      <c r="P1002" s="225"/>
      <c r="Q1002" s="225"/>
      <c r="R1002" s="225"/>
      <c r="S1002" s="225"/>
      <c r="T1002" s="226"/>
      <c r="U1002" s="10"/>
      <c r="V1002" s="10"/>
      <c r="W1002" s="10"/>
      <c r="X1002" s="10"/>
      <c r="Y1002" s="10"/>
      <c r="Z1002" s="10"/>
      <c r="AA1002" s="10"/>
      <c r="AB1002" s="10"/>
      <c r="AC1002" s="10"/>
      <c r="AD1002" s="10"/>
      <c r="AE1002" s="10"/>
      <c r="AT1002" s="227" t="s">
        <v>199</v>
      </c>
      <c r="AU1002" s="227" t="s">
        <v>85</v>
      </c>
      <c r="AV1002" s="10" t="s">
        <v>83</v>
      </c>
      <c r="AW1002" s="10" t="s">
        <v>32</v>
      </c>
      <c r="AX1002" s="10" t="s">
        <v>76</v>
      </c>
      <c r="AY1002" s="227" t="s">
        <v>195</v>
      </c>
    </row>
    <row r="1003" s="11" customFormat="1">
      <c r="A1003" s="11"/>
      <c r="B1003" s="228"/>
      <c r="C1003" s="229"/>
      <c r="D1003" s="213" t="s">
        <v>199</v>
      </c>
      <c r="E1003" s="230" t="s">
        <v>1</v>
      </c>
      <c r="F1003" s="231" t="s">
        <v>4463</v>
      </c>
      <c r="G1003" s="229"/>
      <c r="H1003" s="232">
        <v>1121.4000000000001</v>
      </c>
      <c r="I1003" s="233"/>
      <c r="J1003" s="229"/>
      <c r="K1003" s="229"/>
      <c r="L1003" s="234"/>
      <c r="M1003" s="235"/>
      <c r="N1003" s="236"/>
      <c r="O1003" s="236"/>
      <c r="P1003" s="236"/>
      <c r="Q1003" s="236"/>
      <c r="R1003" s="236"/>
      <c r="S1003" s="236"/>
      <c r="T1003" s="237"/>
      <c r="U1003" s="11"/>
      <c r="V1003" s="11"/>
      <c r="W1003" s="11"/>
      <c r="X1003" s="11"/>
      <c r="Y1003" s="11"/>
      <c r="Z1003" s="11"/>
      <c r="AA1003" s="11"/>
      <c r="AB1003" s="11"/>
      <c r="AC1003" s="11"/>
      <c r="AD1003" s="11"/>
      <c r="AE1003" s="11"/>
      <c r="AT1003" s="238" t="s">
        <v>199</v>
      </c>
      <c r="AU1003" s="238" t="s">
        <v>85</v>
      </c>
      <c r="AV1003" s="11" t="s">
        <v>85</v>
      </c>
      <c r="AW1003" s="11" t="s">
        <v>32</v>
      </c>
      <c r="AX1003" s="11" t="s">
        <v>76</v>
      </c>
      <c r="AY1003" s="238" t="s">
        <v>195</v>
      </c>
    </row>
    <row r="1004" s="11" customFormat="1">
      <c r="A1004" s="11"/>
      <c r="B1004" s="228"/>
      <c r="C1004" s="229"/>
      <c r="D1004" s="213" t="s">
        <v>199</v>
      </c>
      <c r="E1004" s="230" t="s">
        <v>1</v>
      </c>
      <c r="F1004" s="231" t="s">
        <v>4464</v>
      </c>
      <c r="G1004" s="229"/>
      <c r="H1004" s="232">
        <v>35</v>
      </c>
      <c r="I1004" s="233"/>
      <c r="J1004" s="229"/>
      <c r="K1004" s="229"/>
      <c r="L1004" s="234"/>
      <c r="M1004" s="235"/>
      <c r="N1004" s="236"/>
      <c r="O1004" s="236"/>
      <c r="P1004" s="236"/>
      <c r="Q1004" s="236"/>
      <c r="R1004" s="236"/>
      <c r="S1004" s="236"/>
      <c r="T1004" s="237"/>
      <c r="U1004" s="11"/>
      <c r="V1004" s="11"/>
      <c r="W1004" s="11"/>
      <c r="X1004" s="11"/>
      <c r="Y1004" s="11"/>
      <c r="Z1004" s="11"/>
      <c r="AA1004" s="11"/>
      <c r="AB1004" s="11"/>
      <c r="AC1004" s="11"/>
      <c r="AD1004" s="11"/>
      <c r="AE1004" s="11"/>
      <c r="AT1004" s="238" t="s">
        <v>199</v>
      </c>
      <c r="AU1004" s="238" t="s">
        <v>85</v>
      </c>
      <c r="AV1004" s="11" t="s">
        <v>85</v>
      </c>
      <c r="AW1004" s="11" t="s">
        <v>32</v>
      </c>
      <c r="AX1004" s="11" t="s">
        <v>76</v>
      </c>
      <c r="AY1004" s="238" t="s">
        <v>195</v>
      </c>
    </row>
    <row r="1005" s="10" customFormat="1">
      <c r="A1005" s="10"/>
      <c r="B1005" s="218"/>
      <c r="C1005" s="219"/>
      <c r="D1005" s="213" t="s">
        <v>199</v>
      </c>
      <c r="E1005" s="220" t="s">
        <v>1</v>
      </c>
      <c r="F1005" s="221" t="s">
        <v>3964</v>
      </c>
      <c r="G1005" s="219"/>
      <c r="H1005" s="220" t="s">
        <v>1</v>
      </c>
      <c r="I1005" s="222"/>
      <c r="J1005" s="219"/>
      <c r="K1005" s="219"/>
      <c r="L1005" s="223"/>
      <c r="M1005" s="224"/>
      <c r="N1005" s="225"/>
      <c r="O1005" s="225"/>
      <c r="P1005" s="225"/>
      <c r="Q1005" s="225"/>
      <c r="R1005" s="225"/>
      <c r="S1005" s="225"/>
      <c r="T1005" s="226"/>
      <c r="U1005" s="10"/>
      <c r="V1005" s="10"/>
      <c r="W1005" s="10"/>
      <c r="X1005" s="10"/>
      <c r="Y1005" s="10"/>
      <c r="Z1005" s="10"/>
      <c r="AA1005" s="10"/>
      <c r="AB1005" s="10"/>
      <c r="AC1005" s="10"/>
      <c r="AD1005" s="10"/>
      <c r="AE1005" s="10"/>
      <c r="AT1005" s="227" t="s">
        <v>199</v>
      </c>
      <c r="AU1005" s="227" t="s">
        <v>85</v>
      </c>
      <c r="AV1005" s="10" t="s">
        <v>83</v>
      </c>
      <c r="AW1005" s="10" t="s">
        <v>32</v>
      </c>
      <c r="AX1005" s="10" t="s">
        <v>76</v>
      </c>
      <c r="AY1005" s="227" t="s">
        <v>195</v>
      </c>
    </row>
    <row r="1006" s="11" customFormat="1">
      <c r="A1006" s="11"/>
      <c r="B1006" s="228"/>
      <c r="C1006" s="229"/>
      <c r="D1006" s="213" t="s">
        <v>199</v>
      </c>
      <c r="E1006" s="230" t="s">
        <v>1</v>
      </c>
      <c r="F1006" s="231" t="s">
        <v>4465</v>
      </c>
      <c r="G1006" s="229"/>
      <c r="H1006" s="232">
        <v>931.20000000000005</v>
      </c>
      <c r="I1006" s="233"/>
      <c r="J1006" s="229"/>
      <c r="K1006" s="229"/>
      <c r="L1006" s="234"/>
      <c r="M1006" s="235"/>
      <c r="N1006" s="236"/>
      <c r="O1006" s="236"/>
      <c r="P1006" s="236"/>
      <c r="Q1006" s="236"/>
      <c r="R1006" s="236"/>
      <c r="S1006" s="236"/>
      <c r="T1006" s="237"/>
      <c r="U1006" s="11"/>
      <c r="V1006" s="11"/>
      <c r="W1006" s="11"/>
      <c r="X1006" s="11"/>
      <c r="Y1006" s="11"/>
      <c r="Z1006" s="11"/>
      <c r="AA1006" s="11"/>
      <c r="AB1006" s="11"/>
      <c r="AC1006" s="11"/>
      <c r="AD1006" s="11"/>
      <c r="AE1006" s="11"/>
      <c r="AT1006" s="238" t="s">
        <v>199</v>
      </c>
      <c r="AU1006" s="238" t="s">
        <v>85</v>
      </c>
      <c r="AV1006" s="11" t="s">
        <v>85</v>
      </c>
      <c r="AW1006" s="11" t="s">
        <v>32</v>
      </c>
      <c r="AX1006" s="11" t="s">
        <v>76</v>
      </c>
      <c r="AY1006" s="238" t="s">
        <v>195</v>
      </c>
    </row>
    <row r="1007" s="10" customFormat="1">
      <c r="A1007" s="10"/>
      <c r="B1007" s="218"/>
      <c r="C1007" s="219"/>
      <c r="D1007" s="213" t="s">
        <v>199</v>
      </c>
      <c r="E1007" s="220" t="s">
        <v>1</v>
      </c>
      <c r="F1007" s="221" t="s">
        <v>3960</v>
      </c>
      <c r="G1007" s="219"/>
      <c r="H1007" s="220" t="s">
        <v>1</v>
      </c>
      <c r="I1007" s="222"/>
      <c r="J1007" s="219"/>
      <c r="K1007" s="219"/>
      <c r="L1007" s="223"/>
      <c r="M1007" s="224"/>
      <c r="N1007" s="225"/>
      <c r="O1007" s="225"/>
      <c r="P1007" s="225"/>
      <c r="Q1007" s="225"/>
      <c r="R1007" s="225"/>
      <c r="S1007" s="225"/>
      <c r="T1007" s="226"/>
      <c r="U1007" s="10"/>
      <c r="V1007" s="10"/>
      <c r="W1007" s="10"/>
      <c r="X1007" s="10"/>
      <c r="Y1007" s="10"/>
      <c r="Z1007" s="10"/>
      <c r="AA1007" s="10"/>
      <c r="AB1007" s="10"/>
      <c r="AC1007" s="10"/>
      <c r="AD1007" s="10"/>
      <c r="AE1007" s="10"/>
      <c r="AT1007" s="227" t="s">
        <v>199</v>
      </c>
      <c r="AU1007" s="227" t="s">
        <v>85</v>
      </c>
      <c r="AV1007" s="10" t="s">
        <v>83</v>
      </c>
      <c r="AW1007" s="10" t="s">
        <v>32</v>
      </c>
      <c r="AX1007" s="10" t="s">
        <v>76</v>
      </c>
      <c r="AY1007" s="227" t="s">
        <v>195</v>
      </c>
    </row>
    <row r="1008" s="11" customFormat="1">
      <c r="A1008" s="11"/>
      <c r="B1008" s="228"/>
      <c r="C1008" s="229"/>
      <c r="D1008" s="213" t="s">
        <v>199</v>
      </c>
      <c r="E1008" s="230" t="s">
        <v>1</v>
      </c>
      <c r="F1008" s="231" t="s">
        <v>4466</v>
      </c>
      <c r="G1008" s="229"/>
      <c r="H1008" s="232">
        <v>6</v>
      </c>
      <c r="I1008" s="233"/>
      <c r="J1008" s="229"/>
      <c r="K1008" s="229"/>
      <c r="L1008" s="234"/>
      <c r="M1008" s="235"/>
      <c r="N1008" s="236"/>
      <c r="O1008" s="236"/>
      <c r="P1008" s="236"/>
      <c r="Q1008" s="236"/>
      <c r="R1008" s="236"/>
      <c r="S1008" s="236"/>
      <c r="T1008" s="237"/>
      <c r="U1008" s="11"/>
      <c r="V1008" s="11"/>
      <c r="W1008" s="11"/>
      <c r="X1008" s="11"/>
      <c r="Y1008" s="11"/>
      <c r="Z1008" s="11"/>
      <c r="AA1008" s="11"/>
      <c r="AB1008" s="11"/>
      <c r="AC1008" s="11"/>
      <c r="AD1008" s="11"/>
      <c r="AE1008" s="11"/>
      <c r="AT1008" s="238" t="s">
        <v>199</v>
      </c>
      <c r="AU1008" s="238" t="s">
        <v>85</v>
      </c>
      <c r="AV1008" s="11" t="s">
        <v>85</v>
      </c>
      <c r="AW1008" s="11" t="s">
        <v>32</v>
      </c>
      <c r="AX1008" s="11" t="s">
        <v>76</v>
      </c>
      <c r="AY1008" s="238" t="s">
        <v>195</v>
      </c>
    </row>
    <row r="1009" s="10" customFormat="1">
      <c r="A1009" s="10"/>
      <c r="B1009" s="218"/>
      <c r="C1009" s="219"/>
      <c r="D1009" s="213" t="s">
        <v>199</v>
      </c>
      <c r="E1009" s="220" t="s">
        <v>1</v>
      </c>
      <c r="F1009" s="221" t="s">
        <v>3967</v>
      </c>
      <c r="G1009" s="219"/>
      <c r="H1009" s="220" t="s">
        <v>1</v>
      </c>
      <c r="I1009" s="222"/>
      <c r="J1009" s="219"/>
      <c r="K1009" s="219"/>
      <c r="L1009" s="223"/>
      <c r="M1009" s="224"/>
      <c r="N1009" s="225"/>
      <c r="O1009" s="225"/>
      <c r="P1009" s="225"/>
      <c r="Q1009" s="225"/>
      <c r="R1009" s="225"/>
      <c r="S1009" s="225"/>
      <c r="T1009" s="226"/>
      <c r="U1009" s="10"/>
      <c r="V1009" s="10"/>
      <c r="W1009" s="10"/>
      <c r="X1009" s="10"/>
      <c r="Y1009" s="10"/>
      <c r="Z1009" s="10"/>
      <c r="AA1009" s="10"/>
      <c r="AB1009" s="10"/>
      <c r="AC1009" s="10"/>
      <c r="AD1009" s="10"/>
      <c r="AE1009" s="10"/>
      <c r="AT1009" s="227" t="s">
        <v>199</v>
      </c>
      <c r="AU1009" s="227" t="s">
        <v>85</v>
      </c>
      <c r="AV1009" s="10" t="s">
        <v>83</v>
      </c>
      <c r="AW1009" s="10" t="s">
        <v>32</v>
      </c>
      <c r="AX1009" s="10" t="s">
        <v>76</v>
      </c>
      <c r="AY1009" s="227" t="s">
        <v>195</v>
      </c>
    </row>
    <row r="1010" s="11" customFormat="1">
      <c r="A1010" s="11"/>
      <c r="B1010" s="228"/>
      <c r="C1010" s="229"/>
      <c r="D1010" s="213" t="s">
        <v>199</v>
      </c>
      <c r="E1010" s="230" t="s">
        <v>1</v>
      </c>
      <c r="F1010" s="231" t="s">
        <v>4467</v>
      </c>
      <c r="G1010" s="229"/>
      <c r="H1010" s="232">
        <v>8.1999999999999993</v>
      </c>
      <c r="I1010" s="233"/>
      <c r="J1010" s="229"/>
      <c r="K1010" s="229"/>
      <c r="L1010" s="234"/>
      <c r="M1010" s="235"/>
      <c r="N1010" s="236"/>
      <c r="O1010" s="236"/>
      <c r="P1010" s="236"/>
      <c r="Q1010" s="236"/>
      <c r="R1010" s="236"/>
      <c r="S1010" s="236"/>
      <c r="T1010" s="237"/>
      <c r="U1010" s="11"/>
      <c r="V1010" s="11"/>
      <c r="W1010" s="11"/>
      <c r="X1010" s="11"/>
      <c r="Y1010" s="11"/>
      <c r="Z1010" s="11"/>
      <c r="AA1010" s="11"/>
      <c r="AB1010" s="11"/>
      <c r="AC1010" s="11"/>
      <c r="AD1010" s="11"/>
      <c r="AE1010" s="11"/>
      <c r="AT1010" s="238" t="s">
        <v>199</v>
      </c>
      <c r="AU1010" s="238" t="s">
        <v>85</v>
      </c>
      <c r="AV1010" s="11" t="s">
        <v>85</v>
      </c>
      <c r="AW1010" s="11" t="s">
        <v>32</v>
      </c>
      <c r="AX1010" s="11" t="s">
        <v>76</v>
      </c>
      <c r="AY1010" s="238" t="s">
        <v>195</v>
      </c>
    </row>
    <row r="1011" s="10" customFormat="1">
      <c r="A1011" s="10"/>
      <c r="B1011" s="218"/>
      <c r="C1011" s="219"/>
      <c r="D1011" s="213" t="s">
        <v>199</v>
      </c>
      <c r="E1011" s="220" t="s">
        <v>1</v>
      </c>
      <c r="F1011" s="221" t="s">
        <v>3970</v>
      </c>
      <c r="G1011" s="219"/>
      <c r="H1011" s="220" t="s">
        <v>1</v>
      </c>
      <c r="I1011" s="222"/>
      <c r="J1011" s="219"/>
      <c r="K1011" s="219"/>
      <c r="L1011" s="223"/>
      <c r="M1011" s="224"/>
      <c r="N1011" s="225"/>
      <c r="O1011" s="225"/>
      <c r="P1011" s="225"/>
      <c r="Q1011" s="225"/>
      <c r="R1011" s="225"/>
      <c r="S1011" s="225"/>
      <c r="T1011" s="226"/>
      <c r="U1011" s="10"/>
      <c r="V1011" s="10"/>
      <c r="W1011" s="10"/>
      <c r="X1011" s="10"/>
      <c r="Y1011" s="10"/>
      <c r="Z1011" s="10"/>
      <c r="AA1011" s="10"/>
      <c r="AB1011" s="10"/>
      <c r="AC1011" s="10"/>
      <c r="AD1011" s="10"/>
      <c r="AE1011" s="10"/>
      <c r="AT1011" s="227" t="s">
        <v>199</v>
      </c>
      <c r="AU1011" s="227" t="s">
        <v>85</v>
      </c>
      <c r="AV1011" s="10" t="s">
        <v>83</v>
      </c>
      <c r="AW1011" s="10" t="s">
        <v>32</v>
      </c>
      <c r="AX1011" s="10" t="s">
        <v>76</v>
      </c>
      <c r="AY1011" s="227" t="s">
        <v>195</v>
      </c>
    </row>
    <row r="1012" s="11" customFormat="1">
      <c r="A1012" s="11"/>
      <c r="B1012" s="228"/>
      <c r="C1012" s="229"/>
      <c r="D1012" s="213" t="s">
        <v>199</v>
      </c>
      <c r="E1012" s="230" t="s">
        <v>1</v>
      </c>
      <c r="F1012" s="231" t="s">
        <v>4468</v>
      </c>
      <c r="G1012" s="229"/>
      <c r="H1012" s="232">
        <v>68.439999999999998</v>
      </c>
      <c r="I1012" s="233"/>
      <c r="J1012" s="229"/>
      <c r="K1012" s="229"/>
      <c r="L1012" s="234"/>
      <c r="M1012" s="235"/>
      <c r="N1012" s="236"/>
      <c r="O1012" s="236"/>
      <c r="P1012" s="236"/>
      <c r="Q1012" s="236"/>
      <c r="R1012" s="236"/>
      <c r="S1012" s="236"/>
      <c r="T1012" s="237"/>
      <c r="U1012" s="11"/>
      <c r="V1012" s="11"/>
      <c r="W1012" s="11"/>
      <c r="X1012" s="11"/>
      <c r="Y1012" s="11"/>
      <c r="Z1012" s="11"/>
      <c r="AA1012" s="11"/>
      <c r="AB1012" s="11"/>
      <c r="AC1012" s="11"/>
      <c r="AD1012" s="11"/>
      <c r="AE1012" s="11"/>
      <c r="AT1012" s="238" t="s">
        <v>199</v>
      </c>
      <c r="AU1012" s="238" t="s">
        <v>85</v>
      </c>
      <c r="AV1012" s="11" t="s">
        <v>85</v>
      </c>
      <c r="AW1012" s="11" t="s">
        <v>32</v>
      </c>
      <c r="AX1012" s="11" t="s">
        <v>76</v>
      </c>
      <c r="AY1012" s="238" t="s">
        <v>195</v>
      </c>
    </row>
    <row r="1013" s="10" customFormat="1">
      <c r="A1013" s="10"/>
      <c r="B1013" s="218"/>
      <c r="C1013" s="219"/>
      <c r="D1013" s="213" t="s">
        <v>199</v>
      </c>
      <c r="E1013" s="220" t="s">
        <v>1</v>
      </c>
      <c r="F1013" s="221" t="s">
        <v>3972</v>
      </c>
      <c r="G1013" s="219"/>
      <c r="H1013" s="220" t="s">
        <v>1</v>
      </c>
      <c r="I1013" s="222"/>
      <c r="J1013" s="219"/>
      <c r="K1013" s="219"/>
      <c r="L1013" s="223"/>
      <c r="M1013" s="224"/>
      <c r="N1013" s="225"/>
      <c r="O1013" s="225"/>
      <c r="P1013" s="225"/>
      <c r="Q1013" s="225"/>
      <c r="R1013" s="225"/>
      <c r="S1013" s="225"/>
      <c r="T1013" s="226"/>
      <c r="U1013" s="10"/>
      <c r="V1013" s="10"/>
      <c r="W1013" s="10"/>
      <c r="X1013" s="10"/>
      <c r="Y1013" s="10"/>
      <c r="Z1013" s="10"/>
      <c r="AA1013" s="10"/>
      <c r="AB1013" s="10"/>
      <c r="AC1013" s="10"/>
      <c r="AD1013" s="10"/>
      <c r="AE1013" s="10"/>
      <c r="AT1013" s="227" t="s">
        <v>199</v>
      </c>
      <c r="AU1013" s="227" t="s">
        <v>85</v>
      </c>
      <c r="AV1013" s="10" t="s">
        <v>83</v>
      </c>
      <c r="AW1013" s="10" t="s">
        <v>32</v>
      </c>
      <c r="AX1013" s="10" t="s">
        <v>76</v>
      </c>
      <c r="AY1013" s="227" t="s">
        <v>195</v>
      </c>
    </row>
    <row r="1014" s="11" customFormat="1">
      <c r="A1014" s="11"/>
      <c r="B1014" s="228"/>
      <c r="C1014" s="229"/>
      <c r="D1014" s="213" t="s">
        <v>199</v>
      </c>
      <c r="E1014" s="230" t="s">
        <v>1</v>
      </c>
      <c r="F1014" s="231" t="s">
        <v>4469</v>
      </c>
      <c r="G1014" s="229"/>
      <c r="H1014" s="232">
        <v>0</v>
      </c>
      <c r="I1014" s="233"/>
      <c r="J1014" s="229"/>
      <c r="K1014" s="229"/>
      <c r="L1014" s="234"/>
      <c r="M1014" s="235"/>
      <c r="N1014" s="236"/>
      <c r="O1014" s="236"/>
      <c r="P1014" s="236"/>
      <c r="Q1014" s="236"/>
      <c r="R1014" s="236"/>
      <c r="S1014" s="236"/>
      <c r="T1014" s="237"/>
      <c r="U1014" s="11"/>
      <c r="V1014" s="11"/>
      <c r="W1014" s="11"/>
      <c r="X1014" s="11"/>
      <c r="Y1014" s="11"/>
      <c r="Z1014" s="11"/>
      <c r="AA1014" s="11"/>
      <c r="AB1014" s="11"/>
      <c r="AC1014" s="11"/>
      <c r="AD1014" s="11"/>
      <c r="AE1014" s="11"/>
      <c r="AT1014" s="238" t="s">
        <v>199</v>
      </c>
      <c r="AU1014" s="238" t="s">
        <v>85</v>
      </c>
      <c r="AV1014" s="11" t="s">
        <v>85</v>
      </c>
      <c r="AW1014" s="11" t="s">
        <v>32</v>
      </c>
      <c r="AX1014" s="11" t="s">
        <v>76</v>
      </c>
      <c r="AY1014" s="238" t="s">
        <v>195</v>
      </c>
    </row>
    <row r="1015" s="15" customFormat="1">
      <c r="A1015" s="15"/>
      <c r="B1015" s="287"/>
      <c r="C1015" s="288"/>
      <c r="D1015" s="213" t="s">
        <v>199</v>
      </c>
      <c r="E1015" s="289" t="s">
        <v>1</v>
      </c>
      <c r="F1015" s="290" t="s">
        <v>1422</v>
      </c>
      <c r="G1015" s="288"/>
      <c r="H1015" s="291">
        <v>2170.2399999999998</v>
      </c>
      <c r="I1015" s="292"/>
      <c r="J1015" s="288"/>
      <c r="K1015" s="288"/>
      <c r="L1015" s="293"/>
      <c r="M1015" s="294"/>
      <c r="N1015" s="295"/>
      <c r="O1015" s="295"/>
      <c r="P1015" s="295"/>
      <c r="Q1015" s="295"/>
      <c r="R1015" s="295"/>
      <c r="S1015" s="295"/>
      <c r="T1015" s="296"/>
      <c r="U1015" s="15"/>
      <c r="V1015" s="15"/>
      <c r="W1015" s="15"/>
      <c r="X1015" s="15"/>
      <c r="Y1015" s="15"/>
      <c r="Z1015" s="15"/>
      <c r="AA1015" s="15"/>
      <c r="AB1015" s="15"/>
      <c r="AC1015" s="15"/>
      <c r="AD1015" s="15"/>
      <c r="AE1015" s="15"/>
      <c r="AT1015" s="297" t="s">
        <v>199</v>
      </c>
      <c r="AU1015" s="297" t="s">
        <v>85</v>
      </c>
      <c r="AV1015" s="15" t="s">
        <v>234</v>
      </c>
      <c r="AW1015" s="15" t="s">
        <v>32</v>
      </c>
      <c r="AX1015" s="15" t="s">
        <v>83</v>
      </c>
      <c r="AY1015" s="297" t="s">
        <v>195</v>
      </c>
    </row>
    <row r="1016" s="2" customFormat="1" ht="16.5" customHeight="1">
      <c r="A1016" s="39"/>
      <c r="B1016" s="40"/>
      <c r="C1016" s="200" t="s">
        <v>684</v>
      </c>
      <c r="D1016" s="200" t="s">
        <v>191</v>
      </c>
      <c r="E1016" s="201" t="s">
        <v>3867</v>
      </c>
      <c r="F1016" s="202" t="s">
        <v>3868</v>
      </c>
      <c r="G1016" s="203" t="s">
        <v>513</v>
      </c>
      <c r="H1016" s="204">
        <v>1156.4000000000001</v>
      </c>
      <c r="I1016" s="205"/>
      <c r="J1016" s="206">
        <f>ROUND(I1016*H1016,2)</f>
        <v>0</v>
      </c>
      <c r="K1016" s="202" t="s">
        <v>1412</v>
      </c>
      <c r="L1016" s="45"/>
      <c r="M1016" s="207" t="s">
        <v>1</v>
      </c>
      <c r="N1016" s="208" t="s">
        <v>41</v>
      </c>
      <c r="O1016" s="92"/>
      <c r="P1016" s="209">
        <f>O1016*H1016</f>
        <v>0</v>
      </c>
      <c r="Q1016" s="209">
        <v>0</v>
      </c>
      <c r="R1016" s="209">
        <f>Q1016*H1016</f>
        <v>0</v>
      </c>
      <c r="S1016" s="209">
        <v>0</v>
      </c>
      <c r="T1016" s="210">
        <f>S1016*H1016</f>
        <v>0</v>
      </c>
      <c r="U1016" s="39"/>
      <c r="V1016" s="39"/>
      <c r="W1016" s="39"/>
      <c r="X1016" s="39"/>
      <c r="Y1016" s="39"/>
      <c r="Z1016" s="39"/>
      <c r="AA1016" s="39"/>
      <c r="AB1016" s="39"/>
      <c r="AC1016" s="39"/>
      <c r="AD1016" s="39"/>
      <c r="AE1016" s="39"/>
      <c r="AR1016" s="211" t="s">
        <v>234</v>
      </c>
      <c r="AT1016" s="211" t="s">
        <v>191</v>
      </c>
      <c r="AU1016" s="211" t="s">
        <v>85</v>
      </c>
      <c r="AY1016" s="18" t="s">
        <v>195</v>
      </c>
      <c r="BE1016" s="212">
        <f>IF(N1016="základní",J1016,0)</f>
        <v>0</v>
      </c>
      <c r="BF1016" s="212">
        <f>IF(N1016="snížená",J1016,0)</f>
        <v>0</v>
      </c>
      <c r="BG1016" s="212">
        <f>IF(N1016="zákl. přenesená",J1016,0)</f>
        <v>0</v>
      </c>
      <c r="BH1016" s="212">
        <f>IF(N1016="sníž. přenesená",J1016,0)</f>
        <v>0</v>
      </c>
      <c r="BI1016" s="212">
        <f>IF(N1016="nulová",J1016,0)</f>
        <v>0</v>
      </c>
      <c r="BJ1016" s="18" t="s">
        <v>83</v>
      </c>
      <c r="BK1016" s="212">
        <f>ROUND(I1016*H1016,2)</f>
        <v>0</v>
      </c>
      <c r="BL1016" s="18" t="s">
        <v>234</v>
      </c>
      <c r="BM1016" s="211" t="s">
        <v>4470</v>
      </c>
    </row>
    <row r="1017" s="10" customFormat="1">
      <c r="A1017" s="10"/>
      <c r="B1017" s="218"/>
      <c r="C1017" s="219"/>
      <c r="D1017" s="213" t="s">
        <v>199</v>
      </c>
      <c r="E1017" s="220" t="s">
        <v>1</v>
      </c>
      <c r="F1017" s="221" t="s">
        <v>3936</v>
      </c>
      <c r="G1017" s="219"/>
      <c r="H1017" s="220" t="s">
        <v>1</v>
      </c>
      <c r="I1017" s="222"/>
      <c r="J1017" s="219"/>
      <c r="K1017" s="219"/>
      <c r="L1017" s="223"/>
      <c r="M1017" s="224"/>
      <c r="N1017" s="225"/>
      <c r="O1017" s="225"/>
      <c r="P1017" s="225"/>
      <c r="Q1017" s="225"/>
      <c r="R1017" s="225"/>
      <c r="S1017" s="225"/>
      <c r="T1017" s="226"/>
      <c r="U1017" s="10"/>
      <c r="V1017" s="10"/>
      <c r="W1017" s="10"/>
      <c r="X1017" s="10"/>
      <c r="Y1017" s="10"/>
      <c r="Z1017" s="10"/>
      <c r="AA1017" s="10"/>
      <c r="AB1017" s="10"/>
      <c r="AC1017" s="10"/>
      <c r="AD1017" s="10"/>
      <c r="AE1017" s="10"/>
      <c r="AT1017" s="227" t="s">
        <v>199</v>
      </c>
      <c r="AU1017" s="227" t="s">
        <v>85</v>
      </c>
      <c r="AV1017" s="10" t="s">
        <v>83</v>
      </c>
      <c r="AW1017" s="10" t="s">
        <v>32</v>
      </c>
      <c r="AX1017" s="10" t="s">
        <v>76</v>
      </c>
      <c r="AY1017" s="227" t="s">
        <v>195</v>
      </c>
    </row>
    <row r="1018" s="10" customFormat="1">
      <c r="A1018" s="10"/>
      <c r="B1018" s="218"/>
      <c r="C1018" s="219"/>
      <c r="D1018" s="213" t="s">
        <v>199</v>
      </c>
      <c r="E1018" s="220" t="s">
        <v>1</v>
      </c>
      <c r="F1018" s="221" t="s">
        <v>4287</v>
      </c>
      <c r="G1018" s="219"/>
      <c r="H1018" s="220" t="s">
        <v>1</v>
      </c>
      <c r="I1018" s="222"/>
      <c r="J1018" s="219"/>
      <c r="K1018" s="219"/>
      <c r="L1018" s="223"/>
      <c r="M1018" s="224"/>
      <c r="N1018" s="225"/>
      <c r="O1018" s="225"/>
      <c r="P1018" s="225"/>
      <c r="Q1018" s="225"/>
      <c r="R1018" s="225"/>
      <c r="S1018" s="225"/>
      <c r="T1018" s="226"/>
      <c r="U1018" s="10"/>
      <c r="V1018" s="10"/>
      <c r="W1018" s="10"/>
      <c r="X1018" s="10"/>
      <c r="Y1018" s="10"/>
      <c r="Z1018" s="10"/>
      <c r="AA1018" s="10"/>
      <c r="AB1018" s="10"/>
      <c r="AC1018" s="10"/>
      <c r="AD1018" s="10"/>
      <c r="AE1018" s="10"/>
      <c r="AT1018" s="227" t="s">
        <v>199</v>
      </c>
      <c r="AU1018" s="227" t="s">
        <v>85</v>
      </c>
      <c r="AV1018" s="10" t="s">
        <v>83</v>
      </c>
      <c r="AW1018" s="10" t="s">
        <v>32</v>
      </c>
      <c r="AX1018" s="10" t="s">
        <v>76</v>
      </c>
      <c r="AY1018" s="227" t="s">
        <v>195</v>
      </c>
    </row>
    <row r="1019" s="10" customFormat="1">
      <c r="A1019" s="10"/>
      <c r="B1019" s="218"/>
      <c r="C1019" s="219"/>
      <c r="D1019" s="213" t="s">
        <v>199</v>
      </c>
      <c r="E1019" s="220" t="s">
        <v>1</v>
      </c>
      <c r="F1019" s="221" t="s">
        <v>4471</v>
      </c>
      <c r="G1019" s="219"/>
      <c r="H1019" s="220" t="s">
        <v>1</v>
      </c>
      <c r="I1019" s="222"/>
      <c r="J1019" s="219"/>
      <c r="K1019" s="219"/>
      <c r="L1019" s="223"/>
      <c r="M1019" s="224"/>
      <c r="N1019" s="225"/>
      <c r="O1019" s="225"/>
      <c r="P1019" s="225"/>
      <c r="Q1019" s="225"/>
      <c r="R1019" s="225"/>
      <c r="S1019" s="225"/>
      <c r="T1019" s="226"/>
      <c r="U1019" s="10"/>
      <c r="V1019" s="10"/>
      <c r="W1019" s="10"/>
      <c r="X1019" s="10"/>
      <c r="Y1019" s="10"/>
      <c r="Z1019" s="10"/>
      <c r="AA1019" s="10"/>
      <c r="AB1019" s="10"/>
      <c r="AC1019" s="10"/>
      <c r="AD1019" s="10"/>
      <c r="AE1019" s="10"/>
      <c r="AT1019" s="227" t="s">
        <v>199</v>
      </c>
      <c r="AU1019" s="227" t="s">
        <v>85</v>
      </c>
      <c r="AV1019" s="10" t="s">
        <v>83</v>
      </c>
      <c r="AW1019" s="10" t="s">
        <v>32</v>
      </c>
      <c r="AX1019" s="10" t="s">
        <v>76</v>
      </c>
      <c r="AY1019" s="227" t="s">
        <v>195</v>
      </c>
    </row>
    <row r="1020" s="11" customFormat="1">
      <c r="A1020" s="11"/>
      <c r="B1020" s="228"/>
      <c r="C1020" s="229"/>
      <c r="D1020" s="213" t="s">
        <v>199</v>
      </c>
      <c r="E1020" s="230" t="s">
        <v>1</v>
      </c>
      <c r="F1020" s="231" t="s">
        <v>4463</v>
      </c>
      <c r="G1020" s="229"/>
      <c r="H1020" s="232">
        <v>1121.4000000000001</v>
      </c>
      <c r="I1020" s="233"/>
      <c r="J1020" s="229"/>
      <c r="K1020" s="229"/>
      <c r="L1020" s="234"/>
      <c r="M1020" s="235"/>
      <c r="N1020" s="236"/>
      <c r="O1020" s="236"/>
      <c r="P1020" s="236"/>
      <c r="Q1020" s="236"/>
      <c r="R1020" s="236"/>
      <c r="S1020" s="236"/>
      <c r="T1020" s="237"/>
      <c r="U1020" s="11"/>
      <c r="V1020" s="11"/>
      <c r="W1020" s="11"/>
      <c r="X1020" s="11"/>
      <c r="Y1020" s="11"/>
      <c r="Z1020" s="11"/>
      <c r="AA1020" s="11"/>
      <c r="AB1020" s="11"/>
      <c r="AC1020" s="11"/>
      <c r="AD1020" s="11"/>
      <c r="AE1020" s="11"/>
      <c r="AT1020" s="238" t="s">
        <v>199</v>
      </c>
      <c r="AU1020" s="238" t="s">
        <v>85</v>
      </c>
      <c r="AV1020" s="11" t="s">
        <v>85</v>
      </c>
      <c r="AW1020" s="11" t="s">
        <v>32</v>
      </c>
      <c r="AX1020" s="11" t="s">
        <v>76</v>
      </c>
      <c r="AY1020" s="238" t="s">
        <v>195</v>
      </c>
    </row>
    <row r="1021" s="11" customFormat="1">
      <c r="A1021" s="11"/>
      <c r="B1021" s="228"/>
      <c r="C1021" s="229"/>
      <c r="D1021" s="213" t="s">
        <v>199</v>
      </c>
      <c r="E1021" s="230" t="s">
        <v>1</v>
      </c>
      <c r="F1021" s="231" t="s">
        <v>4464</v>
      </c>
      <c r="G1021" s="229"/>
      <c r="H1021" s="232">
        <v>35</v>
      </c>
      <c r="I1021" s="233"/>
      <c r="J1021" s="229"/>
      <c r="K1021" s="229"/>
      <c r="L1021" s="234"/>
      <c r="M1021" s="235"/>
      <c r="N1021" s="236"/>
      <c r="O1021" s="236"/>
      <c r="P1021" s="236"/>
      <c r="Q1021" s="236"/>
      <c r="R1021" s="236"/>
      <c r="S1021" s="236"/>
      <c r="T1021" s="237"/>
      <c r="U1021" s="11"/>
      <c r="V1021" s="11"/>
      <c r="W1021" s="11"/>
      <c r="X1021" s="11"/>
      <c r="Y1021" s="11"/>
      <c r="Z1021" s="11"/>
      <c r="AA1021" s="11"/>
      <c r="AB1021" s="11"/>
      <c r="AC1021" s="11"/>
      <c r="AD1021" s="11"/>
      <c r="AE1021" s="11"/>
      <c r="AT1021" s="238" t="s">
        <v>199</v>
      </c>
      <c r="AU1021" s="238" t="s">
        <v>85</v>
      </c>
      <c r="AV1021" s="11" t="s">
        <v>85</v>
      </c>
      <c r="AW1021" s="11" t="s">
        <v>32</v>
      </c>
      <c r="AX1021" s="11" t="s">
        <v>76</v>
      </c>
      <c r="AY1021" s="238" t="s">
        <v>195</v>
      </c>
    </row>
    <row r="1022" s="15" customFormat="1">
      <c r="A1022" s="15"/>
      <c r="B1022" s="287"/>
      <c r="C1022" s="288"/>
      <c r="D1022" s="213" t="s">
        <v>199</v>
      </c>
      <c r="E1022" s="289" t="s">
        <v>1</v>
      </c>
      <c r="F1022" s="290" t="s">
        <v>1422</v>
      </c>
      <c r="G1022" s="288"/>
      <c r="H1022" s="291">
        <v>1156.4000000000001</v>
      </c>
      <c r="I1022" s="292"/>
      <c r="J1022" s="288"/>
      <c r="K1022" s="288"/>
      <c r="L1022" s="293"/>
      <c r="M1022" s="294"/>
      <c r="N1022" s="295"/>
      <c r="O1022" s="295"/>
      <c r="P1022" s="295"/>
      <c r="Q1022" s="295"/>
      <c r="R1022" s="295"/>
      <c r="S1022" s="295"/>
      <c r="T1022" s="296"/>
      <c r="U1022" s="15"/>
      <c r="V1022" s="15"/>
      <c r="W1022" s="15"/>
      <c r="X1022" s="15"/>
      <c r="Y1022" s="15"/>
      <c r="Z1022" s="15"/>
      <c r="AA1022" s="15"/>
      <c r="AB1022" s="15"/>
      <c r="AC1022" s="15"/>
      <c r="AD1022" s="15"/>
      <c r="AE1022" s="15"/>
      <c r="AT1022" s="297" t="s">
        <v>199</v>
      </c>
      <c r="AU1022" s="297" t="s">
        <v>85</v>
      </c>
      <c r="AV1022" s="15" t="s">
        <v>234</v>
      </c>
      <c r="AW1022" s="15" t="s">
        <v>32</v>
      </c>
      <c r="AX1022" s="15" t="s">
        <v>83</v>
      </c>
      <c r="AY1022" s="297" t="s">
        <v>195</v>
      </c>
    </row>
    <row r="1023" s="2" customFormat="1" ht="24.15" customHeight="1">
      <c r="A1023" s="39"/>
      <c r="B1023" s="40"/>
      <c r="C1023" s="200" t="s">
        <v>687</v>
      </c>
      <c r="D1023" s="200" t="s">
        <v>191</v>
      </c>
      <c r="E1023" s="201" t="s">
        <v>1962</v>
      </c>
      <c r="F1023" s="202" t="s">
        <v>1963</v>
      </c>
      <c r="G1023" s="203" t="s">
        <v>513</v>
      </c>
      <c r="H1023" s="204">
        <v>1136.4000000000001</v>
      </c>
      <c r="I1023" s="205"/>
      <c r="J1023" s="206">
        <f>ROUND(I1023*H1023,2)</f>
        <v>0</v>
      </c>
      <c r="K1023" s="202" t="s">
        <v>1412</v>
      </c>
      <c r="L1023" s="45"/>
      <c r="M1023" s="207" t="s">
        <v>1</v>
      </c>
      <c r="N1023" s="208" t="s">
        <v>41</v>
      </c>
      <c r="O1023" s="92"/>
      <c r="P1023" s="209">
        <f>O1023*H1023</f>
        <v>0</v>
      </c>
      <c r="Q1023" s="209">
        <v>0</v>
      </c>
      <c r="R1023" s="209">
        <f>Q1023*H1023</f>
        <v>0</v>
      </c>
      <c r="S1023" s="209">
        <v>0</v>
      </c>
      <c r="T1023" s="210">
        <f>S1023*H1023</f>
        <v>0</v>
      </c>
      <c r="U1023" s="39"/>
      <c r="V1023" s="39"/>
      <c r="W1023" s="39"/>
      <c r="X1023" s="39"/>
      <c r="Y1023" s="39"/>
      <c r="Z1023" s="39"/>
      <c r="AA1023" s="39"/>
      <c r="AB1023" s="39"/>
      <c r="AC1023" s="39"/>
      <c r="AD1023" s="39"/>
      <c r="AE1023" s="39"/>
      <c r="AR1023" s="211" t="s">
        <v>234</v>
      </c>
      <c r="AT1023" s="211" t="s">
        <v>191</v>
      </c>
      <c r="AU1023" s="211" t="s">
        <v>85</v>
      </c>
      <c r="AY1023" s="18" t="s">
        <v>195</v>
      </c>
      <c r="BE1023" s="212">
        <f>IF(N1023="základní",J1023,0)</f>
        <v>0</v>
      </c>
      <c r="BF1023" s="212">
        <f>IF(N1023="snížená",J1023,0)</f>
        <v>0</v>
      </c>
      <c r="BG1023" s="212">
        <f>IF(N1023="zákl. přenesená",J1023,0)</f>
        <v>0</v>
      </c>
      <c r="BH1023" s="212">
        <f>IF(N1023="sníž. přenesená",J1023,0)</f>
        <v>0</v>
      </c>
      <c r="BI1023" s="212">
        <f>IF(N1023="nulová",J1023,0)</f>
        <v>0</v>
      </c>
      <c r="BJ1023" s="18" t="s">
        <v>83</v>
      </c>
      <c r="BK1023" s="212">
        <f>ROUND(I1023*H1023,2)</f>
        <v>0</v>
      </c>
      <c r="BL1023" s="18" t="s">
        <v>234</v>
      </c>
      <c r="BM1023" s="211" t="s">
        <v>4472</v>
      </c>
    </row>
    <row r="1024" s="10" customFormat="1">
      <c r="A1024" s="10"/>
      <c r="B1024" s="218"/>
      <c r="C1024" s="219"/>
      <c r="D1024" s="213" t="s">
        <v>199</v>
      </c>
      <c r="E1024" s="220" t="s">
        <v>1</v>
      </c>
      <c r="F1024" s="221" t="s">
        <v>3936</v>
      </c>
      <c r="G1024" s="219"/>
      <c r="H1024" s="220" t="s">
        <v>1</v>
      </c>
      <c r="I1024" s="222"/>
      <c r="J1024" s="219"/>
      <c r="K1024" s="219"/>
      <c r="L1024" s="223"/>
      <c r="M1024" s="224"/>
      <c r="N1024" s="225"/>
      <c r="O1024" s="225"/>
      <c r="P1024" s="225"/>
      <c r="Q1024" s="225"/>
      <c r="R1024" s="225"/>
      <c r="S1024" s="225"/>
      <c r="T1024" s="226"/>
      <c r="U1024" s="10"/>
      <c r="V1024" s="10"/>
      <c r="W1024" s="10"/>
      <c r="X1024" s="10"/>
      <c r="Y1024" s="10"/>
      <c r="Z1024" s="10"/>
      <c r="AA1024" s="10"/>
      <c r="AB1024" s="10"/>
      <c r="AC1024" s="10"/>
      <c r="AD1024" s="10"/>
      <c r="AE1024" s="10"/>
      <c r="AT1024" s="227" t="s">
        <v>199</v>
      </c>
      <c r="AU1024" s="227" t="s">
        <v>85</v>
      </c>
      <c r="AV1024" s="10" t="s">
        <v>83</v>
      </c>
      <c r="AW1024" s="10" t="s">
        <v>32</v>
      </c>
      <c r="AX1024" s="10" t="s">
        <v>76</v>
      </c>
      <c r="AY1024" s="227" t="s">
        <v>195</v>
      </c>
    </row>
    <row r="1025" s="10" customFormat="1">
      <c r="A1025" s="10"/>
      <c r="B1025" s="218"/>
      <c r="C1025" s="219"/>
      <c r="D1025" s="213" t="s">
        <v>199</v>
      </c>
      <c r="E1025" s="220" t="s">
        <v>1</v>
      </c>
      <c r="F1025" s="221" t="s">
        <v>4287</v>
      </c>
      <c r="G1025" s="219"/>
      <c r="H1025" s="220" t="s">
        <v>1</v>
      </c>
      <c r="I1025" s="222"/>
      <c r="J1025" s="219"/>
      <c r="K1025" s="219"/>
      <c r="L1025" s="223"/>
      <c r="M1025" s="224"/>
      <c r="N1025" s="225"/>
      <c r="O1025" s="225"/>
      <c r="P1025" s="225"/>
      <c r="Q1025" s="225"/>
      <c r="R1025" s="225"/>
      <c r="S1025" s="225"/>
      <c r="T1025" s="226"/>
      <c r="U1025" s="10"/>
      <c r="V1025" s="10"/>
      <c r="W1025" s="10"/>
      <c r="X1025" s="10"/>
      <c r="Y1025" s="10"/>
      <c r="Z1025" s="10"/>
      <c r="AA1025" s="10"/>
      <c r="AB1025" s="10"/>
      <c r="AC1025" s="10"/>
      <c r="AD1025" s="10"/>
      <c r="AE1025" s="10"/>
      <c r="AT1025" s="227" t="s">
        <v>199</v>
      </c>
      <c r="AU1025" s="227" t="s">
        <v>85</v>
      </c>
      <c r="AV1025" s="10" t="s">
        <v>83</v>
      </c>
      <c r="AW1025" s="10" t="s">
        <v>32</v>
      </c>
      <c r="AX1025" s="10" t="s">
        <v>76</v>
      </c>
      <c r="AY1025" s="227" t="s">
        <v>195</v>
      </c>
    </row>
    <row r="1026" s="10" customFormat="1">
      <c r="A1026" s="10"/>
      <c r="B1026" s="218"/>
      <c r="C1026" s="219"/>
      <c r="D1026" s="213" t="s">
        <v>199</v>
      </c>
      <c r="E1026" s="220" t="s">
        <v>1</v>
      </c>
      <c r="F1026" s="221" t="s">
        <v>4473</v>
      </c>
      <c r="G1026" s="219"/>
      <c r="H1026" s="220" t="s">
        <v>1</v>
      </c>
      <c r="I1026" s="222"/>
      <c r="J1026" s="219"/>
      <c r="K1026" s="219"/>
      <c r="L1026" s="223"/>
      <c r="M1026" s="224"/>
      <c r="N1026" s="225"/>
      <c r="O1026" s="225"/>
      <c r="P1026" s="225"/>
      <c r="Q1026" s="225"/>
      <c r="R1026" s="225"/>
      <c r="S1026" s="225"/>
      <c r="T1026" s="226"/>
      <c r="U1026" s="10"/>
      <c r="V1026" s="10"/>
      <c r="W1026" s="10"/>
      <c r="X1026" s="10"/>
      <c r="Y1026" s="10"/>
      <c r="Z1026" s="10"/>
      <c r="AA1026" s="10"/>
      <c r="AB1026" s="10"/>
      <c r="AC1026" s="10"/>
      <c r="AD1026" s="10"/>
      <c r="AE1026" s="10"/>
      <c r="AT1026" s="227" t="s">
        <v>199</v>
      </c>
      <c r="AU1026" s="227" t="s">
        <v>85</v>
      </c>
      <c r="AV1026" s="10" t="s">
        <v>83</v>
      </c>
      <c r="AW1026" s="10" t="s">
        <v>32</v>
      </c>
      <c r="AX1026" s="10" t="s">
        <v>76</v>
      </c>
      <c r="AY1026" s="227" t="s">
        <v>195</v>
      </c>
    </row>
    <row r="1027" s="11" customFormat="1">
      <c r="A1027" s="11"/>
      <c r="B1027" s="228"/>
      <c r="C1027" s="229"/>
      <c r="D1027" s="213" t="s">
        <v>199</v>
      </c>
      <c r="E1027" s="230" t="s">
        <v>1</v>
      </c>
      <c r="F1027" s="231" t="s">
        <v>4463</v>
      </c>
      <c r="G1027" s="229"/>
      <c r="H1027" s="232">
        <v>1121.4000000000001</v>
      </c>
      <c r="I1027" s="233"/>
      <c r="J1027" s="229"/>
      <c r="K1027" s="229"/>
      <c r="L1027" s="234"/>
      <c r="M1027" s="235"/>
      <c r="N1027" s="236"/>
      <c r="O1027" s="236"/>
      <c r="P1027" s="236"/>
      <c r="Q1027" s="236"/>
      <c r="R1027" s="236"/>
      <c r="S1027" s="236"/>
      <c r="T1027" s="237"/>
      <c r="U1027" s="11"/>
      <c r="V1027" s="11"/>
      <c r="W1027" s="11"/>
      <c r="X1027" s="11"/>
      <c r="Y1027" s="11"/>
      <c r="Z1027" s="11"/>
      <c r="AA1027" s="11"/>
      <c r="AB1027" s="11"/>
      <c r="AC1027" s="11"/>
      <c r="AD1027" s="11"/>
      <c r="AE1027" s="11"/>
      <c r="AT1027" s="238" t="s">
        <v>199</v>
      </c>
      <c r="AU1027" s="238" t="s">
        <v>85</v>
      </c>
      <c r="AV1027" s="11" t="s">
        <v>85</v>
      </c>
      <c r="AW1027" s="11" t="s">
        <v>32</v>
      </c>
      <c r="AX1027" s="11" t="s">
        <v>76</v>
      </c>
      <c r="AY1027" s="238" t="s">
        <v>195</v>
      </c>
    </row>
    <row r="1028" s="11" customFormat="1">
      <c r="A1028" s="11"/>
      <c r="B1028" s="228"/>
      <c r="C1028" s="229"/>
      <c r="D1028" s="213" t="s">
        <v>199</v>
      </c>
      <c r="E1028" s="230" t="s">
        <v>1</v>
      </c>
      <c r="F1028" s="231" t="s">
        <v>4474</v>
      </c>
      <c r="G1028" s="229"/>
      <c r="H1028" s="232">
        <v>15</v>
      </c>
      <c r="I1028" s="233"/>
      <c r="J1028" s="229"/>
      <c r="K1028" s="229"/>
      <c r="L1028" s="234"/>
      <c r="M1028" s="235"/>
      <c r="N1028" s="236"/>
      <c r="O1028" s="236"/>
      <c r="P1028" s="236"/>
      <c r="Q1028" s="236"/>
      <c r="R1028" s="236"/>
      <c r="S1028" s="236"/>
      <c r="T1028" s="237"/>
      <c r="U1028" s="11"/>
      <c r="V1028" s="11"/>
      <c r="W1028" s="11"/>
      <c r="X1028" s="11"/>
      <c r="Y1028" s="11"/>
      <c r="Z1028" s="11"/>
      <c r="AA1028" s="11"/>
      <c r="AB1028" s="11"/>
      <c r="AC1028" s="11"/>
      <c r="AD1028" s="11"/>
      <c r="AE1028" s="11"/>
      <c r="AT1028" s="238" t="s">
        <v>199</v>
      </c>
      <c r="AU1028" s="238" t="s">
        <v>85</v>
      </c>
      <c r="AV1028" s="11" t="s">
        <v>85</v>
      </c>
      <c r="AW1028" s="11" t="s">
        <v>32</v>
      </c>
      <c r="AX1028" s="11" t="s">
        <v>76</v>
      </c>
      <c r="AY1028" s="238" t="s">
        <v>195</v>
      </c>
    </row>
    <row r="1029" s="15" customFormat="1">
      <c r="A1029" s="15"/>
      <c r="B1029" s="287"/>
      <c r="C1029" s="288"/>
      <c r="D1029" s="213" t="s">
        <v>199</v>
      </c>
      <c r="E1029" s="289" t="s">
        <v>1</v>
      </c>
      <c r="F1029" s="290" t="s">
        <v>1422</v>
      </c>
      <c r="G1029" s="288"/>
      <c r="H1029" s="291">
        <v>1136.4000000000001</v>
      </c>
      <c r="I1029" s="292"/>
      <c r="J1029" s="288"/>
      <c r="K1029" s="288"/>
      <c r="L1029" s="293"/>
      <c r="M1029" s="294"/>
      <c r="N1029" s="295"/>
      <c r="O1029" s="295"/>
      <c r="P1029" s="295"/>
      <c r="Q1029" s="295"/>
      <c r="R1029" s="295"/>
      <c r="S1029" s="295"/>
      <c r="T1029" s="296"/>
      <c r="U1029" s="15"/>
      <c r="V1029" s="15"/>
      <c r="W1029" s="15"/>
      <c r="X1029" s="15"/>
      <c r="Y1029" s="15"/>
      <c r="Z1029" s="15"/>
      <c r="AA1029" s="15"/>
      <c r="AB1029" s="15"/>
      <c r="AC1029" s="15"/>
      <c r="AD1029" s="15"/>
      <c r="AE1029" s="15"/>
      <c r="AT1029" s="297" t="s">
        <v>199</v>
      </c>
      <c r="AU1029" s="297" t="s">
        <v>85</v>
      </c>
      <c r="AV1029" s="15" t="s">
        <v>234</v>
      </c>
      <c r="AW1029" s="15" t="s">
        <v>32</v>
      </c>
      <c r="AX1029" s="15" t="s">
        <v>83</v>
      </c>
      <c r="AY1029" s="297" t="s">
        <v>195</v>
      </c>
    </row>
    <row r="1030" s="2" customFormat="1" ht="24.15" customHeight="1">
      <c r="A1030" s="39"/>
      <c r="B1030" s="40"/>
      <c r="C1030" s="200" t="s">
        <v>690</v>
      </c>
      <c r="D1030" s="200" t="s">
        <v>191</v>
      </c>
      <c r="E1030" s="201" t="s">
        <v>1962</v>
      </c>
      <c r="F1030" s="202" t="s">
        <v>1963</v>
      </c>
      <c r="G1030" s="203" t="s">
        <v>513</v>
      </c>
      <c r="H1030" s="204">
        <v>1945.944</v>
      </c>
      <c r="I1030" s="205"/>
      <c r="J1030" s="206">
        <f>ROUND(I1030*H1030,2)</f>
        <v>0</v>
      </c>
      <c r="K1030" s="202" t="s">
        <v>1412</v>
      </c>
      <c r="L1030" s="45"/>
      <c r="M1030" s="207" t="s">
        <v>1</v>
      </c>
      <c r="N1030" s="208" t="s">
        <v>41</v>
      </c>
      <c r="O1030" s="92"/>
      <c r="P1030" s="209">
        <f>O1030*H1030</f>
        <v>0</v>
      </c>
      <c r="Q1030" s="209">
        <v>0</v>
      </c>
      <c r="R1030" s="209">
        <f>Q1030*H1030</f>
        <v>0</v>
      </c>
      <c r="S1030" s="209">
        <v>0</v>
      </c>
      <c r="T1030" s="210">
        <f>S1030*H1030</f>
        <v>0</v>
      </c>
      <c r="U1030" s="39"/>
      <c r="V1030" s="39"/>
      <c r="W1030" s="39"/>
      <c r="X1030" s="39"/>
      <c r="Y1030" s="39"/>
      <c r="Z1030" s="39"/>
      <c r="AA1030" s="39"/>
      <c r="AB1030" s="39"/>
      <c r="AC1030" s="39"/>
      <c r="AD1030" s="39"/>
      <c r="AE1030" s="39"/>
      <c r="AR1030" s="211" t="s">
        <v>234</v>
      </c>
      <c r="AT1030" s="211" t="s">
        <v>191</v>
      </c>
      <c r="AU1030" s="211" t="s">
        <v>85</v>
      </c>
      <c r="AY1030" s="18" t="s">
        <v>195</v>
      </c>
      <c r="BE1030" s="212">
        <f>IF(N1030="základní",J1030,0)</f>
        <v>0</v>
      </c>
      <c r="BF1030" s="212">
        <f>IF(N1030="snížená",J1030,0)</f>
        <v>0</v>
      </c>
      <c r="BG1030" s="212">
        <f>IF(N1030="zákl. přenesená",J1030,0)</f>
        <v>0</v>
      </c>
      <c r="BH1030" s="212">
        <f>IF(N1030="sníž. přenesená",J1030,0)</f>
        <v>0</v>
      </c>
      <c r="BI1030" s="212">
        <f>IF(N1030="nulová",J1030,0)</f>
        <v>0</v>
      </c>
      <c r="BJ1030" s="18" t="s">
        <v>83</v>
      </c>
      <c r="BK1030" s="212">
        <f>ROUND(I1030*H1030,2)</f>
        <v>0</v>
      </c>
      <c r="BL1030" s="18" t="s">
        <v>234</v>
      </c>
      <c r="BM1030" s="211" t="s">
        <v>4475</v>
      </c>
    </row>
    <row r="1031" s="10" customFormat="1">
      <c r="A1031" s="10"/>
      <c r="B1031" s="218"/>
      <c r="C1031" s="219"/>
      <c r="D1031" s="213" t="s">
        <v>199</v>
      </c>
      <c r="E1031" s="220" t="s">
        <v>1</v>
      </c>
      <c r="F1031" s="221" t="s">
        <v>3936</v>
      </c>
      <c r="G1031" s="219"/>
      <c r="H1031" s="220" t="s">
        <v>1</v>
      </c>
      <c r="I1031" s="222"/>
      <c r="J1031" s="219"/>
      <c r="K1031" s="219"/>
      <c r="L1031" s="223"/>
      <c r="M1031" s="224"/>
      <c r="N1031" s="225"/>
      <c r="O1031" s="225"/>
      <c r="P1031" s="225"/>
      <c r="Q1031" s="225"/>
      <c r="R1031" s="225"/>
      <c r="S1031" s="225"/>
      <c r="T1031" s="226"/>
      <c r="U1031" s="10"/>
      <c r="V1031" s="10"/>
      <c r="W1031" s="10"/>
      <c r="X1031" s="10"/>
      <c r="Y1031" s="10"/>
      <c r="Z1031" s="10"/>
      <c r="AA1031" s="10"/>
      <c r="AB1031" s="10"/>
      <c r="AC1031" s="10"/>
      <c r="AD1031" s="10"/>
      <c r="AE1031" s="10"/>
      <c r="AT1031" s="227" t="s">
        <v>199</v>
      </c>
      <c r="AU1031" s="227" t="s">
        <v>85</v>
      </c>
      <c r="AV1031" s="10" t="s">
        <v>83</v>
      </c>
      <c r="AW1031" s="10" t="s">
        <v>32</v>
      </c>
      <c r="AX1031" s="10" t="s">
        <v>76</v>
      </c>
      <c r="AY1031" s="227" t="s">
        <v>195</v>
      </c>
    </row>
    <row r="1032" s="10" customFormat="1">
      <c r="A1032" s="10"/>
      <c r="B1032" s="218"/>
      <c r="C1032" s="219"/>
      <c r="D1032" s="213" t="s">
        <v>199</v>
      </c>
      <c r="E1032" s="220" t="s">
        <v>1</v>
      </c>
      <c r="F1032" s="221" t="s">
        <v>4002</v>
      </c>
      <c r="G1032" s="219"/>
      <c r="H1032" s="220" t="s">
        <v>1</v>
      </c>
      <c r="I1032" s="222"/>
      <c r="J1032" s="219"/>
      <c r="K1032" s="219"/>
      <c r="L1032" s="223"/>
      <c r="M1032" s="224"/>
      <c r="N1032" s="225"/>
      <c r="O1032" s="225"/>
      <c r="P1032" s="225"/>
      <c r="Q1032" s="225"/>
      <c r="R1032" s="225"/>
      <c r="S1032" s="225"/>
      <c r="T1032" s="226"/>
      <c r="U1032" s="10"/>
      <c r="V1032" s="10"/>
      <c r="W1032" s="10"/>
      <c r="X1032" s="10"/>
      <c r="Y1032" s="10"/>
      <c r="Z1032" s="10"/>
      <c r="AA1032" s="10"/>
      <c r="AB1032" s="10"/>
      <c r="AC1032" s="10"/>
      <c r="AD1032" s="10"/>
      <c r="AE1032" s="10"/>
      <c r="AT1032" s="227" t="s">
        <v>199</v>
      </c>
      <c r="AU1032" s="227" t="s">
        <v>85</v>
      </c>
      <c r="AV1032" s="10" t="s">
        <v>83</v>
      </c>
      <c r="AW1032" s="10" t="s">
        <v>32</v>
      </c>
      <c r="AX1032" s="10" t="s">
        <v>76</v>
      </c>
      <c r="AY1032" s="227" t="s">
        <v>195</v>
      </c>
    </row>
    <row r="1033" s="10" customFormat="1">
      <c r="A1033" s="10"/>
      <c r="B1033" s="218"/>
      <c r="C1033" s="219"/>
      <c r="D1033" s="213" t="s">
        <v>199</v>
      </c>
      <c r="E1033" s="220" t="s">
        <v>1</v>
      </c>
      <c r="F1033" s="221" t="s">
        <v>4003</v>
      </c>
      <c r="G1033" s="219"/>
      <c r="H1033" s="220" t="s">
        <v>1</v>
      </c>
      <c r="I1033" s="222"/>
      <c r="J1033" s="219"/>
      <c r="K1033" s="219"/>
      <c r="L1033" s="223"/>
      <c r="M1033" s="224"/>
      <c r="N1033" s="225"/>
      <c r="O1033" s="225"/>
      <c r="P1033" s="225"/>
      <c r="Q1033" s="225"/>
      <c r="R1033" s="225"/>
      <c r="S1033" s="225"/>
      <c r="T1033" s="226"/>
      <c r="U1033" s="10"/>
      <c r="V1033" s="10"/>
      <c r="W1033" s="10"/>
      <c r="X1033" s="10"/>
      <c r="Y1033" s="10"/>
      <c r="Z1033" s="10"/>
      <c r="AA1033" s="10"/>
      <c r="AB1033" s="10"/>
      <c r="AC1033" s="10"/>
      <c r="AD1033" s="10"/>
      <c r="AE1033" s="10"/>
      <c r="AT1033" s="227" t="s">
        <v>199</v>
      </c>
      <c r="AU1033" s="227" t="s">
        <v>85</v>
      </c>
      <c r="AV1033" s="10" t="s">
        <v>83</v>
      </c>
      <c r="AW1033" s="10" t="s">
        <v>32</v>
      </c>
      <c r="AX1033" s="10" t="s">
        <v>76</v>
      </c>
      <c r="AY1033" s="227" t="s">
        <v>195</v>
      </c>
    </row>
    <row r="1034" s="11" customFormat="1">
      <c r="A1034" s="11"/>
      <c r="B1034" s="228"/>
      <c r="C1034" s="229"/>
      <c r="D1034" s="213" t="s">
        <v>199</v>
      </c>
      <c r="E1034" s="230" t="s">
        <v>1</v>
      </c>
      <c r="F1034" s="231" t="s">
        <v>4476</v>
      </c>
      <c r="G1034" s="229"/>
      <c r="H1034" s="232">
        <v>1043.2000000000001</v>
      </c>
      <c r="I1034" s="233"/>
      <c r="J1034" s="229"/>
      <c r="K1034" s="229"/>
      <c r="L1034" s="234"/>
      <c r="M1034" s="235"/>
      <c r="N1034" s="236"/>
      <c r="O1034" s="236"/>
      <c r="P1034" s="236"/>
      <c r="Q1034" s="236"/>
      <c r="R1034" s="236"/>
      <c r="S1034" s="236"/>
      <c r="T1034" s="237"/>
      <c r="U1034" s="11"/>
      <c r="V1034" s="11"/>
      <c r="W1034" s="11"/>
      <c r="X1034" s="11"/>
      <c r="Y1034" s="11"/>
      <c r="Z1034" s="11"/>
      <c r="AA1034" s="11"/>
      <c r="AB1034" s="11"/>
      <c r="AC1034" s="11"/>
      <c r="AD1034" s="11"/>
      <c r="AE1034" s="11"/>
      <c r="AT1034" s="238" t="s">
        <v>199</v>
      </c>
      <c r="AU1034" s="238" t="s">
        <v>85</v>
      </c>
      <c r="AV1034" s="11" t="s">
        <v>85</v>
      </c>
      <c r="AW1034" s="11" t="s">
        <v>32</v>
      </c>
      <c r="AX1034" s="11" t="s">
        <v>76</v>
      </c>
      <c r="AY1034" s="238" t="s">
        <v>195</v>
      </c>
    </row>
    <row r="1035" s="10" customFormat="1">
      <c r="A1035" s="10"/>
      <c r="B1035" s="218"/>
      <c r="C1035" s="219"/>
      <c r="D1035" s="213" t="s">
        <v>199</v>
      </c>
      <c r="E1035" s="220" t="s">
        <v>1</v>
      </c>
      <c r="F1035" s="221" t="s">
        <v>4005</v>
      </c>
      <c r="G1035" s="219"/>
      <c r="H1035" s="220" t="s">
        <v>1</v>
      </c>
      <c r="I1035" s="222"/>
      <c r="J1035" s="219"/>
      <c r="K1035" s="219"/>
      <c r="L1035" s="223"/>
      <c r="M1035" s="224"/>
      <c r="N1035" s="225"/>
      <c r="O1035" s="225"/>
      <c r="P1035" s="225"/>
      <c r="Q1035" s="225"/>
      <c r="R1035" s="225"/>
      <c r="S1035" s="225"/>
      <c r="T1035" s="226"/>
      <c r="U1035" s="10"/>
      <c r="V1035" s="10"/>
      <c r="W1035" s="10"/>
      <c r="X1035" s="10"/>
      <c r="Y1035" s="10"/>
      <c r="Z1035" s="10"/>
      <c r="AA1035" s="10"/>
      <c r="AB1035" s="10"/>
      <c r="AC1035" s="10"/>
      <c r="AD1035" s="10"/>
      <c r="AE1035" s="10"/>
      <c r="AT1035" s="227" t="s">
        <v>199</v>
      </c>
      <c r="AU1035" s="227" t="s">
        <v>85</v>
      </c>
      <c r="AV1035" s="10" t="s">
        <v>83</v>
      </c>
      <c r="AW1035" s="10" t="s">
        <v>32</v>
      </c>
      <c r="AX1035" s="10" t="s">
        <v>76</v>
      </c>
      <c r="AY1035" s="227" t="s">
        <v>195</v>
      </c>
    </row>
    <row r="1036" s="11" customFormat="1">
      <c r="A1036" s="11"/>
      <c r="B1036" s="228"/>
      <c r="C1036" s="229"/>
      <c r="D1036" s="213" t="s">
        <v>199</v>
      </c>
      <c r="E1036" s="230" t="s">
        <v>1</v>
      </c>
      <c r="F1036" s="231" t="s">
        <v>4477</v>
      </c>
      <c r="G1036" s="229"/>
      <c r="H1036" s="232">
        <v>655.79999999999995</v>
      </c>
      <c r="I1036" s="233"/>
      <c r="J1036" s="229"/>
      <c r="K1036" s="229"/>
      <c r="L1036" s="234"/>
      <c r="M1036" s="235"/>
      <c r="N1036" s="236"/>
      <c r="O1036" s="236"/>
      <c r="P1036" s="236"/>
      <c r="Q1036" s="236"/>
      <c r="R1036" s="236"/>
      <c r="S1036" s="236"/>
      <c r="T1036" s="237"/>
      <c r="U1036" s="11"/>
      <c r="V1036" s="11"/>
      <c r="W1036" s="11"/>
      <c r="X1036" s="11"/>
      <c r="Y1036" s="11"/>
      <c r="Z1036" s="11"/>
      <c r="AA1036" s="11"/>
      <c r="AB1036" s="11"/>
      <c r="AC1036" s="11"/>
      <c r="AD1036" s="11"/>
      <c r="AE1036" s="11"/>
      <c r="AT1036" s="238" t="s">
        <v>199</v>
      </c>
      <c r="AU1036" s="238" t="s">
        <v>85</v>
      </c>
      <c r="AV1036" s="11" t="s">
        <v>85</v>
      </c>
      <c r="AW1036" s="11" t="s">
        <v>32</v>
      </c>
      <c r="AX1036" s="11" t="s">
        <v>76</v>
      </c>
      <c r="AY1036" s="238" t="s">
        <v>195</v>
      </c>
    </row>
    <row r="1037" s="10" customFormat="1">
      <c r="A1037" s="10"/>
      <c r="B1037" s="218"/>
      <c r="C1037" s="219"/>
      <c r="D1037" s="213" t="s">
        <v>199</v>
      </c>
      <c r="E1037" s="220" t="s">
        <v>1</v>
      </c>
      <c r="F1037" s="221" t="s">
        <v>3967</v>
      </c>
      <c r="G1037" s="219"/>
      <c r="H1037" s="220" t="s">
        <v>1</v>
      </c>
      <c r="I1037" s="222"/>
      <c r="J1037" s="219"/>
      <c r="K1037" s="219"/>
      <c r="L1037" s="223"/>
      <c r="M1037" s="224"/>
      <c r="N1037" s="225"/>
      <c r="O1037" s="225"/>
      <c r="P1037" s="225"/>
      <c r="Q1037" s="225"/>
      <c r="R1037" s="225"/>
      <c r="S1037" s="225"/>
      <c r="T1037" s="226"/>
      <c r="U1037" s="10"/>
      <c r="V1037" s="10"/>
      <c r="W1037" s="10"/>
      <c r="X1037" s="10"/>
      <c r="Y1037" s="10"/>
      <c r="Z1037" s="10"/>
      <c r="AA1037" s="10"/>
      <c r="AB1037" s="10"/>
      <c r="AC1037" s="10"/>
      <c r="AD1037" s="10"/>
      <c r="AE1037" s="10"/>
      <c r="AT1037" s="227" t="s">
        <v>199</v>
      </c>
      <c r="AU1037" s="227" t="s">
        <v>85</v>
      </c>
      <c r="AV1037" s="10" t="s">
        <v>83</v>
      </c>
      <c r="AW1037" s="10" t="s">
        <v>32</v>
      </c>
      <c r="AX1037" s="10" t="s">
        <v>76</v>
      </c>
      <c r="AY1037" s="227" t="s">
        <v>195</v>
      </c>
    </row>
    <row r="1038" s="10" customFormat="1">
      <c r="A1038" s="10"/>
      <c r="B1038" s="218"/>
      <c r="C1038" s="219"/>
      <c r="D1038" s="213" t="s">
        <v>199</v>
      </c>
      <c r="E1038" s="220" t="s">
        <v>1</v>
      </c>
      <c r="F1038" s="221" t="s">
        <v>3968</v>
      </c>
      <c r="G1038" s="219"/>
      <c r="H1038" s="220" t="s">
        <v>1</v>
      </c>
      <c r="I1038" s="222"/>
      <c r="J1038" s="219"/>
      <c r="K1038" s="219"/>
      <c r="L1038" s="223"/>
      <c r="M1038" s="224"/>
      <c r="N1038" s="225"/>
      <c r="O1038" s="225"/>
      <c r="P1038" s="225"/>
      <c r="Q1038" s="225"/>
      <c r="R1038" s="225"/>
      <c r="S1038" s="225"/>
      <c r="T1038" s="226"/>
      <c r="U1038" s="10"/>
      <c r="V1038" s="10"/>
      <c r="W1038" s="10"/>
      <c r="X1038" s="10"/>
      <c r="Y1038" s="10"/>
      <c r="Z1038" s="10"/>
      <c r="AA1038" s="10"/>
      <c r="AB1038" s="10"/>
      <c r="AC1038" s="10"/>
      <c r="AD1038" s="10"/>
      <c r="AE1038" s="10"/>
      <c r="AT1038" s="227" t="s">
        <v>199</v>
      </c>
      <c r="AU1038" s="227" t="s">
        <v>85</v>
      </c>
      <c r="AV1038" s="10" t="s">
        <v>83</v>
      </c>
      <c r="AW1038" s="10" t="s">
        <v>32</v>
      </c>
      <c r="AX1038" s="10" t="s">
        <v>76</v>
      </c>
      <c r="AY1038" s="227" t="s">
        <v>195</v>
      </c>
    </row>
    <row r="1039" s="11" customFormat="1">
      <c r="A1039" s="11"/>
      <c r="B1039" s="228"/>
      <c r="C1039" s="229"/>
      <c r="D1039" s="213" t="s">
        <v>199</v>
      </c>
      <c r="E1039" s="230" t="s">
        <v>1</v>
      </c>
      <c r="F1039" s="231" t="s">
        <v>4007</v>
      </c>
      <c r="G1039" s="229"/>
      <c r="H1039" s="232">
        <v>9.0199999999999996</v>
      </c>
      <c r="I1039" s="233"/>
      <c r="J1039" s="229"/>
      <c r="K1039" s="229"/>
      <c r="L1039" s="234"/>
      <c r="M1039" s="235"/>
      <c r="N1039" s="236"/>
      <c r="O1039" s="236"/>
      <c r="P1039" s="236"/>
      <c r="Q1039" s="236"/>
      <c r="R1039" s="236"/>
      <c r="S1039" s="236"/>
      <c r="T1039" s="237"/>
      <c r="U1039" s="11"/>
      <c r="V1039" s="11"/>
      <c r="W1039" s="11"/>
      <c r="X1039" s="11"/>
      <c r="Y1039" s="11"/>
      <c r="Z1039" s="11"/>
      <c r="AA1039" s="11"/>
      <c r="AB1039" s="11"/>
      <c r="AC1039" s="11"/>
      <c r="AD1039" s="11"/>
      <c r="AE1039" s="11"/>
      <c r="AT1039" s="238" t="s">
        <v>199</v>
      </c>
      <c r="AU1039" s="238" t="s">
        <v>85</v>
      </c>
      <c r="AV1039" s="11" t="s">
        <v>85</v>
      </c>
      <c r="AW1039" s="11" t="s">
        <v>32</v>
      </c>
      <c r="AX1039" s="11" t="s">
        <v>76</v>
      </c>
      <c r="AY1039" s="238" t="s">
        <v>195</v>
      </c>
    </row>
    <row r="1040" s="10" customFormat="1">
      <c r="A1040" s="10"/>
      <c r="B1040" s="218"/>
      <c r="C1040" s="219"/>
      <c r="D1040" s="213" t="s">
        <v>199</v>
      </c>
      <c r="E1040" s="220" t="s">
        <v>1</v>
      </c>
      <c r="F1040" s="221" t="s">
        <v>3970</v>
      </c>
      <c r="G1040" s="219"/>
      <c r="H1040" s="220" t="s">
        <v>1</v>
      </c>
      <c r="I1040" s="222"/>
      <c r="J1040" s="219"/>
      <c r="K1040" s="219"/>
      <c r="L1040" s="223"/>
      <c r="M1040" s="224"/>
      <c r="N1040" s="225"/>
      <c r="O1040" s="225"/>
      <c r="P1040" s="225"/>
      <c r="Q1040" s="225"/>
      <c r="R1040" s="225"/>
      <c r="S1040" s="225"/>
      <c r="T1040" s="226"/>
      <c r="U1040" s="10"/>
      <c r="V1040" s="10"/>
      <c r="W1040" s="10"/>
      <c r="X1040" s="10"/>
      <c r="Y1040" s="10"/>
      <c r="Z1040" s="10"/>
      <c r="AA1040" s="10"/>
      <c r="AB1040" s="10"/>
      <c r="AC1040" s="10"/>
      <c r="AD1040" s="10"/>
      <c r="AE1040" s="10"/>
      <c r="AT1040" s="227" t="s">
        <v>199</v>
      </c>
      <c r="AU1040" s="227" t="s">
        <v>85</v>
      </c>
      <c r="AV1040" s="10" t="s">
        <v>83</v>
      </c>
      <c r="AW1040" s="10" t="s">
        <v>32</v>
      </c>
      <c r="AX1040" s="10" t="s">
        <v>76</v>
      </c>
      <c r="AY1040" s="227" t="s">
        <v>195</v>
      </c>
    </row>
    <row r="1041" s="10" customFormat="1">
      <c r="A1041" s="10"/>
      <c r="B1041" s="218"/>
      <c r="C1041" s="219"/>
      <c r="D1041" s="213" t="s">
        <v>199</v>
      </c>
      <c r="E1041" s="220" t="s">
        <v>1</v>
      </c>
      <c r="F1041" s="221" t="s">
        <v>3968</v>
      </c>
      <c r="G1041" s="219"/>
      <c r="H1041" s="220" t="s">
        <v>1</v>
      </c>
      <c r="I1041" s="222"/>
      <c r="J1041" s="219"/>
      <c r="K1041" s="219"/>
      <c r="L1041" s="223"/>
      <c r="M1041" s="224"/>
      <c r="N1041" s="225"/>
      <c r="O1041" s="225"/>
      <c r="P1041" s="225"/>
      <c r="Q1041" s="225"/>
      <c r="R1041" s="225"/>
      <c r="S1041" s="225"/>
      <c r="T1041" s="226"/>
      <c r="U1041" s="10"/>
      <c r="V1041" s="10"/>
      <c r="W1041" s="10"/>
      <c r="X1041" s="10"/>
      <c r="Y1041" s="10"/>
      <c r="Z1041" s="10"/>
      <c r="AA1041" s="10"/>
      <c r="AB1041" s="10"/>
      <c r="AC1041" s="10"/>
      <c r="AD1041" s="10"/>
      <c r="AE1041" s="10"/>
      <c r="AT1041" s="227" t="s">
        <v>199</v>
      </c>
      <c r="AU1041" s="227" t="s">
        <v>85</v>
      </c>
      <c r="AV1041" s="10" t="s">
        <v>83</v>
      </c>
      <c r="AW1041" s="10" t="s">
        <v>32</v>
      </c>
      <c r="AX1041" s="10" t="s">
        <v>76</v>
      </c>
      <c r="AY1041" s="227" t="s">
        <v>195</v>
      </c>
    </row>
    <row r="1042" s="11" customFormat="1">
      <c r="A1042" s="11"/>
      <c r="B1042" s="228"/>
      <c r="C1042" s="229"/>
      <c r="D1042" s="213" t="s">
        <v>199</v>
      </c>
      <c r="E1042" s="230" t="s">
        <v>1</v>
      </c>
      <c r="F1042" s="231" t="s">
        <v>4008</v>
      </c>
      <c r="G1042" s="229"/>
      <c r="H1042" s="232">
        <v>75.284000000000006</v>
      </c>
      <c r="I1042" s="233"/>
      <c r="J1042" s="229"/>
      <c r="K1042" s="229"/>
      <c r="L1042" s="234"/>
      <c r="M1042" s="235"/>
      <c r="N1042" s="236"/>
      <c r="O1042" s="236"/>
      <c r="P1042" s="236"/>
      <c r="Q1042" s="236"/>
      <c r="R1042" s="236"/>
      <c r="S1042" s="236"/>
      <c r="T1042" s="237"/>
      <c r="U1042" s="11"/>
      <c r="V1042" s="11"/>
      <c r="W1042" s="11"/>
      <c r="X1042" s="11"/>
      <c r="Y1042" s="11"/>
      <c r="Z1042" s="11"/>
      <c r="AA1042" s="11"/>
      <c r="AB1042" s="11"/>
      <c r="AC1042" s="11"/>
      <c r="AD1042" s="11"/>
      <c r="AE1042" s="11"/>
      <c r="AT1042" s="238" t="s">
        <v>199</v>
      </c>
      <c r="AU1042" s="238" t="s">
        <v>85</v>
      </c>
      <c r="AV1042" s="11" t="s">
        <v>85</v>
      </c>
      <c r="AW1042" s="11" t="s">
        <v>32</v>
      </c>
      <c r="AX1042" s="11" t="s">
        <v>76</v>
      </c>
      <c r="AY1042" s="238" t="s">
        <v>195</v>
      </c>
    </row>
    <row r="1043" s="10" customFormat="1">
      <c r="A1043" s="10"/>
      <c r="B1043" s="218"/>
      <c r="C1043" s="219"/>
      <c r="D1043" s="213" t="s">
        <v>199</v>
      </c>
      <c r="E1043" s="220" t="s">
        <v>1</v>
      </c>
      <c r="F1043" s="221" t="s">
        <v>3972</v>
      </c>
      <c r="G1043" s="219"/>
      <c r="H1043" s="220" t="s">
        <v>1</v>
      </c>
      <c r="I1043" s="222"/>
      <c r="J1043" s="219"/>
      <c r="K1043" s="219"/>
      <c r="L1043" s="223"/>
      <c r="M1043" s="224"/>
      <c r="N1043" s="225"/>
      <c r="O1043" s="225"/>
      <c r="P1043" s="225"/>
      <c r="Q1043" s="225"/>
      <c r="R1043" s="225"/>
      <c r="S1043" s="225"/>
      <c r="T1043" s="226"/>
      <c r="U1043" s="10"/>
      <c r="V1043" s="10"/>
      <c r="W1043" s="10"/>
      <c r="X1043" s="10"/>
      <c r="Y1043" s="10"/>
      <c r="Z1043" s="10"/>
      <c r="AA1043" s="10"/>
      <c r="AB1043" s="10"/>
      <c r="AC1043" s="10"/>
      <c r="AD1043" s="10"/>
      <c r="AE1043" s="10"/>
      <c r="AT1043" s="227" t="s">
        <v>199</v>
      </c>
      <c r="AU1043" s="227" t="s">
        <v>85</v>
      </c>
      <c r="AV1043" s="10" t="s">
        <v>83</v>
      </c>
      <c r="AW1043" s="10" t="s">
        <v>32</v>
      </c>
      <c r="AX1043" s="10" t="s">
        <v>76</v>
      </c>
      <c r="AY1043" s="227" t="s">
        <v>195</v>
      </c>
    </row>
    <row r="1044" s="10" customFormat="1">
      <c r="A1044" s="10"/>
      <c r="B1044" s="218"/>
      <c r="C1044" s="219"/>
      <c r="D1044" s="213" t="s">
        <v>199</v>
      </c>
      <c r="E1044" s="220" t="s">
        <v>1</v>
      </c>
      <c r="F1044" s="221" t="s">
        <v>3973</v>
      </c>
      <c r="G1044" s="219"/>
      <c r="H1044" s="220" t="s">
        <v>1</v>
      </c>
      <c r="I1044" s="222"/>
      <c r="J1044" s="219"/>
      <c r="K1044" s="219"/>
      <c r="L1044" s="223"/>
      <c r="M1044" s="224"/>
      <c r="N1044" s="225"/>
      <c r="O1044" s="225"/>
      <c r="P1044" s="225"/>
      <c r="Q1044" s="225"/>
      <c r="R1044" s="225"/>
      <c r="S1044" s="225"/>
      <c r="T1044" s="226"/>
      <c r="U1044" s="10"/>
      <c r="V1044" s="10"/>
      <c r="W1044" s="10"/>
      <c r="X1044" s="10"/>
      <c r="Y1044" s="10"/>
      <c r="Z1044" s="10"/>
      <c r="AA1044" s="10"/>
      <c r="AB1044" s="10"/>
      <c r="AC1044" s="10"/>
      <c r="AD1044" s="10"/>
      <c r="AE1044" s="10"/>
      <c r="AT1044" s="227" t="s">
        <v>199</v>
      </c>
      <c r="AU1044" s="227" t="s">
        <v>85</v>
      </c>
      <c r="AV1044" s="10" t="s">
        <v>83</v>
      </c>
      <c r="AW1044" s="10" t="s">
        <v>32</v>
      </c>
      <c r="AX1044" s="10" t="s">
        <v>76</v>
      </c>
      <c r="AY1044" s="227" t="s">
        <v>195</v>
      </c>
    </row>
    <row r="1045" s="11" customFormat="1">
      <c r="A1045" s="11"/>
      <c r="B1045" s="228"/>
      <c r="C1045" s="229"/>
      <c r="D1045" s="213" t="s">
        <v>199</v>
      </c>
      <c r="E1045" s="230" t="s">
        <v>1</v>
      </c>
      <c r="F1045" s="231" t="s">
        <v>4478</v>
      </c>
      <c r="G1045" s="229"/>
      <c r="H1045" s="232">
        <v>162.63999999999999</v>
      </c>
      <c r="I1045" s="233"/>
      <c r="J1045" s="229"/>
      <c r="K1045" s="229"/>
      <c r="L1045" s="234"/>
      <c r="M1045" s="235"/>
      <c r="N1045" s="236"/>
      <c r="O1045" s="236"/>
      <c r="P1045" s="236"/>
      <c r="Q1045" s="236"/>
      <c r="R1045" s="236"/>
      <c r="S1045" s="236"/>
      <c r="T1045" s="237"/>
      <c r="U1045" s="11"/>
      <c r="V1045" s="11"/>
      <c r="W1045" s="11"/>
      <c r="X1045" s="11"/>
      <c r="Y1045" s="11"/>
      <c r="Z1045" s="11"/>
      <c r="AA1045" s="11"/>
      <c r="AB1045" s="11"/>
      <c r="AC1045" s="11"/>
      <c r="AD1045" s="11"/>
      <c r="AE1045" s="11"/>
      <c r="AT1045" s="238" t="s">
        <v>199</v>
      </c>
      <c r="AU1045" s="238" t="s">
        <v>85</v>
      </c>
      <c r="AV1045" s="11" t="s">
        <v>85</v>
      </c>
      <c r="AW1045" s="11" t="s">
        <v>32</v>
      </c>
      <c r="AX1045" s="11" t="s">
        <v>76</v>
      </c>
      <c r="AY1045" s="238" t="s">
        <v>195</v>
      </c>
    </row>
    <row r="1046" s="16" customFormat="1">
      <c r="A1046" s="16"/>
      <c r="B1046" s="298"/>
      <c r="C1046" s="299"/>
      <c r="D1046" s="213" t="s">
        <v>199</v>
      </c>
      <c r="E1046" s="300" t="s">
        <v>1</v>
      </c>
      <c r="F1046" s="301" t="s">
        <v>1498</v>
      </c>
      <c r="G1046" s="299"/>
      <c r="H1046" s="302">
        <v>1945.944</v>
      </c>
      <c r="I1046" s="303"/>
      <c r="J1046" s="299"/>
      <c r="K1046" s="299"/>
      <c r="L1046" s="304"/>
      <c r="M1046" s="305"/>
      <c r="N1046" s="306"/>
      <c r="O1046" s="306"/>
      <c r="P1046" s="306"/>
      <c r="Q1046" s="306"/>
      <c r="R1046" s="306"/>
      <c r="S1046" s="306"/>
      <c r="T1046" s="307"/>
      <c r="U1046" s="16"/>
      <c r="V1046" s="16"/>
      <c r="W1046" s="16"/>
      <c r="X1046" s="16"/>
      <c r="Y1046" s="16"/>
      <c r="Z1046" s="16"/>
      <c r="AA1046" s="16"/>
      <c r="AB1046" s="16"/>
      <c r="AC1046" s="16"/>
      <c r="AD1046" s="16"/>
      <c r="AE1046" s="16"/>
      <c r="AT1046" s="308" t="s">
        <v>199</v>
      </c>
      <c r="AU1046" s="308" t="s">
        <v>85</v>
      </c>
      <c r="AV1046" s="16" t="s">
        <v>229</v>
      </c>
      <c r="AW1046" s="16" t="s">
        <v>32</v>
      </c>
      <c r="AX1046" s="16" t="s">
        <v>83</v>
      </c>
      <c r="AY1046" s="308" t="s">
        <v>195</v>
      </c>
    </row>
    <row r="1047" s="2" customFormat="1" ht="24.15" customHeight="1">
      <c r="A1047" s="39"/>
      <c r="B1047" s="40"/>
      <c r="C1047" s="200" t="s">
        <v>695</v>
      </c>
      <c r="D1047" s="200" t="s">
        <v>191</v>
      </c>
      <c r="E1047" s="201" t="s">
        <v>1962</v>
      </c>
      <c r="F1047" s="202" t="s">
        <v>1963</v>
      </c>
      <c r="G1047" s="203" t="s">
        <v>513</v>
      </c>
      <c r="H1047" s="204">
        <v>6</v>
      </c>
      <c r="I1047" s="205"/>
      <c r="J1047" s="206">
        <f>ROUND(I1047*H1047,2)</f>
        <v>0</v>
      </c>
      <c r="K1047" s="202" t="s">
        <v>1412</v>
      </c>
      <c r="L1047" s="45"/>
      <c r="M1047" s="207" t="s">
        <v>1</v>
      </c>
      <c r="N1047" s="208" t="s">
        <v>41</v>
      </c>
      <c r="O1047" s="92"/>
      <c r="P1047" s="209">
        <f>O1047*H1047</f>
        <v>0</v>
      </c>
      <c r="Q1047" s="209">
        <v>0</v>
      </c>
      <c r="R1047" s="209">
        <f>Q1047*H1047</f>
        <v>0</v>
      </c>
      <c r="S1047" s="209">
        <v>0</v>
      </c>
      <c r="T1047" s="210">
        <f>S1047*H1047</f>
        <v>0</v>
      </c>
      <c r="U1047" s="39"/>
      <c r="V1047" s="39"/>
      <c r="W1047" s="39"/>
      <c r="X1047" s="39"/>
      <c r="Y1047" s="39"/>
      <c r="Z1047" s="39"/>
      <c r="AA1047" s="39"/>
      <c r="AB1047" s="39"/>
      <c r="AC1047" s="39"/>
      <c r="AD1047" s="39"/>
      <c r="AE1047" s="39"/>
      <c r="AR1047" s="211" t="s">
        <v>234</v>
      </c>
      <c r="AT1047" s="211" t="s">
        <v>191</v>
      </c>
      <c r="AU1047" s="211" t="s">
        <v>85</v>
      </c>
      <c r="AY1047" s="18" t="s">
        <v>195</v>
      </c>
      <c r="BE1047" s="212">
        <f>IF(N1047="základní",J1047,0)</f>
        <v>0</v>
      </c>
      <c r="BF1047" s="212">
        <f>IF(N1047="snížená",J1047,0)</f>
        <v>0</v>
      </c>
      <c r="BG1047" s="212">
        <f>IF(N1047="zákl. přenesená",J1047,0)</f>
        <v>0</v>
      </c>
      <c r="BH1047" s="212">
        <f>IF(N1047="sníž. přenesená",J1047,0)</f>
        <v>0</v>
      </c>
      <c r="BI1047" s="212">
        <f>IF(N1047="nulová",J1047,0)</f>
        <v>0</v>
      </c>
      <c r="BJ1047" s="18" t="s">
        <v>83</v>
      </c>
      <c r="BK1047" s="212">
        <f>ROUND(I1047*H1047,2)</f>
        <v>0</v>
      </c>
      <c r="BL1047" s="18" t="s">
        <v>234</v>
      </c>
      <c r="BM1047" s="211" t="s">
        <v>4479</v>
      </c>
    </row>
    <row r="1048" s="10" customFormat="1">
      <c r="A1048" s="10"/>
      <c r="B1048" s="218"/>
      <c r="C1048" s="219"/>
      <c r="D1048" s="213" t="s">
        <v>199</v>
      </c>
      <c r="E1048" s="220" t="s">
        <v>1</v>
      </c>
      <c r="F1048" s="221" t="s">
        <v>3936</v>
      </c>
      <c r="G1048" s="219"/>
      <c r="H1048" s="220" t="s">
        <v>1</v>
      </c>
      <c r="I1048" s="222"/>
      <c r="J1048" s="219"/>
      <c r="K1048" s="219"/>
      <c r="L1048" s="223"/>
      <c r="M1048" s="224"/>
      <c r="N1048" s="225"/>
      <c r="O1048" s="225"/>
      <c r="P1048" s="225"/>
      <c r="Q1048" s="225"/>
      <c r="R1048" s="225"/>
      <c r="S1048" s="225"/>
      <c r="T1048" s="226"/>
      <c r="U1048" s="10"/>
      <c r="V1048" s="10"/>
      <c r="W1048" s="10"/>
      <c r="X1048" s="10"/>
      <c r="Y1048" s="10"/>
      <c r="Z1048" s="10"/>
      <c r="AA1048" s="10"/>
      <c r="AB1048" s="10"/>
      <c r="AC1048" s="10"/>
      <c r="AD1048" s="10"/>
      <c r="AE1048" s="10"/>
      <c r="AT1048" s="227" t="s">
        <v>199</v>
      </c>
      <c r="AU1048" s="227" t="s">
        <v>85</v>
      </c>
      <c r="AV1048" s="10" t="s">
        <v>83</v>
      </c>
      <c r="AW1048" s="10" t="s">
        <v>32</v>
      </c>
      <c r="AX1048" s="10" t="s">
        <v>76</v>
      </c>
      <c r="AY1048" s="227" t="s">
        <v>195</v>
      </c>
    </row>
    <row r="1049" s="10" customFormat="1">
      <c r="A1049" s="10"/>
      <c r="B1049" s="218"/>
      <c r="C1049" s="219"/>
      <c r="D1049" s="213" t="s">
        <v>199</v>
      </c>
      <c r="E1049" s="220" t="s">
        <v>1</v>
      </c>
      <c r="F1049" s="221" t="s">
        <v>3960</v>
      </c>
      <c r="G1049" s="219"/>
      <c r="H1049" s="220" t="s">
        <v>1</v>
      </c>
      <c r="I1049" s="222"/>
      <c r="J1049" s="219"/>
      <c r="K1049" s="219"/>
      <c r="L1049" s="223"/>
      <c r="M1049" s="224"/>
      <c r="N1049" s="225"/>
      <c r="O1049" s="225"/>
      <c r="P1049" s="225"/>
      <c r="Q1049" s="225"/>
      <c r="R1049" s="225"/>
      <c r="S1049" s="225"/>
      <c r="T1049" s="226"/>
      <c r="U1049" s="10"/>
      <c r="V1049" s="10"/>
      <c r="W1049" s="10"/>
      <c r="X1049" s="10"/>
      <c r="Y1049" s="10"/>
      <c r="Z1049" s="10"/>
      <c r="AA1049" s="10"/>
      <c r="AB1049" s="10"/>
      <c r="AC1049" s="10"/>
      <c r="AD1049" s="10"/>
      <c r="AE1049" s="10"/>
      <c r="AT1049" s="227" t="s">
        <v>199</v>
      </c>
      <c r="AU1049" s="227" t="s">
        <v>85</v>
      </c>
      <c r="AV1049" s="10" t="s">
        <v>83</v>
      </c>
      <c r="AW1049" s="10" t="s">
        <v>32</v>
      </c>
      <c r="AX1049" s="10" t="s">
        <v>76</v>
      </c>
      <c r="AY1049" s="227" t="s">
        <v>195</v>
      </c>
    </row>
    <row r="1050" s="10" customFormat="1">
      <c r="A1050" s="10"/>
      <c r="B1050" s="218"/>
      <c r="C1050" s="219"/>
      <c r="D1050" s="213" t="s">
        <v>199</v>
      </c>
      <c r="E1050" s="220" t="s">
        <v>1</v>
      </c>
      <c r="F1050" s="221" t="s">
        <v>4480</v>
      </c>
      <c r="G1050" s="219"/>
      <c r="H1050" s="220" t="s">
        <v>1</v>
      </c>
      <c r="I1050" s="222"/>
      <c r="J1050" s="219"/>
      <c r="K1050" s="219"/>
      <c r="L1050" s="223"/>
      <c r="M1050" s="224"/>
      <c r="N1050" s="225"/>
      <c r="O1050" s="225"/>
      <c r="P1050" s="225"/>
      <c r="Q1050" s="225"/>
      <c r="R1050" s="225"/>
      <c r="S1050" s="225"/>
      <c r="T1050" s="226"/>
      <c r="U1050" s="10"/>
      <c r="V1050" s="10"/>
      <c r="W1050" s="10"/>
      <c r="X1050" s="10"/>
      <c r="Y1050" s="10"/>
      <c r="Z1050" s="10"/>
      <c r="AA1050" s="10"/>
      <c r="AB1050" s="10"/>
      <c r="AC1050" s="10"/>
      <c r="AD1050" s="10"/>
      <c r="AE1050" s="10"/>
      <c r="AT1050" s="227" t="s">
        <v>199</v>
      </c>
      <c r="AU1050" s="227" t="s">
        <v>85</v>
      </c>
      <c r="AV1050" s="10" t="s">
        <v>83</v>
      </c>
      <c r="AW1050" s="10" t="s">
        <v>32</v>
      </c>
      <c r="AX1050" s="10" t="s">
        <v>76</v>
      </c>
      <c r="AY1050" s="227" t="s">
        <v>195</v>
      </c>
    </row>
    <row r="1051" s="11" customFormat="1">
      <c r="A1051" s="11"/>
      <c r="B1051" s="228"/>
      <c r="C1051" s="229"/>
      <c r="D1051" s="213" t="s">
        <v>199</v>
      </c>
      <c r="E1051" s="230" t="s">
        <v>1</v>
      </c>
      <c r="F1051" s="231" t="s">
        <v>4466</v>
      </c>
      <c r="G1051" s="229"/>
      <c r="H1051" s="232">
        <v>6</v>
      </c>
      <c r="I1051" s="233"/>
      <c r="J1051" s="229"/>
      <c r="K1051" s="229"/>
      <c r="L1051" s="234"/>
      <c r="M1051" s="235"/>
      <c r="N1051" s="236"/>
      <c r="O1051" s="236"/>
      <c r="P1051" s="236"/>
      <c r="Q1051" s="236"/>
      <c r="R1051" s="236"/>
      <c r="S1051" s="236"/>
      <c r="T1051" s="237"/>
      <c r="U1051" s="11"/>
      <c r="V1051" s="11"/>
      <c r="W1051" s="11"/>
      <c r="X1051" s="11"/>
      <c r="Y1051" s="11"/>
      <c r="Z1051" s="11"/>
      <c r="AA1051" s="11"/>
      <c r="AB1051" s="11"/>
      <c r="AC1051" s="11"/>
      <c r="AD1051" s="11"/>
      <c r="AE1051" s="11"/>
      <c r="AT1051" s="238" t="s">
        <v>199</v>
      </c>
      <c r="AU1051" s="238" t="s">
        <v>85</v>
      </c>
      <c r="AV1051" s="11" t="s">
        <v>85</v>
      </c>
      <c r="AW1051" s="11" t="s">
        <v>32</v>
      </c>
      <c r="AX1051" s="11" t="s">
        <v>76</v>
      </c>
      <c r="AY1051" s="238" t="s">
        <v>195</v>
      </c>
    </row>
    <row r="1052" s="15" customFormat="1">
      <c r="A1052" s="15"/>
      <c r="B1052" s="287"/>
      <c r="C1052" s="288"/>
      <c r="D1052" s="213" t="s">
        <v>199</v>
      </c>
      <c r="E1052" s="289" t="s">
        <v>1</v>
      </c>
      <c r="F1052" s="290" t="s">
        <v>1422</v>
      </c>
      <c r="G1052" s="288"/>
      <c r="H1052" s="291">
        <v>6</v>
      </c>
      <c r="I1052" s="292"/>
      <c r="J1052" s="288"/>
      <c r="K1052" s="288"/>
      <c r="L1052" s="293"/>
      <c r="M1052" s="294"/>
      <c r="N1052" s="295"/>
      <c r="O1052" s="295"/>
      <c r="P1052" s="295"/>
      <c r="Q1052" s="295"/>
      <c r="R1052" s="295"/>
      <c r="S1052" s="295"/>
      <c r="T1052" s="296"/>
      <c r="U1052" s="15"/>
      <c r="V1052" s="15"/>
      <c r="W1052" s="15"/>
      <c r="X1052" s="15"/>
      <c r="Y1052" s="15"/>
      <c r="Z1052" s="15"/>
      <c r="AA1052" s="15"/>
      <c r="AB1052" s="15"/>
      <c r="AC1052" s="15"/>
      <c r="AD1052" s="15"/>
      <c r="AE1052" s="15"/>
      <c r="AT1052" s="297" t="s">
        <v>199</v>
      </c>
      <c r="AU1052" s="297" t="s">
        <v>85</v>
      </c>
      <c r="AV1052" s="15" t="s">
        <v>234</v>
      </c>
      <c r="AW1052" s="15" t="s">
        <v>32</v>
      </c>
      <c r="AX1052" s="15" t="s">
        <v>83</v>
      </c>
      <c r="AY1052" s="297" t="s">
        <v>195</v>
      </c>
    </row>
    <row r="1053" s="2" customFormat="1" ht="24.15" customHeight="1">
      <c r="A1053" s="39"/>
      <c r="B1053" s="40"/>
      <c r="C1053" s="200" t="s">
        <v>1003</v>
      </c>
      <c r="D1053" s="200" t="s">
        <v>191</v>
      </c>
      <c r="E1053" s="201" t="s">
        <v>3877</v>
      </c>
      <c r="F1053" s="202" t="s">
        <v>3878</v>
      </c>
      <c r="G1053" s="203" t="s">
        <v>513</v>
      </c>
      <c r="H1053" s="204">
        <v>1136.4000000000001</v>
      </c>
      <c r="I1053" s="205"/>
      <c r="J1053" s="206">
        <f>ROUND(I1053*H1053,2)</f>
        <v>0</v>
      </c>
      <c r="K1053" s="202" t="s">
        <v>1412</v>
      </c>
      <c r="L1053" s="45"/>
      <c r="M1053" s="207" t="s">
        <v>1</v>
      </c>
      <c r="N1053" s="208" t="s">
        <v>41</v>
      </c>
      <c r="O1053" s="92"/>
      <c r="P1053" s="209">
        <f>O1053*H1053</f>
        <v>0</v>
      </c>
      <c r="Q1053" s="209">
        <v>0</v>
      </c>
      <c r="R1053" s="209">
        <f>Q1053*H1053</f>
        <v>0</v>
      </c>
      <c r="S1053" s="209">
        <v>0</v>
      </c>
      <c r="T1053" s="210">
        <f>S1053*H1053</f>
        <v>0</v>
      </c>
      <c r="U1053" s="39"/>
      <c r="V1053" s="39"/>
      <c r="W1053" s="39"/>
      <c r="X1053" s="39"/>
      <c r="Y1053" s="39"/>
      <c r="Z1053" s="39"/>
      <c r="AA1053" s="39"/>
      <c r="AB1053" s="39"/>
      <c r="AC1053" s="39"/>
      <c r="AD1053" s="39"/>
      <c r="AE1053" s="39"/>
      <c r="AR1053" s="211" t="s">
        <v>234</v>
      </c>
      <c r="AT1053" s="211" t="s">
        <v>191</v>
      </c>
      <c r="AU1053" s="211" t="s">
        <v>85</v>
      </c>
      <c r="AY1053" s="18" t="s">
        <v>195</v>
      </c>
      <c r="BE1053" s="212">
        <f>IF(N1053="základní",J1053,0)</f>
        <v>0</v>
      </c>
      <c r="BF1053" s="212">
        <f>IF(N1053="snížená",J1053,0)</f>
        <v>0</v>
      </c>
      <c r="BG1053" s="212">
        <f>IF(N1053="zákl. přenesená",J1053,0)</f>
        <v>0</v>
      </c>
      <c r="BH1053" s="212">
        <f>IF(N1053="sníž. přenesená",J1053,0)</f>
        <v>0</v>
      </c>
      <c r="BI1053" s="212">
        <f>IF(N1053="nulová",J1053,0)</f>
        <v>0</v>
      </c>
      <c r="BJ1053" s="18" t="s">
        <v>83</v>
      </c>
      <c r="BK1053" s="212">
        <f>ROUND(I1053*H1053,2)</f>
        <v>0</v>
      </c>
      <c r="BL1053" s="18" t="s">
        <v>234</v>
      </c>
      <c r="BM1053" s="211" t="s">
        <v>4481</v>
      </c>
    </row>
    <row r="1054" s="10" customFormat="1">
      <c r="A1054" s="10"/>
      <c r="B1054" s="218"/>
      <c r="C1054" s="219"/>
      <c r="D1054" s="213" t="s">
        <v>199</v>
      </c>
      <c r="E1054" s="220" t="s">
        <v>1</v>
      </c>
      <c r="F1054" s="221" t="s">
        <v>3936</v>
      </c>
      <c r="G1054" s="219"/>
      <c r="H1054" s="220" t="s">
        <v>1</v>
      </c>
      <c r="I1054" s="222"/>
      <c r="J1054" s="219"/>
      <c r="K1054" s="219"/>
      <c r="L1054" s="223"/>
      <c r="M1054" s="224"/>
      <c r="N1054" s="225"/>
      <c r="O1054" s="225"/>
      <c r="P1054" s="225"/>
      <c r="Q1054" s="225"/>
      <c r="R1054" s="225"/>
      <c r="S1054" s="225"/>
      <c r="T1054" s="226"/>
      <c r="U1054" s="10"/>
      <c r="V1054" s="10"/>
      <c r="W1054" s="10"/>
      <c r="X1054" s="10"/>
      <c r="Y1054" s="10"/>
      <c r="Z1054" s="10"/>
      <c r="AA1054" s="10"/>
      <c r="AB1054" s="10"/>
      <c r="AC1054" s="10"/>
      <c r="AD1054" s="10"/>
      <c r="AE1054" s="10"/>
      <c r="AT1054" s="227" t="s">
        <v>199</v>
      </c>
      <c r="AU1054" s="227" t="s">
        <v>85</v>
      </c>
      <c r="AV1054" s="10" t="s">
        <v>83</v>
      </c>
      <c r="AW1054" s="10" t="s">
        <v>32</v>
      </c>
      <c r="AX1054" s="10" t="s">
        <v>76</v>
      </c>
      <c r="AY1054" s="227" t="s">
        <v>195</v>
      </c>
    </row>
    <row r="1055" s="10" customFormat="1">
      <c r="A1055" s="10"/>
      <c r="B1055" s="218"/>
      <c r="C1055" s="219"/>
      <c r="D1055" s="213" t="s">
        <v>199</v>
      </c>
      <c r="E1055" s="220" t="s">
        <v>1</v>
      </c>
      <c r="F1055" s="221" t="s">
        <v>4482</v>
      </c>
      <c r="G1055" s="219"/>
      <c r="H1055" s="220" t="s">
        <v>1</v>
      </c>
      <c r="I1055" s="222"/>
      <c r="J1055" s="219"/>
      <c r="K1055" s="219"/>
      <c r="L1055" s="223"/>
      <c r="M1055" s="224"/>
      <c r="N1055" s="225"/>
      <c r="O1055" s="225"/>
      <c r="P1055" s="225"/>
      <c r="Q1055" s="225"/>
      <c r="R1055" s="225"/>
      <c r="S1055" s="225"/>
      <c r="T1055" s="226"/>
      <c r="U1055" s="10"/>
      <c r="V1055" s="10"/>
      <c r="W1055" s="10"/>
      <c r="X1055" s="10"/>
      <c r="Y1055" s="10"/>
      <c r="Z1055" s="10"/>
      <c r="AA1055" s="10"/>
      <c r="AB1055" s="10"/>
      <c r="AC1055" s="10"/>
      <c r="AD1055" s="10"/>
      <c r="AE1055" s="10"/>
      <c r="AT1055" s="227" t="s">
        <v>199</v>
      </c>
      <c r="AU1055" s="227" t="s">
        <v>85</v>
      </c>
      <c r="AV1055" s="10" t="s">
        <v>83</v>
      </c>
      <c r="AW1055" s="10" t="s">
        <v>32</v>
      </c>
      <c r="AX1055" s="10" t="s">
        <v>76</v>
      </c>
      <c r="AY1055" s="227" t="s">
        <v>195</v>
      </c>
    </row>
    <row r="1056" s="10" customFormat="1">
      <c r="A1056" s="10"/>
      <c r="B1056" s="218"/>
      <c r="C1056" s="219"/>
      <c r="D1056" s="213" t="s">
        <v>199</v>
      </c>
      <c r="E1056" s="220" t="s">
        <v>1</v>
      </c>
      <c r="F1056" s="221" t="s">
        <v>4483</v>
      </c>
      <c r="G1056" s="219"/>
      <c r="H1056" s="220" t="s">
        <v>1</v>
      </c>
      <c r="I1056" s="222"/>
      <c r="J1056" s="219"/>
      <c r="K1056" s="219"/>
      <c r="L1056" s="223"/>
      <c r="M1056" s="224"/>
      <c r="N1056" s="225"/>
      <c r="O1056" s="225"/>
      <c r="P1056" s="225"/>
      <c r="Q1056" s="225"/>
      <c r="R1056" s="225"/>
      <c r="S1056" s="225"/>
      <c r="T1056" s="226"/>
      <c r="U1056" s="10"/>
      <c r="V1056" s="10"/>
      <c r="W1056" s="10"/>
      <c r="X1056" s="10"/>
      <c r="Y1056" s="10"/>
      <c r="Z1056" s="10"/>
      <c r="AA1056" s="10"/>
      <c r="AB1056" s="10"/>
      <c r="AC1056" s="10"/>
      <c r="AD1056" s="10"/>
      <c r="AE1056" s="10"/>
      <c r="AT1056" s="227" t="s">
        <v>199</v>
      </c>
      <c r="AU1056" s="227" t="s">
        <v>85</v>
      </c>
      <c r="AV1056" s="10" t="s">
        <v>83</v>
      </c>
      <c r="AW1056" s="10" t="s">
        <v>32</v>
      </c>
      <c r="AX1056" s="10" t="s">
        <v>76</v>
      </c>
      <c r="AY1056" s="227" t="s">
        <v>195</v>
      </c>
    </row>
    <row r="1057" s="11" customFormat="1">
      <c r="A1057" s="11"/>
      <c r="B1057" s="228"/>
      <c r="C1057" s="229"/>
      <c r="D1057" s="213" t="s">
        <v>199</v>
      </c>
      <c r="E1057" s="230" t="s">
        <v>1</v>
      </c>
      <c r="F1057" s="231" t="s">
        <v>4484</v>
      </c>
      <c r="G1057" s="229"/>
      <c r="H1057" s="232">
        <v>1136.4000000000001</v>
      </c>
      <c r="I1057" s="233"/>
      <c r="J1057" s="229"/>
      <c r="K1057" s="229"/>
      <c r="L1057" s="234"/>
      <c r="M1057" s="235"/>
      <c r="N1057" s="236"/>
      <c r="O1057" s="236"/>
      <c r="P1057" s="236"/>
      <c r="Q1057" s="236"/>
      <c r="R1057" s="236"/>
      <c r="S1057" s="236"/>
      <c r="T1057" s="237"/>
      <c r="U1057" s="11"/>
      <c r="V1057" s="11"/>
      <c r="W1057" s="11"/>
      <c r="X1057" s="11"/>
      <c r="Y1057" s="11"/>
      <c r="Z1057" s="11"/>
      <c r="AA1057" s="11"/>
      <c r="AB1057" s="11"/>
      <c r="AC1057" s="11"/>
      <c r="AD1057" s="11"/>
      <c r="AE1057" s="11"/>
      <c r="AT1057" s="238" t="s">
        <v>199</v>
      </c>
      <c r="AU1057" s="238" t="s">
        <v>85</v>
      </c>
      <c r="AV1057" s="11" t="s">
        <v>85</v>
      </c>
      <c r="AW1057" s="11" t="s">
        <v>32</v>
      </c>
      <c r="AX1057" s="11" t="s">
        <v>76</v>
      </c>
      <c r="AY1057" s="238" t="s">
        <v>195</v>
      </c>
    </row>
    <row r="1058" s="15" customFormat="1">
      <c r="A1058" s="15"/>
      <c r="B1058" s="287"/>
      <c r="C1058" s="288"/>
      <c r="D1058" s="213" t="s">
        <v>199</v>
      </c>
      <c r="E1058" s="289" t="s">
        <v>1</v>
      </c>
      <c r="F1058" s="290" t="s">
        <v>1422</v>
      </c>
      <c r="G1058" s="288"/>
      <c r="H1058" s="291">
        <v>1136.4000000000001</v>
      </c>
      <c r="I1058" s="292"/>
      <c r="J1058" s="288"/>
      <c r="K1058" s="288"/>
      <c r="L1058" s="293"/>
      <c r="M1058" s="294"/>
      <c r="N1058" s="295"/>
      <c r="O1058" s="295"/>
      <c r="P1058" s="295"/>
      <c r="Q1058" s="295"/>
      <c r="R1058" s="295"/>
      <c r="S1058" s="295"/>
      <c r="T1058" s="296"/>
      <c r="U1058" s="15"/>
      <c r="V1058" s="15"/>
      <c r="W1058" s="15"/>
      <c r="X1058" s="15"/>
      <c r="Y1058" s="15"/>
      <c r="Z1058" s="15"/>
      <c r="AA1058" s="15"/>
      <c r="AB1058" s="15"/>
      <c r="AC1058" s="15"/>
      <c r="AD1058" s="15"/>
      <c r="AE1058" s="15"/>
      <c r="AT1058" s="297" t="s">
        <v>199</v>
      </c>
      <c r="AU1058" s="297" t="s">
        <v>85</v>
      </c>
      <c r="AV1058" s="15" t="s">
        <v>234</v>
      </c>
      <c r="AW1058" s="15" t="s">
        <v>32</v>
      </c>
      <c r="AX1058" s="15" t="s">
        <v>83</v>
      </c>
      <c r="AY1058" s="297" t="s">
        <v>195</v>
      </c>
    </row>
    <row r="1059" s="2" customFormat="1" ht="24.15" customHeight="1">
      <c r="A1059" s="39"/>
      <c r="B1059" s="40"/>
      <c r="C1059" s="200" t="s">
        <v>1006</v>
      </c>
      <c r="D1059" s="200" t="s">
        <v>191</v>
      </c>
      <c r="E1059" s="201" t="s">
        <v>4485</v>
      </c>
      <c r="F1059" s="202" t="s">
        <v>4486</v>
      </c>
      <c r="G1059" s="203" t="s">
        <v>1411</v>
      </c>
      <c r="H1059" s="204">
        <v>28.187999999999999</v>
      </c>
      <c r="I1059" s="205"/>
      <c r="J1059" s="206">
        <f>ROUND(I1059*H1059,2)</f>
        <v>0</v>
      </c>
      <c r="K1059" s="202" t="s">
        <v>1412</v>
      </c>
      <c r="L1059" s="45"/>
      <c r="M1059" s="207" t="s">
        <v>1</v>
      </c>
      <c r="N1059" s="208" t="s">
        <v>41</v>
      </c>
      <c r="O1059" s="92"/>
      <c r="P1059" s="209">
        <f>O1059*H1059</f>
        <v>0</v>
      </c>
      <c r="Q1059" s="209">
        <v>0</v>
      </c>
      <c r="R1059" s="209">
        <f>Q1059*H1059</f>
        <v>0</v>
      </c>
      <c r="S1059" s="209">
        <v>0</v>
      </c>
      <c r="T1059" s="210">
        <f>S1059*H1059</f>
        <v>0</v>
      </c>
      <c r="U1059" s="39"/>
      <c r="V1059" s="39"/>
      <c r="W1059" s="39"/>
      <c r="X1059" s="39"/>
      <c r="Y1059" s="39"/>
      <c r="Z1059" s="39"/>
      <c r="AA1059" s="39"/>
      <c r="AB1059" s="39"/>
      <c r="AC1059" s="39"/>
      <c r="AD1059" s="39"/>
      <c r="AE1059" s="39"/>
      <c r="AR1059" s="211" t="s">
        <v>234</v>
      </c>
      <c r="AT1059" s="211" t="s">
        <v>191</v>
      </c>
      <c r="AU1059" s="211" t="s">
        <v>85</v>
      </c>
      <c r="AY1059" s="18" t="s">
        <v>195</v>
      </c>
      <c r="BE1059" s="212">
        <f>IF(N1059="základní",J1059,0)</f>
        <v>0</v>
      </c>
      <c r="BF1059" s="212">
        <f>IF(N1059="snížená",J1059,0)</f>
        <v>0</v>
      </c>
      <c r="BG1059" s="212">
        <f>IF(N1059="zákl. přenesená",J1059,0)</f>
        <v>0</v>
      </c>
      <c r="BH1059" s="212">
        <f>IF(N1059="sníž. přenesená",J1059,0)</f>
        <v>0</v>
      </c>
      <c r="BI1059" s="212">
        <f>IF(N1059="nulová",J1059,0)</f>
        <v>0</v>
      </c>
      <c r="BJ1059" s="18" t="s">
        <v>83</v>
      </c>
      <c r="BK1059" s="212">
        <f>ROUND(I1059*H1059,2)</f>
        <v>0</v>
      </c>
      <c r="BL1059" s="18" t="s">
        <v>234</v>
      </c>
      <c r="BM1059" s="211" t="s">
        <v>4487</v>
      </c>
    </row>
    <row r="1060" s="10" customFormat="1">
      <c r="A1060" s="10"/>
      <c r="B1060" s="218"/>
      <c r="C1060" s="219"/>
      <c r="D1060" s="213" t="s">
        <v>199</v>
      </c>
      <c r="E1060" s="220" t="s">
        <v>1</v>
      </c>
      <c r="F1060" s="221" t="s">
        <v>3936</v>
      </c>
      <c r="G1060" s="219"/>
      <c r="H1060" s="220" t="s">
        <v>1</v>
      </c>
      <c r="I1060" s="222"/>
      <c r="J1060" s="219"/>
      <c r="K1060" s="219"/>
      <c r="L1060" s="223"/>
      <c r="M1060" s="224"/>
      <c r="N1060" s="225"/>
      <c r="O1060" s="225"/>
      <c r="P1060" s="225"/>
      <c r="Q1060" s="225"/>
      <c r="R1060" s="225"/>
      <c r="S1060" s="225"/>
      <c r="T1060" s="226"/>
      <c r="U1060" s="10"/>
      <c r="V1060" s="10"/>
      <c r="W1060" s="10"/>
      <c r="X1060" s="10"/>
      <c r="Y1060" s="10"/>
      <c r="Z1060" s="10"/>
      <c r="AA1060" s="10"/>
      <c r="AB1060" s="10"/>
      <c r="AC1060" s="10"/>
      <c r="AD1060" s="10"/>
      <c r="AE1060" s="10"/>
      <c r="AT1060" s="227" t="s">
        <v>199</v>
      </c>
      <c r="AU1060" s="227" t="s">
        <v>85</v>
      </c>
      <c r="AV1060" s="10" t="s">
        <v>83</v>
      </c>
      <c r="AW1060" s="10" t="s">
        <v>32</v>
      </c>
      <c r="AX1060" s="10" t="s">
        <v>76</v>
      </c>
      <c r="AY1060" s="227" t="s">
        <v>195</v>
      </c>
    </row>
    <row r="1061" s="10" customFormat="1">
      <c r="A1061" s="10"/>
      <c r="B1061" s="218"/>
      <c r="C1061" s="219"/>
      <c r="D1061" s="213" t="s">
        <v>199</v>
      </c>
      <c r="E1061" s="220" t="s">
        <v>1</v>
      </c>
      <c r="F1061" s="221" t="s">
        <v>3942</v>
      </c>
      <c r="G1061" s="219"/>
      <c r="H1061" s="220" t="s">
        <v>1</v>
      </c>
      <c r="I1061" s="222"/>
      <c r="J1061" s="219"/>
      <c r="K1061" s="219"/>
      <c r="L1061" s="223"/>
      <c r="M1061" s="224"/>
      <c r="N1061" s="225"/>
      <c r="O1061" s="225"/>
      <c r="P1061" s="225"/>
      <c r="Q1061" s="225"/>
      <c r="R1061" s="225"/>
      <c r="S1061" s="225"/>
      <c r="T1061" s="226"/>
      <c r="U1061" s="10"/>
      <c r="V1061" s="10"/>
      <c r="W1061" s="10"/>
      <c r="X1061" s="10"/>
      <c r="Y1061" s="10"/>
      <c r="Z1061" s="10"/>
      <c r="AA1061" s="10"/>
      <c r="AB1061" s="10"/>
      <c r="AC1061" s="10"/>
      <c r="AD1061" s="10"/>
      <c r="AE1061" s="10"/>
      <c r="AT1061" s="227" t="s">
        <v>199</v>
      </c>
      <c r="AU1061" s="227" t="s">
        <v>85</v>
      </c>
      <c r="AV1061" s="10" t="s">
        <v>83</v>
      </c>
      <c r="AW1061" s="10" t="s">
        <v>32</v>
      </c>
      <c r="AX1061" s="10" t="s">
        <v>76</v>
      </c>
      <c r="AY1061" s="227" t="s">
        <v>195</v>
      </c>
    </row>
    <row r="1062" s="10" customFormat="1">
      <c r="A1062" s="10"/>
      <c r="B1062" s="218"/>
      <c r="C1062" s="219"/>
      <c r="D1062" s="213" t="s">
        <v>199</v>
      </c>
      <c r="E1062" s="220" t="s">
        <v>1</v>
      </c>
      <c r="F1062" s="221" t="s">
        <v>3943</v>
      </c>
      <c r="G1062" s="219"/>
      <c r="H1062" s="220" t="s">
        <v>1</v>
      </c>
      <c r="I1062" s="222"/>
      <c r="J1062" s="219"/>
      <c r="K1062" s="219"/>
      <c r="L1062" s="223"/>
      <c r="M1062" s="224"/>
      <c r="N1062" s="225"/>
      <c r="O1062" s="225"/>
      <c r="P1062" s="225"/>
      <c r="Q1062" s="225"/>
      <c r="R1062" s="225"/>
      <c r="S1062" s="225"/>
      <c r="T1062" s="226"/>
      <c r="U1062" s="10"/>
      <c r="V1062" s="10"/>
      <c r="W1062" s="10"/>
      <c r="X1062" s="10"/>
      <c r="Y1062" s="10"/>
      <c r="Z1062" s="10"/>
      <c r="AA1062" s="10"/>
      <c r="AB1062" s="10"/>
      <c r="AC1062" s="10"/>
      <c r="AD1062" s="10"/>
      <c r="AE1062" s="10"/>
      <c r="AT1062" s="227" t="s">
        <v>199</v>
      </c>
      <c r="AU1062" s="227" t="s">
        <v>85</v>
      </c>
      <c r="AV1062" s="10" t="s">
        <v>83</v>
      </c>
      <c r="AW1062" s="10" t="s">
        <v>32</v>
      </c>
      <c r="AX1062" s="10" t="s">
        <v>76</v>
      </c>
      <c r="AY1062" s="227" t="s">
        <v>195</v>
      </c>
    </row>
    <row r="1063" s="11" customFormat="1">
      <c r="A1063" s="11"/>
      <c r="B1063" s="228"/>
      <c r="C1063" s="229"/>
      <c r="D1063" s="213" t="s">
        <v>199</v>
      </c>
      <c r="E1063" s="230" t="s">
        <v>1</v>
      </c>
      <c r="F1063" s="231" t="s">
        <v>3944</v>
      </c>
      <c r="G1063" s="229"/>
      <c r="H1063" s="232">
        <v>19.199999999999999</v>
      </c>
      <c r="I1063" s="233"/>
      <c r="J1063" s="229"/>
      <c r="K1063" s="229"/>
      <c r="L1063" s="234"/>
      <c r="M1063" s="235"/>
      <c r="N1063" s="236"/>
      <c r="O1063" s="236"/>
      <c r="P1063" s="236"/>
      <c r="Q1063" s="236"/>
      <c r="R1063" s="236"/>
      <c r="S1063" s="236"/>
      <c r="T1063" s="237"/>
      <c r="U1063" s="11"/>
      <c r="V1063" s="11"/>
      <c r="W1063" s="11"/>
      <c r="X1063" s="11"/>
      <c r="Y1063" s="11"/>
      <c r="Z1063" s="11"/>
      <c r="AA1063" s="11"/>
      <c r="AB1063" s="11"/>
      <c r="AC1063" s="11"/>
      <c r="AD1063" s="11"/>
      <c r="AE1063" s="11"/>
      <c r="AT1063" s="238" t="s">
        <v>199</v>
      </c>
      <c r="AU1063" s="238" t="s">
        <v>85</v>
      </c>
      <c r="AV1063" s="11" t="s">
        <v>85</v>
      </c>
      <c r="AW1063" s="11" t="s">
        <v>32</v>
      </c>
      <c r="AX1063" s="11" t="s">
        <v>76</v>
      </c>
      <c r="AY1063" s="238" t="s">
        <v>195</v>
      </c>
    </row>
    <row r="1064" s="10" customFormat="1">
      <c r="A1064" s="10"/>
      <c r="B1064" s="218"/>
      <c r="C1064" s="219"/>
      <c r="D1064" s="213" t="s">
        <v>199</v>
      </c>
      <c r="E1064" s="220" t="s">
        <v>1</v>
      </c>
      <c r="F1064" s="221" t="s">
        <v>3945</v>
      </c>
      <c r="G1064" s="219"/>
      <c r="H1064" s="220" t="s">
        <v>1</v>
      </c>
      <c r="I1064" s="222"/>
      <c r="J1064" s="219"/>
      <c r="K1064" s="219"/>
      <c r="L1064" s="223"/>
      <c r="M1064" s="224"/>
      <c r="N1064" s="225"/>
      <c r="O1064" s="225"/>
      <c r="P1064" s="225"/>
      <c r="Q1064" s="225"/>
      <c r="R1064" s="225"/>
      <c r="S1064" s="225"/>
      <c r="T1064" s="226"/>
      <c r="U1064" s="10"/>
      <c r="V1064" s="10"/>
      <c r="W1064" s="10"/>
      <c r="X1064" s="10"/>
      <c r="Y1064" s="10"/>
      <c r="Z1064" s="10"/>
      <c r="AA1064" s="10"/>
      <c r="AB1064" s="10"/>
      <c r="AC1064" s="10"/>
      <c r="AD1064" s="10"/>
      <c r="AE1064" s="10"/>
      <c r="AT1064" s="227" t="s">
        <v>199</v>
      </c>
      <c r="AU1064" s="227" t="s">
        <v>85</v>
      </c>
      <c r="AV1064" s="10" t="s">
        <v>83</v>
      </c>
      <c r="AW1064" s="10" t="s">
        <v>32</v>
      </c>
      <c r="AX1064" s="10" t="s">
        <v>76</v>
      </c>
      <c r="AY1064" s="227" t="s">
        <v>195</v>
      </c>
    </row>
    <row r="1065" s="10" customFormat="1">
      <c r="A1065" s="10"/>
      <c r="B1065" s="218"/>
      <c r="C1065" s="219"/>
      <c r="D1065" s="213" t="s">
        <v>199</v>
      </c>
      <c r="E1065" s="220" t="s">
        <v>1</v>
      </c>
      <c r="F1065" s="221" t="s">
        <v>3943</v>
      </c>
      <c r="G1065" s="219"/>
      <c r="H1065" s="220" t="s">
        <v>1</v>
      </c>
      <c r="I1065" s="222"/>
      <c r="J1065" s="219"/>
      <c r="K1065" s="219"/>
      <c r="L1065" s="223"/>
      <c r="M1065" s="224"/>
      <c r="N1065" s="225"/>
      <c r="O1065" s="225"/>
      <c r="P1065" s="225"/>
      <c r="Q1065" s="225"/>
      <c r="R1065" s="225"/>
      <c r="S1065" s="225"/>
      <c r="T1065" s="226"/>
      <c r="U1065" s="10"/>
      <c r="V1065" s="10"/>
      <c r="W1065" s="10"/>
      <c r="X1065" s="10"/>
      <c r="Y1065" s="10"/>
      <c r="Z1065" s="10"/>
      <c r="AA1065" s="10"/>
      <c r="AB1065" s="10"/>
      <c r="AC1065" s="10"/>
      <c r="AD1065" s="10"/>
      <c r="AE1065" s="10"/>
      <c r="AT1065" s="227" t="s">
        <v>199</v>
      </c>
      <c r="AU1065" s="227" t="s">
        <v>85</v>
      </c>
      <c r="AV1065" s="10" t="s">
        <v>83</v>
      </c>
      <c r="AW1065" s="10" t="s">
        <v>32</v>
      </c>
      <c r="AX1065" s="10" t="s">
        <v>76</v>
      </c>
      <c r="AY1065" s="227" t="s">
        <v>195</v>
      </c>
    </row>
    <row r="1066" s="11" customFormat="1">
      <c r="A1066" s="11"/>
      <c r="B1066" s="228"/>
      <c r="C1066" s="229"/>
      <c r="D1066" s="213" t="s">
        <v>199</v>
      </c>
      <c r="E1066" s="230" t="s">
        <v>1</v>
      </c>
      <c r="F1066" s="231" t="s">
        <v>3946</v>
      </c>
      <c r="G1066" s="229"/>
      <c r="H1066" s="232">
        <v>11.52</v>
      </c>
      <c r="I1066" s="233"/>
      <c r="J1066" s="229"/>
      <c r="K1066" s="229"/>
      <c r="L1066" s="234"/>
      <c r="M1066" s="235"/>
      <c r="N1066" s="236"/>
      <c r="O1066" s="236"/>
      <c r="P1066" s="236"/>
      <c r="Q1066" s="236"/>
      <c r="R1066" s="236"/>
      <c r="S1066" s="236"/>
      <c r="T1066" s="237"/>
      <c r="U1066" s="11"/>
      <c r="V1066" s="11"/>
      <c r="W1066" s="11"/>
      <c r="X1066" s="11"/>
      <c r="Y1066" s="11"/>
      <c r="Z1066" s="11"/>
      <c r="AA1066" s="11"/>
      <c r="AB1066" s="11"/>
      <c r="AC1066" s="11"/>
      <c r="AD1066" s="11"/>
      <c r="AE1066" s="11"/>
      <c r="AT1066" s="238" t="s">
        <v>199</v>
      </c>
      <c r="AU1066" s="238" t="s">
        <v>85</v>
      </c>
      <c r="AV1066" s="11" t="s">
        <v>85</v>
      </c>
      <c r="AW1066" s="11" t="s">
        <v>32</v>
      </c>
      <c r="AX1066" s="11" t="s">
        <v>76</v>
      </c>
      <c r="AY1066" s="238" t="s">
        <v>195</v>
      </c>
    </row>
    <row r="1067" s="10" customFormat="1">
      <c r="A1067" s="10"/>
      <c r="B1067" s="218"/>
      <c r="C1067" s="219"/>
      <c r="D1067" s="213" t="s">
        <v>199</v>
      </c>
      <c r="E1067" s="220" t="s">
        <v>1</v>
      </c>
      <c r="F1067" s="221" t="s">
        <v>3947</v>
      </c>
      <c r="G1067" s="219"/>
      <c r="H1067" s="220" t="s">
        <v>1</v>
      </c>
      <c r="I1067" s="222"/>
      <c r="J1067" s="219"/>
      <c r="K1067" s="219"/>
      <c r="L1067" s="223"/>
      <c r="M1067" s="224"/>
      <c r="N1067" s="225"/>
      <c r="O1067" s="225"/>
      <c r="P1067" s="225"/>
      <c r="Q1067" s="225"/>
      <c r="R1067" s="225"/>
      <c r="S1067" s="225"/>
      <c r="T1067" s="226"/>
      <c r="U1067" s="10"/>
      <c r="V1067" s="10"/>
      <c r="W1067" s="10"/>
      <c r="X1067" s="10"/>
      <c r="Y1067" s="10"/>
      <c r="Z1067" s="10"/>
      <c r="AA1067" s="10"/>
      <c r="AB1067" s="10"/>
      <c r="AC1067" s="10"/>
      <c r="AD1067" s="10"/>
      <c r="AE1067" s="10"/>
      <c r="AT1067" s="227" t="s">
        <v>199</v>
      </c>
      <c r="AU1067" s="227" t="s">
        <v>85</v>
      </c>
      <c r="AV1067" s="10" t="s">
        <v>83</v>
      </c>
      <c r="AW1067" s="10" t="s">
        <v>32</v>
      </c>
      <c r="AX1067" s="10" t="s">
        <v>76</v>
      </c>
      <c r="AY1067" s="227" t="s">
        <v>195</v>
      </c>
    </row>
    <row r="1068" s="10" customFormat="1">
      <c r="A1068" s="10"/>
      <c r="B1068" s="218"/>
      <c r="C1068" s="219"/>
      <c r="D1068" s="213" t="s">
        <v>199</v>
      </c>
      <c r="E1068" s="220" t="s">
        <v>1</v>
      </c>
      <c r="F1068" s="221" t="s">
        <v>3943</v>
      </c>
      <c r="G1068" s="219"/>
      <c r="H1068" s="220" t="s">
        <v>1</v>
      </c>
      <c r="I1068" s="222"/>
      <c r="J1068" s="219"/>
      <c r="K1068" s="219"/>
      <c r="L1068" s="223"/>
      <c r="M1068" s="224"/>
      <c r="N1068" s="225"/>
      <c r="O1068" s="225"/>
      <c r="P1068" s="225"/>
      <c r="Q1068" s="225"/>
      <c r="R1068" s="225"/>
      <c r="S1068" s="225"/>
      <c r="T1068" s="226"/>
      <c r="U1068" s="10"/>
      <c r="V1068" s="10"/>
      <c r="W1068" s="10"/>
      <c r="X1068" s="10"/>
      <c r="Y1068" s="10"/>
      <c r="Z1068" s="10"/>
      <c r="AA1068" s="10"/>
      <c r="AB1068" s="10"/>
      <c r="AC1068" s="10"/>
      <c r="AD1068" s="10"/>
      <c r="AE1068" s="10"/>
      <c r="AT1068" s="227" t="s">
        <v>199</v>
      </c>
      <c r="AU1068" s="227" t="s">
        <v>85</v>
      </c>
      <c r="AV1068" s="10" t="s">
        <v>83</v>
      </c>
      <c r="AW1068" s="10" t="s">
        <v>32</v>
      </c>
      <c r="AX1068" s="10" t="s">
        <v>76</v>
      </c>
      <c r="AY1068" s="227" t="s">
        <v>195</v>
      </c>
    </row>
    <row r="1069" s="11" customFormat="1">
      <c r="A1069" s="11"/>
      <c r="B1069" s="228"/>
      <c r="C1069" s="229"/>
      <c r="D1069" s="213" t="s">
        <v>199</v>
      </c>
      <c r="E1069" s="230" t="s">
        <v>1</v>
      </c>
      <c r="F1069" s="231" t="s">
        <v>3948</v>
      </c>
      <c r="G1069" s="229"/>
      <c r="H1069" s="232">
        <v>0.59999999999999998</v>
      </c>
      <c r="I1069" s="233"/>
      <c r="J1069" s="229"/>
      <c r="K1069" s="229"/>
      <c r="L1069" s="234"/>
      <c r="M1069" s="235"/>
      <c r="N1069" s="236"/>
      <c r="O1069" s="236"/>
      <c r="P1069" s="236"/>
      <c r="Q1069" s="236"/>
      <c r="R1069" s="236"/>
      <c r="S1069" s="236"/>
      <c r="T1069" s="237"/>
      <c r="U1069" s="11"/>
      <c r="V1069" s="11"/>
      <c r="W1069" s="11"/>
      <c r="X1069" s="11"/>
      <c r="Y1069" s="11"/>
      <c r="Z1069" s="11"/>
      <c r="AA1069" s="11"/>
      <c r="AB1069" s="11"/>
      <c r="AC1069" s="11"/>
      <c r="AD1069" s="11"/>
      <c r="AE1069" s="11"/>
      <c r="AT1069" s="238" t="s">
        <v>199</v>
      </c>
      <c r="AU1069" s="238" t="s">
        <v>85</v>
      </c>
      <c r="AV1069" s="11" t="s">
        <v>85</v>
      </c>
      <c r="AW1069" s="11" t="s">
        <v>32</v>
      </c>
      <c r="AX1069" s="11" t="s">
        <v>76</v>
      </c>
      <c r="AY1069" s="238" t="s">
        <v>195</v>
      </c>
    </row>
    <row r="1070" s="16" customFormat="1">
      <c r="A1070" s="16"/>
      <c r="B1070" s="298"/>
      <c r="C1070" s="299"/>
      <c r="D1070" s="213" t="s">
        <v>199</v>
      </c>
      <c r="E1070" s="300" t="s">
        <v>1</v>
      </c>
      <c r="F1070" s="301" t="s">
        <v>1498</v>
      </c>
      <c r="G1070" s="299"/>
      <c r="H1070" s="302">
        <v>31.32</v>
      </c>
      <c r="I1070" s="303"/>
      <c r="J1070" s="299"/>
      <c r="K1070" s="299"/>
      <c r="L1070" s="304"/>
      <c r="M1070" s="305"/>
      <c r="N1070" s="306"/>
      <c r="O1070" s="306"/>
      <c r="P1070" s="306"/>
      <c r="Q1070" s="306"/>
      <c r="R1070" s="306"/>
      <c r="S1070" s="306"/>
      <c r="T1070" s="307"/>
      <c r="U1070" s="16"/>
      <c r="V1070" s="16"/>
      <c r="W1070" s="16"/>
      <c r="X1070" s="16"/>
      <c r="Y1070" s="16"/>
      <c r="Z1070" s="16"/>
      <c r="AA1070" s="16"/>
      <c r="AB1070" s="16"/>
      <c r="AC1070" s="16"/>
      <c r="AD1070" s="16"/>
      <c r="AE1070" s="16"/>
      <c r="AT1070" s="308" t="s">
        <v>199</v>
      </c>
      <c r="AU1070" s="308" t="s">
        <v>85</v>
      </c>
      <c r="AV1070" s="16" t="s">
        <v>229</v>
      </c>
      <c r="AW1070" s="16" t="s">
        <v>32</v>
      </c>
      <c r="AX1070" s="16" t="s">
        <v>76</v>
      </c>
      <c r="AY1070" s="308" t="s">
        <v>195</v>
      </c>
    </row>
    <row r="1071" s="11" customFormat="1">
      <c r="A1071" s="11"/>
      <c r="B1071" s="228"/>
      <c r="C1071" s="229"/>
      <c r="D1071" s="213" t="s">
        <v>199</v>
      </c>
      <c r="E1071" s="230" t="s">
        <v>1</v>
      </c>
      <c r="F1071" s="231" t="s">
        <v>4488</v>
      </c>
      <c r="G1071" s="229"/>
      <c r="H1071" s="232">
        <v>28.187999999999999</v>
      </c>
      <c r="I1071" s="233"/>
      <c r="J1071" s="229"/>
      <c r="K1071" s="229"/>
      <c r="L1071" s="234"/>
      <c r="M1071" s="235"/>
      <c r="N1071" s="236"/>
      <c r="O1071" s="236"/>
      <c r="P1071" s="236"/>
      <c r="Q1071" s="236"/>
      <c r="R1071" s="236"/>
      <c r="S1071" s="236"/>
      <c r="T1071" s="237"/>
      <c r="U1071" s="11"/>
      <c r="V1071" s="11"/>
      <c r="W1071" s="11"/>
      <c r="X1071" s="11"/>
      <c r="Y1071" s="11"/>
      <c r="Z1071" s="11"/>
      <c r="AA1071" s="11"/>
      <c r="AB1071" s="11"/>
      <c r="AC1071" s="11"/>
      <c r="AD1071" s="11"/>
      <c r="AE1071" s="11"/>
      <c r="AT1071" s="238" t="s">
        <v>199</v>
      </c>
      <c r="AU1071" s="238" t="s">
        <v>85</v>
      </c>
      <c r="AV1071" s="11" t="s">
        <v>85</v>
      </c>
      <c r="AW1071" s="11" t="s">
        <v>32</v>
      </c>
      <c r="AX1071" s="11" t="s">
        <v>83</v>
      </c>
      <c r="AY1071" s="238" t="s">
        <v>195</v>
      </c>
    </row>
    <row r="1072" s="2" customFormat="1" ht="16.5" customHeight="1">
      <c r="A1072" s="39"/>
      <c r="B1072" s="40"/>
      <c r="C1072" s="200" t="s">
        <v>1009</v>
      </c>
      <c r="D1072" s="200" t="s">
        <v>191</v>
      </c>
      <c r="E1072" s="201" t="s">
        <v>4489</v>
      </c>
      <c r="F1072" s="202" t="s">
        <v>4490</v>
      </c>
      <c r="G1072" s="203" t="s">
        <v>1804</v>
      </c>
      <c r="H1072" s="204">
        <v>1</v>
      </c>
      <c r="I1072" s="205"/>
      <c r="J1072" s="206">
        <f>ROUND(I1072*H1072,2)</f>
        <v>0</v>
      </c>
      <c r="K1072" s="202" t="s">
        <v>1</v>
      </c>
      <c r="L1072" s="45"/>
      <c r="M1072" s="207" t="s">
        <v>1</v>
      </c>
      <c r="N1072" s="208" t="s">
        <v>41</v>
      </c>
      <c r="O1072" s="92"/>
      <c r="P1072" s="209">
        <f>O1072*H1072</f>
        <v>0</v>
      </c>
      <c r="Q1072" s="209">
        <v>0</v>
      </c>
      <c r="R1072" s="209">
        <f>Q1072*H1072</f>
        <v>0</v>
      </c>
      <c r="S1072" s="209">
        <v>0</v>
      </c>
      <c r="T1072" s="210">
        <f>S1072*H1072</f>
        <v>0</v>
      </c>
      <c r="U1072" s="39"/>
      <c r="V1072" s="39"/>
      <c r="W1072" s="39"/>
      <c r="X1072" s="39"/>
      <c r="Y1072" s="39"/>
      <c r="Z1072" s="39"/>
      <c r="AA1072" s="39"/>
      <c r="AB1072" s="39"/>
      <c r="AC1072" s="39"/>
      <c r="AD1072" s="39"/>
      <c r="AE1072" s="39"/>
      <c r="AR1072" s="211" t="s">
        <v>234</v>
      </c>
      <c r="AT1072" s="211" t="s">
        <v>191</v>
      </c>
      <c r="AU1072" s="211" t="s">
        <v>85</v>
      </c>
      <c r="AY1072" s="18" t="s">
        <v>195</v>
      </c>
      <c r="BE1072" s="212">
        <f>IF(N1072="základní",J1072,0)</f>
        <v>0</v>
      </c>
      <c r="BF1072" s="212">
        <f>IF(N1072="snížená",J1072,0)</f>
        <v>0</v>
      </c>
      <c r="BG1072" s="212">
        <f>IF(N1072="zákl. přenesená",J1072,0)</f>
        <v>0</v>
      </c>
      <c r="BH1072" s="212">
        <f>IF(N1072="sníž. přenesená",J1072,0)</f>
        <v>0</v>
      </c>
      <c r="BI1072" s="212">
        <f>IF(N1072="nulová",J1072,0)</f>
        <v>0</v>
      </c>
      <c r="BJ1072" s="18" t="s">
        <v>83</v>
      </c>
      <c r="BK1072" s="212">
        <f>ROUND(I1072*H1072,2)</f>
        <v>0</v>
      </c>
      <c r="BL1072" s="18" t="s">
        <v>234</v>
      </c>
      <c r="BM1072" s="211" t="s">
        <v>4491</v>
      </c>
    </row>
    <row r="1073" s="2" customFormat="1">
      <c r="A1073" s="39"/>
      <c r="B1073" s="40"/>
      <c r="C1073" s="41"/>
      <c r="D1073" s="213" t="s">
        <v>197</v>
      </c>
      <c r="E1073" s="41"/>
      <c r="F1073" s="214" t="s">
        <v>4492</v>
      </c>
      <c r="G1073" s="41"/>
      <c r="H1073" s="41"/>
      <c r="I1073" s="215"/>
      <c r="J1073" s="41"/>
      <c r="K1073" s="41"/>
      <c r="L1073" s="45"/>
      <c r="M1073" s="216"/>
      <c r="N1073" s="217"/>
      <c r="O1073" s="92"/>
      <c r="P1073" s="92"/>
      <c r="Q1073" s="92"/>
      <c r="R1073" s="92"/>
      <c r="S1073" s="92"/>
      <c r="T1073" s="93"/>
      <c r="U1073" s="39"/>
      <c r="V1073" s="39"/>
      <c r="W1073" s="39"/>
      <c r="X1073" s="39"/>
      <c r="Y1073" s="39"/>
      <c r="Z1073" s="39"/>
      <c r="AA1073" s="39"/>
      <c r="AB1073" s="39"/>
      <c r="AC1073" s="39"/>
      <c r="AD1073" s="39"/>
      <c r="AE1073" s="39"/>
      <c r="AT1073" s="18" t="s">
        <v>197</v>
      </c>
      <c r="AU1073" s="18" t="s">
        <v>85</v>
      </c>
    </row>
    <row r="1074" s="10" customFormat="1">
      <c r="A1074" s="10"/>
      <c r="B1074" s="218"/>
      <c r="C1074" s="219"/>
      <c r="D1074" s="213" t="s">
        <v>199</v>
      </c>
      <c r="E1074" s="220" t="s">
        <v>1</v>
      </c>
      <c r="F1074" s="221" t="s">
        <v>4493</v>
      </c>
      <c r="G1074" s="219"/>
      <c r="H1074" s="220" t="s">
        <v>1</v>
      </c>
      <c r="I1074" s="222"/>
      <c r="J1074" s="219"/>
      <c r="K1074" s="219"/>
      <c r="L1074" s="223"/>
      <c r="M1074" s="224"/>
      <c r="N1074" s="225"/>
      <c r="O1074" s="225"/>
      <c r="P1074" s="225"/>
      <c r="Q1074" s="225"/>
      <c r="R1074" s="225"/>
      <c r="S1074" s="225"/>
      <c r="T1074" s="226"/>
      <c r="U1074" s="10"/>
      <c r="V1074" s="10"/>
      <c r="W1074" s="10"/>
      <c r="X1074" s="10"/>
      <c r="Y1074" s="10"/>
      <c r="Z1074" s="10"/>
      <c r="AA1074" s="10"/>
      <c r="AB1074" s="10"/>
      <c r="AC1074" s="10"/>
      <c r="AD1074" s="10"/>
      <c r="AE1074" s="10"/>
      <c r="AT1074" s="227" t="s">
        <v>199</v>
      </c>
      <c r="AU1074" s="227" t="s">
        <v>85</v>
      </c>
      <c r="AV1074" s="10" t="s">
        <v>83</v>
      </c>
      <c r="AW1074" s="10" t="s">
        <v>32</v>
      </c>
      <c r="AX1074" s="10" t="s">
        <v>76</v>
      </c>
      <c r="AY1074" s="227" t="s">
        <v>195</v>
      </c>
    </row>
    <row r="1075" s="11" customFormat="1">
      <c r="A1075" s="11"/>
      <c r="B1075" s="228"/>
      <c r="C1075" s="229"/>
      <c r="D1075" s="213" t="s">
        <v>199</v>
      </c>
      <c r="E1075" s="230" t="s">
        <v>1</v>
      </c>
      <c r="F1075" s="231" t="s">
        <v>4494</v>
      </c>
      <c r="G1075" s="229"/>
      <c r="H1075" s="232">
        <v>1</v>
      </c>
      <c r="I1075" s="233"/>
      <c r="J1075" s="229"/>
      <c r="K1075" s="229"/>
      <c r="L1075" s="234"/>
      <c r="M1075" s="235"/>
      <c r="N1075" s="236"/>
      <c r="O1075" s="236"/>
      <c r="P1075" s="236"/>
      <c r="Q1075" s="236"/>
      <c r="R1075" s="236"/>
      <c r="S1075" s="236"/>
      <c r="T1075" s="237"/>
      <c r="U1075" s="11"/>
      <c r="V1075" s="11"/>
      <c r="W1075" s="11"/>
      <c r="X1075" s="11"/>
      <c r="Y1075" s="11"/>
      <c r="Z1075" s="11"/>
      <c r="AA1075" s="11"/>
      <c r="AB1075" s="11"/>
      <c r="AC1075" s="11"/>
      <c r="AD1075" s="11"/>
      <c r="AE1075" s="11"/>
      <c r="AT1075" s="238" t="s">
        <v>199</v>
      </c>
      <c r="AU1075" s="238" t="s">
        <v>85</v>
      </c>
      <c r="AV1075" s="11" t="s">
        <v>85</v>
      </c>
      <c r="AW1075" s="11" t="s">
        <v>32</v>
      </c>
      <c r="AX1075" s="11" t="s">
        <v>83</v>
      </c>
      <c r="AY1075" s="238" t="s">
        <v>195</v>
      </c>
    </row>
    <row r="1076" s="13" customFormat="1" ht="22.8" customHeight="1">
      <c r="A1076" s="13"/>
      <c r="B1076" s="248"/>
      <c r="C1076" s="249"/>
      <c r="D1076" s="250" t="s">
        <v>75</v>
      </c>
      <c r="E1076" s="285" t="s">
        <v>1970</v>
      </c>
      <c r="F1076" s="285" t="s">
        <v>1971</v>
      </c>
      <c r="G1076" s="249"/>
      <c r="H1076" s="249"/>
      <c r="I1076" s="252"/>
      <c r="J1076" s="286">
        <f>BK1076</f>
        <v>0</v>
      </c>
      <c r="K1076" s="249"/>
      <c r="L1076" s="254"/>
      <c r="M1076" s="255"/>
      <c r="N1076" s="256"/>
      <c r="O1076" s="256"/>
      <c r="P1076" s="257">
        <f>SUM(P1077:P1097)</f>
        <v>0</v>
      </c>
      <c r="Q1076" s="256"/>
      <c r="R1076" s="257">
        <f>SUM(R1077:R1097)</f>
        <v>0</v>
      </c>
      <c r="S1076" s="256"/>
      <c r="T1076" s="258">
        <f>SUM(T1077:T1097)</f>
        <v>0</v>
      </c>
      <c r="U1076" s="13"/>
      <c r="V1076" s="13"/>
      <c r="W1076" s="13"/>
      <c r="X1076" s="13"/>
      <c r="Y1076" s="13"/>
      <c r="Z1076" s="13"/>
      <c r="AA1076" s="13"/>
      <c r="AB1076" s="13"/>
      <c r="AC1076" s="13"/>
      <c r="AD1076" s="13"/>
      <c r="AE1076" s="13"/>
      <c r="AR1076" s="259" t="s">
        <v>83</v>
      </c>
      <c r="AT1076" s="260" t="s">
        <v>75</v>
      </c>
      <c r="AU1076" s="260" t="s">
        <v>83</v>
      </c>
      <c r="AY1076" s="259" t="s">
        <v>195</v>
      </c>
      <c r="BK1076" s="261">
        <f>SUM(BK1077:BK1097)</f>
        <v>0</v>
      </c>
    </row>
    <row r="1077" s="2" customFormat="1" ht="21.75" customHeight="1">
      <c r="A1077" s="39"/>
      <c r="B1077" s="40"/>
      <c r="C1077" s="200" t="s">
        <v>1012</v>
      </c>
      <c r="D1077" s="200" t="s">
        <v>191</v>
      </c>
      <c r="E1077" s="201" t="s">
        <v>3899</v>
      </c>
      <c r="F1077" s="202" t="s">
        <v>3900</v>
      </c>
      <c r="G1077" s="203" t="s">
        <v>1628</v>
      </c>
      <c r="H1077" s="204">
        <v>3457.6010000000001</v>
      </c>
      <c r="I1077" s="205"/>
      <c r="J1077" s="206">
        <f>ROUND(I1077*H1077,2)</f>
        <v>0</v>
      </c>
      <c r="K1077" s="202" t="s">
        <v>1412</v>
      </c>
      <c r="L1077" s="45"/>
      <c r="M1077" s="207" t="s">
        <v>1</v>
      </c>
      <c r="N1077" s="208" t="s">
        <v>41</v>
      </c>
      <c r="O1077" s="92"/>
      <c r="P1077" s="209">
        <f>O1077*H1077</f>
        <v>0</v>
      </c>
      <c r="Q1077" s="209">
        <v>0</v>
      </c>
      <c r="R1077" s="209">
        <f>Q1077*H1077</f>
        <v>0</v>
      </c>
      <c r="S1077" s="209">
        <v>0</v>
      </c>
      <c r="T1077" s="210">
        <f>S1077*H1077</f>
        <v>0</v>
      </c>
      <c r="U1077" s="39"/>
      <c r="V1077" s="39"/>
      <c r="W1077" s="39"/>
      <c r="X1077" s="39"/>
      <c r="Y1077" s="39"/>
      <c r="Z1077" s="39"/>
      <c r="AA1077" s="39"/>
      <c r="AB1077" s="39"/>
      <c r="AC1077" s="39"/>
      <c r="AD1077" s="39"/>
      <c r="AE1077" s="39"/>
      <c r="AR1077" s="211" t="s">
        <v>234</v>
      </c>
      <c r="AT1077" s="211" t="s">
        <v>191</v>
      </c>
      <c r="AU1077" s="211" t="s">
        <v>85</v>
      </c>
      <c r="AY1077" s="18" t="s">
        <v>195</v>
      </c>
      <c r="BE1077" s="212">
        <f>IF(N1077="základní",J1077,0)</f>
        <v>0</v>
      </c>
      <c r="BF1077" s="212">
        <f>IF(N1077="snížená",J1077,0)</f>
        <v>0</v>
      </c>
      <c r="BG1077" s="212">
        <f>IF(N1077="zákl. přenesená",J1077,0)</f>
        <v>0</v>
      </c>
      <c r="BH1077" s="212">
        <f>IF(N1077="sníž. přenesená",J1077,0)</f>
        <v>0</v>
      </c>
      <c r="BI1077" s="212">
        <f>IF(N1077="nulová",J1077,0)</f>
        <v>0</v>
      </c>
      <c r="BJ1077" s="18" t="s">
        <v>83</v>
      </c>
      <c r="BK1077" s="212">
        <f>ROUND(I1077*H1077,2)</f>
        <v>0</v>
      </c>
      <c r="BL1077" s="18" t="s">
        <v>234</v>
      </c>
      <c r="BM1077" s="211" t="s">
        <v>4495</v>
      </c>
    </row>
    <row r="1078" s="2" customFormat="1" ht="24.15" customHeight="1">
      <c r="A1078" s="39"/>
      <c r="B1078" s="40"/>
      <c r="C1078" s="200" t="s">
        <v>1015</v>
      </c>
      <c r="D1078" s="200" t="s">
        <v>191</v>
      </c>
      <c r="E1078" s="201" t="s">
        <v>3902</v>
      </c>
      <c r="F1078" s="202" t="s">
        <v>3903</v>
      </c>
      <c r="G1078" s="203" t="s">
        <v>1628</v>
      </c>
      <c r="H1078" s="204">
        <v>86440.024999999994</v>
      </c>
      <c r="I1078" s="205"/>
      <c r="J1078" s="206">
        <f>ROUND(I1078*H1078,2)</f>
        <v>0</v>
      </c>
      <c r="K1078" s="202" t="s">
        <v>1412</v>
      </c>
      <c r="L1078" s="45"/>
      <c r="M1078" s="207" t="s">
        <v>1</v>
      </c>
      <c r="N1078" s="208" t="s">
        <v>41</v>
      </c>
      <c r="O1078" s="92"/>
      <c r="P1078" s="209">
        <f>O1078*H1078</f>
        <v>0</v>
      </c>
      <c r="Q1078" s="209">
        <v>0</v>
      </c>
      <c r="R1078" s="209">
        <f>Q1078*H1078</f>
        <v>0</v>
      </c>
      <c r="S1078" s="209">
        <v>0</v>
      </c>
      <c r="T1078" s="210">
        <f>S1078*H1078</f>
        <v>0</v>
      </c>
      <c r="U1078" s="39"/>
      <c r="V1078" s="39"/>
      <c r="W1078" s="39"/>
      <c r="X1078" s="39"/>
      <c r="Y1078" s="39"/>
      <c r="Z1078" s="39"/>
      <c r="AA1078" s="39"/>
      <c r="AB1078" s="39"/>
      <c r="AC1078" s="39"/>
      <c r="AD1078" s="39"/>
      <c r="AE1078" s="39"/>
      <c r="AR1078" s="211" t="s">
        <v>234</v>
      </c>
      <c r="AT1078" s="211" t="s">
        <v>191</v>
      </c>
      <c r="AU1078" s="211" t="s">
        <v>85</v>
      </c>
      <c r="AY1078" s="18" t="s">
        <v>195</v>
      </c>
      <c r="BE1078" s="212">
        <f>IF(N1078="základní",J1078,0)</f>
        <v>0</v>
      </c>
      <c r="BF1078" s="212">
        <f>IF(N1078="snížená",J1078,0)</f>
        <v>0</v>
      </c>
      <c r="BG1078" s="212">
        <f>IF(N1078="zákl. přenesená",J1078,0)</f>
        <v>0</v>
      </c>
      <c r="BH1078" s="212">
        <f>IF(N1078="sníž. přenesená",J1078,0)</f>
        <v>0</v>
      </c>
      <c r="BI1078" s="212">
        <f>IF(N1078="nulová",J1078,0)</f>
        <v>0</v>
      </c>
      <c r="BJ1078" s="18" t="s">
        <v>83</v>
      </c>
      <c r="BK1078" s="212">
        <f>ROUND(I1078*H1078,2)</f>
        <v>0</v>
      </c>
      <c r="BL1078" s="18" t="s">
        <v>234</v>
      </c>
      <c r="BM1078" s="211" t="s">
        <v>4496</v>
      </c>
    </row>
    <row r="1079" s="11" customFormat="1">
      <c r="A1079" s="11"/>
      <c r="B1079" s="228"/>
      <c r="C1079" s="229"/>
      <c r="D1079" s="213" t="s">
        <v>199</v>
      </c>
      <c r="E1079" s="229"/>
      <c r="F1079" s="231" t="s">
        <v>4497</v>
      </c>
      <c r="G1079" s="229"/>
      <c r="H1079" s="232">
        <v>86440.024999999994</v>
      </c>
      <c r="I1079" s="233"/>
      <c r="J1079" s="229"/>
      <c r="K1079" s="229"/>
      <c r="L1079" s="234"/>
      <c r="M1079" s="235"/>
      <c r="N1079" s="236"/>
      <c r="O1079" s="236"/>
      <c r="P1079" s="236"/>
      <c r="Q1079" s="236"/>
      <c r="R1079" s="236"/>
      <c r="S1079" s="236"/>
      <c r="T1079" s="237"/>
      <c r="U1079" s="11"/>
      <c r="V1079" s="11"/>
      <c r="W1079" s="11"/>
      <c r="X1079" s="11"/>
      <c r="Y1079" s="11"/>
      <c r="Z1079" s="11"/>
      <c r="AA1079" s="11"/>
      <c r="AB1079" s="11"/>
      <c r="AC1079" s="11"/>
      <c r="AD1079" s="11"/>
      <c r="AE1079" s="11"/>
      <c r="AT1079" s="238" t="s">
        <v>199</v>
      </c>
      <c r="AU1079" s="238" t="s">
        <v>85</v>
      </c>
      <c r="AV1079" s="11" t="s">
        <v>85</v>
      </c>
      <c r="AW1079" s="11" t="s">
        <v>4</v>
      </c>
      <c r="AX1079" s="11" t="s">
        <v>83</v>
      </c>
      <c r="AY1079" s="238" t="s">
        <v>195</v>
      </c>
    </row>
    <row r="1080" s="2" customFormat="1" ht="37.8" customHeight="1">
      <c r="A1080" s="39"/>
      <c r="B1080" s="40"/>
      <c r="C1080" s="200" t="s">
        <v>1018</v>
      </c>
      <c r="D1080" s="200" t="s">
        <v>191</v>
      </c>
      <c r="E1080" s="201" t="s">
        <v>4498</v>
      </c>
      <c r="F1080" s="202" t="s">
        <v>4499</v>
      </c>
      <c r="G1080" s="203" t="s">
        <v>1628</v>
      </c>
      <c r="H1080" s="204">
        <v>379.76299999999998</v>
      </c>
      <c r="I1080" s="205"/>
      <c r="J1080" s="206">
        <f>ROUND(I1080*H1080,2)</f>
        <v>0</v>
      </c>
      <c r="K1080" s="202" t="s">
        <v>1412</v>
      </c>
      <c r="L1080" s="45"/>
      <c r="M1080" s="207" t="s">
        <v>1</v>
      </c>
      <c r="N1080" s="208" t="s">
        <v>41</v>
      </c>
      <c r="O1080" s="92"/>
      <c r="P1080" s="209">
        <f>O1080*H1080</f>
        <v>0</v>
      </c>
      <c r="Q1080" s="209">
        <v>0</v>
      </c>
      <c r="R1080" s="209">
        <f>Q1080*H1080</f>
        <v>0</v>
      </c>
      <c r="S1080" s="209">
        <v>0</v>
      </c>
      <c r="T1080" s="210">
        <f>S1080*H1080</f>
        <v>0</v>
      </c>
      <c r="U1080" s="39"/>
      <c r="V1080" s="39"/>
      <c r="W1080" s="39"/>
      <c r="X1080" s="39"/>
      <c r="Y1080" s="39"/>
      <c r="Z1080" s="39"/>
      <c r="AA1080" s="39"/>
      <c r="AB1080" s="39"/>
      <c r="AC1080" s="39"/>
      <c r="AD1080" s="39"/>
      <c r="AE1080" s="39"/>
      <c r="AR1080" s="211" t="s">
        <v>234</v>
      </c>
      <c r="AT1080" s="211" t="s">
        <v>191</v>
      </c>
      <c r="AU1080" s="211" t="s">
        <v>85</v>
      </c>
      <c r="AY1080" s="18" t="s">
        <v>195</v>
      </c>
      <c r="BE1080" s="212">
        <f>IF(N1080="základní",J1080,0)</f>
        <v>0</v>
      </c>
      <c r="BF1080" s="212">
        <f>IF(N1080="snížená",J1080,0)</f>
        <v>0</v>
      </c>
      <c r="BG1080" s="212">
        <f>IF(N1080="zákl. přenesená",J1080,0)</f>
        <v>0</v>
      </c>
      <c r="BH1080" s="212">
        <f>IF(N1080="sníž. přenesená",J1080,0)</f>
        <v>0</v>
      </c>
      <c r="BI1080" s="212">
        <f>IF(N1080="nulová",J1080,0)</f>
        <v>0</v>
      </c>
      <c r="BJ1080" s="18" t="s">
        <v>83</v>
      </c>
      <c r="BK1080" s="212">
        <f>ROUND(I1080*H1080,2)</f>
        <v>0</v>
      </c>
      <c r="BL1080" s="18" t="s">
        <v>234</v>
      </c>
      <c r="BM1080" s="211" t="s">
        <v>4500</v>
      </c>
    </row>
    <row r="1081" s="10" customFormat="1">
      <c r="A1081" s="10"/>
      <c r="B1081" s="218"/>
      <c r="C1081" s="219"/>
      <c r="D1081" s="213" t="s">
        <v>199</v>
      </c>
      <c r="E1081" s="220" t="s">
        <v>1</v>
      </c>
      <c r="F1081" s="221" t="s">
        <v>3936</v>
      </c>
      <c r="G1081" s="219"/>
      <c r="H1081" s="220" t="s">
        <v>1</v>
      </c>
      <c r="I1081" s="222"/>
      <c r="J1081" s="219"/>
      <c r="K1081" s="219"/>
      <c r="L1081" s="223"/>
      <c r="M1081" s="224"/>
      <c r="N1081" s="225"/>
      <c r="O1081" s="225"/>
      <c r="P1081" s="225"/>
      <c r="Q1081" s="225"/>
      <c r="R1081" s="225"/>
      <c r="S1081" s="225"/>
      <c r="T1081" s="226"/>
      <c r="U1081" s="10"/>
      <c r="V1081" s="10"/>
      <c r="W1081" s="10"/>
      <c r="X1081" s="10"/>
      <c r="Y1081" s="10"/>
      <c r="Z1081" s="10"/>
      <c r="AA1081" s="10"/>
      <c r="AB1081" s="10"/>
      <c r="AC1081" s="10"/>
      <c r="AD1081" s="10"/>
      <c r="AE1081" s="10"/>
      <c r="AT1081" s="227" t="s">
        <v>199</v>
      </c>
      <c r="AU1081" s="227" t="s">
        <v>85</v>
      </c>
      <c r="AV1081" s="10" t="s">
        <v>83</v>
      </c>
      <c r="AW1081" s="10" t="s">
        <v>32</v>
      </c>
      <c r="AX1081" s="10" t="s">
        <v>76</v>
      </c>
      <c r="AY1081" s="227" t="s">
        <v>195</v>
      </c>
    </row>
    <row r="1082" s="11" customFormat="1">
      <c r="A1082" s="11"/>
      <c r="B1082" s="228"/>
      <c r="C1082" s="229"/>
      <c r="D1082" s="213" t="s">
        <v>199</v>
      </c>
      <c r="E1082" s="230" t="s">
        <v>1</v>
      </c>
      <c r="F1082" s="231" t="s">
        <v>4501</v>
      </c>
      <c r="G1082" s="229"/>
      <c r="H1082" s="232">
        <v>379.76299999999998</v>
      </c>
      <c r="I1082" s="233"/>
      <c r="J1082" s="229"/>
      <c r="K1082" s="229"/>
      <c r="L1082" s="234"/>
      <c r="M1082" s="235"/>
      <c r="N1082" s="236"/>
      <c r="O1082" s="236"/>
      <c r="P1082" s="236"/>
      <c r="Q1082" s="236"/>
      <c r="R1082" s="236"/>
      <c r="S1082" s="236"/>
      <c r="T1082" s="237"/>
      <c r="U1082" s="11"/>
      <c r="V1082" s="11"/>
      <c r="W1082" s="11"/>
      <c r="X1082" s="11"/>
      <c r="Y1082" s="11"/>
      <c r="Z1082" s="11"/>
      <c r="AA1082" s="11"/>
      <c r="AB1082" s="11"/>
      <c r="AC1082" s="11"/>
      <c r="AD1082" s="11"/>
      <c r="AE1082" s="11"/>
      <c r="AT1082" s="238" t="s">
        <v>199</v>
      </c>
      <c r="AU1082" s="238" t="s">
        <v>85</v>
      </c>
      <c r="AV1082" s="11" t="s">
        <v>85</v>
      </c>
      <c r="AW1082" s="11" t="s">
        <v>32</v>
      </c>
      <c r="AX1082" s="11" t="s">
        <v>76</v>
      </c>
      <c r="AY1082" s="238" t="s">
        <v>195</v>
      </c>
    </row>
    <row r="1083" s="15" customFormat="1">
      <c r="A1083" s="15"/>
      <c r="B1083" s="287"/>
      <c r="C1083" s="288"/>
      <c r="D1083" s="213" t="s">
        <v>199</v>
      </c>
      <c r="E1083" s="289" t="s">
        <v>1</v>
      </c>
      <c r="F1083" s="290" t="s">
        <v>1422</v>
      </c>
      <c r="G1083" s="288"/>
      <c r="H1083" s="291">
        <v>379.76299999999998</v>
      </c>
      <c r="I1083" s="292"/>
      <c r="J1083" s="288"/>
      <c r="K1083" s="288"/>
      <c r="L1083" s="293"/>
      <c r="M1083" s="294"/>
      <c r="N1083" s="295"/>
      <c r="O1083" s="295"/>
      <c r="P1083" s="295"/>
      <c r="Q1083" s="295"/>
      <c r="R1083" s="295"/>
      <c r="S1083" s="295"/>
      <c r="T1083" s="296"/>
      <c r="U1083" s="15"/>
      <c r="V1083" s="15"/>
      <c r="W1083" s="15"/>
      <c r="X1083" s="15"/>
      <c r="Y1083" s="15"/>
      <c r="Z1083" s="15"/>
      <c r="AA1083" s="15"/>
      <c r="AB1083" s="15"/>
      <c r="AC1083" s="15"/>
      <c r="AD1083" s="15"/>
      <c r="AE1083" s="15"/>
      <c r="AT1083" s="297" t="s">
        <v>199</v>
      </c>
      <c r="AU1083" s="297" t="s">
        <v>85</v>
      </c>
      <c r="AV1083" s="15" t="s">
        <v>234</v>
      </c>
      <c r="AW1083" s="15" t="s">
        <v>32</v>
      </c>
      <c r="AX1083" s="15" t="s">
        <v>83</v>
      </c>
      <c r="AY1083" s="297" t="s">
        <v>195</v>
      </c>
    </row>
    <row r="1084" s="2" customFormat="1" ht="44.25" customHeight="1">
      <c r="A1084" s="39"/>
      <c r="B1084" s="40"/>
      <c r="C1084" s="200" t="s">
        <v>1023</v>
      </c>
      <c r="D1084" s="200" t="s">
        <v>191</v>
      </c>
      <c r="E1084" s="201" t="s">
        <v>4502</v>
      </c>
      <c r="F1084" s="202" t="s">
        <v>1986</v>
      </c>
      <c r="G1084" s="203" t="s">
        <v>1628</v>
      </c>
      <c r="H1084" s="204">
        <v>1296.7460000000001</v>
      </c>
      <c r="I1084" s="205"/>
      <c r="J1084" s="206">
        <f>ROUND(I1084*H1084,2)</f>
        <v>0</v>
      </c>
      <c r="K1084" s="202" t="s">
        <v>1412</v>
      </c>
      <c r="L1084" s="45"/>
      <c r="M1084" s="207" t="s">
        <v>1</v>
      </c>
      <c r="N1084" s="208" t="s">
        <v>41</v>
      </c>
      <c r="O1084" s="92"/>
      <c r="P1084" s="209">
        <f>O1084*H1084</f>
        <v>0</v>
      </c>
      <c r="Q1084" s="209">
        <v>0</v>
      </c>
      <c r="R1084" s="209">
        <f>Q1084*H1084</f>
        <v>0</v>
      </c>
      <c r="S1084" s="209">
        <v>0</v>
      </c>
      <c r="T1084" s="210">
        <f>S1084*H1084</f>
        <v>0</v>
      </c>
      <c r="U1084" s="39"/>
      <c r="V1084" s="39"/>
      <c r="W1084" s="39"/>
      <c r="X1084" s="39"/>
      <c r="Y1084" s="39"/>
      <c r="Z1084" s="39"/>
      <c r="AA1084" s="39"/>
      <c r="AB1084" s="39"/>
      <c r="AC1084" s="39"/>
      <c r="AD1084" s="39"/>
      <c r="AE1084" s="39"/>
      <c r="AR1084" s="211" t="s">
        <v>234</v>
      </c>
      <c r="AT1084" s="211" t="s">
        <v>191</v>
      </c>
      <c r="AU1084" s="211" t="s">
        <v>85</v>
      </c>
      <c r="AY1084" s="18" t="s">
        <v>195</v>
      </c>
      <c r="BE1084" s="212">
        <f>IF(N1084="základní",J1084,0)</f>
        <v>0</v>
      </c>
      <c r="BF1084" s="212">
        <f>IF(N1084="snížená",J1084,0)</f>
        <v>0</v>
      </c>
      <c r="BG1084" s="212">
        <f>IF(N1084="zákl. přenesená",J1084,0)</f>
        <v>0</v>
      </c>
      <c r="BH1084" s="212">
        <f>IF(N1084="sníž. přenesená",J1084,0)</f>
        <v>0</v>
      </c>
      <c r="BI1084" s="212">
        <f>IF(N1084="nulová",J1084,0)</f>
        <v>0</v>
      </c>
      <c r="BJ1084" s="18" t="s">
        <v>83</v>
      </c>
      <c r="BK1084" s="212">
        <f>ROUND(I1084*H1084,2)</f>
        <v>0</v>
      </c>
      <c r="BL1084" s="18" t="s">
        <v>234</v>
      </c>
      <c r="BM1084" s="211" t="s">
        <v>4503</v>
      </c>
    </row>
    <row r="1085" s="10" customFormat="1">
      <c r="A1085" s="10"/>
      <c r="B1085" s="218"/>
      <c r="C1085" s="219"/>
      <c r="D1085" s="213" t="s">
        <v>199</v>
      </c>
      <c r="E1085" s="220" t="s">
        <v>1</v>
      </c>
      <c r="F1085" s="221" t="s">
        <v>3936</v>
      </c>
      <c r="G1085" s="219"/>
      <c r="H1085" s="220" t="s">
        <v>1</v>
      </c>
      <c r="I1085" s="222"/>
      <c r="J1085" s="219"/>
      <c r="K1085" s="219"/>
      <c r="L1085" s="223"/>
      <c r="M1085" s="224"/>
      <c r="N1085" s="225"/>
      <c r="O1085" s="225"/>
      <c r="P1085" s="225"/>
      <c r="Q1085" s="225"/>
      <c r="R1085" s="225"/>
      <c r="S1085" s="225"/>
      <c r="T1085" s="226"/>
      <c r="U1085" s="10"/>
      <c r="V1085" s="10"/>
      <c r="W1085" s="10"/>
      <c r="X1085" s="10"/>
      <c r="Y1085" s="10"/>
      <c r="Z1085" s="10"/>
      <c r="AA1085" s="10"/>
      <c r="AB1085" s="10"/>
      <c r="AC1085" s="10"/>
      <c r="AD1085" s="10"/>
      <c r="AE1085" s="10"/>
      <c r="AT1085" s="227" t="s">
        <v>199</v>
      </c>
      <c r="AU1085" s="227" t="s">
        <v>85</v>
      </c>
      <c r="AV1085" s="10" t="s">
        <v>83</v>
      </c>
      <c r="AW1085" s="10" t="s">
        <v>32</v>
      </c>
      <c r="AX1085" s="10" t="s">
        <v>76</v>
      </c>
      <c r="AY1085" s="227" t="s">
        <v>195</v>
      </c>
    </row>
    <row r="1086" s="11" customFormat="1">
      <c r="A1086" s="11"/>
      <c r="B1086" s="228"/>
      <c r="C1086" s="229"/>
      <c r="D1086" s="213" t="s">
        <v>199</v>
      </c>
      <c r="E1086" s="230" t="s">
        <v>1</v>
      </c>
      <c r="F1086" s="231" t="s">
        <v>4504</v>
      </c>
      <c r="G1086" s="229"/>
      <c r="H1086" s="232">
        <v>9.0830000000000002</v>
      </c>
      <c r="I1086" s="233"/>
      <c r="J1086" s="229"/>
      <c r="K1086" s="229"/>
      <c r="L1086" s="234"/>
      <c r="M1086" s="235"/>
      <c r="N1086" s="236"/>
      <c r="O1086" s="236"/>
      <c r="P1086" s="236"/>
      <c r="Q1086" s="236"/>
      <c r="R1086" s="236"/>
      <c r="S1086" s="236"/>
      <c r="T1086" s="237"/>
      <c r="U1086" s="11"/>
      <c r="V1086" s="11"/>
      <c r="W1086" s="11"/>
      <c r="X1086" s="11"/>
      <c r="Y1086" s="11"/>
      <c r="Z1086" s="11"/>
      <c r="AA1086" s="11"/>
      <c r="AB1086" s="11"/>
      <c r="AC1086" s="11"/>
      <c r="AD1086" s="11"/>
      <c r="AE1086" s="11"/>
      <c r="AT1086" s="238" t="s">
        <v>199</v>
      </c>
      <c r="AU1086" s="238" t="s">
        <v>85</v>
      </c>
      <c r="AV1086" s="11" t="s">
        <v>85</v>
      </c>
      <c r="AW1086" s="11" t="s">
        <v>32</v>
      </c>
      <c r="AX1086" s="11" t="s">
        <v>76</v>
      </c>
      <c r="AY1086" s="238" t="s">
        <v>195</v>
      </c>
    </row>
    <row r="1087" s="11" customFormat="1">
      <c r="A1087" s="11"/>
      <c r="B1087" s="228"/>
      <c r="C1087" s="229"/>
      <c r="D1087" s="213" t="s">
        <v>199</v>
      </c>
      <c r="E1087" s="230" t="s">
        <v>1</v>
      </c>
      <c r="F1087" s="231" t="s">
        <v>4505</v>
      </c>
      <c r="G1087" s="229"/>
      <c r="H1087" s="232">
        <v>223.08000000000001</v>
      </c>
      <c r="I1087" s="233"/>
      <c r="J1087" s="229"/>
      <c r="K1087" s="229"/>
      <c r="L1087" s="234"/>
      <c r="M1087" s="235"/>
      <c r="N1087" s="236"/>
      <c r="O1087" s="236"/>
      <c r="P1087" s="236"/>
      <c r="Q1087" s="236"/>
      <c r="R1087" s="236"/>
      <c r="S1087" s="236"/>
      <c r="T1087" s="237"/>
      <c r="U1087" s="11"/>
      <c r="V1087" s="11"/>
      <c r="W1087" s="11"/>
      <c r="X1087" s="11"/>
      <c r="Y1087" s="11"/>
      <c r="Z1087" s="11"/>
      <c r="AA1087" s="11"/>
      <c r="AB1087" s="11"/>
      <c r="AC1087" s="11"/>
      <c r="AD1087" s="11"/>
      <c r="AE1087" s="11"/>
      <c r="AT1087" s="238" t="s">
        <v>199</v>
      </c>
      <c r="AU1087" s="238" t="s">
        <v>85</v>
      </c>
      <c r="AV1087" s="11" t="s">
        <v>85</v>
      </c>
      <c r="AW1087" s="11" t="s">
        <v>32</v>
      </c>
      <c r="AX1087" s="11" t="s">
        <v>76</v>
      </c>
      <c r="AY1087" s="238" t="s">
        <v>195</v>
      </c>
    </row>
    <row r="1088" s="11" customFormat="1">
      <c r="A1088" s="11"/>
      <c r="B1088" s="228"/>
      <c r="C1088" s="229"/>
      <c r="D1088" s="213" t="s">
        <v>199</v>
      </c>
      <c r="E1088" s="230" t="s">
        <v>1</v>
      </c>
      <c r="F1088" s="231" t="s">
        <v>4506</v>
      </c>
      <c r="G1088" s="229"/>
      <c r="H1088" s="232">
        <v>650.44600000000003</v>
      </c>
      <c r="I1088" s="233"/>
      <c r="J1088" s="229"/>
      <c r="K1088" s="229"/>
      <c r="L1088" s="234"/>
      <c r="M1088" s="235"/>
      <c r="N1088" s="236"/>
      <c r="O1088" s="236"/>
      <c r="P1088" s="236"/>
      <c r="Q1088" s="236"/>
      <c r="R1088" s="236"/>
      <c r="S1088" s="236"/>
      <c r="T1088" s="237"/>
      <c r="U1088" s="11"/>
      <c r="V1088" s="11"/>
      <c r="W1088" s="11"/>
      <c r="X1088" s="11"/>
      <c r="Y1088" s="11"/>
      <c r="Z1088" s="11"/>
      <c r="AA1088" s="11"/>
      <c r="AB1088" s="11"/>
      <c r="AC1088" s="11"/>
      <c r="AD1088" s="11"/>
      <c r="AE1088" s="11"/>
      <c r="AT1088" s="238" t="s">
        <v>199</v>
      </c>
      <c r="AU1088" s="238" t="s">
        <v>85</v>
      </c>
      <c r="AV1088" s="11" t="s">
        <v>85</v>
      </c>
      <c r="AW1088" s="11" t="s">
        <v>32</v>
      </c>
      <c r="AX1088" s="11" t="s">
        <v>76</v>
      </c>
      <c r="AY1088" s="238" t="s">
        <v>195</v>
      </c>
    </row>
    <row r="1089" s="11" customFormat="1">
      <c r="A1089" s="11"/>
      <c r="B1089" s="228"/>
      <c r="C1089" s="229"/>
      <c r="D1089" s="213" t="s">
        <v>199</v>
      </c>
      <c r="E1089" s="230" t="s">
        <v>1</v>
      </c>
      <c r="F1089" s="231" t="s">
        <v>4507</v>
      </c>
      <c r="G1089" s="229"/>
      <c r="H1089" s="232">
        <v>414.137</v>
      </c>
      <c r="I1089" s="233"/>
      <c r="J1089" s="229"/>
      <c r="K1089" s="229"/>
      <c r="L1089" s="234"/>
      <c r="M1089" s="235"/>
      <c r="N1089" s="236"/>
      <c r="O1089" s="236"/>
      <c r="P1089" s="236"/>
      <c r="Q1089" s="236"/>
      <c r="R1089" s="236"/>
      <c r="S1089" s="236"/>
      <c r="T1089" s="237"/>
      <c r="U1089" s="11"/>
      <c r="V1089" s="11"/>
      <c r="W1089" s="11"/>
      <c r="X1089" s="11"/>
      <c r="Y1089" s="11"/>
      <c r="Z1089" s="11"/>
      <c r="AA1089" s="11"/>
      <c r="AB1089" s="11"/>
      <c r="AC1089" s="11"/>
      <c r="AD1089" s="11"/>
      <c r="AE1089" s="11"/>
      <c r="AT1089" s="238" t="s">
        <v>199</v>
      </c>
      <c r="AU1089" s="238" t="s">
        <v>85</v>
      </c>
      <c r="AV1089" s="11" t="s">
        <v>85</v>
      </c>
      <c r="AW1089" s="11" t="s">
        <v>32</v>
      </c>
      <c r="AX1089" s="11" t="s">
        <v>76</v>
      </c>
      <c r="AY1089" s="238" t="s">
        <v>195</v>
      </c>
    </row>
    <row r="1090" s="15" customFormat="1">
      <c r="A1090" s="15"/>
      <c r="B1090" s="287"/>
      <c r="C1090" s="288"/>
      <c r="D1090" s="213" t="s">
        <v>199</v>
      </c>
      <c r="E1090" s="289" t="s">
        <v>1</v>
      </c>
      <c r="F1090" s="290" t="s">
        <v>1422</v>
      </c>
      <c r="G1090" s="288"/>
      <c r="H1090" s="291">
        <v>1296.7460000000001</v>
      </c>
      <c r="I1090" s="292"/>
      <c r="J1090" s="288"/>
      <c r="K1090" s="288"/>
      <c r="L1090" s="293"/>
      <c r="M1090" s="294"/>
      <c r="N1090" s="295"/>
      <c r="O1090" s="295"/>
      <c r="P1090" s="295"/>
      <c r="Q1090" s="295"/>
      <c r="R1090" s="295"/>
      <c r="S1090" s="295"/>
      <c r="T1090" s="296"/>
      <c r="U1090" s="15"/>
      <c r="V1090" s="15"/>
      <c r="W1090" s="15"/>
      <c r="X1090" s="15"/>
      <c r="Y1090" s="15"/>
      <c r="Z1090" s="15"/>
      <c r="AA1090" s="15"/>
      <c r="AB1090" s="15"/>
      <c r="AC1090" s="15"/>
      <c r="AD1090" s="15"/>
      <c r="AE1090" s="15"/>
      <c r="AT1090" s="297" t="s">
        <v>199</v>
      </c>
      <c r="AU1090" s="297" t="s">
        <v>85</v>
      </c>
      <c r="AV1090" s="15" t="s">
        <v>234</v>
      </c>
      <c r="AW1090" s="15" t="s">
        <v>32</v>
      </c>
      <c r="AX1090" s="15" t="s">
        <v>83</v>
      </c>
      <c r="AY1090" s="297" t="s">
        <v>195</v>
      </c>
    </row>
    <row r="1091" s="2" customFormat="1" ht="44.25" customHeight="1">
      <c r="A1091" s="39"/>
      <c r="B1091" s="40"/>
      <c r="C1091" s="200" t="s">
        <v>1026</v>
      </c>
      <c r="D1091" s="200" t="s">
        <v>191</v>
      </c>
      <c r="E1091" s="201" t="s">
        <v>4508</v>
      </c>
      <c r="F1091" s="202" t="s">
        <v>1991</v>
      </c>
      <c r="G1091" s="203" t="s">
        <v>1628</v>
      </c>
      <c r="H1091" s="204">
        <v>1312.039</v>
      </c>
      <c r="I1091" s="205"/>
      <c r="J1091" s="206">
        <f>ROUND(I1091*H1091,2)</f>
        <v>0</v>
      </c>
      <c r="K1091" s="202" t="s">
        <v>1412</v>
      </c>
      <c r="L1091" s="45"/>
      <c r="M1091" s="207" t="s">
        <v>1</v>
      </c>
      <c r="N1091" s="208" t="s">
        <v>41</v>
      </c>
      <c r="O1091" s="92"/>
      <c r="P1091" s="209">
        <f>O1091*H1091</f>
        <v>0</v>
      </c>
      <c r="Q1091" s="209">
        <v>0</v>
      </c>
      <c r="R1091" s="209">
        <f>Q1091*H1091</f>
        <v>0</v>
      </c>
      <c r="S1091" s="209">
        <v>0</v>
      </c>
      <c r="T1091" s="210">
        <f>S1091*H1091</f>
        <v>0</v>
      </c>
      <c r="U1091" s="39"/>
      <c r="V1091" s="39"/>
      <c r="W1091" s="39"/>
      <c r="X1091" s="39"/>
      <c r="Y1091" s="39"/>
      <c r="Z1091" s="39"/>
      <c r="AA1091" s="39"/>
      <c r="AB1091" s="39"/>
      <c r="AC1091" s="39"/>
      <c r="AD1091" s="39"/>
      <c r="AE1091" s="39"/>
      <c r="AR1091" s="211" t="s">
        <v>234</v>
      </c>
      <c r="AT1091" s="211" t="s">
        <v>191</v>
      </c>
      <c r="AU1091" s="211" t="s">
        <v>85</v>
      </c>
      <c r="AY1091" s="18" t="s">
        <v>195</v>
      </c>
      <c r="BE1091" s="212">
        <f>IF(N1091="základní",J1091,0)</f>
        <v>0</v>
      </c>
      <c r="BF1091" s="212">
        <f>IF(N1091="snížená",J1091,0)</f>
        <v>0</v>
      </c>
      <c r="BG1091" s="212">
        <f>IF(N1091="zákl. přenesená",J1091,0)</f>
        <v>0</v>
      </c>
      <c r="BH1091" s="212">
        <f>IF(N1091="sníž. přenesená",J1091,0)</f>
        <v>0</v>
      </c>
      <c r="BI1091" s="212">
        <f>IF(N1091="nulová",J1091,0)</f>
        <v>0</v>
      </c>
      <c r="BJ1091" s="18" t="s">
        <v>83</v>
      </c>
      <c r="BK1091" s="212">
        <f>ROUND(I1091*H1091,2)</f>
        <v>0</v>
      </c>
      <c r="BL1091" s="18" t="s">
        <v>234</v>
      </c>
      <c r="BM1091" s="211" t="s">
        <v>4509</v>
      </c>
    </row>
    <row r="1092" s="10" customFormat="1">
      <c r="A1092" s="10"/>
      <c r="B1092" s="218"/>
      <c r="C1092" s="219"/>
      <c r="D1092" s="213" t="s">
        <v>199</v>
      </c>
      <c r="E1092" s="220" t="s">
        <v>1</v>
      </c>
      <c r="F1092" s="221" t="s">
        <v>3936</v>
      </c>
      <c r="G1092" s="219"/>
      <c r="H1092" s="220" t="s">
        <v>1</v>
      </c>
      <c r="I1092" s="222"/>
      <c r="J1092" s="219"/>
      <c r="K1092" s="219"/>
      <c r="L1092" s="223"/>
      <c r="M1092" s="224"/>
      <c r="N1092" s="225"/>
      <c r="O1092" s="225"/>
      <c r="P1092" s="225"/>
      <c r="Q1092" s="225"/>
      <c r="R1092" s="225"/>
      <c r="S1092" s="225"/>
      <c r="T1092" s="226"/>
      <c r="U1092" s="10"/>
      <c r="V1092" s="10"/>
      <c r="W1092" s="10"/>
      <c r="X1092" s="10"/>
      <c r="Y1092" s="10"/>
      <c r="Z1092" s="10"/>
      <c r="AA1092" s="10"/>
      <c r="AB1092" s="10"/>
      <c r="AC1092" s="10"/>
      <c r="AD1092" s="10"/>
      <c r="AE1092" s="10"/>
      <c r="AT1092" s="227" t="s">
        <v>199</v>
      </c>
      <c r="AU1092" s="227" t="s">
        <v>85</v>
      </c>
      <c r="AV1092" s="10" t="s">
        <v>83</v>
      </c>
      <c r="AW1092" s="10" t="s">
        <v>32</v>
      </c>
      <c r="AX1092" s="10" t="s">
        <v>76</v>
      </c>
      <c r="AY1092" s="227" t="s">
        <v>195</v>
      </c>
    </row>
    <row r="1093" s="11" customFormat="1">
      <c r="A1093" s="11"/>
      <c r="B1093" s="228"/>
      <c r="C1093" s="229"/>
      <c r="D1093" s="213" t="s">
        <v>199</v>
      </c>
      <c r="E1093" s="230" t="s">
        <v>1</v>
      </c>
      <c r="F1093" s="231" t="s">
        <v>4510</v>
      </c>
      <c r="G1093" s="229"/>
      <c r="H1093" s="232">
        <v>111.54000000000001</v>
      </c>
      <c r="I1093" s="233"/>
      <c r="J1093" s="229"/>
      <c r="K1093" s="229"/>
      <c r="L1093" s="234"/>
      <c r="M1093" s="235"/>
      <c r="N1093" s="236"/>
      <c r="O1093" s="236"/>
      <c r="P1093" s="236"/>
      <c r="Q1093" s="236"/>
      <c r="R1093" s="236"/>
      <c r="S1093" s="236"/>
      <c r="T1093" s="237"/>
      <c r="U1093" s="11"/>
      <c r="V1093" s="11"/>
      <c r="W1093" s="11"/>
      <c r="X1093" s="11"/>
      <c r="Y1093" s="11"/>
      <c r="Z1093" s="11"/>
      <c r="AA1093" s="11"/>
      <c r="AB1093" s="11"/>
      <c r="AC1093" s="11"/>
      <c r="AD1093" s="11"/>
      <c r="AE1093" s="11"/>
      <c r="AT1093" s="238" t="s">
        <v>199</v>
      </c>
      <c r="AU1093" s="238" t="s">
        <v>85</v>
      </c>
      <c r="AV1093" s="11" t="s">
        <v>85</v>
      </c>
      <c r="AW1093" s="11" t="s">
        <v>32</v>
      </c>
      <c r="AX1093" s="11" t="s">
        <v>76</v>
      </c>
      <c r="AY1093" s="238" t="s">
        <v>195</v>
      </c>
    </row>
    <row r="1094" s="11" customFormat="1">
      <c r="A1094" s="11"/>
      <c r="B1094" s="228"/>
      <c r="C1094" s="229"/>
      <c r="D1094" s="213" t="s">
        <v>199</v>
      </c>
      <c r="E1094" s="230" t="s">
        <v>1</v>
      </c>
      <c r="F1094" s="231" t="s">
        <v>4511</v>
      </c>
      <c r="G1094" s="229"/>
      <c r="H1094" s="232">
        <v>449.04199999999997</v>
      </c>
      <c r="I1094" s="233"/>
      <c r="J1094" s="229"/>
      <c r="K1094" s="229"/>
      <c r="L1094" s="234"/>
      <c r="M1094" s="235"/>
      <c r="N1094" s="236"/>
      <c r="O1094" s="236"/>
      <c r="P1094" s="236"/>
      <c r="Q1094" s="236"/>
      <c r="R1094" s="236"/>
      <c r="S1094" s="236"/>
      <c r="T1094" s="237"/>
      <c r="U1094" s="11"/>
      <c r="V1094" s="11"/>
      <c r="W1094" s="11"/>
      <c r="X1094" s="11"/>
      <c r="Y1094" s="11"/>
      <c r="Z1094" s="11"/>
      <c r="AA1094" s="11"/>
      <c r="AB1094" s="11"/>
      <c r="AC1094" s="11"/>
      <c r="AD1094" s="11"/>
      <c r="AE1094" s="11"/>
      <c r="AT1094" s="238" t="s">
        <v>199</v>
      </c>
      <c r="AU1094" s="238" t="s">
        <v>85</v>
      </c>
      <c r="AV1094" s="11" t="s">
        <v>85</v>
      </c>
      <c r="AW1094" s="11" t="s">
        <v>32</v>
      </c>
      <c r="AX1094" s="11" t="s">
        <v>76</v>
      </c>
      <c r="AY1094" s="238" t="s">
        <v>195</v>
      </c>
    </row>
    <row r="1095" s="11" customFormat="1">
      <c r="A1095" s="11"/>
      <c r="B1095" s="228"/>
      <c r="C1095" s="229"/>
      <c r="D1095" s="213" t="s">
        <v>199</v>
      </c>
      <c r="E1095" s="230" t="s">
        <v>1</v>
      </c>
      <c r="F1095" s="231" t="s">
        <v>4512</v>
      </c>
      <c r="G1095" s="229"/>
      <c r="H1095" s="232">
        <v>645.01800000000003</v>
      </c>
      <c r="I1095" s="233"/>
      <c r="J1095" s="229"/>
      <c r="K1095" s="229"/>
      <c r="L1095" s="234"/>
      <c r="M1095" s="235"/>
      <c r="N1095" s="236"/>
      <c r="O1095" s="236"/>
      <c r="P1095" s="236"/>
      <c r="Q1095" s="236"/>
      <c r="R1095" s="236"/>
      <c r="S1095" s="236"/>
      <c r="T1095" s="237"/>
      <c r="U1095" s="11"/>
      <c r="V1095" s="11"/>
      <c r="W1095" s="11"/>
      <c r="X1095" s="11"/>
      <c r="Y1095" s="11"/>
      <c r="Z1095" s="11"/>
      <c r="AA1095" s="11"/>
      <c r="AB1095" s="11"/>
      <c r="AC1095" s="11"/>
      <c r="AD1095" s="11"/>
      <c r="AE1095" s="11"/>
      <c r="AT1095" s="238" t="s">
        <v>199</v>
      </c>
      <c r="AU1095" s="238" t="s">
        <v>85</v>
      </c>
      <c r="AV1095" s="11" t="s">
        <v>85</v>
      </c>
      <c r="AW1095" s="11" t="s">
        <v>32</v>
      </c>
      <c r="AX1095" s="11" t="s">
        <v>76</v>
      </c>
      <c r="AY1095" s="238" t="s">
        <v>195</v>
      </c>
    </row>
    <row r="1096" s="11" customFormat="1">
      <c r="A1096" s="11"/>
      <c r="B1096" s="228"/>
      <c r="C1096" s="229"/>
      <c r="D1096" s="213" t="s">
        <v>199</v>
      </c>
      <c r="E1096" s="230" t="s">
        <v>1</v>
      </c>
      <c r="F1096" s="231" t="s">
        <v>4513</v>
      </c>
      <c r="G1096" s="229"/>
      <c r="H1096" s="232">
        <v>106.43899999999999</v>
      </c>
      <c r="I1096" s="233"/>
      <c r="J1096" s="229"/>
      <c r="K1096" s="229"/>
      <c r="L1096" s="234"/>
      <c r="M1096" s="235"/>
      <c r="N1096" s="236"/>
      <c r="O1096" s="236"/>
      <c r="P1096" s="236"/>
      <c r="Q1096" s="236"/>
      <c r="R1096" s="236"/>
      <c r="S1096" s="236"/>
      <c r="T1096" s="237"/>
      <c r="U1096" s="11"/>
      <c r="V1096" s="11"/>
      <c r="W1096" s="11"/>
      <c r="X1096" s="11"/>
      <c r="Y1096" s="11"/>
      <c r="Z1096" s="11"/>
      <c r="AA1096" s="11"/>
      <c r="AB1096" s="11"/>
      <c r="AC1096" s="11"/>
      <c r="AD1096" s="11"/>
      <c r="AE1096" s="11"/>
      <c r="AT1096" s="238" t="s">
        <v>199</v>
      </c>
      <c r="AU1096" s="238" t="s">
        <v>85</v>
      </c>
      <c r="AV1096" s="11" t="s">
        <v>85</v>
      </c>
      <c r="AW1096" s="11" t="s">
        <v>32</v>
      </c>
      <c r="AX1096" s="11" t="s">
        <v>76</v>
      </c>
      <c r="AY1096" s="238" t="s">
        <v>195</v>
      </c>
    </row>
    <row r="1097" s="15" customFormat="1">
      <c r="A1097" s="15"/>
      <c r="B1097" s="287"/>
      <c r="C1097" s="288"/>
      <c r="D1097" s="213" t="s">
        <v>199</v>
      </c>
      <c r="E1097" s="289" t="s">
        <v>1</v>
      </c>
      <c r="F1097" s="290" t="s">
        <v>1422</v>
      </c>
      <c r="G1097" s="288"/>
      <c r="H1097" s="291">
        <v>1312.039</v>
      </c>
      <c r="I1097" s="292"/>
      <c r="J1097" s="288"/>
      <c r="K1097" s="288"/>
      <c r="L1097" s="293"/>
      <c r="M1097" s="294"/>
      <c r="N1097" s="295"/>
      <c r="O1097" s="295"/>
      <c r="P1097" s="295"/>
      <c r="Q1097" s="295"/>
      <c r="R1097" s="295"/>
      <c r="S1097" s="295"/>
      <c r="T1097" s="296"/>
      <c r="U1097" s="15"/>
      <c r="V1097" s="15"/>
      <c r="W1097" s="15"/>
      <c r="X1097" s="15"/>
      <c r="Y1097" s="15"/>
      <c r="Z1097" s="15"/>
      <c r="AA1097" s="15"/>
      <c r="AB1097" s="15"/>
      <c r="AC1097" s="15"/>
      <c r="AD1097" s="15"/>
      <c r="AE1097" s="15"/>
      <c r="AT1097" s="297" t="s">
        <v>199</v>
      </c>
      <c r="AU1097" s="297" t="s">
        <v>85</v>
      </c>
      <c r="AV1097" s="15" t="s">
        <v>234</v>
      </c>
      <c r="AW1097" s="15" t="s">
        <v>32</v>
      </c>
      <c r="AX1097" s="15" t="s">
        <v>83</v>
      </c>
      <c r="AY1097" s="297" t="s">
        <v>195</v>
      </c>
    </row>
    <row r="1098" s="13" customFormat="1" ht="22.8" customHeight="1">
      <c r="A1098" s="13"/>
      <c r="B1098" s="248"/>
      <c r="C1098" s="249"/>
      <c r="D1098" s="250" t="s">
        <v>75</v>
      </c>
      <c r="E1098" s="285" t="s">
        <v>1995</v>
      </c>
      <c r="F1098" s="285" t="s">
        <v>1996</v>
      </c>
      <c r="G1098" s="249"/>
      <c r="H1098" s="249"/>
      <c r="I1098" s="252"/>
      <c r="J1098" s="286">
        <f>BK1098</f>
        <v>0</v>
      </c>
      <c r="K1098" s="249"/>
      <c r="L1098" s="254"/>
      <c r="M1098" s="255"/>
      <c r="N1098" s="256"/>
      <c r="O1098" s="256"/>
      <c r="P1098" s="257">
        <f>P1099</f>
        <v>0</v>
      </c>
      <c r="Q1098" s="256"/>
      <c r="R1098" s="257">
        <f>R1099</f>
        <v>0</v>
      </c>
      <c r="S1098" s="256"/>
      <c r="T1098" s="258">
        <f>T1099</f>
        <v>0</v>
      </c>
      <c r="U1098" s="13"/>
      <c r="V1098" s="13"/>
      <c r="W1098" s="13"/>
      <c r="X1098" s="13"/>
      <c r="Y1098" s="13"/>
      <c r="Z1098" s="13"/>
      <c r="AA1098" s="13"/>
      <c r="AB1098" s="13"/>
      <c r="AC1098" s="13"/>
      <c r="AD1098" s="13"/>
      <c r="AE1098" s="13"/>
      <c r="AR1098" s="259" t="s">
        <v>83</v>
      </c>
      <c r="AT1098" s="260" t="s">
        <v>75</v>
      </c>
      <c r="AU1098" s="260" t="s">
        <v>83</v>
      </c>
      <c r="AY1098" s="259" t="s">
        <v>195</v>
      </c>
      <c r="BK1098" s="261">
        <f>BK1099</f>
        <v>0</v>
      </c>
    </row>
    <row r="1099" s="2" customFormat="1" ht="24.15" customHeight="1">
      <c r="A1099" s="39"/>
      <c r="B1099" s="40"/>
      <c r="C1099" s="200" t="s">
        <v>1029</v>
      </c>
      <c r="D1099" s="200" t="s">
        <v>191</v>
      </c>
      <c r="E1099" s="201" t="s">
        <v>1997</v>
      </c>
      <c r="F1099" s="202" t="s">
        <v>1998</v>
      </c>
      <c r="G1099" s="203" t="s">
        <v>1628</v>
      </c>
      <c r="H1099" s="204">
        <v>665.27700000000004</v>
      </c>
      <c r="I1099" s="205"/>
      <c r="J1099" s="206">
        <f>ROUND(I1099*H1099,2)</f>
        <v>0</v>
      </c>
      <c r="K1099" s="202" t="s">
        <v>1412</v>
      </c>
      <c r="L1099" s="45"/>
      <c r="M1099" s="276" t="s">
        <v>1</v>
      </c>
      <c r="N1099" s="277" t="s">
        <v>41</v>
      </c>
      <c r="O1099" s="274"/>
      <c r="P1099" s="278">
        <f>O1099*H1099</f>
        <v>0</v>
      </c>
      <c r="Q1099" s="278">
        <v>0</v>
      </c>
      <c r="R1099" s="278">
        <f>Q1099*H1099</f>
        <v>0</v>
      </c>
      <c r="S1099" s="278">
        <v>0</v>
      </c>
      <c r="T1099" s="279">
        <f>S1099*H1099</f>
        <v>0</v>
      </c>
      <c r="U1099" s="39"/>
      <c r="V1099" s="39"/>
      <c r="W1099" s="39"/>
      <c r="X1099" s="39"/>
      <c r="Y1099" s="39"/>
      <c r="Z1099" s="39"/>
      <c r="AA1099" s="39"/>
      <c r="AB1099" s="39"/>
      <c r="AC1099" s="39"/>
      <c r="AD1099" s="39"/>
      <c r="AE1099" s="39"/>
      <c r="AR1099" s="211" t="s">
        <v>234</v>
      </c>
      <c r="AT1099" s="211" t="s">
        <v>191</v>
      </c>
      <c r="AU1099" s="211" t="s">
        <v>85</v>
      </c>
      <c r="AY1099" s="18" t="s">
        <v>195</v>
      </c>
      <c r="BE1099" s="212">
        <f>IF(N1099="základní",J1099,0)</f>
        <v>0</v>
      </c>
      <c r="BF1099" s="212">
        <f>IF(N1099="snížená",J1099,0)</f>
        <v>0</v>
      </c>
      <c r="BG1099" s="212">
        <f>IF(N1099="zákl. přenesená",J1099,0)</f>
        <v>0</v>
      </c>
      <c r="BH1099" s="212">
        <f>IF(N1099="sníž. přenesená",J1099,0)</f>
        <v>0</v>
      </c>
      <c r="BI1099" s="212">
        <f>IF(N1099="nulová",J1099,0)</f>
        <v>0</v>
      </c>
      <c r="BJ1099" s="18" t="s">
        <v>83</v>
      </c>
      <c r="BK1099" s="212">
        <f>ROUND(I1099*H1099,2)</f>
        <v>0</v>
      </c>
      <c r="BL1099" s="18" t="s">
        <v>234</v>
      </c>
      <c r="BM1099" s="211" t="s">
        <v>4514</v>
      </c>
    </row>
    <row r="1100" s="2" customFormat="1" ht="6.96" customHeight="1">
      <c r="A1100" s="39"/>
      <c r="B1100" s="67"/>
      <c r="C1100" s="68"/>
      <c r="D1100" s="68"/>
      <c r="E1100" s="68"/>
      <c r="F1100" s="68"/>
      <c r="G1100" s="68"/>
      <c r="H1100" s="68"/>
      <c r="I1100" s="68"/>
      <c r="J1100" s="68"/>
      <c r="K1100" s="68"/>
      <c r="L1100" s="45"/>
      <c r="M1100" s="39"/>
      <c r="O1100" s="39"/>
      <c r="P1100" s="39"/>
      <c r="Q1100" s="39"/>
      <c r="R1100" s="39"/>
      <c r="S1100" s="39"/>
      <c r="T1100" s="39"/>
      <c r="U1100" s="39"/>
      <c r="V1100" s="39"/>
      <c r="W1100" s="39"/>
      <c r="X1100" s="39"/>
      <c r="Y1100" s="39"/>
      <c r="Z1100" s="39"/>
      <c r="AA1100" s="39"/>
      <c r="AB1100" s="39"/>
      <c r="AC1100" s="39"/>
      <c r="AD1100" s="39"/>
      <c r="AE1100" s="39"/>
    </row>
  </sheetData>
  <sheetProtection sheet="1" autoFilter="0" formatColumns="0" formatRows="0" objects="1" scenarios="1" spinCount="100000" saltValue="3b5AQJHaf8qaZnZJbchK0C0XvaYhZaYepnR1ELRFl5+LvL13Tbz+9hiy/QOk7dQOfFgPDZwILQhc+tOJ5X6vpA==" hashValue="by0Zlf4tZo1a6gHm819jeDjlWoiG1ra5d+gBRHSICOIcLoJ4OOnXJj3RTXpj/pHZ0p2BKVwz5HOHm7IEyKBBJg==" algorithmName="SHA-512" password="C71F"/>
  <autoFilter ref="C128:K1099"/>
  <mergeCells count="12">
    <mergeCell ref="E7:H7"/>
    <mergeCell ref="E9:H9"/>
    <mergeCell ref="E11:H11"/>
    <mergeCell ref="E20:H20"/>
    <mergeCell ref="E29:H29"/>
    <mergeCell ref="E85:H85"/>
    <mergeCell ref="E87:H87"/>
    <mergeCell ref="E89:H89"/>
    <mergeCell ref="E117:H117"/>
    <mergeCell ref="E119:H119"/>
    <mergeCell ref="E121:H121"/>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137</v>
      </c>
    </row>
    <row r="3" s="1" customFormat="1" ht="6.96" customHeight="1">
      <c r="B3" s="147"/>
      <c r="C3" s="148"/>
      <c r="D3" s="148"/>
      <c r="E3" s="148"/>
      <c r="F3" s="148"/>
      <c r="G3" s="148"/>
      <c r="H3" s="148"/>
      <c r="I3" s="148"/>
      <c r="J3" s="148"/>
      <c r="K3" s="148"/>
      <c r="L3" s="21"/>
      <c r="AT3" s="18" t="s">
        <v>85</v>
      </c>
    </row>
    <row r="4" s="1" customFormat="1" ht="24.96" customHeight="1">
      <c r="B4" s="21"/>
      <c r="D4" s="149" t="s">
        <v>168</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SPLAŠKOVÁ KANALIZACE ÚSTÍ NAD ORLICÍ ČERNOVÍR</v>
      </c>
      <c r="F7" s="151"/>
      <c r="G7" s="151"/>
      <c r="H7" s="151"/>
      <c r="L7" s="21"/>
    </row>
    <row r="8" s="1" customFormat="1" ht="12" customHeight="1">
      <c r="B8" s="21"/>
      <c r="D8" s="151" t="s">
        <v>169</v>
      </c>
      <c r="L8" s="21"/>
    </row>
    <row r="9" s="2" customFormat="1" ht="16.5" customHeight="1">
      <c r="A9" s="39"/>
      <c r="B9" s="45"/>
      <c r="C9" s="39"/>
      <c r="D9" s="39"/>
      <c r="E9" s="152" t="s">
        <v>3925</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1" t="s">
        <v>171</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3" t="s">
        <v>4515</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1" t="s">
        <v>18</v>
      </c>
      <c r="E13" s="39"/>
      <c r="F13" s="142" t="s">
        <v>134</v>
      </c>
      <c r="G13" s="39"/>
      <c r="H13" s="39"/>
      <c r="I13" s="151"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1" t="s">
        <v>20</v>
      </c>
      <c r="E14" s="39"/>
      <c r="F14" s="142" t="s">
        <v>21</v>
      </c>
      <c r="G14" s="39"/>
      <c r="H14" s="39"/>
      <c r="I14" s="151" t="s">
        <v>22</v>
      </c>
      <c r="J14" s="154" t="str">
        <f>'Rekapitulace stavby'!AN8</f>
        <v>18. 10. 2021</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1" t="s">
        <v>24</v>
      </c>
      <c r="E16" s="39"/>
      <c r="F16" s="39"/>
      <c r="G16" s="39"/>
      <c r="H16" s="39"/>
      <c r="I16" s="151" t="s">
        <v>25</v>
      </c>
      <c r="J16" s="142" t="s">
        <v>1</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3927</v>
      </c>
      <c r="F17" s="39"/>
      <c r="G17" s="39"/>
      <c r="H17" s="39"/>
      <c r="I17" s="151" t="s">
        <v>27</v>
      </c>
      <c r="J17" s="142" t="s">
        <v>1</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1" t="s">
        <v>28</v>
      </c>
      <c r="E19" s="39"/>
      <c r="F19" s="39"/>
      <c r="G19" s="39"/>
      <c r="H19" s="39"/>
      <c r="I19" s="151"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1" t="s">
        <v>27</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1" t="s">
        <v>30</v>
      </c>
      <c r="E22" s="39"/>
      <c r="F22" s="39"/>
      <c r="G22" s="39"/>
      <c r="H22" s="39"/>
      <c r="I22" s="151" t="s">
        <v>25</v>
      </c>
      <c r="J22" s="142" t="s">
        <v>3928</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3929</v>
      </c>
      <c r="F23" s="39"/>
      <c r="G23" s="39"/>
      <c r="H23" s="39"/>
      <c r="I23" s="151" t="s">
        <v>27</v>
      </c>
      <c r="J23" s="142" t="s">
        <v>1</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1" t="s">
        <v>33</v>
      </c>
      <c r="E25" s="39"/>
      <c r="F25" s="39"/>
      <c r="G25" s="39"/>
      <c r="H25" s="39"/>
      <c r="I25" s="151" t="s">
        <v>25</v>
      </c>
      <c r="J25" s="142" t="s">
        <v>3930</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
        <v>3931</v>
      </c>
      <c r="F26" s="39"/>
      <c r="G26" s="39"/>
      <c r="H26" s="39"/>
      <c r="I26" s="151" t="s">
        <v>27</v>
      </c>
      <c r="J26" s="142" t="s">
        <v>1</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1" t="s">
        <v>35</v>
      </c>
      <c r="E28" s="39"/>
      <c r="F28" s="39"/>
      <c r="G28" s="39"/>
      <c r="H28" s="39"/>
      <c r="I28" s="39"/>
      <c r="J28" s="39"/>
      <c r="K28" s="39"/>
      <c r="L28" s="64"/>
      <c r="S28" s="39"/>
      <c r="T28" s="39"/>
      <c r="U28" s="39"/>
      <c r="V28" s="39"/>
      <c r="W28" s="39"/>
      <c r="X28" s="39"/>
      <c r="Y28" s="39"/>
      <c r="Z28" s="39"/>
      <c r="AA28" s="39"/>
      <c r="AB28" s="39"/>
      <c r="AC28" s="39"/>
      <c r="AD28" s="39"/>
      <c r="AE28" s="39"/>
    </row>
    <row r="29" s="8" customFormat="1" ht="16.5" customHeight="1">
      <c r="A29" s="155"/>
      <c r="B29" s="156"/>
      <c r="C29" s="155"/>
      <c r="D29" s="155"/>
      <c r="E29" s="157" t="s">
        <v>1</v>
      </c>
      <c r="F29" s="157"/>
      <c r="G29" s="157"/>
      <c r="H29" s="157"/>
      <c r="I29" s="155"/>
      <c r="J29" s="155"/>
      <c r="K29" s="155"/>
      <c r="L29" s="158"/>
      <c r="S29" s="155"/>
      <c r="T29" s="155"/>
      <c r="U29" s="155"/>
      <c r="V29" s="155"/>
      <c r="W29" s="155"/>
      <c r="X29" s="155"/>
      <c r="Y29" s="155"/>
      <c r="Z29" s="155"/>
      <c r="AA29" s="155"/>
      <c r="AB29" s="155"/>
      <c r="AC29" s="155"/>
      <c r="AD29" s="155"/>
      <c r="AE29" s="155"/>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25.44" customHeight="1">
      <c r="A32" s="39"/>
      <c r="B32" s="45"/>
      <c r="C32" s="39"/>
      <c r="D32" s="160" t="s">
        <v>36</v>
      </c>
      <c r="E32" s="39"/>
      <c r="F32" s="39"/>
      <c r="G32" s="39"/>
      <c r="H32" s="39"/>
      <c r="I32" s="39"/>
      <c r="J32" s="161">
        <f>ROUND(J128, 2)</f>
        <v>0</v>
      </c>
      <c r="K32" s="39"/>
      <c r="L32" s="64"/>
      <c r="S32" s="39"/>
      <c r="T32" s="39"/>
      <c r="U32" s="39"/>
      <c r="V32" s="39"/>
      <c r="W32" s="39"/>
      <c r="X32" s="39"/>
      <c r="Y32" s="39"/>
      <c r="Z32" s="39"/>
      <c r="AA32" s="39"/>
      <c r="AB32" s="39"/>
      <c r="AC32" s="39"/>
      <c r="AD32" s="39"/>
      <c r="AE32" s="39"/>
    </row>
    <row r="33" s="2" customFormat="1" ht="6.96" customHeight="1">
      <c r="A33" s="39"/>
      <c r="B33" s="45"/>
      <c r="C33" s="39"/>
      <c r="D33" s="159"/>
      <c r="E33" s="159"/>
      <c r="F33" s="159"/>
      <c r="G33" s="159"/>
      <c r="H33" s="159"/>
      <c r="I33" s="159"/>
      <c r="J33" s="159"/>
      <c r="K33" s="159"/>
      <c r="L33" s="64"/>
      <c r="S33" s="39"/>
      <c r="T33" s="39"/>
      <c r="U33" s="39"/>
      <c r="V33" s="39"/>
      <c r="W33" s="39"/>
      <c r="X33" s="39"/>
      <c r="Y33" s="39"/>
      <c r="Z33" s="39"/>
      <c r="AA33" s="39"/>
      <c r="AB33" s="39"/>
      <c r="AC33" s="39"/>
      <c r="AD33" s="39"/>
      <c r="AE33" s="39"/>
    </row>
    <row r="34" s="2" customFormat="1" ht="14.4" customHeight="1">
      <c r="A34" s="39"/>
      <c r="B34" s="45"/>
      <c r="C34" s="39"/>
      <c r="D34" s="39"/>
      <c r="E34" s="39"/>
      <c r="F34" s="162" t="s">
        <v>38</v>
      </c>
      <c r="G34" s="39"/>
      <c r="H34" s="39"/>
      <c r="I34" s="162" t="s">
        <v>37</v>
      </c>
      <c r="J34" s="162" t="s">
        <v>39</v>
      </c>
      <c r="K34" s="39"/>
      <c r="L34" s="64"/>
      <c r="S34" s="39"/>
      <c r="T34" s="39"/>
      <c r="U34" s="39"/>
      <c r="V34" s="39"/>
      <c r="W34" s="39"/>
      <c r="X34" s="39"/>
      <c r="Y34" s="39"/>
      <c r="Z34" s="39"/>
      <c r="AA34" s="39"/>
      <c r="AB34" s="39"/>
      <c r="AC34" s="39"/>
      <c r="AD34" s="39"/>
      <c r="AE34" s="39"/>
    </row>
    <row r="35" s="2" customFormat="1" ht="14.4" customHeight="1">
      <c r="A35" s="39"/>
      <c r="B35" s="45"/>
      <c r="C35" s="39"/>
      <c r="D35" s="163" t="s">
        <v>40</v>
      </c>
      <c r="E35" s="151" t="s">
        <v>41</v>
      </c>
      <c r="F35" s="164">
        <f>ROUND((SUM(BE128:BE428)),  2)</f>
        <v>0</v>
      </c>
      <c r="G35" s="39"/>
      <c r="H35" s="39"/>
      <c r="I35" s="165">
        <v>0.20999999999999999</v>
      </c>
      <c r="J35" s="164">
        <f>ROUND(((SUM(BE128:BE428))*I35),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1" t="s">
        <v>42</v>
      </c>
      <c r="F36" s="164">
        <f>ROUND((SUM(BF128:BF428)),  2)</f>
        <v>0</v>
      </c>
      <c r="G36" s="39"/>
      <c r="H36" s="39"/>
      <c r="I36" s="165">
        <v>0.14999999999999999</v>
      </c>
      <c r="J36" s="164">
        <f>ROUND(((SUM(BF128:BF428))*I36),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43</v>
      </c>
      <c r="F37" s="164">
        <f>ROUND((SUM(BG128:BG428)),  2)</f>
        <v>0</v>
      </c>
      <c r="G37" s="39"/>
      <c r="H37" s="39"/>
      <c r="I37" s="165">
        <v>0.20999999999999999</v>
      </c>
      <c r="J37" s="164">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1" t="s">
        <v>44</v>
      </c>
      <c r="F38" s="164">
        <f>ROUND((SUM(BH128:BH428)),  2)</f>
        <v>0</v>
      </c>
      <c r="G38" s="39"/>
      <c r="H38" s="39"/>
      <c r="I38" s="165">
        <v>0.14999999999999999</v>
      </c>
      <c r="J38" s="164">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1" t="s">
        <v>45</v>
      </c>
      <c r="F39" s="164">
        <f>ROUND((SUM(BI128:BI428)),  2)</f>
        <v>0</v>
      </c>
      <c r="G39" s="39"/>
      <c r="H39" s="39"/>
      <c r="I39" s="165">
        <v>0</v>
      </c>
      <c r="J39" s="164">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6"/>
      <c r="D41" s="167" t="s">
        <v>46</v>
      </c>
      <c r="E41" s="168"/>
      <c r="F41" s="168"/>
      <c r="G41" s="169" t="s">
        <v>47</v>
      </c>
      <c r="H41" s="170" t="s">
        <v>48</v>
      </c>
      <c r="I41" s="168"/>
      <c r="J41" s="171">
        <f>SUM(J32:J39)</f>
        <v>0</v>
      </c>
      <c r="K41" s="172"/>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49</v>
      </c>
      <c r="E50" s="174"/>
      <c r="F50" s="174"/>
      <c r="G50" s="173" t="s">
        <v>50</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51</v>
      </c>
      <c r="E61" s="176"/>
      <c r="F61" s="177" t="s">
        <v>52</v>
      </c>
      <c r="G61" s="175" t="s">
        <v>51</v>
      </c>
      <c r="H61" s="176"/>
      <c r="I61" s="176"/>
      <c r="J61" s="178" t="s">
        <v>52</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53</v>
      </c>
      <c r="E65" s="179"/>
      <c r="F65" s="179"/>
      <c r="G65" s="173" t="s">
        <v>54</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51</v>
      </c>
      <c r="E76" s="176"/>
      <c r="F76" s="177" t="s">
        <v>52</v>
      </c>
      <c r="G76" s="175" t="s">
        <v>51</v>
      </c>
      <c r="H76" s="176"/>
      <c r="I76" s="176"/>
      <c r="J76" s="178" t="s">
        <v>52</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173</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SPLAŠKOVÁ KANALIZACE ÚSTÍ NAD ORLICÍ ČERNOVÍR</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169</v>
      </c>
      <c r="D86" s="23"/>
      <c r="E86" s="23"/>
      <c r="F86" s="23"/>
      <c r="G86" s="23"/>
      <c r="H86" s="23"/>
      <c r="I86" s="23"/>
      <c r="J86" s="23"/>
      <c r="K86" s="23"/>
      <c r="L86" s="21"/>
    </row>
    <row r="87" s="2" customFormat="1" ht="16.5" customHeight="1">
      <c r="A87" s="39"/>
      <c r="B87" s="40"/>
      <c r="C87" s="41"/>
      <c r="D87" s="41"/>
      <c r="E87" s="184" t="s">
        <v>3925</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171</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SO 03.2 - ČS1, ČS2 Černovír</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Černovír</v>
      </c>
      <c r="G91" s="41"/>
      <c r="H91" s="41"/>
      <c r="I91" s="33" t="s">
        <v>22</v>
      </c>
      <c r="J91" s="80" t="str">
        <f>IF(J14="","",J14)</f>
        <v>18. 10. 2021</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25.65" customHeight="1">
      <c r="A93" s="39"/>
      <c r="B93" s="40"/>
      <c r="C93" s="33" t="s">
        <v>24</v>
      </c>
      <c r="D93" s="41"/>
      <c r="E93" s="41"/>
      <c r="F93" s="28" t="str">
        <f>E17</f>
        <v>TEPVOS, s.r.o.</v>
      </c>
      <c r="G93" s="41"/>
      <c r="H93" s="41"/>
      <c r="I93" s="33" t="s">
        <v>30</v>
      </c>
      <c r="J93" s="37" t="str">
        <f>E23</f>
        <v>AQUA PROCON, s.r.o., divize Praha</v>
      </c>
      <c r="K93" s="41"/>
      <c r="L93" s="64"/>
      <c r="S93" s="39"/>
      <c r="T93" s="39"/>
      <c r="U93" s="39"/>
      <c r="V93" s="39"/>
      <c r="W93" s="39"/>
      <c r="X93" s="39"/>
      <c r="Y93" s="39"/>
      <c r="Z93" s="39"/>
      <c r="AA93" s="39"/>
      <c r="AB93" s="39"/>
      <c r="AC93" s="39"/>
      <c r="AD93" s="39"/>
      <c r="AE93" s="39"/>
    </row>
    <row r="94" s="2" customFormat="1" ht="15.15" customHeight="1">
      <c r="A94" s="39"/>
      <c r="B94" s="40"/>
      <c r="C94" s="33" t="s">
        <v>28</v>
      </c>
      <c r="D94" s="41"/>
      <c r="E94" s="41"/>
      <c r="F94" s="28" t="str">
        <f>IF(E20="","",E20)</f>
        <v>Vyplň údaj</v>
      </c>
      <c r="G94" s="41"/>
      <c r="H94" s="41"/>
      <c r="I94" s="33" t="s">
        <v>33</v>
      </c>
      <c r="J94" s="37" t="str">
        <f>E26</f>
        <v>Ing. Zdeňka Průšková</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5" t="s">
        <v>174</v>
      </c>
      <c r="D96" s="186"/>
      <c r="E96" s="186"/>
      <c r="F96" s="186"/>
      <c r="G96" s="186"/>
      <c r="H96" s="186"/>
      <c r="I96" s="186"/>
      <c r="J96" s="187" t="s">
        <v>175</v>
      </c>
      <c r="K96" s="186"/>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8" t="s">
        <v>176</v>
      </c>
      <c r="D98" s="41"/>
      <c r="E98" s="41"/>
      <c r="F98" s="41"/>
      <c r="G98" s="41"/>
      <c r="H98" s="41"/>
      <c r="I98" s="41"/>
      <c r="J98" s="111">
        <f>J128</f>
        <v>0</v>
      </c>
      <c r="K98" s="41"/>
      <c r="L98" s="64"/>
      <c r="S98" s="39"/>
      <c r="T98" s="39"/>
      <c r="U98" s="39"/>
      <c r="V98" s="39"/>
      <c r="W98" s="39"/>
      <c r="X98" s="39"/>
      <c r="Y98" s="39"/>
      <c r="Z98" s="39"/>
      <c r="AA98" s="39"/>
      <c r="AB98" s="39"/>
      <c r="AC98" s="39"/>
      <c r="AD98" s="39"/>
      <c r="AE98" s="39"/>
      <c r="AU98" s="18" t="s">
        <v>177</v>
      </c>
    </row>
    <row r="99" s="12" customFormat="1" ht="24.96" customHeight="1">
      <c r="A99" s="12"/>
      <c r="B99" s="242"/>
      <c r="C99" s="243"/>
      <c r="D99" s="244" t="s">
        <v>1395</v>
      </c>
      <c r="E99" s="245"/>
      <c r="F99" s="245"/>
      <c r="G99" s="245"/>
      <c r="H99" s="245"/>
      <c r="I99" s="245"/>
      <c r="J99" s="246">
        <f>J129</f>
        <v>0</v>
      </c>
      <c r="K99" s="243"/>
      <c r="L99" s="247"/>
      <c r="S99" s="12"/>
      <c r="T99" s="12"/>
      <c r="U99" s="12"/>
      <c r="V99" s="12"/>
      <c r="W99" s="12"/>
      <c r="X99" s="12"/>
      <c r="Y99" s="12"/>
      <c r="Z99" s="12"/>
      <c r="AA99" s="12"/>
      <c r="AB99" s="12"/>
      <c r="AC99" s="12"/>
      <c r="AD99" s="12"/>
      <c r="AE99" s="12"/>
    </row>
    <row r="100" s="14" customFormat="1" ht="19.92" customHeight="1">
      <c r="A100" s="14"/>
      <c r="B100" s="280"/>
      <c r="C100" s="134"/>
      <c r="D100" s="281" t="s">
        <v>1396</v>
      </c>
      <c r="E100" s="282"/>
      <c r="F100" s="282"/>
      <c r="G100" s="282"/>
      <c r="H100" s="282"/>
      <c r="I100" s="282"/>
      <c r="J100" s="283">
        <f>J130</f>
        <v>0</v>
      </c>
      <c r="K100" s="134"/>
      <c r="L100" s="284"/>
      <c r="S100" s="14"/>
      <c r="T100" s="14"/>
      <c r="U100" s="14"/>
      <c r="V100" s="14"/>
      <c r="W100" s="14"/>
      <c r="X100" s="14"/>
      <c r="Y100" s="14"/>
      <c r="Z100" s="14"/>
      <c r="AA100" s="14"/>
      <c r="AB100" s="14"/>
      <c r="AC100" s="14"/>
      <c r="AD100" s="14"/>
      <c r="AE100" s="14"/>
    </row>
    <row r="101" s="14" customFormat="1" ht="19.92" customHeight="1">
      <c r="A101" s="14"/>
      <c r="B101" s="280"/>
      <c r="C101" s="134"/>
      <c r="D101" s="281" t="s">
        <v>1398</v>
      </c>
      <c r="E101" s="282"/>
      <c r="F101" s="282"/>
      <c r="G101" s="282"/>
      <c r="H101" s="282"/>
      <c r="I101" s="282"/>
      <c r="J101" s="283">
        <f>J302</f>
        <v>0</v>
      </c>
      <c r="K101" s="134"/>
      <c r="L101" s="284"/>
      <c r="S101" s="14"/>
      <c r="T101" s="14"/>
      <c r="U101" s="14"/>
      <c r="V101" s="14"/>
      <c r="W101" s="14"/>
      <c r="X101" s="14"/>
      <c r="Y101" s="14"/>
      <c r="Z101" s="14"/>
      <c r="AA101" s="14"/>
      <c r="AB101" s="14"/>
      <c r="AC101" s="14"/>
      <c r="AD101" s="14"/>
      <c r="AE101" s="14"/>
    </row>
    <row r="102" s="14" customFormat="1" ht="19.92" customHeight="1">
      <c r="A102" s="14"/>
      <c r="B102" s="280"/>
      <c r="C102" s="134"/>
      <c r="D102" s="281" t="s">
        <v>1399</v>
      </c>
      <c r="E102" s="282"/>
      <c r="F102" s="282"/>
      <c r="G102" s="282"/>
      <c r="H102" s="282"/>
      <c r="I102" s="282"/>
      <c r="J102" s="283">
        <f>J332</f>
        <v>0</v>
      </c>
      <c r="K102" s="134"/>
      <c r="L102" s="284"/>
      <c r="S102" s="14"/>
      <c r="T102" s="14"/>
      <c r="U102" s="14"/>
      <c r="V102" s="14"/>
      <c r="W102" s="14"/>
      <c r="X102" s="14"/>
      <c r="Y102" s="14"/>
      <c r="Z102" s="14"/>
      <c r="AA102" s="14"/>
      <c r="AB102" s="14"/>
      <c r="AC102" s="14"/>
      <c r="AD102" s="14"/>
      <c r="AE102" s="14"/>
    </row>
    <row r="103" s="14" customFormat="1" ht="19.92" customHeight="1">
      <c r="A103" s="14"/>
      <c r="B103" s="280"/>
      <c r="C103" s="134"/>
      <c r="D103" s="281" t="s">
        <v>1401</v>
      </c>
      <c r="E103" s="282"/>
      <c r="F103" s="282"/>
      <c r="G103" s="282"/>
      <c r="H103" s="282"/>
      <c r="I103" s="282"/>
      <c r="J103" s="283">
        <f>J378</f>
        <v>0</v>
      </c>
      <c r="K103" s="134"/>
      <c r="L103" s="284"/>
      <c r="S103" s="14"/>
      <c r="T103" s="14"/>
      <c r="U103" s="14"/>
      <c r="V103" s="14"/>
      <c r="W103" s="14"/>
      <c r="X103" s="14"/>
      <c r="Y103" s="14"/>
      <c r="Z103" s="14"/>
      <c r="AA103" s="14"/>
      <c r="AB103" s="14"/>
      <c r="AC103" s="14"/>
      <c r="AD103" s="14"/>
      <c r="AE103" s="14"/>
    </row>
    <row r="104" s="14" customFormat="1" ht="19.92" customHeight="1">
      <c r="A104" s="14"/>
      <c r="B104" s="280"/>
      <c r="C104" s="134"/>
      <c r="D104" s="281" t="s">
        <v>1405</v>
      </c>
      <c r="E104" s="282"/>
      <c r="F104" s="282"/>
      <c r="G104" s="282"/>
      <c r="H104" s="282"/>
      <c r="I104" s="282"/>
      <c r="J104" s="283">
        <f>J388</f>
        <v>0</v>
      </c>
      <c r="K104" s="134"/>
      <c r="L104" s="284"/>
      <c r="S104" s="14"/>
      <c r="T104" s="14"/>
      <c r="U104" s="14"/>
      <c r="V104" s="14"/>
      <c r="W104" s="14"/>
      <c r="X104" s="14"/>
      <c r="Y104" s="14"/>
      <c r="Z104" s="14"/>
      <c r="AA104" s="14"/>
      <c r="AB104" s="14"/>
      <c r="AC104" s="14"/>
      <c r="AD104" s="14"/>
      <c r="AE104" s="14"/>
    </row>
    <row r="105" s="12" customFormat="1" ht="24.96" customHeight="1">
      <c r="A105" s="12"/>
      <c r="B105" s="242"/>
      <c r="C105" s="243"/>
      <c r="D105" s="244" t="s">
        <v>4516</v>
      </c>
      <c r="E105" s="245"/>
      <c r="F105" s="245"/>
      <c r="G105" s="245"/>
      <c r="H105" s="245"/>
      <c r="I105" s="245"/>
      <c r="J105" s="246">
        <f>J390</f>
        <v>0</v>
      </c>
      <c r="K105" s="243"/>
      <c r="L105" s="247"/>
      <c r="S105" s="12"/>
      <c r="T105" s="12"/>
      <c r="U105" s="12"/>
      <c r="V105" s="12"/>
      <c r="W105" s="12"/>
      <c r="X105" s="12"/>
      <c r="Y105" s="12"/>
      <c r="Z105" s="12"/>
      <c r="AA105" s="12"/>
      <c r="AB105" s="12"/>
      <c r="AC105" s="12"/>
      <c r="AD105" s="12"/>
      <c r="AE105" s="12"/>
    </row>
    <row r="106" s="14" customFormat="1" ht="19.92" customHeight="1">
      <c r="A106" s="14"/>
      <c r="B106" s="280"/>
      <c r="C106" s="134"/>
      <c r="D106" s="281" t="s">
        <v>4517</v>
      </c>
      <c r="E106" s="282"/>
      <c r="F106" s="282"/>
      <c r="G106" s="282"/>
      <c r="H106" s="282"/>
      <c r="I106" s="282"/>
      <c r="J106" s="283">
        <f>J391</f>
        <v>0</v>
      </c>
      <c r="K106" s="134"/>
      <c r="L106" s="284"/>
      <c r="S106" s="14"/>
      <c r="T106" s="14"/>
      <c r="U106" s="14"/>
      <c r="V106" s="14"/>
      <c r="W106" s="14"/>
      <c r="X106" s="14"/>
      <c r="Y106" s="14"/>
      <c r="Z106" s="14"/>
      <c r="AA106" s="14"/>
      <c r="AB106" s="14"/>
      <c r="AC106" s="14"/>
      <c r="AD106" s="14"/>
      <c r="AE106" s="14"/>
    </row>
    <row r="107" s="2" customFormat="1" ht="21.84" customHeight="1">
      <c r="A107" s="39"/>
      <c r="B107" s="40"/>
      <c r="C107" s="41"/>
      <c r="D107" s="41"/>
      <c r="E107" s="41"/>
      <c r="F107" s="41"/>
      <c r="G107" s="41"/>
      <c r="H107" s="41"/>
      <c r="I107" s="41"/>
      <c r="J107" s="41"/>
      <c r="K107" s="41"/>
      <c r="L107" s="64"/>
      <c r="S107" s="39"/>
      <c r="T107" s="39"/>
      <c r="U107" s="39"/>
      <c r="V107" s="39"/>
      <c r="W107" s="39"/>
      <c r="X107" s="39"/>
      <c r="Y107" s="39"/>
      <c r="Z107" s="39"/>
      <c r="AA107" s="39"/>
      <c r="AB107" s="39"/>
      <c r="AC107" s="39"/>
      <c r="AD107" s="39"/>
      <c r="AE107" s="39"/>
    </row>
    <row r="108" s="2" customFormat="1" ht="6.96" customHeight="1">
      <c r="A108" s="39"/>
      <c r="B108" s="67"/>
      <c r="C108" s="68"/>
      <c r="D108" s="68"/>
      <c r="E108" s="68"/>
      <c r="F108" s="68"/>
      <c r="G108" s="68"/>
      <c r="H108" s="68"/>
      <c r="I108" s="68"/>
      <c r="J108" s="68"/>
      <c r="K108" s="68"/>
      <c r="L108" s="64"/>
      <c r="S108" s="39"/>
      <c r="T108" s="39"/>
      <c r="U108" s="39"/>
      <c r="V108" s="39"/>
      <c r="W108" s="39"/>
      <c r="X108" s="39"/>
      <c r="Y108" s="39"/>
      <c r="Z108" s="39"/>
      <c r="AA108" s="39"/>
      <c r="AB108" s="39"/>
      <c r="AC108" s="39"/>
      <c r="AD108" s="39"/>
      <c r="AE108" s="39"/>
    </row>
    <row r="112" s="2" customFormat="1" ht="6.96" customHeight="1">
      <c r="A112" s="39"/>
      <c r="B112" s="69"/>
      <c r="C112" s="70"/>
      <c r="D112" s="70"/>
      <c r="E112" s="70"/>
      <c r="F112" s="70"/>
      <c r="G112" s="70"/>
      <c r="H112" s="70"/>
      <c r="I112" s="70"/>
      <c r="J112" s="70"/>
      <c r="K112" s="70"/>
      <c r="L112" s="64"/>
      <c r="S112" s="39"/>
      <c r="T112" s="39"/>
      <c r="U112" s="39"/>
      <c r="V112" s="39"/>
      <c r="W112" s="39"/>
      <c r="X112" s="39"/>
      <c r="Y112" s="39"/>
      <c r="Z112" s="39"/>
      <c r="AA112" s="39"/>
      <c r="AB112" s="39"/>
      <c r="AC112" s="39"/>
      <c r="AD112" s="39"/>
      <c r="AE112" s="39"/>
    </row>
    <row r="113" s="2" customFormat="1" ht="24.96" customHeight="1">
      <c r="A113" s="39"/>
      <c r="B113" s="40"/>
      <c r="C113" s="24" t="s">
        <v>178</v>
      </c>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6.96" customHeight="1">
      <c r="A114" s="39"/>
      <c r="B114" s="40"/>
      <c r="C114" s="41"/>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2" customHeight="1">
      <c r="A115" s="39"/>
      <c r="B115" s="40"/>
      <c r="C115" s="33" t="s">
        <v>16</v>
      </c>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16.5" customHeight="1">
      <c r="A116" s="39"/>
      <c r="B116" s="40"/>
      <c r="C116" s="41"/>
      <c r="D116" s="41"/>
      <c r="E116" s="184" t="str">
        <f>E7</f>
        <v>SPLAŠKOVÁ KANALIZACE ÚSTÍ NAD ORLICÍ ČERNOVÍR</v>
      </c>
      <c r="F116" s="33"/>
      <c r="G116" s="33"/>
      <c r="H116" s="33"/>
      <c r="I116" s="41"/>
      <c r="J116" s="41"/>
      <c r="K116" s="41"/>
      <c r="L116" s="64"/>
      <c r="S116" s="39"/>
      <c r="T116" s="39"/>
      <c r="U116" s="39"/>
      <c r="V116" s="39"/>
      <c r="W116" s="39"/>
      <c r="X116" s="39"/>
      <c r="Y116" s="39"/>
      <c r="Z116" s="39"/>
      <c r="AA116" s="39"/>
      <c r="AB116" s="39"/>
      <c r="AC116" s="39"/>
      <c r="AD116" s="39"/>
      <c r="AE116" s="39"/>
    </row>
    <row r="117" s="1" customFormat="1" ht="12" customHeight="1">
      <c r="B117" s="22"/>
      <c r="C117" s="33" t="s">
        <v>169</v>
      </c>
      <c r="D117" s="23"/>
      <c r="E117" s="23"/>
      <c r="F117" s="23"/>
      <c r="G117" s="23"/>
      <c r="H117" s="23"/>
      <c r="I117" s="23"/>
      <c r="J117" s="23"/>
      <c r="K117" s="23"/>
      <c r="L117" s="21"/>
    </row>
    <row r="118" s="2" customFormat="1" ht="16.5" customHeight="1">
      <c r="A118" s="39"/>
      <c r="B118" s="40"/>
      <c r="C118" s="41"/>
      <c r="D118" s="41"/>
      <c r="E118" s="184" t="s">
        <v>3925</v>
      </c>
      <c r="F118" s="41"/>
      <c r="G118" s="41"/>
      <c r="H118" s="41"/>
      <c r="I118" s="41"/>
      <c r="J118" s="41"/>
      <c r="K118" s="41"/>
      <c r="L118" s="64"/>
      <c r="S118" s="39"/>
      <c r="T118" s="39"/>
      <c r="U118" s="39"/>
      <c r="V118" s="39"/>
      <c r="W118" s="39"/>
      <c r="X118" s="39"/>
      <c r="Y118" s="39"/>
      <c r="Z118" s="39"/>
      <c r="AA118" s="39"/>
      <c r="AB118" s="39"/>
      <c r="AC118" s="39"/>
      <c r="AD118" s="39"/>
      <c r="AE118" s="39"/>
    </row>
    <row r="119" s="2" customFormat="1" ht="12" customHeight="1">
      <c r="A119" s="39"/>
      <c r="B119" s="40"/>
      <c r="C119" s="33" t="s">
        <v>171</v>
      </c>
      <c r="D119" s="41"/>
      <c r="E119" s="41"/>
      <c r="F119" s="41"/>
      <c r="G119" s="41"/>
      <c r="H119" s="41"/>
      <c r="I119" s="41"/>
      <c r="J119" s="41"/>
      <c r="K119" s="41"/>
      <c r="L119" s="64"/>
      <c r="S119" s="39"/>
      <c r="T119" s="39"/>
      <c r="U119" s="39"/>
      <c r="V119" s="39"/>
      <c r="W119" s="39"/>
      <c r="X119" s="39"/>
      <c r="Y119" s="39"/>
      <c r="Z119" s="39"/>
      <c r="AA119" s="39"/>
      <c r="AB119" s="39"/>
      <c r="AC119" s="39"/>
      <c r="AD119" s="39"/>
      <c r="AE119" s="39"/>
    </row>
    <row r="120" s="2" customFormat="1" ht="16.5" customHeight="1">
      <c r="A120" s="39"/>
      <c r="B120" s="40"/>
      <c r="C120" s="41"/>
      <c r="D120" s="41"/>
      <c r="E120" s="77" t="str">
        <f>E11</f>
        <v>SO 03.2 - ČS1, ČS2 Černovír</v>
      </c>
      <c r="F120" s="41"/>
      <c r="G120" s="41"/>
      <c r="H120" s="41"/>
      <c r="I120" s="41"/>
      <c r="J120" s="41"/>
      <c r="K120" s="41"/>
      <c r="L120" s="64"/>
      <c r="S120" s="39"/>
      <c r="T120" s="39"/>
      <c r="U120" s="39"/>
      <c r="V120" s="39"/>
      <c r="W120" s="39"/>
      <c r="X120" s="39"/>
      <c r="Y120" s="39"/>
      <c r="Z120" s="39"/>
      <c r="AA120" s="39"/>
      <c r="AB120" s="39"/>
      <c r="AC120" s="39"/>
      <c r="AD120" s="39"/>
      <c r="AE120" s="39"/>
    </row>
    <row r="121" s="2" customFormat="1" ht="6.96" customHeight="1">
      <c r="A121" s="39"/>
      <c r="B121" s="40"/>
      <c r="C121" s="41"/>
      <c r="D121" s="41"/>
      <c r="E121" s="41"/>
      <c r="F121" s="41"/>
      <c r="G121" s="41"/>
      <c r="H121" s="41"/>
      <c r="I121" s="41"/>
      <c r="J121" s="41"/>
      <c r="K121" s="41"/>
      <c r="L121" s="64"/>
      <c r="S121" s="39"/>
      <c r="T121" s="39"/>
      <c r="U121" s="39"/>
      <c r="V121" s="39"/>
      <c r="W121" s="39"/>
      <c r="X121" s="39"/>
      <c r="Y121" s="39"/>
      <c r="Z121" s="39"/>
      <c r="AA121" s="39"/>
      <c r="AB121" s="39"/>
      <c r="AC121" s="39"/>
      <c r="AD121" s="39"/>
      <c r="AE121" s="39"/>
    </row>
    <row r="122" s="2" customFormat="1" ht="12" customHeight="1">
      <c r="A122" s="39"/>
      <c r="B122" s="40"/>
      <c r="C122" s="33" t="s">
        <v>20</v>
      </c>
      <c r="D122" s="41"/>
      <c r="E122" s="41"/>
      <c r="F122" s="28" t="str">
        <f>F14</f>
        <v>Černovír</v>
      </c>
      <c r="G122" s="41"/>
      <c r="H122" s="41"/>
      <c r="I122" s="33" t="s">
        <v>22</v>
      </c>
      <c r="J122" s="80" t="str">
        <f>IF(J14="","",J14)</f>
        <v>18. 10. 2021</v>
      </c>
      <c r="K122" s="41"/>
      <c r="L122" s="64"/>
      <c r="S122" s="39"/>
      <c r="T122" s="39"/>
      <c r="U122" s="39"/>
      <c r="V122" s="39"/>
      <c r="W122" s="39"/>
      <c r="X122" s="39"/>
      <c r="Y122" s="39"/>
      <c r="Z122" s="39"/>
      <c r="AA122" s="39"/>
      <c r="AB122" s="39"/>
      <c r="AC122" s="39"/>
      <c r="AD122" s="39"/>
      <c r="AE122" s="39"/>
    </row>
    <row r="123" s="2" customFormat="1" ht="6.96" customHeight="1">
      <c r="A123" s="39"/>
      <c r="B123" s="40"/>
      <c r="C123" s="41"/>
      <c r="D123" s="41"/>
      <c r="E123" s="41"/>
      <c r="F123" s="41"/>
      <c r="G123" s="41"/>
      <c r="H123" s="41"/>
      <c r="I123" s="41"/>
      <c r="J123" s="41"/>
      <c r="K123" s="41"/>
      <c r="L123" s="64"/>
      <c r="S123" s="39"/>
      <c r="T123" s="39"/>
      <c r="U123" s="39"/>
      <c r="V123" s="39"/>
      <c r="W123" s="39"/>
      <c r="X123" s="39"/>
      <c r="Y123" s="39"/>
      <c r="Z123" s="39"/>
      <c r="AA123" s="39"/>
      <c r="AB123" s="39"/>
      <c r="AC123" s="39"/>
      <c r="AD123" s="39"/>
      <c r="AE123" s="39"/>
    </row>
    <row r="124" s="2" customFormat="1" ht="25.65" customHeight="1">
      <c r="A124" s="39"/>
      <c r="B124" s="40"/>
      <c r="C124" s="33" t="s">
        <v>24</v>
      </c>
      <c r="D124" s="41"/>
      <c r="E124" s="41"/>
      <c r="F124" s="28" t="str">
        <f>E17</f>
        <v>TEPVOS, s.r.o.</v>
      </c>
      <c r="G124" s="41"/>
      <c r="H124" s="41"/>
      <c r="I124" s="33" t="s">
        <v>30</v>
      </c>
      <c r="J124" s="37" t="str">
        <f>E23</f>
        <v>AQUA PROCON, s.r.o., divize Praha</v>
      </c>
      <c r="K124" s="41"/>
      <c r="L124" s="64"/>
      <c r="S124" s="39"/>
      <c r="T124" s="39"/>
      <c r="U124" s="39"/>
      <c r="V124" s="39"/>
      <c r="W124" s="39"/>
      <c r="X124" s="39"/>
      <c r="Y124" s="39"/>
      <c r="Z124" s="39"/>
      <c r="AA124" s="39"/>
      <c r="AB124" s="39"/>
      <c r="AC124" s="39"/>
      <c r="AD124" s="39"/>
      <c r="AE124" s="39"/>
    </row>
    <row r="125" s="2" customFormat="1" ht="15.15" customHeight="1">
      <c r="A125" s="39"/>
      <c r="B125" s="40"/>
      <c r="C125" s="33" t="s">
        <v>28</v>
      </c>
      <c r="D125" s="41"/>
      <c r="E125" s="41"/>
      <c r="F125" s="28" t="str">
        <f>IF(E20="","",E20)</f>
        <v>Vyplň údaj</v>
      </c>
      <c r="G125" s="41"/>
      <c r="H125" s="41"/>
      <c r="I125" s="33" t="s">
        <v>33</v>
      </c>
      <c r="J125" s="37" t="str">
        <f>E26</f>
        <v>Ing. Zdeňka Průšková</v>
      </c>
      <c r="K125" s="41"/>
      <c r="L125" s="64"/>
      <c r="S125" s="39"/>
      <c r="T125" s="39"/>
      <c r="U125" s="39"/>
      <c r="V125" s="39"/>
      <c r="W125" s="39"/>
      <c r="X125" s="39"/>
      <c r="Y125" s="39"/>
      <c r="Z125" s="39"/>
      <c r="AA125" s="39"/>
      <c r="AB125" s="39"/>
      <c r="AC125" s="39"/>
      <c r="AD125" s="39"/>
      <c r="AE125" s="39"/>
    </row>
    <row r="126" s="2" customFormat="1" ht="10.32" customHeight="1">
      <c r="A126" s="39"/>
      <c r="B126" s="40"/>
      <c r="C126" s="41"/>
      <c r="D126" s="41"/>
      <c r="E126" s="41"/>
      <c r="F126" s="41"/>
      <c r="G126" s="41"/>
      <c r="H126" s="41"/>
      <c r="I126" s="41"/>
      <c r="J126" s="41"/>
      <c r="K126" s="41"/>
      <c r="L126" s="64"/>
      <c r="S126" s="39"/>
      <c r="T126" s="39"/>
      <c r="U126" s="39"/>
      <c r="V126" s="39"/>
      <c r="W126" s="39"/>
      <c r="X126" s="39"/>
      <c r="Y126" s="39"/>
      <c r="Z126" s="39"/>
      <c r="AA126" s="39"/>
      <c r="AB126" s="39"/>
      <c r="AC126" s="39"/>
      <c r="AD126" s="39"/>
      <c r="AE126" s="39"/>
    </row>
    <row r="127" s="9" customFormat="1" ht="29.28" customHeight="1">
      <c r="A127" s="189"/>
      <c r="B127" s="190"/>
      <c r="C127" s="191" t="s">
        <v>179</v>
      </c>
      <c r="D127" s="192" t="s">
        <v>61</v>
      </c>
      <c r="E127" s="192" t="s">
        <v>57</v>
      </c>
      <c r="F127" s="192" t="s">
        <v>58</v>
      </c>
      <c r="G127" s="192" t="s">
        <v>180</v>
      </c>
      <c r="H127" s="192" t="s">
        <v>181</v>
      </c>
      <c r="I127" s="192" t="s">
        <v>182</v>
      </c>
      <c r="J127" s="192" t="s">
        <v>175</v>
      </c>
      <c r="K127" s="193" t="s">
        <v>183</v>
      </c>
      <c r="L127" s="194"/>
      <c r="M127" s="101" t="s">
        <v>1</v>
      </c>
      <c r="N127" s="102" t="s">
        <v>40</v>
      </c>
      <c r="O127" s="102" t="s">
        <v>184</v>
      </c>
      <c r="P127" s="102" t="s">
        <v>185</v>
      </c>
      <c r="Q127" s="102" t="s">
        <v>186</v>
      </c>
      <c r="R127" s="102" t="s">
        <v>187</v>
      </c>
      <c r="S127" s="102" t="s">
        <v>188</v>
      </c>
      <c r="T127" s="103" t="s">
        <v>189</v>
      </c>
      <c r="U127" s="189"/>
      <c r="V127" s="189"/>
      <c r="W127" s="189"/>
      <c r="X127" s="189"/>
      <c r="Y127" s="189"/>
      <c r="Z127" s="189"/>
      <c r="AA127" s="189"/>
      <c r="AB127" s="189"/>
      <c r="AC127" s="189"/>
      <c r="AD127" s="189"/>
      <c r="AE127" s="189"/>
    </row>
    <row r="128" s="2" customFormat="1" ht="22.8" customHeight="1">
      <c r="A128" s="39"/>
      <c r="B128" s="40"/>
      <c r="C128" s="108" t="s">
        <v>190</v>
      </c>
      <c r="D128" s="41"/>
      <c r="E128" s="41"/>
      <c r="F128" s="41"/>
      <c r="G128" s="41"/>
      <c r="H128" s="41"/>
      <c r="I128" s="41"/>
      <c r="J128" s="195">
        <f>BK128</f>
        <v>0</v>
      </c>
      <c r="K128" s="41"/>
      <c r="L128" s="45"/>
      <c r="M128" s="104"/>
      <c r="N128" s="196"/>
      <c r="O128" s="105"/>
      <c r="P128" s="197">
        <f>P129+P390</f>
        <v>0</v>
      </c>
      <c r="Q128" s="105"/>
      <c r="R128" s="197">
        <f>R129+R390</f>
        <v>5.5159195399999996</v>
      </c>
      <c r="S128" s="105"/>
      <c r="T128" s="198">
        <f>T129+T390</f>
        <v>0</v>
      </c>
      <c r="U128" s="39"/>
      <c r="V128" s="39"/>
      <c r="W128" s="39"/>
      <c r="X128" s="39"/>
      <c r="Y128" s="39"/>
      <c r="Z128" s="39"/>
      <c r="AA128" s="39"/>
      <c r="AB128" s="39"/>
      <c r="AC128" s="39"/>
      <c r="AD128" s="39"/>
      <c r="AE128" s="39"/>
      <c r="AT128" s="18" t="s">
        <v>75</v>
      </c>
      <c r="AU128" s="18" t="s">
        <v>177</v>
      </c>
      <c r="BK128" s="199">
        <f>BK129+BK390</f>
        <v>0</v>
      </c>
    </row>
    <row r="129" s="13" customFormat="1" ht="25.92" customHeight="1">
      <c r="A129" s="13"/>
      <c r="B129" s="248"/>
      <c r="C129" s="249"/>
      <c r="D129" s="250" t="s">
        <v>75</v>
      </c>
      <c r="E129" s="251" t="s">
        <v>1406</v>
      </c>
      <c r="F129" s="251" t="s">
        <v>1407</v>
      </c>
      <c r="G129" s="249"/>
      <c r="H129" s="249"/>
      <c r="I129" s="252"/>
      <c r="J129" s="253">
        <f>BK129</f>
        <v>0</v>
      </c>
      <c r="K129" s="249"/>
      <c r="L129" s="254"/>
      <c r="M129" s="255"/>
      <c r="N129" s="256"/>
      <c r="O129" s="256"/>
      <c r="P129" s="257">
        <f>P130+P302+P332+P378+P388</f>
        <v>0</v>
      </c>
      <c r="Q129" s="256"/>
      <c r="R129" s="257">
        <f>R130+R302+R332+R378+R388</f>
        <v>5.4853134599999995</v>
      </c>
      <c r="S129" s="256"/>
      <c r="T129" s="258">
        <f>T130+T302+T332+T378+T388</f>
        <v>0</v>
      </c>
      <c r="U129" s="13"/>
      <c r="V129" s="13"/>
      <c r="W129" s="13"/>
      <c r="X129" s="13"/>
      <c r="Y129" s="13"/>
      <c r="Z129" s="13"/>
      <c r="AA129" s="13"/>
      <c r="AB129" s="13"/>
      <c r="AC129" s="13"/>
      <c r="AD129" s="13"/>
      <c r="AE129" s="13"/>
      <c r="AR129" s="259" t="s">
        <v>83</v>
      </c>
      <c r="AT129" s="260" t="s">
        <v>75</v>
      </c>
      <c r="AU129" s="260" t="s">
        <v>76</v>
      </c>
      <c r="AY129" s="259" t="s">
        <v>195</v>
      </c>
      <c r="BK129" s="261">
        <f>BK130+BK302+BK332+BK378+BK388</f>
        <v>0</v>
      </c>
    </row>
    <row r="130" s="13" customFormat="1" ht="22.8" customHeight="1">
      <c r="A130" s="13"/>
      <c r="B130" s="248"/>
      <c r="C130" s="249"/>
      <c r="D130" s="250" t="s">
        <v>75</v>
      </c>
      <c r="E130" s="285" t="s">
        <v>83</v>
      </c>
      <c r="F130" s="285" t="s">
        <v>1408</v>
      </c>
      <c r="G130" s="249"/>
      <c r="H130" s="249"/>
      <c r="I130" s="252"/>
      <c r="J130" s="286">
        <f>BK130</f>
        <v>0</v>
      </c>
      <c r="K130" s="249"/>
      <c r="L130" s="254"/>
      <c r="M130" s="255"/>
      <c r="N130" s="256"/>
      <c r="O130" s="256"/>
      <c r="P130" s="257">
        <f>SUM(P131:P301)</f>
        <v>0</v>
      </c>
      <c r="Q130" s="256"/>
      <c r="R130" s="257">
        <f>SUM(R131:R301)</f>
        <v>1.5591511000000002</v>
      </c>
      <c r="S130" s="256"/>
      <c r="T130" s="258">
        <f>SUM(T131:T301)</f>
        <v>0</v>
      </c>
      <c r="U130" s="13"/>
      <c r="V130" s="13"/>
      <c r="W130" s="13"/>
      <c r="X130" s="13"/>
      <c r="Y130" s="13"/>
      <c r="Z130" s="13"/>
      <c r="AA130" s="13"/>
      <c r="AB130" s="13"/>
      <c r="AC130" s="13"/>
      <c r="AD130" s="13"/>
      <c r="AE130" s="13"/>
      <c r="AR130" s="259" t="s">
        <v>83</v>
      </c>
      <c r="AT130" s="260" t="s">
        <v>75</v>
      </c>
      <c r="AU130" s="260" t="s">
        <v>83</v>
      </c>
      <c r="AY130" s="259" t="s">
        <v>195</v>
      </c>
      <c r="BK130" s="261">
        <f>SUM(BK131:BK301)</f>
        <v>0</v>
      </c>
    </row>
    <row r="131" s="2" customFormat="1" ht="33" customHeight="1">
      <c r="A131" s="39"/>
      <c r="B131" s="40"/>
      <c r="C131" s="200" t="s">
        <v>83</v>
      </c>
      <c r="D131" s="200" t="s">
        <v>191</v>
      </c>
      <c r="E131" s="201" t="s">
        <v>3933</v>
      </c>
      <c r="F131" s="202" t="s">
        <v>3934</v>
      </c>
      <c r="G131" s="203" t="s">
        <v>1411</v>
      </c>
      <c r="H131" s="204">
        <v>25</v>
      </c>
      <c r="I131" s="205"/>
      <c r="J131" s="206">
        <f>ROUND(I131*H131,2)</f>
        <v>0</v>
      </c>
      <c r="K131" s="202" t="s">
        <v>1412</v>
      </c>
      <c r="L131" s="45"/>
      <c r="M131" s="207" t="s">
        <v>1</v>
      </c>
      <c r="N131" s="208" t="s">
        <v>41</v>
      </c>
      <c r="O131" s="92"/>
      <c r="P131" s="209">
        <f>O131*H131</f>
        <v>0</v>
      </c>
      <c r="Q131" s="209">
        <v>0</v>
      </c>
      <c r="R131" s="209">
        <f>Q131*H131</f>
        <v>0</v>
      </c>
      <c r="S131" s="209">
        <v>0</v>
      </c>
      <c r="T131" s="210">
        <f>S131*H131</f>
        <v>0</v>
      </c>
      <c r="U131" s="39"/>
      <c r="V131" s="39"/>
      <c r="W131" s="39"/>
      <c r="X131" s="39"/>
      <c r="Y131" s="39"/>
      <c r="Z131" s="39"/>
      <c r="AA131" s="39"/>
      <c r="AB131" s="39"/>
      <c r="AC131" s="39"/>
      <c r="AD131" s="39"/>
      <c r="AE131" s="39"/>
      <c r="AR131" s="211" t="s">
        <v>234</v>
      </c>
      <c r="AT131" s="211" t="s">
        <v>191</v>
      </c>
      <c r="AU131" s="211" t="s">
        <v>85</v>
      </c>
      <c r="AY131" s="18" t="s">
        <v>195</v>
      </c>
      <c r="BE131" s="212">
        <f>IF(N131="základní",J131,0)</f>
        <v>0</v>
      </c>
      <c r="BF131" s="212">
        <f>IF(N131="snížená",J131,0)</f>
        <v>0</v>
      </c>
      <c r="BG131" s="212">
        <f>IF(N131="zákl. přenesená",J131,0)</f>
        <v>0</v>
      </c>
      <c r="BH131" s="212">
        <f>IF(N131="sníž. přenesená",J131,0)</f>
        <v>0</v>
      </c>
      <c r="BI131" s="212">
        <f>IF(N131="nulová",J131,0)</f>
        <v>0</v>
      </c>
      <c r="BJ131" s="18" t="s">
        <v>83</v>
      </c>
      <c r="BK131" s="212">
        <f>ROUND(I131*H131,2)</f>
        <v>0</v>
      </c>
      <c r="BL131" s="18" t="s">
        <v>234</v>
      </c>
      <c r="BM131" s="211" t="s">
        <v>4518</v>
      </c>
    </row>
    <row r="132" s="10" customFormat="1">
      <c r="A132" s="10"/>
      <c r="B132" s="218"/>
      <c r="C132" s="219"/>
      <c r="D132" s="213" t="s">
        <v>199</v>
      </c>
      <c r="E132" s="220" t="s">
        <v>1</v>
      </c>
      <c r="F132" s="221" t="s">
        <v>3936</v>
      </c>
      <c r="G132" s="219"/>
      <c r="H132" s="220" t="s">
        <v>1</v>
      </c>
      <c r="I132" s="222"/>
      <c r="J132" s="219"/>
      <c r="K132" s="219"/>
      <c r="L132" s="223"/>
      <c r="M132" s="224"/>
      <c r="N132" s="225"/>
      <c r="O132" s="225"/>
      <c r="P132" s="225"/>
      <c r="Q132" s="225"/>
      <c r="R132" s="225"/>
      <c r="S132" s="225"/>
      <c r="T132" s="226"/>
      <c r="U132" s="10"/>
      <c r="V132" s="10"/>
      <c r="W132" s="10"/>
      <c r="X132" s="10"/>
      <c r="Y132" s="10"/>
      <c r="Z132" s="10"/>
      <c r="AA132" s="10"/>
      <c r="AB132" s="10"/>
      <c r="AC132" s="10"/>
      <c r="AD132" s="10"/>
      <c r="AE132" s="10"/>
      <c r="AT132" s="227" t="s">
        <v>199</v>
      </c>
      <c r="AU132" s="227" t="s">
        <v>85</v>
      </c>
      <c r="AV132" s="10" t="s">
        <v>83</v>
      </c>
      <c r="AW132" s="10" t="s">
        <v>32</v>
      </c>
      <c r="AX132" s="10" t="s">
        <v>76</v>
      </c>
      <c r="AY132" s="227" t="s">
        <v>195</v>
      </c>
    </row>
    <row r="133" s="10" customFormat="1">
      <c r="A133" s="10"/>
      <c r="B133" s="218"/>
      <c r="C133" s="219"/>
      <c r="D133" s="213" t="s">
        <v>199</v>
      </c>
      <c r="E133" s="220" t="s">
        <v>1</v>
      </c>
      <c r="F133" s="221" t="s">
        <v>4519</v>
      </c>
      <c r="G133" s="219"/>
      <c r="H133" s="220" t="s">
        <v>1</v>
      </c>
      <c r="I133" s="222"/>
      <c r="J133" s="219"/>
      <c r="K133" s="219"/>
      <c r="L133" s="223"/>
      <c r="M133" s="224"/>
      <c r="N133" s="225"/>
      <c r="O133" s="225"/>
      <c r="P133" s="225"/>
      <c r="Q133" s="225"/>
      <c r="R133" s="225"/>
      <c r="S133" s="225"/>
      <c r="T133" s="226"/>
      <c r="U133" s="10"/>
      <c r="V133" s="10"/>
      <c r="W133" s="10"/>
      <c r="X133" s="10"/>
      <c r="Y133" s="10"/>
      <c r="Z133" s="10"/>
      <c r="AA133" s="10"/>
      <c r="AB133" s="10"/>
      <c r="AC133" s="10"/>
      <c r="AD133" s="10"/>
      <c r="AE133" s="10"/>
      <c r="AT133" s="227" t="s">
        <v>199</v>
      </c>
      <c r="AU133" s="227" t="s">
        <v>85</v>
      </c>
      <c r="AV133" s="10" t="s">
        <v>83</v>
      </c>
      <c r="AW133" s="10" t="s">
        <v>32</v>
      </c>
      <c r="AX133" s="10" t="s">
        <v>76</v>
      </c>
      <c r="AY133" s="227" t="s">
        <v>195</v>
      </c>
    </row>
    <row r="134" s="11" customFormat="1">
      <c r="A134" s="11"/>
      <c r="B134" s="228"/>
      <c r="C134" s="229"/>
      <c r="D134" s="213" t="s">
        <v>199</v>
      </c>
      <c r="E134" s="230" t="s">
        <v>1</v>
      </c>
      <c r="F134" s="231" t="s">
        <v>4520</v>
      </c>
      <c r="G134" s="229"/>
      <c r="H134" s="232">
        <v>25</v>
      </c>
      <c r="I134" s="233"/>
      <c r="J134" s="229"/>
      <c r="K134" s="229"/>
      <c r="L134" s="234"/>
      <c r="M134" s="235"/>
      <c r="N134" s="236"/>
      <c r="O134" s="236"/>
      <c r="P134" s="236"/>
      <c r="Q134" s="236"/>
      <c r="R134" s="236"/>
      <c r="S134" s="236"/>
      <c r="T134" s="237"/>
      <c r="U134" s="11"/>
      <c r="V134" s="11"/>
      <c r="W134" s="11"/>
      <c r="X134" s="11"/>
      <c r="Y134" s="11"/>
      <c r="Z134" s="11"/>
      <c r="AA134" s="11"/>
      <c r="AB134" s="11"/>
      <c r="AC134" s="11"/>
      <c r="AD134" s="11"/>
      <c r="AE134" s="11"/>
      <c r="AT134" s="238" t="s">
        <v>199</v>
      </c>
      <c r="AU134" s="238" t="s">
        <v>85</v>
      </c>
      <c r="AV134" s="11" t="s">
        <v>85</v>
      </c>
      <c r="AW134" s="11" t="s">
        <v>32</v>
      </c>
      <c r="AX134" s="11" t="s">
        <v>76</v>
      </c>
      <c r="AY134" s="238" t="s">
        <v>195</v>
      </c>
    </row>
    <row r="135" s="15" customFormat="1">
      <c r="A135" s="15"/>
      <c r="B135" s="287"/>
      <c r="C135" s="288"/>
      <c r="D135" s="213" t="s">
        <v>199</v>
      </c>
      <c r="E135" s="289" t="s">
        <v>1</v>
      </c>
      <c r="F135" s="290" t="s">
        <v>1422</v>
      </c>
      <c r="G135" s="288"/>
      <c r="H135" s="291">
        <v>25</v>
      </c>
      <c r="I135" s="292"/>
      <c r="J135" s="288"/>
      <c r="K135" s="288"/>
      <c r="L135" s="293"/>
      <c r="M135" s="294"/>
      <c r="N135" s="295"/>
      <c r="O135" s="295"/>
      <c r="P135" s="295"/>
      <c r="Q135" s="295"/>
      <c r="R135" s="295"/>
      <c r="S135" s="295"/>
      <c r="T135" s="296"/>
      <c r="U135" s="15"/>
      <c r="V135" s="15"/>
      <c r="W135" s="15"/>
      <c r="X135" s="15"/>
      <c r="Y135" s="15"/>
      <c r="Z135" s="15"/>
      <c r="AA135" s="15"/>
      <c r="AB135" s="15"/>
      <c r="AC135" s="15"/>
      <c r="AD135" s="15"/>
      <c r="AE135" s="15"/>
      <c r="AT135" s="297" t="s">
        <v>199</v>
      </c>
      <c r="AU135" s="297" t="s">
        <v>85</v>
      </c>
      <c r="AV135" s="15" t="s">
        <v>234</v>
      </c>
      <c r="AW135" s="15" t="s">
        <v>32</v>
      </c>
      <c r="AX135" s="15" t="s">
        <v>83</v>
      </c>
      <c r="AY135" s="297" t="s">
        <v>195</v>
      </c>
    </row>
    <row r="136" s="2" customFormat="1" ht="24.15" customHeight="1">
      <c r="A136" s="39"/>
      <c r="B136" s="40"/>
      <c r="C136" s="200" t="s">
        <v>85</v>
      </c>
      <c r="D136" s="200" t="s">
        <v>191</v>
      </c>
      <c r="E136" s="201" t="s">
        <v>4521</v>
      </c>
      <c r="F136" s="202" t="s">
        <v>4522</v>
      </c>
      <c r="G136" s="203" t="s">
        <v>1449</v>
      </c>
      <c r="H136" s="204">
        <v>1440</v>
      </c>
      <c r="I136" s="205"/>
      <c r="J136" s="206">
        <f>ROUND(I136*H136,2)</f>
        <v>0</v>
      </c>
      <c r="K136" s="202" t="s">
        <v>1412</v>
      </c>
      <c r="L136" s="45"/>
      <c r="M136" s="207" t="s">
        <v>1</v>
      </c>
      <c r="N136" s="208" t="s">
        <v>41</v>
      </c>
      <c r="O136" s="92"/>
      <c r="P136" s="209">
        <f>O136*H136</f>
        <v>0</v>
      </c>
      <c r="Q136" s="209">
        <v>4.0000000000000003E-05</v>
      </c>
      <c r="R136" s="209">
        <f>Q136*H136</f>
        <v>0.057600000000000005</v>
      </c>
      <c r="S136" s="209">
        <v>0</v>
      </c>
      <c r="T136" s="210">
        <f>S136*H136</f>
        <v>0</v>
      </c>
      <c r="U136" s="39"/>
      <c r="V136" s="39"/>
      <c r="W136" s="39"/>
      <c r="X136" s="39"/>
      <c r="Y136" s="39"/>
      <c r="Z136" s="39"/>
      <c r="AA136" s="39"/>
      <c r="AB136" s="39"/>
      <c r="AC136" s="39"/>
      <c r="AD136" s="39"/>
      <c r="AE136" s="39"/>
      <c r="AR136" s="211" t="s">
        <v>234</v>
      </c>
      <c r="AT136" s="211" t="s">
        <v>191</v>
      </c>
      <c r="AU136" s="211" t="s">
        <v>85</v>
      </c>
      <c r="AY136" s="18" t="s">
        <v>195</v>
      </c>
      <c r="BE136" s="212">
        <f>IF(N136="základní",J136,0)</f>
        <v>0</v>
      </c>
      <c r="BF136" s="212">
        <f>IF(N136="snížená",J136,0)</f>
        <v>0</v>
      </c>
      <c r="BG136" s="212">
        <f>IF(N136="zákl. přenesená",J136,0)</f>
        <v>0</v>
      </c>
      <c r="BH136" s="212">
        <f>IF(N136="sníž. přenesená",J136,0)</f>
        <v>0</v>
      </c>
      <c r="BI136" s="212">
        <f>IF(N136="nulová",J136,0)</f>
        <v>0</v>
      </c>
      <c r="BJ136" s="18" t="s">
        <v>83</v>
      </c>
      <c r="BK136" s="212">
        <f>ROUND(I136*H136,2)</f>
        <v>0</v>
      </c>
      <c r="BL136" s="18" t="s">
        <v>234</v>
      </c>
      <c r="BM136" s="211" t="s">
        <v>4523</v>
      </c>
    </row>
    <row r="137" s="10" customFormat="1">
      <c r="A137" s="10"/>
      <c r="B137" s="218"/>
      <c r="C137" s="219"/>
      <c r="D137" s="213" t="s">
        <v>199</v>
      </c>
      <c r="E137" s="220" t="s">
        <v>1</v>
      </c>
      <c r="F137" s="221" t="s">
        <v>3936</v>
      </c>
      <c r="G137" s="219"/>
      <c r="H137" s="220" t="s">
        <v>1</v>
      </c>
      <c r="I137" s="222"/>
      <c r="J137" s="219"/>
      <c r="K137" s="219"/>
      <c r="L137" s="223"/>
      <c r="M137" s="224"/>
      <c r="N137" s="225"/>
      <c r="O137" s="225"/>
      <c r="P137" s="225"/>
      <c r="Q137" s="225"/>
      <c r="R137" s="225"/>
      <c r="S137" s="225"/>
      <c r="T137" s="226"/>
      <c r="U137" s="10"/>
      <c r="V137" s="10"/>
      <c r="W137" s="10"/>
      <c r="X137" s="10"/>
      <c r="Y137" s="10"/>
      <c r="Z137" s="10"/>
      <c r="AA137" s="10"/>
      <c r="AB137" s="10"/>
      <c r="AC137" s="10"/>
      <c r="AD137" s="10"/>
      <c r="AE137" s="10"/>
      <c r="AT137" s="227" t="s">
        <v>199</v>
      </c>
      <c r="AU137" s="227" t="s">
        <v>85</v>
      </c>
      <c r="AV137" s="10" t="s">
        <v>83</v>
      </c>
      <c r="AW137" s="10" t="s">
        <v>32</v>
      </c>
      <c r="AX137" s="10" t="s">
        <v>76</v>
      </c>
      <c r="AY137" s="227" t="s">
        <v>195</v>
      </c>
    </row>
    <row r="138" s="10" customFormat="1">
      <c r="A138" s="10"/>
      <c r="B138" s="218"/>
      <c r="C138" s="219"/>
      <c r="D138" s="213" t="s">
        <v>199</v>
      </c>
      <c r="E138" s="220" t="s">
        <v>1</v>
      </c>
      <c r="F138" s="221" t="s">
        <v>4524</v>
      </c>
      <c r="G138" s="219"/>
      <c r="H138" s="220" t="s">
        <v>1</v>
      </c>
      <c r="I138" s="222"/>
      <c r="J138" s="219"/>
      <c r="K138" s="219"/>
      <c r="L138" s="223"/>
      <c r="M138" s="224"/>
      <c r="N138" s="225"/>
      <c r="O138" s="225"/>
      <c r="P138" s="225"/>
      <c r="Q138" s="225"/>
      <c r="R138" s="225"/>
      <c r="S138" s="225"/>
      <c r="T138" s="226"/>
      <c r="U138" s="10"/>
      <c r="V138" s="10"/>
      <c r="W138" s="10"/>
      <c r="X138" s="10"/>
      <c r="Y138" s="10"/>
      <c r="Z138" s="10"/>
      <c r="AA138" s="10"/>
      <c r="AB138" s="10"/>
      <c r="AC138" s="10"/>
      <c r="AD138" s="10"/>
      <c r="AE138" s="10"/>
      <c r="AT138" s="227" t="s">
        <v>199</v>
      </c>
      <c r="AU138" s="227" t="s">
        <v>85</v>
      </c>
      <c r="AV138" s="10" t="s">
        <v>83</v>
      </c>
      <c r="AW138" s="10" t="s">
        <v>32</v>
      </c>
      <c r="AX138" s="10" t="s">
        <v>76</v>
      </c>
      <c r="AY138" s="227" t="s">
        <v>195</v>
      </c>
    </row>
    <row r="139" s="11" customFormat="1">
      <c r="A139" s="11"/>
      <c r="B139" s="228"/>
      <c r="C139" s="229"/>
      <c r="D139" s="213" t="s">
        <v>199</v>
      </c>
      <c r="E139" s="230" t="s">
        <v>1</v>
      </c>
      <c r="F139" s="231" t="s">
        <v>4525</v>
      </c>
      <c r="G139" s="229"/>
      <c r="H139" s="232">
        <v>720</v>
      </c>
      <c r="I139" s="233"/>
      <c r="J139" s="229"/>
      <c r="K139" s="229"/>
      <c r="L139" s="234"/>
      <c r="M139" s="235"/>
      <c r="N139" s="236"/>
      <c r="O139" s="236"/>
      <c r="P139" s="236"/>
      <c r="Q139" s="236"/>
      <c r="R139" s="236"/>
      <c r="S139" s="236"/>
      <c r="T139" s="237"/>
      <c r="U139" s="11"/>
      <c r="V139" s="11"/>
      <c r="W139" s="11"/>
      <c r="X139" s="11"/>
      <c r="Y139" s="11"/>
      <c r="Z139" s="11"/>
      <c r="AA139" s="11"/>
      <c r="AB139" s="11"/>
      <c r="AC139" s="11"/>
      <c r="AD139" s="11"/>
      <c r="AE139" s="11"/>
      <c r="AT139" s="238" t="s">
        <v>199</v>
      </c>
      <c r="AU139" s="238" t="s">
        <v>85</v>
      </c>
      <c r="AV139" s="11" t="s">
        <v>85</v>
      </c>
      <c r="AW139" s="11" t="s">
        <v>32</v>
      </c>
      <c r="AX139" s="11" t="s">
        <v>76</v>
      </c>
      <c r="AY139" s="238" t="s">
        <v>195</v>
      </c>
    </row>
    <row r="140" s="10" customFormat="1">
      <c r="A140" s="10"/>
      <c r="B140" s="218"/>
      <c r="C140" s="219"/>
      <c r="D140" s="213" t="s">
        <v>199</v>
      </c>
      <c r="E140" s="220" t="s">
        <v>1</v>
      </c>
      <c r="F140" s="221" t="s">
        <v>4526</v>
      </c>
      <c r="G140" s="219"/>
      <c r="H140" s="220" t="s">
        <v>1</v>
      </c>
      <c r="I140" s="222"/>
      <c r="J140" s="219"/>
      <c r="K140" s="219"/>
      <c r="L140" s="223"/>
      <c r="M140" s="224"/>
      <c r="N140" s="225"/>
      <c r="O140" s="225"/>
      <c r="P140" s="225"/>
      <c r="Q140" s="225"/>
      <c r="R140" s="225"/>
      <c r="S140" s="225"/>
      <c r="T140" s="226"/>
      <c r="U140" s="10"/>
      <c r="V140" s="10"/>
      <c r="W140" s="10"/>
      <c r="X140" s="10"/>
      <c r="Y140" s="10"/>
      <c r="Z140" s="10"/>
      <c r="AA140" s="10"/>
      <c r="AB140" s="10"/>
      <c r="AC140" s="10"/>
      <c r="AD140" s="10"/>
      <c r="AE140" s="10"/>
      <c r="AT140" s="227" t="s">
        <v>199</v>
      </c>
      <c r="AU140" s="227" t="s">
        <v>85</v>
      </c>
      <c r="AV140" s="10" t="s">
        <v>83</v>
      </c>
      <c r="AW140" s="10" t="s">
        <v>32</v>
      </c>
      <c r="AX140" s="10" t="s">
        <v>76</v>
      </c>
      <c r="AY140" s="227" t="s">
        <v>195</v>
      </c>
    </row>
    <row r="141" s="11" customFormat="1">
      <c r="A141" s="11"/>
      <c r="B141" s="228"/>
      <c r="C141" s="229"/>
      <c r="D141" s="213" t="s">
        <v>199</v>
      </c>
      <c r="E141" s="230" t="s">
        <v>1</v>
      </c>
      <c r="F141" s="231" t="s">
        <v>4525</v>
      </c>
      <c r="G141" s="229"/>
      <c r="H141" s="232">
        <v>720</v>
      </c>
      <c r="I141" s="233"/>
      <c r="J141" s="229"/>
      <c r="K141" s="229"/>
      <c r="L141" s="234"/>
      <c r="M141" s="235"/>
      <c r="N141" s="236"/>
      <c r="O141" s="236"/>
      <c r="P141" s="236"/>
      <c r="Q141" s="236"/>
      <c r="R141" s="236"/>
      <c r="S141" s="236"/>
      <c r="T141" s="237"/>
      <c r="U141" s="11"/>
      <c r="V141" s="11"/>
      <c r="W141" s="11"/>
      <c r="X141" s="11"/>
      <c r="Y141" s="11"/>
      <c r="Z141" s="11"/>
      <c r="AA141" s="11"/>
      <c r="AB141" s="11"/>
      <c r="AC141" s="11"/>
      <c r="AD141" s="11"/>
      <c r="AE141" s="11"/>
      <c r="AT141" s="238" t="s">
        <v>199</v>
      </c>
      <c r="AU141" s="238" t="s">
        <v>85</v>
      </c>
      <c r="AV141" s="11" t="s">
        <v>85</v>
      </c>
      <c r="AW141" s="11" t="s">
        <v>32</v>
      </c>
      <c r="AX141" s="11" t="s">
        <v>76</v>
      </c>
      <c r="AY141" s="238" t="s">
        <v>195</v>
      </c>
    </row>
    <row r="142" s="15" customFormat="1">
      <c r="A142" s="15"/>
      <c r="B142" s="287"/>
      <c r="C142" s="288"/>
      <c r="D142" s="213" t="s">
        <v>199</v>
      </c>
      <c r="E142" s="289" t="s">
        <v>1</v>
      </c>
      <c r="F142" s="290" t="s">
        <v>1422</v>
      </c>
      <c r="G142" s="288"/>
      <c r="H142" s="291">
        <v>1440</v>
      </c>
      <c r="I142" s="292"/>
      <c r="J142" s="288"/>
      <c r="K142" s="288"/>
      <c r="L142" s="293"/>
      <c r="M142" s="294"/>
      <c r="N142" s="295"/>
      <c r="O142" s="295"/>
      <c r="P142" s="295"/>
      <c r="Q142" s="295"/>
      <c r="R142" s="295"/>
      <c r="S142" s="295"/>
      <c r="T142" s="296"/>
      <c r="U142" s="15"/>
      <c r="V142" s="15"/>
      <c r="W142" s="15"/>
      <c r="X142" s="15"/>
      <c r="Y142" s="15"/>
      <c r="Z142" s="15"/>
      <c r="AA142" s="15"/>
      <c r="AB142" s="15"/>
      <c r="AC142" s="15"/>
      <c r="AD142" s="15"/>
      <c r="AE142" s="15"/>
      <c r="AT142" s="297" t="s">
        <v>199</v>
      </c>
      <c r="AU142" s="297" t="s">
        <v>85</v>
      </c>
      <c r="AV142" s="15" t="s">
        <v>234</v>
      </c>
      <c r="AW142" s="15" t="s">
        <v>32</v>
      </c>
      <c r="AX142" s="15" t="s">
        <v>83</v>
      </c>
      <c r="AY142" s="297" t="s">
        <v>195</v>
      </c>
    </row>
    <row r="143" s="2" customFormat="1" ht="24.15" customHeight="1">
      <c r="A143" s="39"/>
      <c r="B143" s="40"/>
      <c r="C143" s="200" t="s">
        <v>229</v>
      </c>
      <c r="D143" s="200" t="s">
        <v>191</v>
      </c>
      <c r="E143" s="201" t="s">
        <v>4527</v>
      </c>
      <c r="F143" s="202" t="s">
        <v>4528</v>
      </c>
      <c r="G143" s="203" t="s">
        <v>1456</v>
      </c>
      <c r="H143" s="204">
        <v>60</v>
      </c>
      <c r="I143" s="205"/>
      <c r="J143" s="206">
        <f>ROUND(I143*H143,2)</f>
        <v>0</v>
      </c>
      <c r="K143" s="202" t="s">
        <v>1412</v>
      </c>
      <c r="L143" s="45"/>
      <c r="M143" s="207" t="s">
        <v>1</v>
      </c>
      <c r="N143" s="208" t="s">
        <v>41</v>
      </c>
      <c r="O143" s="92"/>
      <c r="P143" s="209">
        <f>O143*H143</f>
        <v>0</v>
      </c>
      <c r="Q143" s="209">
        <v>0</v>
      </c>
      <c r="R143" s="209">
        <f>Q143*H143</f>
        <v>0</v>
      </c>
      <c r="S143" s="209">
        <v>0</v>
      </c>
      <c r="T143" s="210">
        <f>S143*H143</f>
        <v>0</v>
      </c>
      <c r="U143" s="39"/>
      <c r="V143" s="39"/>
      <c r="W143" s="39"/>
      <c r="X143" s="39"/>
      <c r="Y143" s="39"/>
      <c r="Z143" s="39"/>
      <c r="AA143" s="39"/>
      <c r="AB143" s="39"/>
      <c r="AC143" s="39"/>
      <c r="AD143" s="39"/>
      <c r="AE143" s="39"/>
      <c r="AR143" s="211" t="s">
        <v>234</v>
      </c>
      <c r="AT143" s="211" t="s">
        <v>191</v>
      </c>
      <c r="AU143" s="211" t="s">
        <v>85</v>
      </c>
      <c r="AY143" s="18" t="s">
        <v>195</v>
      </c>
      <c r="BE143" s="212">
        <f>IF(N143="základní",J143,0)</f>
        <v>0</v>
      </c>
      <c r="BF143" s="212">
        <f>IF(N143="snížená",J143,0)</f>
        <v>0</v>
      </c>
      <c r="BG143" s="212">
        <f>IF(N143="zákl. přenesená",J143,0)</f>
        <v>0</v>
      </c>
      <c r="BH143" s="212">
        <f>IF(N143="sníž. přenesená",J143,0)</f>
        <v>0</v>
      </c>
      <c r="BI143" s="212">
        <f>IF(N143="nulová",J143,0)</f>
        <v>0</v>
      </c>
      <c r="BJ143" s="18" t="s">
        <v>83</v>
      </c>
      <c r="BK143" s="212">
        <f>ROUND(I143*H143,2)</f>
        <v>0</v>
      </c>
      <c r="BL143" s="18" t="s">
        <v>234</v>
      </c>
      <c r="BM143" s="211" t="s">
        <v>4529</v>
      </c>
    </row>
    <row r="144" s="10" customFormat="1">
      <c r="A144" s="10"/>
      <c r="B144" s="218"/>
      <c r="C144" s="219"/>
      <c r="D144" s="213" t="s">
        <v>199</v>
      </c>
      <c r="E144" s="220" t="s">
        <v>1</v>
      </c>
      <c r="F144" s="221" t="s">
        <v>3936</v>
      </c>
      <c r="G144" s="219"/>
      <c r="H144" s="220" t="s">
        <v>1</v>
      </c>
      <c r="I144" s="222"/>
      <c r="J144" s="219"/>
      <c r="K144" s="219"/>
      <c r="L144" s="223"/>
      <c r="M144" s="224"/>
      <c r="N144" s="225"/>
      <c r="O144" s="225"/>
      <c r="P144" s="225"/>
      <c r="Q144" s="225"/>
      <c r="R144" s="225"/>
      <c r="S144" s="225"/>
      <c r="T144" s="226"/>
      <c r="U144" s="10"/>
      <c r="V144" s="10"/>
      <c r="W144" s="10"/>
      <c r="X144" s="10"/>
      <c r="Y144" s="10"/>
      <c r="Z144" s="10"/>
      <c r="AA144" s="10"/>
      <c r="AB144" s="10"/>
      <c r="AC144" s="10"/>
      <c r="AD144" s="10"/>
      <c r="AE144" s="10"/>
      <c r="AT144" s="227" t="s">
        <v>199</v>
      </c>
      <c r="AU144" s="227" t="s">
        <v>85</v>
      </c>
      <c r="AV144" s="10" t="s">
        <v>83</v>
      </c>
      <c r="AW144" s="10" t="s">
        <v>32</v>
      </c>
      <c r="AX144" s="10" t="s">
        <v>76</v>
      </c>
      <c r="AY144" s="227" t="s">
        <v>195</v>
      </c>
    </row>
    <row r="145" s="10" customFormat="1">
      <c r="A145" s="10"/>
      <c r="B145" s="218"/>
      <c r="C145" s="219"/>
      <c r="D145" s="213" t="s">
        <v>199</v>
      </c>
      <c r="E145" s="220" t="s">
        <v>1</v>
      </c>
      <c r="F145" s="221" t="s">
        <v>4524</v>
      </c>
      <c r="G145" s="219"/>
      <c r="H145" s="220" t="s">
        <v>1</v>
      </c>
      <c r="I145" s="222"/>
      <c r="J145" s="219"/>
      <c r="K145" s="219"/>
      <c r="L145" s="223"/>
      <c r="M145" s="224"/>
      <c r="N145" s="225"/>
      <c r="O145" s="225"/>
      <c r="P145" s="225"/>
      <c r="Q145" s="225"/>
      <c r="R145" s="225"/>
      <c r="S145" s="225"/>
      <c r="T145" s="226"/>
      <c r="U145" s="10"/>
      <c r="V145" s="10"/>
      <c r="W145" s="10"/>
      <c r="X145" s="10"/>
      <c r="Y145" s="10"/>
      <c r="Z145" s="10"/>
      <c r="AA145" s="10"/>
      <c r="AB145" s="10"/>
      <c r="AC145" s="10"/>
      <c r="AD145" s="10"/>
      <c r="AE145" s="10"/>
      <c r="AT145" s="227" t="s">
        <v>199</v>
      </c>
      <c r="AU145" s="227" t="s">
        <v>85</v>
      </c>
      <c r="AV145" s="10" t="s">
        <v>83</v>
      </c>
      <c r="AW145" s="10" t="s">
        <v>32</v>
      </c>
      <c r="AX145" s="10" t="s">
        <v>76</v>
      </c>
      <c r="AY145" s="227" t="s">
        <v>195</v>
      </c>
    </row>
    <row r="146" s="11" customFormat="1">
      <c r="A146" s="11"/>
      <c r="B146" s="228"/>
      <c r="C146" s="229"/>
      <c r="D146" s="213" t="s">
        <v>199</v>
      </c>
      <c r="E146" s="230" t="s">
        <v>1</v>
      </c>
      <c r="F146" s="231" t="s">
        <v>340</v>
      </c>
      <c r="G146" s="229"/>
      <c r="H146" s="232">
        <v>30</v>
      </c>
      <c r="I146" s="233"/>
      <c r="J146" s="229"/>
      <c r="K146" s="229"/>
      <c r="L146" s="234"/>
      <c r="M146" s="235"/>
      <c r="N146" s="236"/>
      <c r="O146" s="236"/>
      <c r="P146" s="236"/>
      <c r="Q146" s="236"/>
      <c r="R146" s="236"/>
      <c r="S146" s="236"/>
      <c r="T146" s="237"/>
      <c r="U146" s="11"/>
      <c r="V146" s="11"/>
      <c r="W146" s="11"/>
      <c r="X146" s="11"/>
      <c r="Y146" s="11"/>
      <c r="Z146" s="11"/>
      <c r="AA146" s="11"/>
      <c r="AB146" s="11"/>
      <c r="AC146" s="11"/>
      <c r="AD146" s="11"/>
      <c r="AE146" s="11"/>
      <c r="AT146" s="238" t="s">
        <v>199</v>
      </c>
      <c r="AU146" s="238" t="s">
        <v>85</v>
      </c>
      <c r="AV146" s="11" t="s">
        <v>85</v>
      </c>
      <c r="AW146" s="11" t="s">
        <v>32</v>
      </c>
      <c r="AX146" s="11" t="s">
        <v>76</v>
      </c>
      <c r="AY146" s="238" t="s">
        <v>195</v>
      </c>
    </row>
    <row r="147" s="10" customFormat="1">
      <c r="A147" s="10"/>
      <c r="B147" s="218"/>
      <c r="C147" s="219"/>
      <c r="D147" s="213" t="s">
        <v>199</v>
      </c>
      <c r="E147" s="220" t="s">
        <v>1</v>
      </c>
      <c r="F147" s="221" t="s">
        <v>4526</v>
      </c>
      <c r="G147" s="219"/>
      <c r="H147" s="220" t="s">
        <v>1</v>
      </c>
      <c r="I147" s="222"/>
      <c r="J147" s="219"/>
      <c r="K147" s="219"/>
      <c r="L147" s="223"/>
      <c r="M147" s="224"/>
      <c r="N147" s="225"/>
      <c r="O147" s="225"/>
      <c r="P147" s="225"/>
      <c r="Q147" s="225"/>
      <c r="R147" s="225"/>
      <c r="S147" s="225"/>
      <c r="T147" s="226"/>
      <c r="U147" s="10"/>
      <c r="V147" s="10"/>
      <c r="W147" s="10"/>
      <c r="X147" s="10"/>
      <c r="Y147" s="10"/>
      <c r="Z147" s="10"/>
      <c r="AA147" s="10"/>
      <c r="AB147" s="10"/>
      <c r="AC147" s="10"/>
      <c r="AD147" s="10"/>
      <c r="AE147" s="10"/>
      <c r="AT147" s="227" t="s">
        <v>199</v>
      </c>
      <c r="AU147" s="227" t="s">
        <v>85</v>
      </c>
      <c r="AV147" s="10" t="s">
        <v>83</v>
      </c>
      <c r="AW147" s="10" t="s">
        <v>32</v>
      </c>
      <c r="AX147" s="10" t="s">
        <v>76</v>
      </c>
      <c r="AY147" s="227" t="s">
        <v>195</v>
      </c>
    </row>
    <row r="148" s="11" customFormat="1">
      <c r="A148" s="11"/>
      <c r="B148" s="228"/>
      <c r="C148" s="229"/>
      <c r="D148" s="213" t="s">
        <v>199</v>
      </c>
      <c r="E148" s="230" t="s">
        <v>1</v>
      </c>
      <c r="F148" s="231" t="s">
        <v>340</v>
      </c>
      <c r="G148" s="229"/>
      <c r="H148" s="232">
        <v>30</v>
      </c>
      <c r="I148" s="233"/>
      <c r="J148" s="229"/>
      <c r="K148" s="229"/>
      <c r="L148" s="234"/>
      <c r="M148" s="235"/>
      <c r="N148" s="236"/>
      <c r="O148" s="236"/>
      <c r="P148" s="236"/>
      <c r="Q148" s="236"/>
      <c r="R148" s="236"/>
      <c r="S148" s="236"/>
      <c r="T148" s="237"/>
      <c r="U148" s="11"/>
      <c r="V148" s="11"/>
      <c r="W148" s="11"/>
      <c r="X148" s="11"/>
      <c r="Y148" s="11"/>
      <c r="Z148" s="11"/>
      <c r="AA148" s="11"/>
      <c r="AB148" s="11"/>
      <c r="AC148" s="11"/>
      <c r="AD148" s="11"/>
      <c r="AE148" s="11"/>
      <c r="AT148" s="238" t="s">
        <v>199</v>
      </c>
      <c r="AU148" s="238" t="s">
        <v>85</v>
      </c>
      <c r="AV148" s="11" t="s">
        <v>85</v>
      </c>
      <c r="AW148" s="11" t="s">
        <v>32</v>
      </c>
      <c r="AX148" s="11" t="s">
        <v>76</v>
      </c>
      <c r="AY148" s="238" t="s">
        <v>195</v>
      </c>
    </row>
    <row r="149" s="15" customFormat="1">
      <c r="A149" s="15"/>
      <c r="B149" s="287"/>
      <c r="C149" s="288"/>
      <c r="D149" s="213" t="s">
        <v>199</v>
      </c>
      <c r="E149" s="289" t="s">
        <v>1</v>
      </c>
      <c r="F149" s="290" t="s">
        <v>1422</v>
      </c>
      <c r="G149" s="288"/>
      <c r="H149" s="291">
        <v>60</v>
      </c>
      <c r="I149" s="292"/>
      <c r="J149" s="288"/>
      <c r="K149" s="288"/>
      <c r="L149" s="293"/>
      <c r="M149" s="294"/>
      <c r="N149" s="295"/>
      <c r="O149" s="295"/>
      <c r="P149" s="295"/>
      <c r="Q149" s="295"/>
      <c r="R149" s="295"/>
      <c r="S149" s="295"/>
      <c r="T149" s="296"/>
      <c r="U149" s="15"/>
      <c r="V149" s="15"/>
      <c r="W149" s="15"/>
      <c r="X149" s="15"/>
      <c r="Y149" s="15"/>
      <c r="Z149" s="15"/>
      <c r="AA149" s="15"/>
      <c r="AB149" s="15"/>
      <c r="AC149" s="15"/>
      <c r="AD149" s="15"/>
      <c r="AE149" s="15"/>
      <c r="AT149" s="297" t="s">
        <v>199</v>
      </c>
      <c r="AU149" s="297" t="s">
        <v>85</v>
      </c>
      <c r="AV149" s="15" t="s">
        <v>234</v>
      </c>
      <c r="AW149" s="15" t="s">
        <v>32</v>
      </c>
      <c r="AX149" s="15" t="s">
        <v>83</v>
      </c>
      <c r="AY149" s="297" t="s">
        <v>195</v>
      </c>
    </row>
    <row r="150" s="2" customFormat="1" ht="24.15" customHeight="1">
      <c r="A150" s="39"/>
      <c r="B150" s="40"/>
      <c r="C150" s="200" t="s">
        <v>234</v>
      </c>
      <c r="D150" s="200" t="s">
        <v>191</v>
      </c>
      <c r="E150" s="201" t="s">
        <v>4530</v>
      </c>
      <c r="F150" s="202" t="s">
        <v>4531</v>
      </c>
      <c r="G150" s="203" t="s">
        <v>1411</v>
      </c>
      <c r="H150" s="204">
        <v>18.489999999999998</v>
      </c>
      <c r="I150" s="205"/>
      <c r="J150" s="206">
        <f>ROUND(I150*H150,2)</f>
        <v>0</v>
      </c>
      <c r="K150" s="202" t="s">
        <v>1412</v>
      </c>
      <c r="L150" s="45"/>
      <c r="M150" s="207" t="s">
        <v>1</v>
      </c>
      <c r="N150" s="208" t="s">
        <v>41</v>
      </c>
      <c r="O150" s="92"/>
      <c r="P150" s="209">
        <f>O150*H150</f>
        <v>0</v>
      </c>
      <c r="Q150" s="209">
        <v>0</v>
      </c>
      <c r="R150" s="209">
        <f>Q150*H150</f>
        <v>0</v>
      </c>
      <c r="S150" s="209">
        <v>0</v>
      </c>
      <c r="T150" s="210">
        <f>S150*H150</f>
        <v>0</v>
      </c>
      <c r="U150" s="39"/>
      <c r="V150" s="39"/>
      <c r="W150" s="39"/>
      <c r="X150" s="39"/>
      <c r="Y150" s="39"/>
      <c r="Z150" s="39"/>
      <c r="AA150" s="39"/>
      <c r="AB150" s="39"/>
      <c r="AC150" s="39"/>
      <c r="AD150" s="39"/>
      <c r="AE150" s="39"/>
      <c r="AR150" s="211" t="s">
        <v>234</v>
      </c>
      <c r="AT150" s="211" t="s">
        <v>191</v>
      </c>
      <c r="AU150" s="211" t="s">
        <v>85</v>
      </c>
      <c r="AY150" s="18" t="s">
        <v>195</v>
      </c>
      <c r="BE150" s="212">
        <f>IF(N150="základní",J150,0)</f>
        <v>0</v>
      </c>
      <c r="BF150" s="212">
        <f>IF(N150="snížená",J150,0)</f>
        <v>0</v>
      </c>
      <c r="BG150" s="212">
        <f>IF(N150="zákl. přenesená",J150,0)</f>
        <v>0</v>
      </c>
      <c r="BH150" s="212">
        <f>IF(N150="sníž. přenesená",J150,0)</f>
        <v>0</v>
      </c>
      <c r="BI150" s="212">
        <f>IF(N150="nulová",J150,0)</f>
        <v>0</v>
      </c>
      <c r="BJ150" s="18" t="s">
        <v>83</v>
      </c>
      <c r="BK150" s="212">
        <f>ROUND(I150*H150,2)</f>
        <v>0</v>
      </c>
      <c r="BL150" s="18" t="s">
        <v>234</v>
      </c>
      <c r="BM150" s="211" t="s">
        <v>4532</v>
      </c>
    </row>
    <row r="151" s="10" customFormat="1">
      <c r="A151" s="10"/>
      <c r="B151" s="218"/>
      <c r="C151" s="219"/>
      <c r="D151" s="213" t="s">
        <v>199</v>
      </c>
      <c r="E151" s="220" t="s">
        <v>1</v>
      </c>
      <c r="F151" s="221" t="s">
        <v>3936</v>
      </c>
      <c r="G151" s="219"/>
      <c r="H151" s="220" t="s">
        <v>1</v>
      </c>
      <c r="I151" s="222"/>
      <c r="J151" s="219"/>
      <c r="K151" s="219"/>
      <c r="L151" s="223"/>
      <c r="M151" s="224"/>
      <c r="N151" s="225"/>
      <c r="O151" s="225"/>
      <c r="P151" s="225"/>
      <c r="Q151" s="225"/>
      <c r="R151" s="225"/>
      <c r="S151" s="225"/>
      <c r="T151" s="226"/>
      <c r="U151" s="10"/>
      <c r="V151" s="10"/>
      <c r="W151" s="10"/>
      <c r="X151" s="10"/>
      <c r="Y151" s="10"/>
      <c r="Z151" s="10"/>
      <c r="AA151" s="10"/>
      <c r="AB151" s="10"/>
      <c r="AC151" s="10"/>
      <c r="AD151" s="10"/>
      <c r="AE151" s="10"/>
      <c r="AT151" s="227" t="s">
        <v>199</v>
      </c>
      <c r="AU151" s="227" t="s">
        <v>85</v>
      </c>
      <c r="AV151" s="10" t="s">
        <v>83</v>
      </c>
      <c r="AW151" s="10" t="s">
        <v>32</v>
      </c>
      <c r="AX151" s="10" t="s">
        <v>76</v>
      </c>
      <c r="AY151" s="227" t="s">
        <v>195</v>
      </c>
    </row>
    <row r="152" s="10" customFormat="1">
      <c r="A152" s="10"/>
      <c r="B152" s="218"/>
      <c r="C152" s="219"/>
      <c r="D152" s="213" t="s">
        <v>199</v>
      </c>
      <c r="E152" s="220" t="s">
        <v>1</v>
      </c>
      <c r="F152" s="221" t="s">
        <v>4526</v>
      </c>
      <c r="G152" s="219"/>
      <c r="H152" s="220" t="s">
        <v>1</v>
      </c>
      <c r="I152" s="222"/>
      <c r="J152" s="219"/>
      <c r="K152" s="219"/>
      <c r="L152" s="223"/>
      <c r="M152" s="224"/>
      <c r="N152" s="225"/>
      <c r="O152" s="225"/>
      <c r="P152" s="225"/>
      <c r="Q152" s="225"/>
      <c r="R152" s="225"/>
      <c r="S152" s="225"/>
      <c r="T152" s="226"/>
      <c r="U152" s="10"/>
      <c r="V152" s="10"/>
      <c r="W152" s="10"/>
      <c r="X152" s="10"/>
      <c r="Y152" s="10"/>
      <c r="Z152" s="10"/>
      <c r="AA152" s="10"/>
      <c r="AB152" s="10"/>
      <c r="AC152" s="10"/>
      <c r="AD152" s="10"/>
      <c r="AE152" s="10"/>
      <c r="AT152" s="227" t="s">
        <v>199</v>
      </c>
      <c r="AU152" s="227" t="s">
        <v>85</v>
      </c>
      <c r="AV152" s="10" t="s">
        <v>83</v>
      </c>
      <c r="AW152" s="10" t="s">
        <v>32</v>
      </c>
      <c r="AX152" s="10" t="s">
        <v>76</v>
      </c>
      <c r="AY152" s="227" t="s">
        <v>195</v>
      </c>
    </row>
    <row r="153" s="11" customFormat="1">
      <c r="A153" s="11"/>
      <c r="B153" s="228"/>
      <c r="C153" s="229"/>
      <c r="D153" s="213" t="s">
        <v>199</v>
      </c>
      <c r="E153" s="230" t="s">
        <v>1</v>
      </c>
      <c r="F153" s="231" t="s">
        <v>4533</v>
      </c>
      <c r="G153" s="229"/>
      <c r="H153" s="232">
        <v>18.489999999999998</v>
      </c>
      <c r="I153" s="233"/>
      <c r="J153" s="229"/>
      <c r="K153" s="229"/>
      <c r="L153" s="234"/>
      <c r="M153" s="235"/>
      <c r="N153" s="236"/>
      <c r="O153" s="236"/>
      <c r="P153" s="236"/>
      <c r="Q153" s="236"/>
      <c r="R153" s="236"/>
      <c r="S153" s="236"/>
      <c r="T153" s="237"/>
      <c r="U153" s="11"/>
      <c r="V153" s="11"/>
      <c r="W153" s="11"/>
      <c r="X153" s="11"/>
      <c r="Y153" s="11"/>
      <c r="Z153" s="11"/>
      <c r="AA153" s="11"/>
      <c r="AB153" s="11"/>
      <c r="AC153" s="11"/>
      <c r="AD153" s="11"/>
      <c r="AE153" s="11"/>
      <c r="AT153" s="238" t="s">
        <v>199</v>
      </c>
      <c r="AU153" s="238" t="s">
        <v>85</v>
      </c>
      <c r="AV153" s="11" t="s">
        <v>85</v>
      </c>
      <c r="AW153" s="11" t="s">
        <v>32</v>
      </c>
      <c r="AX153" s="11" t="s">
        <v>76</v>
      </c>
      <c r="AY153" s="238" t="s">
        <v>195</v>
      </c>
    </row>
    <row r="154" s="15" customFormat="1">
      <c r="A154" s="15"/>
      <c r="B154" s="287"/>
      <c r="C154" s="288"/>
      <c r="D154" s="213" t="s">
        <v>199</v>
      </c>
      <c r="E154" s="289" t="s">
        <v>1</v>
      </c>
      <c r="F154" s="290" t="s">
        <v>1422</v>
      </c>
      <c r="G154" s="288"/>
      <c r="H154" s="291">
        <v>18.489999999999998</v>
      </c>
      <c r="I154" s="292"/>
      <c r="J154" s="288"/>
      <c r="K154" s="288"/>
      <c r="L154" s="293"/>
      <c r="M154" s="294"/>
      <c r="N154" s="295"/>
      <c r="O154" s="295"/>
      <c r="P154" s="295"/>
      <c r="Q154" s="295"/>
      <c r="R154" s="295"/>
      <c r="S154" s="295"/>
      <c r="T154" s="296"/>
      <c r="U154" s="15"/>
      <c r="V154" s="15"/>
      <c r="W154" s="15"/>
      <c r="X154" s="15"/>
      <c r="Y154" s="15"/>
      <c r="Z154" s="15"/>
      <c r="AA154" s="15"/>
      <c r="AB154" s="15"/>
      <c r="AC154" s="15"/>
      <c r="AD154" s="15"/>
      <c r="AE154" s="15"/>
      <c r="AT154" s="297" t="s">
        <v>199</v>
      </c>
      <c r="AU154" s="297" t="s">
        <v>85</v>
      </c>
      <c r="AV154" s="15" t="s">
        <v>234</v>
      </c>
      <c r="AW154" s="15" t="s">
        <v>32</v>
      </c>
      <c r="AX154" s="15" t="s">
        <v>83</v>
      </c>
      <c r="AY154" s="297" t="s">
        <v>195</v>
      </c>
    </row>
    <row r="155" s="2" customFormat="1" ht="33" customHeight="1">
      <c r="A155" s="39"/>
      <c r="B155" s="40"/>
      <c r="C155" s="200" t="s">
        <v>239</v>
      </c>
      <c r="D155" s="200" t="s">
        <v>191</v>
      </c>
      <c r="E155" s="201" t="s">
        <v>4534</v>
      </c>
      <c r="F155" s="202" t="s">
        <v>4535</v>
      </c>
      <c r="G155" s="203" t="s">
        <v>1237</v>
      </c>
      <c r="H155" s="204">
        <v>57.905000000000001</v>
      </c>
      <c r="I155" s="205"/>
      <c r="J155" s="206">
        <f>ROUND(I155*H155,2)</f>
        <v>0</v>
      </c>
      <c r="K155" s="202" t="s">
        <v>1412</v>
      </c>
      <c r="L155" s="45"/>
      <c r="M155" s="207" t="s">
        <v>1</v>
      </c>
      <c r="N155" s="208" t="s">
        <v>41</v>
      </c>
      <c r="O155" s="92"/>
      <c r="P155" s="209">
        <f>O155*H155</f>
        <v>0</v>
      </c>
      <c r="Q155" s="209">
        <v>0</v>
      </c>
      <c r="R155" s="209">
        <f>Q155*H155</f>
        <v>0</v>
      </c>
      <c r="S155" s="209">
        <v>0</v>
      </c>
      <c r="T155" s="210">
        <f>S155*H155</f>
        <v>0</v>
      </c>
      <c r="U155" s="39"/>
      <c r="V155" s="39"/>
      <c r="W155" s="39"/>
      <c r="X155" s="39"/>
      <c r="Y155" s="39"/>
      <c r="Z155" s="39"/>
      <c r="AA155" s="39"/>
      <c r="AB155" s="39"/>
      <c r="AC155" s="39"/>
      <c r="AD155" s="39"/>
      <c r="AE155" s="39"/>
      <c r="AR155" s="211" t="s">
        <v>234</v>
      </c>
      <c r="AT155" s="211" t="s">
        <v>191</v>
      </c>
      <c r="AU155" s="211" t="s">
        <v>85</v>
      </c>
      <c r="AY155" s="18" t="s">
        <v>195</v>
      </c>
      <c r="BE155" s="212">
        <f>IF(N155="základní",J155,0)</f>
        <v>0</v>
      </c>
      <c r="BF155" s="212">
        <f>IF(N155="snížená",J155,0)</f>
        <v>0</v>
      </c>
      <c r="BG155" s="212">
        <f>IF(N155="zákl. přenesená",J155,0)</f>
        <v>0</v>
      </c>
      <c r="BH155" s="212">
        <f>IF(N155="sníž. přenesená",J155,0)</f>
        <v>0</v>
      </c>
      <c r="BI155" s="212">
        <f>IF(N155="nulová",J155,0)</f>
        <v>0</v>
      </c>
      <c r="BJ155" s="18" t="s">
        <v>83</v>
      </c>
      <c r="BK155" s="212">
        <f>ROUND(I155*H155,2)</f>
        <v>0</v>
      </c>
      <c r="BL155" s="18" t="s">
        <v>234</v>
      </c>
      <c r="BM155" s="211" t="s">
        <v>4536</v>
      </c>
    </row>
    <row r="156" s="10" customFormat="1">
      <c r="A156" s="10"/>
      <c r="B156" s="218"/>
      <c r="C156" s="219"/>
      <c r="D156" s="213" t="s">
        <v>199</v>
      </c>
      <c r="E156" s="220" t="s">
        <v>1</v>
      </c>
      <c r="F156" s="221" t="s">
        <v>3936</v>
      </c>
      <c r="G156" s="219"/>
      <c r="H156" s="220" t="s">
        <v>1</v>
      </c>
      <c r="I156" s="222"/>
      <c r="J156" s="219"/>
      <c r="K156" s="219"/>
      <c r="L156" s="223"/>
      <c r="M156" s="224"/>
      <c r="N156" s="225"/>
      <c r="O156" s="225"/>
      <c r="P156" s="225"/>
      <c r="Q156" s="225"/>
      <c r="R156" s="225"/>
      <c r="S156" s="225"/>
      <c r="T156" s="226"/>
      <c r="U156" s="10"/>
      <c r="V156" s="10"/>
      <c r="W156" s="10"/>
      <c r="X156" s="10"/>
      <c r="Y156" s="10"/>
      <c r="Z156" s="10"/>
      <c r="AA156" s="10"/>
      <c r="AB156" s="10"/>
      <c r="AC156" s="10"/>
      <c r="AD156" s="10"/>
      <c r="AE156" s="10"/>
      <c r="AT156" s="227" t="s">
        <v>199</v>
      </c>
      <c r="AU156" s="227" t="s">
        <v>85</v>
      </c>
      <c r="AV156" s="10" t="s">
        <v>83</v>
      </c>
      <c r="AW156" s="10" t="s">
        <v>32</v>
      </c>
      <c r="AX156" s="10" t="s">
        <v>76</v>
      </c>
      <c r="AY156" s="227" t="s">
        <v>195</v>
      </c>
    </row>
    <row r="157" s="10" customFormat="1">
      <c r="A157" s="10"/>
      <c r="B157" s="218"/>
      <c r="C157" s="219"/>
      <c r="D157" s="213" t="s">
        <v>199</v>
      </c>
      <c r="E157" s="220" t="s">
        <v>1</v>
      </c>
      <c r="F157" s="221" t="s">
        <v>4526</v>
      </c>
      <c r="G157" s="219"/>
      <c r="H157" s="220" t="s">
        <v>1</v>
      </c>
      <c r="I157" s="222"/>
      <c r="J157" s="219"/>
      <c r="K157" s="219"/>
      <c r="L157" s="223"/>
      <c r="M157" s="224"/>
      <c r="N157" s="225"/>
      <c r="O157" s="225"/>
      <c r="P157" s="225"/>
      <c r="Q157" s="225"/>
      <c r="R157" s="225"/>
      <c r="S157" s="225"/>
      <c r="T157" s="226"/>
      <c r="U157" s="10"/>
      <c r="V157" s="10"/>
      <c r="W157" s="10"/>
      <c r="X157" s="10"/>
      <c r="Y157" s="10"/>
      <c r="Z157" s="10"/>
      <c r="AA157" s="10"/>
      <c r="AB157" s="10"/>
      <c r="AC157" s="10"/>
      <c r="AD157" s="10"/>
      <c r="AE157" s="10"/>
      <c r="AT157" s="227" t="s">
        <v>199</v>
      </c>
      <c r="AU157" s="227" t="s">
        <v>85</v>
      </c>
      <c r="AV157" s="10" t="s">
        <v>83</v>
      </c>
      <c r="AW157" s="10" t="s">
        <v>32</v>
      </c>
      <c r="AX157" s="10" t="s">
        <v>76</v>
      </c>
      <c r="AY157" s="227" t="s">
        <v>195</v>
      </c>
    </row>
    <row r="158" s="11" customFormat="1">
      <c r="A158" s="11"/>
      <c r="B158" s="228"/>
      <c r="C158" s="229"/>
      <c r="D158" s="213" t="s">
        <v>199</v>
      </c>
      <c r="E158" s="230" t="s">
        <v>1</v>
      </c>
      <c r="F158" s="231" t="s">
        <v>4537</v>
      </c>
      <c r="G158" s="229"/>
      <c r="H158" s="232">
        <v>79.322000000000003</v>
      </c>
      <c r="I158" s="233"/>
      <c r="J158" s="229"/>
      <c r="K158" s="229"/>
      <c r="L158" s="234"/>
      <c r="M158" s="235"/>
      <c r="N158" s="236"/>
      <c r="O158" s="236"/>
      <c r="P158" s="236"/>
      <c r="Q158" s="236"/>
      <c r="R158" s="236"/>
      <c r="S158" s="236"/>
      <c r="T158" s="237"/>
      <c r="U158" s="11"/>
      <c r="V158" s="11"/>
      <c r="W158" s="11"/>
      <c r="X158" s="11"/>
      <c r="Y158" s="11"/>
      <c r="Z158" s="11"/>
      <c r="AA158" s="11"/>
      <c r="AB158" s="11"/>
      <c r="AC158" s="11"/>
      <c r="AD158" s="11"/>
      <c r="AE158" s="11"/>
      <c r="AT158" s="238" t="s">
        <v>199</v>
      </c>
      <c r="AU158" s="238" t="s">
        <v>85</v>
      </c>
      <c r="AV158" s="11" t="s">
        <v>85</v>
      </c>
      <c r="AW158" s="11" t="s">
        <v>32</v>
      </c>
      <c r="AX158" s="11" t="s">
        <v>76</v>
      </c>
      <c r="AY158" s="238" t="s">
        <v>195</v>
      </c>
    </row>
    <row r="159" s="15" customFormat="1">
      <c r="A159" s="15"/>
      <c r="B159" s="287"/>
      <c r="C159" s="288"/>
      <c r="D159" s="213" t="s">
        <v>199</v>
      </c>
      <c r="E159" s="289" t="s">
        <v>1</v>
      </c>
      <c r="F159" s="290" t="s">
        <v>1422</v>
      </c>
      <c r="G159" s="288"/>
      <c r="H159" s="291">
        <v>79.322000000000003</v>
      </c>
      <c r="I159" s="292"/>
      <c r="J159" s="288"/>
      <c r="K159" s="288"/>
      <c r="L159" s="293"/>
      <c r="M159" s="294"/>
      <c r="N159" s="295"/>
      <c r="O159" s="295"/>
      <c r="P159" s="295"/>
      <c r="Q159" s="295"/>
      <c r="R159" s="295"/>
      <c r="S159" s="295"/>
      <c r="T159" s="296"/>
      <c r="U159" s="15"/>
      <c r="V159" s="15"/>
      <c r="W159" s="15"/>
      <c r="X159" s="15"/>
      <c r="Y159" s="15"/>
      <c r="Z159" s="15"/>
      <c r="AA159" s="15"/>
      <c r="AB159" s="15"/>
      <c r="AC159" s="15"/>
      <c r="AD159" s="15"/>
      <c r="AE159" s="15"/>
      <c r="AT159" s="297" t="s">
        <v>199</v>
      </c>
      <c r="AU159" s="297" t="s">
        <v>85</v>
      </c>
      <c r="AV159" s="15" t="s">
        <v>234</v>
      </c>
      <c r="AW159" s="15" t="s">
        <v>32</v>
      </c>
      <c r="AX159" s="15" t="s">
        <v>76</v>
      </c>
      <c r="AY159" s="297" t="s">
        <v>195</v>
      </c>
    </row>
    <row r="160" s="10" customFormat="1">
      <c r="A160" s="10"/>
      <c r="B160" s="218"/>
      <c r="C160" s="219"/>
      <c r="D160" s="213" t="s">
        <v>199</v>
      </c>
      <c r="E160" s="220" t="s">
        <v>1</v>
      </c>
      <c r="F160" s="221" t="s">
        <v>4538</v>
      </c>
      <c r="G160" s="219"/>
      <c r="H160" s="220" t="s">
        <v>1</v>
      </c>
      <c r="I160" s="222"/>
      <c r="J160" s="219"/>
      <c r="K160" s="219"/>
      <c r="L160" s="223"/>
      <c r="M160" s="224"/>
      <c r="N160" s="225"/>
      <c r="O160" s="225"/>
      <c r="P160" s="225"/>
      <c r="Q160" s="225"/>
      <c r="R160" s="225"/>
      <c r="S160" s="225"/>
      <c r="T160" s="226"/>
      <c r="U160" s="10"/>
      <c r="V160" s="10"/>
      <c r="W160" s="10"/>
      <c r="X160" s="10"/>
      <c r="Y160" s="10"/>
      <c r="Z160" s="10"/>
      <c r="AA160" s="10"/>
      <c r="AB160" s="10"/>
      <c r="AC160" s="10"/>
      <c r="AD160" s="10"/>
      <c r="AE160" s="10"/>
      <c r="AT160" s="227" t="s">
        <v>199</v>
      </c>
      <c r="AU160" s="227" t="s">
        <v>85</v>
      </c>
      <c r="AV160" s="10" t="s">
        <v>83</v>
      </c>
      <c r="AW160" s="10" t="s">
        <v>32</v>
      </c>
      <c r="AX160" s="10" t="s">
        <v>76</v>
      </c>
      <c r="AY160" s="227" t="s">
        <v>195</v>
      </c>
    </row>
    <row r="161" s="11" customFormat="1">
      <c r="A161" s="11"/>
      <c r="B161" s="228"/>
      <c r="C161" s="229"/>
      <c r="D161" s="213" t="s">
        <v>199</v>
      </c>
      <c r="E161" s="230" t="s">
        <v>1</v>
      </c>
      <c r="F161" s="231" t="s">
        <v>4539</v>
      </c>
      <c r="G161" s="229"/>
      <c r="H161" s="232">
        <v>57.905000000000001</v>
      </c>
      <c r="I161" s="233"/>
      <c r="J161" s="229"/>
      <c r="K161" s="229"/>
      <c r="L161" s="234"/>
      <c r="M161" s="235"/>
      <c r="N161" s="236"/>
      <c r="O161" s="236"/>
      <c r="P161" s="236"/>
      <c r="Q161" s="236"/>
      <c r="R161" s="236"/>
      <c r="S161" s="236"/>
      <c r="T161" s="237"/>
      <c r="U161" s="11"/>
      <c r="V161" s="11"/>
      <c r="W161" s="11"/>
      <c r="X161" s="11"/>
      <c r="Y161" s="11"/>
      <c r="Z161" s="11"/>
      <c r="AA161" s="11"/>
      <c r="AB161" s="11"/>
      <c r="AC161" s="11"/>
      <c r="AD161" s="11"/>
      <c r="AE161" s="11"/>
      <c r="AT161" s="238" t="s">
        <v>199</v>
      </c>
      <c r="AU161" s="238" t="s">
        <v>85</v>
      </c>
      <c r="AV161" s="11" t="s">
        <v>85</v>
      </c>
      <c r="AW161" s="11" t="s">
        <v>32</v>
      </c>
      <c r="AX161" s="11" t="s">
        <v>83</v>
      </c>
      <c r="AY161" s="238" t="s">
        <v>195</v>
      </c>
    </row>
    <row r="162" s="2" customFormat="1" ht="33" customHeight="1">
      <c r="A162" s="39"/>
      <c r="B162" s="40"/>
      <c r="C162" s="200" t="s">
        <v>244</v>
      </c>
      <c r="D162" s="200" t="s">
        <v>191</v>
      </c>
      <c r="E162" s="201" t="s">
        <v>4540</v>
      </c>
      <c r="F162" s="202" t="s">
        <v>4541</v>
      </c>
      <c r="G162" s="203" t="s">
        <v>1237</v>
      </c>
      <c r="H162" s="204">
        <v>71.790999999999997</v>
      </c>
      <c r="I162" s="205"/>
      <c r="J162" s="206">
        <f>ROUND(I162*H162,2)</f>
        <v>0</v>
      </c>
      <c r="K162" s="202" t="s">
        <v>1412</v>
      </c>
      <c r="L162" s="45"/>
      <c r="M162" s="207" t="s">
        <v>1</v>
      </c>
      <c r="N162" s="208" t="s">
        <v>41</v>
      </c>
      <c r="O162" s="92"/>
      <c r="P162" s="209">
        <f>O162*H162</f>
        <v>0</v>
      </c>
      <c r="Q162" s="209">
        <v>0</v>
      </c>
      <c r="R162" s="209">
        <f>Q162*H162</f>
        <v>0</v>
      </c>
      <c r="S162" s="209">
        <v>0</v>
      </c>
      <c r="T162" s="210">
        <f>S162*H162</f>
        <v>0</v>
      </c>
      <c r="U162" s="39"/>
      <c r="V162" s="39"/>
      <c r="W162" s="39"/>
      <c r="X162" s="39"/>
      <c r="Y162" s="39"/>
      <c r="Z162" s="39"/>
      <c r="AA162" s="39"/>
      <c r="AB162" s="39"/>
      <c r="AC162" s="39"/>
      <c r="AD162" s="39"/>
      <c r="AE162" s="39"/>
      <c r="AR162" s="211" t="s">
        <v>234</v>
      </c>
      <c r="AT162" s="211" t="s">
        <v>191</v>
      </c>
      <c r="AU162" s="211" t="s">
        <v>85</v>
      </c>
      <c r="AY162" s="18" t="s">
        <v>195</v>
      </c>
      <c r="BE162" s="212">
        <f>IF(N162="základní",J162,0)</f>
        <v>0</v>
      </c>
      <c r="BF162" s="212">
        <f>IF(N162="snížená",J162,0)</f>
        <v>0</v>
      </c>
      <c r="BG162" s="212">
        <f>IF(N162="zákl. přenesená",J162,0)</f>
        <v>0</v>
      </c>
      <c r="BH162" s="212">
        <f>IF(N162="sníž. přenesená",J162,0)</f>
        <v>0</v>
      </c>
      <c r="BI162" s="212">
        <f>IF(N162="nulová",J162,0)</f>
        <v>0</v>
      </c>
      <c r="BJ162" s="18" t="s">
        <v>83</v>
      </c>
      <c r="BK162" s="212">
        <f>ROUND(I162*H162,2)</f>
        <v>0</v>
      </c>
      <c r="BL162" s="18" t="s">
        <v>234</v>
      </c>
      <c r="BM162" s="211" t="s">
        <v>4542</v>
      </c>
    </row>
    <row r="163" s="10" customFormat="1">
      <c r="A163" s="10"/>
      <c r="B163" s="218"/>
      <c r="C163" s="219"/>
      <c r="D163" s="213" t="s">
        <v>199</v>
      </c>
      <c r="E163" s="220" t="s">
        <v>1</v>
      </c>
      <c r="F163" s="221" t="s">
        <v>3936</v>
      </c>
      <c r="G163" s="219"/>
      <c r="H163" s="220" t="s">
        <v>1</v>
      </c>
      <c r="I163" s="222"/>
      <c r="J163" s="219"/>
      <c r="K163" s="219"/>
      <c r="L163" s="223"/>
      <c r="M163" s="224"/>
      <c r="N163" s="225"/>
      <c r="O163" s="225"/>
      <c r="P163" s="225"/>
      <c r="Q163" s="225"/>
      <c r="R163" s="225"/>
      <c r="S163" s="225"/>
      <c r="T163" s="226"/>
      <c r="U163" s="10"/>
      <c r="V163" s="10"/>
      <c r="W163" s="10"/>
      <c r="X163" s="10"/>
      <c r="Y163" s="10"/>
      <c r="Z163" s="10"/>
      <c r="AA163" s="10"/>
      <c r="AB163" s="10"/>
      <c r="AC163" s="10"/>
      <c r="AD163" s="10"/>
      <c r="AE163" s="10"/>
      <c r="AT163" s="227" t="s">
        <v>199</v>
      </c>
      <c r="AU163" s="227" t="s">
        <v>85</v>
      </c>
      <c r="AV163" s="10" t="s">
        <v>83</v>
      </c>
      <c r="AW163" s="10" t="s">
        <v>32</v>
      </c>
      <c r="AX163" s="10" t="s">
        <v>76</v>
      </c>
      <c r="AY163" s="227" t="s">
        <v>195</v>
      </c>
    </row>
    <row r="164" s="10" customFormat="1">
      <c r="A164" s="10"/>
      <c r="B164" s="218"/>
      <c r="C164" s="219"/>
      <c r="D164" s="213" t="s">
        <v>199</v>
      </c>
      <c r="E164" s="220" t="s">
        <v>1</v>
      </c>
      <c r="F164" s="221" t="s">
        <v>4524</v>
      </c>
      <c r="G164" s="219"/>
      <c r="H164" s="220" t="s">
        <v>1</v>
      </c>
      <c r="I164" s="222"/>
      <c r="J164" s="219"/>
      <c r="K164" s="219"/>
      <c r="L164" s="223"/>
      <c r="M164" s="224"/>
      <c r="N164" s="225"/>
      <c r="O164" s="225"/>
      <c r="P164" s="225"/>
      <c r="Q164" s="225"/>
      <c r="R164" s="225"/>
      <c r="S164" s="225"/>
      <c r="T164" s="226"/>
      <c r="U164" s="10"/>
      <c r="V164" s="10"/>
      <c r="W164" s="10"/>
      <c r="X164" s="10"/>
      <c r="Y164" s="10"/>
      <c r="Z164" s="10"/>
      <c r="AA164" s="10"/>
      <c r="AB164" s="10"/>
      <c r="AC164" s="10"/>
      <c r="AD164" s="10"/>
      <c r="AE164" s="10"/>
      <c r="AT164" s="227" t="s">
        <v>199</v>
      </c>
      <c r="AU164" s="227" t="s">
        <v>85</v>
      </c>
      <c r="AV164" s="10" t="s">
        <v>83</v>
      </c>
      <c r="AW164" s="10" t="s">
        <v>32</v>
      </c>
      <c r="AX164" s="10" t="s">
        <v>76</v>
      </c>
      <c r="AY164" s="227" t="s">
        <v>195</v>
      </c>
    </row>
    <row r="165" s="11" customFormat="1">
      <c r="A165" s="11"/>
      <c r="B165" s="228"/>
      <c r="C165" s="229"/>
      <c r="D165" s="213" t="s">
        <v>199</v>
      </c>
      <c r="E165" s="230" t="s">
        <v>1</v>
      </c>
      <c r="F165" s="231" t="s">
        <v>4543</v>
      </c>
      <c r="G165" s="229"/>
      <c r="H165" s="232">
        <v>143.58199999999999</v>
      </c>
      <c r="I165" s="233"/>
      <c r="J165" s="229"/>
      <c r="K165" s="229"/>
      <c r="L165" s="234"/>
      <c r="M165" s="235"/>
      <c r="N165" s="236"/>
      <c r="O165" s="236"/>
      <c r="P165" s="236"/>
      <c r="Q165" s="236"/>
      <c r="R165" s="236"/>
      <c r="S165" s="236"/>
      <c r="T165" s="237"/>
      <c r="U165" s="11"/>
      <c r="V165" s="11"/>
      <c r="W165" s="11"/>
      <c r="X165" s="11"/>
      <c r="Y165" s="11"/>
      <c r="Z165" s="11"/>
      <c r="AA165" s="11"/>
      <c r="AB165" s="11"/>
      <c r="AC165" s="11"/>
      <c r="AD165" s="11"/>
      <c r="AE165" s="11"/>
      <c r="AT165" s="238" t="s">
        <v>199</v>
      </c>
      <c r="AU165" s="238" t="s">
        <v>85</v>
      </c>
      <c r="AV165" s="11" t="s">
        <v>85</v>
      </c>
      <c r="AW165" s="11" t="s">
        <v>32</v>
      </c>
      <c r="AX165" s="11" t="s">
        <v>76</v>
      </c>
      <c r="AY165" s="238" t="s">
        <v>195</v>
      </c>
    </row>
    <row r="166" s="15" customFormat="1">
      <c r="A166" s="15"/>
      <c r="B166" s="287"/>
      <c r="C166" s="288"/>
      <c r="D166" s="213" t="s">
        <v>199</v>
      </c>
      <c r="E166" s="289" t="s">
        <v>1</v>
      </c>
      <c r="F166" s="290" t="s">
        <v>1422</v>
      </c>
      <c r="G166" s="288"/>
      <c r="H166" s="291">
        <v>143.58199999999999</v>
      </c>
      <c r="I166" s="292"/>
      <c r="J166" s="288"/>
      <c r="K166" s="288"/>
      <c r="L166" s="293"/>
      <c r="M166" s="294"/>
      <c r="N166" s="295"/>
      <c r="O166" s="295"/>
      <c r="P166" s="295"/>
      <c r="Q166" s="295"/>
      <c r="R166" s="295"/>
      <c r="S166" s="295"/>
      <c r="T166" s="296"/>
      <c r="U166" s="15"/>
      <c r="V166" s="15"/>
      <c r="W166" s="15"/>
      <c r="X166" s="15"/>
      <c r="Y166" s="15"/>
      <c r="Z166" s="15"/>
      <c r="AA166" s="15"/>
      <c r="AB166" s="15"/>
      <c r="AC166" s="15"/>
      <c r="AD166" s="15"/>
      <c r="AE166" s="15"/>
      <c r="AT166" s="297" t="s">
        <v>199</v>
      </c>
      <c r="AU166" s="297" t="s">
        <v>85</v>
      </c>
      <c r="AV166" s="15" t="s">
        <v>234</v>
      </c>
      <c r="AW166" s="15" t="s">
        <v>32</v>
      </c>
      <c r="AX166" s="15" t="s">
        <v>76</v>
      </c>
      <c r="AY166" s="297" t="s">
        <v>195</v>
      </c>
    </row>
    <row r="167" s="10" customFormat="1">
      <c r="A167" s="10"/>
      <c r="B167" s="218"/>
      <c r="C167" s="219"/>
      <c r="D167" s="213" t="s">
        <v>199</v>
      </c>
      <c r="E167" s="220" t="s">
        <v>1</v>
      </c>
      <c r="F167" s="221" t="s">
        <v>4544</v>
      </c>
      <c r="G167" s="219"/>
      <c r="H167" s="220" t="s">
        <v>1</v>
      </c>
      <c r="I167" s="222"/>
      <c r="J167" s="219"/>
      <c r="K167" s="219"/>
      <c r="L167" s="223"/>
      <c r="M167" s="224"/>
      <c r="N167" s="225"/>
      <c r="O167" s="225"/>
      <c r="P167" s="225"/>
      <c r="Q167" s="225"/>
      <c r="R167" s="225"/>
      <c r="S167" s="225"/>
      <c r="T167" s="226"/>
      <c r="U167" s="10"/>
      <c r="V167" s="10"/>
      <c r="W167" s="10"/>
      <c r="X167" s="10"/>
      <c r="Y167" s="10"/>
      <c r="Z167" s="10"/>
      <c r="AA167" s="10"/>
      <c r="AB167" s="10"/>
      <c r="AC167" s="10"/>
      <c r="AD167" s="10"/>
      <c r="AE167" s="10"/>
      <c r="AT167" s="227" t="s">
        <v>199</v>
      </c>
      <c r="AU167" s="227" t="s">
        <v>85</v>
      </c>
      <c r="AV167" s="10" t="s">
        <v>83</v>
      </c>
      <c r="AW167" s="10" t="s">
        <v>32</v>
      </c>
      <c r="AX167" s="10" t="s">
        <v>76</v>
      </c>
      <c r="AY167" s="227" t="s">
        <v>195</v>
      </c>
    </row>
    <row r="168" s="11" customFormat="1">
      <c r="A168" s="11"/>
      <c r="B168" s="228"/>
      <c r="C168" s="229"/>
      <c r="D168" s="213" t="s">
        <v>199</v>
      </c>
      <c r="E168" s="230" t="s">
        <v>1</v>
      </c>
      <c r="F168" s="231" t="s">
        <v>4545</v>
      </c>
      <c r="G168" s="229"/>
      <c r="H168" s="232">
        <v>71.790999999999997</v>
      </c>
      <c r="I168" s="233"/>
      <c r="J168" s="229"/>
      <c r="K168" s="229"/>
      <c r="L168" s="234"/>
      <c r="M168" s="235"/>
      <c r="N168" s="236"/>
      <c r="O168" s="236"/>
      <c r="P168" s="236"/>
      <c r="Q168" s="236"/>
      <c r="R168" s="236"/>
      <c r="S168" s="236"/>
      <c r="T168" s="237"/>
      <c r="U168" s="11"/>
      <c r="V168" s="11"/>
      <c r="W168" s="11"/>
      <c r="X168" s="11"/>
      <c r="Y168" s="11"/>
      <c r="Z168" s="11"/>
      <c r="AA168" s="11"/>
      <c r="AB168" s="11"/>
      <c r="AC168" s="11"/>
      <c r="AD168" s="11"/>
      <c r="AE168" s="11"/>
      <c r="AT168" s="238" t="s">
        <v>199</v>
      </c>
      <c r="AU168" s="238" t="s">
        <v>85</v>
      </c>
      <c r="AV168" s="11" t="s">
        <v>85</v>
      </c>
      <c r="AW168" s="11" t="s">
        <v>32</v>
      </c>
      <c r="AX168" s="11" t="s">
        <v>83</v>
      </c>
      <c r="AY168" s="238" t="s">
        <v>195</v>
      </c>
    </row>
    <row r="169" s="2" customFormat="1" ht="33" customHeight="1">
      <c r="A169" s="39"/>
      <c r="B169" s="40"/>
      <c r="C169" s="200" t="s">
        <v>248</v>
      </c>
      <c r="D169" s="200" t="s">
        <v>191</v>
      </c>
      <c r="E169" s="201" t="s">
        <v>4546</v>
      </c>
      <c r="F169" s="202" t="s">
        <v>4547</v>
      </c>
      <c r="G169" s="203" t="s">
        <v>1237</v>
      </c>
      <c r="H169" s="204">
        <v>21.417000000000002</v>
      </c>
      <c r="I169" s="205"/>
      <c r="J169" s="206">
        <f>ROUND(I169*H169,2)</f>
        <v>0</v>
      </c>
      <c r="K169" s="202" t="s">
        <v>1412</v>
      </c>
      <c r="L169" s="45"/>
      <c r="M169" s="207" t="s">
        <v>1</v>
      </c>
      <c r="N169" s="208" t="s">
        <v>41</v>
      </c>
      <c r="O169" s="92"/>
      <c r="P169" s="209">
        <f>O169*H169</f>
        <v>0</v>
      </c>
      <c r="Q169" s="209">
        <v>0</v>
      </c>
      <c r="R169" s="209">
        <f>Q169*H169</f>
        <v>0</v>
      </c>
      <c r="S169" s="209">
        <v>0</v>
      </c>
      <c r="T169" s="210">
        <f>S169*H169</f>
        <v>0</v>
      </c>
      <c r="U169" s="39"/>
      <c r="V169" s="39"/>
      <c r="W169" s="39"/>
      <c r="X169" s="39"/>
      <c r="Y169" s="39"/>
      <c r="Z169" s="39"/>
      <c r="AA169" s="39"/>
      <c r="AB169" s="39"/>
      <c r="AC169" s="39"/>
      <c r="AD169" s="39"/>
      <c r="AE169" s="39"/>
      <c r="AR169" s="211" t="s">
        <v>234</v>
      </c>
      <c r="AT169" s="211" t="s">
        <v>191</v>
      </c>
      <c r="AU169" s="211" t="s">
        <v>85</v>
      </c>
      <c r="AY169" s="18" t="s">
        <v>195</v>
      </c>
      <c r="BE169" s="212">
        <f>IF(N169="základní",J169,0)</f>
        <v>0</v>
      </c>
      <c r="BF169" s="212">
        <f>IF(N169="snížená",J169,0)</f>
        <v>0</v>
      </c>
      <c r="BG169" s="212">
        <f>IF(N169="zákl. přenesená",J169,0)</f>
        <v>0</v>
      </c>
      <c r="BH169" s="212">
        <f>IF(N169="sníž. přenesená",J169,0)</f>
        <v>0</v>
      </c>
      <c r="BI169" s="212">
        <f>IF(N169="nulová",J169,0)</f>
        <v>0</v>
      </c>
      <c r="BJ169" s="18" t="s">
        <v>83</v>
      </c>
      <c r="BK169" s="212">
        <f>ROUND(I169*H169,2)</f>
        <v>0</v>
      </c>
      <c r="BL169" s="18" t="s">
        <v>234</v>
      </c>
      <c r="BM169" s="211" t="s">
        <v>4548</v>
      </c>
    </row>
    <row r="170" s="10" customFormat="1">
      <c r="A170" s="10"/>
      <c r="B170" s="218"/>
      <c r="C170" s="219"/>
      <c r="D170" s="213" t="s">
        <v>199</v>
      </c>
      <c r="E170" s="220" t="s">
        <v>1</v>
      </c>
      <c r="F170" s="221" t="s">
        <v>3936</v>
      </c>
      <c r="G170" s="219"/>
      <c r="H170" s="220" t="s">
        <v>1</v>
      </c>
      <c r="I170" s="222"/>
      <c r="J170" s="219"/>
      <c r="K170" s="219"/>
      <c r="L170" s="223"/>
      <c r="M170" s="224"/>
      <c r="N170" s="225"/>
      <c r="O170" s="225"/>
      <c r="P170" s="225"/>
      <c r="Q170" s="225"/>
      <c r="R170" s="225"/>
      <c r="S170" s="225"/>
      <c r="T170" s="226"/>
      <c r="U170" s="10"/>
      <c r="V170" s="10"/>
      <c r="W170" s="10"/>
      <c r="X170" s="10"/>
      <c r="Y170" s="10"/>
      <c r="Z170" s="10"/>
      <c r="AA170" s="10"/>
      <c r="AB170" s="10"/>
      <c r="AC170" s="10"/>
      <c r="AD170" s="10"/>
      <c r="AE170" s="10"/>
      <c r="AT170" s="227" t="s">
        <v>199</v>
      </c>
      <c r="AU170" s="227" t="s">
        <v>85</v>
      </c>
      <c r="AV170" s="10" t="s">
        <v>83</v>
      </c>
      <c r="AW170" s="10" t="s">
        <v>32</v>
      </c>
      <c r="AX170" s="10" t="s">
        <v>76</v>
      </c>
      <c r="AY170" s="227" t="s">
        <v>195</v>
      </c>
    </row>
    <row r="171" s="10" customFormat="1">
      <c r="A171" s="10"/>
      <c r="B171" s="218"/>
      <c r="C171" s="219"/>
      <c r="D171" s="213" t="s">
        <v>199</v>
      </c>
      <c r="E171" s="220" t="s">
        <v>1</v>
      </c>
      <c r="F171" s="221" t="s">
        <v>4526</v>
      </c>
      <c r="G171" s="219"/>
      <c r="H171" s="220" t="s">
        <v>1</v>
      </c>
      <c r="I171" s="222"/>
      <c r="J171" s="219"/>
      <c r="K171" s="219"/>
      <c r="L171" s="223"/>
      <c r="M171" s="224"/>
      <c r="N171" s="225"/>
      <c r="O171" s="225"/>
      <c r="P171" s="225"/>
      <c r="Q171" s="225"/>
      <c r="R171" s="225"/>
      <c r="S171" s="225"/>
      <c r="T171" s="226"/>
      <c r="U171" s="10"/>
      <c r="V171" s="10"/>
      <c r="W171" s="10"/>
      <c r="X171" s="10"/>
      <c r="Y171" s="10"/>
      <c r="Z171" s="10"/>
      <c r="AA171" s="10"/>
      <c r="AB171" s="10"/>
      <c r="AC171" s="10"/>
      <c r="AD171" s="10"/>
      <c r="AE171" s="10"/>
      <c r="AT171" s="227" t="s">
        <v>199</v>
      </c>
      <c r="AU171" s="227" t="s">
        <v>85</v>
      </c>
      <c r="AV171" s="10" t="s">
        <v>83</v>
      </c>
      <c r="AW171" s="10" t="s">
        <v>32</v>
      </c>
      <c r="AX171" s="10" t="s">
        <v>76</v>
      </c>
      <c r="AY171" s="227" t="s">
        <v>195</v>
      </c>
    </row>
    <row r="172" s="11" customFormat="1">
      <c r="A172" s="11"/>
      <c r="B172" s="228"/>
      <c r="C172" s="229"/>
      <c r="D172" s="213" t="s">
        <v>199</v>
      </c>
      <c r="E172" s="230" t="s">
        <v>1</v>
      </c>
      <c r="F172" s="231" t="s">
        <v>4537</v>
      </c>
      <c r="G172" s="229"/>
      <c r="H172" s="232">
        <v>79.322000000000003</v>
      </c>
      <c r="I172" s="233"/>
      <c r="J172" s="229"/>
      <c r="K172" s="229"/>
      <c r="L172" s="234"/>
      <c r="M172" s="235"/>
      <c r="N172" s="236"/>
      <c r="O172" s="236"/>
      <c r="P172" s="236"/>
      <c r="Q172" s="236"/>
      <c r="R172" s="236"/>
      <c r="S172" s="236"/>
      <c r="T172" s="237"/>
      <c r="U172" s="11"/>
      <c r="V172" s="11"/>
      <c r="W172" s="11"/>
      <c r="X172" s="11"/>
      <c r="Y172" s="11"/>
      <c r="Z172" s="11"/>
      <c r="AA172" s="11"/>
      <c r="AB172" s="11"/>
      <c r="AC172" s="11"/>
      <c r="AD172" s="11"/>
      <c r="AE172" s="11"/>
      <c r="AT172" s="238" t="s">
        <v>199</v>
      </c>
      <c r="AU172" s="238" t="s">
        <v>85</v>
      </c>
      <c r="AV172" s="11" t="s">
        <v>85</v>
      </c>
      <c r="AW172" s="11" t="s">
        <v>32</v>
      </c>
      <c r="AX172" s="11" t="s">
        <v>76</v>
      </c>
      <c r="AY172" s="238" t="s">
        <v>195</v>
      </c>
    </row>
    <row r="173" s="15" customFormat="1">
      <c r="A173" s="15"/>
      <c r="B173" s="287"/>
      <c r="C173" s="288"/>
      <c r="D173" s="213" t="s">
        <v>199</v>
      </c>
      <c r="E173" s="289" t="s">
        <v>1</v>
      </c>
      <c r="F173" s="290" t="s">
        <v>1422</v>
      </c>
      <c r="G173" s="288"/>
      <c r="H173" s="291">
        <v>79.322000000000003</v>
      </c>
      <c r="I173" s="292"/>
      <c r="J173" s="288"/>
      <c r="K173" s="288"/>
      <c r="L173" s="293"/>
      <c r="M173" s="294"/>
      <c r="N173" s="295"/>
      <c r="O173" s="295"/>
      <c r="P173" s="295"/>
      <c r="Q173" s="295"/>
      <c r="R173" s="295"/>
      <c r="S173" s="295"/>
      <c r="T173" s="296"/>
      <c r="U173" s="15"/>
      <c r="V173" s="15"/>
      <c r="W173" s="15"/>
      <c r="X173" s="15"/>
      <c r="Y173" s="15"/>
      <c r="Z173" s="15"/>
      <c r="AA173" s="15"/>
      <c r="AB173" s="15"/>
      <c r="AC173" s="15"/>
      <c r="AD173" s="15"/>
      <c r="AE173" s="15"/>
      <c r="AT173" s="297" t="s">
        <v>199</v>
      </c>
      <c r="AU173" s="297" t="s">
        <v>85</v>
      </c>
      <c r="AV173" s="15" t="s">
        <v>234</v>
      </c>
      <c r="AW173" s="15" t="s">
        <v>32</v>
      </c>
      <c r="AX173" s="15" t="s">
        <v>76</v>
      </c>
      <c r="AY173" s="297" t="s">
        <v>195</v>
      </c>
    </row>
    <row r="174" s="10" customFormat="1">
      <c r="A174" s="10"/>
      <c r="B174" s="218"/>
      <c r="C174" s="219"/>
      <c r="D174" s="213" t="s">
        <v>199</v>
      </c>
      <c r="E174" s="220" t="s">
        <v>1</v>
      </c>
      <c r="F174" s="221" t="s">
        <v>4549</v>
      </c>
      <c r="G174" s="219"/>
      <c r="H174" s="220" t="s">
        <v>1</v>
      </c>
      <c r="I174" s="222"/>
      <c r="J174" s="219"/>
      <c r="K174" s="219"/>
      <c r="L174" s="223"/>
      <c r="M174" s="224"/>
      <c r="N174" s="225"/>
      <c r="O174" s="225"/>
      <c r="P174" s="225"/>
      <c r="Q174" s="225"/>
      <c r="R174" s="225"/>
      <c r="S174" s="225"/>
      <c r="T174" s="226"/>
      <c r="U174" s="10"/>
      <c r="V174" s="10"/>
      <c r="W174" s="10"/>
      <c r="X174" s="10"/>
      <c r="Y174" s="10"/>
      <c r="Z174" s="10"/>
      <c r="AA174" s="10"/>
      <c r="AB174" s="10"/>
      <c r="AC174" s="10"/>
      <c r="AD174" s="10"/>
      <c r="AE174" s="10"/>
      <c r="AT174" s="227" t="s">
        <v>199</v>
      </c>
      <c r="AU174" s="227" t="s">
        <v>85</v>
      </c>
      <c r="AV174" s="10" t="s">
        <v>83</v>
      </c>
      <c r="AW174" s="10" t="s">
        <v>32</v>
      </c>
      <c r="AX174" s="10" t="s">
        <v>76</v>
      </c>
      <c r="AY174" s="227" t="s">
        <v>195</v>
      </c>
    </row>
    <row r="175" s="11" customFormat="1">
      <c r="A175" s="11"/>
      <c r="B175" s="228"/>
      <c r="C175" s="229"/>
      <c r="D175" s="213" t="s">
        <v>199</v>
      </c>
      <c r="E175" s="230" t="s">
        <v>1</v>
      </c>
      <c r="F175" s="231" t="s">
        <v>4550</v>
      </c>
      <c r="G175" s="229"/>
      <c r="H175" s="232">
        <v>21.417000000000002</v>
      </c>
      <c r="I175" s="233"/>
      <c r="J175" s="229"/>
      <c r="K175" s="229"/>
      <c r="L175" s="234"/>
      <c r="M175" s="235"/>
      <c r="N175" s="236"/>
      <c r="O175" s="236"/>
      <c r="P175" s="236"/>
      <c r="Q175" s="236"/>
      <c r="R175" s="236"/>
      <c r="S175" s="236"/>
      <c r="T175" s="237"/>
      <c r="U175" s="11"/>
      <c r="V175" s="11"/>
      <c r="W175" s="11"/>
      <c r="X175" s="11"/>
      <c r="Y175" s="11"/>
      <c r="Z175" s="11"/>
      <c r="AA175" s="11"/>
      <c r="AB175" s="11"/>
      <c r="AC175" s="11"/>
      <c r="AD175" s="11"/>
      <c r="AE175" s="11"/>
      <c r="AT175" s="238" t="s">
        <v>199</v>
      </c>
      <c r="AU175" s="238" t="s">
        <v>85</v>
      </c>
      <c r="AV175" s="11" t="s">
        <v>85</v>
      </c>
      <c r="AW175" s="11" t="s">
        <v>32</v>
      </c>
      <c r="AX175" s="11" t="s">
        <v>83</v>
      </c>
      <c r="AY175" s="238" t="s">
        <v>195</v>
      </c>
    </row>
    <row r="176" s="2" customFormat="1" ht="33" customHeight="1">
      <c r="A176" s="39"/>
      <c r="B176" s="40"/>
      <c r="C176" s="200" t="s">
        <v>253</v>
      </c>
      <c r="D176" s="200" t="s">
        <v>191</v>
      </c>
      <c r="E176" s="201" t="s">
        <v>4551</v>
      </c>
      <c r="F176" s="202" t="s">
        <v>4552</v>
      </c>
      <c r="G176" s="203" t="s">
        <v>1237</v>
      </c>
      <c r="H176" s="204">
        <v>64.611999999999995</v>
      </c>
      <c r="I176" s="205"/>
      <c r="J176" s="206">
        <f>ROUND(I176*H176,2)</f>
        <v>0</v>
      </c>
      <c r="K176" s="202" t="s">
        <v>1412</v>
      </c>
      <c r="L176" s="45"/>
      <c r="M176" s="207" t="s">
        <v>1</v>
      </c>
      <c r="N176" s="208" t="s">
        <v>41</v>
      </c>
      <c r="O176" s="92"/>
      <c r="P176" s="209">
        <f>O176*H176</f>
        <v>0</v>
      </c>
      <c r="Q176" s="209">
        <v>0</v>
      </c>
      <c r="R176" s="209">
        <f>Q176*H176</f>
        <v>0</v>
      </c>
      <c r="S176" s="209">
        <v>0</v>
      </c>
      <c r="T176" s="210">
        <f>S176*H176</f>
        <v>0</v>
      </c>
      <c r="U176" s="39"/>
      <c r="V176" s="39"/>
      <c r="W176" s="39"/>
      <c r="X176" s="39"/>
      <c r="Y176" s="39"/>
      <c r="Z176" s="39"/>
      <c r="AA176" s="39"/>
      <c r="AB176" s="39"/>
      <c r="AC176" s="39"/>
      <c r="AD176" s="39"/>
      <c r="AE176" s="39"/>
      <c r="AR176" s="211" t="s">
        <v>234</v>
      </c>
      <c r="AT176" s="211" t="s">
        <v>191</v>
      </c>
      <c r="AU176" s="211" t="s">
        <v>85</v>
      </c>
      <c r="AY176" s="18" t="s">
        <v>195</v>
      </c>
      <c r="BE176" s="212">
        <f>IF(N176="základní",J176,0)</f>
        <v>0</v>
      </c>
      <c r="BF176" s="212">
        <f>IF(N176="snížená",J176,0)</f>
        <v>0</v>
      </c>
      <c r="BG176" s="212">
        <f>IF(N176="zákl. přenesená",J176,0)</f>
        <v>0</v>
      </c>
      <c r="BH176" s="212">
        <f>IF(N176="sníž. přenesená",J176,0)</f>
        <v>0</v>
      </c>
      <c r="BI176" s="212">
        <f>IF(N176="nulová",J176,0)</f>
        <v>0</v>
      </c>
      <c r="BJ176" s="18" t="s">
        <v>83</v>
      </c>
      <c r="BK176" s="212">
        <f>ROUND(I176*H176,2)</f>
        <v>0</v>
      </c>
      <c r="BL176" s="18" t="s">
        <v>234</v>
      </c>
      <c r="BM176" s="211" t="s">
        <v>4553</v>
      </c>
    </row>
    <row r="177" s="10" customFormat="1">
      <c r="A177" s="10"/>
      <c r="B177" s="218"/>
      <c r="C177" s="219"/>
      <c r="D177" s="213" t="s">
        <v>199</v>
      </c>
      <c r="E177" s="220" t="s">
        <v>1</v>
      </c>
      <c r="F177" s="221" t="s">
        <v>3936</v>
      </c>
      <c r="G177" s="219"/>
      <c r="H177" s="220" t="s">
        <v>1</v>
      </c>
      <c r="I177" s="222"/>
      <c r="J177" s="219"/>
      <c r="K177" s="219"/>
      <c r="L177" s="223"/>
      <c r="M177" s="224"/>
      <c r="N177" s="225"/>
      <c r="O177" s="225"/>
      <c r="P177" s="225"/>
      <c r="Q177" s="225"/>
      <c r="R177" s="225"/>
      <c r="S177" s="225"/>
      <c r="T177" s="226"/>
      <c r="U177" s="10"/>
      <c r="V177" s="10"/>
      <c r="W177" s="10"/>
      <c r="X177" s="10"/>
      <c r="Y177" s="10"/>
      <c r="Z177" s="10"/>
      <c r="AA177" s="10"/>
      <c r="AB177" s="10"/>
      <c r="AC177" s="10"/>
      <c r="AD177" s="10"/>
      <c r="AE177" s="10"/>
      <c r="AT177" s="227" t="s">
        <v>199</v>
      </c>
      <c r="AU177" s="227" t="s">
        <v>85</v>
      </c>
      <c r="AV177" s="10" t="s">
        <v>83</v>
      </c>
      <c r="AW177" s="10" t="s">
        <v>32</v>
      </c>
      <c r="AX177" s="10" t="s">
        <v>76</v>
      </c>
      <c r="AY177" s="227" t="s">
        <v>195</v>
      </c>
    </row>
    <row r="178" s="10" customFormat="1">
      <c r="A178" s="10"/>
      <c r="B178" s="218"/>
      <c r="C178" s="219"/>
      <c r="D178" s="213" t="s">
        <v>199</v>
      </c>
      <c r="E178" s="220" t="s">
        <v>1</v>
      </c>
      <c r="F178" s="221" t="s">
        <v>4524</v>
      </c>
      <c r="G178" s="219"/>
      <c r="H178" s="220" t="s">
        <v>1</v>
      </c>
      <c r="I178" s="222"/>
      <c r="J178" s="219"/>
      <c r="K178" s="219"/>
      <c r="L178" s="223"/>
      <c r="M178" s="224"/>
      <c r="N178" s="225"/>
      <c r="O178" s="225"/>
      <c r="P178" s="225"/>
      <c r="Q178" s="225"/>
      <c r="R178" s="225"/>
      <c r="S178" s="225"/>
      <c r="T178" s="226"/>
      <c r="U178" s="10"/>
      <c r="V178" s="10"/>
      <c r="W178" s="10"/>
      <c r="X178" s="10"/>
      <c r="Y178" s="10"/>
      <c r="Z178" s="10"/>
      <c r="AA178" s="10"/>
      <c r="AB178" s="10"/>
      <c r="AC178" s="10"/>
      <c r="AD178" s="10"/>
      <c r="AE178" s="10"/>
      <c r="AT178" s="227" t="s">
        <v>199</v>
      </c>
      <c r="AU178" s="227" t="s">
        <v>85</v>
      </c>
      <c r="AV178" s="10" t="s">
        <v>83</v>
      </c>
      <c r="AW178" s="10" t="s">
        <v>32</v>
      </c>
      <c r="AX178" s="10" t="s">
        <v>76</v>
      </c>
      <c r="AY178" s="227" t="s">
        <v>195</v>
      </c>
    </row>
    <row r="179" s="11" customFormat="1">
      <c r="A179" s="11"/>
      <c r="B179" s="228"/>
      <c r="C179" s="229"/>
      <c r="D179" s="213" t="s">
        <v>199</v>
      </c>
      <c r="E179" s="230" t="s">
        <v>1</v>
      </c>
      <c r="F179" s="231" t="s">
        <v>4543</v>
      </c>
      <c r="G179" s="229"/>
      <c r="H179" s="232">
        <v>143.58199999999999</v>
      </c>
      <c r="I179" s="233"/>
      <c r="J179" s="229"/>
      <c r="K179" s="229"/>
      <c r="L179" s="234"/>
      <c r="M179" s="235"/>
      <c r="N179" s="236"/>
      <c r="O179" s="236"/>
      <c r="P179" s="236"/>
      <c r="Q179" s="236"/>
      <c r="R179" s="236"/>
      <c r="S179" s="236"/>
      <c r="T179" s="237"/>
      <c r="U179" s="11"/>
      <c r="V179" s="11"/>
      <c r="W179" s="11"/>
      <c r="X179" s="11"/>
      <c r="Y179" s="11"/>
      <c r="Z179" s="11"/>
      <c r="AA179" s="11"/>
      <c r="AB179" s="11"/>
      <c r="AC179" s="11"/>
      <c r="AD179" s="11"/>
      <c r="AE179" s="11"/>
      <c r="AT179" s="238" t="s">
        <v>199</v>
      </c>
      <c r="AU179" s="238" t="s">
        <v>85</v>
      </c>
      <c r="AV179" s="11" t="s">
        <v>85</v>
      </c>
      <c r="AW179" s="11" t="s">
        <v>32</v>
      </c>
      <c r="AX179" s="11" t="s">
        <v>76</v>
      </c>
      <c r="AY179" s="238" t="s">
        <v>195</v>
      </c>
    </row>
    <row r="180" s="15" customFormat="1">
      <c r="A180" s="15"/>
      <c r="B180" s="287"/>
      <c r="C180" s="288"/>
      <c r="D180" s="213" t="s">
        <v>199</v>
      </c>
      <c r="E180" s="289" t="s">
        <v>1</v>
      </c>
      <c r="F180" s="290" t="s">
        <v>1422</v>
      </c>
      <c r="G180" s="288"/>
      <c r="H180" s="291">
        <v>143.58199999999999</v>
      </c>
      <c r="I180" s="292"/>
      <c r="J180" s="288"/>
      <c r="K180" s="288"/>
      <c r="L180" s="293"/>
      <c r="M180" s="294"/>
      <c r="N180" s="295"/>
      <c r="O180" s="295"/>
      <c r="P180" s="295"/>
      <c r="Q180" s="295"/>
      <c r="R180" s="295"/>
      <c r="S180" s="295"/>
      <c r="T180" s="296"/>
      <c r="U180" s="15"/>
      <c r="V180" s="15"/>
      <c r="W180" s="15"/>
      <c r="X180" s="15"/>
      <c r="Y180" s="15"/>
      <c r="Z180" s="15"/>
      <c r="AA180" s="15"/>
      <c r="AB180" s="15"/>
      <c r="AC180" s="15"/>
      <c r="AD180" s="15"/>
      <c r="AE180" s="15"/>
      <c r="AT180" s="297" t="s">
        <v>199</v>
      </c>
      <c r="AU180" s="297" t="s">
        <v>85</v>
      </c>
      <c r="AV180" s="15" t="s">
        <v>234</v>
      </c>
      <c r="AW180" s="15" t="s">
        <v>32</v>
      </c>
      <c r="AX180" s="15" t="s">
        <v>76</v>
      </c>
      <c r="AY180" s="297" t="s">
        <v>195</v>
      </c>
    </row>
    <row r="181" s="10" customFormat="1">
      <c r="A181" s="10"/>
      <c r="B181" s="218"/>
      <c r="C181" s="219"/>
      <c r="D181" s="213" t="s">
        <v>199</v>
      </c>
      <c r="E181" s="220" t="s">
        <v>1</v>
      </c>
      <c r="F181" s="221" t="s">
        <v>4554</v>
      </c>
      <c r="G181" s="219"/>
      <c r="H181" s="220" t="s">
        <v>1</v>
      </c>
      <c r="I181" s="222"/>
      <c r="J181" s="219"/>
      <c r="K181" s="219"/>
      <c r="L181" s="223"/>
      <c r="M181" s="224"/>
      <c r="N181" s="225"/>
      <c r="O181" s="225"/>
      <c r="P181" s="225"/>
      <c r="Q181" s="225"/>
      <c r="R181" s="225"/>
      <c r="S181" s="225"/>
      <c r="T181" s="226"/>
      <c r="U181" s="10"/>
      <c r="V181" s="10"/>
      <c r="W181" s="10"/>
      <c r="X181" s="10"/>
      <c r="Y181" s="10"/>
      <c r="Z181" s="10"/>
      <c r="AA181" s="10"/>
      <c r="AB181" s="10"/>
      <c r="AC181" s="10"/>
      <c r="AD181" s="10"/>
      <c r="AE181" s="10"/>
      <c r="AT181" s="227" t="s">
        <v>199</v>
      </c>
      <c r="AU181" s="227" t="s">
        <v>85</v>
      </c>
      <c r="AV181" s="10" t="s">
        <v>83</v>
      </c>
      <c r="AW181" s="10" t="s">
        <v>32</v>
      </c>
      <c r="AX181" s="10" t="s">
        <v>76</v>
      </c>
      <c r="AY181" s="227" t="s">
        <v>195</v>
      </c>
    </row>
    <row r="182" s="11" customFormat="1">
      <c r="A182" s="11"/>
      <c r="B182" s="228"/>
      <c r="C182" s="229"/>
      <c r="D182" s="213" t="s">
        <v>199</v>
      </c>
      <c r="E182" s="230" t="s">
        <v>1</v>
      </c>
      <c r="F182" s="231" t="s">
        <v>4555</v>
      </c>
      <c r="G182" s="229"/>
      <c r="H182" s="232">
        <v>64.611999999999995</v>
      </c>
      <c r="I182" s="233"/>
      <c r="J182" s="229"/>
      <c r="K182" s="229"/>
      <c r="L182" s="234"/>
      <c r="M182" s="235"/>
      <c r="N182" s="236"/>
      <c r="O182" s="236"/>
      <c r="P182" s="236"/>
      <c r="Q182" s="236"/>
      <c r="R182" s="236"/>
      <c r="S182" s="236"/>
      <c r="T182" s="237"/>
      <c r="U182" s="11"/>
      <c r="V182" s="11"/>
      <c r="W182" s="11"/>
      <c r="X182" s="11"/>
      <c r="Y182" s="11"/>
      <c r="Z182" s="11"/>
      <c r="AA182" s="11"/>
      <c r="AB182" s="11"/>
      <c r="AC182" s="11"/>
      <c r="AD182" s="11"/>
      <c r="AE182" s="11"/>
      <c r="AT182" s="238" t="s">
        <v>199</v>
      </c>
      <c r="AU182" s="238" t="s">
        <v>85</v>
      </c>
      <c r="AV182" s="11" t="s">
        <v>85</v>
      </c>
      <c r="AW182" s="11" t="s">
        <v>32</v>
      </c>
      <c r="AX182" s="11" t="s">
        <v>83</v>
      </c>
      <c r="AY182" s="238" t="s">
        <v>195</v>
      </c>
    </row>
    <row r="183" s="2" customFormat="1" ht="33" customHeight="1">
      <c r="A183" s="39"/>
      <c r="B183" s="40"/>
      <c r="C183" s="200" t="s">
        <v>257</v>
      </c>
      <c r="D183" s="200" t="s">
        <v>191</v>
      </c>
      <c r="E183" s="201" t="s">
        <v>4556</v>
      </c>
      <c r="F183" s="202" t="s">
        <v>4557</v>
      </c>
      <c r="G183" s="203" t="s">
        <v>1237</v>
      </c>
      <c r="H183" s="204">
        <v>7.1790000000000003</v>
      </c>
      <c r="I183" s="205"/>
      <c r="J183" s="206">
        <f>ROUND(I183*H183,2)</f>
        <v>0</v>
      </c>
      <c r="K183" s="202" t="s">
        <v>1412</v>
      </c>
      <c r="L183" s="45"/>
      <c r="M183" s="207" t="s">
        <v>1</v>
      </c>
      <c r="N183" s="208" t="s">
        <v>41</v>
      </c>
      <c r="O183" s="92"/>
      <c r="P183" s="209">
        <f>O183*H183</f>
        <v>0</v>
      </c>
      <c r="Q183" s="209">
        <v>0</v>
      </c>
      <c r="R183" s="209">
        <f>Q183*H183</f>
        <v>0</v>
      </c>
      <c r="S183" s="209">
        <v>0</v>
      </c>
      <c r="T183" s="210">
        <f>S183*H183</f>
        <v>0</v>
      </c>
      <c r="U183" s="39"/>
      <c r="V183" s="39"/>
      <c r="W183" s="39"/>
      <c r="X183" s="39"/>
      <c r="Y183" s="39"/>
      <c r="Z183" s="39"/>
      <c r="AA183" s="39"/>
      <c r="AB183" s="39"/>
      <c r="AC183" s="39"/>
      <c r="AD183" s="39"/>
      <c r="AE183" s="39"/>
      <c r="AR183" s="211" t="s">
        <v>234</v>
      </c>
      <c r="AT183" s="211" t="s">
        <v>191</v>
      </c>
      <c r="AU183" s="211" t="s">
        <v>85</v>
      </c>
      <c r="AY183" s="18" t="s">
        <v>195</v>
      </c>
      <c r="BE183" s="212">
        <f>IF(N183="základní",J183,0)</f>
        <v>0</v>
      </c>
      <c r="BF183" s="212">
        <f>IF(N183="snížená",J183,0)</f>
        <v>0</v>
      </c>
      <c r="BG183" s="212">
        <f>IF(N183="zákl. přenesená",J183,0)</f>
        <v>0</v>
      </c>
      <c r="BH183" s="212">
        <f>IF(N183="sníž. přenesená",J183,0)</f>
        <v>0</v>
      </c>
      <c r="BI183" s="212">
        <f>IF(N183="nulová",J183,0)</f>
        <v>0</v>
      </c>
      <c r="BJ183" s="18" t="s">
        <v>83</v>
      </c>
      <c r="BK183" s="212">
        <f>ROUND(I183*H183,2)</f>
        <v>0</v>
      </c>
      <c r="BL183" s="18" t="s">
        <v>234</v>
      </c>
      <c r="BM183" s="211" t="s">
        <v>4558</v>
      </c>
    </row>
    <row r="184" s="10" customFormat="1">
      <c r="A184" s="10"/>
      <c r="B184" s="218"/>
      <c r="C184" s="219"/>
      <c r="D184" s="213" t="s">
        <v>199</v>
      </c>
      <c r="E184" s="220" t="s">
        <v>1</v>
      </c>
      <c r="F184" s="221" t="s">
        <v>3936</v>
      </c>
      <c r="G184" s="219"/>
      <c r="H184" s="220" t="s">
        <v>1</v>
      </c>
      <c r="I184" s="222"/>
      <c r="J184" s="219"/>
      <c r="K184" s="219"/>
      <c r="L184" s="223"/>
      <c r="M184" s="224"/>
      <c r="N184" s="225"/>
      <c r="O184" s="225"/>
      <c r="P184" s="225"/>
      <c r="Q184" s="225"/>
      <c r="R184" s="225"/>
      <c r="S184" s="225"/>
      <c r="T184" s="226"/>
      <c r="U184" s="10"/>
      <c r="V184" s="10"/>
      <c r="W184" s="10"/>
      <c r="X184" s="10"/>
      <c r="Y184" s="10"/>
      <c r="Z184" s="10"/>
      <c r="AA184" s="10"/>
      <c r="AB184" s="10"/>
      <c r="AC184" s="10"/>
      <c r="AD184" s="10"/>
      <c r="AE184" s="10"/>
      <c r="AT184" s="227" t="s">
        <v>199</v>
      </c>
      <c r="AU184" s="227" t="s">
        <v>85</v>
      </c>
      <c r="AV184" s="10" t="s">
        <v>83</v>
      </c>
      <c r="AW184" s="10" t="s">
        <v>32</v>
      </c>
      <c r="AX184" s="10" t="s">
        <v>76</v>
      </c>
      <c r="AY184" s="227" t="s">
        <v>195</v>
      </c>
    </row>
    <row r="185" s="10" customFormat="1">
      <c r="A185" s="10"/>
      <c r="B185" s="218"/>
      <c r="C185" s="219"/>
      <c r="D185" s="213" t="s">
        <v>199</v>
      </c>
      <c r="E185" s="220" t="s">
        <v>1</v>
      </c>
      <c r="F185" s="221" t="s">
        <v>4524</v>
      </c>
      <c r="G185" s="219"/>
      <c r="H185" s="220" t="s">
        <v>1</v>
      </c>
      <c r="I185" s="222"/>
      <c r="J185" s="219"/>
      <c r="K185" s="219"/>
      <c r="L185" s="223"/>
      <c r="M185" s="224"/>
      <c r="N185" s="225"/>
      <c r="O185" s="225"/>
      <c r="P185" s="225"/>
      <c r="Q185" s="225"/>
      <c r="R185" s="225"/>
      <c r="S185" s="225"/>
      <c r="T185" s="226"/>
      <c r="U185" s="10"/>
      <c r="V185" s="10"/>
      <c r="W185" s="10"/>
      <c r="X185" s="10"/>
      <c r="Y185" s="10"/>
      <c r="Z185" s="10"/>
      <c r="AA185" s="10"/>
      <c r="AB185" s="10"/>
      <c r="AC185" s="10"/>
      <c r="AD185" s="10"/>
      <c r="AE185" s="10"/>
      <c r="AT185" s="227" t="s">
        <v>199</v>
      </c>
      <c r="AU185" s="227" t="s">
        <v>85</v>
      </c>
      <c r="AV185" s="10" t="s">
        <v>83</v>
      </c>
      <c r="AW185" s="10" t="s">
        <v>32</v>
      </c>
      <c r="AX185" s="10" t="s">
        <v>76</v>
      </c>
      <c r="AY185" s="227" t="s">
        <v>195</v>
      </c>
    </row>
    <row r="186" s="11" customFormat="1">
      <c r="A186" s="11"/>
      <c r="B186" s="228"/>
      <c r="C186" s="229"/>
      <c r="D186" s="213" t="s">
        <v>199</v>
      </c>
      <c r="E186" s="230" t="s">
        <v>1</v>
      </c>
      <c r="F186" s="231" t="s">
        <v>4543</v>
      </c>
      <c r="G186" s="229"/>
      <c r="H186" s="232">
        <v>143.58199999999999</v>
      </c>
      <c r="I186" s="233"/>
      <c r="J186" s="229"/>
      <c r="K186" s="229"/>
      <c r="L186" s="234"/>
      <c r="M186" s="235"/>
      <c r="N186" s="236"/>
      <c r="O186" s="236"/>
      <c r="P186" s="236"/>
      <c r="Q186" s="236"/>
      <c r="R186" s="236"/>
      <c r="S186" s="236"/>
      <c r="T186" s="237"/>
      <c r="U186" s="11"/>
      <c r="V186" s="11"/>
      <c r="W186" s="11"/>
      <c r="X186" s="11"/>
      <c r="Y186" s="11"/>
      <c r="Z186" s="11"/>
      <c r="AA186" s="11"/>
      <c r="AB186" s="11"/>
      <c r="AC186" s="11"/>
      <c r="AD186" s="11"/>
      <c r="AE186" s="11"/>
      <c r="AT186" s="238" t="s">
        <v>199</v>
      </c>
      <c r="AU186" s="238" t="s">
        <v>85</v>
      </c>
      <c r="AV186" s="11" t="s">
        <v>85</v>
      </c>
      <c r="AW186" s="11" t="s">
        <v>32</v>
      </c>
      <c r="AX186" s="11" t="s">
        <v>76</v>
      </c>
      <c r="AY186" s="238" t="s">
        <v>195</v>
      </c>
    </row>
    <row r="187" s="15" customFormat="1">
      <c r="A187" s="15"/>
      <c r="B187" s="287"/>
      <c r="C187" s="288"/>
      <c r="D187" s="213" t="s">
        <v>199</v>
      </c>
      <c r="E187" s="289" t="s">
        <v>1</v>
      </c>
      <c r="F187" s="290" t="s">
        <v>1422</v>
      </c>
      <c r="G187" s="288"/>
      <c r="H187" s="291">
        <v>143.58199999999999</v>
      </c>
      <c r="I187" s="292"/>
      <c r="J187" s="288"/>
      <c r="K187" s="288"/>
      <c r="L187" s="293"/>
      <c r="M187" s="294"/>
      <c r="N187" s="295"/>
      <c r="O187" s="295"/>
      <c r="P187" s="295"/>
      <c r="Q187" s="295"/>
      <c r="R187" s="295"/>
      <c r="S187" s="295"/>
      <c r="T187" s="296"/>
      <c r="U187" s="15"/>
      <c r="V187" s="15"/>
      <c r="W187" s="15"/>
      <c r="X187" s="15"/>
      <c r="Y187" s="15"/>
      <c r="Z187" s="15"/>
      <c r="AA187" s="15"/>
      <c r="AB187" s="15"/>
      <c r="AC187" s="15"/>
      <c r="AD187" s="15"/>
      <c r="AE187" s="15"/>
      <c r="AT187" s="297" t="s">
        <v>199</v>
      </c>
      <c r="AU187" s="297" t="s">
        <v>85</v>
      </c>
      <c r="AV187" s="15" t="s">
        <v>234</v>
      </c>
      <c r="AW187" s="15" t="s">
        <v>32</v>
      </c>
      <c r="AX187" s="15" t="s">
        <v>76</v>
      </c>
      <c r="AY187" s="297" t="s">
        <v>195</v>
      </c>
    </row>
    <row r="188" s="10" customFormat="1">
      <c r="A188" s="10"/>
      <c r="B188" s="218"/>
      <c r="C188" s="219"/>
      <c r="D188" s="213" t="s">
        <v>199</v>
      </c>
      <c r="E188" s="220" t="s">
        <v>1</v>
      </c>
      <c r="F188" s="221" t="s">
        <v>4559</v>
      </c>
      <c r="G188" s="219"/>
      <c r="H188" s="220" t="s">
        <v>1</v>
      </c>
      <c r="I188" s="222"/>
      <c r="J188" s="219"/>
      <c r="K188" s="219"/>
      <c r="L188" s="223"/>
      <c r="M188" s="224"/>
      <c r="N188" s="225"/>
      <c r="O188" s="225"/>
      <c r="P188" s="225"/>
      <c r="Q188" s="225"/>
      <c r="R188" s="225"/>
      <c r="S188" s="225"/>
      <c r="T188" s="226"/>
      <c r="U188" s="10"/>
      <c r="V188" s="10"/>
      <c r="W188" s="10"/>
      <c r="X188" s="10"/>
      <c r="Y188" s="10"/>
      <c r="Z188" s="10"/>
      <c r="AA188" s="10"/>
      <c r="AB188" s="10"/>
      <c r="AC188" s="10"/>
      <c r="AD188" s="10"/>
      <c r="AE188" s="10"/>
      <c r="AT188" s="227" t="s">
        <v>199</v>
      </c>
      <c r="AU188" s="227" t="s">
        <v>85</v>
      </c>
      <c r="AV188" s="10" t="s">
        <v>83</v>
      </c>
      <c r="AW188" s="10" t="s">
        <v>32</v>
      </c>
      <c r="AX188" s="10" t="s">
        <v>76</v>
      </c>
      <c r="AY188" s="227" t="s">
        <v>195</v>
      </c>
    </row>
    <row r="189" s="11" customFormat="1">
      <c r="A189" s="11"/>
      <c r="B189" s="228"/>
      <c r="C189" s="229"/>
      <c r="D189" s="213" t="s">
        <v>199</v>
      </c>
      <c r="E189" s="230" t="s">
        <v>1</v>
      </c>
      <c r="F189" s="231" t="s">
        <v>4560</v>
      </c>
      <c r="G189" s="229"/>
      <c r="H189" s="232">
        <v>7.1790000000000003</v>
      </c>
      <c r="I189" s="233"/>
      <c r="J189" s="229"/>
      <c r="K189" s="229"/>
      <c r="L189" s="234"/>
      <c r="M189" s="235"/>
      <c r="N189" s="236"/>
      <c r="O189" s="236"/>
      <c r="P189" s="236"/>
      <c r="Q189" s="236"/>
      <c r="R189" s="236"/>
      <c r="S189" s="236"/>
      <c r="T189" s="237"/>
      <c r="U189" s="11"/>
      <c r="V189" s="11"/>
      <c r="W189" s="11"/>
      <c r="X189" s="11"/>
      <c r="Y189" s="11"/>
      <c r="Z189" s="11"/>
      <c r="AA189" s="11"/>
      <c r="AB189" s="11"/>
      <c r="AC189" s="11"/>
      <c r="AD189" s="11"/>
      <c r="AE189" s="11"/>
      <c r="AT189" s="238" t="s">
        <v>199</v>
      </c>
      <c r="AU189" s="238" t="s">
        <v>85</v>
      </c>
      <c r="AV189" s="11" t="s">
        <v>85</v>
      </c>
      <c r="AW189" s="11" t="s">
        <v>32</v>
      </c>
      <c r="AX189" s="11" t="s">
        <v>83</v>
      </c>
      <c r="AY189" s="238" t="s">
        <v>195</v>
      </c>
    </row>
    <row r="190" s="2" customFormat="1" ht="21.75" customHeight="1">
      <c r="A190" s="39"/>
      <c r="B190" s="40"/>
      <c r="C190" s="200" t="s">
        <v>261</v>
      </c>
      <c r="D190" s="200" t="s">
        <v>191</v>
      </c>
      <c r="E190" s="201" t="s">
        <v>4561</v>
      </c>
      <c r="F190" s="202" t="s">
        <v>4562</v>
      </c>
      <c r="G190" s="203" t="s">
        <v>1411</v>
      </c>
      <c r="H190" s="204">
        <v>187.67599999999999</v>
      </c>
      <c r="I190" s="205"/>
      <c r="J190" s="206">
        <f>ROUND(I190*H190,2)</f>
        <v>0</v>
      </c>
      <c r="K190" s="202" t="s">
        <v>1412</v>
      </c>
      <c r="L190" s="45"/>
      <c r="M190" s="207" t="s">
        <v>1</v>
      </c>
      <c r="N190" s="208" t="s">
        <v>41</v>
      </c>
      <c r="O190" s="92"/>
      <c r="P190" s="209">
        <f>O190*H190</f>
        <v>0</v>
      </c>
      <c r="Q190" s="209">
        <v>0.00149</v>
      </c>
      <c r="R190" s="209">
        <f>Q190*H190</f>
        <v>0.27963724000000001</v>
      </c>
      <c r="S190" s="209">
        <v>0</v>
      </c>
      <c r="T190" s="210">
        <f>S190*H190</f>
        <v>0</v>
      </c>
      <c r="U190" s="39"/>
      <c r="V190" s="39"/>
      <c r="W190" s="39"/>
      <c r="X190" s="39"/>
      <c r="Y190" s="39"/>
      <c r="Z190" s="39"/>
      <c r="AA190" s="39"/>
      <c r="AB190" s="39"/>
      <c r="AC190" s="39"/>
      <c r="AD190" s="39"/>
      <c r="AE190" s="39"/>
      <c r="AR190" s="211" t="s">
        <v>234</v>
      </c>
      <c r="AT190" s="211" t="s">
        <v>191</v>
      </c>
      <c r="AU190" s="211" t="s">
        <v>85</v>
      </c>
      <c r="AY190" s="18" t="s">
        <v>195</v>
      </c>
      <c r="BE190" s="212">
        <f>IF(N190="základní",J190,0)</f>
        <v>0</v>
      </c>
      <c r="BF190" s="212">
        <f>IF(N190="snížená",J190,0)</f>
        <v>0</v>
      </c>
      <c r="BG190" s="212">
        <f>IF(N190="zákl. přenesená",J190,0)</f>
        <v>0</v>
      </c>
      <c r="BH190" s="212">
        <f>IF(N190="sníž. přenesená",J190,0)</f>
        <v>0</v>
      </c>
      <c r="BI190" s="212">
        <f>IF(N190="nulová",J190,0)</f>
        <v>0</v>
      </c>
      <c r="BJ190" s="18" t="s">
        <v>83</v>
      </c>
      <c r="BK190" s="212">
        <f>ROUND(I190*H190,2)</f>
        <v>0</v>
      </c>
      <c r="BL190" s="18" t="s">
        <v>234</v>
      </c>
      <c r="BM190" s="211" t="s">
        <v>4563</v>
      </c>
    </row>
    <row r="191" s="10" customFormat="1">
      <c r="A191" s="10"/>
      <c r="B191" s="218"/>
      <c r="C191" s="219"/>
      <c r="D191" s="213" t="s">
        <v>199</v>
      </c>
      <c r="E191" s="220" t="s">
        <v>1</v>
      </c>
      <c r="F191" s="221" t="s">
        <v>3936</v>
      </c>
      <c r="G191" s="219"/>
      <c r="H191" s="220" t="s">
        <v>1</v>
      </c>
      <c r="I191" s="222"/>
      <c r="J191" s="219"/>
      <c r="K191" s="219"/>
      <c r="L191" s="223"/>
      <c r="M191" s="224"/>
      <c r="N191" s="225"/>
      <c r="O191" s="225"/>
      <c r="P191" s="225"/>
      <c r="Q191" s="225"/>
      <c r="R191" s="225"/>
      <c r="S191" s="225"/>
      <c r="T191" s="226"/>
      <c r="U191" s="10"/>
      <c r="V191" s="10"/>
      <c r="W191" s="10"/>
      <c r="X191" s="10"/>
      <c r="Y191" s="10"/>
      <c r="Z191" s="10"/>
      <c r="AA191" s="10"/>
      <c r="AB191" s="10"/>
      <c r="AC191" s="10"/>
      <c r="AD191" s="10"/>
      <c r="AE191" s="10"/>
      <c r="AT191" s="227" t="s">
        <v>199</v>
      </c>
      <c r="AU191" s="227" t="s">
        <v>85</v>
      </c>
      <c r="AV191" s="10" t="s">
        <v>83</v>
      </c>
      <c r="AW191" s="10" t="s">
        <v>32</v>
      </c>
      <c r="AX191" s="10" t="s">
        <v>76</v>
      </c>
      <c r="AY191" s="227" t="s">
        <v>195</v>
      </c>
    </row>
    <row r="192" s="10" customFormat="1">
      <c r="A192" s="10"/>
      <c r="B192" s="218"/>
      <c r="C192" s="219"/>
      <c r="D192" s="213" t="s">
        <v>199</v>
      </c>
      <c r="E192" s="220" t="s">
        <v>1</v>
      </c>
      <c r="F192" s="221" t="s">
        <v>4524</v>
      </c>
      <c r="G192" s="219"/>
      <c r="H192" s="220" t="s">
        <v>1</v>
      </c>
      <c r="I192" s="222"/>
      <c r="J192" s="219"/>
      <c r="K192" s="219"/>
      <c r="L192" s="223"/>
      <c r="M192" s="224"/>
      <c r="N192" s="225"/>
      <c r="O192" s="225"/>
      <c r="P192" s="225"/>
      <c r="Q192" s="225"/>
      <c r="R192" s="225"/>
      <c r="S192" s="225"/>
      <c r="T192" s="226"/>
      <c r="U192" s="10"/>
      <c r="V192" s="10"/>
      <c r="W192" s="10"/>
      <c r="X192" s="10"/>
      <c r="Y192" s="10"/>
      <c r="Z192" s="10"/>
      <c r="AA192" s="10"/>
      <c r="AB192" s="10"/>
      <c r="AC192" s="10"/>
      <c r="AD192" s="10"/>
      <c r="AE192" s="10"/>
      <c r="AT192" s="227" t="s">
        <v>199</v>
      </c>
      <c r="AU192" s="227" t="s">
        <v>85</v>
      </c>
      <c r="AV192" s="10" t="s">
        <v>83</v>
      </c>
      <c r="AW192" s="10" t="s">
        <v>32</v>
      </c>
      <c r="AX192" s="10" t="s">
        <v>76</v>
      </c>
      <c r="AY192" s="227" t="s">
        <v>195</v>
      </c>
    </row>
    <row r="193" s="11" customFormat="1">
      <c r="A193" s="11"/>
      <c r="B193" s="228"/>
      <c r="C193" s="229"/>
      <c r="D193" s="213" t="s">
        <v>199</v>
      </c>
      <c r="E193" s="230" t="s">
        <v>1</v>
      </c>
      <c r="F193" s="231" t="s">
        <v>4564</v>
      </c>
      <c r="G193" s="229"/>
      <c r="H193" s="232">
        <v>110.44799999999999</v>
      </c>
      <c r="I193" s="233"/>
      <c r="J193" s="229"/>
      <c r="K193" s="229"/>
      <c r="L193" s="234"/>
      <c r="M193" s="235"/>
      <c r="N193" s="236"/>
      <c r="O193" s="236"/>
      <c r="P193" s="236"/>
      <c r="Q193" s="236"/>
      <c r="R193" s="236"/>
      <c r="S193" s="236"/>
      <c r="T193" s="237"/>
      <c r="U193" s="11"/>
      <c r="V193" s="11"/>
      <c r="W193" s="11"/>
      <c r="X193" s="11"/>
      <c r="Y193" s="11"/>
      <c r="Z193" s="11"/>
      <c r="AA193" s="11"/>
      <c r="AB193" s="11"/>
      <c r="AC193" s="11"/>
      <c r="AD193" s="11"/>
      <c r="AE193" s="11"/>
      <c r="AT193" s="238" t="s">
        <v>199</v>
      </c>
      <c r="AU193" s="238" t="s">
        <v>85</v>
      </c>
      <c r="AV193" s="11" t="s">
        <v>85</v>
      </c>
      <c r="AW193" s="11" t="s">
        <v>32</v>
      </c>
      <c r="AX193" s="11" t="s">
        <v>76</v>
      </c>
      <c r="AY193" s="238" t="s">
        <v>195</v>
      </c>
    </row>
    <row r="194" s="10" customFormat="1">
      <c r="A194" s="10"/>
      <c r="B194" s="218"/>
      <c r="C194" s="219"/>
      <c r="D194" s="213" t="s">
        <v>199</v>
      </c>
      <c r="E194" s="220" t="s">
        <v>1</v>
      </c>
      <c r="F194" s="221" t="s">
        <v>4526</v>
      </c>
      <c r="G194" s="219"/>
      <c r="H194" s="220" t="s">
        <v>1</v>
      </c>
      <c r="I194" s="222"/>
      <c r="J194" s="219"/>
      <c r="K194" s="219"/>
      <c r="L194" s="223"/>
      <c r="M194" s="224"/>
      <c r="N194" s="225"/>
      <c r="O194" s="225"/>
      <c r="P194" s="225"/>
      <c r="Q194" s="225"/>
      <c r="R194" s="225"/>
      <c r="S194" s="225"/>
      <c r="T194" s="226"/>
      <c r="U194" s="10"/>
      <c r="V194" s="10"/>
      <c r="W194" s="10"/>
      <c r="X194" s="10"/>
      <c r="Y194" s="10"/>
      <c r="Z194" s="10"/>
      <c r="AA194" s="10"/>
      <c r="AB194" s="10"/>
      <c r="AC194" s="10"/>
      <c r="AD194" s="10"/>
      <c r="AE194" s="10"/>
      <c r="AT194" s="227" t="s">
        <v>199</v>
      </c>
      <c r="AU194" s="227" t="s">
        <v>85</v>
      </c>
      <c r="AV194" s="10" t="s">
        <v>83</v>
      </c>
      <c r="AW194" s="10" t="s">
        <v>32</v>
      </c>
      <c r="AX194" s="10" t="s">
        <v>76</v>
      </c>
      <c r="AY194" s="227" t="s">
        <v>195</v>
      </c>
    </row>
    <row r="195" s="11" customFormat="1">
      <c r="A195" s="11"/>
      <c r="B195" s="228"/>
      <c r="C195" s="229"/>
      <c r="D195" s="213" t="s">
        <v>199</v>
      </c>
      <c r="E195" s="230" t="s">
        <v>1</v>
      </c>
      <c r="F195" s="231" t="s">
        <v>4565</v>
      </c>
      <c r="G195" s="229"/>
      <c r="H195" s="232">
        <v>77.227999999999994</v>
      </c>
      <c r="I195" s="233"/>
      <c r="J195" s="229"/>
      <c r="K195" s="229"/>
      <c r="L195" s="234"/>
      <c r="M195" s="235"/>
      <c r="N195" s="236"/>
      <c r="O195" s="236"/>
      <c r="P195" s="236"/>
      <c r="Q195" s="236"/>
      <c r="R195" s="236"/>
      <c r="S195" s="236"/>
      <c r="T195" s="237"/>
      <c r="U195" s="11"/>
      <c r="V195" s="11"/>
      <c r="W195" s="11"/>
      <c r="X195" s="11"/>
      <c r="Y195" s="11"/>
      <c r="Z195" s="11"/>
      <c r="AA195" s="11"/>
      <c r="AB195" s="11"/>
      <c r="AC195" s="11"/>
      <c r="AD195" s="11"/>
      <c r="AE195" s="11"/>
      <c r="AT195" s="238" t="s">
        <v>199</v>
      </c>
      <c r="AU195" s="238" t="s">
        <v>85</v>
      </c>
      <c r="AV195" s="11" t="s">
        <v>85</v>
      </c>
      <c r="AW195" s="11" t="s">
        <v>32</v>
      </c>
      <c r="AX195" s="11" t="s">
        <v>76</v>
      </c>
      <c r="AY195" s="238" t="s">
        <v>195</v>
      </c>
    </row>
    <row r="196" s="15" customFormat="1">
      <c r="A196" s="15"/>
      <c r="B196" s="287"/>
      <c r="C196" s="288"/>
      <c r="D196" s="213" t="s">
        <v>199</v>
      </c>
      <c r="E196" s="289" t="s">
        <v>1</v>
      </c>
      <c r="F196" s="290" t="s">
        <v>1422</v>
      </c>
      <c r="G196" s="288"/>
      <c r="H196" s="291">
        <v>187.67599999999999</v>
      </c>
      <c r="I196" s="292"/>
      <c r="J196" s="288"/>
      <c r="K196" s="288"/>
      <c r="L196" s="293"/>
      <c r="M196" s="294"/>
      <c r="N196" s="295"/>
      <c r="O196" s="295"/>
      <c r="P196" s="295"/>
      <c r="Q196" s="295"/>
      <c r="R196" s="295"/>
      <c r="S196" s="295"/>
      <c r="T196" s="296"/>
      <c r="U196" s="15"/>
      <c r="V196" s="15"/>
      <c r="W196" s="15"/>
      <c r="X196" s="15"/>
      <c r="Y196" s="15"/>
      <c r="Z196" s="15"/>
      <c r="AA196" s="15"/>
      <c r="AB196" s="15"/>
      <c r="AC196" s="15"/>
      <c r="AD196" s="15"/>
      <c r="AE196" s="15"/>
      <c r="AT196" s="297" t="s">
        <v>199</v>
      </c>
      <c r="AU196" s="297" t="s">
        <v>85</v>
      </c>
      <c r="AV196" s="15" t="s">
        <v>234</v>
      </c>
      <c r="AW196" s="15" t="s">
        <v>32</v>
      </c>
      <c r="AX196" s="15" t="s">
        <v>83</v>
      </c>
      <c r="AY196" s="297" t="s">
        <v>195</v>
      </c>
    </row>
    <row r="197" s="2" customFormat="1" ht="21.75" customHeight="1">
      <c r="A197" s="39"/>
      <c r="B197" s="40"/>
      <c r="C197" s="200" t="s">
        <v>265</v>
      </c>
      <c r="D197" s="200" t="s">
        <v>191</v>
      </c>
      <c r="E197" s="201" t="s">
        <v>4566</v>
      </c>
      <c r="F197" s="202" t="s">
        <v>4567</v>
      </c>
      <c r="G197" s="203" t="s">
        <v>1411</v>
      </c>
      <c r="H197" s="204">
        <v>187.67599999999999</v>
      </c>
      <c r="I197" s="205"/>
      <c r="J197" s="206">
        <f>ROUND(I197*H197,2)</f>
        <v>0</v>
      </c>
      <c r="K197" s="202" t="s">
        <v>1412</v>
      </c>
      <c r="L197" s="45"/>
      <c r="M197" s="207" t="s">
        <v>1</v>
      </c>
      <c r="N197" s="208" t="s">
        <v>41</v>
      </c>
      <c r="O197" s="92"/>
      <c r="P197" s="209">
        <f>O197*H197</f>
        <v>0</v>
      </c>
      <c r="Q197" s="209">
        <v>0</v>
      </c>
      <c r="R197" s="209">
        <f>Q197*H197</f>
        <v>0</v>
      </c>
      <c r="S197" s="209">
        <v>0</v>
      </c>
      <c r="T197" s="210">
        <f>S197*H197</f>
        <v>0</v>
      </c>
      <c r="U197" s="39"/>
      <c r="V197" s="39"/>
      <c r="W197" s="39"/>
      <c r="X197" s="39"/>
      <c r="Y197" s="39"/>
      <c r="Z197" s="39"/>
      <c r="AA197" s="39"/>
      <c r="AB197" s="39"/>
      <c r="AC197" s="39"/>
      <c r="AD197" s="39"/>
      <c r="AE197" s="39"/>
      <c r="AR197" s="211" t="s">
        <v>234</v>
      </c>
      <c r="AT197" s="211" t="s">
        <v>191</v>
      </c>
      <c r="AU197" s="211" t="s">
        <v>85</v>
      </c>
      <c r="AY197" s="18" t="s">
        <v>195</v>
      </c>
      <c r="BE197" s="212">
        <f>IF(N197="základní",J197,0)</f>
        <v>0</v>
      </c>
      <c r="BF197" s="212">
        <f>IF(N197="snížená",J197,0)</f>
        <v>0</v>
      </c>
      <c r="BG197" s="212">
        <f>IF(N197="zákl. přenesená",J197,0)</f>
        <v>0</v>
      </c>
      <c r="BH197" s="212">
        <f>IF(N197="sníž. přenesená",J197,0)</f>
        <v>0</v>
      </c>
      <c r="BI197" s="212">
        <f>IF(N197="nulová",J197,0)</f>
        <v>0</v>
      </c>
      <c r="BJ197" s="18" t="s">
        <v>83</v>
      </c>
      <c r="BK197" s="212">
        <f>ROUND(I197*H197,2)</f>
        <v>0</v>
      </c>
      <c r="BL197" s="18" t="s">
        <v>234</v>
      </c>
      <c r="BM197" s="211" t="s">
        <v>4568</v>
      </c>
    </row>
    <row r="198" s="2" customFormat="1" ht="24.15" customHeight="1">
      <c r="A198" s="39"/>
      <c r="B198" s="40"/>
      <c r="C198" s="200" t="s">
        <v>269</v>
      </c>
      <c r="D198" s="200" t="s">
        <v>191</v>
      </c>
      <c r="E198" s="201" t="s">
        <v>4569</v>
      </c>
      <c r="F198" s="202" t="s">
        <v>4570</v>
      </c>
      <c r="G198" s="203" t="s">
        <v>1237</v>
      </c>
      <c r="H198" s="204">
        <v>226.602</v>
      </c>
      <c r="I198" s="205"/>
      <c r="J198" s="206">
        <f>ROUND(I198*H198,2)</f>
        <v>0</v>
      </c>
      <c r="K198" s="202" t="s">
        <v>1412</v>
      </c>
      <c r="L198" s="45"/>
      <c r="M198" s="207" t="s">
        <v>1</v>
      </c>
      <c r="N198" s="208" t="s">
        <v>41</v>
      </c>
      <c r="O198" s="92"/>
      <c r="P198" s="209">
        <f>O198*H198</f>
        <v>0</v>
      </c>
      <c r="Q198" s="209">
        <v>0.00139</v>
      </c>
      <c r="R198" s="209">
        <f>Q198*H198</f>
        <v>0.31497678000000001</v>
      </c>
      <c r="S198" s="209">
        <v>0</v>
      </c>
      <c r="T198" s="210">
        <f>S198*H198</f>
        <v>0</v>
      </c>
      <c r="U198" s="39"/>
      <c r="V198" s="39"/>
      <c r="W198" s="39"/>
      <c r="X198" s="39"/>
      <c r="Y198" s="39"/>
      <c r="Z198" s="39"/>
      <c r="AA198" s="39"/>
      <c r="AB198" s="39"/>
      <c r="AC198" s="39"/>
      <c r="AD198" s="39"/>
      <c r="AE198" s="39"/>
      <c r="AR198" s="211" t="s">
        <v>234</v>
      </c>
      <c r="AT198" s="211" t="s">
        <v>191</v>
      </c>
      <c r="AU198" s="211" t="s">
        <v>85</v>
      </c>
      <c r="AY198" s="18" t="s">
        <v>195</v>
      </c>
      <c r="BE198" s="212">
        <f>IF(N198="základní",J198,0)</f>
        <v>0</v>
      </c>
      <c r="BF198" s="212">
        <f>IF(N198="snížená",J198,0)</f>
        <v>0</v>
      </c>
      <c r="BG198" s="212">
        <f>IF(N198="zákl. přenesená",J198,0)</f>
        <v>0</v>
      </c>
      <c r="BH198" s="212">
        <f>IF(N198="sníž. přenesená",J198,0)</f>
        <v>0</v>
      </c>
      <c r="BI198" s="212">
        <f>IF(N198="nulová",J198,0)</f>
        <v>0</v>
      </c>
      <c r="BJ198" s="18" t="s">
        <v>83</v>
      </c>
      <c r="BK198" s="212">
        <f>ROUND(I198*H198,2)</f>
        <v>0</v>
      </c>
      <c r="BL198" s="18" t="s">
        <v>234</v>
      </c>
      <c r="BM198" s="211" t="s">
        <v>4571</v>
      </c>
    </row>
    <row r="199" s="10" customFormat="1">
      <c r="A199" s="10"/>
      <c r="B199" s="218"/>
      <c r="C199" s="219"/>
      <c r="D199" s="213" t="s">
        <v>199</v>
      </c>
      <c r="E199" s="220" t="s">
        <v>1</v>
      </c>
      <c r="F199" s="221" t="s">
        <v>3936</v>
      </c>
      <c r="G199" s="219"/>
      <c r="H199" s="220" t="s">
        <v>1</v>
      </c>
      <c r="I199" s="222"/>
      <c r="J199" s="219"/>
      <c r="K199" s="219"/>
      <c r="L199" s="223"/>
      <c r="M199" s="224"/>
      <c r="N199" s="225"/>
      <c r="O199" s="225"/>
      <c r="P199" s="225"/>
      <c r="Q199" s="225"/>
      <c r="R199" s="225"/>
      <c r="S199" s="225"/>
      <c r="T199" s="226"/>
      <c r="U199" s="10"/>
      <c r="V199" s="10"/>
      <c r="W199" s="10"/>
      <c r="X199" s="10"/>
      <c r="Y199" s="10"/>
      <c r="Z199" s="10"/>
      <c r="AA199" s="10"/>
      <c r="AB199" s="10"/>
      <c r="AC199" s="10"/>
      <c r="AD199" s="10"/>
      <c r="AE199" s="10"/>
      <c r="AT199" s="227" t="s">
        <v>199</v>
      </c>
      <c r="AU199" s="227" t="s">
        <v>85</v>
      </c>
      <c r="AV199" s="10" t="s">
        <v>83</v>
      </c>
      <c r="AW199" s="10" t="s">
        <v>32</v>
      </c>
      <c r="AX199" s="10" t="s">
        <v>76</v>
      </c>
      <c r="AY199" s="227" t="s">
        <v>195</v>
      </c>
    </row>
    <row r="200" s="10" customFormat="1">
      <c r="A200" s="10"/>
      <c r="B200" s="218"/>
      <c r="C200" s="219"/>
      <c r="D200" s="213" t="s">
        <v>199</v>
      </c>
      <c r="E200" s="220" t="s">
        <v>1</v>
      </c>
      <c r="F200" s="221" t="s">
        <v>4524</v>
      </c>
      <c r="G200" s="219"/>
      <c r="H200" s="220" t="s">
        <v>1</v>
      </c>
      <c r="I200" s="222"/>
      <c r="J200" s="219"/>
      <c r="K200" s="219"/>
      <c r="L200" s="223"/>
      <c r="M200" s="224"/>
      <c r="N200" s="225"/>
      <c r="O200" s="225"/>
      <c r="P200" s="225"/>
      <c r="Q200" s="225"/>
      <c r="R200" s="225"/>
      <c r="S200" s="225"/>
      <c r="T200" s="226"/>
      <c r="U200" s="10"/>
      <c r="V200" s="10"/>
      <c r="W200" s="10"/>
      <c r="X200" s="10"/>
      <c r="Y200" s="10"/>
      <c r="Z200" s="10"/>
      <c r="AA200" s="10"/>
      <c r="AB200" s="10"/>
      <c r="AC200" s="10"/>
      <c r="AD200" s="10"/>
      <c r="AE200" s="10"/>
      <c r="AT200" s="227" t="s">
        <v>199</v>
      </c>
      <c r="AU200" s="227" t="s">
        <v>85</v>
      </c>
      <c r="AV200" s="10" t="s">
        <v>83</v>
      </c>
      <c r="AW200" s="10" t="s">
        <v>32</v>
      </c>
      <c r="AX200" s="10" t="s">
        <v>76</v>
      </c>
      <c r="AY200" s="227" t="s">
        <v>195</v>
      </c>
    </row>
    <row r="201" s="11" customFormat="1">
      <c r="A201" s="11"/>
      <c r="B201" s="228"/>
      <c r="C201" s="229"/>
      <c r="D201" s="213" t="s">
        <v>199</v>
      </c>
      <c r="E201" s="230" t="s">
        <v>1</v>
      </c>
      <c r="F201" s="231" t="s">
        <v>4543</v>
      </c>
      <c r="G201" s="229"/>
      <c r="H201" s="232">
        <v>143.58199999999999</v>
      </c>
      <c r="I201" s="233"/>
      <c r="J201" s="229"/>
      <c r="K201" s="229"/>
      <c r="L201" s="234"/>
      <c r="M201" s="235"/>
      <c r="N201" s="236"/>
      <c r="O201" s="236"/>
      <c r="P201" s="236"/>
      <c r="Q201" s="236"/>
      <c r="R201" s="236"/>
      <c r="S201" s="236"/>
      <c r="T201" s="237"/>
      <c r="U201" s="11"/>
      <c r="V201" s="11"/>
      <c r="W201" s="11"/>
      <c r="X201" s="11"/>
      <c r="Y201" s="11"/>
      <c r="Z201" s="11"/>
      <c r="AA201" s="11"/>
      <c r="AB201" s="11"/>
      <c r="AC201" s="11"/>
      <c r="AD201" s="11"/>
      <c r="AE201" s="11"/>
      <c r="AT201" s="238" t="s">
        <v>199</v>
      </c>
      <c r="AU201" s="238" t="s">
        <v>85</v>
      </c>
      <c r="AV201" s="11" t="s">
        <v>85</v>
      </c>
      <c r="AW201" s="11" t="s">
        <v>32</v>
      </c>
      <c r="AX201" s="11" t="s">
        <v>76</v>
      </c>
      <c r="AY201" s="238" t="s">
        <v>195</v>
      </c>
    </row>
    <row r="202" s="10" customFormat="1">
      <c r="A202" s="10"/>
      <c r="B202" s="218"/>
      <c r="C202" s="219"/>
      <c r="D202" s="213" t="s">
        <v>199</v>
      </c>
      <c r="E202" s="220" t="s">
        <v>1</v>
      </c>
      <c r="F202" s="221" t="s">
        <v>4526</v>
      </c>
      <c r="G202" s="219"/>
      <c r="H202" s="220" t="s">
        <v>1</v>
      </c>
      <c r="I202" s="222"/>
      <c r="J202" s="219"/>
      <c r="K202" s="219"/>
      <c r="L202" s="223"/>
      <c r="M202" s="224"/>
      <c r="N202" s="225"/>
      <c r="O202" s="225"/>
      <c r="P202" s="225"/>
      <c r="Q202" s="225"/>
      <c r="R202" s="225"/>
      <c r="S202" s="225"/>
      <c r="T202" s="226"/>
      <c r="U202" s="10"/>
      <c r="V202" s="10"/>
      <c r="W202" s="10"/>
      <c r="X202" s="10"/>
      <c r="Y202" s="10"/>
      <c r="Z202" s="10"/>
      <c r="AA202" s="10"/>
      <c r="AB202" s="10"/>
      <c r="AC202" s="10"/>
      <c r="AD202" s="10"/>
      <c r="AE202" s="10"/>
      <c r="AT202" s="227" t="s">
        <v>199</v>
      </c>
      <c r="AU202" s="227" t="s">
        <v>85</v>
      </c>
      <c r="AV202" s="10" t="s">
        <v>83</v>
      </c>
      <c r="AW202" s="10" t="s">
        <v>32</v>
      </c>
      <c r="AX202" s="10" t="s">
        <v>76</v>
      </c>
      <c r="AY202" s="227" t="s">
        <v>195</v>
      </c>
    </row>
    <row r="203" s="11" customFormat="1">
      <c r="A203" s="11"/>
      <c r="B203" s="228"/>
      <c r="C203" s="229"/>
      <c r="D203" s="213" t="s">
        <v>199</v>
      </c>
      <c r="E203" s="230" t="s">
        <v>1</v>
      </c>
      <c r="F203" s="231" t="s">
        <v>4572</v>
      </c>
      <c r="G203" s="229"/>
      <c r="H203" s="232">
        <v>83.019999999999996</v>
      </c>
      <c r="I203" s="233"/>
      <c r="J203" s="229"/>
      <c r="K203" s="229"/>
      <c r="L203" s="234"/>
      <c r="M203" s="235"/>
      <c r="N203" s="236"/>
      <c r="O203" s="236"/>
      <c r="P203" s="236"/>
      <c r="Q203" s="236"/>
      <c r="R203" s="236"/>
      <c r="S203" s="236"/>
      <c r="T203" s="237"/>
      <c r="U203" s="11"/>
      <c r="V203" s="11"/>
      <c r="W203" s="11"/>
      <c r="X203" s="11"/>
      <c r="Y203" s="11"/>
      <c r="Z203" s="11"/>
      <c r="AA203" s="11"/>
      <c r="AB203" s="11"/>
      <c r="AC203" s="11"/>
      <c r="AD203" s="11"/>
      <c r="AE203" s="11"/>
      <c r="AT203" s="238" t="s">
        <v>199</v>
      </c>
      <c r="AU203" s="238" t="s">
        <v>85</v>
      </c>
      <c r="AV203" s="11" t="s">
        <v>85</v>
      </c>
      <c r="AW203" s="11" t="s">
        <v>32</v>
      </c>
      <c r="AX203" s="11" t="s">
        <v>76</v>
      </c>
      <c r="AY203" s="238" t="s">
        <v>195</v>
      </c>
    </row>
    <row r="204" s="15" customFormat="1">
      <c r="A204" s="15"/>
      <c r="B204" s="287"/>
      <c r="C204" s="288"/>
      <c r="D204" s="213" t="s">
        <v>199</v>
      </c>
      <c r="E204" s="289" t="s">
        <v>1</v>
      </c>
      <c r="F204" s="290" t="s">
        <v>1422</v>
      </c>
      <c r="G204" s="288"/>
      <c r="H204" s="291">
        <v>226.602</v>
      </c>
      <c r="I204" s="292"/>
      <c r="J204" s="288"/>
      <c r="K204" s="288"/>
      <c r="L204" s="293"/>
      <c r="M204" s="294"/>
      <c r="N204" s="295"/>
      <c r="O204" s="295"/>
      <c r="P204" s="295"/>
      <c r="Q204" s="295"/>
      <c r="R204" s="295"/>
      <c r="S204" s="295"/>
      <c r="T204" s="296"/>
      <c r="U204" s="15"/>
      <c r="V204" s="15"/>
      <c r="W204" s="15"/>
      <c r="X204" s="15"/>
      <c r="Y204" s="15"/>
      <c r="Z204" s="15"/>
      <c r="AA204" s="15"/>
      <c r="AB204" s="15"/>
      <c r="AC204" s="15"/>
      <c r="AD204" s="15"/>
      <c r="AE204" s="15"/>
      <c r="AT204" s="297" t="s">
        <v>199</v>
      </c>
      <c r="AU204" s="297" t="s">
        <v>85</v>
      </c>
      <c r="AV204" s="15" t="s">
        <v>234</v>
      </c>
      <c r="AW204" s="15" t="s">
        <v>32</v>
      </c>
      <c r="AX204" s="15" t="s">
        <v>83</v>
      </c>
      <c r="AY204" s="297" t="s">
        <v>195</v>
      </c>
    </row>
    <row r="205" s="2" customFormat="1" ht="24.15" customHeight="1">
      <c r="A205" s="39"/>
      <c r="B205" s="40"/>
      <c r="C205" s="200" t="s">
        <v>273</v>
      </c>
      <c r="D205" s="200" t="s">
        <v>191</v>
      </c>
      <c r="E205" s="201" t="s">
        <v>4573</v>
      </c>
      <c r="F205" s="202" t="s">
        <v>4574</v>
      </c>
      <c r="G205" s="203" t="s">
        <v>1237</v>
      </c>
      <c r="H205" s="204">
        <v>226.602</v>
      </c>
      <c r="I205" s="205"/>
      <c r="J205" s="206">
        <f>ROUND(I205*H205,2)</f>
        <v>0</v>
      </c>
      <c r="K205" s="202" t="s">
        <v>1412</v>
      </c>
      <c r="L205" s="45"/>
      <c r="M205" s="207" t="s">
        <v>1</v>
      </c>
      <c r="N205" s="208" t="s">
        <v>41</v>
      </c>
      <c r="O205" s="92"/>
      <c r="P205" s="209">
        <f>O205*H205</f>
        <v>0</v>
      </c>
      <c r="Q205" s="209">
        <v>0</v>
      </c>
      <c r="R205" s="209">
        <f>Q205*H205</f>
        <v>0</v>
      </c>
      <c r="S205" s="209">
        <v>0</v>
      </c>
      <c r="T205" s="210">
        <f>S205*H205</f>
        <v>0</v>
      </c>
      <c r="U205" s="39"/>
      <c r="V205" s="39"/>
      <c r="W205" s="39"/>
      <c r="X205" s="39"/>
      <c r="Y205" s="39"/>
      <c r="Z205" s="39"/>
      <c r="AA205" s="39"/>
      <c r="AB205" s="39"/>
      <c r="AC205" s="39"/>
      <c r="AD205" s="39"/>
      <c r="AE205" s="39"/>
      <c r="AR205" s="211" t="s">
        <v>234</v>
      </c>
      <c r="AT205" s="211" t="s">
        <v>191</v>
      </c>
      <c r="AU205" s="211" t="s">
        <v>85</v>
      </c>
      <c r="AY205" s="18" t="s">
        <v>195</v>
      </c>
      <c r="BE205" s="212">
        <f>IF(N205="základní",J205,0)</f>
        <v>0</v>
      </c>
      <c r="BF205" s="212">
        <f>IF(N205="snížená",J205,0)</f>
        <v>0</v>
      </c>
      <c r="BG205" s="212">
        <f>IF(N205="zákl. přenesená",J205,0)</f>
        <v>0</v>
      </c>
      <c r="BH205" s="212">
        <f>IF(N205="sníž. přenesená",J205,0)</f>
        <v>0</v>
      </c>
      <c r="BI205" s="212">
        <f>IF(N205="nulová",J205,0)</f>
        <v>0</v>
      </c>
      <c r="BJ205" s="18" t="s">
        <v>83</v>
      </c>
      <c r="BK205" s="212">
        <f>ROUND(I205*H205,2)</f>
        <v>0</v>
      </c>
      <c r="BL205" s="18" t="s">
        <v>234</v>
      </c>
      <c r="BM205" s="211" t="s">
        <v>4575</v>
      </c>
    </row>
    <row r="206" s="2" customFormat="1" ht="24.15" customHeight="1">
      <c r="A206" s="39"/>
      <c r="B206" s="40"/>
      <c r="C206" s="200" t="s">
        <v>277</v>
      </c>
      <c r="D206" s="200" t="s">
        <v>191</v>
      </c>
      <c r="E206" s="201" t="s">
        <v>4576</v>
      </c>
      <c r="F206" s="202" t="s">
        <v>4577</v>
      </c>
      <c r="G206" s="203" t="s">
        <v>1411</v>
      </c>
      <c r="H206" s="204">
        <v>187.67599999999999</v>
      </c>
      <c r="I206" s="205"/>
      <c r="J206" s="206">
        <f>ROUND(I206*H206,2)</f>
        <v>0</v>
      </c>
      <c r="K206" s="202" t="s">
        <v>1412</v>
      </c>
      <c r="L206" s="45"/>
      <c r="M206" s="207" t="s">
        <v>1</v>
      </c>
      <c r="N206" s="208" t="s">
        <v>41</v>
      </c>
      <c r="O206" s="92"/>
      <c r="P206" s="209">
        <f>O206*H206</f>
        <v>0</v>
      </c>
      <c r="Q206" s="209">
        <v>0.0048300000000000001</v>
      </c>
      <c r="R206" s="209">
        <f>Q206*H206</f>
        <v>0.90647507999999999</v>
      </c>
      <c r="S206" s="209">
        <v>0</v>
      </c>
      <c r="T206" s="210">
        <f>S206*H206</f>
        <v>0</v>
      </c>
      <c r="U206" s="39"/>
      <c r="V206" s="39"/>
      <c r="W206" s="39"/>
      <c r="X206" s="39"/>
      <c r="Y206" s="39"/>
      <c r="Z206" s="39"/>
      <c r="AA206" s="39"/>
      <c r="AB206" s="39"/>
      <c r="AC206" s="39"/>
      <c r="AD206" s="39"/>
      <c r="AE206" s="39"/>
      <c r="AR206" s="211" t="s">
        <v>234</v>
      </c>
      <c r="AT206" s="211" t="s">
        <v>191</v>
      </c>
      <c r="AU206" s="211" t="s">
        <v>85</v>
      </c>
      <c r="AY206" s="18" t="s">
        <v>195</v>
      </c>
      <c r="BE206" s="212">
        <f>IF(N206="základní",J206,0)</f>
        <v>0</v>
      </c>
      <c r="BF206" s="212">
        <f>IF(N206="snížená",J206,0)</f>
        <v>0</v>
      </c>
      <c r="BG206" s="212">
        <f>IF(N206="zákl. přenesená",J206,0)</f>
        <v>0</v>
      </c>
      <c r="BH206" s="212">
        <f>IF(N206="sníž. přenesená",J206,0)</f>
        <v>0</v>
      </c>
      <c r="BI206" s="212">
        <f>IF(N206="nulová",J206,0)</f>
        <v>0</v>
      </c>
      <c r="BJ206" s="18" t="s">
        <v>83</v>
      </c>
      <c r="BK206" s="212">
        <f>ROUND(I206*H206,2)</f>
        <v>0</v>
      </c>
      <c r="BL206" s="18" t="s">
        <v>234</v>
      </c>
      <c r="BM206" s="211" t="s">
        <v>4578</v>
      </c>
    </row>
    <row r="207" s="10" customFormat="1">
      <c r="A207" s="10"/>
      <c r="B207" s="218"/>
      <c r="C207" s="219"/>
      <c r="D207" s="213" t="s">
        <v>199</v>
      </c>
      <c r="E207" s="220" t="s">
        <v>1</v>
      </c>
      <c r="F207" s="221" t="s">
        <v>3936</v>
      </c>
      <c r="G207" s="219"/>
      <c r="H207" s="220" t="s">
        <v>1</v>
      </c>
      <c r="I207" s="222"/>
      <c r="J207" s="219"/>
      <c r="K207" s="219"/>
      <c r="L207" s="223"/>
      <c r="M207" s="224"/>
      <c r="N207" s="225"/>
      <c r="O207" s="225"/>
      <c r="P207" s="225"/>
      <c r="Q207" s="225"/>
      <c r="R207" s="225"/>
      <c r="S207" s="225"/>
      <c r="T207" s="226"/>
      <c r="U207" s="10"/>
      <c r="V207" s="10"/>
      <c r="W207" s="10"/>
      <c r="X207" s="10"/>
      <c r="Y207" s="10"/>
      <c r="Z207" s="10"/>
      <c r="AA207" s="10"/>
      <c r="AB207" s="10"/>
      <c r="AC207" s="10"/>
      <c r="AD207" s="10"/>
      <c r="AE207" s="10"/>
      <c r="AT207" s="227" t="s">
        <v>199</v>
      </c>
      <c r="AU207" s="227" t="s">
        <v>85</v>
      </c>
      <c r="AV207" s="10" t="s">
        <v>83</v>
      </c>
      <c r="AW207" s="10" t="s">
        <v>32</v>
      </c>
      <c r="AX207" s="10" t="s">
        <v>76</v>
      </c>
      <c r="AY207" s="227" t="s">
        <v>195</v>
      </c>
    </row>
    <row r="208" s="10" customFormat="1">
      <c r="A208" s="10"/>
      <c r="B208" s="218"/>
      <c r="C208" s="219"/>
      <c r="D208" s="213" t="s">
        <v>199</v>
      </c>
      <c r="E208" s="220" t="s">
        <v>1</v>
      </c>
      <c r="F208" s="221" t="s">
        <v>4524</v>
      </c>
      <c r="G208" s="219"/>
      <c r="H208" s="220" t="s">
        <v>1</v>
      </c>
      <c r="I208" s="222"/>
      <c r="J208" s="219"/>
      <c r="K208" s="219"/>
      <c r="L208" s="223"/>
      <c r="M208" s="224"/>
      <c r="N208" s="225"/>
      <c r="O208" s="225"/>
      <c r="P208" s="225"/>
      <c r="Q208" s="225"/>
      <c r="R208" s="225"/>
      <c r="S208" s="225"/>
      <c r="T208" s="226"/>
      <c r="U208" s="10"/>
      <c r="V208" s="10"/>
      <c r="W208" s="10"/>
      <c r="X208" s="10"/>
      <c r="Y208" s="10"/>
      <c r="Z208" s="10"/>
      <c r="AA208" s="10"/>
      <c r="AB208" s="10"/>
      <c r="AC208" s="10"/>
      <c r="AD208" s="10"/>
      <c r="AE208" s="10"/>
      <c r="AT208" s="227" t="s">
        <v>199</v>
      </c>
      <c r="AU208" s="227" t="s">
        <v>85</v>
      </c>
      <c r="AV208" s="10" t="s">
        <v>83</v>
      </c>
      <c r="AW208" s="10" t="s">
        <v>32</v>
      </c>
      <c r="AX208" s="10" t="s">
        <v>76</v>
      </c>
      <c r="AY208" s="227" t="s">
        <v>195</v>
      </c>
    </row>
    <row r="209" s="11" customFormat="1">
      <c r="A209" s="11"/>
      <c r="B209" s="228"/>
      <c r="C209" s="229"/>
      <c r="D209" s="213" t="s">
        <v>199</v>
      </c>
      <c r="E209" s="230" t="s">
        <v>1</v>
      </c>
      <c r="F209" s="231" t="s">
        <v>4564</v>
      </c>
      <c r="G209" s="229"/>
      <c r="H209" s="232">
        <v>110.44799999999999</v>
      </c>
      <c r="I209" s="233"/>
      <c r="J209" s="229"/>
      <c r="K209" s="229"/>
      <c r="L209" s="234"/>
      <c r="M209" s="235"/>
      <c r="N209" s="236"/>
      <c r="O209" s="236"/>
      <c r="P209" s="236"/>
      <c r="Q209" s="236"/>
      <c r="R209" s="236"/>
      <c r="S209" s="236"/>
      <c r="T209" s="237"/>
      <c r="U209" s="11"/>
      <c r="V209" s="11"/>
      <c r="W209" s="11"/>
      <c r="X209" s="11"/>
      <c r="Y209" s="11"/>
      <c r="Z209" s="11"/>
      <c r="AA209" s="11"/>
      <c r="AB209" s="11"/>
      <c r="AC209" s="11"/>
      <c r="AD209" s="11"/>
      <c r="AE209" s="11"/>
      <c r="AT209" s="238" t="s">
        <v>199</v>
      </c>
      <c r="AU209" s="238" t="s">
        <v>85</v>
      </c>
      <c r="AV209" s="11" t="s">
        <v>85</v>
      </c>
      <c r="AW209" s="11" t="s">
        <v>32</v>
      </c>
      <c r="AX209" s="11" t="s">
        <v>76</v>
      </c>
      <c r="AY209" s="238" t="s">
        <v>195</v>
      </c>
    </row>
    <row r="210" s="10" customFormat="1">
      <c r="A210" s="10"/>
      <c r="B210" s="218"/>
      <c r="C210" s="219"/>
      <c r="D210" s="213" t="s">
        <v>199</v>
      </c>
      <c r="E210" s="220" t="s">
        <v>1</v>
      </c>
      <c r="F210" s="221" t="s">
        <v>4526</v>
      </c>
      <c r="G210" s="219"/>
      <c r="H210" s="220" t="s">
        <v>1</v>
      </c>
      <c r="I210" s="222"/>
      <c r="J210" s="219"/>
      <c r="K210" s="219"/>
      <c r="L210" s="223"/>
      <c r="M210" s="224"/>
      <c r="N210" s="225"/>
      <c r="O210" s="225"/>
      <c r="P210" s="225"/>
      <c r="Q210" s="225"/>
      <c r="R210" s="225"/>
      <c r="S210" s="225"/>
      <c r="T210" s="226"/>
      <c r="U210" s="10"/>
      <c r="V210" s="10"/>
      <c r="W210" s="10"/>
      <c r="X210" s="10"/>
      <c r="Y210" s="10"/>
      <c r="Z210" s="10"/>
      <c r="AA210" s="10"/>
      <c r="AB210" s="10"/>
      <c r="AC210" s="10"/>
      <c r="AD210" s="10"/>
      <c r="AE210" s="10"/>
      <c r="AT210" s="227" t="s">
        <v>199</v>
      </c>
      <c r="AU210" s="227" t="s">
        <v>85</v>
      </c>
      <c r="AV210" s="10" t="s">
        <v>83</v>
      </c>
      <c r="AW210" s="10" t="s">
        <v>32</v>
      </c>
      <c r="AX210" s="10" t="s">
        <v>76</v>
      </c>
      <c r="AY210" s="227" t="s">
        <v>195</v>
      </c>
    </row>
    <row r="211" s="11" customFormat="1">
      <c r="A211" s="11"/>
      <c r="B211" s="228"/>
      <c r="C211" s="229"/>
      <c r="D211" s="213" t="s">
        <v>199</v>
      </c>
      <c r="E211" s="230" t="s">
        <v>1</v>
      </c>
      <c r="F211" s="231" t="s">
        <v>4565</v>
      </c>
      <c r="G211" s="229"/>
      <c r="H211" s="232">
        <v>77.227999999999994</v>
      </c>
      <c r="I211" s="233"/>
      <c r="J211" s="229"/>
      <c r="K211" s="229"/>
      <c r="L211" s="234"/>
      <c r="M211" s="235"/>
      <c r="N211" s="236"/>
      <c r="O211" s="236"/>
      <c r="P211" s="236"/>
      <c r="Q211" s="236"/>
      <c r="R211" s="236"/>
      <c r="S211" s="236"/>
      <c r="T211" s="237"/>
      <c r="U211" s="11"/>
      <c r="V211" s="11"/>
      <c r="W211" s="11"/>
      <c r="X211" s="11"/>
      <c r="Y211" s="11"/>
      <c r="Z211" s="11"/>
      <c r="AA211" s="11"/>
      <c r="AB211" s="11"/>
      <c r="AC211" s="11"/>
      <c r="AD211" s="11"/>
      <c r="AE211" s="11"/>
      <c r="AT211" s="238" t="s">
        <v>199</v>
      </c>
      <c r="AU211" s="238" t="s">
        <v>85</v>
      </c>
      <c r="AV211" s="11" t="s">
        <v>85</v>
      </c>
      <c r="AW211" s="11" t="s">
        <v>32</v>
      </c>
      <c r="AX211" s="11" t="s">
        <v>76</v>
      </c>
      <c r="AY211" s="238" t="s">
        <v>195</v>
      </c>
    </row>
    <row r="212" s="15" customFormat="1">
      <c r="A212" s="15"/>
      <c r="B212" s="287"/>
      <c r="C212" s="288"/>
      <c r="D212" s="213" t="s">
        <v>199</v>
      </c>
      <c r="E212" s="289" t="s">
        <v>1</v>
      </c>
      <c r="F212" s="290" t="s">
        <v>1422</v>
      </c>
      <c r="G212" s="288"/>
      <c r="H212" s="291">
        <v>187.67599999999999</v>
      </c>
      <c r="I212" s="292"/>
      <c r="J212" s="288"/>
      <c r="K212" s="288"/>
      <c r="L212" s="293"/>
      <c r="M212" s="294"/>
      <c r="N212" s="295"/>
      <c r="O212" s="295"/>
      <c r="P212" s="295"/>
      <c r="Q212" s="295"/>
      <c r="R212" s="295"/>
      <c r="S212" s="295"/>
      <c r="T212" s="296"/>
      <c r="U212" s="15"/>
      <c r="V212" s="15"/>
      <c r="W212" s="15"/>
      <c r="X212" s="15"/>
      <c r="Y212" s="15"/>
      <c r="Z212" s="15"/>
      <c r="AA212" s="15"/>
      <c r="AB212" s="15"/>
      <c r="AC212" s="15"/>
      <c r="AD212" s="15"/>
      <c r="AE212" s="15"/>
      <c r="AT212" s="297" t="s">
        <v>199</v>
      </c>
      <c r="AU212" s="297" t="s">
        <v>85</v>
      </c>
      <c r="AV212" s="15" t="s">
        <v>234</v>
      </c>
      <c r="AW212" s="15" t="s">
        <v>32</v>
      </c>
      <c r="AX212" s="15" t="s">
        <v>83</v>
      </c>
      <c r="AY212" s="297" t="s">
        <v>195</v>
      </c>
    </row>
    <row r="213" s="2" customFormat="1" ht="24.15" customHeight="1">
      <c r="A213" s="39"/>
      <c r="B213" s="40"/>
      <c r="C213" s="200" t="s">
        <v>8</v>
      </c>
      <c r="D213" s="200" t="s">
        <v>191</v>
      </c>
      <c r="E213" s="201" t="s">
        <v>4579</v>
      </c>
      <c r="F213" s="202" t="s">
        <v>4580</v>
      </c>
      <c r="G213" s="203" t="s">
        <v>1411</v>
      </c>
      <c r="H213" s="204">
        <v>187.67599999999999</v>
      </c>
      <c r="I213" s="205"/>
      <c r="J213" s="206">
        <f>ROUND(I213*H213,2)</f>
        <v>0</v>
      </c>
      <c r="K213" s="202" t="s">
        <v>1412</v>
      </c>
      <c r="L213" s="45"/>
      <c r="M213" s="207" t="s">
        <v>1</v>
      </c>
      <c r="N213" s="208" t="s">
        <v>41</v>
      </c>
      <c r="O213" s="92"/>
      <c r="P213" s="209">
        <f>O213*H213</f>
        <v>0</v>
      </c>
      <c r="Q213" s="209">
        <v>0</v>
      </c>
      <c r="R213" s="209">
        <f>Q213*H213</f>
        <v>0</v>
      </c>
      <c r="S213" s="209">
        <v>0</v>
      </c>
      <c r="T213" s="210">
        <f>S213*H213</f>
        <v>0</v>
      </c>
      <c r="U213" s="39"/>
      <c r="V213" s="39"/>
      <c r="W213" s="39"/>
      <c r="X213" s="39"/>
      <c r="Y213" s="39"/>
      <c r="Z213" s="39"/>
      <c r="AA213" s="39"/>
      <c r="AB213" s="39"/>
      <c r="AC213" s="39"/>
      <c r="AD213" s="39"/>
      <c r="AE213" s="39"/>
      <c r="AR213" s="211" t="s">
        <v>234</v>
      </c>
      <c r="AT213" s="211" t="s">
        <v>191</v>
      </c>
      <c r="AU213" s="211" t="s">
        <v>85</v>
      </c>
      <c r="AY213" s="18" t="s">
        <v>195</v>
      </c>
      <c r="BE213" s="212">
        <f>IF(N213="základní",J213,0)</f>
        <v>0</v>
      </c>
      <c r="BF213" s="212">
        <f>IF(N213="snížená",J213,0)</f>
        <v>0</v>
      </c>
      <c r="BG213" s="212">
        <f>IF(N213="zákl. přenesená",J213,0)</f>
        <v>0</v>
      </c>
      <c r="BH213" s="212">
        <f>IF(N213="sníž. přenesená",J213,0)</f>
        <v>0</v>
      </c>
      <c r="BI213" s="212">
        <f>IF(N213="nulová",J213,0)</f>
        <v>0</v>
      </c>
      <c r="BJ213" s="18" t="s">
        <v>83</v>
      </c>
      <c r="BK213" s="212">
        <f>ROUND(I213*H213,2)</f>
        <v>0</v>
      </c>
      <c r="BL213" s="18" t="s">
        <v>234</v>
      </c>
      <c r="BM213" s="211" t="s">
        <v>4581</v>
      </c>
    </row>
    <row r="214" s="2" customFormat="1" ht="33" customHeight="1">
      <c r="A214" s="39"/>
      <c r="B214" s="40"/>
      <c r="C214" s="200" t="s">
        <v>284</v>
      </c>
      <c r="D214" s="200" t="s">
        <v>191</v>
      </c>
      <c r="E214" s="201" t="s">
        <v>4582</v>
      </c>
      <c r="F214" s="202" t="s">
        <v>4583</v>
      </c>
      <c r="G214" s="203" t="s">
        <v>1237</v>
      </c>
      <c r="H214" s="204">
        <v>174.804</v>
      </c>
      <c r="I214" s="205"/>
      <c r="J214" s="206">
        <f>ROUND(I214*H214,2)</f>
        <v>0</v>
      </c>
      <c r="K214" s="202" t="s">
        <v>1412</v>
      </c>
      <c r="L214" s="45"/>
      <c r="M214" s="207" t="s">
        <v>1</v>
      </c>
      <c r="N214" s="208" t="s">
        <v>41</v>
      </c>
      <c r="O214" s="92"/>
      <c r="P214" s="209">
        <f>O214*H214</f>
        <v>0</v>
      </c>
      <c r="Q214" s="209">
        <v>0</v>
      </c>
      <c r="R214" s="209">
        <f>Q214*H214</f>
        <v>0</v>
      </c>
      <c r="S214" s="209">
        <v>0</v>
      </c>
      <c r="T214" s="210">
        <f>S214*H214</f>
        <v>0</v>
      </c>
      <c r="U214" s="39"/>
      <c r="V214" s="39"/>
      <c r="W214" s="39"/>
      <c r="X214" s="39"/>
      <c r="Y214" s="39"/>
      <c r="Z214" s="39"/>
      <c r="AA214" s="39"/>
      <c r="AB214" s="39"/>
      <c r="AC214" s="39"/>
      <c r="AD214" s="39"/>
      <c r="AE214" s="39"/>
      <c r="AR214" s="211" t="s">
        <v>234</v>
      </c>
      <c r="AT214" s="211" t="s">
        <v>191</v>
      </c>
      <c r="AU214" s="211" t="s">
        <v>85</v>
      </c>
      <c r="AY214" s="18" t="s">
        <v>195</v>
      </c>
      <c r="BE214" s="212">
        <f>IF(N214="základní",J214,0)</f>
        <v>0</v>
      </c>
      <c r="BF214" s="212">
        <f>IF(N214="snížená",J214,0)</f>
        <v>0</v>
      </c>
      <c r="BG214" s="212">
        <f>IF(N214="zákl. přenesená",J214,0)</f>
        <v>0</v>
      </c>
      <c r="BH214" s="212">
        <f>IF(N214="sníž. přenesená",J214,0)</f>
        <v>0</v>
      </c>
      <c r="BI214" s="212">
        <f>IF(N214="nulová",J214,0)</f>
        <v>0</v>
      </c>
      <c r="BJ214" s="18" t="s">
        <v>83</v>
      </c>
      <c r="BK214" s="212">
        <f>ROUND(I214*H214,2)</f>
        <v>0</v>
      </c>
      <c r="BL214" s="18" t="s">
        <v>234</v>
      </c>
      <c r="BM214" s="211" t="s">
        <v>4584</v>
      </c>
    </row>
    <row r="215" s="10" customFormat="1">
      <c r="A215" s="10"/>
      <c r="B215" s="218"/>
      <c r="C215" s="219"/>
      <c r="D215" s="213" t="s">
        <v>199</v>
      </c>
      <c r="E215" s="220" t="s">
        <v>1</v>
      </c>
      <c r="F215" s="221" t="s">
        <v>3936</v>
      </c>
      <c r="G215" s="219"/>
      <c r="H215" s="220" t="s">
        <v>1</v>
      </c>
      <c r="I215" s="222"/>
      <c r="J215" s="219"/>
      <c r="K215" s="219"/>
      <c r="L215" s="223"/>
      <c r="M215" s="224"/>
      <c r="N215" s="225"/>
      <c r="O215" s="225"/>
      <c r="P215" s="225"/>
      <c r="Q215" s="225"/>
      <c r="R215" s="225"/>
      <c r="S215" s="225"/>
      <c r="T215" s="226"/>
      <c r="U215" s="10"/>
      <c r="V215" s="10"/>
      <c r="W215" s="10"/>
      <c r="X215" s="10"/>
      <c r="Y215" s="10"/>
      <c r="Z215" s="10"/>
      <c r="AA215" s="10"/>
      <c r="AB215" s="10"/>
      <c r="AC215" s="10"/>
      <c r="AD215" s="10"/>
      <c r="AE215" s="10"/>
      <c r="AT215" s="227" t="s">
        <v>199</v>
      </c>
      <c r="AU215" s="227" t="s">
        <v>85</v>
      </c>
      <c r="AV215" s="10" t="s">
        <v>83</v>
      </c>
      <c r="AW215" s="10" t="s">
        <v>32</v>
      </c>
      <c r="AX215" s="10" t="s">
        <v>76</v>
      </c>
      <c r="AY215" s="227" t="s">
        <v>195</v>
      </c>
    </row>
    <row r="216" s="10" customFormat="1">
      <c r="A216" s="10"/>
      <c r="B216" s="218"/>
      <c r="C216" s="219"/>
      <c r="D216" s="213" t="s">
        <v>199</v>
      </c>
      <c r="E216" s="220" t="s">
        <v>1</v>
      </c>
      <c r="F216" s="221" t="s">
        <v>4524</v>
      </c>
      <c r="G216" s="219"/>
      <c r="H216" s="220" t="s">
        <v>1</v>
      </c>
      <c r="I216" s="222"/>
      <c r="J216" s="219"/>
      <c r="K216" s="219"/>
      <c r="L216" s="223"/>
      <c r="M216" s="224"/>
      <c r="N216" s="225"/>
      <c r="O216" s="225"/>
      <c r="P216" s="225"/>
      <c r="Q216" s="225"/>
      <c r="R216" s="225"/>
      <c r="S216" s="225"/>
      <c r="T216" s="226"/>
      <c r="U216" s="10"/>
      <c r="V216" s="10"/>
      <c r="W216" s="10"/>
      <c r="X216" s="10"/>
      <c r="Y216" s="10"/>
      <c r="Z216" s="10"/>
      <c r="AA216" s="10"/>
      <c r="AB216" s="10"/>
      <c r="AC216" s="10"/>
      <c r="AD216" s="10"/>
      <c r="AE216" s="10"/>
      <c r="AT216" s="227" t="s">
        <v>199</v>
      </c>
      <c r="AU216" s="227" t="s">
        <v>85</v>
      </c>
      <c r="AV216" s="10" t="s">
        <v>83</v>
      </c>
      <c r="AW216" s="10" t="s">
        <v>32</v>
      </c>
      <c r="AX216" s="10" t="s">
        <v>76</v>
      </c>
      <c r="AY216" s="227" t="s">
        <v>195</v>
      </c>
    </row>
    <row r="217" s="11" customFormat="1">
      <c r="A217" s="11"/>
      <c r="B217" s="228"/>
      <c r="C217" s="229"/>
      <c r="D217" s="213" t="s">
        <v>199</v>
      </c>
      <c r="E217" s="230" t="s">
        <v>1</v>
      </c>
      <c r="F217" s="231" t="s">
        <v>4585</v>
      </c>
      <c r="G217" s="229"/>
      <c r="H217" s="232">
        <v>95.481999999999999</v>
      </c>
      <c r="I217" s="233"/>
      <c r="J217" s="229"/>
      <c r="K217" s="229"/>
      <c r="L217" s="234"/>
      <c r="M217" s="235"/>
      <c r="N217" s="236"/>
      <c r="O217" s="236"/>
      <c r="P217" s="236"/>
      <c r="Q217" s="236"/>
      <c r="R217" s="236"/>
      <c r="S217" s="236"/>
      <c r="T217" s="237"/>
      <c r="U217" s="11"/>
      <c r="V217" s="11"/>
      <c r="W217" s="11"/>
      <c r="X217" s="11"/>
      <c r="Y217" s="11"/>
      <c r="Z217" s="11"/>
      <c r="AA217" s="11"/>
      <c r="AB217" s="11"/>
      <c r="AC217" s="11"/>
      <c r="AD217" s="11"/>
      <c r="AE217" s="11"/>
      <c r="AT217" s="238" t="s">
        <v>199</v>
      </c>
      <c r="AU217" s="238" t="s">
        <v>85</v>
      </c>
      <c r="AV217" s="11" t="s">
        <v>85</v>
      </c>
      <c r="AW217" s="11" t="s">
        <v>32</v>
      </c>
      <c r="AX217" s="11" t="s">
        <v>76</v>
      </c>
      <c r="AY217" s="238" t="s">
        <v>195</v>
      </c>
    </row>
    <row r="218" s="10" customFormat="1">
      <c r="A218" s="10"/>
      <c r="B218" s="218"/>
      <c r="C218" s="219"/>
      <c r="D218" s="213" t="s">
        <v>199</v>
      </c>
      <c r="E218" s="220" t="s">
        <v>1</v>
      </c>
      <c r="F218" s="221" t="s">
        <v>4586</v>
      </c>
      <c r="G218" s="219"/>
      <c r="H218" s="220" t="s">
        <v>1</v>
      </c>
      <c r="I218" s="222"/>
      <c r="J218" s="219"/>
      <c r="K218" s="219"/>
      <c r="L218" s="223"/>
      <c r="M218" s="224"/>
      <c r="N218" s="225"/>
      <c r="O218" s="225"/>
      <c r="P218" s="225"/>
      <c r="Q218" s="225"/>
      <c r="R218" s="225"/>
      <c r="S218" s="225"/>
      <c r="T218" s="226"/>
      <c r="U218" s="10"/>
      <c r="V218" s="10"/>
      <c r="W218" s="10"/>
      <c r="X218" s="10"/>
      <c r="Y218" s="10"/>
      <c r="Z218" s="10"/>
      <c r="AA218" s="10"/>
      <c r="AB218" s="10"/>
      <c r="AC218" s="10"/>
      <c r="AD218" s="10"/>
      <c r="AE218" s="10"/>
      <c r="AT218" s="227" t="s">
        <v>199</v>
      </c>
      <c r="AU218" s="227" t="s">
        <v>85</v>
      </c>
      <c r="AV218" s="10" t="s">
        <v>83</v>
      </c>
      <c r="AW218" s="10" t="s">
        <v>32</v>
      </c>
      <c r="AX218" s="10" t="s">
        <v>76</v>
      </c>
      <c r="AY218" s="227" t="s">
        <v>195</v>
      </c>
    </row>
    <row r="219" s="10" customFormat="1">
      <c r="A219" s="10"/>
      <c r="B219" s="218"/>
      <c r="C219" s="219"/>
      <c r="D219" s="213" t="s">
        <v>199</v>
      </c>
      <c r="E219" s="220" t="s">
        <v>1</v>
      </c>
      <c r="F219" s="221" t="s">
        <v>4526</v>
      </c>
      <c r="G219" s="219"/>
      <c r="H219" s="220" t="s">
        <v>1</v>
      </c>
      <c r="I219" s="222"/>
      <c r="J219" s="219"/>
      <c r="K219" s="219"/>
      <c r="L219" s="223"/>
      <c r="M219" s="224"/>
      <c r="N219" s="225"/>
      <c r="O219" s="225"/>
      <c r="P219" s="225"/>
      <c r="Q219" s="225"/>
      <c r="R219" s="225"/>
      <c r="S219" s="225"/>
      <c r="T219" s="226"/>
      <c r="U219" s="10"/>
      <c r="V219" s="10"/>
      <c r="W219" s="10"/>
      <c r="X219" s="10"/>
      <c r="Y219" s="10"/>
      <c r="Z219" s="10"/>
      <c r="AA219" s="10"/>
      <c r="AB219" s="10"/>
      <c r="AC219" s="10"/>
      <c r="AD219" s="10"/>
      <c r="AE219" s="10"/>
      <c r="AT219" s="227" t="s">
        <v>199</v>
      </c>
      <c r="AU219" s="227" t="s">
        <v>85</v>
      </c>
      <c r="AV219" s="10" t="s">
        <v>83</v>
      </c>
      <c r="AW219" s="10" t="s">
        <v>32</v>
      </c>
      <c r="AX219" s="10" t="s">
        <v>76</v>
      </c>
      <c r="AY219" s="227" t="s">
        <v>195</v>
      </c>
    </row>
    <row r="220" s="11" customFormat="1">
      <c r="A220" s="11"/>
      <c r="B220" s="228"/>
      <c r="C220" s="229"/>
      <c r="D220" s="213" t="s">
        <v>199</v>
      </c>
      <c r="E220" s="230" t="s">
        <v>1</v>
      </c>
      <c r="F220" s="231" t="s">
        <v>4587</v>
      </c>
      <c r="G220" s="229"/>
      <c r="H220" s="232">
        <v>79.322000000000003</v>
      </c>
      <c r="I220" s="233"/>
      <c r="J220" s="229"/>
      <c r="K220" s="229"/>
      <c r="L220" s="234"/>
      <c r="M220" s="235"/>
      <c r="N220" s="236"/>
      <c r="O220" s="236"/>
      <c r="P220" s="236"/>
      <c r="Q220" s="236"/>
      <c r="R220" s="236"/>
      <c r="S220" s="236"/>
      <c r="T220" s="237"/>
      <c r="U220" s="11"/>
      <c r="V220" s="11"/>
      <c r="W220" s="11"/>
      <c r="X220" s="11"/>
      <c r="Y220" s="11"/>
      <c r="Z220" s="11"/>
      <c r="AA220" s="11"/>
      <c r="AB220" s="11"/>
      <c r="AC220" s="11"/>
      <c r="AD220" s="11"/>
      <c r="AE220" s="11"/>
      <c r="AT220" s="238" t="s">
        <v>199</v>
      </c>
      <c r="AU220" s="238" t="s">
        <v>85</v>
      </c>
      <c r="AV220" s="11" t="s">
        <v>85</v>
      </c>
      <c r="AW220" s="11" t="s">
        <v>32</v>
      </c>
      <c r="AX220" s="11" t="s">
        <v>76</v>
      </c>
      <c r="AY220" s="238" t="s">
        <v>195</v>
      </c>
    </row>
    <row r="221" s="10" customFormat="1">
      <c r="A221" s="10"/>
      <c r="B221" s="218"/>
      <c r="C221" s="219"/>
      <c r="D221" s="213" t="s">
        <v>199</v>
      </c>
      <c r="E221" s="220" t="s">
        <v>1</v>
      </c>
      <c r="F221" s="221" t="s">
        <v>4588</v>
      </c>
      <c r="G221" s="219"/>
      <c r="H221" s="220" t="s">
        <v>1</v>
      </c>
      <c r="I221" s="222"/>
      <c r="J221" s="219"/>
      <c r="K221" s="219"/>
      <c r="L221" s="223"/>
      <c r="M221" s="224"/>
      <c r="N221" s="225"/>
      <c r="O221" s="225"/>
      <c r="P221" s="225"/>
      <c r="Q221" s="225"/>
      <c r="R221" s="225"/>
      <c r="S221" s="225"/>
      <c r="T221" s="226"/>
      <c r="U221" s="10"/>
      <c r="V221" s="10"/>
      <c r="W221" s="10"/>
      <c r="X221" s="10"/>
      <c r="Y221" s="10"/>
      <c r="Z221" s="10"/>
      <c r="AA221" s="10"/>
      <c r="AB221" s="10"/>
      <c r="AC221" s="10"/>
      <c r="AD221" s="10"/>
      <c r="AE221" s="10"/>
      <c r="AT221" s="227" t="s">
        <v>199</v>
      </c>
      <c r="AU221" s="227" t="s">
        <v>85</v>
      </c>
      <c r="AV221" s="10" t="s">
        <v>83</v>
      </c>
      <c r="AW221" s="10" t="s">
        <v>32</v>
      </c>
      <c r="AX221" s="10" t="s">
        <v>76</v>
      </c>
      <c r="AY221" s="227" t="s">
        <v>195</v>
      </c>
    </row>
    <row r="222" s="15" customFormat="1">
      <c r="A222" s="15"/>
      <c r="B222" s="287"/>
      <c r="C222" s="288"/>
      <c r="D222" s="213" t="s">
        <v>199</v>
      </c>
      <c r="E222" s="289" t="s">
        <v>1</v>
      </c>
      <c r="F222" s="290" t="s">
        <v>1422</v>
      </c>
      <c r="G222" s="288"/>
      <c r="H222" s="291">
        <v>174.804</v>
      </c>
      <c r="I222" s="292"/>
      <c r="J222" s="288"/>
      <c r="K222" s="288"/>
      <c r="L222" s="293"/>
      <c r="M222" s="294"/>
      <c r="N222" s="295"/>
      <c r="O222" s="295"/>
      <c r="P222" s="295"/>
      <c r="Q222" s="295"/>
      <c r="R222" s="295"/>
      <c r="S222" s="295"/>
      <c r="T222" s="296"/>
      <c r="U222" s="15"/>
      <c r="V222" s="15"/>
      <c r="W222" s="15"/>
      <c r="X222" s="15"/>
      <c r="Y222" s="15"/>
      <c r="Z222" s="15"/>
      <c r="AA222" s="15"/>
      <c r="AB222" s="15"/>
      <c r="AC222" s="15"/>
      <c r="AD222" s="15"/>
      <c r="AE222" s="15"/>
      <c r="AT222" s="297" t="s">
        <v>199</v>
      </c>
      <c r="AU222" s="297" t="s">
        <v>85</v>
      </c>
      <c r="AV222" s="15" t="s">
        <v>234</v>
      </c>
      <c r="AW222" s="15" t="s">
        <v>32</v>
      </c>
      <c r="AX222" s="15" t="s">
        <v>83</v>
      </c>
      <c r="AY222" s="297" t="s">
        <v>195</v>
      </c>
    </row>
    <row r="223" s="2" customFormat="1" ht="33" customHeight="1">
      <c r="A223" s="39"/>
      <c r="B223" s="40"/>
      <c r="C223" s="200" t="s">
        <v>288</v>
      </c>
      <c r="D223" s="200" t="s">
        <v>191</v>
      </c>
      <c r="E223" s="201" t="s">
        <v>4589</v>
      </c>
      <c r="F223" s="202" t="s">
        <v>4590</v>
      </c>
      <c r="G223" s="203" t="s">
        <v>1237</v>
      </c>
      <c r="H223" s="204">
        <v>5.0250000000000004</v>
      </c>
      <c r="I223" s="205"/>
      <c r="J223" s="206">
        <f>ROUND(I223*H223,2)</f>
        <v>0</v>
      </c>
      <c r="K223" s="202" t="s">
        <v>1412</v>
      </c>
      <c r="L223" s="45"/>
      <c r="M223" s="207" t="s">
        <v>1</v>
      </c>
      <c r="N223" s="208" t="s">
        <v>41</v>
      </c>
      <c r="O223" s="92"/>
      <c r="P223" s="209">
        <f>O223*H223</f>
        <v>0</v>
      </c>
      <c r="Q223" s="209">
        <v>0</v>
      </c>
      <c r="R223" s="209">
        <f>Q223*H223</f>
        <v>0</v>
      </c>
      <c r="S223" s="209">
        <v>0</v>
      </c>
      <c r="T223" s="210">
        <f>S223*H223</f>
        <v>0</v>
      </c>
      <c r="U223" s="39"/>
      <c r="V223" s="39"/>
      <c r="W223" s="39"/>
      <c r="X223" s="39"/>
      <c r="Y223" s="39"/>
      <c r="Z223" s="39"/>
      <c r="AA223" s="39"/>
      <c r="AB223" s="39"/>
      <c r="AC223" s="39"/>
      <c r="AD223" s="39"/>
      <c r="AE223" s="39"/>
      <c r="AR223" s="211" t="s">
        <v>234</v>
      </c>
      <c r="AT223" s="211" t="s">
        <v>191</v>
      </c>
      <c r="AU223" s="211" t="s">
        <v>85</v>
      </c>
      <c r="AY223" s="18" t="s">
        <v>195</v>
      </c>
      <c r="BE223" s="212">
        <f>IF(N223="základní",J223,0)</f>
        <v>0</v>
      </c>
      <c r="BF223" s="212">
        <f>IF(N223="snížená",J223,0)</f>
        <v>0</v>
      </c>
      <c r="BG223" s="212">
        <f>IF(N223="zákl. přenesená",J223,0)</f>
        <v>0</v>
      </c>
      <c r="BH223" s="212">
        <f>IF(N223="sníž. přenesená",J223,0)</f>
        <v>0</v>
      </c>
      <c r="BI223" s="212">
        <f>IF(N223="nulová",J223,0)</f>
        <v>0</v>
      </c>
      <c r="BJ223" s="18" t="s">
        <v>83</v>
      </c>
      <c r="BK223" s="212">
        <f>ROUND(I223*H223,2)</f>
        <v>0</v>
      </c>
      <c r="BL223" s="18" t="s">
        <v>234</v>
      </c>
      <c r="BM223" s="211" t="s">
        <v>4591</v>
      </c>
    </row>
    <row r="224" s="10" customFormat="1">
      <c r="A224" s="10"/>
      <c r="B224" s="218"/>
      <c r="C224" s="219"/>
      <c r="D224" s="213" t="s">
        <v>199</v>
      </c>
      <c r="E224" s="220" t="s">
        <v>1</v>
      </c>
      <c r="F224" s="221" t="s">
        <v>3936</v>
      </c>
      <c r="G224" s="219"/>
      <c r="H224" s="220" t="s">
        <v>1</v>
      </c>
      <c r="I224" s="222"/>
      <c r="J224" s="219"/>
      <c r="K224" s="219"/>
      <c r="L224" s="223"/>
      <c r="M224" s="224"/>
      <c r="N224" s="225"/>
      <c r="O224" s="225"/>
      <c r="P224" s="225"/>
      <c r="Q224" s="225"/>
      <c r="R224" s="225"/>
      <c r="S224" s="225"/>
      <c r="T224" s="226"/>
      <c r="U224" s="10"/>
      <c r="V224" s="10"/>
      <c r="W224" s="10"/>
      <c r="X224" s="10"/>
      <c r="Y224" s="10"/>
      <c r="Z224" s="10"/>
      <c r="AA224" s="10"/>
      <c r="AB224" s="10"/>
      <c r="AC224" s="10"/>
      <c r="AD224" s="10"/>
      <c r="AE224" s="10"/>
      <c r="AT224" s="227" t="s">
        <v>199</v>
      </c>
      <c r="AU224" s="227" t="s">
        <v>85</v>
      </c>
      <c r="AV224" s="10" t="s">
        <v>83</v>
      </c>
      <c r="AW224" s="10" t="s">
        <v>32</v>
      </c>
      <c r="AX224" s="10" t="s">
        <v>76</v>
      </c>
      <c r="AY224" s="227" t="s">
        <v>195</v>
      </c>
    </row>
    <row r="225" s="10" customFormat="1">
      <c r="A225" s="10"/>
      <c r="B225" s="218"/>
      <c r="C225" s="219"/>
      <c r="D225" s="213" t="s">
        <v>199</v>
      </c>
      <c r="E225" s="220" t="s">
        <v>1</v>
      </c>
      <c r="F225" s="221" t="s">
        <v>4524</v>
      </c>
      <c r="G225" s="219"/>
      <c r="H225" s="220" t="s">
        <v>1</v>
      </c>
      <c r="I225" s="222"/>
      <c r="J225" s="219"/>
      <c r="K225" s="219"/>
      <c r="L225" s="223"/>
      <c r="M225" s="224"/>
      <c r="N225" s="225"/>
      <c r="O225" s="225"/>
      <c r="P225" s="225"/>
      <c r="Q225" s="225"/>
      <c r="R225" s="225"/>
      <c r="S225" s="225"/>
      <c r="T225" s="226"/>
      <c r="U225" s="10"/>
      <c r="V225" s="10"/>
      <c r="W225" s="10"/>
      <c r="X225" s="10"/>
      <c r="Y225" s="10"/>
      <c r="Z225" s="10"/>
      <c r="AA225" s="10"/>
      <c r="AB225" s="10"/>
      <c r="AC225" s="10"/>
      <c r="AD225" s="10"/>
      <c r="AE225" s="10"/>
      <c r="AT225" s="227" t="s">
        <v>199</v>
      </c>
      <c r="AU225" s="227" t="s">
        <v>85</v>
      </c>
      <c r="AV225" s="10" t="s">
        <v>83</v>
      </c>
      <c r="AW225" s="10" t="s">
        <v>32</v>
      </c>
      <c r="AX225" s="10" t="s">
        <v>76</v>
      </c>
      <c r="AY225" s="227" t="s">
        <v>195</v>
      </c>
    </row>
    <row r="226" s="11" customFormat="1">
      <c r="A226" s="11"/>
      <c r="B226" s="228"/>
      <c r="C226" s="229"/>
      <c r="D226" s="213" t="s">
        <v>199</v>
      </c>
      <c r="E226" s="230" t="s">
        <v>1</v>
      </c>
      <c r="F226" s="231" t="s">
        <v>4592</v>
      </c>
      <c r="G226" s="229"/>
      <c r="H226" s="232">
        <v>5.0250000000000004</v>
      </c>
      <c r="I226" s="233"/>
      <c r="J226" s="229"/>
      <c r="K226" s="229"/>
      <c r="L226" s="234"/>
      <c r="M226" s="235"/>
      <c r="N226" s="236"/>
      <c r="O226" s="236"/>
      <c r="P226" s="236"/>
      <c r="Q226" s="236"/>
      <c r="R226" s="236"/>
      <c r="S226" s="236"/>
      <c r="T226" s="237"/>
      <c r="U226" s="11"/>
      <c r="V226" s="11"/>
      <c r="W226" s="11"/>
      <c r="X226" s="11"/>
      <c r="Y226" s="11"/>
      <c r="Z226" s="11"/>
      <c r="AA226" s="11"/>
      <c r="AB226" s="11"/>
      <c r="AC226" s="11"/>
      <c r="AD226" s="11"/>
      <c r="AE226" s="11"/>
      <c r="AT226" s="238" t="s">
        <v>199</v>
      </c>
      <c r="AU226" s="238" t="s">
        <v>85</v>
      </c>
      <c r="AV226" s="11" t="s">
        <v>85</v>
      </c>
      <c r="AW226" s="11" t="s">
        <v>32</v>
      </c>
      <c r="AX226" s="11" t="s">
        <v>83</v>
      </c>
      <c r="AY226" s="238" t="s">
        <v>195</v>
      </c>
    </row>
    <row r="227" s="10" customFormat="1">
      <c r="A227" s="10"/>
      <c r="B227" s="218"/>
      <c r="C227" s="219"/>
      <c r="D227" s="213" t="s">
        <v>199</v>
      </c>
      <c r="E227" s="220" t="s">
        <v>1</v>
      </c>
      <c r="F227" s="221" t="s">
        <v>4586</v>
      </c>
      <c r="G227" s="219"/>
      <c r="H227" s="220" t="s">
        <v>1</v>
      </c>
      <c r="I227" s="222"/>
      <c r="J227" s="219"/>
      <c r="K227" s="219"/>
      <c r="L227" s="223"/>
      <c r="M227" s="224"/>
      <c r="N227" s="225"/>
      <c r="O227" s="225"/>
      <c r="P227" s="225"/>
      <c r="Q227" s="225"/>
      <c r="R227" s="225"/>
      <c r="S227" s="225"/>
      <c r="T227" s="226"/>
      <c r="U227" s="10"/>
      <c r="V227" s="10"/>
      <c r="W227" s="10"/>
      <c r="X227" s="10"/>
      <c r="Y227" s="10"/>
      <c r="Z227" s="10"/>
      <c r="AA227" s="10"/>
      <c r="AB227" s="10"/>
      <c r="AC227" s="10"/>
      <c r="AD227" s="10"/>
      <c r="AE227" s="10"/>
      <c r="AT227" s="227" t="s">
        <v>199</v>
      </c>
      <c r="AU227" s="227" t="s">
        <v>85</v>
      </c>
      <c r="AV227" s="10" t="s">
        <v>83</v>
      </c>
      <c r="AW227" s="10" t="s">
        <v>32</v>
      </c>
      <c r="AX227" s="10" t="s">
        <v>76</v>
      </c>
      <c r="AY227" s="227" t="s">
        <v>195</v>
      </c>
    </row>
    <row r="228" s="2" customFormat="1" ht="37.8" customHeight="1">
      <c r="A228" s="39"/>
      <c r="B228" s="40"/>
      <c r="C228" s="200" t="s">
        <v>292</v>
      </c>
      <c r="D228" s="200" t="s">
        <v>191</v>
      </c>
      <c r="E228" s="201" t="s">
        <v>1590</v>
      </c>
      <c r="F228" s="202" t="s">
        <v>1591</v>
      </c>
      <c r="G228" s="203" t="s">
        <v>1237</v>
      </c>
      <c r="H228" s="204">
        <v>1.849</v>
      </c>
      <c r="I228" s="205"/>
      <c r="J228" s="206">
        <f>ROUND(I228*H228,2)</f>
        <v>0</v>
      </c>
      <c r="K228" s="202" t="s">
        <v>1412</v>
      </c>
      <c r="L228" s="45"/>
      <c r="M228" s="207" t="s">
        <v>1</v>
      </c>
      <c r="N228" s="208" t="s">
        <v>41</v>
      </c>
      <c r="O228" s="92"/>
      <c r="P228" s="209">
        <f>O228*H228</f>
        <v>0</v>
      </c>
      <c r="Q228" s="209">
        <v>0</v>
      </c>
      <c r="R228" s="209">
        <f>Q228*H228</f>
        <v>0</v>
      </c>
      <c r="S228" s="209">
        <v>0</v>
      </c>
      <c r="T228" s="210">
        <f>S228*H228</f>
        <v>0</v>
      </c>
      <c r="U228" s="39"/>
      <c r="V228" s="39"/>
      <c r="W228" s="39"/>
      <c r="X228" s="39"/>
      <c r="Y228" s="39"/>
      <c r="Z228" s="39"/>
      <c r="AA228" s="39"/>
      <c r="AB228" s="39"/>
      <c r="AC228" s="39"/>
      <c r="AD228" s="39"/>
      <c r="AE228" s="39"/>
      <c r="AR228" s="211" t="s">
        <v>234</v>
      </c>
      <c r="AT228" s="211" t="s">
        <v>191</v>
      </c>
      <c r="AU228" s="211" t="s">
        <v>85</v>
      </c>
      <c r="AY228" s="18" t="s">
        <v>195</v>
      </c>
      <c r="BE228" s="212">
        <f>IF(N228="základní",J228,0)</f>
        <v>0</v>
      </c>
      <c r="BF228" s="212">
        <f>IF(N228="snížená",J228,0)</f>
        <v>0</v>
      </c>
      <c r="BG228" s="212">
        <f>IF(N228="zákl. přenesená",J228,0)</f>
        <v>0</v>
      </c>
      <c r="BH228" s="212">
        <f>IF(N228="sníž. přenesená",J228,0)</f>
        <v>0</v>
      </c>
      <c r="BI228" s="212">
        <f>IF(N228="nulová",J228,0)</f>
        <v>0</v>
      </c>
      <c r="BJ228" s="18" t="s">
        <v>83</v>
      </c>
      <c r="BK228" s="212">
        <f>ROUND(I228*H228,2)</f>
        <v>0</v>
      </c>
      <c r="BL228" s="18" t="s">
        <v>234</v>
      </c>
      <c r="BM228" s="211" t="s">
        <v>4593</v>
      </c>
    </row>
    <row r="229" s="10" customFormat="1">
      <c r="A229" s="10"/>
      <c r="B229" s="218"/>
      <c r="C229" s="219"/>
      <c r="D229" s="213" t="s">
        <v>199</v>
      </c>
      <c r="E229" s="220" t="s">
        <v>1</v>
      </c>
      <c r="F229" s="221" t="s">
        <v>4127</v>
      </c>
      <c r="G229" s="219"/>
      <c r="H229" s="220" t="s">
        <v>1</v>
      </c>
      <c r="I229" s="222"/>
      <c r="J229" s="219"/>
      <c r="K229" s="219"/>
      <c r="L229" s="223"/>
      <c r="M229" s="224"/>
      <c r="N229" s="225"/>
      <c r="O229" s="225"/>
      <c r="P229" s="225"/>
      <c r="Q229" s="225"/>
      <c r="R229" s="225"/>
      <c r="S229" s="225"/>
      <c r="T229" s="226"/>
      <c r="U229" s="10"/>
      <c r="V229" s="10"/>
      <c r="W229" s="10"/>
      <c r="X229" s="10"/>
      <c r="Y229" s="10"/>
      <c r="Z229" s="10"/>
      <c r="AA229" s="10"/>
      <c r="AB229" s="10"/>
      <c r="AC229" s="10"/>
      <c r="AD229" s="10"/>
      <c r="AE229" s="10"/>
      <c r="AT229" s="227" t="s">
        <v>199</v>
      </c>
      <c r="AU229" s="227" t="s">
        <v>85</v>
      </c>
      <c r="AV229" s="10" t="s">
        <v>83</v>
      </c>
      <c r="AW229" s="10" t="s">
        <v>32</v>
      </c>
      <c r="AX229" s="10" t="s">
        <v>76</v>
      </c>
      <c r="AY229" s="227" t="s">
        <v>195</v>
      </c>
    </row>
    <row r="230" s="11" customFormat="1">
      <c r="A230" s="11"/>
      <c r="B230" s="228"/>
      <c r="C230" s="229"/>
      <c r="D230" s="213" t="s">
        <v>199</v>
      </c>
      <c r="E230" s="230" t="s">
        <v>1</v>
      </c>
      <c r="F230" s="231" t="s">
        <v>4594</v>
      </c>
      <c r="G230" s="229"/>
      <c r="H230" s="232">
        <v>1.849</v>
      </c>
      <c r="I230" s="233"/>
      <c r="J230" s="229"/>
      <c r="K230" s="229"/>
      <c r="L230" s="234"/>
      <c r="M230" s="235"/>
      <c r="N230" s="236"/>
      <c r="O230" s="236"/>
      <c r="P230" s="236"/>
      <c r="Q230" s="236"/>
      <c r="R230" s="236"/>
      <c r="S230" s="236"/>
      <c r="T230" s="237"/>
      <c r="U230" s="11"/>
      <c r="V230" s="11"/>
      <c r="W230" s="11"/>
      <c r="X230" s="11"/>
      <c r="Y230" s="11"/>
      <c r="Z230" s="11"/>
      <c r="AA230" s="11"/>
      <c r="AB230" s="11"/>
      <c r="AC230" s="11"/>
      <c r="AD230" s="11"/>
      <c r="AE230" s="11"/>
      <c r="AT230" s="238" t="s">
        <v>199</v>
      </c>
      <c r="AU230" s="238" t="s">
        <v>85</v>
      </c>
      <c r="AV230" s="11" t="s">
        <v>85</v>
      </c>
      <c r="AW230" s="11" t="s">
        <v>32</v>
      </c>
      <c r="AX230" s="11" t="s">
        <v>83</v>
      </c>
      <c r="AY230" s="238" t="s">
        <v>195</v>
      </c>
    </row>
    <row r="231" s="2" customFormat="1" ht="37.8" customHeight="1">
      <c r="A231" s="39"/>
      <c r="B231" s="40"/>
      <c r="C231" s="200" t="s">
        <v>296</v>
      </c>
      <c r="D231" s="200" t="s">
        <v>191</v>
      </c>
      <c r="E231" s="201" t="s">
        <v>3499</v>
      </c>
      <c r="F231" s="202" t="s">
        <v>3500</v>
      </c>
      <c r="G231" s="203" t="s">
        <v>1237</v>
      </c>
      <c r="H231" s="204">
        <v>61.951999999999998</v>
      </c>
      <c r="I231" s="205"/>
      <c r="J231" s="206">
        <f>ROUND(I231*H231,2)</f>
        <v>0</v>
      </c>
      <c r="K231" s="202" t="s">
        <v>1412</v>
      </c>
      <c r="L231" s="45"/>
      <c r="M231" s="207" t="s">
        <v>1</v>
      </c>
      <c r="N231" s="208" t="s">
        <v>41</v>
      </c>
      <c r="O231" s="92"/>
      <c r="P231" s="209">
        <f>O231*H231</f>
        <v>0</v>
      </c>
      <c r="Q231" s="209">
        <v>0</v>
      </c>
      <c r="R231" s="209">
        <f>Q231*H231</f>
        <v>0</v>
      </c>
      <c r="S231" s="209">
        <v>0</v>
      </c>
      <c r="T231" s="210">
        <f>S231*H231</f>
        <v>0</v>
      </c>
      <c r="U231" s="39"/>
      <c r="V231" s="39"/>
      <c r="W231" s="39"/>
      <c r="X231" s="39"/>
      <c r="Y231" s="39"/>
      <c r="Z231" s="39"/>
      <c r="AA231" s="39"/>
      <c r="AB231" s="39"/>
      <c r="AC231" s="39"/>
      <c r="AD231" s="39"/>
      <c r="AE231" s="39"/>
      <c r="AR231" s="211" t="s">
        <v>234</v>
      </c>
      <c r="AT231" s="211" t="s">
        <v>191</v>
      </c>
      <c r="AU231" s="211" t="s">
        <v>85</v>
      </c>
      <c r="AY231" s="18" t="s">
        <v>195</v>
      </c>
      <c r="BE231" s="212">
        <f>IF(N231="základní",J231,0)</f>
        <v>0</v>
      </c>
      <c r="BF231" s="212">
        <f>IF(N231="snížená",J231,0)</f>
        <v>0</v>
      </c>
      <c r="BG231" s="212">
        <f>IF(N231="zákl. přenesená",J231,0)</f>
        <v>0</v>
      </c>
      <c r="BH231" s="212">
        <f>IF(N231="sníž. přenesená",J231,0)</f>
        <v>0</v>
      </c>
      <c r="BI231" s="212">
        <f>IF(N231="nulová",J231,0)</f>
        <v>0</v>
      </c>
      <c r="BJ231" s="18" t="s">
        <v>83</v>
      </c>
      <c r="BK231" s="212">
        <f>ROUND(I231*H231,2)</f>
        <v>0</v>
      </c>
      <c r="BL231" s="18" t="s">
        <v>234</v>
      </c>
      <c r="BM231" s="211" t="s">
        <v>4595</v>
      </c>
    </row>
    <row r="232" s="10" customFormat="1">
      <c r="A232" s="10"/>
      <c r="B232" s="218"/>
      <c r="C232" s="219"/>
      <c r="D232" s="213" t="s">
        <v>199</v>
      </c>
      <c r="E232" s="220" t="s">
        <v>1</v>
      </c>
      <c r="F232" s="221" t="s">
        <v>4596</v>
      </c>
      <c r="G232" s="219"/>
      <c r="H232" s="220" t="s">
        <v>1</v>
      </c>
      <c r="I232" s="222"/>
      <c r="J232" s="219"/>
      <c r="K232" s="219"/>
      <c r="L232" s="223"/>
      <c r="M232" s="224"/>
      <c r="N232" s="225"/>
      <c r="O232" s="225"/>
      <c r="P232" s="225"/>
      <c r="Q232" s="225"/>
      <c r="R232" s="225"/>
      <c r="S232" s="225"/>
      <c r="T232" s="226"/>
      <c r="U232" s="10"/>
      <c r="V232" s="10"/>
      <c r="W232" s="10"/>
      <c r="X232" s="10"/>
      <c r="Y232" s="10"/>
      <c r="Z232" s="10"/>
      <c r="AA232" s="10"/>
      <c r="AB232" s="10"/>
      <c r="AC232" s="10"/>
      <c r="AD232" s="10"/>
      <c r="AE232" s="10"/>
      <c r="AT232" s="227" t="s">
        <v>199</v>
      </c>
      <c r="AU232" s="227" t="s">
        <v>85</v>
      </c>
      <c r="AV232" s="10" t="s">
        <v>83</v>
      </c>
      <c r="AW232" s="10" t="s">
        <v>32</v>
      </c>
      <c r="AX232" s="10" t="s">
        <v>76</v>
      </c>
      <c r="AY232" s="227" t="s">
        <v>195</v>
      </c>
    </row>
    <row r="233" s="10" customFormat="1">
      <c r="A233" s="10"/>
      <c r="B233" s="218"/>
      <c r="C233" s="219"/>
      <c r="D233" s="213" t="s">
        <v>199</v>
      </c>
      <c r="E233" s="220" t="s">
        <v>1</v>
      </c>
      <c r="F233" s="221" t="s">
        <v>4597</v>
      </c>
      <c r="G233" s="219"/>
      <c r="H233" s="220" t="s">
        <v>1</v>
      </c>
      <c r="I233" s="222"/>
      <c r="J233" s="219"/>
      <c r="K233" s="219"/>
      <c r="L233" s="223"/>
      <c r="M233" s="224"/>
      <c r="N233" s="225"/>
      <c r="O233" s="225"/>
      <c r="P233" s="225"/>
      <c r="Q233" s="225"/>
      <c r="R233" s="225"/>
      <c r="S233" s="225"/>
      <c r="T233" s="226"/>
      <c r="U233" s="10"/>
      <c r="V233" s="10"/>
      <c r="W233" s="10"/>
      <c r="X233" s="10"/>
      <c r="Y233" s="10"/>
      <c r="Z233" s="10"/>
      <c r="AA233" s="10"/>
      <c r="AB233" s="10"/>
      <c r="AC233" s="10"/>
      <c r="AD233" s="10"/>
      <c r="AE233" s="10"/>
      <c r="AT233" s="227" t="s">
        <v>199</v>
      </c>
      <c r="AU233" s="227" t="s">
        <v>85</v>
      </c>
      <c r="AV233" s="10" t="s">
        <v>83</v>
      </c>
      <c r="AW233" s="10" t="s">
        <v>32</v>
      </c>
      <c r="AX233" s="10" t="s">
        <v>76</v>
      </c>
      <c r="AY233" s="227" t="s">
        <v>195</v>
      </c>
    </row>
    <row r="234" s="11" customFormat="1">
      <c r="A234" s="11"/>
      <c r="B234" s="228"/>
      <c r="C234" s="229"/>
      <c r="D234" s="213" t="s">
        <v>199</v>
      </c>
      <c r="E234" s="230" t="s">
        <v>1</v>
      </c>
      <c r="F234" s="231" t="s">
        <v>4598</v>
      </c>
      <c r="G234" s="229"/>
      <c r="H234" s="232">
        <v>61.951999999999998</v>
      </c>
      <c r="I234" s="233"/>
      <c r="J234" s="229"/>
      <c r="K234" s="229"/>
      <c r="L234" s="234"/>
      <c r="M234" s="235"/>
      <c r="N234" s="236"/>
      <c r="O234" s="236"/>
      <c r="P234" s="236"/>
      <c r="Q234" s="236"/>
      <c r="R234" s="236"/>
      <c r="S234" s="236"/>
      <c r="T234" s="237"/>
      <c r="U234" s="11"/>
      <c r="V234" s="11"/>
      <c r="W234" s="11"/>
      <c r="X234" s="11"/>
      <c r="Y234" s="11"/>
      <c r="Z234" s="11"/>
      <c r="AA234" s="11"/>
      <c r="AB234" s="11"/>
      <c r="AC234" s="11"/>
      <c r="AD234" s="11"/>
      <c r="AE234" s="11"/>
      <c r="AT234" s="238" t="s">
        <v>199</v>
      </c>
      <c r="AU234" s="238" t="s">
        <v>85</v>
      </c>
      <c r="AV234" s="11" t="s">
        <v>85</v>
      </c>
      <c r="AW234" s="11" t="s">
        <v>32</v>
      </c>
      <c r="AX234" s="11" t="s">
        <v>83</v>
      </c>
      <c r="AY234" s="238" t="s">
        <v>195</v>
      </c>
    </row>
    <row r="235" s="2" customFormat="1" ht="37.8" customHeight="1">
      <c r="A235" s="39"/>
      <c r="B235" s="40"/>
      <c r="C235" s="200" t="s">
        <v>300</v>
      </c>
      <c r="D235" s="200" t="s">
        <v>191</v>
      </c>
      <c r="E235" s="201" t="s">
        <v>1600</v>
      </c>
      <c r="F235" s="202" t="s">
        <v>1601</v>
      </c>
      <c r="G235" s="203" t="s">
        <v>1237</v>
      </c>
      <c r="H235" s="204">
        <v>184.749</v>
      </c>
      <c r="I235" s="205"/>
      <c r="J235" s="206">
        <f>ROUND(I235*H235,2)</f>
        <v>0</v>
      </c>
      <c r="K235" s="202" t="s">
        <v>1412</v>
      </c>
      <c r="L235" s="45"/>
      <c r="M235" s="207" t="s">
        <v>1</v>
      </c>
      <c r="N235" s="208" t="s">
        <v>41</v>
      </c>
      <c r="O235" s="92"/>
      <c r="P235" s="209">
        <f>O235*H235</f>
        <v>0</v>
      </c>
      <c r="Q235" s="209">
        <v>0</v>
      </c>
      <c r="R235" s="209">
        <f>Q235*H235</f>
        <v>0</v>
      </c>
      <c r="S235" s="209">
        <v>0</v>
      </c>
      <c r="T235" s="210">
        <f>S235*H235</f>
        <v>0</v>
      </c>
      <c r="U235" s="39"/>
      <c r="V235" s="39"/>
      <c r="W235" s="39"/>
      <c r="X235" s="39"/>
      <c r="Y235" s="39"/>
      <c r="Z235" s="39"/>
      <c r="AA235" s="39"/>
      <c r="AB235" s="39"/>
      <c r="AC235" s="39"/>
      <c r="AD235" s="39"/>
      <c r="AE235" s="39"/>
      <c r="AR235" s="211" t="s">
        <v>234</v>
      </c>
      <c r="AT235" s="211" t="s">
        <v>191</v>
      </c>
      <c r="AU235" s="211" t="s">
        <v>85</v>
      </c>
      <c r="AY235" s="18" t="s">
        <v>195</v>
      </c>
      <c r="BE235" s="212">
        <f>IF(N235="základní",J235,0)</f>
        <v>0</v>
      </c>
      <c r="BF235" s="212">
        <f>IF(N235="snížená",J235,0)</f>
        <v>0</v>
      </c>
      <c r="BG235" s="212">
        <f>IF(N235="zákl. přenesená",J235,0)</f>
        <v>0</v>
      </c>
      <c r="BH235" s="212">
        <f>IF(N235="sníž. přenesená",J235,0)</f>
        <v>0</v>
      </c>
      <c r="BI235" s="212">
        <f>IF(N235="nulová",J235,0)</f>
        <v>0</v>
      </c>
      <c r="BJ235" s="18" t="s">
        <v>83</v>
      </c>
      <c r="BK235" s="212">
        <f>ROUND(I235*H235,2)</f>
        <v>0</v>
      </c>
      <c r="BL235" s="18" t="s">
        <v>234</v>
      </c>
      <c r="BM235" s="211" t="s">
        <v>4599</v>
      </c>
    </row>
    <row r="236" s="11" customFormat="1">
      <c r="A236" s="11"/>
      <c r="B236" s="228"/>
      <c r="C236" s="229"/>
      <c r="D236" s="213" t="s">
        <v>199</v>
      </c>
      <c r="E236" s="230" t="s">
        <v>1</v>
      </c>
      <c r="F236" s="231" t="s">
        <v>4600</v>
      </c>
      <c r="G236" s="229"/>
      <c r="H236" s="232">
        <v>57.905000000000001</v>
      </c>
      <c r="I236" s="233"/>
      <c r="J236" s="229"/>
      <c r="K236" s="229"/>
      <c r="L236" s="234"/>
      <c r="M236" s="235"/>
      <c r="N236" s="236"/>
      <c r="O236" s="236"/>
      <c r="P236" s="236"/>
      <c r="Q236" s="236"/>
      <c r="R236" s="236"/>
      <c r="S236" s="236"/>
      <c r="T236" s="237"/>
      <c r="U236" s="11"/>
      <c r="V236" s="11"/>
      <c r="W236" s="11"/>
      <c r="X236" s="11"/>
      <c r="Y236" s="11"/>
      <c r="Z236" s="11"/>
      <c r="AA236" s="11"/>
      <c r="AB236" s="11"/>
      <c r="AC236" s="11"/>
      <c r="AD236" s="11"/>
      <c r="AE236" s="11"/>
      <c r="AT236" s="238" t="s">
        <v>199</v>
      </c>
      <c r="AU236" s="238" t="s">
        <v>85</v>
      </c>
      <c r="AV236" s="11" t="s">
        <v>85</v>
      </c>
      <c r="AW236" s="11" t="s">
        <v>32</v>
      </c>
      <c r="AX236" s="11" t="s">
        <v>76</v>
      </c>
      <c r="AY236" s="238" t="s">
        <v>195</v>
      </c>
    </row>
    <row r="237" s="11" customFormat="1">
      <c r="A237" s="11"/>
      <c r="B237" s="228"/>
      <c r="C237" s="229"/>
      <c r="D237" s="213" t="s">
        <v>199</v>
      </c>
      <c r="E237" s="230" t="s">
        <v>1</v>
      </c>
      <c r="F237" s="231" t="s">
        <v>4601</v>
      </c>
      <c r="G237" s="229"/>
      <c r="H237" s="232">
        <v>71.790999999999997</v>
      </c>
      <c r="I237" s="233"/>
      <c r="J237" s="229"/>
      <c r="K237" s="229"/>
      <c r="L237" s="234"/>
      <c r="M237" s="235"/>
      <c r="N237" s="236"/>
      <c r="O237" s="236"/>
      <c r="P237" s="236"/>
      <c r="Q237" s="236"/>
      <c r="R237" s="236"/>
      <c r="S237" s="236"/>
      <c r="T237" s="237"/>
      <c r="U237" s="11"/>
      <c r="V237" s="11"/>
      <c r="W237" s="11"/>
      <c r="X237" s="11"/>
      <c r="Y237" s="11"/>
      <c r="Z237" s="11"/>
      <c r="AA237" s="11"/>
      <c r="AB237" s="11"/>
      <c r="AC237" s="11"/>
      <c r="AD237" s="11"/>
      <c r="AE237" s="11"/>
      <c r="AT237" s="238" t="s">
        <v>199</v>
      </c>
      <c r="AU237" s="238" t="s">
        <v>85</v>
      </c>
      <c r="AV237" s="11" t="s">
        <v>85</v>
      </c>
      <c r="AW237" s="11" t="s">
        <v>32</v>
      </c>
      <c r="AX237" s="11" t="s">
        <v>76</v>
      </c>
      <c r="AY237" s="238" t="s">
        <v>195</v>
      </c>
    </row>
    <row r="238" s="11" customFormat="1">
      <c r="A238" s="11"/>
      <c r="B238" s="228"/>
      <c r="C238" s="229"/>
      <c r="D238" s="213" t="s">
        <v>199</v>
      </c>
      <c r="E238" s="230" t="s">
        <v>1</v>
      </c>
      <c r="F238" s="231" t="s">
        <v>4602</v>
      </c>
      <c r="G238" s="229"/>
      <c r="H238" s="232">
        <v>21.417000000000002</v>
      </c>
      <c r="I238" s="233"/>
      <c r="J238" s="229"/>
      <c r="K238" s="229"/>
      <c r="L238" s="234"/>
      <c r="M238" s="235"/>
      <c r="N238" s="236"/>
      <c r="O238" s="236"/>
      <c r="P238" s="236"/>
      <c r="Q238" s="236"/>
      <c r="R238" s="236"/>
      <c r="S238" s="236"/>
      <c r="T238" s="237"/>
      <c r="U238" s="11"/>
      <c r="V238" s="11"/>
      <c r="W238" s="11"/>
      <c r="X238" s="11"/>
      <c r="Y238" s="11"/>
      <c r="Z238" s="11"/>
      <c r="AA238" s="11"/>
      <c r="AB238" s="11"/>
      <c r="AC238" s="11"/>
      <c r="AD238" s="11"/>
      <c r="AE238" s="11"/>
      <c r="AT238" s="238" t="s">
        <v>199</v>
      </c>
      <c r="AU238" s="238" t="s">
        <v>85</v>
      </c>
      <c r="AV238" s="11" t="s">
        <v>85</v>
      </c>
      <c r="AW238" s="11" t="s">
        <v>32</v>
      </c>
      <c r="AX238" s="11" t="s">
        <v>76</v>
      </c>
      <c r="AY238" s="238" t="s">
        <v>195</v>
      </c>
    </row>
    <row r="239" s="11" customFormat="1">
      <c r="A239" s="11"/>
      <c r="B239" s="228"/>
      <c r="C239" s="229"/>
      <c r="D239" s="213" t="s">
        <v>199</v>
      </c>
      <c r="E239" s="230" t="s">
        <v>1</v>
      </c>
      <c r="F239" s="231" t="s">
        <v>4603</v>
      </c>
      <c r="G239" s="229"/>
      <c r="H239" s="232">
        <v>64.611999999999995</v>
      </c>
      <c r="I239" s="233"/>
      <c r="J239" s="229"/>
      <c r="K239" s="229"/>
      <c r="L239" s="234"/>
      <c r="M239" s="235"/>
      <c r="N239" s="236"/>
      <c r="O239" s="236"/>
      <c r="P239" s="236"/>
      <c r="Q239" s="236"/>
      <c r="R239" s="236"/>
      <c r="S239" s="236"/>
      <c r="T239" s="237"/>
      <c r="U239" s="11"/>
      <c r="V239" s="11"/>
      <c r="W239" s="11"/>
      <c r="X239" s="11"/>
      <c r="Y239" s="11"/>
      <c r="Z239" s="11"/>
      <c r="AA239" s="11"/>
      <c r="AB239" s="11"/>
      <c r="AC239" s="11"/>
      <c r="AD239" s="11"/>
      <c r="AE239" s="11"/>
      <c r="AT239" s="238" t="s">
        <v>199</v>
      </c>
      <c r="AU239" s="238" t="s">
        <v>85</v>
      </c>
      <c r="AV239" s="11" t="s">
        <v>85</v>
      </c>
      <c r="AW239" s="11" t="s">
        <v>32</v>
      </c>
      <c r="AX239" s="11" t="s">
        <v>76</v>
      </c>
      <c r="AY239" s="238" t="s">
        <v>195</v>
      </c>
    </row>
    <row r="240" s="11" customFormat="1">
      <c r="A240" s="11"/>
      <c r="B240" s="228"/>
      <c r="C240" s="229"/>
      <c r="D240" s="213" t="s">
        <v>199</v>
      </c>
      <c r="E240" s="230" t="s">
        <v>1</v>
      </c>
      <c r="F240" s="231" t="s">
        <v>4604</v>
      </c>
      <c r="G240" s="229"/>
      <c r="H240" s="232">
        <v>-30.975999999999999</v>
      </c>
      <c r="I240" s="233"/>
      <c r="J240" s="229"/>
      <c r="K240" s="229"/>
      <c r="L240" s="234"/>
      <c r="M240" s="235"/>
      <c r="N240" s="236"/>
      <c r="O240" s="236"/>
      <c r="P240" s="236"/>
      <c r="Q240" s="236"/>
      <c r="R240" s="236"/>
      <c r="S240" s="236"/>
      <c r="T240" s="237"/>
      <c r="U240" s="11"/>
      <c r="V240" s="11"/>
      <c r="W240" s="11"/>
      <c r="X240" s="11"/>
      <c r="Y240" s="11"/>
      <c r="Z240" s="11"/>
      <c r="AA240" s="11"/>
      <c r="AB240" s="11"/>
      <c r="AC240" s="11"/>
      <c r="AD240" s="11"/>
      <c r="AE240" s="11"/>
      <c r="AT240" s="238" t="s">
        <v>199</v>
      </c>
      <c r="AU240" s="238" t="s">
        <v>85</v>
      </c>
      <c r="AV240" s="11" t="s">
        <v>85</v>
      </c>
      <c r="AW240" s="11" t="s">
        <v>32</v>
      </c>
      <c r="AX240" s="11" t="s">
        <v>76</v>
      </c>
      <c r="AY240" s="238" t="s">
        <v>195</v>
      </c>
    </row>
    <row r="241" s="15" customFormat="1">
      <c r="A241" s="15"/>
      <c r="B241" s="287"/>
      <c r="C241" s="288"/>
      <c r="D241" s="213" t="s">
        <v>199</v>
      </c>
      <c r="E241" s="289" t="s">
        <v>1</v>
      </c>
      <c r="F241" s="290" t="s">
        <v>1422</v>
      </c>
      <c r="G241" s="288"/>
      <c r="H241" s="291">
        <v>184.749</v>
      </c>
      <c r="I241" s="292"/>
      <c r="J241" s="288"/>
      <c r="K241" s="288"/>
      <c r="L241" s="293"/>
      <c r="M241" s="294"/>
      <c r="N241" s="295"/>
      <c r="O241" s="295"/>
      <c r="P241" s="295"/>
      <c r="Q241" s="295"/>
      <c r="R241" s="295"/>
      <c r="S241" s="295"/>
      <c r="T241" s="296"/>
      <c r="U241" s="15"/>
      <c r="V241" s="15"/>
      <c r="W241" s="15"/>
      <c r="X241" s="15"/>
      <c r="Y241" s="15"/>
      <c r="Z241" s="15"/>
      <c r="AA241" s="15"/>
      <c r="AB241" s="15"/>
      <c r="AC241" s="15"/>
      <c r="AD241" s="15"/>
      <c r="AE241" s="15"/>
      <c r="AT241" s="297" t="s">
        <v>199</v>
      </c>
      <c r="AU241" s="297" t="s">
        <v>85</v>
      </c>
      <c r="AV241" s="15" t="s">
        <v>234</v>
      </c>
      <c r="AW241" s="15" t="s">
        <v>32</v>
      </c>
      <c r="AX241" s="15" t="s">
        <v>83</v>
      </c>
      <c r="AY241" s="297" t="s">
        <v>195</v>
      </c>
    </row>
    <row r="242" s="2" customFormat="1" ht="37.8" customHeight="1">
      <c r="A242" s="39"/>
      <c r="B242" s="40"/>
      <c r="C242" s="200" t="s">
        <v>7</v>
      </c>
      <c r="D242" s="200" t="s">
        <v>191</v>
      </c>
      <c r="E242" s="201" t="s">
        <v>1606</v>
      </c>
      <c r="F242" s="202" t="s">
        <v>1607</v>
      </c>
      <c r="G242" s="203" t="s">
        <v>1237</v>
      </c>
      <c r="H242" s="204">
        <v>2955.9839999999999</v>
      </c>
      <c r="I242" s="205"/>
      <c r="J242" s="206">
        <f>ROUND(I242*H242,2)</f>
        <v>0</v>
      </c>
      <c r="K242" s="202" t="s">
        <v>1412</v>
      </c>
      <c r="L242" s="45"/>
      <c r="M242" s="207" t="s">
        <v>1</v>
      </c>
      <c r="N242" s="208" t="s">
        <v>41</v>
      </c>
      <c r="O242" s="92"/>
      <c r="P242" s="209">
        <f>O242*H242</f>
        <v>0</v>
      </c>
      <c r="Q242" s="209">
        <v>0</v>
      </c>
      <c r="R242" s="209">
        <f>Q242*H242</f>
        <v>0</v>
      </c>
      <c r="S242" s="209">
        <v>0</v>
      </c>
      <c r="T242" s="210">
        <f>S242*H242</f>
        <v>0</v>
      </c>
      <c r="U242" s="39"/>
      <c r="V242" s="39"/>
      <c r="W242" s="39"/>
      <c r="X242" s="39"/>
      <c r="Y242" s="39"/>
      <c r="Z242" s="39"/>
      <c r="AA242" s="39"/>
      <c r="AB242" s="39"/>
      <c r="AC242" s="39"/>
      <c r="AD242" s="39"/>
      <c r="AE242" s="39"/>
      <c r="AR242" s="211" t="s">
        <v>234</v>
      </c>
      <c r="AT242" s="211" t="s">
        <v>191</v>
      </c>
      <c r="AU242" s="211" t="s">
        <v>85</v>
      </c>
      <c r="AY242" s="18" t="s">
        <v>195</v>
      </c>
      <c r="BE242" s="212">
        <f>IF(N242="základní",J242,0)</f>
        <v>0</v>
      </c>
      <c r="BF242" s="212">
        <f>IF(N242="snížená",J242,0)</f>
        <v>0</v>
      </c>
      <c r="BG242" s="212">
        <f>IF(N242="zákl. přenesená",J242,0)</f>
        <v>0</v>
      </c>
      <c r="BH242" s="212">
        <f>IF(N242="sníž. přenesená",J242,0)</f>
        <v>0</v>
      </c>
      <c r="BI242" s="212">
        <f>IF(N242="nulová",J242,0)</f>
        <v>0</v>
      </c>
      <c r="BJ242" s="18" t="s">
        <v>83</v>
      </c>
      <c r="BK242" s="212">
        <f>ROUND(I242*H242,2)</f>
        <v>0</v>
      </c>
      <c r="BL242" s="18" t="s">
        <v>234</v>
      </c>
      <c r="BM242" s="211" t="s">
        <v>4605</v>
      </c>
    </row>
    <row r="243" s="11" customFormat="1">
      <c r="A243" s="11"/>
      <c r="B243" s="228"/>
      <c r="C243" s="229"/>
      <c r="D243" s="213" t="s">
        <v>199</v>
      </c>
      <c r="E243" s="230" t="s">
        <v>1</v>
      </c>
      <c r="F243" s="231" t="s">
        <v>4606</v>
      </c>
      <c r="G243" s="229"/>
      <c r="H243" s="232">
        <v>184.749</v>
      </c>
      <c r="I243" s="233"/>
      <c r="J243" s="229"/>
      <c r="K243" s="229"/>
      <c r="L243" s="234"/>
      <c r="M243" s="235"/>
      <c r="N243" s="236"/>
      <c r="O243" s="236"/>
      <c r="P243" s="236"/>
      <c r="Q243" s="236"/>
      <c r="R243" s="236"/>
      <c r="S243" s="236"/>
      <c r="T243" s="237"/>
      <c r="U243" s="11"/>
      <c r="V243" s="11"/>
      <c r="W243" s="11"/>
      <c r="X243" s="11"/>
      <c r="Y243" s="11"/>
      <c r="Z243" s="11"/>
      <c r="AA243" s="11"/>
      <c r="AB243" s="11"/>
      <c r="AC243" s="11"/>
      <c r="AD243" s="11"/>
      <c r="AE243" s="11"/>
      <c r="AT243" s="238" t="s">
        <v>199</v>
      </c>
      <c r="AU243" s="238" t="s">
        <v>85</v>
      </c>
      <c r="AV243" s="11" t="s">
        <v>85</v>
      </c>
      <c r="AW243" s="11" t="s">
        <v>32</v>
      </c>
      <c r="AX243" s="11" t="s">
        <v>83</v>
      </c>
      <c r="AY243" s="238" t="s">
        <v>195</v>
      </c>
    </row>
    <row r="244" s="11" customFormat="1">
      <c r="A244" s="11"/>
      <c r="B244" s="228"/>
      <c r="C244" s="229"/>
      <c r="D244" s="213" t="s">
        <v>199</v>
      </c>
      <c r="E244" s="229"/>
      <c r="F244" s="231" t="s">
        <v>4607</v>
      </c>
      <c r="G244" s="229"/>
      <c r="H244" s="232">
        <v>2955.9839999999999</v>
      </c>
      <c r="I244" s="233"/>
      <c r="J244" s="229"/>
      <c r="K244" s="229"/>
      <c r="L244" s="234"/>
      <c r="M244" s="235"/>
      <c r="N244" s="236"/>
      <c r="O244" s="236"/>
      <c r="P244" s="236"/>
      <c r="Q244" s="236"/>
      <c r="R244" s="236"/>
      <c r="S244" s="236"/>
      <c r="T244" s="237"/>
      <c r="U244" s="11"/>
      <c r="V244" s="11"/>
      <c r="W244" s="11"/>
      <c r="X244" s="11"/>
      <c r="Y244" s="11"/>
      <c r="Z244" s="11"/>
      <c r="AA244" s="11"/>
      <c r="AB244" s="11"/>
      <c r="AC244" s="11"/>
      <c r="AD244" s="11"/>
      <c r="AE244" s="11"/>
      <c r="AT244" s="238" t="s">
        <v>199</v>
      </c>
      <c r="AU244" s="238" t="s">
        <v>85</v>
      </c>
      <c r="AV244" s="11" t="s">
        <v>85</v>
      </c>
      <c r="AW244" s="11" t="s">
        <v>4</v>
      </c>
      <c r="AX244" s="11" t="s">
        <v>83</v>
      </c>
      <c r="AY244" s="238" t="s">
        <v>195</v>
      </c>
    </row>
    <row r="245" s="2" customFormat="1" ht="37.8" customHeight="1">
      <c r="A245" s="39"/>
      <c r="B245" s="40"/>
      <c r="C245" s="200" t="s">
        <v>307</v>
      </c>
      <c r="D245" s="200" t="s">
        <v>191</v>
      </c>
      <c r="E245" s="201" t="s">
        <v>1611</v>
      </c>
      <c r="F245" s="202" t="s">
        <v>1612</v>
      </c>
      <c r="G245" s="203" t="s">
        <v>1237</v>
      </c>
      <c r="H245" s="204">
        <v>7.1790000000000003</v>
      </c>
      <c r="I245" s="205"/>
      <c r="J245" s="206">
        <f>ROUND(I245*H245,2)</f>
        <v>0</v>
      </c>
      <c r="K245" s="202" t="s">
        <v>1412</v>
      </c>
      <c r="L245" s="45"/>
      <c r="M245" s="207" t="s">
        <v>1</v>
      </c>
      <c r="N245" s="208" t="s">
        <v>41</v>
      </c>
      <c r="O245" s="92"/>
      <c r="P245" s="209">
        <f>O245*H245</f>
        <v>0</v>
      </c>
      <c r="Q245" s="209">
        <v>0</v>
      </c>
      <c r="R245" s="209">
        <f>Q245*H245</f>
        <v>0</v>
      </c>
      <c r="S245" s="209">
        <v>0</v>
      </c>
      <c r="T245" s="210">
        <f>S245*H245</f>
        <v>0</v>
      </c>
      <c r="U245" s="39"/>
      <c r="V245" s="39"/>
      <c r="W245" s="39"/>
      <c r="X245" s="39"/>
      <c r="Y245" s="39"/>
      <c r="Z245" s="39"/>
      <c r="AA245" s="39"/>
      <c r="AB245" s="39"/>
      <c r="AC245" s="39"/>
      <c r="AD245" s="39"/>
      <c r="AE245" s="39"/>
      <c r="AR245" s="211" t="s">
        <v>234</v>
      </c>
      <c r="AT245" s="211" t="s">
        <v>191</v>
      </c>
      <c r="AU245" s="211" t="s">
        <v>85</v>
      </c>
      <c r="AY245" s="18" t="s">
        <v>195</v>
      </c>
      <c r="BE245" s="212">
        <f>IF(N245="základní",J245,0)</f>
        <v>0</v>
      </c>
      <c r="BF245" s="212">
        <f>IF(N245="snížená",J245,0)</f>
        <v>0</v>
      </c>
      <c r="BG245" s="212">
        <f>IF(N245="zákl. přenesená",J245,0)</f>
        <v>0</v>
      </c>
      <c r="BH245" s="212">
        <f>IF(N245="sníž. přenesená",J245,0)</f>
        <v>0</v>
      </c>
      <c r="BI245" s="212">
        <f>IF(N245="nulová",J245,0)</f>
        <v>0</v>
      </c>
      <c r="BJ245" s="18" t="s">
        <v>83</v>
      </c>
      <c r="BK245" s="212">
        <f>ROUND(I245*H245,2)</f>
        <v>0</v>
      </c>
      <c r="BL245" s="18" t="s">
        <v>234</v>
      </c>
      <c r="BM245" s="211" t="s">
        <v>4608</v>
      </c>
    </row>
    <row r="246" s="10" customFormat="1">
      <c r="A246" s="10"/>
      <c r="B246" s="218"/>
      <c r="C246" s="219"/>
      <c r="D246" s="213" t="s">
        <v>199</v>
      </c>
      <c r="E246" s="220" t="s">
        <v>1</v>
      </c>
      <c r="F246" s="221" t="s">
        <v>3936</v>
      </c>
      <c r="G246" s="219"/>
      <c r="H246" s="220" t="s">
        <v>1</v>
      </c>
      <c r="I246" s="222"/>
      <c r="J246" s="219"/>
      <c r="K246" s="219"/>
      <c r="L246" s="223"/>
      <c r="M246" s="224"/>
      <c r="N246" s="225"/>
      <c r="O246" s="225"/>
      <c r="P246" s="225"/>
      <c r="Q246" s="225"/>
      <c r="R246" s="225"/>
      <c r="S246" s="225"/>
      <c r="T246" s="226"/>
      <c r="U246" s="10"/>
      <c r="V246" s="10"/>
      <c r="W246" s="10"/>
      <c r="X246" s="10"/>
      <c r="Y246" s="10"/>
      <c r="Z246" s="10"/>
      <c r="AA246" s="10"/>
      <c r="AB246" s="10"/>
      <c r="AC246" s="10"/>
      <c r="AD246" s="10"/>
      <c r="AE246" s="10"/>
      <c r="AT246" s="227" t="s">
        <v>199</v>
      </c>
      <c r="AU246" s="227" t="s">
        <v>85</v>
      </c>
      <c r="AV246" s="10" t="s">
        <v>83</v>
      </c>
      <c r="AW246" s="10" t="s">
        <v>32</v>
      </c>
      <c r="AX246" s="10" t="s">
        <v>76</v>
      </c>
      <c r="AY246" s="227" t="s">
        <v>195</v>
      </c>
    </row>
    <row r="247" s="10" customFormat="1">
      <c r="A247" s="10"/>
      <c r="B247" s="218"/>
      <c r="C247" s="219"/>
      <c r="D247" s="213" t="s">
        <v>199</v>
      </c>
      <c r="E247" s="220" t="s">
        <v>1</v>
      </c>
      <c r="F247" s="221" t="s">
        <v>4524</v>
      </c>
      <c r="G247" s="219"/>
      <c r="H247" s="220" t="s">
        <v>1</v>
      </c>
      <c r="I247" s="222"/>
      <c r="J247" s="219"/>
      <c r="K247" s="219"/>
      <c r="L247" s="223"/>
      <c r="M247" s="224"/>
      <c r="N247" s="225"/>
      <c r="O247" s="225"/>
      <c r="P247" s="225"/>
      <c r="Q247" s="225"/>
      <c r="R247" s="225"/>
      <c r="S247" s="225"/>
      <c r="T247" s="226"/>
      <c r="U247" s="10"/>
      <c r="V247" s="10"/>
      <c r="W247" s="10"/>
      <c r="X247" s="10"/>
      <c r="Y247" s="10"/>
      <c r="Z247" s="10"/>
      <c r="AA247" s="10"/>
      <c r="AB247" s="10"/>
      <c r="AC247" s="10"/>
      <c r="AD247" s="10"/>
      <c r="AE247" s="10"/>
      <c r="AT247" s="227" t="s">
        <v>199</v>
      </c>
      <c r="AU247" s="227" t="s">
        <v>85</v>
      </c>
      <c r="AV247" s="10" t="s">
        <v>83</v>
      </c>
      <c r="AW247" s="10" t="s">
        <v>32</v>
      </c>
      <c r="AX247" s="10" t="s">
        <v>76</v>
      </c>
      <c r="AY247" s="227" t="s">
        <v>195</v>
      </c>
    </row>
    <row r="248" s="11" customFormat="1">
      <c r="A248" s="11"/>
      <c r="B248" s="228"/>
      <c r="C248" s="229"/>
      <c r="D248" s="213" t="s">
        <v>199</v>
      </c>
      <c r="E248" s="230" t="s">
        <v>1</v>
      </c>
      <c r="F248" s="231" t="s">
        <v>4560</v>
      </c>
      <c r="G248" s="229"/>
      <c r="H248" s="232">
        <v>7.1790000000000003</v>
      </c>
      <c r="I248" s="233"/>
      <c r="J248" s="229"/>
      <c r="K248" s="229"/>
      <c r="L248" s="234"/>
      <c r="M248" s="235"/>
      <c r="N248" s="236"/>
      <c r="O248" s="236"/>
      <c r="P248" s="236"/>
      <c r="Q248" s="236"/>
      <c r="R248" s="236"/>
      <c r="S248" s="236"/>
      <c r="T248" s="237"/>
      <c r="U248" s="11"/>
      <c r="V248" s="11"/>
      <c r="W248" s="11"/>
      <c r="X248" s="11"/>
      <c r="Y248" s="11"/>
      <c r="Z248" s="11"/>
      <c r="AA248" s="11"/>
      <c r="AB248" s="11"/>
      <c r="AC248" s="11"/>
      <c r="AD248" s="11"/>
      <c r="AE248" s="11"/>
      <c r="AT248" s="238" t="s">
        <v>199</v>
      </c>
      <c r="AU248" s="238" t="s">
        <v>85</v>
      </c>
      <c r="AV248" s="11" t="s">
        <v>85</v>
      </c>
      <c r="AW248" s="11" t="s">
        <v>32</v>
      </c>
      <c r="AX248" s="11" t="s">
        <v>83</v>
      </c>
      <c r="AY248" s="238" t="s">
        <v>195</v>
      </c>
    </row>
    <row r="249" s="2" customFormat="1" ht="37.8" customHeight="1">
      <c r="A249" s="39"/>
      <c r="B249" s="40"/>
      <c r="C249" s="200" t="s">
        <v>311</v>
      </c>
      <c r="D249" s="200" t="s">
        <v>191</v>
      </c>
      <c r="E249" s="201" t="s">
        <v>1617</v>
      </c>
      <c r="F249" s="202" t="s">
        <v>1618</v>
      </c>
      <c r="G249" s="203" t="s">
        <v>1237</v>
      </c>
      <c r="H249" s="204">
        <v>114.864</v>
      </c>
      <c r="I249" s="205"/>
      <c r="J249" s="206">
        <f>ROUND(I249*H249,2)</f>
        <v>0</v>
      </c>
      <c r="K249" s="202" t="s">
        <v>1412</v>
      </c>
      <c r="L249" s="45"/>
      <c r="M249" s="207" t="s">
        <v>1</v>
      </c>
      <c r="N249" s="208" t="s">
        <v>41</v>
      </c>
      <c r="O249" s="92"/>
      <c r="P249" s="209">
        <f>O249*H249</f>
        <v>0</v>
      </c>
      <c r="Q249" s="209">
        <v>0</v>
      </c>
      <c r="R249" s="209">
        <f>Q249*H249</f>
        <v>0</v>
      </c>
      <c r="S249" s="209">
        <v>0</v>
      </c>
      <c r="T249" s="210">
        <f>S249*H249</f>
        <v>0</v>
      </c>
      <c r="U249" s="39"/>
      <c r="V249" s="39"/>
      <c r="W249" s="39"/>
      <c r="X249" s="39"/>
      <c r="Y249" s="39"/>
      <c r="Z249" s="39"/>
      <c r="AA249" s="39"/>
      <c r="AB249" s="39"/>
      <c r="AC249" s="39"/>
      <c r="AD249" s="39"/>
      <c r="AE249" s="39"/>
      <c r="AR249" s="211" t="s">
        <v>234</v>
      </c>
      <c r="AT249" s="211" t="s">
        <v>191</v>
      </c>
      <c r="AU249" s="211" t="s">
        <v>85</v>
      </c>
      <c r="AY249" s="18" t="s">
        <v>195</v>
      </c>
      <c r="BE249" s="212">
        <f>IF(N249="základní",J249,0)</f>
        <v>0</v>
      </c>
      <c r="BF249" s="212">
        <f>IF(N249="snížená",J249,0)</f>
        <v>0</v>
      </c>
      <c r="BG249" s="212">
        <f>IF(N249="zákl. přenesená",J249,0)</f>
        <v>0</v>
      </c>
      <c r="BH249" s="212">
        <f>IF(N249="sníž. přenesená",J249,0)</f>
        <v>0</v>
      </c>
      <c r="BI249" s="212">
        <f>IF(N249="nulová",J249,0)</f>
        <v>0</v>
      </c>
      <c r="BJ249" s="18" t="s">
        <v>83</v>
      </c>
      <c r="BK249" s="212">
        <f>ROUND(I249*H249,2)</f>
        <v>0</v>
      </c>
      <c r="BL249" s="18" t="s">
        <v>234</v>
      </c>
      <c r="BM249" s="211" t="s">
        <v>4609</v>
      </c>
    </row>
    <row r="250" s="11" customFormat="1">
      <c r="A250" s="11"/>
      <c r="B250" s="228"/>
      <c r="C250" s="229"/>
      <c r="D250" s="213" t="s">
        <v>199</v>
      </c>
      <c r="E250" s="230" t="s">
        <v>1</v>
      </c>
      <c r="F250" s="231" t="s">
        <v>4610</v>
      </c>
      <c r="G250" s="229"/>
      <c r="H250" s="232">
        <v>7.1790000000000003</v>
      </c>
      <c r="I250" s="233"/>
      <c r="J250" s="229"/>
      <c r="K250" s="229"/>
      <c r="L250" s="234"/>
      <c r="M250" s="235"/>
      <c r="N250" s="236"/>
      <c r="O250" s="236"/>
      <c r="P250" s="236"/>
      <c r="Q250" s="236"/>
      <c r="R250" s="236"/>
      <c r="S250" s="236"/>
      <c r="T250" s="237"/>
      <c r="U250" s="11"/>
      <c r="V250" s="11"/>
      <c r="W250" s="11"/>
      <c r="X250" s="11"/>
      <c r="Y250" s="11"/>
      <c r="Z250" s="11"/>
      <c r="AA250" s="11"/>
      <c r="AB250" s="11"/>
      <c r="AC250" s="11"/>
      <c r="AD250" s="11"/>
      <c r="AE250" s="11"/>
      <c r="AT250" s="238" t="s">
        <v>199</v>
      </c>
      <c r="AU250" s="238" t="s">
        <v>85</v>
      </c>
      <c r="AV250" s="11" t="s">
        <v>85</v>
      </c>
      <c r="AW250" s="11" t="s">
        <v>32</v>
      </c>
      <c r="AX250" s="11" t="s">
        <v>83</v>
      </c>
      <c r="AY250" s="238" t="s">
        <v>195</v>
      </c>
    </row>
    <row r="251" s="11" customFormat="1">
      <c r="A251" s="11"/>
      <c r="B251" s="228"/>
      <c r="C251" s="229"/>
      <c r="D251" s="213" t="s">
        <v>199</v>
      </c>
      <c r="E251" s="229"/>
      <c r="F251" s="231" t="s">
        <v>4611</v>
      </c>
      <c r="G251" s="229"/>
      <c r="H251" s="232">
        <v>114.864</v>
      </c>
      <c r="I251" s="233"/>
      <c r="J251" s="229"/>
      <c r="K251" s="229"/>
      <c r="L251" s="234"/>
      <c r="M251" s="235"/>
      <c r="N251" s="236"/>
      <c r="O251" s="236"/>
      <c r="P251" s="236"/>
      <c r="Q251" s="236"/>
      <c r="R251" s="236"/>
      <c r="S251" s="236"/>
      <c r="T251" s="237"/>
      <c r="U251" s="11"/>
      <c r="V251" s="11"/>
      <c r="W251" s="11"/>
      <c r="X251" s="11"/>
      <c r="Y251" s="11"/>
      <c r="Z251" s="11"/>
      <c r="AA251" s="11"/>
      <c r="AB251" s="11"/>
      <c r="AC251" s="11"/>
      <c r="AD251" s="11"/>
      <c r="AE251" s="11"/>
      <c r="AT251" s="238" t="s">
        <v>199</v>
      </c>
      <c r="AU251" s="238" t="s">
        <v>85</v>
      </c>
      <c r="AV251" s="11" t="s">
        <v>85</v>
      </c>
      <c r="AW251" s="11" t="s">
        <v>4</v>
      </c>
      <c r="AX251" s="11" t="s">
        <v>83</v>
      </c>
      <c r="AY251" s="238" t="s">
        <v>195</v>
      </c>
    </row>
    <row r="252" s="2" customFormat="1" ht="24.15" customHeight="1">
      <c r="A252" s="39"/>
      <c r="B252" s="40"/>
      <c r="C252" s="200" t="s">
        <v>315</v>
      </c>
      <c r="D252" s="200" t="s">
        <v>191</v>
      </c>
      <c r="E252" s="201" t="s">
        <v>4612</v>
      </c>
      <c r="F252" s="202" t="s">
        <v>4613</v>
      </c>
      <c r="G252" s="203" t="s">
        <v>1237</v>
      </c>
      <c r="H252" s="204">
        <v>30.975999999999999</v>
      </c>
      <c r="I252" s="205"/>
      <c r="J252" s="206">
        <f>ROUND(I252*H252,2)</f>
        <v>0</v>
      </c>
      <c r="K252" s="202" t="s">
        <v>1412</v>
      </c>
      <c r="L252" s="45"/>
      <c r="M252" s="207" t="s">
        <v>1</v>
      </c>
      <c r="N252" s="208" t="s">
        <v>41</v>
      </c>
      <c r="O252" s="92"/>
      <c r="P252" s="209">
        <f>O252*H252</f>
        <v>0</v>
      </c>
      <c r="Q252" s="209">
        <v>0</v>
      </c>
      <c r="R252" s="209">
        <f>Q252*H252</f>
        <v>0</v>
      </c>
      <c r="S252" s="209">
        <v>0</v>
      </c>
      <c r="T252" s="210">
        <f>S252*H252</f>
        <v>0</v>
      </c>
      <c r="U252" s="39"/>
      <c r="V252" s="39"/>
      <c r="W252" s="39"/>
      <c r="X252" s="39"/>
      <c r="Y252" s="39"/>
      <c r="Z252" s="39"/>
      <c r="AA252" s="39"/>
      <c r="AB252" s="39"/>
      <c r="AC252" s="39"/>
      <c r="AD252" s="39"/>
      <c r="AE252" s="39"/>
      <c r="AR252" s="211" t="s">
        <v>234</v>
      </c>
      <c r="AT252" s="211" t="s">
        <v>191</v>
      </c>
      <c r="AU252" s="211" t="s">
        <v>85</v>
      </c>
      <c r="AY252" s="18" t="s">
        <v>195</v>
      </c>
      <c r="BE252" s="212">
        <f>IF(N252="základní",J252,0)</f>
        <v>0</v>
      </c>
      <c r="BF252" s="212">
        <f>IF(N252="snížená",J252,0)</f>
        <v>0</v>
      </c>
      <c r="BG252" s="212">
        <f>IF(N252="zákl. přenesená",J252,0)</f>
        <v>0</v>
      </c>
      <c r="BH252" s="212">
        <f>IF(N252="sníž. přenesená",J252,0)</f>
        <v>0</v>
      </c>
      <c r="BI252" s="212">
        <f>IF(N252="nulová",J252,0)</f>
        <v>0</v>
      </c>
      <c r="BJ252" s="18" t="s">
        <v>83</v>
      </c>
      <c r="BK252" s="212">
        <f>ROUND(I252*H252,2)</f>
        <v>0</v>
      </c>
      <c r="BL252" s="18" t="s">
        <v>234</v>
      </c>
      <c r="BM252" s="211" t="s">
        <v>4614</v>
      </c>
    </row>
    <row r="253" s="10" customFormat="1">
      <c r="A253" s="10"/>
      <c r="B253" s="218"/>
      <c r="C253" s="219"/>
      <c r="D253" s="213" t="s">
        <v>199</v>
      </c>
      <c r="E253" s="220" t="s">
        <v>1</v>
      </c>
      <c r="F253" s="221" t="s">
        <v>4596</v>
      </c>
      <c r="G253" s="219"/>
      <c r="H253" s="220" t="s">
        <v>1</v>
      </c>
      <c r="I253" s="222"/>
      <c r="J253" s="219"/>
      <c r="K253" s="219"/>
      <c r="L253" s="223"/>
      <c r="M253" s="224"/>
      <c r="N253" s="225"/>
      <c r="O253" s="225"/>
      <c r="P253" s="225"/>
      <c r="Q253" s="225"/>
      <c r="R253" s="225"/>
      <c r="S253" s="225"/>
      <c r="T253" s="226"/>
      <c r="U253" s="10"/>
      <c r="V253" s="10"/>
      <c r="W253" s="10"/>
      <c r="X253" s="10"/>
      <c r="Y253" s="10"/>
      <c r="Z253" s="10"/>
      <c r="AA253" s="10"/>
      <c r="AB253" s="10"/>
      <c r="AC253" s="10"/>
      <c r="AD253" s="10"/>
      <c r="AE253" s="10"/>
      <c r="AT253" s="227" t="s">
        <v>199</v>
      </c>
      <c r="AU253" s="227" t="s">
        <v>85</v>
      </c>
      <c r="AV253" s="10" t="s">
        <v>83</v>
      </c>
      <c r="AW253" s="10" t="s">
        <v>32</v>
      </c>
      <c r="AX253" s="10" t="s">
        <v>76</v>
      </c>
      <c r="AY253" s="227" t="s">
        <v>195</v>
      </c>
    </row>
    <row r="254" s="10" customFormat="1">
      <c r="A254" s="10"/>
      <c r="B254" s="218"/>
      <c r="C254" s="219"/>
      <c r="D254" s="213" t="s">
        <v>199</v>
      </c>
      <c r="E254" s="220" t="s">
        <v>1</v>
      </c>
      <c r="F254" s="221" t="s">
        <v>4597</v>
      </c>
      <c r="G254" s="219"/>
      <c r="H254" s="220" t="s">
        <v>1</v>
      </c>
      <c r="I254" s="222"/>
      <c r="J254" s="219"/>
      <c r="K254" s="219"/>
      <c r="L254" s="223"/>
      <c r="M254" s="224"/>
      <c r="N254" s="225"/>
      <c r="O254" s="225"/>
      <c r="P254" s="225"/>
      <c r="Q254" s="225"/>
      <c r="R254" s="225"/>
      <c r="S254" s="225"/>
      <c r="T254" s="226"/>
      <c r="U254" s="10"/>
      <c r="V254" s="10"/>
      <c r="W254" s="10"/>
      <c r="X254" s="10"/>
      <c r="Y254" s="10"/>
      <c r="Z254" s="10"/>
      <c r="AA254" s="10"/>
      <c r="AB254" s="10"/>
      <c r="AC254" s="10"/>
      <c r="AD254" s="10"/>
      <c r="AE254" s="10"/>
      <c r="AT254" s="227" t="s">
        <v>199</v>
      </c>
      <c r="AU254" s="227" t="s">
        <v>85</v>
      </c>
      <c r="AV254" s="10" t="s">
        <v>83</v>
      </c>
      <c r="AW254" s="10" t="s">
        <v>32</v>
      </c>
      <c r="AX254" s="10" t="s">
        <v>76</v>
      </c>
      <c r="AY254" s="227" t="s">
        <v>195</v>
      </c>
    </row>
    <row r="255" s="11" customFormat="1">
      <c r="A255" s="11"/>
      <c r="B255" s="228"/>
      <c r="C255" s="229"/>
      <c r="D255" s="213" t="s">
        <v>199</v>
      </c>
      <c r="E255" s="230" t="s">
        <v>1</v>
      </c>
      <c r="F255" s="231" t="s">
        <v>4615</v>
      </c>
      <c r="G255" s="229"/>
      <c r="H255" s="232">
        <v>30.975999999999999</v>
      </c>
      <c r="I255" s="233"/>
      <c r="J255" s="229"/>
      <c r="K255" s="229"/>
      <c r="L255" s="234"/>
      <c r="M255" s="235"/>
      <c r="N255" s="236"/>
      <c r="O255" s="236"/>
      <c r="P255" s="236"/>
      <c r="Q255" s="236"/>
      <c r="R255" s="236"/>
      <c r="S255" s="236"/>
      <c r="T255" s="237"/>
      <c r="U255" s="11"/>
      <c r="V255" s="11"/>
      <c r="W255" s="11"/>
      <c r="X255" s="11"/>
      <c r="Y255" s="11"/>
      <c r="Z255" s="11"/>
      <c r="AA255" s="11"/>
      <c r="AB255" s="11"/>
      <c r="AC255" s="11"/>
      <c r="AD255" s="11"/>
      <c r="AE255" s="11"/>
      <c r="AT255" s="238" t="s">
        <v>199</v>
      </c>
      <c r="AU255" s="238" t="s">
        <v>85</v>
      </c>
      <c r="AV255" s="11" t="s">
        <v>85</v>
      </c>
      <c r="AW255" s="11" t="s">
        <v>32</v>
      </c>
      <c r="AX255" s="11" t="s">
        <v>83</v>
      </c>
      <c r="AY255" s="238" t="s">
        <v>195</v>
      </c>
    </row>
    <row r="256" s="2" customFormat="1" ht="33" customHeight="1">
      <c r="A256" s="39"/>
      <c r="B256" s="40"/>
      <c r="C256" s="200" t="s">
        <v>319</v>
      </c>
      <c r="D256" s="200" t="s">
        <v>191</v>
      </c>
      <c r="E256" s="201" t="s">
        <v>1626</v>
      </c>
      <c r="F256" s="202" t="s">
        <v>1627</v>
      </c>
      <c r="G256" s="203" t="s">
        <v>1628</v>
      </c>
      <c r="H256" s="204">
        <v>345.47000000000003</v>
      </c>
      <c r="I256" s="205"/>
      <c r="J256" s="206">
        <f>ROUND(I256*H256,2)</f>
        <v>0</v>
      </c>
      <c r="K256" s="202" t="s">
        <v>1412</v>
      </c>
      <c r="L256" s="45"/>
      <c r="M256" s="207" t="s">
        <v>1</v>
      </c>
      <c r="N256" s="208" t="s">
        <v>41</v>
      </c>
      <c r="O256" s="92"/>
      <c r="P256" s="209">
        <f>O256*H256</f>
        <v>0</v>
      </c>
      <c r="Q256" s="209">
        <v>0</v>
      </c>
      <c r="R256" s="209">
        <f>Q256*H256</f>
        <v>0</v>
      </c>
      <c r="S256" s="209">
        <v>0</v>
      </c>
      <c r="T256" s="210">
        <f>S256*H256</f>
        <v>0</v>
      </c>
      <c r="U256" s="39"/>
      <c r="V256" s="39"/>
      <c r="W256" s="39"/>
      <c r="X256" s="39"/>
      <c r="Y256" s="39"/>
      <c r="Z256" s="39"/>
      <c r="AA256" s="39"/>
      <c r="AB256" s="39"/>
      <c r="AC256" s="39"/>
      <c r="AD256" s="39"/>
      <c r="AE256" s="39"/>
      <c r="AR256" s="211" t="s">
        <v>234</v>
      </c>
      <c r="AT256" s="211" t="s">
        <v>191</v>
      </c>
      <c r="AU256" s="211" t="s">
        <v>85</v>
      </c>
      <c r="AY256" s="18" t="s">
        <v>195</v>
      </c>
      <c r="BE256" s="212">
        <f>IF(N256="základní",J256,0)</f>
        <v>0</v>
      </c>
      <c r="BF256" s="212">
        <f>IF(N256="snížená",J256,0)</f>
        <v>0</v>
      </c>
      <c r="BG256" s="212">
        <f>IF(N256="zákl. přenesená",J256,0)</f>
        <v>0</v>
      </c>
      <c r="BH256" s="212">
        <f>IF(N256="sníž. přenesená",J256,0)</f>
        <v>0</v>
      </c>
      <c r="BI256" s="212">
        <f>IF(N256="nulová",J256,0)</f>
        <v>0</v>
      </c>
      <c r="BJ256" s="18" t="s">
        <v>83</v>
      </c>
      <c r="BK256" s="212">
        <f>ROUND(I256*H256,2)</f>
        <v>0</v>
      </c>
      <c r="BL256" s="18" t="s">
        <v>234</v>
      </c>
      <c r="BM256" s="211" t="s">
        <v>4616</v>
      </c>
    </row>
    <row r="257" s="11" customFormat="1">
      <c r="A257" s="11"/>
      <c r="B257" s="228"/>
      <c r="C257" s="229"/>
      <c r="D257" s="213" t="s">
        <v>199</v>
      </c>
      <c r="E257" s="230" t="s">
        <v>1</v>
      </c>
      <c r="F257" s="231" t="s">
        <v>4617</v>
      </c>
      <c r="G257" s="229"/>
      <c r="H257" s="232">
        <v>345.47000000000003</v>
      </c>
      <c r="I257" s="233"/>
      <c r="J257" s="229"/>
      <c r="K257" s="229"/>
      <c r="L257" s="234"/>
      <c r="M257" s="235"/>
      <c r="N257" s="236"/>
      <c r="O257" s="236"/>
      <c r="P257" s="236"/>
      <c r="Q257" s="236"/>
      <c r="R257" s="236"/>
      <c r="S257" s="236"/>
      <c r="T257" s="237"/>
      <c r="U257" s="11"/>
      <c r="V257" s="11"/>
      <c r="W257" s="11"/>
      <c r="X257" s="11"/>
      <c r="Y257" s="11"/>
      <c r="Z257" s="11"/>
      <c r="AA257" s="11"/>
      <c r="AB257" s="11"/>
      <c r="AC257" s="11"/>
      <c r="AD257" s="11"/>
      <c r="AE257" s="11"/>
      <c r="AT257" s="238" t="s">
        <v>199</v>
      </c>
      <c r="AU257" s="238" t="s">
        <v>85</v>
      </c>
      <c r="AV257" s="11" t="s">
        <v>85</v>
      </c>
      <c r="AW257" s="11" t="s">
        <v>32</v>
      </c>
      <c r="AX257" s="11" t="s">
        <v>83</v>
      </c>
      <c r="AY257" s="238" t="s">
        <v>195</v>
      </c>
    </row>
    <row r="258" s="2" customFormat="1" ht="16.5" customHeight="1">
      <c r="A258" s="39"/>
      <c r="B258" s="40"/>
      <c r="C258" s="200" t="s">
        <v>323</v>
      </c>
      <c r="D258" s="200" t="s">
        <v>191</v>
      </c>
      <c r="E258" s="201" t="s">
        <v>1632</v>
      </c>
      <c r="F258" s="202" t="s">
        <v>1633</v>
      </c>
      <c r="G258" s="203" t="s">
        <v>1237</v>
      </c>
      <c r="H258" s="204">
        <v>222.904</v>
      </c>
      <c r="I258" s="205"/>
      <c r="J258" s="206">
        <f>ROUND(I258*H258,2)</f>
        <v>0</v>
      </c>
      <c r="K258" s="202" t="s">
        <v>1412</v>
      </c>
      <c r="L258" s="45"/>
      <c r="M258" s="207" t="s">
        <v>1</v>
      </c>
      <c r="N258" s="208" t="s">
        <v>41</v>
      </c>
      <c r="O258" s="92"/>
      <c r="P258" s="209">
        <f>O258*H258</f>
        <v>0</v>
      </c>
      <c r="Q258" s="209">
        <v>0</v>
      </c>
      <c r="R258" s="209">
        <f>Q258*H258</f>
        <v>0</v>
      </c>
      <c r="S258" s="209">
        <v>0</v>
      </c>
      <c r="T258" s="210">
        <f>S258*H258</f>
        <v>0</v>
      </c>
      <c r="U258" s="39"/>
      <c r="V258" s="39"/>
      <c r="W258" s="39"/>
      <c r="X258" s="39"/>
      <c r="Y258" s="39"/>
      <c r="Z258" s="39"/>
      <c r="AA258" s="39"/>
      <c r="AB258" s="39"/>
      <c r="AC258" s="39"/>
      <c r="AD258" s="39"/>
      <c r="AE258" s="39"/>
      <c r="AR258" s="211" t="s">
        <v>234</v>
      </c>
      <c r="AT258" s="211" t="s">
        <v>191</v>
      </c>
      <c r="AU258" s="211" t="s">
        <v>85</v>
      </c>
      <c r="AY258" s="18" t="s">
        <v>195</v>
      </c>
      <c r="BE258" s="212">
        <f>IF(N258="základní",J258,0)</f>
        <v>0</v>
      </c>
      <c r="BF258" s="212">
        <f>IF(N258="snížená",J258,0)</f>
        <v>0</v>
      </c>
      <c r="BG258" s="212">
        <f>IF(N258="zákl. přenesená",J258,0)</f>
        <v>0</v>
      </c>
      <c r="BH258" s="212">
        <f>IF(N258="sníž. přenesená",J258,0)</f>
        <v>0</v>
      </c>
      <c r="BI258" s="212">
        <f>IF(N258="nulová",J258,0)</f>
        <v>0</v>
      </c>
      <c r="BJ258" s="18" t="s">
        <v>83</v>
      </c>
      <c r="BK258" s="212">
        <f>ROUND(I258*H258,2)</f>
        <v>0</v>
      </c>
      <c r="BL258" s="18" t="s">
        <v>234</v>
      </c>
      <c r="BM258" s="211" t="s">
        <v>4618</v>
      </c>
    </row>
    <row r="259" s="11" customFormat="1">
      <c r="A259" s="11"/>
      <c r="B259" s="228"/>
      <c r="C259" s="229"/>
      <c r="D259" s="213" t="s">
        <v>199</v>
      </c>
      <c r="E259" s="230" t="s">
        <v>1</v>
      </c>
      <c r="F259" s="231" t="s">
        <v>4619</v>
      </c>
      <c r="G259" s="229"/>
      <c r="H259" s="232">
        <v>184.749</v>
      </c>
      <c r="I259" s="233"/>
      <c r="J259" s="229"/>
      <c r="K259" s="229"/>
      <c r="L259" s="234"/>
      <c r="M259" s="235"/>
      <c r="N259" s="236"/>
      <c r="O259" s="236"/>
      <c r="P259" s="236"/>
      <c r="Q259" s="236"/>
      <c r="R259" s="236"/>
      <c r="S259" s="236"/>
      <c r="T259" s="237"/>
      <c r="U259" s="11"/>
      <c r="V259" s="11"/>
      <c r="W259" s="11"/>
      <c r="X259" s="11"/>
      <c r="Y259" s="11"/>
      <c r="Z259" s="11"/>
      <c r="AA259" s="11"/>
      <c r="AB259" s="11"/>
      <c r="AC259" s="11"/>
      <c r="AD259" s="11"/>
      <c r="AE259" s="11"/>
      <c r="AT259" s="238" t="s">
        <v>199</v>
      </c>
      <c r="AU259" s="238" t="s">
        <v>85</v>
      </c>
      <c r="AV259" s="11" t="s">
        <v>85</v>
      </c>
      <c r="AW259" s="11" t="s">
        <v>32</v>
      </c>
      <c r="AX259" s="11" t="s">
        <v>76</v>
      </c>
      <c r="AY259" s="238" t="s">
        <v>195</v>
      </c>
    </row>
    <row r="260" s="11" customFormat="1">
      <c r="A260" s="11"/>
      <c r="B260" s="228"/>
      <c r="C260" s="229"/>
      <c r="D260" s="213" t="s">
        <v>199</v>
      </c>
      <c r="E260" s="230" t="s">
        <v>1</v>
      </c>
      <c r="F260" s="231" t="s">
        <v>4620</v>
      </c>
      <c r="G260" s="229"/>
      <c r="H260" s="232">
        <v>7.1790000000000003</v>
      </c>
      <c r="I260" s="233"/>
      <c r="J260" s="229"/>
      <c r="K260" s="229"/>
      <c r="L260" s="234"/>
      <c r="M260" s="235"/>
      <c r="N260" s="236"/>
      <c r="O260" s="236"/>
      <c r="P260" s="236"/>
      <c r="Q260" s="236"/>
      <c r="R260" s="236"/>
      <c r="S260" s="236"/>
      <c r="T260" s="237"/>
      <c r="U260" s="11"/>
      <c r="V260" s="11"/>
      <c r="W260" s="11"/>
      <c r="X260" s="11"/>
      <c r="Y260" s="11"/>
      <c r="Z260" s="11"/>
      <c r="AA260" s="11"/>
      <c r="AB260" s="11"/>
      <c r="AC260" s="11"/>
      <c r="AD260" s="11"/>
      <c r="AE260" s="11"/>
      <c r="AT260" s="238" t="s">
        <v>199</v>
      </c>
      <c r="AU260" s="238" t="s">
        <v>85</v>
      </c>
      <c r="AV260" s="11" t="s">
        <v>85</v>
      </c>
      <c r="AW260" s="11" t="s">
        <v>32</v>
      </c>
      <c r="AX260" s="11" t="s">
        <v>76</v>
      </c>
      <c r="AY260" s="238" t="s">
        <v>195</v>
      </c>
    </row>
    <row r="261" s="11" customFormat="1">
      <c r="A261" s="11"/>
      <c r="B261" s="228"/>
      <c r="C261" s="229"/>
      <c r="D261" s="213" t="s">
        <v>199</v>
      </c>
      <c r="E261" s="230" t="s">
        <v>1</v>
      </c>
      <c r="F261" s="231" t="s">
        <v>4621</v>
      </c>
      <c r="G261" s="229"/>
      <c r="H261" s="232">
        <v>30.975999999999999</v>
      </c>
      <c r="I261" s="233"/>
      <c r="J261" s="229"/>
      <c r="K261" s="229"/>
      <c r="L261" s="234"/>
      <c r="M261" s="235"/>
      <c r="N261" s="236"/>
      <c r="O261" s="236"/>
      <c r="P261" s="236"/>
      <c r="Q261" s="236"/>
      <c r="R261" s="236"/>
      <c r="S261" s="236"/>
      <c r="T261" s="237"/>
      <c r="U261" s="11"/>
      <c r="V261" s="11"/>
      <c r="W261" s="11"/>
      <c r="X261" s="11"/>
      <c r="Y261" s="11"/>
      <c r="Z261" s="11"/>
      <c r="AA261" s="11"/>
      <c r="AB261" s="11"/>
      <c r="AC261" s="11"/>
      <c r="AD261" s="11"/>
      <c r="AE261" s="11"/>
      <c r="AT261" s="238" t="s">
        <v>199</v>
      </c>
      <c r="AU261" s="238" t="s">
        <v>85</v>
      </c>
      <c r="AV261" s="11" t="s">
        <v>85</v>
      </c>
      <c r="AW261" s="11" t="s">
        <v>32</v>
      </c>
      <c r="AX261" s="11" t="s">
        <v>76</v>
      </c>
      <c r="AY261" s="238" t="s">
        <v>195</v>
      </c>
    </row>
    <row r="262" s="15" customFormat="1">
      <c r="A262" s="15"/>
      <c r="B262" s="287"/>
      <c r="C262" s="288"/>
      <c r="D262" s="213" t="s">
        <v>199</v>
      </c>
      <c r="E262" s="289" t="s">
        <v>1</v>
      </c>
      <c r="F262" s="290" t="s">
        <v>1422</v>
      </c>
      <c r="G262" s="288"/>
      <c r="H262" s="291">
        <v>222.904</v>
      </c>
      <c r="I262" s="292"/>
      <c r="J262" s="288"/>
      <c r="K262" s="288"/>
      <c r="L262" s="293"/>
      <c r="M262" s="294"/>
      <c r="N262" s="295"/>
      <c r="O262" s="295"/>
      <c r="P262" s="295"/>
      <c r="Q262" s="295"/>
      <c r="R262" s="295"/>
      <c r="S262" s="295"/>
      <c r="T262" s="296"/>
      <c r="U262" s="15"/>
      <c r="V262" s="15"/>
      <c r="W262" s="15"/>
      <c r="X262" s="15"/>
      <c r="Y262" s="15"/>
      <c r="Z262" s="15"/>
      <c r="AA262" s="15"/>
      <c r="AB262" s="15"/>
      <c r="AC262" s="15"/>
      <c r="AD262" s="15"/>
      <c r="AE262" s="15"/>
      <c r="AT262" s="297" t="s">
        <v>199</v>
      </c>
      <c r="AU262" s="297" t="s">
        <v>85</v>
      </c>
      <c r="AV262" s="15" t="s">
        <v>234</v>
      </c>
      <c r="AW262" s="15" t="s">
        <v>32</v>
      </c>
      <c r="AX262" s="15" t="s">
        <v>83</v>
      </c>
      <c r="AY262" s="297" t="s">
        <v>195</v>
      </c>
    </row>
    <row r="263" s="2" customFormat="1" ht="24.15" customHeight="1">
      <c r="A263" s="39"/>
      <c r="B263" s="40"/>
      <c r="C263" s="200" t="s">
        <v>327</v>
      </c>
      <c r="D263" s="200" t="s">
        <v>191</v>
      </c>
      <c r="E263" s="201" t="s">
        <v>1635</v>
      </c>
      <c r="F263" s="202" t="s">
        <v>1636</v>
      </c>
      <c r="G263" s="203" t="s">
        <v>1237</v>
      </c>
      <c r="H263" s="204">
        <v>173.06200000000001</v>
      </c>
      <c r="I263" s="205"/>
      <c r="J263" s="206">
        <f>ROUND(I263*H263,2)</f>
        <v>0</v>
      </c>
      <c r="K263" s="202" t="s">
        <v>1412</v>
      </c>
      <c r="L263" s="45"/>
      <c r="M263" s="207" t="s">
        <v>1</v>
      </c>
      <c r="N263" s="208" t="s">
        <v>41</v>
      </c>
      <c r="O263" s="92"/>
      <c r="P263" s="209">
        <f>O263*H263</f>
        <v>0</v>
      </c>
      <c r="Q263" s="209">
        <v>0</v>
      </c>
      <c r="R263" s="209">
        <f>Q263*H263</f>
        <v>0</v>
      </c>
      <c r="S263" s="209">
        <v>0</v>
      </c>
      <c r="T263" s="210">
        <f>S263*H263</f>
        <v>0</v>
      </c>
      <c r="U263" s="39"/>
      <c r="V263" s="39"/>
      <c r="W263" s="39"/>
      <c r="X263" s="39"/>
      <c r="Y263" s="39"/>
      <c r="Z263" s="39"/>
      <c r="AA263" s="39"/>
      <c r="AB263" s="39"/>
      <c r="AC263" s="39"/>
      <c r="AD263" s="39"/>
      <c r="AE263" s="39"/>
      <c r="AR263" s="211" t="s">
        <v>234</v>
      </c>
      <c r="AT263" s="211" t="s">
        <v>191</v>
      </c>
      <c r="AU263" s="211" t="s">
        <v>85</v>
      </c>
      <c r="AY263" s="18" t="s">
        <v>195</v>
      </c>
      <c r="BE263" s="212">
        <f>IF(N263="základní",J263,0)</f>
        <v>0</v>
      </c>
      <c r="BF263" s="212">
        <f>IF(N263="snížená",J263,0)</f>
        <v>0</v>
      </c>
      <c r="BG263" s="212">
        <f>IF(N263="zákl. přenesená",J263,0)</f>
        <v>0</v>
      </c>
      <c r="BH263" s="212">
        <f>IF(N263="sníž. přenesená",J263,0)</f>
        <v>0</v>
      </c>
      <c r="BI263" s="212">
        <f>IF(N263="nulová",J263,0)</f>
        <v>0</v>
      </c>
      <c r="BJ263" s="18" t="s">
        <v>83</v>
      </c>
      <c r="BK263" s="212">
        <f>ROUND(I263*H263,2)</f>
        <v>0</v>
      </c>
      <c r="BL263" s="18" t="s">
        <v>234</v>
      </c>
      <c r="BM263" s="211" t="s">
        <v>4622</v>
      </c>
    </row>
    <row r="264" s="10" customFormat="1">
      <c r="A264" s="10"/>
      <c r="B264" s="218"/>
      <c r="C264" s="219"/>
      <c r="D264" s="213" t="s">
        <v>199</v>
      </c>
      <c r="E264" s="220" t="s">
        <v>1</v>
      </c>
      <c r="F264" s="221" t="s">
        <v>3936</v>
      </c>
      <c r="G264" s="219"/>
      <c r="H264" s="220" t="s">
        <v>1</v>
      </c>
      <c r="I264" s="222"/>
      <c r="J264" s="219"/>
      <c r="K264" s="219"/>
      <c r="L264" s="223"/>
      <c r="M264" s="224"/>
      <c r="N264" s="225"/>
      <c r="O264" s="225"/>
      <c r="P264" s="225"/>
      <c r="Q264" s="225"/>
      <c r="R264" s="225"/>
      <c r="S264" s="225"/>
      <c r="T264" s="226"/>
      <c r="U264" s="10"/>
      <c r="V264" s="10"/>
      <c r="W264" s="10"/>
      <c r="X264" s="10"/>
      <c r="Y264" s="10"/>
      <c r="Z264" s="10"/>
      <c r="AA264" s="10"/>
      <c r="AB264" s="10"/>
      <c r="AC264" s="10"/>
      <c r="AD264" s="10"/>
      <c r="AE264" s="10"/>
      <c r="AT264" s="227" t="s">
        <v>199</v>
      </c>
      <c r="AU264" s="227" t="s">
        <v>85</v>
      </c>
      <c r="AV264" s="10" t="s">
        <v>83</v>
      </c>
      <c r="AW264" s="10" t="s">
        <v>32</v>
      </c>
      <c r="AX264" s="10" t="s">
        <v>76</v>
      </c>
      <c r="AY264" s="227" t="s">
        <v>195</v>
      </c>
    </row>
    <row r="265" s="10" customFormat="1">
      <c r="A265" s="10"/>
      <c r="B265" s="218"/>
      <c r="C265" s="219"/>
      <c r="D265" s="213" t="s">
        <v>199</v>
      </c>
      <c r="E265" s="220" t="s">
        <v>1</v>
      </c>
      <c r="F265" s="221" t="s">
        <v>4524</v>
      </c>
      <c r="G265" s="219"/>
      <c r="H265" s="220" t="s">
        <v>1</v>
      </c>
      <c r="I265" s="222"/>
      <c r="J265" s="219"/>
      <c r="K265" s="219"/>
      <c r="L265" s="223"/>
      <c r="M265" s="224"/>
      <c r="N265" s="225"/>
      <c r="O265" s="225"/>
      <c r="P265" s="225"/>
      <c r="Q265" s="225"/>
      <c r="R265" s="225"/>
      <c r="S265" s="225"/>
      <c r="T265" s="226"/>
      <c r="U265" s="10"/>
      <c r="V265" s="10"/>
      <c r="W265" s="10"/>
      <c r="X265" s="10"/>
      <c r="Y265" s="10"/>
      <c r="Z265" s="10"/>
      <c r="AA265" s="10"/>
      <c r="AB265" s="10"/>
      <c r="AC265" s="10"/>
      <c r="AD265" s="10"/>
      <c r="AE265" s="10"/>
      <c r="AT265" s="227" t="s">
        <v>199</v>
      </c>
      <c r="AU265" s="227" t="s">
        <v>85</v>
      </c>
      <c r="AV265" s="10" t="s">
        <v>83</v>
      </c>
      <c r="AW265" s="10" t="s">
        <v>32</v>
      </c>
      <c r="AX265" s="10" t="s">
        <v>76</v>
      </c>
      <c r="AY265" s="227" t="s">
        <v>195</v>
      </c>
    </row>
    <row r="266" s="11" customFormat="1">
      <c r="A266" s="11"/>
      <c r="B266" s="228"/>
      <c r="C266" s="229"/>
      <c r="D266" s="213" t="s">
        <v>199</v>
      </c>
      <c r="E266" s="230" t="s">
        <v>1</v>
      </c>
      <c r="F266" s="231" t="s">
        <v>4623</v>
      </c>
      <c r="G266" s="229"/>
      <c r="H266" s="232">
        <v>143.58199999999999</v>
      </c>
      <c r="I266" s="233"/>
      <c r="J266" s="229"/>
      <c r="K266" s="229"/>
      <c r="L266" s="234"/>
      <c r="M266" s="235"/>
      <c r="N266" s="236"/>
      <c r="O266" s="236"/>
      <c r="P266" s="236"/>
      <c r="Q266" s="236"/>
      <c r="R266" s="236"/>
      <c r="S266" s="236"/>
      <c r="T266" s="237"/>
      <c r="U266" s="11"/>
      <c r="V266" s="11"/>
      <c r="W266" s="11"/>
      <c r="X266" s="11"/>
      <c r="Y266" s="11"/>
      <c r="Z266" s="11"/>
      <c r="AA266" s="11"/>
      <c r="AB266" s="11"/>
      <c r="AC266" s="11"/>
      <c r="AD266" s="11"/>
      <c r="AE266" s="11"/>
      <c r="AT266" s="238" t="s">
        <v>199</v>
      </c>
      <c r="AU266" s="238" t="s">
        <v>85</v>
      </c>
      <c r="AV266" s="11" t="s">
        <v>85</v>
      </c>
      <c r="AW266" s="11" t="s">
        <v>32</v>
      </c>
      <c r="AX266" s="11" t="s">
        <v>76</v>
      </c>
      <c r="AY266" s="238" t="s">
        <v>195</v>
      </c>
    </row>
    <row r="267" s="11" customFormat="1">
      <c r="A267" s="11"/>
      <c r="B267" s="228"/>
      <c r="C267" s="229"/>
      <c r="D267" s="213" t="s">
        <v>199</v>
      </c>
      <c r="E267" s="230" t="s">
        <v>1</v>
      </c>
      <c r="F267" s="231" t="s">
        <v>4624</v>
      </c>
      <c r="G267" s="229"/>
      <c r="H267" s="232">
        <v>-4.056</v>
      </c>
      <c r="I267" s="233"/>
      <c r="J267" s="229"/>
      <c r="K267" s="229"/>
      <c r="L267" s="234"/>
      <c r="M267" s="235"/>
      <c r="N267" s="236"/>
      <c r="O267" s="236"/>
      <c r="P267" s="236"/>
      <c r="Q267" s="236"/>
      <c r="R267" s="236"/>
      <c r="S267" s="236"/>
      <c r="T267" s="237"/>
      <c r="U267" s="11"/>
      <c r="V267" s="11"/>
      <c r="W267" s="11"/>
      <c r="X267" s="11"/>
      <c r="Y267" s="11"/>
      <c r="Z267" s="11"/>
      <c r="AA267" s="11"/>
      <c r="AB267" s="11"/>
      <c r="AC267" s="11"/>
      <c r="AD267" s="11"/>
      <c r="AE267" s="11"/>
      <c r="AT267" s="238" t="s">
        <v>199</v>
      </c>
      <c r="AU267" s="238" t="s">
        <v>85</v>
      </c>
      <c r="AV267" s="11" t="s">
        <v>85</v>
      </c>
      <c r="AW267" s="11" t="s">
        <v>32</v>
      </c>
      <c r="AX267" s="11" t="s">
        <v>76</v>
      </c>
      <c r="AY267" s="238" t="s">
        <v>195</v>
      </c>
    </row>
    <row r="268" s="11" customFormat="1">
      <c r="A268" s="11"/>
      <c r="B268" s="228"/>
      <c r="C268" s="229"/>
      <c r="D268" s="213" t="s">
        <v>199</v>
      </c>
      <c r="E268" s="230" t="s">
        <v>1</v>
      </c>
      <c r="F268" s="231" t="s">
        <v>4625</v>
      </c>
      <c r="G268" s="229"/>
      <c r="H268" s="232">
        <v>-0.92900000000000005</v>
      </c>
      <c r="I268" s="233"/>
      <c r="J268" s="229"/>
      <c r="K268" s="229"/>
      <c r="L268" s="234"/>
      <c r="M268" s="235"/>
      <c r="N268" s="236"/>
      <c r="O268" s="236"/>
      <c r="P268" s="236"/>
      <c r="Q268" s="236"/>
      <c r="R268" s="236"/>
      <c r="S268" s="236"/>
      <c r="T268" s="237"/>
      <c r="U268" s="11"/>
      <c r="V268" s="11"/>
      <c r="W268" s="11"/>
      <c r="X268" s="11"/>
      <c r="Y268" s="11"/>
      <c r="Z268" s="11"/>
      <c r="AA268" s="11"/>
      <c r="AB268" s="11"/>
      <c r="AC268" s="11"/>
      <c r="AD268" s="11"/>
      <c r="AE268" s="11"/>
      <c r="AT268" s="238" t="s">
        <v>199</v>
      </c>
      <c r="AU268" s="238" t="s">
        <v>85</v>
      </c>
      <c r="AV268" s="11" t="s">
        <v>85</v>
      </c>
      <c r="AW268" s="11" t="s">
        <v>32</v>
      </c>
      <c r="AX268" s="11" t="s">
        <v>76</v>
      </c>
      <c r="AY268" s="238" t="s">
        <v>195</v>
      </c>
    </row>
    <row r="269" s="11" customFormat="1">
      <c r="A269" s="11"/>
      <c r="B269" s="228"/>
      <c r="C269" s="229"/>
      <c r="D269" s="213" t="s">
        <v>199</v>
      </c>
      <c r="E269" s="230" t="s">
        <v>1</v>
      </c>
      <c r="F269" s="231" t="s">
        <v>4626</v>
      </c>
      <c r="G269" s="229"/>
      <c r="H269" s="232">
        <v>-0.58699999999999997</v>
      </c>
      <c r="I269" s="233"/>
      <c r="J269" s="229"/>
      <c r="K269" s="229"/>
      <c r="L269" s="234"/>
      <c r="M269" s="235"/>
      <c r="N269" s="236"/>
      <c r="O269" s="236"/>
      <c r="P269" s="236"/>
      <c r="Q269" s="236"/>
      <c r="R269" s="236"/>
      <c r="S269" s="236"/>
      <c r="T269" s="237"/>
      <c r="U269" s="11"/>
      <c r="V269" s="11"/>
      <c r="W269" s="11"/>
      <c r="X269" s="11"/>
      <c r="Y269" s="11"/>
      <c r="Z269" s="11"/>
      <c r="AA269" s="11"/>
      <c r="AB269" s="11"/>
      <c r="AC269" s="11"/>
      <c r="AD269" s="11"/>
      <c r="AE269" s="11"/>
      <c r="AT269" s="238" t="s">
        <v>199</v>
      </c>
      <c r="AU269" s="238" t="s">
        <v>85</v>
      </c>
      <c r="AV269" s="11" t="s">
        <v>85</v>
      </c>
      <c r="AW269" s="11" t="s">
        <v>32</v>
      </c>
      <c r="AX269" s="11" t="s">
        <v>76</v>
      </c>
      <c r="AY269" s="238" t="s">
        <v>195</v>
      </c>
    </row>
    <row r="270" s="11" customFormat="1">
      <c r="A270" s="11"/>
      <c r="B270" s="228"/>
      <c r="C270" s="229"/>
      <c r="D270" s="213" t="s">
        <v>199</v>
      </c>
      <c r="E270" s="230" t="s">
        <v>1</v>
      </c>
      <c r="F270" s="231" t="s">
        <v>4627</v>
      </c>
      <c r="G270" s="229"/>
      <c r="H270" s="232">
        <v>-29.835999999999999</v>
      </c>
      <c r="I270" s="233"/>
      <c r="J270" s="229"/>
      <c r="K270" s="229"/>
      <c r="L270" s="234"/>
      <c r="M270" s="235"/>
      <c r="N270" s="236"/>
      <c r="O270" s="236"/>
      <c r="P270" s="236"/>
      <c r="Q270" s="236"/>
      <c r="R270" s="236"/>
      <c r="S270" s="236"/>
      <c r="T270" s="237"/>
      <c r="U270" s="11"/>
      <c r="V270" s="11"/>
      <c r="W270" s="11"/>
      <c r="X270" s="11"/>
      <c r="Y270" s="11"/>
      <c r="Z270" s="11"/>
      <c r="AA270" s="11"/>
      <c r="AB270" s="11"/>
      <c r="AC270" s="11"/>
      <c r="AD270" s="11"/>
      <c r="AE270" s="11"/>
      <c r="AT270" s="238" t="s">
        <v>199</v>
      </c>
      <c r="AU270" s="238" t="s">
        <v>85</v>
      </c>
      <c r="AV270" s="11" t="s">
        <v>85</v>
      </c>
      <c r="AW270" s="11" t="s">
        <v>32</v>
      </c>
      <c r="AX270" s="11" t="s">
        <v>76</v>
      </c>
      <c r="AY270" s="238" t="s">
        <v>195</v>
      </c>
    </row>
    <row r="271" s="16" customFormat="1">
      <c r="A271" s="16"/>
      <c r="B271" s="298"/>
      <c r="C271" s="299"/>
      <c r="D271" s="213" t="s">
        <v>199</v>
      </c>
      <c r="E271" s="300" t="s">
        <v>1</v>
      </c>
      <c r="F271" s="301" t="s">
        <v>1498</v>
      </c>
      <c r="G271" s="299"/>
      <c r="H271" s="302">
        <v>108.17400000000001</v>
      </c>
      <c r="I271" s="303"/>
      <c r="J271" s="299"/>
      <c r="K271" s="299"/>
      <c r="L271" s="304"/>
      <c r="M271" s="305"/>
      <c r="N271" s="306"/>
      <c r="O271" s="306"/>
      <c r="P271" s="306"/>
      <c r="Q271" s="306"/>
      <c r="R271" s="306"/>
      <c r="S271" s="306"/>
      <c r="T271" s="307"/>
      <c r="U271" s="16"/>
      <c r="V271" s="16"/>
      <c r="W271" s="16"/>
      <c r="X271" s="16"/>
      <c r="Y271" s="16"/>
      <c r="Z271" s="16"/>
      <c r="AA271" s="16"/>
      <c r="AB271" s="16"/>
      <c r="AC271" s="16"/>
      <c r="AD271" s="16"/>
      <c r="AE271" s="16"/>
      <c r="AT271" s="308" t="s">
        <v>199</v>
      </c>
      <c r="AU271" s="308" t="s">
        <v>85</v>
      </c>
      <c r="AV271" s="16" t="s">
        <v>229</v>
      </c>
      <c r="AW271" s="16" t="s">
        <v>32</v>
      </c>
      <c r="AX271" s="16" t="s">
        <v>76</v>
      </c>
      <c r="AY271" s="308" t="s">
        <v>195</v>
      </c>
    </row>
    <row r="272" s="10" customFormat="1">
      <c r="A272" s="10"/>
      <c r="B272" s="218"/>
      <c r="C272" s="219"/>
      <c r="D272" s="213" t="s">
        <v>199</v>
      </c>
      <c r="E272" s="220" t="s">
        <v>1</v>
      </c>
      <c r="F272" s="221" t="s">
        <v>4526</v>
      </c>
      <c r="G272" s="219"/>
      <c r="H272" s="220" t="s">
        <v>1</v>
      </c>
      <c r="I272" s="222"/>
      <c r="J272" s="219"/>
      <c r="K272" s="219"/>
      <c r="L272" s="223"/>
      <c r="M272" s="224"/>
      <c r="N272" s="225"/>
      <c r="O272" s="225"/>
      <c r="P272" s="225"/>
      <c r="Q272" s="225"/>
      <c r="R272" s="225"/>
      <c r="S272" s="225"/>
      <c r="T272" s="226"/>
      <c r="U272" s="10"/>
      <c r="V272" s="10"/>
      <c r="W272" s="10"/>
      <c r="X272" s="10"/>
      <c r="Y272" s="10"/>
      <c r="Z272" s="10"/>
      <c r="AA272" s="10"/>
      <c r="AB272" s="10"/>
      <c r="AC272" s="10"/>
      <c r="AD272" s="10"/>
      <c r="AE272" s="10"/>
      <c r="AT272" s="227" t="s">
        <v>199</v>
      </c>
      <c r="AU272" s="227" t="s">
        <v>85</v>
      </c>
      <c r="AV272" s="10" t="s">
        <v>83</v>
      </c>
      <c r="AW272" s="10" t="s">
        <v>32</v>
      </c>
      <c r="AX272" s="10" t="s">
        <v>76</v>
      </c>
      <c r="AY272" s="227" t="s">
        <v>195</v>
      </c>
    </row>
    <row r="273" s="11" customFormat="1">
      <c r="A273" s="11"/>
      <c r="B273" s="228"/>
      <c r="C273" s="229"/>
      <c r="D273" s="213" t="s">
        <v>199</v>
      </c>
      <c r="E273" s="230" t="s">
        <v>1</v>
      </c>
      <c r="F273" s="231" t="s">
        <v>4628</v>
      </c>
      <c r="G273" s="229"/>
      <c r="H273" s="232">
        <v>79.322000000000003</v>
      </c>
      <c r="I273" s="233"/>
      <c r="J273" s="229"/>
      <c r="K273" s="229"/>
      <c r="L273" s="234"/>
      <c r="M273" s="235"/>
      <c r="N273" s="236"/>
      <c r="O273" s="236"/>
      <c r="P273" s="236"/>
      <c r="Q273" s="236"/>
      <c r="R273" s="236"/>
      <c r="S273" s="236"/>
      <c r="T273" s="237"/>
      <c r="U273" s="11"/>
      <c r="V273" s="11"/>
      <c r="W273" s="11"/>
      <c r="X273" s="11"/>
      <c r="Y273" s="11"/>
      <c r="Z273" s="11"/>
      <c r="AA273" s="11"/>
      <c r="AB273" s="11"/>
      <c r="AC273" s="11"/>
      <c r="AD273" s="11"/>
      <c r="AE273" s="11"/>
      <c r="AT273" s="238" t="s">
        <v>199</v>
      </c>
      <c r="AU273" s="238" t="s">
        <v>85</v>
      </c>
      <c r="AV273" s="11" t="s">
        <v>85</v>
      </c>
      <c r="AW273" s="11" t="s">
        <v>32</v>
      </c>
      <c r="AX273" s="11" t="s">
        <v>76</v>
      </c>
      <c r="AY273" s="238" t="s">
        <v>195</v>
      </c>
    </row>
    <row r="274" s="11" customFormat="1">
      <c r="A274" s="11"/>
      <c r="B274" s="228"/>
      <c r="C274" s="229"/>
      <c r="D274" s="213" t="s">
        <v>199</v>
      </c>
      <c r="E274" s="230" t="s">
        <v>1</v>
      </c>
      <c r="F274" s="231" t="s">
        <v>4629</v>
      </c>
      <c r="G274" s="229"/>
      <c r="H274" s="232">
        <v>-2.774</v>
      </c>
      <c r="I274" s="233"/>
      <c r="J274" s="229"/>
      <c r="K274" s="229"/>
      <c r="L274" s="234"/>
      <c r="M274" s="235"/>
      <c r="N274" s="236"/>
      <c r="O274" s="236"/>
      <c r="P274" s="236"/>
      <c r="Q274" s="236"/>
      <c r="R274" s="236"/>
      <c r="S274" s="236"/>
      <c r="T274" s="237"/>
      <c r="U274" s="11"/>
      <c r="V274" s="11"/>
      <c r="W274" s="11"/>
      <c r="X274" s="11"/>
      <c r="Y274" s="11"/>
      <c r="Z274" s="11"/>
      <c r="AA274" s="11"/>
      <c r="AB274" s="11"/>
      <c r="AC274" s="11"/>
      <c r="AD274" s="11"/>
      <c r="AE274" s="11"/>
      <c r="AT274" s="238" t="s">
        <v>199</v>
      </c>
      <c r="AU274" s="238" t="s">
        <v>85</v>
      </c>
      <c r="AV274" s="11" t="s">
        <v>85</v>
      </c>
      <c r="AW274" s="11" t="s">
        <v>32</v>
      </c>
      <c r="AX274" s="11" t="s">
        <v>76</v>
      </c>
      <c r="AY274" s="238" t="s">
        <v>195</v>
      </c>
    </row>
    <row r="275" s="11" customFormat="1">
      <c r="A275" s="11"/>
      <c r="B275" s="228"/>
      <c r="C275" s="229"/>
      <c r="D275" s="213" t="s">
        <v>199</v>
      </c>
      <c r="E275" s="230" t="s">
        <v>1</v>
      </c>
      <c r="F275" s="231" t="s">
        <v>4630</v>
      </c>
      <c r="G275" s="229"/>
      <c r="H275" s="232">
        <v>-0.50700000000000001</v>
      </c>
      <c r="I275" s="233"/>
      <c r="J275" s="229"/>
      <c r="K275" s="229"/>
      <c r="L275" s="234"/>
      <c r="M275" s="235"/>
      <c r="N275" s="236"/>
      <c r="O275" s="236"/>
      <c r="P275" s="236"/>
      <c r="Q275" s="236"/>
      <c r="R275" s="236"/>
      <c r="S275" s="236"/>
      <c r="T275" s="237"/>
      <c r="U275" s="11"/>
      <c r="V275" s="11"/>
      <c r="W275" s="11"/>
      <c r="X275" s="11"/>
      <c r="Y275" s="11"/>
      <c r="Z275" s="11"/>
      <c r="AA275" s="11"/>
      <c r="AB275" s="11"/>
      <c r="AC275" s="11"/>
      <c r="AD275" s="11"/>
      <c r="AE275" s="11"/>
      <c r="AT275" s="238" t="s">
        <v>199</v>
      </c>
      <c r="AU275" s="238" t="s">
        <v>85</v>
      </c>
      <c r="AV275" s="11" t="s">
        <v>85</v>
      </c>
      <c r="AW275" s="11" t="s">
        <v>32</v>
      </c>
      <c r="AX275" s="11" t="s">
        <v>76</v>
      </c>
      <c r="AY275" s="238" t="s">
        <v>195</v>
      </c>
    </row>
    <row r="276" s="11" customFormat="1">
      <c r="A276" s="11"/>
      <c r="B276" s="228"/>
      <c r="C276" s="229"/>
      <c r="D276" s="213" t="s">
        <v>199</v>
      </c>
      <c r="E276" s="230" t="s">
        <v>1</v>
      </c>
      <c r="F276" s="231" t="s">
        <v>4631</v>
      </c>
      <c r="G276" s="229"/>
      <c r="H276" s="232">
        <v>-0.40999999999999998</v>
      </c>
      <c r="I276" s="233"/>
      <c r="J276" s="229"/>
      <c r="K276" s="229"/>
      <c r="L276" s="234"/>
      <c r="M276" s="235"/>
      <c r="N276" s="236"/>
      <c r="O276" s="236"/>
      <c r="P276" s="236"/>
      <c r="Q276" s="236"/>
      <c r="R276" s="236"/>
      <c r="S276" s="236"/>
      <c r="T276" s="237"/>
      <c r="U276" s="11"/>
      <c r="V276" s="11"/>
      <c r="W276" s="11"/>
      <c r="X276" s="11"/>
      <c r="Y276" s="11"/>
      <c r="Z276" s="11"/>
      <c r="AA276" s="11"/>
      <c r="AB276" s="11"/>
      <c r="AC276" s="11"/>
      <c r="AD276" s="11"/>
      <c r="AE276" s="11"/>
      <c r="AT276" s="238" t="s">
        <v>199</v>
      </c>
      <c r="AU276" s="238" t="s">
        <v>85</v>
      </c>
      <c r="AV276" s="11" t="s">
        <v>85</v>
      </c>
      <c r="AW276" s="11" t="s">
        <v>32</v>
      </c>
      <c r="AX276" s="11" t="s">
        <v>76</v>
      </c>
      <c r="AY276" s="238" t="s">
        <v>195</v>
      </c>
    </row>
    <row r="277" s="11" customFormat="1">
      <c r="A277" s="11"/>
      <c r="B277" s="228"/>
      <c r="C277" s="229"/>
      <c r="D277" s="213" t="s">
        <v>199</v>
      </c>
      <c r="E277" s="230" t="s">
        <v>1</v>
      </c>
      <c r="F277" s="231" t="s">
        <v>4632</v>
      </c>
      <c r="G277" s="229"/>
      <c r="H277" s="232">
        <v>-10.743</v>
      </c>
      <c r="I277" s="233"/>
      <c r="J277" s="229"/>
      <c r="K277" s="229"/>
      <c r="L277" s="234"/>
      <c r="M277" s="235"/>
      <c r="N277" s="236"/>
      <c r="O277" s="236"/>
      <c r="P277" s="236"/>
      <c r="Q277" s="236"/>
      <c r="R277" s="236"/>
      <c r="S277" s="236"/>
      <c r="T277" s="237"/>
      <c r="U277" s="11"/>
      <c r="V277" s="11"/>
      <c r="W277" s="11"/>
      <c r="X277" s="11"/>
      <c r="Y277" s="11"/>
      <c r="Z277" s="11"/>
      <c r="AA277" s="11"/>
      <c r="AB277" s="11"/>
      <c r="AC277" s="11"/>
      <c r="AD277" s="11"/>
      <c r="AE277" s="11"/>
      <c r="AT277" s="238" t="s">
        <v>199</v>
      </c>
      <c r="AU277" s="238" t="s">
        <v>85</v>
      </c>
      <c r="AV277" s="11" t="s">
        <v>85</v>
      </c>
      <c r="AW277" s="11" t="s">
        <v>32</v>
      </c>
      <c r="AX277" s="11" t="s">
        <v>76</v>
      </c>
      <c r="AY277" s="238" t="s">
        <v>195</v>
      </c>
    </row>
    <row r="278" s="16" customFormat="1">
      <c r="A278" s="16"/>
      <c r="B278" s="298"/>
      <c r="C278" s="299"/>
      <c r="D278" s="213" t="s">
        <v>199</v>
      </c>
      <c r="E278" s="300" t="s">
        <v>1</v>
      </c>
      <c r="F278" s="301" t="s">
        <v>1498</v>
      </c>
      <c r="G278" s="299"/>
      <c r="H278" s="302">
        <v>64.888000000000005</v>
      </c>
      <c r="I278" s="303"/>
      <c r="J278" s="299"/>
      <c r="K278" s="299"/>
      <c r="L278" s="304"/>
      <c r="M278" s="305"/>
      <c r="N278" s="306"/>
      <c r="O278" s="306"/>
      <c r="P278" s="306"/>
      <c r="Q278" s="306"/>
      <c r="R278" s="306"/>
      <c r="S278" s="306"/>
      <c r="T278" s="307"/>
      <c r="U278" s="16"/>
      <c r="V278" s="16"/>
      <c r="W278" s="16"/>
      <c r="X278" s="16"/>
      <c r="Y278" s="16"/>
      <c r="Z278" s="16"/>
      <c r="AA278" s="16"/>
      <c r="AB278" s="16"/>
      <c r="AC278" s="16"/>
      <c r="AD278" s="16"/>
      <c r="AE278" s="16"/>
      <c r="AT278" s="308" t="s">
        <v>199</v>
      </c>
      <c r="AU278" s="308" t="s">
        <v>85</v>
      </c>
      <c r="AV278" s="16" t="s">
        <v>229</v>
      </c>
      <c r="AW278" s="16" t="s">
        <v>32</v>
      </c>
      <c r="AX278" s="16" t="s">
        <v>76</v>
      </c>
      <c r="AY278" s="308" t="s">
        <v>195</v>
      </c>
    </row>
    <row r="279" s="15" customFormat="1">
      <c r="A279" s="15"/>
      <c r="B279" s="287"/>
      <c r="C279" s="288"/>
      <c r="D279" s="213" t="s">
        <v>199</v>
      </c>
      <c r="E279" s="289" t="s">
        <v>1</v>
      </c>
      <c r="F279" s="290" t="s">
        <v>1422</v>
      </c>
      <c r="G279" s="288"/>
      <c r="H279" s="291">
        <v>173.06200000000001</v>
      </c>
      <c r="I279" s="292"/>
      <c r="J279" s="288"/>
      <c r="K279" s="288"/>
      <c r="L279" s="293"/>
      <c r="M279" s="294"/>
      <c r="N279" s="295"/>
      <c r="O279" s="295"/>
      <c r="P279" s="295"/>
      <c r="Q279" s="295"/>
      <c r="R279" s="295"/>
      <c r="S279" s="295"/>
      <c r="T279" s="296"/>
      <c r="U279" s="15"/>
      <c r="V279" s="15"/>
      <c r="W279" s="15"/>
      <c r="X279" s="15"/>
      <c r="Y279" s="15"/>
      <c r="Z279" s="15"/>
      <c r="AA279" s="15"/>
      <c r="AB279" s="15"/>
      <c r="AC279" s="15"/>
      <c r="AD279" s="15"/>
      <c r="AE279" s="15"/>
      <c r="AT279" s="297" t="s">
        <v>199</v>
      </c>
      <c r="AU279" s="297" t="s">
        <v>85</v>
      </c>
      <c r="AV279" s="15" t="s">
        <v>234</v>
      </c>
      <c r="AW279" s="15" t="s">
        <v>32</v>
      </c>
      <c r="AX279" s="15" t="s">
        <v>83</v>
      </c>
      <c r="AY279" s="297" t="s">
        <v>195</v>
      </c>
    </row>
    <row r="280" s="10" customFormat="1">
      <c r="A280" s="10"/>
      <c r="B280" s="218"/>
      <c r="C280" s="219"/>
      <c r="D280" s="213" t="s">
        <v>199</v>
      </c>
      <c r="E280" s="220" t="s">
        <v>1</v>
      </c>
      <c r="F280" s="221" t="s">
        <v>4596</v>
      </c>
      <c r="G280" s="219"/>
      <c r="H280" s="220" t="s">
        <v>1</v>
      </c>
      <c r="I280" s="222"/>
      <c r="J280" s="219"/>
      <c r="K280" s="219"/>
      <c r="L280" s="223"/>
      <c r="M280" s="224"/>
      <c r="N280" s="225"/>
      <c r="O280" s="225"/>
      <c r="P280" s="225"/>
      <c r="Q280" s="225"/>
      <c r="R280" s="225"/>
      <c r="S280" s="225"/>
      <c r="T280" s="226"/>
      <c r="U280" s="10"/>
      <c r="V280" s="10"/>
      <c r="W280" s="10"/>
      <c r="X280" s="10"/>
      <c r="Y280" s="10"/>
      <c r="Z280" s="10"/>
      <c r="AA280" s="10"/>
      <c r="AB280" s="10"/>
      <c r="AC280" s="10"/>
      <c r="AD280" s="10"/>
      <c r="AE280" s="10"/>
      <c r="AT280" s="227" t="s">
        <v>199</v>
      </c>
      <c r="AU280" s="227" t="s">
        <v>85</v>
      </c>
      <c r="AV280" s="10" t="s">
        <v>83</v>
      </c>
      <c r="AW280" s="10" t="s">
        <v>32</v>
      </c>
      <c r="AX280" s="10" t="s">
        <v>76</v>
      </c>
      <c r="AY280" s="227" t="s">
        <v>195</v>
      </c>
    </row>
    <row r="281" s="10" customFormat="1">
      <c r="A281" s="10"/>
      <c r="B281" s="218"/>
      <c r="C281" s="219"/>
      <c r="D281" s="213" t="s">
        <v>199</v>
      </c>
      <c r="E281" s="220" t="s">
        <v>1</v>
      </c>
      <c r="F281" s="221" t="s">
        <v>4633</v>
      </c>
      <c r="G281" s="219"/>
      <c r="H281" s="220" t="s">
        <v>1</v>
      </c>
      <c r="I281" s="222"/>
      <c r="J281" s="219"/>
      <c r="K281" s="219"/>
      <c r="L281" s="223"/>
      <c r="M281" s="224"/>
      <c r="N281" s="225"/>
      <c r="O281" s="225"/>
      <c r="P281" s="225"/>
      <c r="Q281" s="225"/>
      <c r="R281" s="225"/>
      <c r="S281" s="225"/>
      <c r="T281" s="226"/>
      <c r="U281" s="10"/>
      <c r="V281" s="10"/>
      <c r="W281" s="10"/>
      <c r="X281" s="10"/>
      <c r="Y281" s="10"/>
      <c r="Z281" s="10"/>
      <c r="AA281" s="10"/>
      <c r="AB281" s="10"/>
      <c r="AC281" s="10"/>
      <c r="AD281" s="10"/>
      <c r="AE281" s="10"/>
      <c r="AT281" s="227" t="s">
        <v>199</v>
      </c>
      <c r="AU281" s="227" t="s">
        <v>85</v>
      </c>
      <c r="AV281" s="10" t="s">
        <v>83</v>
      </c>
      <c r="AW281" s="10" t="s">
        <v>32</v>
      </c>
      <c r="AX281" s="10" t="s">
        <v>76</v>
      </c>
      <c r="AY281" s="227" t="s">
        <v>195</v>
      </c>
    </row>
    <row r="282" s="10" customFormat="1">
      <c r="A282" s="10"/>
      <c r="B282" s="218"/>
      <c r="C282" s="219"/>
      <c r="D282" s="213" t="s">
        <v>199</v>
      </c>
      <c r="E282" s="220" t="s">
        <v>1</v>
      </c>
      <c r="F282" s="221" t="s">
        <v>4597</v>
      </c>
      <c r="G282" s="219"/>
      <c r="H282" s="220" t="s">
        <v>1</v>
      </c>
      <c r="I282" s="222"/>
      <c r="J282" s="219"/>
      <c r="K282" s="219"/>
      <c r="L282" s="223"/>
      <c r="M282" s="224"/>
      <c r="N282" s="225"/>
      <c r="O282" s="225"/>
      <c r="P282" s="225"/>
      <c r="Q282" s="225"/>
      <c r="R282" s="225"/>
      <c r="S282" s="225"/>
      <c r="T282" s="226"/>
      <c r="U282" s="10"/>
      <c r="V282" s="10"/>
      <c r="W282" s="10"/>
      <c r="X282" s="10"/>
      <c r="Y282" s="10"/>
      <c r="Z282" s="10"/>
      <c r="AA282" s="10"/>
      <c r="AB282" s="10"/>
      <c r="AC282" s="10"/>
      <c r="AD282" s="10"/>
      <c r="AE282" s="10"/>
      <c r="AT282" s="227" t="s">
        <v>199</v>
      </c>
      <c r="AU282" s="227" t="s">
        <v>85</v>
      </c>
      <c r="AV282" s="10" t="s">
        <v>83</v>
      </c>
      <c r="AW282" s="10" t="s">
        <v>32</v>
      </c>
      <c r="AX282" s="10" t="s">
        <v>76</v>
      </c>
      <c r="AY282" s="227" t="s">
        <v>195</v>
      </c>
    </row>
    <row r="283" s="10" customFormat="1">
      <c r="A283" s="10"/>
      <c r="B283" s="218"/>
      <c r="C283" s="219"/>
      <c r="D283" s="213" t="s">
        <v>199</v>
      </c>
      <c r="E283" s="220" t="s">
        <v>1</v>
      </c>
      <c r="F283" s="221" t="s">
        <v>4634</v>
      </c>
      <c r="G283" s="219"/>
      <c r="H283" s="220" t="s">
        <v>1</v>
      </c>
      <c r="I283" s="222"/>
      <c r="J283" s="219"/>
      <c r="K283" s="219"/>
      <c r="L283" s="223"/>
      <c r="M283" s="224"/>
      <c r="N283" s="225"/>
      <c r="O283" s="225"/>
      <c r="P283" s="225"/>
      <c r="Q283" s="225"/>
      <c r="R283" s="225"/>
      <c r="S283" s="225"/>
      <c r="T283" s="226"/>
      <c r="U283" s="10"/>
      <c r="V283" s="10"/>
      <c r="W283" s="10"/>
      <c r="X283" s="10"/>
      <c r="Y283" s="10"/>
      <c r="Z283" s="10"/>
      <c r="AA283" s="10"/>
      <c r="AB283" s="10"/>
      <c r="AC283" s="10"/>
      <c r="AD283" s="10"/>
      <c r="AE283" s="10"/>
      <c r="AT283" s="227" t="s">
        <v>199</v>
      </c>
      <c r="AU283" s="227" t="s">
        <v>85</v>
      </c>
      <c r="AV283" s="10" t="s">
        <v>83</v>
      </c>
      <c r="AW283" s="10" t="s">
        <v>32</v>
      </c>
      <c r="AX283" s="10" t="s">
        <v>76</v>
      </c>
      <c r="AY283" s="227" t="s">
        <v>195</v>
      </c>
    </row>
    <row r="284" s="2" customFormat="1" ht="16.5" customHeight="1">
      <c r="A284" s="39"/>
      <c r="B284" s="40"/>
      <c r="C284" s="262" t="s">
        <v>331</v>
      </c>
      <c r="D284" s="262" t="s">
        <v>224</v>
      </c>
      <c r="E284" s="263" t="s">
        <v>4635</v>
      </c>
      <c r="F284" s="264" t="s">
        <v>4636</v>
      </c>
      <c r="G284" s="265" t="s">
        <v>1628</v>
      </c>
      <c r="H284" s="266">
        <v>263.62200000000001</v>
      </c>
      <c r="I284" s="267"/>
      <c r="J284" s="268">
        <f>ROUND(I284*H284,2)</f>
        <v>0</v>
      </c>
      <c r="K284" s="264" t="s">
        <v>1412</v>
      </c>
      <c r="L284" s="269"/>
      <c r="M284" s="270" t="s">
        <v>1</v>
      </c>
      <c r="N284" s="271" t="s">
        <v>41</v>
      </c>
      <c r="O284" s="92"/>
      <c r="P284" s="209">
        <f>O284*H284</f>
        <v>0</v>
      </c>
      <c r="Q284" s="209">
        <v>0</v>
      </c>
      <c r="R284" s="209">
        <f>Q284*H284</f>
        <v>0</v>
      </c>
      <c r="S284" s="209">
        <v>0</v>
      </c>
      <c r="T284" s="210">
        <f>S284*H284</f>
        <v>0</v>
      </c>
      <c r="U284" s="39"/>
      <c r="V284" s="39"/>
      <c r="W284" s="39"/>
      <c r="X284" s="39"/>
      <c r="Y284" s="39"/>
      <c r="Z284" s="39"/>
      <c r="AA284" s="39"/>
      <c r="AB284" s="39"/>
      <c r="AC284" s="39"/>
      <c r="AD284" s="39"/>
      <c r="AE284" s="39"/>
      <c r="AR284" s="211" t="s">
        <v>253</v>
      </c>
      <c r="AT284" s="211" t="s">
        <v>224</v>
      </c>
      <c r="AU284" s="211" t="s">
        <v>85</v>
      </c>
      <c r="AY284" s="18" t="s">
        <v>195</v>
      </c>
      <c r="BE284" s="212">
        <f>IF(N284="základní",J284,0)</f>
        <v>0</v>
      </c>
      <c r="BF284" s="212">
        <f>IF(N284="snížená",J284,0)</f>
        <v>0</v>
      </c>
      <c r="BG284" s="212">
        <f>IF(N284="zákl. přenesená",J284,0)</f>
        <v>0</v>
      </c>
      <c r="BH284" s="212">
        <f>IF(N284="sníž. přenesená",J284,0)</f>
        <v>0</v>
      </c>
      <c r="BI284" s="212">
        <f>IF(N284="nulová",J284,0)</f>
        <v>0</v>
      </c>
      <c r="BJ284" s="18" t="s">
        <v>83</v>
      </c>
      <c r="BK284" s="212">
        <f>ROUND(I284*H284,2)</f>
        <v>0</v>
      </c>
      <c r="BL284" s="18" t="s">
        <v>234</v>
      </c>
      <c r="BM284" s="211" t="s">
        <v>4637</v>
      </c>
    </row>
    <row r="285" s="10" customFormat="1">
      <c r="A285" s="10"/>
      <c r="B285" s="218"/>
      <c r="C285" s="219"/>
      <c r="D285" s="213" t="s">
        <v>199</v>
      </c>
      <c r="E285" s="220" t="s">
        <v>1</v>
      </c>
      <c r="F285" s="221" t="s">
        <v>4524</v>
      </c>
      <c r="G285" s="219"/>
      <c r="H285" s="220" t="s">
        <v>1</v>
      </c>
      <c r="I285" s="222"/>
      <c r="J285" s="219"/>
      <c r="K285" s="219"/>
      <c r="L285" s="223"/>
      <c r="M285" s="224"/>
      <c r="N285" s="225"/>
      <c r="O285" s="225"/>
      <c r="P285" s="225"/>
      <c r="Q285" s="225"/>
      <c r="R285" s="225"/>
      <c r="S285" s="225"/>
      <c r="T285" s="226"/>
      <c r="U285" s="10"/>
      <c r="V285" s="10"/>
      <c r="W285" s="10"/>
      <c r="X285" s="10"/>
      <c r="Y285" s="10"/>
      <c r="Z285" s="10"/>
      <c r="AA285" s="10"/>
      <c r="AB285" s="10"/>
      <c r="AC285" s="10"/>
      <c r="AD285" s="10"/>
      <c r="AE285" s="10"/>
      <c r="AT285" s="227" t="s">
        <v>199</v>
      </c>
      <c r="AU285" s="227" t="s">
        <v>85</v>
      </c>
      <c r="AV285" s="10" t="s">
        <v>83</v>
      </c>
      <c r="AW285" s="10" t="s">
        <v>32</v>
      </c>
      <c r="AX285" s="10" t="s">
        <v>76</v>
      </c>
      <c r="AY285" s="227" t="s">
        <v>195</v>
      </c>
    </row>
    <row r="286" s="11" customFormat="1">
      <c r="A286" s="11"/>
      <c r="B286" s="228"/>
      <c r="C286" s="229"/>
      <c r="D286" s="213" t="s">
        <v>199</v>
      </c>
      <c r="E286" s="230" t="s">
        <v>1</v>
      </c>
      <c r="F286" s="231" t="s">
        <v>4638</v>
      </c>
      <c r="G286" s="229"/>
      <c r="H286" s="232">
        <v>187.38300000000001</v>
      </c>
      <c r="I286" s="233"/>
      <c r="J286" s="229"/>
      <c r="K286" s="229"/>
      <c r="L286" s="234"/>
      <c r="M286" s="235"/>
      <c r="N286" s="236"/>
      <c r="O286" s="236"/>
      <c r="P286" s="236"/>
      <c r="Q286" s="236"/>
      <c r="R286" s="236"/>
      <c r="S286" s="236"/>
      <c r="T286" s="237"/>
      <c r="U286" s="11"/>
      <c r="V286" s="11"/>
      <c r="W286" s="11"/>
      <c r="X286" s="11"/>
      <c r="Y286" s="11"/>
      <c r="Z286" s="11"/>
      <c r="AA286" s="11"/>
      <c r="AB286" s="11"/>
      <c r="AC286" s="11"/>
      <c r="AD286" s="11"/>
      <c r="AE286" s="11"/>
      <c r="AT286" s="238" t="s">
        <v>199</v>
      </c>
      <c r="AU286" s="238" t="s">
        <v>85</v>
      </c>
      <c r="AV286" s="11" t="s">
        <v>85</v>
      </c>
      <c r="AW286" s="11" t="s">
        <v>32</v>
      </c>
      <c r="AX286" s="11" t="s">
        <v>76</v>
      </c>
      <c r="AY286" s="238" t="s">
        <v>195</v>
      </c>
    </row>
    <row r="287" s="10" customFormat="1">
      <c r="A287" s="10"/>
      <c r="B287" s="218"/>
      <c r="C287" s="219"/>
      <c r="D287" s="213" t="s">
        <v>199</v>
      </c>
      <c r="E287" s="220" t="s">
        <v>1</v>
      </c>
      <c r="F287" s="221" t="s">
        <v>4526</v>
      </c>
      <c r="G287" s="219"/>
      <c r="H287" s="220" t="s">
        <v>1</v>
      </c>
      <c r="I287" s="222"/>
      <c r="J287" s="219"/>
      <c r="K287" s="219"/>
      <c r="L287" s="223"/>
      <c r="M287" s="224"/>
      <c r="N287" s="225"/>
      <c r="O287" s="225"/>
      <c r="P287" s="225"/>
      <c r="Q287" s="225"/>
      <c r="R287" s="225"/>
      <c r="S287" s="225"/>
      <c r="T287" s="226"/>
      <c r="U287" s="10"/>
      <c r="V287" s="10"/>
      <c r="W287" s="10"/>
      <c r="X287" s="10"/>
      <c r="Y287" s="10"/>
      <c r="Z287" s="10"/>
      <c r="AA287" s="10"/>
      <c r="AB287" s="10"/>
      <c r="AC287" s="10"/>
      <c r="AD287" s="10"/>
      <c r="AE287" s="10"/>
      <c r="AT287" s="227" t="s">
        <v>199</v>
      </c>
      <c r="AU287" s="227" t="s">
        <v>85</v>
      </c>
      <c r="AV287" s="10" t="s">
        <v>83</v>
      </c>
      <c r="AW287" s="10" t="s">
        <v>32</v>
      </c>
      <c r="AX287" s="10" t="s">
        <v>76</v>
      </c>
      <c r="AY287" s="227" t="s">
        <v>195</v>
      </c>
    </row>
    <row r="288" s="11" customFormat="1">
      <c r="A288" s="11"/>
      <c r="B288" s="228"/>
      <c r="C288" s="229"/>
      <c r="D288" s="213" t="s">
        <v>199</v>
      </c>
      <c r="E288" s="230" t="s">
        <v>1</v>
      </c>
      <c r="F288" s="231" t="s">
        <v>4639</v>
      </c>
      <c r="G288" s="229"/>
      <c r="H288" s="232">
        <v>76.239000000000004</v>
      </c>
      <c r="I288" s="233"/>
      <c r="J288" s="229"/>
      <c r="K288" s="229"/>
      <c r="L288" s="234"/>
      <c r="M288" s="235"/>
      <c r="N288" s="236"/>
      <c r="O288" s="236"/>
      <c r="P288" s="236"/>
      <c r="Q288" s="236"/>
      <c r="R288" s="236"/>
      <c r="S288" s="236"/>
      <c r="T288" s="237"/>
      <c r="U288" s="11"/>
      <c r="V288" s="11"/>
      <c r="W288" s="11"/>
      <c r="X288" s="11"/>
      <c r="Y288" s="11"/>
      <c r="Z288" s="11"/>
      <c r="AA288" s="11"/>
      <c r="AB288" s="11"/>
      <c r="AC288" s="11"/>
      <c r="AD288" s="11"/>
      <c r="AE288" s="11"/>
      <c r="AT288" s="238" t="s">
        <v>199</v>
      </c>
      <c r="AU288" s="238" t="s">
        <v>85</v>
      </c>
      <c r="AV288" s="11" t="s">
        <v>85</v>
      </c>
      <c r="AW288" s="11" t="s">
        <v>32</v>
      </c>
      <c r="AX288" s="11" t="s">
        <v>76</v>
      </c>
      <c r="AY288" s="238" t="s">
        <v>195</v>
      </c>
    </row>
    <row r="289" s="15" customFormat="1">
      <c r="A289" s="15"/>
      <c r="B289" s="287"/>
      <c r="C289" s="288"/>
      <c r="D289" s="213" t="s">
        <v>199</v>
      </c>
      <c r="E289" s="289" t="s">
        <v>1</v>
      </c>
      <c r="F289" s="290" t="s">
        <v>1422</v>
      </c>
      <c r="G289" s="288"/>
      <c r="H289" s="291">
        <v>263.62200000000001</v>
      </c>
      <c r="I289" s="292"/>
      <c r="J289" s="288"/>
      <c r="K289" s="288"/>
      <c r="L289" s="293"/>
      <c r="M289" s="294"/>
      <c r="N289" s="295"/>
      <c r="O289" s="295"/>
      <c r="P289" s="295"/>
      <c r="Q289" s="295"/>
      <c r="R289" s="295"/>
      <c r="S289" s="295"/>
      <c r="T289" s="296"/>
      <c r="U289" s="15"/>
      <c r="V289" s="15"/>
      <c r="W289" s="15"/>
      <c r="X289" s="15"/>
      <c r="Y289" s="15"/>
      <c r="Z289" s="15"/>
      <c r="AA289" s="15"/>
      <c r="AB289" s="15"/>
      <c r="AC289" s="15"/>
      <c r="AD289" s="15"/>
      <c r="AE289" s="15"/>
      <c r="AT289" s="297" t="s">
        <v>199</v>
      </c>
      <c r="AU289" s="297" t="s">
        <v>85</v>
      </c>
      <c r="AV289" s="15" t="s">
        <v>234</v>
      </c>
      <c r="AW289" s="15" t="s">
        <v>32</v>
      </c>
      <c r="AX289" s="15" t="s">
        <v>83</v>
      </c>
      <c r="AY289" s="297" t="s">
        <v>195</v>
      </c>
    </row>
    <row r="290" s="2" customFormat="1" ht="24.15" customHeight="1">
      <c r="A290" s="39"/>
      <c r="B290" s="40"/>
      <c r="C290" s="200" t="s">
        <v>335</v>
      </c>
      <c r="D290" s="200" t="s">
        <v>191</v>
      </c>
      <c r="E290" s="201" t="s">
        <v>1705</v>
      </c>
      <c r="F290" s="202" t="s">
        <v>1706</v>
      </c>
      <c r="G290" s="203" t="s">
        <v>1411</v>
      </c>
      <c r="H290" s="204">
        <v>18.489999999999998</v>
      </c>
      <c r="I290" s="205"/>
      <c r="J290" s="206">
        <f>ROUND(I290*H290,2)</f>
        <v>0</v>
      </c>
      <c r="K290" s="202" t="s">
        <v>1412</v>
      </c>
      <c r="L290" s="45"/>
      <c r="M290" s="207" t="s">
        <v>1</v>
      </c>
      <c r="N290" s="208" t="s">
        <v>41</v>
      </c>
      <c r="O290" s="92"/>
      <c r="P290" s="209">
        <f>O290*H290</f>
        <v>0</v>
      </c>
      <c r="Q290" s="209">
        <v>0</v>
      </c>
      <c r="R290" s="209">
        <f>Q290*H290</f>
        <v>0</v>
      </c>
      <c r="S290" s="209">
        <v>0</v>
      </c>
      <c r="T290" s="210">
        <f>S290*H290</f>
        <v>0</v>
      </c>
      <c r="U290" s="39"/>
      <c r="V290" s="39"/>
      <c r="W290" s="39"/>
      <c r="X290" s="39"/>
      <c r="Y290" s="39"/>
      <c r="Z290" s="39"/>
      <c r="AA290" s="39"/>
      <c r="AB290" s="39"/>
      <c r="AC290" s="39"/>
      <c r="AD290" s="39"/>
      <c r="AE290" s="39"/>
      <c r="AR290" s="211" t="s">
        <v>234</v>
      </c>
      <c r="AT290" s="211" t="s">
        <v>191</v>
      </c>
      <c r="AU290" s="211" t="s">
        <v>85</v>
      </c>
      <c r="AY290" s="18" t="s">
        <v>195</v>
      </c>
      <c r="BE290" s="212">
        <f>IF(N290="základní",J290,0)</f>
        <v>0</v>
      </c>
      <c r="BF290" s="212">
        <f>IF(N290="snížená",J290,0)</f>
        <v>0</v>
      </c>
      <c r="BG290" s="212">
        <f>IF(N290="zákl. přenesená",J290,0)</f>
        <v>0</v>
      </c>
      <c r="BH290" s="212">
        <f>IF(N290="sníž. přenesená",J290,0)</f>
        <v>0</v>
      </c>
      <c r="BI290" s="212">
        <f>IF(N290="nulová",J290,0)</f>
        <v>0</v>
      </c>
      <c r="BJ290" s="18" t="s">
        <v>83</v>
      </c>
      <c r="BK290" s="212">
        <f>ROUND(I290*H290,2)</f>
        <v>0</v>
      </c>
      <c r="BL290" s="18" t="s">
        <v>234</v>
      </c>
      <c r="BM290" s="211" t="s">
        <v>4640</v>
      </c>
    </row>
    <row r="291" s="10" customFormat="1">
      <c r="A291" s="10"/>
      <c r="B291" s="218"/>
      <c r="C291" s="219"/>
      <c r="D291" s="213" t="s">
        <v>199</v>
      </c>
      <c r="E291" s="220" t="s">
        <v>1</v>
      </c>
      <c r="F291" s="221" t="s">
        <v>3936</v>
      </c>
      <c r="G291" s="219"/>
      <c r="H291" s="220" t="s">
        <v>1</v>
      </c>
      <c r="I291" s="222"/>
      <c r="J291" s="219"/>
      <c r="K291" s="219"/>
      <c r="L291" s="223"/>
      <c r="M291" s="224"/>
      <c r="N291" s="225"/>
      <c r="O291" s="225"/>
      <c r="P291" s="225"/>
      <c r="Q291" s="225"/>
      <c r="R291" s="225"/>
      <c r="S291" s="225"/>
      <c r="T291" s="226"/>
      <c r="U291" s="10"/>
      <c r="V291" s="10"/>
      <c r="W291" s="10"/>
      <c r="X291" s="10"/>
      <c r="Y291" s="10"/>
      <c r="Z291" s="10"/>
      <c r="AA291" s="10"/>
      <c r="AB291" s="10"/>
      <c r="AC291" s="10"/>
      <c r="AD291" s="10"/>
      <c r="AE291" s="10"/>
      <c r="AT291" s="227" t="s">
        <v>199</v>
      </c>
      <c r="AU291" s="227" t="s">
        <v>85</v>
      </c>
      <c r="AV291" s="10" t="s">
        <v>83</v>
      </c>
      <c r="AW291" s="10" t="s">
        <v>32</v>
      </c>
      <c r="AX291" s="10" t="s">
        <v>76</v>
      </c>
      <c r="AY291" s="227" t="s">
        <v>195</v>
      </c>
    </row>
    <row r="292" s="10" customFormat="1">
      <c r="A292" s="10"/>
      <c r="B292" s="218"/>
      <c r="C292" s="219"/>
      <c r="D292" s="213" t="s">
        <v>199</v>
      </c>
      <c r="E292" s="220" t="s">
        <v>1</v>
      </c>
      <c r="F292" s="221" t="s">
        <v>4526</v>
      </c>
      <c r="G292" s="219"/>
      <c r="H292" s="220" t="s">
        <v>1</v>
      </c>
      <c r="I292" s="222"/>
      <c r="J292" s="219"/>
      <c r="K292" s="219"/>
      <c r="L292" s="223"/>
      <c r="M292" s="224"/>
      <c r="N292" s="225"/>
      <c r="O292" s="225"/>
      <c r="P292" s="225"/>
      <c r="Q292" s="225"/>
      <c r="R292" s="225"/>
      <c r="S292" s="225"/>
      <c r="T292" s="226"/>
      <c r="U292" s="10"/>
      <c r="V292" s="10"/>
      <c r="W292" s="10"/>
      <c r="X292" s="10"/>
      <c r="Y292" s="10"/>
      <c r="Z292" s="10"/>
      <c r="AA292" s="10"/>
      <c r="AB292" s="10"/>
      <c r="AC292" s="10"/>
      <c r="AD292" s="10"/>
      <c r="AE292" s="10"/>
      <c r="AT292" s="227" t="s">
        <v>199</v>
      </c>
      <c r="AU292" s="227" t="s">
        <v>85</v>
      </c>
      <c r="AV292" s="10" t="s">
        <v>83</v>
      </c>
      <c r="AW292" s="10" t="s">
        <v>32</v>
      </c>
      <c r="AX292" s="10" t="s">
        <v>76</v>
      </c>
      <c r="AY292" s="227" t="s">
        <v>195</v>
      </c>
    </row>
    <row r="293" s="11" customFormat="1">
      <c r="A293" s="11"/>
      <c r="B293" s="228"/>
      <c r="C293" s="229"/>
      <c r="D293" s="213" t="s">
        <v>199</v>
      </c>
      <c r="E293" s="230" t="s">
        <v>1</v>
      </c>
      <c r="F293" s="231" t="s">
        <v>4533</v>
      </c>
      <c r="G293" s="229"/>
      <c r="H293" s="232">
        <v>18.489999999999998</v>
      </c>
      <c r="I293" s="233"/>
      <c r="J293" s="229"/>
      <c r="K293" s="229"/>
      <c r="L293" s="234"/>
      <c r="M293" s="235"/>
      <c r="N293" s="236"/>
      <c r="O293" s="236"/>
      <c r="P293" s="236"/>
      <c r="Q293" s="236"/>
      <c r="R293" s="236"/>
      <c r="S293" s="236"/>
      <c r="T293" s="237"/>
      <c r="U293" s="11"/>
      <c r="V293" s="11"/>
      <c r="W293" s="11"/>
      <c r="X293" s="11"/>
      <c r="Y293" s="11"/>
      <c r="Z293" s="11"/>
      <c r="AA293" s="11"/>
      <c r="AB293" s="11"/>
      <c r="AC293" s="11"/>
      <c r="AD293" s="11"/>
      <c r="AE293" s="11"/>
      <c r="AT293" s="238" t="s">
        <v>199</v>
      </c>
      <c r="AU293" s="238" t="s">
        <v>85</v>
      </c>
      <c r="AV293" s="11" t="s">
        <v>85</v>
      </c>
      <c r="AW293" s="11" t="s">
        <v>32</v>
      </c>
      <c r="AX293" s="11" t="s">
        <v>76</v>
      </c>
      <c r="AY293" s="238" t="s">
        <v>195</v>
      </c>
    </row>
    <row r="294" s="15" customFormat="1">
      <c r="A294" s="15"/>
      <c r="B294" s="287"/>
      <c r="C294" s="288"/>
      <c r="D294" s="213" t="s">
        <v>199</v>
      </c>
      <c r="E294" s="289" t="s">
        <v>1</v>
      </c>
      <c r="F294" s="290" t="s">
        <v>1422</v>
      </c>
      <c r="G294" s="288"/>
      <c r="H294" s="291">
        <v>18.489999999999998</v>
      </c>
      <c r="I294" s="292"/>
      <c r="J294" s="288"/>
      <c r="K294" s="288"/>
      <c r="L294" s="293"/>
      <c r="M294" s="294"/>
      <c r="N294" s="295"/>
      <c r="O294" s="295"/>
      <c r="P294" s="295"/>
      <c r="Q294" s="295"/>
      <c r="R294" s="295"/>
      <c r="S294" s="295"/>
      <c r="T294" s="296"/>
      <c r="U294" s="15"/>
      <c r="V294" s="15"/>
      <c r="W294" s="15"/>
      <c r="X294" s="15"/>
      <c r="Y294" s="15"/>
      <c r="Z294" s="15"/>
      <c r="AA294" s="15"/>
      <c r="AB294" s="15"/>
      <c r="AC294" s="15"/>
      <c r="AD294" s="15"/>
      <c r="AE294" s="15"/>
      <c r="AT294" s="297" t="s">
        <v>199</v>
      </c>
      <c r="AU294" s="297" t="s">
        <v>85</v>
      </c>
      <c r="AV294" s="15" t="s">
        <v>234</v>
      </c>
      <c r="AW294" s="15" t="s">
        <v>32</v>
      </c>
      <c r="AX294" s="15" t="s">
        <v>83</v>
      </c>
      <c r="AY294" s="297" t="s">
        <v>195</v>
      </c>
    </row>
    <row r="295" s="2" customFormat="1" ht="24.15" customHeight="1">
      <c r="A295" s="39"/>
      <c r="B295" s="40"/>
      <c r="C295" s="200" t="s">
        <v>340</v>
      </c>
      <c r="D295" s="200" t="s">
        <v>191</v>
      </c>
      <c r="E295" s="201" t="s">
        <v>4641</v>
      </c>
      <c r="F295" s="202" t="s">
        <v>4642</v>
      </c>
      <c r="G295" s="203" t="s">
        <v>1411</v>
      </c>
      <c r="H295" s="204">
        <v>18.489999999999998</v>
      </c>
      <c r="I295" s="205"/>
      <c r="J295" s="206">
        <f>ROUND(I295*H295,2)</f>
        <v>0</v>
      </c>
      <c r="K295" s="202" t="s">
        <v>1412</v>
      </c>
      <c r="L295" s="45"/>
      <c r="M295" s="207" t="s">
        <v>1</v>
      </c>
      <c r="N295" s="208" t="s">
        <v>41</v>
      </c>
      <c r="O295" s="92"/>
      <c r="P295" s="209">
        <f>O295*H295</f>
        <v>0</v>
      </c>
      <c r="Q295" s="209">
        <v>0</v>
      </c>
      <c r="R295" s="209">
        <f>Q295*H295</f>
        <v>0</v>
      </c>
      <c r="S295" s="209">
        <v>0</v>
      </c>
      <c r="T295" s="210">
        <f>S295*H295</f>
        <v>0</v>
      </c>
      <c r="U295" s="39"/>
      <c r="V295" s="39"/>
      <c r="W295" s="39"/>
      <c r="X295" s="39"/>
      <c r="Y295" s="39"/>
      <c r="Z295" s="39"/>
      <c r="AA295" s="39"/>
      <c r="AB295" s="39"/>
      <c r="AC295" s="39"/>
      <c r="AD295" s="39"/>
      <c r="AE295" s="39"/>
      <c r="AR295" s="211" t="s">
        <v>234</v>
      </c>
      <c r="AT295" s="211" t="s">
        <v>191</v>
      </c>
      <c r="AU295" s="211" t="s">
        <v>85</v>
      </c>
      <c r="AY295" s="18" t="s">
        <v>195</v>
      </c>
      <c r="BE295" s="212">
        <f>IF(N295="základní",J295,0)</f>
        <v>0</v>
      </c>
      <c r="BF295" s="212">
        <f>IF(N295="snížená",J295,0)</f>
        <v>0</v>
      </c>
      <c r="BG295" s="212">
        <f>IF(N295="zákl. přenesená",J295,0)</f>
        <v>0</v>
      </c>
      <c r="BH295" s="212">
        <f>IF(N295="sníž. přenesená",J295,0)</f>
        <v>0</v>
      </c>
      <c r="BI295" s="212">
        <f>IF(N295="nulová",J295,0)</f>
        <v>0</v>
      </c>
      <c r="BJ295" s="18" t="s">
        <v>83</v>
      </c>
      <c r="BK295" s="212">
        <f>ROUND(I295*H295,2)</f>
        <v>0</v>
      </c>
      <c r="BL295" s="18" t="s">
        <v>234</v>
      </c>
      <c r="BM295" s="211" t="s">
        <v>4643</v>
      </c>
    </row>
    <row r="296" s="10" customFormat="1">
      <c r="A296" s="10"/>
      <c r="B296" s="218"/>
      <c r="C296" s="219"/>
      <c r="D296" s="213" t="s">
        <v>199</v>
      </c>
      <c r="E296" s="220" t="s">
        <v>1</v>
      </c>
      <c r="F296" s="221" t="s">
        <v>3936</v>
      </c>
      <c r="G296" s="219"/>
      <c r="H296" s="220" t="s">
        <v>1</v>
      </c>
      <c r="I296" s="222"/>
      <c r="J296" s="219"/>
      <c r="K296" s="219"/>
      <c r="L296" s="223"/>
      <c r="M296" s="224"/>
      <c r="N296" s="225"/>
      <c r="O296" s="225"/>
      <c r="P296" s="225"/>
      <c r="Q296" s="225"/>
      <c r="R296" s="225"/>
      <c r="S296" s="225"/>
      <c r="T296" s="226"/>
      <c r="U296" s="10"/>
      <c r="V296" s="10"/>
      <c r="W296" s="10"/>
      <c r="X296" s="10"/>
      <c r="Y296" s="10"/>
      <c r="Z296" s="10"/>
      <c r="AA296" s="10"/>
      <c r="AB296" s="10"/>
      <c r="AC296" s="10"/>
      <c r="AD296" s="10"/>
      <c r="AE296" s="10"/>
      <c r="AT296" s="227" t="s">
        <v>199</v>
      </c>
      <c r="AU296" s="227" t="s">
        <v>85</v>
      </c>
      <c r="AV296" s="10" t="s">
        <v>83</v>
      </c>
      <c r="AW296" s="10" t="s">
        <v>32</v>
      </c>
      <c r="AX296" s="10" t="s">
        <v>76</v>
      </c>
      <c r="AY296" s="227" t="s">
        <v>195</v>
      </c>
    </row>
    <row r="297" s="10" customFormat="1">
      <c r="A297" s="10"/>
      <c r="B297" s="218"/>
      <c r="C297" s="219"/>
      <c r="D297" s="213" t="s">
        <v>199</v>
      </c>
      <c r="E297" s="220" t="s">
        <v>1</v>
      </c>
      <c r="F297" s="221" t="s">
        <v>4526</v>
      </c>
      <c r="G297" s="219"/>
      <c r="H297" s="220" t="s">
        <v>1</v>
      </c>
      <c r="I297" s="222"/>
      <c r="J297" s="219"/>
      <c r="K297" s="219"/>
      <c r="L297" s="223"/>
      <c r="M297" s="224"/>
      <c r="N297" s="225"/>
      <c r="O297" s="225"/>
      <c r="P297" s="225"/>
      <c r="Q297" s="225"/>
      <c r="R297" s="225"/>
      <c r="S297" s="225"/>
      <c r="T297" s="226"/>
      <c r="U297" s="10"/>
      <c r="V297" s="10"/>
      <c r="W297" s="10"/>
      <c r="X297" s="10"/>
      <c r="Y297" s="10"/>
      <c r="Z297" s="10"/>
      <c r="AA297" s="10"/>
      <c r="AB297" s="10"/>
      <c r="AC297" s="10"/>
      <c r="AD297" s="10"/>
      <c r="AE297" s="10"/>
      <c r="AT297" s="227" t="s">
        <v>199</v>
      </c>
      <c r="AU297" s="227" t="s">
        <v>85</v>
      </c>
      <c r="AV297" s="10" t="s">
        <v>83</v>
      </c>
      <c r="AW297" s="10" t="s">
        <v>32</v>
      </c>
      <c r="AX297" s="10" t="s">
        <v>76</v>
      </c>
      <c r="AY297" s="227" t="s">
        <v>195</v>
      </c>
    </row>
    <row r="298" s="11" customFormat="1">
      <c r="A298" s="11"/>
      <c r="B298" s="228"/>
      <c r="C298" s="229"/>
      <c r="D298" s="213" t="s">
        <v>199</v>
      </c>
      <c r="E298" s="230" t="s">
        <v>1</v>
      </c>
      <c r="F298" s="231" t="s">
        <v>4533</v>
      </c>
      <c r="G298" s="229"/>
      <c r="H298" s="232">
        <v>18.489999999999998</v>
      </c>
      <c r="I298" s="233"/>
      <c r="J298" s="229"/>
      <c r="K298" s="229"/>
      <c r="L298" s="234"/>
      <c r="M298" s="235"/>
      <c r="N298" s="236"/>
      <c r="O298" s="236"/>
      <c r="P298" s="236"/>
      <c r="Q298" s="236"/>
      <c r="R298" s="236"/>
      <c r="S298" s="236"/>
      <c r="T298" s="237"/>
      <c r="U298" s="11"/>
      <c r="V298" s="11"/>
      <c r="W298" s="11"/>
      <c r="X298" s="11"/>
      <c r="Y298" s="11"/>
      <c r="Z298" s="11"/>
      <c r="AA298" s="11"/>
      <c r="AB298" s="11"/>
      <c r="AC298" s="11"/>
      <c r="AD298" s="11"/>
      <c r="AE298" s="11"/>
      <c r="AT298" s="238" t="s">
        <v>199</v>
      </c>
      <c r="AU298" s="238" t="s">
        <v>85</v>
      </c>
      <c r="AV298" s="11" t="s">
        <v>85</v>
      </c>
      <c r="AW298" s="11" t="s">
        <v>32</v>
      </c>
      <c r="AX298" s="11" t="s">
        <v>76</v>
      </c>
      <c r="AY298" s="238" t="s">
        <v>195</v>
      </c>
    </row>
    <row r="299" s="15" customFormat="1">
      <c r="A299" s="15"/>
      <c r="B299" s="287"/>
      <c r="C299" s="288"/>
      <c r="D299" s="213" t="s">
        <v>199</v>
      </c>
      <c r="E299" s="289" t="s">
        <v>1</v>
      </c>
      <c r="F299" s="290" t="s">
        <v>1422</v>
      </c>
      <c r="G299" s="288"/>
      <c r="H299" s="291">
        <v>18.489999999999998</v>
      </c>
      <c r="I299" s="292"/>
      <c r="J299" s="288"/>
      <c r="K299" s="288"/>
      <c r="L299" s="293"/>
      <c r="M299" s="294"/>
      <c r="N299" s="295"/>
      <c r="O299" s="295"/>
      <c r="P299" s="295"/>
      <c r="Q299" s="295"/>
      <c r="R299" s="295"/>
      <c r="S299" s="295"/>
      <c r="T299" s="296"/>
      <c r="U299" s="15"/>
      <c r="V299" s="15"/>
      <c r="W299" s="15"/>
      <c r="X299" s="15"/>
      <c r="Y299" s="15"/>
      <c r="Z299" s="15"/>
      <c r="AA299" s="15"/>
      <c r="AB299" s="15"/>
      <c r="AC299" s="15"/>
      <c r="AD299" s="15"/>
      <c r="AE299" s="15"/>
      <c r="AT299" s="297" t="s">
        <v>199</v>
      </c>
      <c r="AU299" s="297" t="s">
        <v>85</v>
      </c>
      <c r="AV299" s="15" t="s">
        <v>234</v>
      </c>
      <c r="AW299" s="15" t="s">
        <v>32</v>
      </c>
      <c r="AX299" s="15" t="s">
        <v>83</v>
      </c>
      <c r="AY299" s="297" t="s">
        <v>195</v>
      </c>
    </row>
    <row r="300" s="2" customFormat="1" ht="16.5" customHeight="1">
      <c r="A300" s="39"/>
      <c r="B300" s="40"/>
      <c r="C300" s="262" t="s">
        <v>345</v>
      </c>
      <c r="D300" s="262" t="s">
        <v>224</v>
      </c>
      <c r="E300" s="263" t="s">
        <v>1711</v>
      </c>
      <c r="F300" s="264" t="s">
        <v>1712</v>
      </c>
      <c r="G300" s="265" t="s">
        <v>1713</v>
      </c>
      <c r="H300" s="266">
        <v>0.46200000000000002</v>
      </c>
      <c r="I300" s="267"/>
      <c r="J300" s="268">
        <f>ROUND(I300*H300,2)</f>
        <v>0</v>
      </c>
      <c r="K300" s="264" t="s">
        <v>1412</v>
      </c>
      <c r="L300" s="269"/>
      <c r="M300" s="270" t="s">
        <v>1</v>
      </c>
      <c r="N300" s="271" t="s">
        <v>41</v>
      </c>
      <c r="O300" s="92"/>
      <c r="P300" s="209">
        <f>O300*H300</f>
        <v>0</v>
      </c>
      <c r="Q300" s="209">
        <v>0.001</v>
      </c>
      <c r="R300" s="209">
        <f>Q300*H300</f>
        <v>0.00046200000000000001</v>
      </c>
      <c r="S300" s="209">
        <v>0</v>
      </c>
      <c r="T300" s="210">
        <f>S300*H300</f>
        <v>0</v>
      </c>
      <c r="U300" s="39"/>
      <c r="V300" s="39"/>
      <c r="W300" s="39"/>
      <c r="X300" s="39"/>
      <c r="Y300" s="39"/>
      <c r="Z300" s="39"/>
      <c r="AA300" s="39"/>
      <c r="AB300" s="39"/>
      <c r="AC300" s="39"/>
      <c r="AD300" s="39"/>
      <c r="AE300" s="39"/>
      <c r="AR300" s="211" t="s">
        <v>253</v>
      </c>
      <c r="AT300" s="211" t="s">
        <v>224</v>
      </c>
      <c r="AU300" s="211" t="s">
        <v>85</v>
      </c>
      <c r="AY300" s="18" t="s">
        <v>195</v>
      </c>
      <c r="BE300" s="212">
        <f>IF(N300="základní",J300,0)</f>
        <v>0</v>
      </c>
      <c r="BF300" s="212">
        <f>IF(N300="snížená",J300,0)</f>
        <v>0</v>
      </c>
      <c r="BG300" s="212">
        <f>IF(N300="zákl. přenesená",J300,0)</f>
        <v>0</v>
      </c>
      <c r="BH300" s="212">
        <f>IF(N300="sníž. přenesená",J300,0)</f>
        <v>0</v>
      </c>
      <c r="BI300" s="212">
        <f>IF(N300="nulová",J300,0)</f>
        <v>0</v>
      </c>
      <c r="BJ300" s="18" t="s">
        <v>83</v>
      </c>
      <c r="BK300" s="212">
        <f>ROUND(I300*H300,2)</f>
        <v>0</v>
      </c>
      <c r="BL300" s="18" t="s">
        <v>234</v>
      </c>
      <c r="BM300" s="211" t="s">
        <v>4644</v>
      </c>
    </row>
    <row r="301" s="11" customFormat="1">
      <c r="A301" s="11"/>
      <c r="B301" s="228"/>
      <c r="C301" s="229"/>
      <c r="D301" s="213" t="s">
        <v>199</v>
      </c>
      <c r="E301" s="229"/>
      <c r="F301" s="231" t="s">
        <v>4645</v>
      </c>
      <c r="G301" s="229"/>
      <c r="H301" s="232">
        <v>0.46200000000000002</v>
      </c>
      <c r="I301" s="233"/>
      <c r="J301" s="229"/>
      <c r="K301" s="229"/>
      <c r="L301" s="234"/>
      <c r="M301" s="235"/>
      <c r="N301" s="236"/>
      <c r="O301" s="236"/>
      <c r="P301" s="236"/>
      <c r="Q301" s="236"/>
      <c r="R301" s="236"/>
      <c r="S301" s="236"/>
      <c r="T301" s="237"/>
      <c r="U301" s="11"/>
      <c r="V301" s="11"/>
      <c r="W301" s="11"/>
      <c r="X301" s="11"/>
      <c r="Y301" s="11"/>
      <c r="Z301" s="11"/>
      <c r="AA301" s="11"/>
      <c r="AB301" s="11"/>
      <c r="AC301" s="11"/>
      <c r="AD301" s="11"/>
      <c r="AE301" s="11"/>
      <c r="AT301" s="238" t="s">
        <v>199</v>
      </c>
      <c r="AU301" s="238" t="s">
        <v>85</v>
      </c>
      <c r="AV301" s="11" t="s">
        <v>85</v>
      </c>
      <c r="AW301" s="11" t="s">
        <v>4</v>
      </c>
      <c r="AX301" s="11" t="s">
        <v>83</v>
      </c>
      <c r="AY301" s="238" t="s">
        <v>195</v>
      </c>
    </row>
    <row r="302" s="13" customFormat="1" ht="22.8" customHeight="1">
      <c r="A302" s="13"/>
      <c r="B302" s="248"/>
      <c r="C302" s="249"/>
      <c r="D302" s="250" t="s">
        <v>75</v>
      </c>
      <c r="E302" s="285" t="s">
        <v>229</v>
      </c>
      <c r="F302" s="285" t="s">
        <v>1751</v>
      </c>
      <c r="G302" s="249"/>
      <c r="H302" s="249"/>
      <c r="I302" s="252"/>
      <c r="J302" s="286">
        <f>BK302</f>
        <v>0</v>
      </c>
      <c r="K302" s="249"/>
      <c r="L302" s="254"/>
      <c r="M302" s="255"/>
      <c r="N302" s="256"/>
      <c r="O302" s="256"/>
      <c r="P302" s="257">
        <f>SUM(P303:P331)</f>
        <v>0</v>
      </c>
      <c r="Q302" s="256"/>
      <c r="R302" s="257">
        <f>SUM(R303:R331)</f>
        <v>3.7584150800000002</v>
      </c>
      <c r="S302" s="256"/>
      <c r="T302" s="258">
        <f>SUM(T303:T331)</f>
        <v>0</v>
      </c>
      <c r="U302" s="13"/>
      <c r="V302" s="13"/>
      <c r="W302" s="13"/>
      <c r="X302" s="13"/>
      <c r="Y302" s="13"/>
      <c r="Z302" s="13"/>
      <c r="AA302" s="13"/>
      <c r="AB302" s="13"/>
      <c r="AC302" s="13"/>
      <c r="AD302" s="13"/>
      <c r="AE302" s="13"/>
      <c r="AR302" s="259" t="s">
        <v>83</v>
      </c>
      <c r="AT302" s="260" t="s">
        <v>75</v>
      </c>
      <c r="AU302" s="260" t="s">
        <v>83</v>
      </c>
      <c r="AY302" s="259" t="s">
        <v>195</v>
      </c>
      <c r="BK302" s="261">
        <f>SUM(BK303:BK331)</f>
        <v>0</v>
      </c>
    </row>
    <row r="303" s="2" customFormat="1" ht="37.8" customHeight="1">
      <c r="A303" s="39"/>
      <c r="B303" s="40"/>
      <c r="C303" s="200" t="s">
        <v>349</v>
      </c>
      <c r="D303" s="200" t="s">
        <v>191</v>
      </c>
      <c r="E303" s="201" t="s">
        <v>4646</v>
      </c>
      <c r="F303" s="202" t="s">
        <v>4647</v>
      </c>
      <c r="G303" s="203" t="s">
        <v>1237</v>
      </c>
      <c r="H303" s="204">
        <v>1.4970000000000001</v>
      </c>
      <c r="I303" s="205"/>
      <c r="J303" s="206">
        <f>ROUND(I303*H303,2)</f>
        <v>0</v>
      </c>
      <c r="K303" s="202" t="s">
        <v>1412</v>
      </c>
      <c r="L303" s="45"/>
      <c r="M303" s="207" t="s">
        <v>1</v>
      </c>
      <c r="N303" s="208" t="s">
        <v>41</v>
      </c>
      <c r="O303" s="92"/>
      <c r="P303" s="209">
        <f>O303*H303</f>
        <v>0</v>
      </c>
      <c r="Q303" s="209">
        <v>2.5047999999999999</v>
      </c>
      <c r="R303" s="209">
        <f>Q303*H303</f>
        <v>3.7496856000000003</v>
      </c>
      <c r="S303" s="209">
        <v>0</v>
      </c>
      <c r="T303" s="210">
        <f>S303*H303</f>
        <v>0</v>
      </c>
      <c r="U303" s="39"/>
      <c r="V303" s="39"/>
      <c r="W303" s="39"/>
      <c r="X303" s="39"/>
      <c r="Y303" s="39"/>
      <c r="Z303" s="39"/>
      <c r="AA303" s="39"/>
      <c r="AB303" s="39"/>
      <c r="AC303" s="39"/>
      <c r="AD303" s="39"/>
      <c r="AE303" s="39"/>
      <c r="AR303" s="211" t="s">
        <v>234</v>
      </c>
      <c r="AT303" s="211" t="s">
        <v>191</v>
      </c>
      <c r="AU303" s="211" t="s">
        <v>85</v>
      </c>
      <c r="AY303" s="18" t="s">
        <v>195</v>
      </c>
      <c r="BE303" s="212">
        <f>IF(N303="základní",J303,0)</f>
        <v>0</v>
      </c>
      <c r="BF303" s="212">
        <f>IF(N303="snížená",J303,0)</f>
        <v>0</v>
      </c>
      <c r="BG303" s="212">
        <f>IF(N303="zákl. přenesená",J303,0)</f>
        <v>0</v>
      </c>
      <c r="BH303" s="212">
        <f>IF(N303="sníž. přenesená",J303,0)</f>
        <v>0</v>
      </c>
      <c r="BI303" s="212">
        <f>IF(N303="nulová",J303,0)</f>
        <v>0</v>
      </c>
      <c r="BJ303" s="18" t="s">
        <v>83</v>
      </c>
      <c r="BK303" s="212">
        <f>ROUND(I303*H303,2)</f>
        <v>0</v>
      </c>
      <c r="BL303" s="18" t="s">
        <v>234</v>
      </c>
      <c r="BM303" s="211" t="s">
        <v>4648</v>
      </c>
    </row>
    <row r="304" s="10" customFormat="1">
      <c r="A304" s="10"/>
      <c r="B304" s="218"/>
      <c r="C304" s="219"/>
      <c r="D304" s="213" t="s">
        <v>199</v>
      </c>
      <c r="E304" s="220" t="s">
        <v>1</v>
      </c>
      <c r="F304" s="221" t="s">
        <v>3936</v>
      </c>
      <c r="G304" s="219"/>
      <c r="H304" s="220" t="s">
        <v>1</v>
      </c>
      <c r="I304" s="222"/>
      <c r="J304" s="219"/>
      <c r="K304" s="219"/>
      <c r="L304" s="223"/>
      <c r="M304" s="224"/>
      <c r="N304" s="225"/>
      <c r="O304" s="225"/>
      <c r="P304" s="225"/>
      <c r="Q304" s="225"/>
      <c r="R304" s="225"/>
      <c r="S304" s="225"/>
      <c r="T304" s="226"/>
      <c r="U304" s="10"/>
      <c r="V304" s="10"/>
      <c r="W304" s="10"/>
      <c r="X304" s="10"/>
      <c r="Y304" s="10"/>
      <c r="Z304" s="10"/>
      <c r="AA304" s="10"/>
      <c r="AB304" s="10"/>
      <c r="AC304" s="10"/>
      <c r="AD304" s="10"/>
      <c r="AE304" s="10"/>
      <c r="AT304" s="227" t="s">
        <v>199</v>
      </c>
      <c r="AU304" s="227" t="s">
        <v>85</v>
      </c>
      <c r="AV304" s="10" t="s">
        <v>83</v>
      </c>
      <c r="AW304" s="10" t="s">
        <v>32</v>
      </c>
      <c r="AX304" s="10" t="s">
        <v>76</v>
      </c>
      <c r="AY304" s="227" t="s">
        <v>195</v>
      </c>
    </row>
    <row r="305" s="10" customFormat="1">
      <c r="A305" s="10"/>
      <c r="B305" s="218"/>
      <c r="C305" s="219"/>
      <c r="D305" s="213" t="s">
        <v>199</v>
      </c>
      <c r="E305" s="220" t="s">
        <v>1</v>
      </c>
      <c r="F305" s="221" t="s">
        <v>4524</v>
      </c>
      <c r="G305" s="219"/>
      <c r="H305" s="220" t="s">
        <v>1</v>
      </c>
      <c r="I305" s="222"/>
      <c r="J305" s="219"/>
      <c r="K305" s="219"/>
      <c r="L305" s="223"/>
      <c r="M305" s="224"/>
      <c r="N305" s="225"/>
      <c r="O305" s="225"/>
      <c r="P305" s="225"/>
      <c r="Q305" s="225"/>
      <c r="R305" s="225"/>
      <c r="S305" s="225"/>
      <c r="T305" s="226"/>
      <c r="U305" s="10"/>
      <c r="V305" s="10"/>
      <c r="W305" s="10"/>
      <c r="X305" s="10"/>
      <c r="Y305" s="10"/>
      <c r="Z305" s="10"/>
      <c r="AA305" s="10"/>
      <c r="AB305" s="10"/>
      <c r="AC305" s="10"/>
      <c r="AD305" s="10"/>
      <c r="AE305" s="10"/>
      <c r="AT305" s="227" t="s">
        <v>199</v>
      </c>
      <c r="AU305" s="227" t="s">
        <v>85</v>
      </c>
      <c r="AV305" s="10" t="s">
        <v>83</v>
      </c>
      <c r="AW305" s="10" t="s">
        <v>32</v>
      </c>
      <c r="AX305" s="10" t="s">
        <v>76</v>
      </c>
      <c r="AY305" s="227" t="s">
        <v>195</v>
      </c>
    </row>
    <row r="306" s="10" customFormat="1">
      <c r="A306" s="10"/>
      <c r="B306" s="218"/>
      <c r="C306" s="219"/>
      <c r="D306" s="213" t="s">
        <v>199</v>
      </c>
      <c r="E306" s="220" t="s">
        <v>1</v>
      </c>
      <c r="F306" s="221" t="s">
        <v>4649</v>
      </c>
      <c r="G306" s="219"/>
      <c r="H306" s="220" t="s">
        <v>1</v>
      </c>
      <c r="I306" s="222"/>
      <c r="J306" s="219"/>
      <c r="K306" s="219"/>
      <c r="L306" s="223"/>
      <c r="M306" s="224"/>
      <c r="N306" s="225"/>
      <c r="O306" s="225"/>
      <c r="P306" s="225"/>
      <c r="Q306" s="225"/>
      <c r="R306" s="225"/>
      <c r="S306" s="225"/>
      <c r="T306" s="226"/>
      <c r="U306" s="10"/>
      <c r="V306" s="10"/>
      <c r="W306" s="10"/>
      <c r="X306" s="10"/>
      <c r="Y306" s="10"/>
      <c r="Z306" s="10"/>
      <c r="AA306" s="10"/>
      <c r="AB306" s="10"/>
      <c r="AC306" s="10"/>
      <c r="AD306" s="10"/>
      <c r="AE306" s="10"/>
      <c r="AT306" s="227" t="s">
        <v>199</v>
      </c>
      <c r="AU306" s="227" t="s">
        <v>85</v>
      </c>
      <c r="AV306" s="10" t="s">
        <v>83</v>
      </c>
      <c r="AW306" s="10" t="s">
        <v>32</v>
      </c>
      <c r="AX306" s="10" t="s">
        <v>76</v>
      </c>
      <c r="AY306" s="227" t="s">
        <v>195</v>
      </c>
    </row>
    <row r="307" s="11" customFormat="1">
      <c r="A307" s="11"/>
      <c r="B307" s="228"/>
      <c r="C307" s="229"/>
      <c r="D307" s="213" t="s">
        <v>199</v>
      </c>
      <c r="E307" s="230" t="s">
        <v>1</v>
      </c>
      <c r="F307" s="231" t="s">
        <v>4650</v>
      </c>
      <c r="G307" s="229"/>
      <c r="H307" s="232">
        <v>1.032</v>
      </c>
      <c r="I307" s="233"/>
      <c r="J307" s="229"/>
      <c r="K307" s="229"/>
      <c r="L307" s="234"/>
      <c r="M307" s="235"/>
      <c r="N307" s="236"/>
      <c r="O307" s="236"/>
      <c r="P307" s="236"/>
      <c r="Q307" s="236"/>
      <c r="R307" s="236"/>
      <c r="S307" s="236"/>
      <c r="T307" s="237"/>
      <c r="U307" s="11"/>
      <c r="V307" s="11"/>
      <c r="W307" s="11"/>
      <c r="X307" s="11"/>
      <c r="Y307" s="11"/>
      <c r="Z307" s="11"/>
      <c r="AA307" s="11"/>
      <c r="AB307" s="11"/>
      <c r="AC307" s="11"/>
      <c r="AD307" s="11"/>
      <c r="AE307" s="11"/>
      <c r="AT307" s="238" t="s">
        <v>199</v>
      </c>
      <c r="AU307" s="238" t="s">
        <v>85</v>
      </c>
      <c r="AV307" s="11" t="s">
        <v>85</v>
      </c>
      <c r="AW307" s="11" t="s">
        <v>32</v>
      </c>
      <c r="AX307" s="11" t="s">
        <v>76</v>
      </c>
      <c r="AY307" s="238" t="s">
        <v>195</v>
      </c>
    </row>
    <row r="308" s="10" customFormat="1">
      <c r="A308" s="10"/>
      <c r="B308" s="218"/>
      <c r="C308" s="219"/>
      <c r="D308" s="213" t="s">
        <v>199</v>
      </c>
      <c r="E308" s="220" t="s">
        <v>1</v>
      </c>
      <c r="F308" s="221" t="s">
        <v>4526</v>
      </c>
      <c r="G308" s="219"/>
      <c r="H308" s="220" t="s">
        <v>1</v>
      </c>
      <c r="I308" s="222"/>
      <c r="J308" s="219"/>
      <c r="K308" s="219"/>
      <c r="L308" s="223"/>
      <c r="M308" s="224"/>
      <c r="N308" s="225"/>
      <c r="O308" s="225"/>
      <c r="P308" s="225"/>
      <c r="Q308" s="225"/>
      <c r="R308" s="225"/>
      <c r="S308" s="225"/>
      <c r="T308" s="226"/>
      <c r="U308" s="10"/>
      <c r="V308" s="10"/>
      <c r="W308" s="10"/>
      <c r="X308" s="10"/>
      <c r="Y308" s="10"/>
      <c r="Z308" s="10"/>
      <c r="AA308" s="10"/>
      <c r="AB308" s="10"/>
      <c r="AC308" s="10"/>
      <c r="AD308" s="10"/>
      <c r="AE308" s="10"/>
      <c r="AT308" s="227" t="s">
        <v>199</v>
      </c>
      <c r="AU308" s="227" t="s">
        <v>85</v>
      </c>
      <c r="AV308" s="10" t="s">
        <v>83</v>
      </c>
      <c r="AW308" s="10" t="s">
        <v>32</v>
      </c>
      <c r="AX308" s="10" t="s">
        <v>76</v>
      </c>
      <c r="AY308" s="227" t="s">
        <v>195</v>
      </c>
    </row>
    <row r="309" s="10" customFormat="1">
      <c r="A309" s="10"/>
      <c r="B309" s="218"/>
      <c r="C309" s="219"/>
      <c r="D309" s="213" t="s">
        <v>199</v>
      </c>
      <c r="E309" s="220" t="s">
        <v>1</v>
      </c>
      <c r="F309" s="221" t="s">
        <v>4649</v>
      </c>
      <c r="G309" s="219"/>
      <c r="H309" s="220" t="s">
        <v>1</v>
      </c>
      <c r="I309" s="222"/>
      <c r="J309" s="219"/>
      <c r="K309" s="219"/>
      <c r="L309" s="223"/>
      <c r="M309" s="224"/>
      <c r="N309" s="225"/>
      <c r="O309" s="225"/>
      <c r="P309" s="225"/>
      <c r="Q309" s="225"/>
      <c r="R309" s="225"/>
      <c r="S309" s="225"/>
      <c r="T309" s="226"/>
      <c r="U309" s="10"/>
      <c r="V309" s="10"/>
      <c r="W309" s="10"/>
      <c r="X309" s="10"/>
      <c r="Y309" s="10"/>
      <c r="Z309" s="10"/>
      <c r="AA309" s="10"/>
      <c r="AB309" s="10"/>
      <c r="AC309" s="10"/>
      <c r="AD309" s="10"/>
      <c r="AE309" s="10"/>
      <c r="AT309" s="227" t="s">
        <v>199</v>
      </c>
      <c r="AU309" s="227" t="s">
        <v>85</v>
      </c>
      <c r="AV309" s="10" t="s">
        <v>83</v>
      </c>
      <c r="AW309" s="10" t="s">
        <v>32</v>
      </c>
      <c r="AX309" s="10" t="s">
        <v>76</v>
      </c>
      <c r="AY309" s="227" t="s">
        <v>195</v>
      </c>
    </row>
    <row r="310" s="11" customFormat="1">
      <c r="A310" s="11"/>
      <c r="B310" s="228"/>
      <c r="C310" s="229"/>
      <c r="D310" s="213" t="s">
        <v>199</v>
      </c>
      <c r="E310" s="230" t="s">
        <v>1</v>
      </c>
      <c r="F310" s="231" t="s">
        <v>4651</v>
      </c>
      <c r="G310" s="229"/>
      <c r="H310" s="232">
        <v>0.46500000000000002</v>
      </c>
      <c r="I310" s="233"/>
      <c r="J310" s="229"/>
      <c r="K310" s="229"/>
      <c r="L310" s="234"/>
      <c r="M310" s="235"/>
      <c r="N310" s="236"/>
      <c r="O310" s="236"/>
      <c r="P310" s="236"/>
      <c r="Q310" s="236"/>
      <c r="R310" s="236"/>
      <c r="S310" s="236"/>
      <c r="T310" s="237"/>
      <c r="U310" s="11"/>
      <c r="V310" s="11"/>
      <c r="W310" s="11"/>
      <c r="X310" s="11"/>
      <c r="Y310" s="11"/>
      <c r="Z310" s="11"/>
      <c r="AA310" s="11"/>
      <c r="AB310" s="11"/>
      <c r="AC310" s="11"/>
      <c r="AD310" s="11"/>
      <c r="AE310" s="11"/>
      <c r="AT310" s="238" t="s">
        <v>199</v>
      </c>
      <c r="AU310" s="238" t="s">
        <v>85</v>
      </c>
      <c r="AV310" s="11" t="s">
        <v>85</v>
      </c>
      <c r="AW310" s="11" t="s">
        <v>32</v>
      </c>
      <c r="AX310" s="11" t="s">
        <v>76</v>
      </c>
      <c r="AY310" s="238" t="s">
        <v>195</v>
      </c>
    </row>
    <row r="311" s="15" customFormat="1">
      <c r="A311" s="15"/>
      <c r="B311" s="287"/>
      <c r="C311" s="288"/>
      <c r="D311" s="213" t="s">
        <v>199</v>
      </c>
      <c r="E311" s="289" t="s">
        <v>1</v>
      </c>
      <c r="F311" s="290" t="s">
        <v>1422</v>
      </c>
      <c r="G311" s="288"/>
      <c r="H311" s="291">
        <v>1.4970000000000001</v>
      </c>
      <c r="I311" s="292"/>
      <c r="J311" s="288"/>
      <c r="K311" s="288"/>
      <c r="L311" s="293"/>
      <c r="M311" s="294"/>
      <c r="N311" s="295"/>
      <c r="O311" s="295"/>
      <c r="P311" s="295"/>
      <c r="Q311" s="295"/>
      <c r="R311" s="295"/>
      <c r="S311" s="295"/>
      <c r="T311" s="296"/>
      <c r="U311" s="15"/>
      <c r="V311" s="15"/>
      <c r="W311" s="15"/>
      <c r="X311" s="15"/>
      <c r="Y311" s="15"/>
      <c r="Z311" s="15"/>
      <c r="AA311" s="15"/>
      <c r="AB311" s="15"/>
      <c r="AC311" s="15"/>
      <c r="AD311" s="15"/>
      <c r="AE311" s="15"/>
      <c r="AT311" s="297" t="s">
        <v>199</v>
      </c>
      <c r="AU311" s="297" t="s">
        <v>85</v>
      </c>
      <c r="AV311" s="15" t="s">
        <v>234</v>
      </c>
      <c r="AW311" s="15" t="s">
        <v>32</v>
      </c>
      <c r="AX311" s="15" t="s">
        <v>83</v>
      </c>
      <c r="AY311" s="297" t="s">
        <v>195</v>
      </c>
    </row>
    <row r="312" s="2" customFormat="1" ht="33" customHeight="1">
      <c r="A312" s="39"/>
      <c r="B312" s="40"/>
      <c r="C312" s="200" t="s">
        <v>353</v>
      </c>
      <c r="D312" s="200" t="s">
        <v>191</v>
      </c>
      <c r="E312" s="201" t="s">
        <v>4652</v>
      </c>
      <c r="F312" s="202" t="s">
        <v>4653</v>
      </c>
      <c r="G312" s="203" t="s">
        <v>1411</v>
      </c>
      <c r="H312" s="204">
        <v>1.6000000000000001</v>
      </c>
      <c r="I312" s="205"/>
      <c r="J312" s="206">
        <f>ROUND(I312*H312,2)</f>
        <v>0</v>
      </c>
      <c r="K312" s="202" t="s">
        <v>1412</v>
      </c>
      <c r="L312" s="45"/>
      <c r="M312" s="207" t="s">
        <v>1</v>
      </c>
      <c r="N312" s="208" t="s">
        <v>41</v>
      </c>
      <c r="O312" s="92"/>
      <c r="P312" s="209">
        <f>O312*H312</f>
        <v>0</v>
      </c>
      <c r="Q312" s="209">
        <v>0.00247</v>
      </c>
      <c r="R312" s="209">
        <f>Q312*H312</f>
        <v>0.0039519999999999998</v>
      </c>
      <c r="S312" s="209">
        <v>0</v>
      </c>
      <c r="T312" s="210">
        <f>S312*H312</f>
        <v>0</v>
      </c>
      <c r="U312" s="39"/>
      <c r="V312" s="39"/>
      <c r="W312" s="39"/>
      <c r="X312" s="39"/>
      <c r="Y312" s="39"/>
      <c r="Z312" s="39"/>
      <c r="AA312" s="39"/>
      <c r="AB312" s="39"/>
      <c r="AC312" s="39"/>
      <c r="AD312" s="39"/>
      <c r="AE312" s="39"/>
      <c r="AR312" s="211" t="s">
        <v>234</v>
      </c>
      <c r="AT312" s="211" t="s">
        <v>191</v>
      </c>
      <c r="AU312" s="211" t="s">
        <v>85</v>
      </c>
      <c r="AY312" s="18" t="s">
        <v>195</v>
      </c>
      <c r="BE312" s="212">
        <f>IF(N312="základní",J312,0)</f>
        <v>0</v>
      </c>
      <c r="BF312" s="212">
        <f>IF(N312="snížená",J312,0)</f>
        <v>0</v>
      </c>
      <c r="BG312" s="212">
        <f>IF(N312="zákl. přenesená",J312,0)</f>
        <v>0</v>
      </c>
      <c r="BH312" s="212">
        <f>IF(N312="sníž. přenesená",J312,0)</f>
        <v>0</v>
      </c>
      <c r="BI312" s="212">
        <f>IF(N312="nulová",J312,0)</f>
        <v>0</v>
      </c>
      <c r="BJ312" s="18" t="s">
        <v>83</v>
      </c>
      <c r="BK312" s="212">
        <f>ROUND(I312*H312,2)</f>
        <v>0</v>
      </c>
      <c r="BL312" s="18" t="s">
        <v>234</v>
      </c>
      <c r="BM312" s="211" t="s">
        <v>4654</v>
      </c>
    </row>
    <row r="313" s="10" customFormat="1">
      <c r="A313" s="10"/>
      <c r="B313" s="218"/>
      <c r="C313" s="219"/>
      <c r="D313" s="213" t="s">
        <v>199</v>
      </c>
      <c r="E313" s="220" t="s">
        <v>1</v>
      </c>
      <c r="F313" s="221" t="s">
        <v>3936</v>
      </c>
      <c r="G313" s="219"/>
      <c r="H313" s="220" t="s">
        <v>1</v>
      </c>
      <c r="I313" s="222"/>
      <c r="J313" s="219"/>
      <c r="K313" s="219"/>
      <c r="L313" s="223"/>
      <c r="M313" s="224"/>
      <c r="N313" s="225"/>
      <c r="O313" s="225"/>
      <c r="P313" s="225"/>
      <c r="Q313" s="225"/>
      <c r="R313" s="225"/>
      <c r="S313" s="225"/>
      <c r="T313" s="226"/>
      <c r="U313" s="10"/>
      <c r="V313" s="10"/>
      <c r="W313" s="10"/>
      <c r="X313" s="10"/>
      <c r="Y313" s="10"/>
      <c r="Z313" s="10"/>
      <c r="AA313" s="10"/>
      <c r="AB313" s="10"/>
      <c r="AC313" s="10"/>
      <c r="AD313" s="10"/>
      <c r="AE313" s="10"/>
      <c r="AT313" s="227" t="s">
        <v>199</v>
      </c>
      <c r="AU313" s="227" t="s">
        <v>85</v>
      </c>
      <c r="AV313" s="10" t="s">
        <v>83</v>
      </c>
      <c r="AW313" s="10" t="s">
        <v>32</v>
      </c>
      <c r="AX313" s="10" t="s">
        <v>76</v>
      </c>
      <c r="AY313" s="227" t="s">
        <v>195</v>
      </c>
    </row>
    <row r="314" s="10" customFormat="1">
      <c r="A314" s="10"/>
      <c r="B314" s="218"/>
      <c r="C314" s="219"/>
      <c r="D314" s="213" t="s">
        <v>199</v>
      </c>
      <c r="E314" s="220" t="s">
        <v>1</v>
      </c>
      <c r="F314" s="221" t="s">
        <v>4524</v>
      </c>
      <c r="G314" s="219"/>
      <c r="H314" s="220" t="s">
        <v>1</v>
      </c>
      <c r="I314" s="222"/>
      <c r="J314" s="219"/>
      <c r="K314" s="219"/>
      <c r="L314" s="223"/>
      <c r="M314" s="224"/>
      <c r="N314" s="225"/>
      <c r="O314" s="225"/>
      <c r="P314" s="225"/>
      <c r="Q314" s="225"/>
      <c r="R314" s="225"/>
      <c r="S314" s="225"/>
      <c r="T314" s="226"/>
      <c r="U314" s="10"/>
      <c r="V314" s="10"/>
      <c r="W314" s="10"/>
      <c r="X314" s="10"/>
      <c r="Y314" s="10"/>
      <c r="Z314" s="10"/>
      <c r="AA314" s="10"/>
      <c r="AB314" s="10"/>
      <c r="AC314" s="10"/>
      <c r="AD314" s="10"/>
      <c r="AE314" s="10"/>
      <c r="AT314" s="227" t="s">
        <v>199</v>
      </c>
      <c r="AU314" s="227" t="s">
        <v>85</v>
      </c>
      <c r="AV314" s="10" t="s">
        <v>83</v>
      </c>
      <c r="AW314" s="10" t="s">
        <v>32</v>
      </c>
      <c r="AX314" s="10" t="s">
        <v>76</v>
      </c>
      <c r="AY314" s="227" t="s">
        <v>195</v>
      </c>
    </row>
    <row r="315" s="10" customFormat="1">
      <c r="A315" s="10"/>
      <c r="B315" s="218"/>
      <c r="C315" s="219"/>
      <c r="D315" s="213" t="s">
        <v>199</v>
      </c>
      <c r="E315" s="220" t="s">
        <v>1</v>
      </c>
      <c r="F315" s="221" t="s">
        <v>4655</v>
      </c>
      <c r="G315" s="219"/>
      <c r="H315" s="220" t="s">
        <v>1</v>
      </c>
      <c r="I315" s="222"/>
      <c r="J315" s="219"/>
      <c r="K315" s="219"/>
      <c r="L315" s="223"/>
      <c r="M315" s="224"/>
      <c r="N315" s="225"/>
      <c r="O315" s="225"/>
      <c r="P315" s="225"/>
      <c r="Q315" s="225"/>
      <c r="R315" s="225"/>
      <c r="S315" s="225"/>
      <c r="T315" s="226"/>
      <c r="U315" s="10"/>
      <c r="V315" s="10"/>
      <c r="W315" s="10"/>
      <c r="X315" s="10"/>
      <c r="Y315" s="10"/>
      <c r="Z315" s="10"/>
      <c r="AA315" s="10"/>
      <c r="AB315" s="10"/>
      <c r="AC315" s="10"/>
      <c r="AD315" s="10"/>
      <c r="AE315" s="10"/>
      <c r="AT315" s="227" t="s">
        <v>199</v>
      </c>
      <c r="AU315" s="227" t="s">
        <v>85</v>
      </c>
      <c r="AV315" s="10" t="s">
        <v>83</v>
      </c>
      <c r="AW315" s="10" t="s">
        <v>32</v>
      </c>
      <c r="AX315" s="10" t="s">
        <v>76</v>
      </c>
      <c r="AY315" s="227" t="s">
        <v>195</v>
      </c>
    </row>
    <row r="316" s="11" customFormat="1">
      <c r="A316" s="11"/>
      <c r="B316" s="228"/>
      <c r="C316" s="229"/>
      <c r="D316" s="213" t="s">
        <v>199</v>
      </c>
      <c r="E316" s="230" t="s">
        <v>1</v>
      </c>
      <c r="F316" s="231" t="s">
        <v>4656</v>
      </c>
      <c r="G316" s="229"/>
      <c r="H316" s="232">
        <v>0.80000000000000004</v>
      </c>
      <c r="I316" s="233"/>
      <c r="J316" s="229"/>
      <c r="K316" s="229"/>
      <c r="L316" s="234"/>
      <c r="M316" s="235"/>
      <c r="N316" s="236"/>
      <c r="O316" s="236"/>
      <c r="P316" s="236"/>
      <c r="Q316" s="236"/>
      <c r="R316" s="236"/>
      <c r="S316" s="236"/>
      <c r="T316" s="237"/>
      <c r="U316" s="11"/>
      <c r="V316" s="11"/>
      <c r="W316" s="11"/>
      <c r="X316" s="11"/>
      <c r="Y316" s="11"/>
      <c r="Z316" s="11"/>
      <c r="AA316" s="11"/>
      <c r="AB316" s="11"/>
      <c r="AC316" s="11"/>
      <c r="AD316" s="11"/>
      <c r="AE316" s="11"/>
      <c r="AT316" s="238" t="s">
        <v>199</v>
      </c>
      <c r="AU316" s="238" t="s">
        <v>85</v>
      </c>
      <c r="AV316" s="11" t="s">
        <v>85</v>
      </c>
      <c r="AW316" s="11" t="s">
        <v>32</v>
      </c>
      <c r="AX316" s="11" t="s">
        <v>76</v>
      </c>
      <c r="AY316" s="238" t="s">
        <v>195</v>
      </c>
    </row>
    <row r="317" s="10" customFormat="1">
      <c r="A317" s="10"/>
      <c r="B317" s="218"/>
      <c r="C317" s="219"/>
      <c r="D317" s="213" t="s">
        <v>199</v>
      </c>
      <c r="E317" s="220" t="s">
        <v>1</v>
      </c>
      <c r="F317" s="221" t="s">
        <v>4526</v>
      </c>
      <c r="G317" s="219"/>
      <c r="H317" s="220" t="s">
        <v>1</v>
      </c>
      <c r="I317" s="222"/>
      <c r="J317" s="219"/>
      <c r="K317" s="219"/>
      <c r="L317" s="223"/>
      <c r="M317" s="224"/>
      <c r="N317" s="225"/>
      <c r="O317" s="225"/>
      <c r="P317" s="225"/>
      <c r="Q317" s="225"/>
      <c r="R317" s="225"/>
      <c r="S317" s="225"/>
      <c r="T317" s="226"/>
      <c r="U317" s="10"/>
      <c r="V317" s="10"/>
      <c r="W317" s="10"/>
      <c r="X317" s="10"/>
      <c r="Y317" s="10"/>
      <c r="Z317" s="10"/>
      <c r="AA317" s="10"/>
      <c r="AB317" s="10"/>
      <c r="AC317" s="10"/>
      <c r="AD317" s="10"/>
      <c r="AE317" s="10"/>
      <c r="AT317" s="227" t="s">
        <v>199</v>
      </c>
      <c r="AU317" s="227" t="s">
        <v>85</v>
      </c>
      <c r="AV317" s="10" t="s">
        <v>83</v>
      </c>
      <c r="AW317" s="10" t="s">
        <v>32</v>
      </c>
      <c r="AX317" s="10" t="s">
        <v>76</v>
      </c>
      <c r="AY317" s="227" t="s">
        <v>195</v>
      </c>
    </row>
    <row r="318" s="10" customFormat="1">
      <c r="A318" s="10"/>
      <c r="B318" s="218"/>
      <c r="C318" s="219"/>
      <c r="D318" s="213" t="s">
        <v>199</v>
      </c>
      <c r="E318" s="220" t="s">
        <v>1</v>
      </c>
      <c r="F318" s="221" t="s">
        <v>4655</v>
      </c>
      <c r="G318" s="219"/>
      <c r="H318" s="220" t="s">
        <v>1</v>
      </c>
      <c r="I318" s="222"/>
      <c r="J318" s="219"/>
      <c r="K318" s="219"/>
      <c r="L318" s="223"/>
      <c r="M318" s="224"/>
      <c r="N318" s="225"/>
      <c r="O318" s="225"/>
      <c r="P318" s="225"/>
      <c r="Q318" s="225"/>
      <c r="R318" s="225"/>
      <c r="S318" s="225"/>
      <c r="T318" s="226"/>
      <c r="U318" s="10"/>
      <c r="V318" s="10"/>
      <c r="W318" s="10"/>
      <c r="X318" s="10"/>
      <c r="Y318" s="10"/>
      <c r="Z318" s="10"/>
      <c r="AA318" s="10"/>
      <c r="AB318" s="10"/>
      <c r="AC318" s="10"/>
      <c r="AD318" s="10"/>
      <c r="AE318" s="10"/>
      <c r="AT318" s="227" t="s">
        <v>199</v>
      </c>
      <c r="AU318" s="227" t="s">
        <v>85</v>
      </c>
      <c r="AV318" s="10" t="s">
        <v>83</v>
      </c>
      <c r="AW318" s="10" t="s">
        <v>32</v>
      </c>
      <c r="AX318" s="10" t="s">
        <v>76</v>
      </c>
      <c r="AY318" s="227" t="s">
        <v>195</v>
      </c>
    </row>
    <row r="319" s="11" customFormat="1">
      <c r="A319" s="11"/>
      <c r="B319" s="228"/>
      <c r="C319" s="229"/>
      <c r="D319" s="213" t="s">
        <v>199</v>
      </c>
      <c r="E319" s="230" t="s">
        <v>1</v>
      </c>
      <c r="F319" s="231" t="s">
        <v>4656</v>
      </c>
      <c r="G319" s="229"/>
      <c r="H319" s="232">
        <v>0.80000000000000004</v>
      </c>
      <c r="I319" s="233"/>
      <c r="J319" s="229"/>
      <c r="K319" s="229"/>
      <c r="L319" s="234"/>
      <c r="M319" s="235"/>
      <c r="N319" s="236"/>
      <c r="O319" s="236"/>
      <c r="P319" s="236"/>
      <c r="Q319" s="236"/>
      <c r="R319" s="236"/>
      <c r="S319" s="236"/>
      <c r="T319" s="237"/>
      <c r="U319" s="11"/>
      <c r="V319" s="11"/>
      <c r="W319" s="11"/>
      <c r="X319" s="11"/>
      <c r="Y319" s="11"/>
      <c r="Z319" s="11"/>
      <c r="AA319" s="11"/>
      <c r="AB319" s="11"/>
      <c r="AC319" s="11"/>
      <c r="AD319" s="11"/>
      <c r="AE319" s="11"/>
      <c r="AT319" s="238" t="s">
        <v>199</v>
      </c>
      <c r="AU319" s="238" t="s">
        <v>85</v>
      </c>
      <c r="AV319" s="11" t="s">
        <v>85</v>
      </c>
      <c r="AW319" s="11" t="s">
        <v>32</v>
      </c>
      <c r="AX319" s="11" t="s">
        <v>76</v>
      </c>
      <c r="AY319" s="238" t="s">
        <v>195</v>
      </c>
    </row>
    <row r="320" s="15" customFormat="1">
      <c r="A320" s="15"/>
      <c r="B320" s="287"/>
      <c r="C320" s="288"/>
      <c r="D320" s="213" t="s">
        <v>199</v>
      </c>
      <c r="E320" s="289" t="s">
        <v>1</v>
      </c>
      <c r="F320" s="290" t="s">
        <v>1422</v>
      </c>
      <c r="G320" s="288"/>
      <c r="H320" s="291">
        <v>1.6000000000000001</v>
      </c>
      <c r="I320" s="292"/>
      <c r="J320" s="288"/>
      <c r="K320" s="288"/>
      <c r="L320" s="293"/>
      <c r="M320" s="294"/>
      <c r="N320" s="295"/>
      <c r="O320" s="295"/>
      <c r="P320" s="295"/>
      <c r="Q320" s="295"/>
      <c r="R320" s="295"/>
      <c r="S320" s="295"/>
      <c r="T320" s="296"/>
      <c r="U320" s="15"/>
      <c r="V320" s="15"/>
      <c r="W320" s="15"/>
      <c r="X320" s="15"/>
      <c r="Y320" s="15"/>
      <c r="Z320" s="15"/>
      <c r="AA320" s="15"/>
      <c r="AB320" s="15"/>
      <c r="AC320" s="15"/>
      <c r="AD320" s="15"/>
      <c r="AE320" s="15"/>
      <c r="AT320" s="297" t="s">
        <v>199</v>
      </c>
      <c r="AU320" s="297" t="s">
        <v>85</v>
      </c>
      <c r="AV320" s="15" t="s">
        <v>234</v>
      </c>
      <c r="AW320" s="15" t="s">
        <v>32</v>
      </c>
      <c r="AX320" s="15" t="s">
        <v>83</v>
      </c>
      <c r="AY320" s="297" t="s">
        <v>195</v>
      </c>
    </row>
    <row r="321" s="2" customFormat="1" ht="33" customHeight="1">
      <c r="A321" s="39"/>
      <c r="B321" s="40"/>
      <c r="C321" s="200" t="s">
        <v>357</v>
      </c>
      <c r="D321" s="200" t="s">
        <v>191</v>
      </c>
      <c r="E321" s="201" t="s">
        <v>4657</v>
      </c>
      <c r="F321" s="202" t="s">
        <v>4658</v>
      </c>
      <c r="G321" s="203" t="s">
        <v>1411</v>
      </c>
      <c r="H321" s="204">
        <v>1.6000000000000001</v>
      </c>
      <c r="I321" s="205"/>
      <c r="J321" s="206">
        <f>ROUND(I321*H321,2)</f>
        <v>0</v>
      </c>
      <c r="K321" s="202" t="s">
        <v>1412</v>
      </c>
      <c r="L321" s="45"/>
      <c r="M321" s="207" t="s">
        <v>1</v>
      </c>
      <c r="N321" s="208" t="s">
        <v>41</v>
      </c>
      <c r="O321" s="92"/>
      <c r="P321" s="209">
        <f>O321*H321</f>
        <v>0</v>
      </c>
      <c r="Q321" s="209">
        <v>0</v>
      </c>
      <c r="R321" s="209">
        <f>Q321*H321</f>
        <v>0</v>
      </c>
      <c r="S321" s="209">
        <v>0</v>
      </c>
      <c r="T321" s="210">
        <f>S321*H321</f>
        <v>0</v>
      </c>
      <c r="U321" s="39"/>
      <c r="V321" s="39"/>
      <c r="W321" s="39"/>
      <c r="X321" s="39"/>
      <c r="Y321" s="39"/>
      <c r="Z321" s="39"/>
      <c r="AA321" s="39"/>
      <c r="AB321" s="39"/>
      <c r="AC321" s="39"/>
      <c r="AD321" s="39"/>
      <c r="AE321" s="39"/>
      <c r="AR321" s="211" t="s">
        <v>234</v>
      </c>
      <c r="AT321" s="211" t="s">
        <v>191</v>
      </c>
      <c r="AU321" s="211" t="s">
        <v>85</v>
      </c>
      <c r="AY321" s="18" t="s">
        <v>195</v>
      </c>
      <c r="BE321" s="212">
        <f>IF(N321="základní",J321,0)</f>
        <v>0</v>
      </c>
      <c r="BF321" s="212">
        <f>IF(N321="snížená",J321,0)</f>
        <v>0</v>
      </c>
      <c r="BG321" s="212">
        <f>IF(N321="zákl. přenesená",J321,0)</f>
        <v>0</v>
      </c>
      <c r="BH321" s="212">
        <f>IF(N321="sníž. přenesená",J321,0)</f>
        <v>0</v>
      </c>
      <c r="BI321" s="212">
        <f>IF(N321="nulová",J321,0)</f>
        <v>0</v>
      </c>
      <c r="BJ321" s="18" t="s">
        <v>83</v>
      </c>
      <c r="BK321" s="212">
        <f>ROUND(I321*H321,2)</f>
        <v>0</v>
      </c>
      <c r="BL321" s="18" t="s">
        <v>234</v>
      </c>
      <c r="BM321" s="211" t="s">
        <v>4659</v>
      </c>
    </row>
    <row r="322" s="2" customFormat="1" ht="33" customHeight="1">
      <c r="A322" s="39"/>
      <c r="B322" s="40"/>
      <c r="C322" s="200" t="s">
        <v>361</v>
      </c>
      <c r="D322" s="200" t="s">
        <v>191</v>
      </c>
      <c r="E322" s="201" t="s">
        <v>4660</v>
      </c>
      <c r="F322" s="202" t="s">
        <v>4661</v>
      </c>
      <c r="G322" s="203" t="s">
        <v>1411</v>
      </c>
      <c r="H322" s="204">
        <v>1.4390000000000001</v>
      </c>
      <c r="I322" s="205"/>
      <c r="J322" s="206">
        <f>ROUND(I322*H322,2)</f>
        <v>0</v>
      </c>
      <c r="K322" s="202" t="s">
        <v>1412</v>
      </c>
      <c r="L322" s="45"/>
      <c r="M322" s="207" t="s">
        <v>1</v>
      </c>
      <c r="N322" s="208" t="s">
        <v>41</v>
      </c>
      <c r="O322" s="92"/>
      <c r="P322" s="209">
        <f>O322*H322</f>
        <v>0</v>
      </c>
      <c r="Q322" s="209">
        <v>0.00332</v>
      </c>
      <c r="R322" s="209">
        <f>Q322*H322</f>
        <v>0.0047774800000000006</v>
      </c>
      <c r="S322" s="209">
        <v>0</v>
      </c>
      <c r="T322" s="210">
        <f>S322*H322</f>
        <v>0</v>
      </c>
      <c r="U322" s="39"/>
      <c r="V322" s="39"/>
      <c r="W322" s="39"/>
      <c r="X322" s="39"/>
      <c r="Y322" s="39"/>
      <c r="Z322" s="39"/>
      <c r="AA322" s="39"/>
      <c r="AB322" s="39"/>
      <c r="AC322" s="39"/>
      <c r="AD322" s="39"/>
      <c r="AE322" s="39"/>
      <c r="AR322" s="211" t="s">
        <v>234</v>
      </c>
      <c r="AT322" s="211" t="s">
        <v>191</v>
      </c>
      <c r="AU322" s="211" t="s">
        <v>85</v>
      </c>
      <c r="AY322" s="18" t="s">
        <v>195</v>
      </c>
      <c r="BE322" s="212">
        <f>IF(N322="základní",J322,0)</f>
        <v>0</v>
      </c>
      <c r="BF322" s="212">
        <f>IF(N322="snížená",J322,0)</f>
        <v>0</v>
      </c>
      <c r="BG322" s="212">
        <f>IF(N322="zákl. přenesená",J322,0)</f>
        <v>0</v>
      </c>
      <c r="BH322" s="212">
        <f>IF(N322="sníž. přenesená",J322,0)</f>
        <v>0</v>
      </c>
      <c r="BI322" s="212">
        <f>IF(N322="nulová",J322,0)</f>
        <v>0</v>
      </c>
      <c r="BJ322" s="18" t="s">
        <v>83</v>
      </c>
      <c r="BK322" s="212">
        <f>ROUND(I322*H322,2)</f>
        <v>0</v>
      </c>
      <c r="BL322" s="18" t="s">
        <v>234</v>
      </c>
      <c r="BM322" s="211" t="s">
        <v>4662</v>
      </c>
    </row>
    <row r="323" s="10" customFormat="1">
      <c r="A323" s="10"/>
      <c r="B323" s="218"/>
      <c r="C323" s="219"/>
      <c r="D323" s="213" t="s">
        <v>199</v>
      </c>
      <c r="E323" s="220" t="s">
        <v>1</v>
      </c>
      <c r="F323" s="221" t="s">
        <v>3936</v>
      </c>
      <c r="G323" s="219"/>
      <c r="H323" s="220" t="s">
        <v>1</v>
      </c>
      <c r="I323" s="222"/>
      <c r="J323" s="219"/>
      <c r="K323" s="219"/>
      <c r="L323" s="223"/>
      <c r="M323" s="224"/>
      <c r="N323" s="225"/>
      <c r="O323" s="225"/>
      <c r="P323" s="225"/>
      <c r="Q323" s="225"/>
      <c r="R323" s="225"/>
      <c r="S323" s="225"/>
      <c r="T323" s="226"/>
      <c r="U323" s="10"/>
      <c r="V323" s="10"/>
      <c r="W323" s="10"/>
      <c r="X323" s="10"/>
      <c r="Y323" s="10"/>
      <c r="Z323" s="10"/>
      <c r="AA323" s="10"/>
      <c r="AB323" s="10"/>
      <c r="AC323" s="10"/>
      <c r="AD323" s="10"/>
      <c r="AE323" s="10"/>
      <c r="AT323" s="227" t="s">
        <v>199</v>
      </c>
      <c r="AU323" s="227" t="s">
        <v>85</v>
      </c>
      <c r="AV323" s="10" t="s">
        <v>83</v>
      </c>
      <c r="AW323" s="10" t="s">
        <v>32</v>
      </c>
      <c r="AX323" s="10" t="s">
        <v>76</v>
      </c>
      <c r="AY323" s="227" t="s">
        <v>195</v>
      </c>
    </row>
    <row r="324" s="10" customFormat="1">
      <c r="A324" s="10"/>
      <c r="B324" s="218"/>
      <c r="C324" s="219"/>
      <c r="D324" s="213" t="s">
        <v>199</v>
      </c>
      <c r="E324" s="220" t="s">
        <v>1</v>
      </c>
      <c r="F324" s="221" t="s">
        <v>4524</v>
      </c>
      <c r="G324" s="219"/>
      <c r="H324" s="220" t="s">
        <v>1</v>
      </c>
      <c r="I324" s="222"/>
      <c r="J324" s="219"/>
      <c r="K324" s="219"/>
      <c r="L324" s="223"/>
      <c r="M324" s="224"/>
      <c r="N324" s="225"/>
      <c r="O324" s="225"/>
      <c r="P324" s="225"/>
      <c r="Q324" s="225"/>
      <c r="R324" s="225"/>
      <c r="S324" s="225"/>
      <c r="T324" s="226"/>
      <c r="U324" s="10"/>
      <c r="V324" s="10"/>
      <c r="W324" s="10"/>
      <c r="X324" s="10"/>
      <c r="Y324" s="10"/>
      <c r="Z324" s="10"/>
      <c r="AA324" s="10"/>
      <c r="AB324" s="10"/>
      <c r="AC324" s="10"/>
      <c r="AD324" s="10"/>
      <c r="AE324" s="10"/>
      <c r="AT324" s="227" t="s">
        <v>199</v>
      </c>
      <c r="AU324" s="227" t="s">
        <v>85</v>
      </c>
      <c r="AV324" s="10" t="s">
        <v>83</v>
      </c>
      <c r="AW324" s="10" t="s">
        <v>32</v>
      </c>
      <c r="AX324" s="10" t="s">
        <v>76</v>
      </c>
      <c r="AY324" s="227" t="s">
        <v>195</v>
      </c>
    </row>
    <row r="325" s="10" customFormat="1">
      <c r="A325" s="10"/>
      <c r="B325" s="218"/>
      <c r="C325" s="219"/>
      <c r="D325" s="213" t="s">
        <v>199</v>
      </c>
      <c r="E325" s="220" t="s">
        <v>1</v>
      </c>
      <c r="F325" s="221" t="s">
        <v>4655</v>
      </c>
      <c r="G325" s="219"/>
      <c r="H325" s="220" t="s">
        <v>1</v>
      </c>
      <c r="I325" s="222"/>
      <c r="J325" s="219"/>
      <c r="K325" s="219"/>
      <c r="L325" s="223"/>
      <c r="M325" s="224"/>
      <c r="N325" s="225"/>
      <c r="O325" s="225"/>
      <c r="P325" s="225"/>
      <c r="Q325" s="225"/>
      <c r="R325" s="225"/>
      <c r="S325" s="225"/>
      <c r="T325" s="226"/>
      <c r="U325" s="10"/>
      <c r="V325" s="10"/>
      <c r="W325" s="10"/>
      <c r="X325" s="10"/>
      <c r="Y325" s="10"/>
      <c r="Z325" s="10"/>
      <c r="AA325" s="10"/>
      <c r="AB325" s="10"/>
      <c r="AC325" s="10"/>
      <c r="AD325" s="10"/>
      <c r="AE325" s="10"/>
      <c r="AT325" s="227" t="s">
        <v>199</v>
      </c>
      <c r="AU325" s="227" t="s">
        <v>85</v>
      </c>
      <c r="AV325" s="10" t="s">
        <v>83</v>
      </c>
      <c r="AW325" s="10" t="s">
        <v>32</v>
      </c>
      <c r="AX325" s="10" t="s">
        <v>76</v>
      </c>
      <c r="AY325" s="227" t="s">
        <v>195</v>
      </c>
    </row>
    <row r="326" s="11" customFormat="1">
      <c r="A326" s="11"/>
      <c r="B326" s="228"/>
      <c r="C326" s="229"/>
      <c r="D326" s="213" t="s">
        <v>199</v>
      </c>
      <c r="E326" s="230" t="s">
        <v>1</v>
      </c>
      <c r="F326" s="231" t="s">
        <v>4663</v>
      </c>
      <c r="G326" s="229"/>
      <c r="H326" s="232">
        <v>0.86099999999999999</v>
      </c>
      <c r="I326" s="233"/>
      <c r="J326" s="229"/>
      <c r="K326" s="229"/>
      <c r="L326" s="234"/>
      <c r="M326" s="235"/>
      <c r="N326" s="236"/>
      <c r="O326" s="236"/>
      <c r="P326" s="236"/>
      <c r="Q326" s="236"/>
      <c r="R326" s="236"/>
      <c r="S326" s="236"/>
      <c r="T326" s="237"/>
      <c r="U326" s="11"/>
      <c r="V326" s="11"/>
      <c r="W326" s="11"/>
      <c r="X326" s="11"/>
      <c r="Y326" s="11"/>
      <c r="Z326" s="11"/>
      <c r="AA326" s="11"/>
      <c r="AB326" s="11"/>
      <c r="AC326" s="11"/>
      <c r="AD326" s="11"/>
      <c r="AE326" s="11"/>
      <c r="AT326" s="238" t="s">
        <v>199</v>
      </c>
      <c r="AU326" s="238" t="s">
        <v>85</v>
      </c>
      <c r="AV326" s="11" t="s">
        <v>85</v>
      </c>
      <c r="AW326" s="11" t="s">
        <v>32</v>
      </c>
      <c r="AX326" s="11" t="s">
        <v>76</v>
      </c>
      <c r="AY326" s="238" t="s">
        <v>195</v>
      </c>
    </row>
    <row r="327" s="10" customFormat="1">
      <c r="A327" s="10"/>
      <c r="B327" s="218"/>
      <c r="C327" s="219"/>
      <c r="D327" s="213" t="s">
        <v>199</v>
      </c>
      <c r="E327" s="220" t="s">
        <v>1</v>
      </c>
      <c r="F327" s="221" t="s">
        <v>4526</v>
      </c>
      <c r="G327" s="219"/>
      <c r="H327" s="220" t="s">
        <v>1</v>
      </c>
      <c r="I327" s="222"/>
      <c r="J327" s="219"/>
      <c r="K327" s="219"/>
      <c r="L327" s="223"/>
      <c r="M327" s="224"/>
      <c r="N327" s="225"/>
      <c r="O327" s="225"/>
      <c r="P327" s="225"/>
      <c r="Q327" s="225"/>
      <c r="R327" s="225"/>
      <c r="S327" s="225"/>
      <c r="T327" s="226"/>
      <c r="U327" s="10"/>
      <c r="V327" s="10"/>
      <c r="W327" s="10"/>
      <c r="X327" s="10"/>
      <c r="Y327" s="10"/>
      <c r="Z327" s="10"/>
      <c r="AA327" s="10"/>
      <c r="AB327" s="10"/>
      <c r="AC327" s="10"/>
      <c r="AD327" s="10"/>
      <c r="AE327" s="10"/>
      <c r="AT327" s="227" t="s">
        <v>199</v>
      </c>
      <c r="AU327" s="227" t="s">
        <v>85</v>
      </c>
      <c r="AV327" s="10" t="s">
        <v>83</v>
      </c>
      <c r="AW327" s="10" t="s">
        <v>32</v>
      </c>
      <c r="AX327" s="10" t="s">
        <v>76</v>
      </c>
      <c r="AY327" s="227" t="s">
        <v>195</v>
      </c>
    </row>
    <row r="328" s="10" customFormat="1">
      <c r="A328" s="10"/>
      <c r="B328" s="218"/>
      <c r="C328" s="219"/>
      <c r="D328" s="213" t="s">
        <v>199</v>
      </c>
      <c r="E328" s="220" t="s">
        <v>1</v>
      </c>
      <c r="F328" s="221" t="s">
        <v>4655</v>
      </c>
      <c r="G328" s="219"/>
      <c r="H328" s="220" t="s">
        <v>1</v>
      </c>
      <c r="I328" s="222"/>
      <c r="J328" s="219"/>
      <c r="K328" s="219"/>
      <c r="L328" s="223"/>
      <c r="M328" s="224"/>
      <c r="N328" s="225"/>
      <c r="O328" s="225"/>
      <c r="P328" s="225"/>
      <c r="Q328" s="225"/>
      <c r="R328" s="225"/>
      <c r="S328" s="225"/>
      <c r="T328" s="226"/>
      <c r="U328" s="10"/>
      <c r="V328" s="10"/>
      <c r="W328" s="10"/>
      <c r="X328" s="10"/>
      <c r="Y328" s="10"/>
      <c r="Z328" s="10"/>
      <c r="AA328" s="10"/>
      <c r="AB328" s="10"/>
      <c r="AC328" s="10"/>
      <c r="AD328" s="10"/>
      <c r="AE328" s="10"/>
      <c r="AT328" s="227" t="s">
        <v>199</v>
      </c>
      <c r="AU328" s="227" t="s">
        <v>85</v>
      </c>
      <c r="AV328" s="10" t="s">
        <v>83</v>
      </c>
      <c r="AW328" s="10" t="s">
        <v>32</v>
      </c>
      <c r="AX328" s="10" t="s">
        <v>76</v>
      </c>
      <c r="AY328" s="227" t="s">
        <v>195</v>
      </c>
    </row>
    <row r="329" s="11" customFormat="1">
      <c r="A329" s="11"/>
      <c r="B329" s="228"/>
      <c r="C329" s="229"/>
      <c r="D329" s="213" t="s">
        <v>199</v>
      </c>
      <c r="E329" s="230" t="s">
        <v>1</v>
      </c>
      <c r="F329" s="231" t="s">
        <v>4664</v>
      </c>
      <c r="G329" s="229"/>
      <c r="H329" s="232">
        <v>0.57799999999999996</v>
      </c>
      <c r="I329" s="233"/>
      <c r="J329" s="229"/>
      <c r="K329" s="229"/>
      <c r="L329" s="234"/>
      <c r="M329" s="235"/>
      <c r="N329" s="236"/>
      <c r="O329" s="236"/>
      <c r="P329" s="236"/>
      <c r="Q329" s="236"/>
      <c r="R329" s="236"/>
      <c r="S329" s="236"/>
      <c r="T329" s="237"/>
      <c r="U329" s="11"/>
      <c r="V329" s="11"/>
      <c r="W329" s="11"/>
      <c r="X329" s="11"/>
      <c r="Y329" s="11"/>
      <c r="Z329" s="11"/>
      <c r="AA329" s="11"/>
      <c r="AB329" s="11"/>
      <c r="AC329" s="11"/>
      <c r="AD329" s="11"/>
      <c r="AE329" s="11"/>
      <c r="AT329" s="238" t="s">
        <v>199</v>
      </c>
      <c r="AU329" s="238" t="s">
        <v>85</v>
      </c>
      <c r="AV329" s="11" t="s">
        <v>85</v>
      </c>
      <c r="AW329" s="11" t="s">
        <v>32</v>
      </c>
      <c r="AX329" s="11" t="s">
        <v>76</v>
      </c>
      <c r="AY329" s="238" t="s">
        <v>195</v>
      </c>
    </row>
    <row r="330" s="15" customFormat="1">
      <c r="A330" s="15"/>
      <c r="B330" s="287"/>
      <c r="C330" s="288"/>
      <c r="D330" s="213" t="s">
        <v>199</v>
      </c>
      <c r="E330" s="289" t="s">
        <v>1</v>
      </c>
      <c r="F330" s="290" t="s">
        <v>1422</v>
      </c>
      <c r="G330" s="288"/>
      <c r="H330" s="291">
        <v>1.4390000000000001</v>
      </c>
      <c r="I330" s="292"/>
      <c r="J330" s="288"/>
      <c r="K330" s="288"/>
      <c r="L330" s="293"/>
      <c r="M330" s="294"/>
      <c r="N330" s="295"/>
      <c r="O330" s="295"/>
      <c r="P330" s="295"/>
      <c r="Q330" s="295"/>
      <c r="R330" s="295"/>
      <c r="S330" s="295"/>
      <c r="T330" s="296"/>
      <c r="U330" s="15"/>
      <c r="V330" s="15"/>
      <c r="W330" s="15"/>
      <c r="X330" s="15"/>
      <c r="Y330" s="15"/>
      <c r="Z330" s="15"/>
      <c r="AA330" s="15"/>
      <c r="AB330" s="15"/>
      <c r="AC330" s="15"/>
      <c r="AD330" s="15"/>
      <c r="AE330" s="15"/>
      <c r="AT330" s="297" t="s">
        <v>199</v>
      </c>
      <c r="AU330" s="297" t="s">
        <v>85</v>
      </c>
      <c r="AV330" s="15" t="s">
        <v>234</v>
      </c>
      <c r="AW330" s="15" t="s">
        <v>32</v>
      </c>
      <c r="AX330" s="15" t="s">
        <v>83</v>
      </c>
      <c r="AY330" s="297" t="s">
        <v>195</v>
      </c>
    </row>
    <row r="331" s="2" customFormat="1" ht="33" customHeight="1">
      <c r="A331" s="39"/>
      <c r="B331" s="40"/>
      <c r="C331" s="200" t="s">
        <v>365</v>
      </c>
      <c r="D331" s="200" t="s">
        <v>191</v>
      </c>
      <c r="E331" s="201" t="s">
        <v>4665</v>
      </c>
      <c r="F331" s="202" t="s">
        <v>4666</v>
      </c>
      <c r="G331" s="203" t="s">
        <v>1411</v>
      </c>
      <c r="H331" s="204">
        <v>1.4390000000000001</v>
      </c>
      <c r="I331" s="205"/>
      <c r="J331" s="206">
        <f>ROUND(I331*H331,2)</f>
        <v>0</v>
      </c>
      <c r="K331" s="202" t="s">
        <v>1412</v>
      </c>
      <c r="L331" s="45"/>
      <c r="M331" s="207" t="s">
        <v>1</v>
      </c>
      <c r="N331" s="208" t="s">
        <v>41</v>
      </c>
      <c r="O331" s="92"/>
      <c r="P331" s="209">
        <f>O331*H331</f>
        <v>0</v>
      </c>
      <c r="Q331" s="209">
        <v>0</v>
      </c>
      <c r="R331" s="209">
        <f>Q331*H331</f>
        <v>0</v>
      </c>
      <c r="S331" s="209">
        <v>0</v>
      </c>
      <c r="T331" s="210">
        <f>S331*H331</f>
        <v>0</v>
      </c>
      <c r="U331" s="39"/>
      <c r="V331" s="39"/>
      <c r="W331" s="39"/>
      <c r="X331" s="39"/>
      <c r="Y331" s="39"/>
      <c r="Z331" s="39"/>
      <c r="AA331" s="39"/>
      <c r="AB331" s="39"/>
      <c r="AC331" s="39"/>
      <c r="AD331" s="39"/>
      <c r="AE331" s="39"/>
      <c r="AR331" s="211" t="s">
        <v>234</v>
      </c>
      <c r="AT331" s="211" t="s">
        <v>191</v>
      </c>
      <c r="AU331" s="211" t="s">
        <v>85</v>
      </c>
      <c r="AY331" s="18" t="s">
        <v>195</v>
      </c>
      <c r="BE331" s="212">
        <f>IF(N331="základní",J331,0)</f>
        <v>0</v>
      </c>
      <c r="BF331" s="212">
        <f>IF(N331="snížená",J331,0)</f>
        <v>0</v>
      </c>
      <c r="BG331" s="212">
        <f>IF(N331="zákl. přenesená",J331,0)</f>
        <v>0</v>
      </c>
      <c r="BH331" s="212">
        <f>IF(N331="sníž. přenesená",J331,0)</f>
        <v>0</v>
      </c>
      <c r="BI331" s="212">
        <f>IF(N331="nulová",J331,0)</f>
        <v>0</v>
      </c>
      <c r="BJ331" s="18" t="s">
        <v>83</v>
      </c>
      <c r="BK331" s="212">
        <f>ROUND(I331*H331,2)</f>
        <v>0</v>
      </c>
      <c r="BL331" s="18" t="s">
        <v>234</v>
      </c>
      <c r="BM331" s="211" t="s">
        <v>4667</v>
      </c>
    </row>
    <row r="332" s="13" customFormat="1" ht="22.8" customHeight="1">
      <c r="A332" s="13"/>
      <c r="B332" s="248"/>
      <c r="C332" s="249"/>
      <c r="D332" s="250" t="s">
        <v>75</v>
      </c>
      <c r="E332" s="285" t="s">
        <v>234</v>
      </c>
      <c r="F332" s="285" t="s">
        <v>1759</v>
      </c>
      <c r="G332" s="249"/>
      <c r="H332" s="249"/>
      <c r="I332" s="252"/>
      <c r="J332" s="286">
        <f>BK332</f>
        <v>0</v>
      </c>
      <c r="K332" s="249"/>
      <c r="L332" s="254"/>
      <c r="M332" s="255"/>
      <c r="N332" s="256"/>
      <c r="O332" s="256"/>
      <c r="P332" s="257">
        <f>SUM(P333:P377)</f>
        <v>0</v>
      </c>
      <c r="Q332" s="256"/>
      <c r="R332" s="257">
        <f>SUM(R333:R377)</f>
        <v>0.16332727999999999</v>
      </c>
      <c r="S332" s="256"/>
      <c r="T332" s="258">
        <f>SUM(T333:T377)</f>
        <v>0</v>
      </c>
      <c r="U332" s="13"/>
      <c r="V332" s="13"/>
      <c r="W332" s="13"/>
      <c r="X332" s="13"/>
      <c r="Y332" s="13"/>
      <c r="Z332" s="13"/>
      <c r="AA332" s="13"/>
      <c r="AB332" s="13"/>
      <c r="AC332" s="13"/>
      <c r="AD332" s="13"/>
      <c r="AE332" s="13"/>
      <c r="AR332" s="259" t="s">
        <v>83</v>
      </c>
      <c r="AT332" s="260" t="s">
        <v>75</v>
      </c>
      <c r="AU332" s="260" t="s">
        <v>83</v>
      </c>
      <c r="AY332" s="259" t="s">
        <v>195</v>
      </c>
      <c r="BK332" s="261">
        <f>SUM(BK333:BK377)</f>
        <v>0</v>
      </c>
    </row>
    <row r="333" s="2" customFormat="1" ht="16.5" customHeight="1">
      <c r="A333" s="39"/>
      <c r="B333" s="40"/>
      <c r="C333" s="200" t="s">
        <v>369</v>
      </c>
      <c r="D333" s="200" t="s">
        <v>191</v>
      </c>
      <c r="E333" s="201" t="s">
        <v>1760</v>
      </c>
      <c r="F333" s="202" t="s">
        <v>1761</v>
      </c>
      <c r="G333" s="203" t="s">
        <v>1237</v>
      </c>
      <c r="H333" s="204">
        <v>6.8300000000000001</v>
      </c>
      <c r="I333" s="205"/>
      <c r="J333" s="206">
        <f>ROUND(I333*H333,2)</f>
        <v>0</v>
      </c>
      <c r="K333" s="202" t="s">
        <v>1412</v>
      </c>
      <c r="L333" s="45"/>
      <c r="M333" s="207" t="s">
        <v>1</v>
      </c>
      <c r="N333" s="208" t="s">
        <v>41</v>
      </c>
      <c r="O333" s="92"/>
      <c r="P333" s="209">
        <f>O333*H333</f>
        <v>0</v>
      </c>
      <c r="Q333" s="209">
        <v>0</v>
      </c>
      <c r="R333" s="209">
        <f>Q333*H333</f>
        <v>0</v>
      </c>
      <c r="S333" s="209">
        <v>0</v>
      </c>
      <c r="T333" s="210">
        <f>S333*H333</f>
        <v>0</v>
      </c>
      <c r="U333" s="39"/>
      <c r="V333" s="39"/>
      <c r="W333" s="39"/>
      <c r="X333" s="39"/>
      <c r="Y333" s="39"/>
      <c r="Z333" s="39"/>
      <c r="AA333" s="39"/>
      <c r="AB333" s="39"/>
      <c r="AC333" s="39"/>
      <c r="AD333" s="39"/>
      <c r="AE333" s="39"/>
      <c r="AR333" s="211" t="s">
        <v>234</v>
      </c>
      <c r="AT333" s="211" t="s">
        <v>191</v>
      </c>
      <c r="AU333" s="211" t="s">
        <v>85</v>
      </c>
      <c r="AY333" s="18" t="s">
        <v>195</v>
      </c>
      <c r="BE333" s="212">
        <f>IF(N333="základní",J333,0)</f>
        <v>0</v>
      </c>
      <c r="BF333" s="212">
        <f>IF(N333="snížená",J333,0)</f>
        <v>0</v>
      </c>
      <c r="BG333" s="212">
        <f>IF(N333="zákl. přenesená",J333,0)</f>
        <v>0</v>
      </c>
      <c r="BH333" s="212">
        <f>IF(N333="sníž. přenesená",J333,0)</f>
        <v>0</v>
      </c>
      <c r="BI333" s="212">
        <f>IF(N333="nulová",J333,0)</f>
        <v>0</v>
      </c>
      <c r="BJ333" s="18" t="s">
        <v>83</v>
      </c>
      <c r="BK333" s="212">
        <f>ROUND(I333*H333,2)</f>
        <v>0</v>
      </c>
      <c r="BL333" s="18" t="s">
        <v>234</v>
      </c>
      <c r="BM333" s="211" t="s">
        <v>4668</v>
      </c>
    </row>
    <row r="334" s="10" customFormat="1">
      <c r="A334" s="10"/>
      <c r="B334" s="218"/>
      <c r="C334" s="219"/>
      <c r="D334" s="213" t="s">
        <v>199</v>
      </c>
      <c r="E334" s="220" t="s">
        <v>1</v>
      </c>
      <c r="F334" s="221" t="s">
        <v>3936</v>
      </c>
      <c r="G334" s="219"/>
      <c r="H334" s="220" t="s">
        <v>1</v>
      </c>
      <c r="I334" s="222"/>
      <c r="J334" s="219"/>
      <c r="K334" s="219"/>
      <c r="L334" s="223"/>
      <c r="M334" s="224"/>
      <c r="N334" s="225"/>
      <c r="O334" s="225"/>
      <c r="P334" s="225"/>
      <c r="Q334" s="225"/>
      <c r="R334" s="225"/>
      <c r="S334" s="225"/>
      <c r="T334" s="226"/>
      <c r="U334" s="10"/>
      <c r="V334" s="10"/>
      <c r="W334" s="10"/>
      <c r="X334" s="10"/>
      <c r="Y334" s="10"/>
      <c r="Z334" s="10"/>
      <c r="AA334" s="10"/>
      <c r="AB334" s="10"/>
      <c r="AC334" s="10"/>
      <c r="AD334" s="10"/>
      <c r="AE334" s="10"/>
      <c r="AT334" s="227" t="s">
        <v>199</v>
      </c>
      <c r="AU334" s="227" t="s">
        <v>85</v>
      </c>
      <c r="AV334" s="10" t="s">
        <v>83</v>
      </c>
      <c r="AW334" s="10" t="s">
        <v>32</v>
      </c>
      <c r="AX334" s="10" t="s">
        <v>76</v>
      </c>
      <c r="AY334" s="227" t="s">
        <v>195</v>
      </c>
    </row>
    <row r="335" s="10" customFormat="1">
      <c r="A335" s="10"/>
      <c r="B335" s="218"/>
      <c r="C335" s="219"/>
      <c r="D335" s="213" t="s">
        <v>199</v>
      </c>
      <c r="E335" s="220" t="s">
        <v>1</v>
      </c>
      <c r="F335" s="221" t="s">
        <v>4524</v>
      </c>
      <c r="G335" s="219"/>
      <c r="H335" s="220" t="s">
        <v>1</v>
      </c>
      <c r="I335" s="222"/>
      <c r="J335" s="219"/>
      <c r="K335" s="219"/>
      <c r="L335" s="223"/>
      <c r="M335" s="224"/>
      <c r="N335" s="225"/>
      <c r="O335" s="225"/>
      <c r="P335" s="225"/>
      <c r="Q335" s="225"/>
      <c r="R335" s="225"/>
      <c r="S335" s="225"/>
      <c r="T335" s="226"/>
      <c r="U335" s="10"/>
      <c r="V335" s="10"/>
      <c r="W335" s="10"/>
      <c r="X335" s="10"/>
      <c r="Y335" s="10"/>
      <c r="Z335" s="10"/>
      <c r="AA335" s="10"/>
      <c r="AB335" s="10"/>
      <c r="AC335" s="10"/>
      <c r="AD335" s="10"/>
      <c r="AE335" s="10"/>
      <c r="AT335" s="227" t="s">
        <v>199</v>
      </c>
      <c r="AU335" s="227" t="s">
        <v>85</v>
      </c>
      <c r="AV335" s="10" t="s">
        <v>83</v>
      </c>
      <c r="AW335" s="10" t="s">
        <v>32</v>
      </c>
      <c r="AX335" s="10" t="s">
        <v>76</v>
      </c>
      <c r="AY335" s="227" t="s">
        <v>195</v>
      </c>
    </row>
    <row r="336" s="11" customFormat="1">
      <c r="A336" s="11"/>
      <c r="B336" s="228"/>
      <c r="C336" s="229"/>
      <c r="D336" s="213" t="s">
        <v>199</v>
      </c>
      <c r="E336" s="230" t="s">
        <v>1</v>
      </c>
      <c r="F336" s="231" t="s">
        <v>4669</v>
      </c>
      <c r="G336" s="229"/>
      <c r="H336" s="232">
        <v>4.056</v>
      </c>
      <c r="I336" s="233"/>
      <c r="J336" s="229"/>
      <c r="K336" s="229"/>
      <c r="L336" s="234"/>
      <c r="M336" s="235"/>
      <c r="N336" s="236"/>
      <c r="O336" s="236"/>
      <c r="P336" s="236"/>
      <c r="Q336" s="236"/>
      <c r="R336" s="236"/>
      <c r="S336" s="236"/>
      <c r="T336" s="237"/>
      <c r="U336" s="11"/>
      <c r="V336" s="11"/>
      <c r="W336" s="11"/>
      <c r="X336" s="11"/>
      <c r="Y336" s="11"/>
      <c r="Z336" s="11"/>
      <c r="AA336" s="11"/>
      <c r="AB336" s="11"/>
      <c r="AC336" s="11"/>
      <c r="AD336" s="11"/>
      <c r="AE336" s="11"/>
      <c r="AT336" s="238" t="s">
        <v>199</v>
      </c>
      <c r="AU336" s="238" t="s">
        <v>85</v>
      </c>
      <c r="AV336" s="11" t="s">
        <v>85</v>
      </c>
      <c r="AW336" s="11" t="s">
        <v>32</v>
      </c>
      <c r="AX336" s="11" t="s">
        <v>76</v>
      </c>
      <c r="AY336" s="238" t="s">
        <v>195</v>
      </c>
    </row>
    <row r="337" s="10" customFormat="1">
      <c r="A337" s="10"/>
      <c r="B337" s="218"/>
      <c r="C337" s="219"/>
      <c r="D337" s="213" t="s">
        <v>199</v>
      </c>
      <c r="E337" s="220" t="s">
        <v>1</v>
      </c>
      <c r="F337" s="221" t="s">
        <v>4526</v>
      </c>
      <c r="G337" s="219"/>
      <c r="H337" s="220" t="s">
        <v>1</v>
      </c>
      <c r="I337" s="222"/>
      <c r="J337" s="219"/>
      <c r="K337" s="219"/>
      <c r="L337" s="223"/>
      <c r="M337" s="224"/>
      <c r="N337" s="225"/>
      <c r="O337" s="225"/>
      <c r="P337" s="225"/>
      <c r="Q337" s="225"/>
      <c r="R337" s="225"/>
      <c r="S337" s="225"/>
      <c r="T337" s="226"/>
      <c r="U337" s="10"/>
      <c r="V337" s="10"/>
      <c r="W337" s="10"/>
      <c r="X337" s="10"/>
      <c r="Y337" s="10"/>
      <c r="Z337" s="10"/>
      <c r="AA337" s="10"/>
      <c r="AB337" s="10"/>
      <c r="AC337" s="10"/>
      <c r="AD337" s="10"/>
      <c r="AE337" s="10"/>
      <c r="AT337" s="227" t="s">
        <v>199</v>
      </c>
      <c r="AU337" s="227" t="s">
        <v>85</v>
      </c>
      <c r="AV337" s="10" t="s">
        <v>83</v>
      </c>
      <c r="AW337" s="10" t="s">
        <v>32</v>
      </c>
      <c r="AX337" s="10" t="s">
        <v>76</v>
      </c>
      <c r="AY337" s="227" t="s">
        <v>195</v>
      </c>
    </row>
    <row r="338" s="11" customFormat="1">
      <c r="A338" s="11"/>
      <c r="B338" s="228"/>
      <c r="C338" s="229"/>
      <c r="D338" s="213" t="s">
        <v>199</v>
      </c>
      <c r="E338" s="230" t="s">
        <v>1</v>
      </c>
      <c r="F338" s="231" t="s">
        <v>4670</v>
      </c>
      <c r="G338" s="229"/>
      <c r="H338" s="232">
        <v>2.774</v>
      </c>
      <c r="I338" s="233"/>
      <c r="J338" s="229"/>
      <c r="K338" s="229"/>
      <c r="L338" s="234"/>
      <c r="M338" s="235"/>
      <c r="N338" s="236"/>
      <c r="O338" s="236"/>
      <c r="P338" s="236"/>
      <c r="Q338" s="236"/>
      <c r="R338" s="236"/>
      <c r="S338" s="236"/>
      <c r="T338" s="237"/>
      <c r="U338" s="11"/>
      <c r="V338" s="11"/>
      <c r="W338" s="11"/>
      <c r="X338" s="11"/>
      <c r="Y338" s="11"/>
      <c r="Z338" s="11"/>
      <c r="AA338" s="11"/>
      <c r="AB338" s="11"/>
      <c r="AC338" s="11"/>
      <c r="AD338" s="11"/>
      <c r="AE338" s="11"/>
      <c r="AT338" s="238" t="s">
        <v>199</v>
      </c>
      <c r="AU338" s="238" t="s">
        <v>85</v>
      </c>
      <c r="AV338" s="11" t="s">
        <v>85</v>
      </c>
      <c r="AW338" s="11" t="s">
        <v>32</v>
      </c>
      <c r="AX338" s="11" t="s">
        <v>76</v>
      </c>
      <c r="AY338" s="238" t="s">
        <v>195</v>
      </c>
    </row>
    <row r="339" s="15" customFormat="1">
      <c r="A339" s="15"/>
      <c r="B339" s="287"/>
      <c r="C339" s="288"/>
      <c r="D339" s="213" t="s">
        <v>199</v>
      </c>
      <c r="E339" s="289" t="s">
        <v>1</v>
      </c>
      <c r="F339" s="290" t="s">
        <v>1422</v>
      </c>
      <c r="G339" s="288"/>
      <c r="H339" s="291">
        <v>6.8300000000000001</v>
      </c>
      <c r="I339" s="292"/>
      <c r="J339" s="288"/>
      <c r="K339" s="288"/>
      <c r="L339" s="293"/>
      <c r="M339" s="294"/>
      <c r="N339" s="295"/>
      <c r="O339" s="295"/>
      <c r="P339" s="295"/>
      <c r="Q339" s="295"/>
      <c r="R339" s="295"/>
      <c r="S339" s="295"/>
      <c r="T339" s="296"/>
      <c r="U339" s="15"/>
      <c r="V339" s="15"/>
      <c r="W339" s="15"/>
      <c r="X339" s="15"/>
      <c r="Y339" s="15"/>
      <c r="Z339" s="15"/>
      <c r="AA339" s="15"/>
      <c r="AB339" s="15"/>
      <c r="AC339" s="15"/>
      <c r="AD339" s="15"/>
      <c r="AE339" s="15"/>
      <c r="AT339" s="297" t="s">
        <v>199</v>
      </c>
      <c r="AU339" s="297" t="s">
        <v>85</v>
      </c>
      <c r="AV339" s="15" t="s">
        <v>234</v>
      </c>
      <c r="AW339" s="15" t="s">
        <v>32</v>
      </c>
      <c r="AX339" s="15" t="s">
        <v>83</v>
      </c>
      <c r="AY339" s="297" t="s">
        <v>195</v>
      </c>
    </row>
    <row r="340" s="2" customFormat="1" ht="24.15" customHeight="1">
      <c r="A340" s="39"/>
      <c r="B340" s="40"/>
      <c r="C340" s="200" t="s">
        <v>373</v>
      </c>
      <c r="D340" s="200" t="s">
        <v>191</v>
      </c>
      <c r="E340" s="201" t="s">
        <v>1772</v>
      </c>
      <c r="F340" s="202" t="s">
        <v>1773</v>
      </c>
      <c r="G340" s="203" t="s">
        <v>1237</v>
      </c>
      <c r="H340" s="204">
        <v>1.4359999999999999</v>
      </c>
      <c r="I340" s="205"/>
      <c r="J340" s="206">
        <f>ROUND(I340*H340,2)</f>
        <v>0</v>
      </c>
      <c r="K340" s="202" t="s">
        <v>1412</v>
      </c>
      <c r="L340" s="45"/>
      <c r="M340" s="207" t="s">
        <v>1</v>
      </c>
      <c r="N340" s="208" t="s">
        <v>41</v>
      </c>
      <c r="O340" s="92"/>
      <c r="P340" s="209">
        <f>O340*H340</f>
        <v>0</v>
      </c>
      <c r="Q340" s="209">
        <v>0</v>
      </c>
      <c r="R340" s="209">
        <f>Q340*H340</f>
        <v>0</v>
      </c>
      <c r="S340" s="209">
        <v>0</v>
      </c>
      <c r="T340" s="210">
        <f>S340*H340</f>
        <v>0</v>
      </c>
      <c r="U340" s="39"/>
      <c r="V340" s="39"/>
      <c r="W340" s="39"/>
      <c r="X340" s="39"/>
      <c r="Y340" s="39"/>
      <c r="Z340" s="39"/>
      <c r="AA340" s="39"/>
      <c r="AB340" s="39"/>
      <c r="AC340" s="39"/>
      <c r="AD340" s="39"/>
      <c r="AE340" s="39"/>
      <c r="AR340" s="211" t="s">
        <v>234</v>
      </c>
      <c r="AT340" s="211" t="s">
        <v>191</v>
      </c>
      <c r="AU340" s="211" t="s">
        <v>85</v>
      </c>
      <c r="AY340" s="18" t="s">
        <v>195</v>
      </c>
      <c r="BE340" s="212">
        <f>IF(N340="základní",J340,0)</f>
        <v>0</v>
      </c>
      <c r="BF340" s="212">
        <f>IF(N340="snížená",J340,0)</f>
        <v>0</v>
      </c>
      <c r="BG340" s="212">
        <f>IF(N340="zákl. přenesená",J340,0)</f>
        <v>0</v>
      </c>
      <c r="BH340" s="212">
        <f>IF(N340="sníž. přenesená",J340,0)</f>
        <v>0</v>
      </c>
      <c r="BI340" s="212">
        <f>IF(N340="nulová",J340,0)</f>
        <v>0</v>
      </c>
      <c r="BJ340" s="18" t="s">
        <v>83</v>
      </c>
      <c r="BK340" s="212">
        <f>ROUND(I340*H340,2)</f>
        <v>0</v>
      </c>
      <c r="BL340" s="18" t="s">
        <v>234</v>
      </c>
      <c r="BM340" s="211" t="s">
        <v>4671</v>
      </c>
    </row>
    <row r="341" s="10" customFormat="1">
      <c r="A341" s="10"/>
      <c r="B341" s="218"/>
      <c r="C341" s="219"/>
      <c r="D341" s="213" t="s">
        <v>199</v>
      </c>
      <c r="E341" s="220" t="s">
        <v>1</v>
      </c>
      <c r="F341" s="221" t="s">
        <v>3936</v>
      </c>
      <c r="G341" s="219"/>
      <c r="H341" s="220" t="s">
        <v>1</v>
      </c>
      <c r="I341" s="222"/>
      <c r="J341" s="219"/>
      <c r="K341" s="219"/>
      <c r="L341" s="223"/>
      <c r="M341" s="224"/>
      <c r="N341" s="225"/>
      <c r="O341" s="225"/>
      <c r="P341" s="225"/>
      <c r="Q341" s="225"/>
      <c r="R341" s="225"/>
      <c r="S341" s="225"/>
      <c r="T341" s="226"/>
      <c r="U341" s="10"/>
      <c r="V341" s="10"/>
      <c r="W341" s="10"/>
      <c r="X341" s="10"/>
      <c r="Y341" s="10"/>
      <c r="Z341" s="10"/>
      <c r="AA341" s="10"/>
      <c r="AB341" s="10"/>
      <c r="AC341" s="10"/>
      <c r="AD341" s="10"/>
      <c r="AE341" s="10"/>
      <c r="AT341" s="227" t="s">
        <v>199</v>
      </c>
      <c r="AU341" s="227" t="s">
        <v>85</v>
      </c>
      <c r="AV341" s="10" t="s">
        <v>83</v>
      </c>
      <c r="AW341" s="10" t="s">
        <v>32</v>
      </c>
      <c r="AX341" s="10" t="s">
        <v>76</v>
      </c>
      <c r="AY341" s="227" t="s">
        <v>195</v>
      </c>
    </row>
    <row r="342" s="10" customFormat="1">
      <c r="A342" s="10"/>
      <c r="B342" s="218"/>
      <c r="C342" s="219"/>
      <c r="D342" s="213" t="s">
        <v>199</v>
      </c>
      <c r="E342" s="220" t="s">
        <v>1</v>
      </c>
      <c r="F342" s="221" t="s">
        <v>4524</v>
      </c>
      <c r="G342" s="219"/>
      <c r="H342" s="220" t="s">
        <v>1</v>
      </c>
      <c r="I342" s="222"/>
      <c r="J342" s="219"/>
      <c r="K342" s="219"/>
      <c r="L342" s="223"/>
      <c r="M342" s="224"/>
      <c r="N342" s="225"/>
      <c r="O342" s="225"/>
      <c r="P342" s="225"/>
      <c r="Q342" s="225"/>
      <c r="R342" s="225"/>
      <c r="S342" s="225"/>
      <c r="T342" s="226"/>
      <c r="U342" s="10"/>
      <c r="V342" s="10"/>
      <c r="W342" s="10"/>
      <c r="X342" s="10"/>
      <c r="Y342" s="10"/>
      <c r="Z342" s="10"/>
      <c r="AA342" s="10"/>
      <c r="AB342" s="10"/>
      <c r="AC342" s="10"/>
      <c r="AD342" s="10"/>
      <c r="AE342" s="10"/>
      <c r="AT342" s="227" t="s">
        <v>199</v>
      </c>
      <c r="AU342" s="227" t="s">
        <v>85</v>
      </c>
      <c r="AV342" s="10" t="s">
        <v>83</v>
      </c>
      <c r="AW342" s="10" t="s">
        <v>32</v>
      </c>
      <c r="AX342" s="10" t="s">
        <v>76</v>
      </c>
      <c r="AY342" s="227" t="s">
        <v>195</v>
      </c>
    </row>
    <row r="343" s="11" customFormat="1">
      <c r="A343" s="11"/>
      <c r="B343" s="228"/>
      <c r="C343" s="229"/>
      <c r="D343" s="213" t="s">
        <v>199</v>
      </c>
      <c r="E343" s="230" t="s">
        <v>1</v>
      </c>
      <c r="F343" s="231" t="s">
        <v>4672</v>
      </c>
      <c r="G343" s="229"/>
      <c r="H343" s="232">
        <v>0.92900000000000005</v>
      </c>
      <c r="I343" s="233"/>
      <c r="J343" s="229"/>
      <c r="K343" s="229"/>
      <c r="L343" s="234"/>
      <c r="M343" s="235"/>
      <c r="N343" s="236"/>
      <c r="O343" s="236"/>
      <c r="P343" s="236"/>
      <c r="Q343" s="236"/>
      <c r="R343" s="236"/>
      <c r="S343" s="236"/>
      <c r="T343" s="237"/>
      <c r="U343" s="11"/>
      <c r="V343" s="11"/>
      <c r="W343" s="11"/>
      <c r="X343" s="11"/>
      <c r="Y343" s="11"/>
      <c r="Z343" s="11"/>
      <c r="AA343" s="11"/>
      <c r="AB343" s="11"/>
      <c r="AC343" s="11"/>
      <c r="AD343" s="11"/>
      <c r="AE343" s="11"/>
      <c r="AT343" s="238" t="s">
        <v>199</v>
      </c>
      <c r="AU343" s="238" t="s">
        <v>85</v>
      </c>
      <c r="AV343" s="11" t="s">
        <v>85</v>
      </c>
      <c r="AW343" s="11" t="s">
        <v>32</v>
      </c>
      <c r="AX343" s="11" t="s">
        <v>76</v>
      </c>
      <c r="AY343" s="238" t="s">
        <v>195</v>
      </c>
    </row>
    <row r="344" s="10" customFormat="1">
      <c r="A344" s="10"/>
      <c r="B344" s="218"/>
      <c r="C344" s="219"/>
      <c r="D344" s="213" t="s">
        <v>199</v>
      </c>
      <c r="E344" s="220" t="s">
        <v>1</v>
      </c>
      <c r="F344" s="221" t="s">
        <v>4526</v>
      </c>
      <c r="G344" s="219"/>
      <c r="H344" s="220" t="s">
        <v>1</v>
      </c>
      <c r="I344" s="222"/>
      <c r="J344" s="219"/>
      <c r="K344" s="219"/>
      <c r="L344" s="223"/>
      <c r="M344" s="224"/>
      <c r="N344" s="225"/>
      <c r="O344" s="225"/>
      <c r="P344" s="225"/>
      <c r="Q344" s="225"/>
      <c r="R344" s="225"/>
      <c r="S344" s="225"/>
      <c r="T344" s="226"/>
      <c r="U344" s="10"/>
      <c r="V344" s="10"/>
      <c r="W344" s="10"/>
      <c r="X344" s="10"/>
      <c r="Y344" s="10"/>
      <c r="Z344" s="10"/>
      <c r="AA344" s="10"/>
      <c r="AB344" s="10"/>
      <c r="AC344" s="10"/>
      <c r="AD344" s="10"/>
      <c r="AE344" s="10"/>
      <c r="AT344" s="227" t="s">
        <v>199</v>
      </c>
      <c r="AU344" s="227" t="s">
        <v>85</v>
      </c>
      <c r="AV344" s="10" t="s">
        <v>83</v>
      </c>
      <c r="AW344" s="10" t="s">
        <v>32</v>
      </c>
      <c r="AX344" s="10" t="s">
        <v>76</v>
      </c>
      <c r="AY344" s="227" t="s">
        <v>195</v>
      </c>
    </row>
    <row r="345" s="11" customFormat="1">
      <c r="A345" s="11"/>
      <c r="B345" s="228"/>
      <c r="C345" s="229"/>
      <c r="D345" s="213" t="s">
        <v>199</v>
      </c>
      <c r="E345" s="230" t="s">
        <v>1</v>
      </c>
      <c r="F345" s="231" t="s">
        <v>4673</v>
      </c>
      <c r="G345" s="229"/>
      <c r="H345" s="232">
        <v>0.50700000000000001</v>
      </c>
      <c r="I345" s="233"/>
      <c r="J345" s="229"/>
      <c r="K345" s="229"/>
      <c r="L345" s="234"/>
      <c r="M345" s="235"/>
      <c r="N345" s="236"/>
      <c r="O345" s="236"/>
      <c r="P345" s="236"/>
      <c r="Q345" s="236"/>
      <c r="R345" s="236"/>
      <c r="S345" s="236"/>
      <c r="T345" s="237"/>
      <c r="U345" s="11"/>
      <c r="V345" s="11"/>
      <c r="W345" s="11"/>
      <c r="X345" s="11"/>
      <c r="Y345" s="11"/>
      <c r="Z345" s="11"/>
      <c r="AA345" s="11"/>
      <c r="AB345" s="11"/>
      <c r="AC345" s="11"/>
      <c r="AD345" s="11"/>
      <c r="AE345" s="11"/>
      <c r="AT345" s="238" t="s">
        <v>199</v>
      </c>
      <c r="AU345" s="238" t="s">
        <v>85</v>
      </c>
      <c r="AV345" s="11" t="s">
        <v>85</v>
      </c>
      <c r="AW345" s="11" t="s">
        <v>32</v>
      </c>
      <c r="AX345" s="11" t="s">
        <v>76</v>
      </c>
      <c r="AY345" s="238" t="s">
        <v>195</v>
      </c>
    </row>
    <row r="346" s="15" customFormat="1">
      <c r="A346" s="15"/>
      <c r="B346" s="287"/>
      <c r="C346" s="288"/>
      <c r="D346" s="213" t="s">
        <v>199</v>
      </c>
      <c r="E346" s="289" t="s">
        <v>1</v>
      </c>
      <c r="F346" s="290" t="s">
        <v>1422</v>
      </c>
      <c r="G346" s="288"/>
      <c r="H346" s="291">
        <v>1.4359999999999999</v>
      </c>
      <c r="I346" s="292"/>
      <c r="J346" s="288"/>
      <c r="K346" s="288"/>
      <c r="L346" s="293"/>
      <c r="M346" s="294"/>
      <c r="N346" s="295"/>
      <c r="O346" s="295"/>
      <c r="P346" s="295"/>
      <c r="Q346" s="295"/>
      <c r="R346" s="295"/>
      <c r="S346" s="295"/>
      <c r="T346" s="296"/>
      <c r="U346" s="15"/>
      <c r="V346" s="15"/>
      <c r="W346" s="15"/>
      <c r="X346" s="15"/>
      <c r="Y346" s="15"/>
      <c r="Z346" s="15"/>
      <c r="AA346" s="15"/>
      <c r="AB346" s="15"/>
      <c r="AC346" s="15"/>
      <c r="AD346" s="15"/>
      <c r="AE346" s="15"/>
      <c r="AT346" s="297" t="s">
        <v>199</v>
      </c>
      <c r="AU346" s="297" t="s">
        <v>85</v>
      </c>
      <c r="AV346" s="15" t="s">
        <v>234</v>
      </c>
      <c r="AW346" s="15" t="s">
        <v>32</v>
      </c>
      <c r="AX346" s="15" t="s">
        <v>83</v>
      </c>
      <c r="AY346" s="297" t="s">
        <v>195</v>
      </c>
    </row>
    <row r="347" s="2" customFormat="1" ht="21.75" customHeight="1">
      <c r="A347" s="39"/>
      <c r="B347" s="40"/>
      <c r="C347" s="200" t="s">
        <v>380</v>
      </c>
      <c r="D347" s="200" t="s">
        <v>191</v>
      </c>
      <c r="E347" s="201" t="s">
        <v>4674</v>
      </c>
      <c r="F347" s="202" t="s">
        <v>4675</v>
      </c>
      <c r="G347" s="203" t="s">
        <v>1237</v>
      </c>
      <c r="H347" s="204">
        <v>0.997</v>
      </c>
      <c r="I347" s="205"/>
      <c r="J347" s="206">
        <f>ROUND(I347*H347,2)</f>
        <v>0</v>
      </c>
      <c r="K347" s="202" t="s">
        <v>1412</v>
      </c>
      <c r="L347" s="45"/>
      <c r="M347" s="207" t="s">
        <v>1</v>
      </c>
      <c r="N347" s="208" t="s">
        <v>41</v>
      </c>
      <c r="O347" s="92"/>
      <c r="P347" s="209">
        <f>O347*H347</f>
        <v>0</v>
      </c>
      <c r="Q347" s="209">
        <v>0</v>
      </c>
      <c r="R347" s="209">
        <f>Q347*H347</f>
        <v>0</v>
      </c>
      <c r="S347" s="209">
        <v>0</v>
      </c>
      <c r="T347" s="210">
        <f>S347*H347</f>
        <v>0</v>
      </c>
      <c r="U347" s="39"/>
      <c r="V347" s="39"/>
      <c r="W347" s="39"/>
      <c r="X347" s="39"/>
      <c r="Y347" s="39"/>
      <c r="Z347" s="39"/>
      <c r="AA347" s="39"/>
      <c r="AB347" s="39"/>
      <c r="AC347" s="39"/>
      <c r="AD347" s="39"/>
      <c r="AE347" s="39"/>
      <c r="AR347" s="211" t="s">
        <v>234</v>
      </c>
      <c r="AT347" s="211" t="s">
        <v>191</v>
      </c>
      <c r="AU347" s="211" t="s">
        <v>85</v>
      </c>
      <c r="AY347" s="18" t="s">
        <v>195</v>
      </c>
      <c r="BE347" s="212">
        <f>IF(N347="základní",J347,0)</f>
        <v>0</v>
      </c>
      <c r="BF347" s="212">
        <f>IF(N347="snížená",J347,0)</f>
        <v>0</v>
      </c>
      <c r="BG347" s="212">
        <f>IF(N347="zákl. přenesená",J347,0)</f>
        <v>0</v>
      </c>
      <c r="BH347" s="212">
        <f>IF(N347="sníž. přenesená",J347,0)</f>
        <v>0</v>
      </c>
      <c r="BI347" s="212">
        <f>IF(N347="nulová",J347,0)</f>
        <v>0</v>
      </c>
      <c r="BJ347" s="18" t="s">
        <v>83</v>
      </c>
      <c r="BK347" s="212">
        <f>ROUND(I347*H347,2)</f>
        <v>0</v>
      </c>
      <c r="BL347" s="18" t="s">
        <v>234</v>
      </c>
      <c r="BM347" s="211" t="s">
        <v>4676</v>
      </c>
    </row>
    <row r="348" s="10" customFormat="1">
      <c r="A348" s="10"/>
      <c r="B348" s="218"/>
      <c r="C348" s="219"/>
      <c r="D348" s="213" t="s">
        <v>199</v>
      </c>
      <c r="E348" s="220" t="s">
        <v>1</v>
      </c>
      <c r="F348" s="221" t="s">
        <v>3936</v>
      </c>
      <c r="G348" s="219"/>
      <c r="H348" s="220" t="s">
        <v>1</v>
      </c>
      <c r="I348" s="222"/>
      <c r="J348" s="219"/>
      <c r="K348" s="219"/>
      <c r="L348" s="223"/>
      <c r="M348" s="224"/>
      <c r="N348" s="225"/>
      <c r="O348" s="225"/>
      <c r="P348" s="225"/>
      <c r="Q348" s="225"/>
      <c r="R348" s="225"/>
      <c r="S348" s="225"/>
      <c r="T348" s="226"/>
      <c r="U348" s="10"/>
      <c r="V348" s="10"/>
      <c r="W348" s="10"/>
      <c r="X348" s="10"/>
      <c r="Y348" s="10"/>
      <c r="Z348" s="10"/>
      <c r="AA348" s="10"/>
      <c r="AB348" s="10"/>
      <c r="AC348" s="10"/>
      <c r="AD348" s="10"/>
      <c r="AE348" s="10"/>
      <c r="AT348" s="227" t="s">
        <v>199</v>
      </c>
      <c r="AU348" s="227" t="s">
        <v>85</v>
      </c>
      <c r="AV348" s="10" t="s">
        <v>83</v>
      </c>
      <c r="AW348" s="10" t="s">
        <v>32</v>
      </c>
      <c r="AX348" s="10" t="s">
        <v>76</v>
      </c>
      <c r="AY348" s="227" t="s">
        <v>195</v>
      </c>
    </row>
    <row r="349" s="10" customFormat="1">
      <c r="A349" s="10"/>
      <c r="B349" s="218"/>
      <c r="C349" s="219"/>
      <c r="D349" s="213" t="s">
        <v>199</v>
      </c>
      <c r="E349" s="220" t="s">
        <v>1</v>
      </c>
      <c r="F349" s="221" t="s">
        <v>4524</v>
      </c>
      <c r="G349" s="219"/>
      <c r="H349" s="220" t="s">
        <v>1</v>
      </c>
      <c r="I349" s="222"/>
      <c r="J349" s="219"/>
      <c r="K349" s="219"/>
      <c r="L349" s="223"/>
      <c r="M349" s="224"/>
      <c r="N349" s="225"/>
      <c r="O349" s="225"/>
      <c r="P349" s="225"/>
      <c r="Q349" s="225"/>
      <c r="R349" s="225"/>
      <c r="S349" s="225"/>
      <c r="T349" s="226"/>
      <c r="U349" s="10"/>
      <c r="V349" s="10"/>
      <c r="W349" s="10"/>
      <c r="X349" s="10"/>
      <c r="Y349" s="10"/>
      <c r="Z349" s="10"/>
      <c r="AA349" s="10"/>
      <c r="AB349" s="10"/>
      <c r="AC349" s="10"/>
      <c r="AD349" s="10"/>
      <c r="AE349" s="10"/>
      <c r="AT349" s="227" t="s">
        <v>199</v>
      </c>
      <c r="AU349" s="227" t="s">
        <v>85</v>
      </c>
      <c r="AV349" s="10" t="s">
        <v>83</v>
      </c>
      <c r="AW349" s="10" t="s">
        <v>32</v>
      </c>
      <c r="AX349" s="10" t="s">
        <v>76</v>
      </c>
      <c r="AY349" s="227" t="s">
        <v>195</v>
      </c>
    </row>
    <row r="350" s="10" customFormat="1">
      <c r="A350" s="10"/>
      <c r="B350" s="218"/>
      <c r="C350" s="219"/>
      <c r="D350" s="213" t="s">
        <v>199</v>
      </c>
      <c r="E350" s="220" t="s">
        <v>1</v>
      </c>
      <c r="F350" s="221" t="s">
        <v>4677</v>
      </c>
      <c r="G350" s="219"/>
      <c r="H350" s="220" t="s">
        <v>1</v>
      </c>
      <c r="I350" s="222"/>
      <c r="J350" s="219"/>
      <c r="K350" s="219"/>
      <c r="L350" s="223"/>
      <c r="M350" s="224"/>
      <c r="N350" s="225"/>
      <c r="O350" s="225"/>
      <c r="P350" s="225"/>
      <c r="Q350" s="225"/>
      <c r="R350" s="225"/>
      <c r="S350" s="225"/>
      <c r="T350" s="226"/>
      <c r="U350" s="10"/>
      <c r="V350" s="10"/>
      <c r="W350" s="10"/>
      <c r="X350" s="10"/>
      <c r="Y350" s="10"/>
      <c r="Z350" s="10"/>
      <c r="AA350" s="10"/>
      <c r="AB350" s="10"/>
      <c r="AC350" s="10"/>
      <c r="AD350" s="10"/>
      <c r="AE350" s="10"/>
      <c r="AT350" s="227" t="s">
        <v>199</v>
      </c>
      <c r="AU350" s="227" t="s">
        <v>85</v>
      </c>
      <c r="AV350" s="10" t="s">
        <v>83</v>
      </c>
      <c r="AW350" s="10" t="s">
        <v>32</v>
      </c>
      <c r="AX350" s="10" t="s">
        <v>76</v>
      </c>
      <c r="AY350" s="227" t="s">
        <v>195</v>
      </c>
    </row>
    <row r="351" s="11" customFormat="1">
      <c r="A351" s="11"/>
      <c r="B351" s="228"/>
      <c r="C351" s="229"/>
      <c r="D351" s="213" t="s">
        <v>199</v>
      </c>
      <c r="E351" s="230" t="s">
        <v>1</v>
      </c>
      <c r="F351" s="231" t="s">
        <v>4678</v>
      </c>
      <c r="G351" s="229"/>
      <c r="H351" s="232">
        <v>0.58699999999999997</v>
      </c>
      <c r="I351" s="233"/>
      <c r="J351" s="229"/>
      <c r="K351" s="229"/>
      <c r="L351" s="234"/>
      <c r="M351" s="235"/>
      <c r="N351" s="236"/>
      <c r="O351" s="236"/>
      <c r="P351" s="236"/>
      <c r="Q351" s="236"/>
      <c r="R351" s="236"/>
      <c r="S351" s="236"/>
      <c r="T351" s="237"/>
      <c r="U351" s="11"/>
      <c r="V351" s="11"/>
      <c r="W351" s="11"/>
      <c r="X351" s="11"/>
      <c r="Y351" s="11"/>
      <c r="Z351" s="11"/>
      <c r="AA351" s="11"/>
      <c r="AB351" s="11"/>
      <c r="AC351" s="11"/>
      <c r="AD351" s="11"/>
      <c r="AE351" s="11"/>
      <c r="AT351" s="238" t="s">
        <v>199</v>
      </c>
      <c r="AU351" s="238" t="s">
        <v>85</v>
      </c>
      <c r="AV351" s="11" t="s">
        <v>85</v>
      </c>
      <c r="AW351" s="11" t="s">
        <v>32</v>
      </c>
      <c r="AX351" s="11" t="s">
        <v>76</v>
      </c>
      <c r="AY351" s="238" t="s">
        <v>195</v>
      </c>
    </row>
    <row r="352" s="10" customFormat="1">
      <c r="A352" s="10"/>
      <c r="B352" s="218"/>
      <c r="C352" s="219"/>
      <c r="D352" s="213" t="s">
        <v>199</v>
      </c>
      <c r="E352" s="220" t="s">
        <v>1</v>
      </c>
      <c r="F352" s="221" t="s">
        <v>4526</v>
      </c>
      <c r="G352" s="219"/>
      <c r="H352" s="220" t="s">
        <v>1</v>
      </c>
      <c r="I352" s="222"/>
      <c r="J352" s="219"/>
      <c r="K352" s="219"/>
      <c r="L352" s="223"/>
      <c r="M352" s="224"/>
      <c r="N352" s="225"/>
      <c r="O352" s="225"/>
      <c r="P352" s="225"/>
      <c r="Q352" s="225"/>
      <c r="R352" s="225"/>
      <c r="S352" s="225"/>
      <c r="T352" s="226"/>
      <c r="U352" s="10"/>
      <c r="V352" s="10"/>
      <c r="W352" s="10"/>
      <c r="X352" s="10"/>
      <c r="Y352" s="10"/>
      <c r="Z352" s="10"/>
      <c r="AA352" s="10"/>
      <c r="AB352" s="10"/>
      <c r="AC352" s="10"/>
      <c r="AD352" s="10"/>
      <c r="AE352" s="10"/>
      <c r="AT352" s="227" t="s">
        <v>199</v>
      </c>
      <c r="AU352" s="227" t="s">
        <v>85</v>
      </c>
      <c r="AV352" s="10" t="s">
        <v>83</v>
      </c>
      <c r="AW352" s="10" t="s">
        <v>32</v>
      </c>
      <c r="AX352" s="10" t="s">
        <v>76</v>
      </c>
      <c r="AY352" s="227" t="s">
        <v>195</v>
      </c>
    </row>
    <row r="353" s="10" customFormat="1">
      <c r="A353" s="10"/>
      <c r="B353" s="218"/>
      <c r="C353" s="219"/>
      <c r="D353" s="213" t="s">
        <v>199</v>
      </c>
      <c r="E353" s="220" t="s">
        <v>1</v>
      </c>
      <c r="F353" s="221" t="s">
        <v>4677</v>
      </c>
      <c r="G353" s="219"/>
      <c r="H353" s="220" t="s">
        <v>1</v>
      </c>
      <c r="I353" s="222"/>
      <c r="J353" s="219"/>
      <c r="K353" s="219"/>
      <c r="L353" s="223"/>
      <c r="M353" s="224"/>
      <c r="N353" s="225"/>
      <c r="O353" s="225"/>
      <c r="P353" s="225"/>
      <c r="Q353" s="225"/>
      <c r="R353" s="225"/>
      <c r="S353" s="225"/>
      <c r="T353" s="226"/>
      <c r="U353" s="10"/>
      <c r="V353" s="10"/>
      <c r="W353" s="10"/>
      <c r="X353" s="10"/>
      <c r="Y353" s="10"/>
      <c r="Z353" s="10"/>
      <c r="AA353" s="10"/>
      <c r="AB353" s="10"/>
      <c r="AC353" s="10"/>
      <c r="AD353" s="10"/>
      <c r="AE353" s="10"/>
      <c r="AT353" s="227" t="s">
        <v>199</v>
      </c>
      <c r="AU353" s="227" t="s">
        <v>85</v>
      </c>
      <c r="AV353" s="10" t="s">
        <v>83</v>
      </c>
      <c r="AW353" s="10" t="s">
        <v>32</v>
      </c>
      <c r="AX353" s="10" t="s">
        <v>76</v>
      </c>
      <c r="AY353" s="227" t="s">
        <v>195</v>
      </c>
    </row>
    <row r="354" s="11" customFormat="1">
      <c r="A354" s="11"/>
      <c r="B354" s="228"/>
      <c r="C354" s="229"/>
      <c r="D354" s="213" t="s">
        <v>199</v>
      </c>
      <c r="E354" s="230" t="s">
        <v>1</v>
      </c>
      <c r="F354" s="231" t="s">
        <v>4679</v>
      </c>
      <c r="G354" s="229"/>
      <c r="H354" s="232">
        <v>0.40999999999999998</v>
      </c>
      <c r="I354" s="233"/>
      <c r="J354" s="229"/>
      <c r="K354" s="229"/>
      <c r="L354" s="234"/>
      <c r="M354" s="235"/>
      <c r="N354" s="236"/>
      <c r="O354" s="236"/>
      <c r="P354" s="236"/>
      <c r="Q354" s="236"/>
      <c r="R354" s="236"/>
      <c r="S354" s="236"/>
      <c r="T354" s="237"/>
      <c r="U354" s="11"/>
      <c r="V354" s="11"/>
      <c r="W354" s="11"/>
      <c r="X354" s="11"/>
      <c r="Y354" s="11"/>
      <c r="Z354" s="11"/>
      <c r="AA354" s="11"/>
      <c r="AB354" s="11"/>
      <c r="AC354" s="11"/>
      <c r="AD354" s="11"/>
      <c r="AE354" s="11"/>
      <c r="AT354" s="238" t="s">
        <v>199</v>
      </c>
      <c r="AU354" s="238" t="s">
        <v>85</v>
      </c>
      <c r="AV354" s="11" t="s">
        <v>85</v>
      </c>
      <c r="AW354" s="11" t="s">
        <v>32</v>
      </c>
      <c r="AX354" s="11" t="s">
        <v>76</v>
      </c>
      <c r="AY354" s="238" t="s">
        <v>195</v>
      </c>
    </row>
    <row r="355" s="15" customFormat="1">
      <c r="A355" s="15"/>
      <c r="B355" s="287"/>
      <c r="C355" s="288"/>
      <c r="D355" s="213" t="s">
        <v>199</v>
      </c>
      <c r="E355" s="289" t="s">
        <v>1</v>
      </c>
      <c r="F355" s="290" t="s">
        <v>1422</v>
      </c>
      <c r="G355" s="288"/>
      <c r="H355" s="291">
        <v>0.997</v>
      </c>
      <c r="I355" s="292"/>
      <c r="J355" s="288"/>
      <c r="K355" s="288"/>
      <c r="L355" s="293"/>
      <c r="M355" s="294"/>
      <c r="N355" s="295"/>
      <c r="O355" s="295"/>
      <c r="P355" s="295"/>
      <c r="Q355" s="295"/>
      <c r="R355" s="295"/>
      <c r="S355" s="295"/>
      <c r="T355" s="296"/>
      <c r="U355" s="15"/>
      <c r="V355" s="15"/>
      <c r="W355" s="15"/>
      <c r="X355" s="15"/>
      <c r="Y355" s="15"/>
      <c r="Z355" s="15"/>
      <c r="AA355" s="15"/>
      <c r="AB355" s="15"/>
      <c r="AC355" s="15"/>
      <c r="AD355" s="15"/>
      <c r="AE355" s="15"/>
      <c r="AT355" s="297" t="s">
        <v>199</v>
      </c>
      <c r="AU355" s="297" t="s">
        <v>85</v>
      </c>
      <c r="AV355" s="15" t="s">
        <v>234</v>
      </c>
      <c r="AW355" s="15" t="s">
        <v>32</v>
      </c>
      <c r="AX355" s="15" t="s">
        <v>83</v>
      </c>
      <c r="AY355" s="297" t="s">
        <v>195</v>
      </c>
    </row>
    <row r="356" s="2" customFormat="1" ht="24.15" customHeight="1">
      <c r="A356" s="39"/>
      <c r="B356" s="40"/>
      <c r="C356" s="200" t="s">
        <v>385</v>
      </c>
      <c r="D356" s="200" t="s">
        <v>191</v>
      </c>
      <c r="E356" s="201" t="s">
        <v>4680</v>
      </c>
      <c r="F356" s="202" t="s">
        <v>4681</v>
      </c>
      <c r="G356" s="203" t="s">
        <v>1411</v>
      </c>
      <c r="H356" s="204">
        <v>5.8689999999999998</v>
      </c>
      <c r="I356" s="205"/>
      <c r="J356" s="206">
        <f>ROUND(I356*H356,2)</f>
        <v>0</v>
      </c>
      <c r="K356" s="202" t="s">
        <v>1412</v>
      </c>
      <c r="L356" s="45"/>
      <c r="M356" s="207" t="s">
        <v>1</v>
      </c>
      <c r="N356" s="208" t="s">
        <v>41</v>
      </c>
      <c r="O356" s="92"/>
      <c r="P356" s="209">
        <f>O356*H356</f>
        <v>0</v>
      </c>
      <c r="Q356" s="209">
        <v>0.0063200000000000001</v>
      </c>
      <c r="R356" s="209">
        <f>Q356*H356</f>
        <v>0.037092079999999999</v>
      </c>
      <c r="S356" s="209">
        <v>0</v>
      </c>
      <c r="T356" s="210">
        <f>S356*H356</f>
        <v>0</v>
      </c>
      <c r="U356" s="39"/>
      <c r="V356" s="39"/>
      <c r="W356" s="39"/>
      <c r="X356" s="39"/>
      <c r="Y356" s="39"/>
      <c r="Z356" s="39"/>
      <c r="AA356" s="39"/>
      <c r="AB356" s="39"/>
      <c r="AC356" s="39"/>
      <c r="AD356" s="39"/>
      <c r="AE356" s="39"/>
      <c r="AR356" s="211" t="s">
        <v>234</v>
      </c>
      <c r="AT356" s="211" t="s">
        <v>191</v>
      </c>
      <c r="AU356" s="211" t="s">
        <v>85</v>
      </c>
      <c r="AY356" s="18" t="s">
        <v>195</v>
      </c>
      <c r="BE356" s="212">
        <f>IF(N356="základní",J356,0)</f>
        <v>0</v>
      </c>
      <c r="BF356" s="212">
        <f>IF(N356="snížená",J356,0)</f>
        <v>0</v>
      </c>
      <c r="BG356" s="212">
        <f>IF(N356="zákl. přenesená",J356,0)</f>
        <v>0</v>
      </c>
      <c r="BH356" s="212">
        <f>IF(N356="sníž. přenesená",J356,0)</f>
        <v>0</v>
      </c>
      <c r="BI356" s="212">
        <f>IF(N356="nulová",J356,0)</f>
        <v>0</v>
      </c>
      <c r="BJ356" s="18" t="s">
        <v>83</v>
      </c>
      <c r="BK356" s="212">
        <f>ROUND(I356*H356,2)</f>
        <v>0</v>
      </c>
      <c r="BL356" s="18" t="s">
        <v>234</v>
      </c>
      <c r="BM356" s="211" t="s">
        <v>4682</v>
      </c>
    </row>
    <row r="357" s="10" customFormat="1">
      <c r="A357" s="10"/>
      <c r="B357" s="218"/>
      <c r="C357" s="219"/>
      <c r="D357" s="213" t="s">
        <v>199</v>
      </c>
      <c r="E357" s="220" t="s">
        <v>1</v>
      </c>
      <c r="F357" s="221" t="s">
        <v>3936</v>
      </c>
      <c r="G357" s="219"/>
      <c r="H357" s="220" t="s">
        <v>1</v>
      </c>
      <c r="I357" s="222"/>
      <c r="J357" s="219"/>
      <c r="K357" s="219"/>
      <c r="L357" s="223"/>
      <c r="M357" s="224"/>
      <c r="N357" s="225"/>
      <c r="O357" s="225"/>
      <c r="P357" s="225"/>
      <c r="Q357" s="225"/>
      <c r="R357" s="225"/>
      <c r="S357" s="225"/>
      <c r="T357" s="226"/>
      <c r="U357" s="10"/>
      <c r="V357" s="10"/>
      <c r="W357" s="10"/>
      <c r="X357" s="10"/>
      <c r="Y357" s="10"/>
      <c r="Z357" s="10"/>
      <c r="AA357" s="10"/>
      <c r="AB357" s="10"/>
      <c r="AC357" s="10"/>
      <c r="AD357" s="10"/>
      <c r="AE357" s="10"/>
      <c r="AT357" s="227" t="s">
        <v>199</v>
      </c>
      <c r="AU357" s="227" t="s">
        <v>85</v>
      </c>
      <c r="AV357" s="10" t="s">
        <v>83</v>
      </c>
      <c r="AW357" s="10" t="s">
        <v>32</v>
      </c>
      <c r="AX357" s="10" t="s">
        <v>76</v>
      </c>
      <c r="AY357" s="227" t="s">
        <v>195</v>
      </c>
    </row>
    <row r="358" s="10" customFormat="1">
      <c r="A358" s="10"/>
      <c r="B358" s="218"/>
      <c r="C358" s="219"/>
      <c r="D358" s="213" t="s">
        <v>199</v>
      </c>
      <c r="E358" s="220" t="s">
        <v>1</v>
      </c>
      <c r="F358" s="221" t="s">
        <v>4524</v>
      </c>
      <c r="G358" s="219"/>
      <c r="H358" s="220" t="s">
        <v>1</v>
      </c>
      <c r="I358" s="222"/>
      <c r="J358" s="219"/>
      <c r="K358" s="219"/>
      <c r="L358" s="223"/>
      <c r="M358" s="224"/>
      <c r="N358" s="225"/>
      <c r="O358" s="225"/>
      <c r="P358" s="225"/>
      <c r="Q358" s="225"/>
      <c r="R358" s="225"/>
      <c r="S358" s="225"/>
      <c r="T358" s="226"/>
      <c r="U358" s="10"/>
      <c r="V358" s="10"/>
      <c r="W358" s="10"/>
      <c r="X358" s="10"/>
      <c r="Y358" s="10"/>
      <c r="Z358" s="10"/>
      <c r="AA358" s="10"/>
      <c r="AB358" s="10"/>
      <c r="AC358" s="10"/>
      <c r="AD358" s="10"/>
      <c r="AE358" s="10"/>
      <c r="AT358" s="227" t="s">
        <v>199</v>
      </c>
      <c r="AU358" s="227" t="s">
        <v>85</v>
      </c>
      <c r="AV358" s="10" t="s">
        <v>83</v>
      </c>
      <c r="AW358" s="10" t="s">
        <v>32</v>
      </c>
      <c r="AX358" s="10" t="s">
        <v>76</v>
      </c>
      <c r="AY358" s="227" t="s">
        <v>195</v>
      </c>
    </row>
    <row r="359" s="10" customFormat="1">
      <c r="A359" s="10"/>
      <c r="B359" s="218"/>
      <c r="C359" s="219"/>
      <c r="D359" s="213" t="s">
        <v>199</v>
      </c>
      <c r="E359" s="220" t="s">
        <v>1</v>
      </c>
      <c r="F359" s="221" t="s">
        <v>4683</v>
      </c>
      <c r="G359" s="219"/>
      <c r="H359" s="220" t="s">
        <v>1</v>
      </c>
      <c r="I359" s="222"/>
      <c r="J359" s="219"/>
      <c r="K359" s="219"/>
      <c r="L359" s="223"/>
      <c r="M359" s="224"/>
      <c r="N359" s="225"/>
      <c r="O359" s="225"/>
      <c r="P359" s="225"/>
      <c r="Q359" s="225"/>
      <c r="R359" s="225"/>
      <c r="S359" s="225"/>
      <c r="T359" s="226"/>
      <c r="U359" s="10"/>
      <c r="V359" s="10"/>
      <c r="W359" s="10"/>
      <c r="X359" s="10"/>
      <c r="Y359" s="10"/>
      <c r="Z359" s="10"/>
      <c r="AA359" s="10"/>
      <c r="AB359" s="10"/>
      <c r="AC359" s="10"/>
      <c r="AD359" s="10"/>
      <c r="AE359" s="10"/>
      <c r="AT359" s="227" t="s">
        <v>199</v>
      </c>
      <c r="AU359" s="227" t="s">
        <v>85</v>
      </c>
      <c r="AV359" s="10" t="s">
        <v>83</v>
      </c>
      <c r="AW359" s="10" t="s">
        <v>32</v>
      </c>
      <c r="AX359" s="10" t="s">
        <v>76</v>
      </c>
      <c r="AY359" s="227" t="s">
        <v>195</v>
      </c>
    </row>
    <row r="360" s="11" customFormat="1">
      <c r="A360" s="11"/>
      <c r="B360" s="228"/>
      <c r="C360" s="229"/>
      <c r="D360" s="213" t="s">
        <v>199</v>
      </c>
      <c r="E360" s="230" t="s">
        <v>1</v>
      </c>
      <c r="F360" s="231" t="s">
        <v>4684</v>
      </c>
      <c r="G360" s="229"/>
      <c r="H360" s="232">
        <v>1.081</v>
      </c>
      <c r="I360" s="233"/>
      <c r="J360" s="229"/>
      <c r="K360" s="229"/>
      <c r="L360" s="234"/>
      <c r="M360" s="235"/>
      <c r="N360" s="236"/>
      <c r="O360" s="236"/>
      <c r="P360" s="236"/>
      <c r="Q360" s="236"/>
      <c r="R360" s="236"/>
      <c r="S360" s="236"/>
      <c r="T360" s="237"/>
      <c r="U360" s="11"/>
      <c r="V360" s="11"/>
      <c r="W360" s="11"/>
      <c r="X360" s="11"/>
      <c r="Y360" s="11"/>
      <c r="Z360" s="11"/>
      <c r="AA360" s="11"/>
      <c r="AB360" s="11"/>
      <c r="AC360" s="11"/>
      <c r="AD360" s="11"/>
      <c r="AE360" s="11"/>
      <c r="AT360" s="238" t="s">
        <v>199</v>
      </c>
      <c r="AU360" s="238" t="s">
        <v>85</v>
      </c>
      <c r="AV360" s="11" t="s">
        <v>85</v>
      </c>
      <c r="AW360" s="11" t="s">
        <v>32</v>
      </c>
      <c r="AX360" s="11" t="s">
        <v>76</v>
      </c>
      <c r="AY360" s="238" t="s">
        <v>195</v>
      </c>
    </row>
    <row r="361" s="10" customFormat="1">
      <c r="A361" s="10"/>
      <c r="B361" s="218"/>
      <c r="C361" s="219"/>
      <c r="D361" s="213" t="s">
        <v>199</v>
      </c>
      <c r="E361" s="220" t="s">
        <v>1</v>
      </c>
      <c r="F361" s="221" t="s">
        <v>4685</v>
      </c>
      <c r="G361" s="219"/>
      <c r="H361" s="220" t="s">
        <v>1</v>
      </c>
      <c r="I361" s="222"/>
      <c r="J361" s="219"/>
      <c r="K361" s="219"/>
      <c r="L361" s="223"/>
      <c r="M361" s="224"/>
      <c r="N361" s="225"/>
      <c r="O361" s="225"/>
      <c r="P361" s="225"/>
      <c r="Q361" s="225"/>
      <c r="R361" s="225"/>
      <c r="S361" s="225"/>
      <c r="T361" s="226"/>
      <c r="U361" s="10"/>
      <c r="V361" s="10"/>
      <c r="W361" s="10"/>
      <c r="X361" s="10"/>
      <c r="Y361" s="10"/>
      <c r="Z361" s="10"/>
      <c r="AA361" s="10"/>
      <c r="AB361" s="10"/>
      <c r="AC361" s="10"/>
      <c r="AD361" s="10"/>
      <c r="AE361" s="10"/>
      <c r="AT361" s="227" t="s">
        <v>199</v>
      </c>
      <c r="AU361" s="227" t="s">
        <v>85</v>
      </c>
      <c r="AV361" s="10" t="s">
        <v>83</v>
      </c>
      <c r="AW361" s="10" t="s">
        <v>32</v>
      </c>
      <c r="AX361" s="10" t="s">
        <v>76</v>
      </c>
      <c r="AY361" s="227" t="s">
        <v>195</v>
      </c>
    </row>
    <row r="362" s="11" customFormat="1">
      <c r="A362" s="11"/>
      <c r="B362" s="228"/>
      <c r="C362" s="229"/>
      <c r="D362" s="213" t="s">
        <v>199</v>
      </c>
      <c r="E362" s="230" t="s">
        <v>1</v>
      </c>
      <c r="F362" s="231" t="s">
        <v>4686</v>
      </c>
      <c r="G362" s="229"/>
      <c r="H362" s="232">
        <v>2.1520000000000001</v>
      </c>
      <c r="I362" s="233"/>
      <c r="J362" s="229"/>
      <c r="K362" s="229"/>
      <c r="L362" s="234"/>
      <c r="M362" s="235"/>
      <c r="N362" s="236"/>
      <c r="O362" s="236"/>
      <c r="P362" s="236"/>
      <c r="Q362" s="236"/>
      <c r="R362" s="236"/>
      <c r="S362" s="236"/>
      <c r="T362" s="237"/>
      <c r="U362" s="11"/>
      <c r="V362" s="11"/>
      <c r="W362" s="11"/>
      <c r="X362" s="11"/>
      <c r="Y362" s="11"/>
      <c r="Z362" s="11"/>
      <c r="AA362" s="11"/>
      <c r="AB362" s="11"/>
      <c r="AC362" s="11"/>
      <c r="AD362" s="11"/>
      <c r="AE362" s="11"/>
      <c r="AT362" s="238" t="s">
        <v>199</v>
      </c>
      <c r="AU362" s="238" t="s">
        <v>85</v>
      </c>
      <c r="AV362" s="11" t="s">
        <v>85</v>
      </c>
      <c r="AW362" s="11" t="s">
        <v>32</v>
      </c>
      <c r="AX362" s="11" t="s">
        <v>76</v>
      </c>
      <c r="AY362" s="238" t="s">
        <v>195</v>
      </c>
    </row>
    <row r="363" s="10" customFormat="1">
      <c r="A363" s="10"/>
      <c r="B363" s="218"/>
      <c r="C363" s="219"/>
      <c r="D363" s="213" t="s">
        <v>199</v>
      </c>
      <c r="E363" s="220" t="s">
        <v>1</v>
      </c>
      <c r="F363" s="221" t="s">
        <v>4526</v>
      </c>
      <c r="G363" s="219"/>
      <c r="H363" s="220" t="s">
        <v>1</v>
      </c>
      <c r="I363" s="222"/>
      <c r="J363" s="219"/>
      <c r="K363" s="219"/>
      <c r="L363" s="223"/>
      <c r="M363" s="224"/>
      <c r="N363" s="225"/>
      <c r="O363" s="225"/>
      <c r="P363" s="225"/>
      <c r="Q363" s="225"/>
      <c r="R363" s="225"/>
      <c r="S363" s="225"/>
      <c r="T363" s="226"/>
      <c r="U363" s="10"/>
      <c r="V363" s="10"/>
      <c r="W363" s="10"/>
      <c r="X363" s="10"/>
      <c r="Y363" s="10"/>
      <c r="Z363" s="10"/>
      <c r="AA363" s="10"/>
      <c r="AB363" s="10"/>
      <c r="AC363" s="10"/>
      <c r="AD363" s="10"/>
      <c r="AE363" s="10"/>
      <c r="AT363" s="227" t="s">
        <v>199</v>
      </c>
      <c r="AU363" s="227" t="s">
        <v>85</v>
      </c>
      <c r="AV363" s="10" t="s">
        <v>83</v>
      </c>
      <c r="AW363" s="10" t="s">
        <v>32</v>
      </c>
      <c r="AX363" s="10" t="s">
        <v>76</v>
      </c>
      <c r="AY363" s="227" t="s">
        <v>195</v>
      </c>
    </row>
    <row r="364" s="10" customFormat="1">
      <c r="A364" s="10"/>
      <c r="B364" s="218"/>
      <c r="C364" s="219"/>
      <c r="D364" s="213" t="s">
        <v>199</v>
      </c>
      <c r="E364" s="220" t="s">
        <v>1</v>
      </c>
      <c r="F364" s="221" t="s">
        <v>4683</v>
      </c>
      <c r="G364" s="219"/>
      <c r="H364" s="220" t="s">
        <v>1</v>
      </c>
      <c r="I364" s="222"/>
      <c r="J364" s="219"/>
      <c r="K364" s="219"/>
      <c r="L364" s="223"/>
      <c r="M364" s="224"/>
      <c r="N364" s="225"/>
      <c r="O364" s="225"/>
      <c r="P364" s="225"/>
      <c r="Q364" s="225"/>
      <c r="R364" s="225"/>
      <c r="S364" s="225"/>
      <c r="T364" s="226"/>
      <c r="U364" s="10"/>
      <c r="V364" s="10"/>
      <c r="W364" s="10"/>
      <c r="X364" s="10"/>
      <c r="Y364" s="10"/>
      <c r="Z364" s="10"/>
      <c r="AA364" s="10"/>
      <c r="AB364" s="10"/>
      <c r="AC364" s="10"/>
      <c r="AD364" s="10"/>
      <c r="AE364" s="10"/>
      <c r="AT364" s="227" t="s">
        <v>199</v>
      </c>
      <c r="AU364" s="227" t="s">
        <v>85</v>
      </c>
      <c r="AV364" s="10" t="s">
        <v>83</v>
      </c>
      <c r="AW364" s="10" t="s">
        <v>32</v>
      </c>
      <c r="AX364" s="10" t="s">
        <v>76</v>
      </c>
      <c r="AY364" s="227" t="s">
        <v>195</v>
      </c>
    </row>
    <row r="365" s="11" customFormat="1">
      <c r="A365" s="11"/>
      <c r="B365" s="228"/>
      <c r="C365" s="229"/>
      <c r="D365" s="213" t="s">
        <v>199</v>
      </c>
      <c r="E365" s="230" t="s">
        <v>1</v>
      </c>
      <c r="F365" s="231" t="s">
        <v>4687</v>
      </c>
      <c r="G365" s="229"/>
      <c r="H365" s="232">
        <v>0.79800000000000004</v>
      </c>
      <c r="I365" s="233"/>
      <c r="J365" s="229"/>
      <c r="K365" s="229"/>
      <c r="L365" s="234"/>
      <c r="M365" s="235"/>
      <c r="N365" s="236"/>
      <c r="O365" s="236"/>
      <c r="P365" s="236"/>
      <c r="Q365" s="236"/>
      <c r="R365" s="236"/>
      <c r="S365" s="236"/>
      <c r="T365" s="237"/>
      <c r="U365" s="11"/>
      <c r="V365" s="11"/>
      <c r="W365" s="11"/>
      <c r="X365" s="11"/>
      <c r="Y365" s="11"/>
      <c r="Z365" s="11"/>
      <c r="AA365" s="11"/>
      <c r="AB365" s="11"/>
      <c r="AC365" s="11"/>
      <c r="AD365" s="11"/>
      <c r="AE365" s="11"/>
      <c r="AT365" s="238" t="s">
        <v>199</v>
      </c>
      <c r="AU365" s="238" t="s">
        <v>85</v>
      </c>
      <c r="AV365" s="11" t="s">
        <v>85</v>
      </c>
      <c r="AW365" s="11" t="s">
        <v>32</v>
      </c>
      <c r="AX365" s="11" t="s">
        <v>76</v>
      </c>
      <c r="AY365" s="238" t="s">
        <v>195</v>
      </c>
    </row>
    <row r="366" s="10" customFormat="1">
      <c r="A366" s="10"/>
      <c r="B366" s="218"/>
      <c r="C366" s="219"/>
      <c r="D366" s="213" t="s">
        <v>199</v>
      </c>
      <c r="E366" s="220" t="s">
        <v>1</v>
      </c>
      <c r="F366" s="221" t="s">
        <v>4685</v>
      </c>
      <c r="G366" s="219"/>
      <c r="H366" s="220" t="s">
        <v>1</v>
      </c>
      <c r="I366" s="222"/>
      <c r="J366" s="219"/>
      <c r="K366" s="219"/>
      <c r="L366" s="223"/>
      <c r="M366" s="224"/>
      <c r="N366" s="225"/>
      <c r="O366" s="225"/>
      <c r="P366" s="225"/>
      <c r="Q366" s="225"/>
      <c r="R366" s="225"/>
      <c r="S366" s="225"/>
      <c r="T366" s="226"/>
      <c r="U366" s="10"/>
      <c r="V366" s="10"/>
      <c r="W366" s="10"/>
      <c r="X366" s="10"/>
      <c r="Y366" s="10"/>
      <c r="Z366" s="10"/>
      <c r="AA366" s="10"/>
      <c r="AB366" s="10"/>
      <c r="AC366" s="10"/>
      <c r="AD366" s="10"/>
      <c r="AE366" s="10"/>
      <c r="AT366" s="227" t="s">
        <v>199</v>
      </c>
      <c r="AU366" s="227" t="s">
        <v>85</v>
      </c>
      <c r="AV366" s="10" t="s">
        <v>83</v>
      </c>
      <c r="AW366" s="10" t="s">
        <v>32</v>
      </c>
      <c r="AX366" s="10" t="s">
        <v>76</v>
      </c>
      <c r="AY366" s="227" t="s">
        <v>195</v>
      </c>
    </row>
    <row r="367" s="11" customFormat="1">
      <c r="A367" s="11"/>
      <c r="B367" s="228"/>
      <c r="C367" s="229"/>
      <c r="D367" s="213" t="s">
        <v>199</v>
      </c>
      <c r="E367" s="230" t="s">
        <v>1</v>
      </c>
      <c r="F367" s="231" t="s">
        <v>4688</v>
      </c>
      <c r="G367" s="229"/>
      <c r="H367" s="232">
        <v>1.8380000000000001</v>
      </c>
      <c r="I367" s="233"/>
      <c r="J367" s="229"/>
      <c r="K367" s="229"/>
      <c r="L367" s="234"/>
      <c r="M367" s="235"/>
      <c r="N367" s="236"/>
      <c r="O367" s="236"/>
      <c r="P367" s="236"/>
      <c r="Q367" s="236"/>
      <c r="R367" s="236"/>
      <c r="S367" s="236"/>
      <c r="T367" s="237"/>
      <c r="U367" s="11"/>
      <c r="V367" s="11"/>
      <c r="W367" s="11"/>
      <c r="X367" s="11"/>
      <c r="Y367" s="11"/>
      <c r="Z367" s="11"/>
      <c r="AA367" s="11"/>
      <c r="AB367" s="11"/>
      <c r="AC367" s="11"/>
      <c r="AD367" s="11"/>
      <c r="AE367" s="11"/>
      <c r="AT367" s="238" t="s">
        <v>199</v>
      </c>
      <c r="AU367" s="238" t="s">
        <v>85</v>
      </c>
      <c r="AV367" s="11" t="s">
        <v>85</v>
      </c>
      <c r="AW367" s="11" t="s">
        <v>32</v>
      </c>
      <c r="AX367" s="11" t="s">
        <v>76</v>
      </c>
      <c r="AY367" s="238" t="s">
        <v>195</v>
      </c>
    </row>
    <row r="368" s="15" customFormat="1">
      <c r="A368" s="15"/>
      <c r="B368" s="287"/>
      <c r="C368" s="288"/>
      <c r="D368" s="213" t="s">
        <v>199</v>
      </c>
      <c r="E368" s="289" t="s">
        <v>1</v>
      </c>
      <c r="F368" s="290" t="s">
        <v>1422</v>
      </c>
      <c r="G368" s="288"/>
      <c r="H368" s="291">
        <v>5.8689999999999998</v>
      </c>
      <c r="I368" s="292"/>
      <c r="J368" s="288"/>
      <c r="K368" s="288"/>
      <c r="L368" s="293"/>
      <c r="M368" s="294"/>
      <c r="N368" s="295"/>
      <c r="O368" s="295"/>
      <c r="P368" s="295"/>
      <c r="Q368" s="295"/>
      <c r="R368" s="295"/>
      <c r="S368" s="295"/>
      <c r="T368" s="296"/>
      <c r="U368" s="15"/>
      <c r="V368" s="15"/>
      <c r="W368" s="15"/>
      <c r="X368" s="15"/>
      <c r="Y368" s="15"/>
      <c r="Z368" s="15"/>
      <c r="AA368" s="15"/>
      <c r="AB368" s="15"/>
      <c r="AC368" s="15"/>
      <c r="AD368" s="15"/>
      <c r="AE368" s="15"/>
      <c r="AT368" s="297" t="s">
        <v>199</v>
      </c>
      <c r="AU368" s="297" t="s">
        <v>85</v>
      </c>
      <c r="AV368" s="15" t="s">
        <v>234</v>
      </c>
      <c r="AW368" s="15" t="s">
        <v>32</v>
      </c>
      <c r="AX368" s="15" t="s">
        <v>83</v>
      </c>
      <c r="AY368" s="297" t="s">
        <v>195</v>
      </c>
    </row>
    <row r="369" s="2" customFormat="1" ht="33" customHeight="1">
      <c r="A369" s="39"/>
      <c r="B369" s="40"/>
      <c r="C369" s="200" t="s">
        <v>389</v>
      </c>
      <c r="D369" s="200" t="s">
        <v>191</v>
      </c>
      <c r="E369" s="201" t="s">
        <v>4689</v>
      </c>
      <c r="F369" s="202" t="s">
        <v>4690</v>
      </c>
      <c r="G369" s="203" t="s">
        <v>1628</v>
      </c>
      <c r="H369" s="204">
        <v>0.119</v>
      </c>
      <c r="I369" s="205"/>
      <c r="J369" s="206">
        <f>ROUND(I369*H369,2)</f>
        <v>0</v>
      </c>
      <c r="K369" s="202" t="s">
        <v>1412</v>
      </c>
      <c r="L369" s="45"/>
      <c r="M369" s="207" t="s">
        <v>1</v>
      </c>
      <c r="N369" s="208" t="s">
        <v>41</v>
      </c>
      <c r="O369" s="92"/>
      <c r="P369" s="209">
        <f>O369*H369</f>
        <v>0</v>
      </c>
      <c r="Q369" s="209">
        <v>1.0608</v>
      </c>
      <c r="R369" s="209">
        <f>Q369*H369</f>
        <v>0.12623519999999999</v>
      </c>
      <c r="S369" s="209">
        <v>0</v>
      </c>
      <c r="T369" s="210">
        <f>S369*H369</f>
        <v>0</v>
      </c>
      <c r="U369" s="39"/>
      <c r="V369" s="39"/>
      <c r="W369" s="39"/>
      <c r="X369" s="39"/>
      <c r="Y369" s="39"/>
      <c r="Z369" s="39"/>
      <c r="AA369" s="39"/>
      <c r="AB369" s="39"/>
      <c r="AC369" s="39"/>
      <c r="AD369" s="39"/>
      <c r="AE369" s="39"/>
      <c r="AR369" s="211" t="s">
        <v>234</v>
      </c>
      <c r="AT369" s="211" t="s">
        <v>191</v>
      </c>
      <c r="AU369" s="211" t="s">
        <v>85</v>
      </c>
      <c r="AY369" s="18" t="s">
        <v>195</v>
      </c>
      <c r="BE369" s="212">
        <f>IF(N369="základní",J369,0)</f>
        <v>0</v>
      </c>
      <c r="BF369" s="212">
        <f>IF(N369="snížená",J369,0)</f>
        <v>0</v>
      </c>
      <c r="BG369" s="212">
        <f>IF(N369="zákl. přenesená",J369,0)</f>
        <v>0</v>
      </c>
      <c r="BH369" s="212">
        <f>IF(N369="sníž. přenesená",J369,0)</f>
        <v>0</v>
      </c>
      <c r="BI369" s="212">
        <f>IF(N369="nulová",J369,0)</f>
        <v>0</v>
      </c>
      <c r="BJ369" s="18" t="s">
        <v>83</v>
      </c>
      <c r="BK369" s="212">
        <f>ROUND(I369*H369,2)</f>
        <v>0</v>
      </c>
      <c r="BL369" s="18" t="s">
        <v>234</v>
      </c>
      <c r="BM369" s="211" t="s">
        <v>4691</v>
      </c>
    </row>
    <row r="370" s="10" customFormat="1">
      <c r="A370" s="10"/>
      <c r="B370" s="218"/>
      <c r="C370" s="219"/>
      <c r="D370" s="213" t="s">
        <v>199</v>
      </c>
      <c r="E370" s="220" t="s">
        <v>1</v>
      </c>
      <c r="F370" s="221" t="s">
        <v>3936</v>
      </c>
      <c r="G370" s="219"/>
      <c r="H370" s="220" t="s">
        <v>1</v>
      </c>
      <c r="I370" s="222"/>
      <c r="J370" s="219"/>
      <c r="K370" s="219"/>
      <c r="L370" s="223"/>
      <c r="M370" s="224"/>
      <c r="N370" s="225"/>
      <c r="O370" s="225"/>
      <c r="P370" s="225"/>
      <c r="Q370" s="225"/>
      <c r="R370" s="225"/>
      <c r="S370" s="225"/>
      <c r="T370" s="226"/>
      <c r="U370" s="10"/>
      <c r="V370" s="10"/>
      <c r="W370" s="10"/>
      <c r="X370" s="10"/>
      <c r="Y370" s="10"/>
      <c r="Z370" s="10"/>
      <c r="AA370" s="10"/>
      <c r="AB370" s="10"/>
      <c r="AC370" s="10"/>
      <c r="AD370" s="10"/>
      <c r="AE370" s="10"/>
      <c r="AT370" s="227" t="s">
        <v>199</v>
      </c>
      <c r="AU370" s="227" t="s">
        <v>85</v>
      </c>
      <c r="AV370" s="10" t="s">
        <v>83</v>
      </c>
      <c r="AW370" s="10" t="s">
        <v>32</v>
      </c>
      <c r="AX370" s="10" t="s">
        <v>76</v>
      </c>
      <c r="AY370" s="227" t="s">
        <v>195</v>
      </c>
    </row>
    <row r="371" s="10" customFormat="1">
      <c r="A371" s="10"/>
      <c r="B371" s="218"/>
      <c r="C371" s="219"/>
      <c r="D371" s="213" t="s">
        <v>199</v>
      </c>
      <c r="E371" s="220" t="s">
        <v>1</v>
      </c>
      <c r="F371" s="221" t="s">
        <v>4524</v>
      </c>
      <c r="G371" s="219"/>
      <c r="H371" s="220" t="s">
        <v>1</v>
      </c>
      <c r="I371" s="222"/>
      <c r="J371" s="219"/>
      <c r="K371" s="219"/>
      <c r="L371" s="223"/>
      <c r="M371" s="224"/>
      <c r="N371" s="225"/>
      <c r="O371" s="225"/>
      <c r="P371" s="225"/>
      <c r="Q371" s="225"/>
      <c r="R371" s="225"/>
      <c r="S371" s="225"/>
      <c r="T371" s="226"/>
      <c r="U371" s="10"/>
      <c r="V371" s="10"/>
      <c r="W371" s="10"/>
      <c r="X371" s="10"/>
      <c r="Y371" s="10"/>
      <c r="Z371" s="10"/>
      <c r="AA371" s="10"/>
      <c r="AB371" s="10"/>
      <c r="AC371" s="10"/>
      <c r="AD371" s="10"/>
      <c r="AE371" s="10"/>
      <c r="AT371" s="227" t="s">
        <v>199</v>
      </c>
      <c r="AU371" s="227" t="s">
        <v>85</v>
      </c>
      <c r="AV371" s="10" t="s">
        <v>83</v>
      </c>
      <c r="AW371" s="10" t="s">
        <v>32</v>
      </c>
      <c r="AX371" s="10" t="s">
        <v>76</v>
      </c>
      <c r="AY371" s="227" t="s">
        <v>195</v>
      </c>
    </row>
    <row r="372" s="10" customFormat="1">
      <c r="A372" s="10"/>
      <c r="B372" s="218"/>
      <c r="C372" s="219"/>
      <c r="D372" s="213" t="s">
        <v>199</v>
      </c>
      <c r="E372" s="220" t="s">
        <v>1</v>
      </c>
      <c r="F372" s="221" t="s">
        <v>4692</v>
      </c>
      <c r="G372" s="219"/>
      <c r="H372" s="220" t="s">
        <v>1</v>
      </c>
      <c r="I372" s="222"/>
      <c r="J372" s="219"/>
      <c r="K372" s="219"/>
      <c r="L372" s="223"/>
      <c r="M372" s="224"/>
      <c r="N372" s="225"/>
      <c r="O372" s="225"/>
      <c r="P372" s="225"/>
      <c r="Q372" s="225"/>
      <c r="R372" s="225"/>
      <c r="S372" s="225"/>
      <c r="T372" s="226"/>
      <c r="U372" s="10"/>
      <c r="V372" s="10"/>
      <c r="W372" s="10"/>
      <c r="X372" s="10"/>
      <c r="Y372" s="10"/>
      <c r="Z372" s="10"/>
      <c r="AA372" s="10"/>
      <c r="AB372" s="10"/>
      <c r="AC372" s="10"/>
      <c r="AD372" s="10"/>
      <c r="AE372" s="10"/>
      <c r="AT372" s="227" t="s">
        <v>199</v>
      </c>
      <c r="AU372" s="227" t="s">
        <v>85</v>
      </c>
      <c r="AV372" s="10" t="s">
        <v>83</v>
      </c>
      <c r="AW372" s="10" t="s">
        <v>32</v>
      </c>
      <c r="AX372" s="10" t="s">
        <v>76</v>
      </c>
      <c r="AY372" s="227" t="s">
        <v>195</v>
      </c>
    </row>
    <row r="373" s="11" customFormat="1">
      <c r="A373" s="11"/>
      <c r="B373" s="228"/>
      <c r="C373" s="229"/>
      <c r="D373" s="213" t="s">
        <v>199</v>
      </c>
      <c r="E373" s="230" t="s">
        <v>1</v>
      </c>
      <c r="F373" s="231" t="s">
        <v>4693</v>
      </c>
      <c r="G373" s="229"/>
      <c r="H373" s="232">
        <v>0.070000000000000007</v>
      </c>
      <c r="I373" s="233"/>
      <c r="J373" s="229"/>
      <c r="K373" s="229"/>
      <c r="L373" s="234"/>
      <c r="M373" s="235"/>
      <c r="N373" s="236"/>
      <c r="O373" s="236"/>
      <c r="P373" s="236"/>
      <c r="Q373" s="236"/>
      <c r="R373" s="236"/>
      <c r="S373" s="236"/>
      <c r="T373" s="237"/>
      <c r="U373" s="11"/>
      <c r="V373" s="11"/>
      <c r="W373" s="11"/>
      <c r="X373" s="11"/>
      <c r="Y373" s="11"/>
      <c r="Z373" s="11"/>
      <c r="AA373" s="11"/>
      <c r="AB373" s="11"/>
      <c r="AC373" s="11"/>
      <c r="AD373" s="11"/>
      <c r="AE373" s="11"/>
      <c r="AT373" s="238" t="s">
        <v>199</v>
      </c>
      <c r="AU373" s="238" t="s">
        <v>85</v>
      </c>
      <c r="AV373" s="11" t="s">
        <v>85</v>
      </c>
      <c r="AW373" s="11" t="s">
        <v>32</v>
      </c>
      <c r="AX373" s="11" t="s">
        <v>76</v>
      </c>
      <c r="AY373" s="238" t="s">
        <v>195</v>
      </c>
    </row>
    <row r="374" s="10" customFormat="1">
      <c r="A374" s="10"/>
      <c r="B374" s="218"/>
      <c r="C374" s="219"/>
      <c r="D374" s="213" t="s">
        <v>199</v>
      </c>
      <c r="E374" s="220" t="s">
        <v>1</v>
      </c>
      <c r="F374" s="221" t="s">
        <v>4526</v>
      </c>
      <c r="G374" s="219"/>
      <c r="H374" s="220" t="s">
        <v>1</v>
      </c>
      <c r="I374" s="222"/>
      <c r="J374" s="219"/>
      <c r="K374" s="219"/>
      <c r="L374" s="223"/>
      <c r="M374" s="224"/>
      <c r="N374" s="225"/>
      <c r="O374" s="225"/>
      <c r="P374" s="225"/>
      <c r="Q374" s="225"/>
      <c r="R374" s="225"/>
      <c r="S374" s="225"/>
      <c r="T374" s="226"/>
      <c r="U374" s="10"/>
      <c r="V374" s="10"/>
      <c r="W374" s="10"/>
      <c r="X374" s="10"/>
      <c r="Y374" s="10"/>
      <c r="Z374" s="10"/>
      <c r="AA374" s="10"/>
      <c r="AB374" s="10"/>
      <c r="AC374" s="10"/>
      <c r="AD374" s="10"/>
      <c r="AE374" s="10"/>
      <c r="AT374" s="227" t="s">
        <v>199</v>
      </c>
      <c r="AU374" s="227" t="s">
        <v>85</v>
      </c>
      <c r="AV374" s="10" t="s">
        <v>83</v>
      </c>
      <c r="AW374" s="10" t="s">
        <v>32</v>
      </c>
      <c r="AX374" s="10" t="s">
        <v>76</v>
      </c>
      <c r="AY374" s="227" t="s">
        <v>195</v>
      </c>
    </row>
    <row r="375" s="10" customFormat="1">
      <c r="A375" s="10"/>
      <c r="B375" s="218"/>
      <c r="C375" s="219"/>
      <c r="D375" s="213" t="s">
        <v>199</v>
      </c>
      <c r="E375" s="220" t="s">
        <v>1</v>
      </c>
      <c r="F375" s="221" t="s">
        <v>4692</v>
      </c>
      <c r="G375" s="219"/>
      <c r="H375" s="220" t="s">
        <v>1</v>
      </c>
      <c r="I375" s="222"/>
      <c r="J375" s="219"/>
      <c r="K375" s="219"/>
      <c r="L375" s="223"/>
      <c r="M375" s="224"/>
      <c r="N375" s="225"/>
      <c r="O375" s="225"/>
      <c r="P375" s="225"/>
      <c r="Q375" s="225"/>
      <c r="R375" s="225"/>
      <c r="S375" s="225"/>
      <c r="T375" s="226"/>
      <c r="U375" s="10"/>
      <c r="V375" s="10"/>
      <c r="W375" s="10"/>
      <c r="X375" s="10"/>
      <c r="Y375" s="10"/>
      <c r="Z375" s="10"/>
      <c r="AA375" s="10"/>
      <c r="AB375" s="10"/>
      <c r="AC375" s="10"/>
      <c r="AD375" s="10"/>
      <c r="AE375" s="10"/>
      <c r="AT375" s="227" t="s">
        <v>199</v>
      </c>
      <c r="AU375" s="227" t="s">
        <v>85</v>
      </c>
      <c r="AV375" s="10" t="s">
        <v>83</v>
      </c>
      <c r="AW375" s="10" t="s">
        <v>32</v>
      </c>
      <c r="AX375" s="10" t="s">
        <v>76</v>
      </c>
      <c r="AY375" s="227" t="s">
        <v>195</v>
      </c>
    </row>
    <row r="376" s="11" customFormat="1">
      <c r="A376" s="11"/>
      <c r="B376" s="228"/>
      <c r="C376" s="229"/>
      <c r="D376" s="213" t="s">
        <v>199</v>
      </c>
      <c r="E376" s="230" t="s">
        <v>1</v>
      </c>
      <c r="F376" s="231" t="s">
        <v>4694</v>
      </c>
      <c r="G376" s="229"/>
      <c r="H376" s="232">
        <v>0.049000000000000002</v>
      </c>
      <c r="I376" s="233"/>
      <c r="J376" s="229"/>
      <c r="K376" s="229"/>
      <c r="L376" s="234"/>
      <c r="M376" s="235"/>
      <c r="N376" s="236"/>
      <c r="O376" s="236"/>
      <c r="P376" s="236"/>
      <c r="Q376" s="236"/>
      <c r="R376" s="236"/>
      <c r="S376" s="236"/>
      <c r="T376" s="237"/>
      <c r="U376" s="11"/>
      <c r="V376" s="11"/>
      <c r="W376" s="11"/>
      <c r="X376" s="11"/>
      <c r="Y376" s="11"/>
      <c r="Z376" s="11"/>
      <c r="AA376" s="11"/>
      <c r="AB376" s="11"/>
      <c r="AC376" s="11"/>
      <c r="AD376" s="11"/>
      <c r="AE376" s="11"/>
      <c r="AT376" s="238" t="s">
        <v>199</v>
      </c>
      <c r="AU376" s="238" t="s">
        <v>85</v>
      </c>
      <c r="AV376" s="11" t="s">
        <v>85</v>
      </c>
      <c r="AW376" s="11" t="s">
        <v>32</v>
      </c>
      <c r="AX376" s="11" t="s">
        <v>76</v>
      </c>
      <c r="AY376" s="238" t="s">
        <v>195</v>
      </c>
    </row>
    <row r="377" s="15" customFormat="1">
      <c r="A377" s="15"/>
      <c r="B377" s="287"/>
      <c r="C377" s="288"/>
      <c r="D377" s="213" t="s">
        <v>199</v>
      </c>
      <c r="E377" s="289" t="s">
        <v>1</v>
      </c>
      <c r="F377" s="290" t="s">
        <v>1422</v>
      </c>
      <c r="G377" s="288"/>
      <c r="H377" s="291">
        <v>0.119</v>
      </c>
      <c r="I377" s="292"/>
      <c r="J377" s="288"/>
      <c r="K377" s="288"/>
      <c r="L377" s="293"/>
      <c r="M377" s="294"/>
      <c r="N377" s="295"/>
      <c r="O377" s="295"/>
      <c r="P377" s="295"/>
      <c r="Q377" s="295"/>
      <c r="R377" s="295"/>
      <c r="S377" s="295"/>
      <c r="T377" s="296"/>
      <c r="U377" s="15"/>
      <c r="V377" s="15"/>
      <c r="W377" s="15"/>
      <c r="X377" s="15"/>
      <c r="Y377" s="15"/>
      <c r="Z377" s="15"/>
      <c r="AA377" s="15"/>
      <c r="AB377" s="15"/>
      <c r="AC377" s="15"/>
      <c r="AD377" s="15"/>
      <c r="AE377" s="15"/>
      <c r="AT377" s="297" t="s">
        <v>199</v>
      </c>
      <c r="AU377" s="297" t="s">
        <v>85</v>
      </c>
      <c r="AV377" s="15" t="s">
        <v>234</v>
      </c>
      <c r="AW377" s="15" t="s">
        <v>32</v>
      </c>
      <c r="AX377" s="15" t="s">
        <v>83</v>
      </c>
      <c r="AY377" s="297" t="s">
        <v>195</v>
      </c>
    </row>
    <row r="378" s="13" customFormat="1" ht="22.8" customHeight="1">
      <c r="A378" s="13"/>
      <c r="B378" s="248"/>
      <c r="C378" s="249"/>
      <c r="D378" s="250" t="s">
        <v>75</v>
      </c>
      <c r="E378" s="285" t="s">
        <v>253</v>
      </c>
      <c r="F378" s="285" t="s">
        <v>1801</v>
      </c>
      <c r="G378" s="249"/>
      <c r="H378" s="249"/>
      <c r="I378" s="252"/>
      <c r="J378" s="286">
        <f>BK378</f>
        <v>0</v>
      </c>
      <c r="K378" s="249"/>
      <c r="L378" s="254"/>
      <c r="M378" s="255"/>
      <c r="N378" s="256"/>
      <c r="O378" s="256"/>
      <c r="P378" s="257">
        <f>SUM(P379:P387)</f>
        <v>0</v>
      </c>
      <c r="Q378" s="256"/>
      <c r="R378" s="257">
        <f>SUM(R379:R387)</f>
        <v>0.0044200000000000003</v>
      </c>
      <c r="S378" s="256"/>
      <c r="T378" s="258">
        <f>SUM(T379:T387)</f>
        <v>0</v>
      </c>
      <c r="U378" s="13"/>
      <c r="V378" s="13"/>
      <c r="W378" s="13"/>
      <c r="X378" s="13"/>
      <c r="Y378" s="13"/>
      <c r="Z378" s="13"/>
      <c r="AA378" s="13"/>
      <c r="AB378" s="13"/>
      <c r="AC378" s="13"/>
      <c r="AD378" s="13"/>
      <c r="AE378" s="13"/>
      <c r="AR378" s="259" t="s">
        <v>83</v>
      </c>
      <c r="AT378" s="260" t="s">
        <v>75</v>
      </c>
      <c r="AU378" s="260" t="s">
        <v>83</v>
      </c>
      <c r="AY378" s="259" t="s">
        <v>195</v>
      </c>
      <c r="BK378" s="261">
        <f>SUM(BK379:BK387)</f>
        <v>0</v>
      </c>
    </row>
    <row r="379" s="2" customFormat="1" ht="33" customHeight="1">
      <c r="A379" s="39"/>
      <c r="B379" s="40"/>
      <c r="C379" s="200" t="s">
        <v>392</v>
      </c>
      <c r="D379" s="200" t="s">
        <v>191</v>
      </c>
      <c r="E379" s="201" t="s">
        <v>4695</v>
      </c>
      <c r="F379" s="202" t="s">
        <v>4696</v>
      </c>
      <c r="G379" s="203" t="s">
        <v>1804</v>
      </c>
      <c r="H379" s="204">
        <v>2</v>
      </c>
      <c r="I379" s="205"/>
      <c r="J379" s="206">
        <f>ROUND(I379*H379,2)</f>
        <v>0</v>
      </c>
      <c r="K379" s="202" t="s">
        <v>1412</v>
      </c>
      <c r="L379" s="45"/>
      <c r="M379" s="207" t="s">
        <v>1</v>
      </c>
      <c r="N379" s="208" t="s">
        <v>41</v>
      </c>
      <c r="O379" s="92"/>
      <c r="P379" s="209">
        <f>O379*H379</f>
        <v>0</v>
      </c>
      <c r="Q379" s="209">
        <v>1.0000000000000001E-05</v>
      </c>
      <c r="R379" s="209">
        <f>Q379*H379</f>
        <v>2.0000000000000002E-05</v>
      </c>
      <c r="S379" s="209">
        <v>0</v>
      </c>
      <c r="T379" s="210">
        <f>S379*H379</f>
        <v>0</v>
      </c>
      <c r="U379" s="39"/>
      <c r="V379" s="39"/>
      <c r="W379" s="39"/>
      <c r="X379" s="39"/>
      <c r="Y379" s="39"/>
      <c r="Z379" s="39"/>
      <c r="AA379" s="39"/>
      <c r="AB379" s="39"/>
      <c r="AC379" s="39"/>
      <c r="AD379" s="39"/>
      <c r="AE379" s="39"/>
      <c r="AR379" s="211" t="s">
        <v>234</v>
      </c>
      <c r="AT379" s="211" t="s">
        <v>191</v>
      </c>
      <c r="AU379" s="211" t="s">
        <v>85</v>
      </c>
      <c r="AY379" s="18" t="s">
        <v>195</v>
      </c>
      <c r="BE379" s="212">
        <f>IF(N379="základní",J379,0)</f>
        <v>0</v>
      </c>
      <c r="BF379" s="212">
        <f>IF(N379="snížená",J379,0)</f>
        <v>0</v>
      </c>
      <c r="BG379" s="212">
        <f>IF(N379="zákl. přenesená",J379,0)</f>
        <v>0</v>
      </c>
      <c r="BH379" s="212">
        <f>IF(N379="sníž. přenesená",J379,0)</f>
        <v>0</v>
      </c>
      <c r="BI379" s="212">
        <f>IF(N379="nulová",J379,0)</f>
        <v>0</v>
      </c>
      <c r="BJ379" s="18" t="s">
        <v>83</v>
      </c>
      <c r="BK379" s="212">
        <f>ROUND(I379*H379,2)</f>
        <v>0</v>
      </c>
      <c r="BL379" s="18" t="s">
        <v>234</v>
      </c>
      <c r="BM379" s="211" t="s">
        <v>4697</v>
      </c>
    </row>
    <row r="380" s="10" customFormat="1">
      <c r="A380" s="10"/>
      <c r="B380" s="218"/>
      <c r="C380" s="219"/>
      <c r="D380" s="213" t="s">
        <v>199</v>
      </c>
      <c r="E380" s="220" t="s">
        <v>1</v>
      </c>
      <c r="F380" s="221" t="s">
        <v>3936</v>
      </c>
      <c r="G380" s="219"/>
      <c r="H380" s="220" t="s">
        <v>1</v>
      </c>
      <c r="I380" s="222"/>
      <c r="J380" s="219"/>
      <c r="K380" s="219"/>
      <c r="L380" s="223"/>
      <c r="M380" s="224"/>
      <c r="N380" s="225"/>
      <c r="O380" s="225"/>
      <c r="P380" s="225"/>
      <c r="Q380" s="225"/>
      <c r="R380" s="225"/>
      <c r="S380" s="225"/>
      <c r="T380" s="226"/>
      <c r="U380" s="10"/>
      <c r="V380" s="10"/>
      <c r="W380" s="10"/>
      <c r="X380" s="10"/>
      <c r="Y380" s="10"/>
      <c r="Z380" s="10"/>
      <c r="AA380" s="10"/>
      <c r="AB380" s="10"/>
      <c r="AC380" s="10"/>
      <c r="AD380" s="10"/>
      <c r="AE380" s="10"/>
      <c r="AT380" s="227" t="s">
        <v>199</v>
      </c>
      <c r="AU380" s="227" t="s">
        <v>85</v>
      </c>
      <c r="AV380" s="10" t="s">
        <v>83</v>
      </c>
      <c r="AW380" s="10" t="s">
        <v>32</v>
      </c>
      <c r="AX380" s="10" t="s">
        <v>76</v>
      </c>
      <c r="AY380" s="227" t="s">
        <v>195</v>
      </c>
    </row>
    <row r="381" s="10" customFormat="1">
      <c r="A381" s="10"/>
      <c r="B381" s="218"/>
      <c r="C381" s="219"/>
      <c r="D381" s="213" t="s">
        <v>199</v>
      </c>
      <c r="E381" s="220" t="s">
        <v>1</v>
      </c>
      <c r="F381" s="221" t="s">
        <v>4524</v>
      </c>
      <c r="G381" s="219"/>
      <c r="H381" s="220" t="s">
        <v>1</v>
      </c>
      <c r="I381" s="222"/>
      <c r="J381" s="219"/>
      <c r="K381" s="219"/>
      <c r="L381" s="223"/>
      <c r="M381" s="224"/>
      <c r="N381" s="225"/>
      <c r="O381" s="225"/>
      <c r="P381" s="225"/>
      <c r="Q381" s="225"/>
      <c r="R381" s="225"/>
      <c r="S381" s="225"/>
      <c r="T381" s="226"/>
      <c r="U381" s="10"/>
      <c r="V381" s="10"/>
      <c r="W381" s="10"/>
      <c r="X381" s="10"/>
      <c r="Y381" s="10"/>
      <c r="Z381" s="10"/>
      <c r="AA381" s="10"/>
      <c r="AB381" s="10"/>
      <c r="AC381" s="10"/>
      <c r="AD381" s="10"/>
      <c r="AE381" s="10"/>
      <c r="AT381" s="227" t="s">
        <v>199</v>
      </c>
      <c r="AU381" s="227" t="s">
        <v>85</v>
      </c>
      <c r="AV381" s="10" t="s">
        <v>83</v>
      </c>
      <c r="AW381" s="10" t="s">
        <v>32</v>
      </c>
      <c r="AX381" s="10" t="s">
        <v>76</v>
      </c>
      <c r="AY381" s="227" t="s">
        <v>195</v>
      </c>
    </row>
    <row r="382" s="11" customFormat="1">
      <c r="A382" s="11"/>
      <c r="B382" s="228"/>
      <c r="C382" s="229"/>
      <c r="D382" s="213" t="s">
        <v>199</v>
      </c>
      <c r="E382" s="230" t="s">
        <v>1</v>
      </c>
      <c r="F382" s="231" t="s">
        <v>83</v>
      </c>
      <c r="G382" s="229"/>
      <c r="H382" s="232">
        <v>1</v>
      </c>
      <c r="I382" s="233"/>
      <c r="J382" s="229"/>
      <c r="K382" s="229"/>
      <c r="L382" s="234"/>
      <c r="M382" s="235"/>
      <c r="N382" s="236"/>
      <c r="O382" s="236"/>
      <c r="P382" s="236"/>
      <c r="Q382" s="236"/>
      <c r="R382" s="236"/>
      <c r="S382" s="236"/>
      <c r="T382" s="237"/>
      <c r="U382" s="11"/>
      <c r="V382" s="11"/>
      <c r="W382" s="11"/>
      <c r="X382" s="11"/>
      <c r="Y382" s="11"/>
      <c r="Z382" s="11"/>
      <c r="AA382" s="11"/>
      <c r="AB382" s="11"/>
      <c r="AC382" s="11"/>
      <c r="AD382" s="11"/>
      <c r="AE382" s="11"/>
      <c r="AT382" s="238" t="s">
        <v>199</v>
      </c>
      <c r="AU382" s="238" t="s">
        <v>85</v>
      </c>
      <c r="AV382" s="11" t="s">
        <v>85</v>
      </c>
      <c r="AW382" s="11" t="s">
        <v>32</v>
      </c>
      <c r="AX382" s="11" t="s">
        <v>76</v>
      </c>
      <c r="AY382" s="238" t="s">
        <v>195</v>
      </c>
    </row>
    <row r="383" s="10" customFormat="1">
      <c r="A383" s="10"/>
      <c r="B383" s="218"/>
      <c r="C383" s="219"/>
      <c r="D383" s="213" t="s">
        <v>199</v>
      </c>
      <c r="E383" s="220" t="s">
        <v>1</v>
      </c>
      <c r="F383" s="221" t="s">
        <v>4526</v>
      </c>
      <c r="G383" s="219"/>
      <c r="H383" s="220" t="s">
        <v>1</v>
      </c>
      <c r="I383" s="222"/>
      <c r="J383" s="219"/>
      <c r="K383" s="219"/>
      <c r="L383" s="223"/>
      <c r="M383" s="224"/>
      <c r="N383" s="225"/>
      <c r="O383" s="225"/>
      <c r="P383" s="225"/>
      <c r="Q383" s="225"/>
      <c r="R383" s="225"/>
      <c r="S383" s="225"/>
      <c r="T383" s="226"/>
      <c r="U383" s="10"/>
      <c r="V383" s="10"/>
      <c r="W383" s="10"/>
      <c r="X383" s="10"/>
      <c r="Y383" s="10"/>
      <c r="Z383" s="10"/>
      <c r="AA383" s="10"/>
      <c r="AB383" s="10"/>
      <c r="AC383" s="10"/>
      <c r="AD383" s="10"/>
      <c r="AE383" s="10"/>
      <c r="AT383" s="227" t="s">
        <v>199</v>
      </c>
      <c r="AU383" s="227" t="s">
        <v>85</v>
      </c>
      <c r="AV383" s="10" t="s">
        <v>83</v>
      </c>
      <c r="AW383" s="10" t="s">
        <v>32</v>
      </c>
      <c r="AX383" s="10" t="s">
        <v>76</v>
      </c>
      <c r="AY383" s="227" t="s">
        <v>195</v>
      </c>
    </row>
    <row r="384" s="11" customFormat="1">
      <c r="A384" s="11"/>
      <c r="B384" s="228"/>
      <c r="C384" s="229"/>
      <c r="D384" s="213" t="s">
        <v>199</v>
      </c>
      <c r="E384" s="230" t="s">
        <v>1</v>
      </c>
      <c r="F384" s="231" t="s">
        <v>83</v>
      </c>
      <c r="G384" s="229"/>
      <c r="H384" s="232">
        <v>1</v>
      </c>
      <c r="I384" s="233"/>
      <c r="J384" s="229"/>
      <c r="K384" s="229"/>
      <c r="L384" s="234"/>
      <c r="M384" s="235"/>
      <c r="N384" s="236"/>
      <c r="O384" s="236"/>
      <c r="P384" s="236"/>
      <c r="Q384" s="236"/>
      <c r="R384" s="236"/>
      <c r="S384" s="236"/>
      <c r="T384" s="237"/>
      <c r="U384" s="11"/>
      <c r="V384" s="11"/>
      <c r="W384" s="11"/>
      <c r="X384" s="11"/>
      <c r="Y384" s="11"/>
      <c r="Z384" s="11"/>
      <c r="AA384" s="11"/>
      <c r="AB384" s="11"/>
      <c r="AC384" s="11"/>
      <c r="AD384" s="11"/>
      <c r="AE384" s="11"/>
      <c r="AT384" s="238" t="s">
        <v>199</v>
      </c>
      <c r="AU384" s="238" t="s">
        <v>85</v>
      </c>
      <c r="AV384" s="11" t="s">
        <v>85</v>
      </c>
      <c r="AW384" s="11" t="s">
        <v>32</v>
      </c>
      <c r="AX384" s="11" t="s">
        <v>76</v>
      </c>
      <c r="AY384" s="238" t="s">
        <v>195</v>
      </c>
    </row>
    <row r="385" s="15" customFormat="1">
      <c r="A385" s="15"/>
      <c r="B385" s="287"/>
      <c r="C385" s="288"/>
      <c r="D385" s="213" t="s">
        <v>199</v>
      </c>
      <c r="E385" s="289" t="s">
        <v>1</v>
      </c>
      <c r="F385" s="290" t="s">
        <v>1422</v>
      </c>
      <c r="G385" s="288"/>
      <c r="H385" s="291">
        <v>2</v>
      </c>
      <c r="I385" s="292"/>
      <c r="J385" s="288"/>
      <c r="K385" s="288"/>
      <c r="L385" s="293"/>
      <c r="M385" s="294"/>
      <c r="N385" s="295"/>
      <c r="O385" s="295"/>
      <c r="P385" s="295"/>
      <c r="Q385" s="295"/>
      <c r="R385" s="295"/>
      <c r="S385" s="295"/>
      <c r="T385" s="296"/>
      <c r="U385" s="15"/>
      <c r="V385" s="15"/>
      <c r="W385" s="15"/>
      <c r="X385" s="15"/>
      <c r="Y385" s="15"/>
      <c r="Z385" s="15"/>
      <c r="AA385" s="15"/>
      <c r="AB385" s="15"/>
      <c r="AC385" s="15"/>
      <c r="AD385" s="15"/>
      <c r="AE385" s="15"/>
      <c r="AT385" s="297" t="s">
        <v>199</v>
      </c>
      <c r="AU385" s="297" t="s">
        <v>85</v>
      </c>
      <c r="AV385" s="15" t="s">
        <v>234</v>
      </c>
      <c r="AW385" s="15" t="s">
        <v>32</v>
      </c>
      <c r="AX385" s="15" t="s">
        <v>83</v>
      </c>
      <c r="AY385" s="297" t="s">
        <v>195</v>
      </c>
    </row>
    <row r="386" s="2" customFormat="1" ht="16.5" customHeight="1">
      <c r="A386" s="39"/>
      <c r="B386" s="40"/>
      <c r="C386" s="262" t="s">
        <v>397</v>
      </c>
      <c r="D386" s="262" t="s">
        <v>224</v>
      </c>
      <c r="E386" s="263" t="s">
        <v>4698</v>
      </c>
      <c r="F386" s="264" t="s">
        <v>4699</v>
      </c>
      <c r="G386" s="265" t="s">
        <v>1804</v>
      </c>
      <c r="H386" s="266">
        <v>1</v>
      </c>
      <c r="I386" s="267"/>
      <c r="J386" s="268">
        <f>ROUND(I386*H386,2)</f>
        <v>0</v>
      </c>
      <c r="K386" s="264" t="s">
        <v>1412</v>
      </c>
      <c r="L386" s="269"/>
      <c r="M386" s="270" t="s">
        <v>1</v>
      </c>
      <c r="N386" s="271" t="s">
        <v>41</v>
      </c>
      <c r="O386" s="92"/>
      <c r="P386" s="209">
        <f>O386*H386</f>
        <v>0</v>
      </c>
      <c r="Q386" s="209">
        <v>0.0022000000000000001</v>
      </c>
      <c r="R386" s="209">
        <f>Q386*H386</f>
        <v>0.0022000000000000001</v>
      </c>
      <c r="S386" s="209">
        <v>0</v>
      </c>
      <c r="T386" s="210">
        <f>S386*H386</f>
        <v>0</v>
      </c>
      <c r="U386" s="39"/>
      <c r="V386" s="39"/>
      <c r="W386" s="39"/>
      <c r="X386" s="39"/>
      <c r="Y386" s="39"/>
      <c r="Z386" s="39"/>
      <c r="AA386" s="39"/>
      <c r="AB386" s="39"/>
      <c r="AC386" s="39"/>
      <c r="AD386" s="39"/>
      <c r="AE386" s="39"/>
      <c r="AR386" s="211" t="s">
        <v>253</v>
      </c>
      <c r="AT386" s="211" t="s">
        <v>224</v>
      </c>
      <c r="AU386" s="211" t="s">
        <v>85</v>
      </c>
      <c r="AY386" s="18" t="s">
        <v>195</v>
      </c>
      <c r="BE386" s="212">
        <f>IF(N386="základní",J386,0)</f>
        <v>0</v>
      </c>
      <c r="BF386" s="212">
        <f>IF(N386="snížená",J386,0)</f>
        <v>0</v>
      </c>
      <c r="BG386" s="212">
        <f>IF(N386="zákl. přenesená",J386,0)</f>
        <v>0</v>
      </c>
      <c r="BH386" s="212">
        <f>IF(N386="sníž. přenesená",J386,0)</f>
        <v>0</v>
      </c>
      <c r="BI386" s="212">
        <f>IF(N386="nulová",J386,0)</f>
        <v>0</v>
      </c>
      <c r="BJ386" s="18" t="s">
        <v>83</v>
      </c>
      <c r="BK386" s="212">
        <f>ROUND(I386*H386,2)</f>
        <v>0</v>
      </c>
      <c r="BL386" s="18" t="s">
        <v>234</v>
      </c>
      <c r="BM386" s="211" t="s">
        <v>4700</v>
      </c>
    </row>
    <row r="387" s="2" customFormat="1" ht="16.5" customHeight="1">
      <c r="A387" s="39"/>
      <c r="B387" s="40"/>
      <c r="C387" s="262" t="s">
        <v>401</v>
      </c>
      <c r="D387" s="262" t="s">
        <v>224</v>
      </c>
      <c r="E387" s="263" t="s">
        <v>4701</v>
      </c>
      <c r="F387" s="264" t="s">
        <v>4702</v>
      </c>
      <c r="G387" s="265" t="s">
        <v>1804</v>
      </c>
      <c r="H387" s="266">
        <v>1</v>
      </c>
      <c r="I387" s="267"/>
      <c r="J387" s="268">
        <f>ROUND(I387*H387,2)</f>
        <v>0</v>
      </c>
      <c r="K387" s="264" t="s">
        <v>1</v>
      </c>
      <c r="L387" s="269"/>
      <c r="M387" s="270" t="s">
        <v>1</v>
      </c>
      <c r="N387" s="271" t="s">
        <v>41</v>
      </c>
      <c r="O387" s="92"/>
      <c r="P387" s="209">
        <f>O387*H387</f>
        <v>0</v>
      </c>
      <c r="Q387" s="209">
        <v>0.0022000000000000001</v>
      </c>
      <c r="R387" s="209">
        <f>Q387*H387</f>
        <v>0.0022000000000000001</v>
      </c>
      <c r="S387" s="209">
        <v>0</v>
      </c>
      <c r="T387" s="210">
        <f>S387*H387</f>
        <v>0</v>
      </c>
      <c r="U387" s="39"/>
      <c r="V387" s="39"/>
      <c r="W387" s="39"/>
      <c r="X387" s="39"/>
      <c r="Y387" s="39"/>
      <c r="Z387" s="39"/>
      <c r="AA387" s="39"/>
      <c r="AB387" s="39"/>
      <c r="AC387" s="39"/>
      <c r="AD387" s="39"/>
      <c r="AE387" s="39"/>
      <c r="AR387" s="211" t="s">
        <v>253</v>
      </c>
      <c r="AT387" s="211" t="s">
        <v>224</v>
      </c>
      <c r="AU387" s="211" t="s">
        <v>85</v>
      </c>
      <c r="AY387" s="18" t="s">
        <v>195</v>
      </c>
      <c r="BE387" s="212">
        <f>IF(N387="základní",J387,0)</f>
        <v>0</v>
      </c>
      <c r="BF387" s="212">
        <f>IF(N387="snížená",J387,0)</f>
        <v>0</v>
      </c>
      <c r="BG387" s="212">
        <f>IF(N387="zákl. přenesená",J387,0)</f>
        <v>0</v>
      </c>
      <c r="BH387" s="212">
        <f>IF(N387="sníž. přenesená",J387,0)</f>
        <v>0</v>
      </c>
      <c r="BI387" s="212">
        <f>IF(N387="nulová",J387,0)</f>
        <v>0</v>
      </c>
      <c r="BJ387" s="18" t="s">
        <v>83</v>
      </c>
      <c r="BK387" s="212">
        <f>ROUND(I387*H387,2)</f>
        <v>0</v>
      </c>
      <c r="BL387" s="18" t="s">
        <v>234</v>
      </c>
      <c r="BM387" s="211" t="s">
        <v>4703</v>
      </c>
    </row>
    <row r="388" s="13" customFormat="1" ht="22.8" customHeight="1">
      <c r="A388" s="13"/>
      <c r="B388" s="248"/>
      <c r="C388" s="249"/>
      <c r="D388" s="250" t="s">
        <v>75</v>
      </c>
      <c r="E388" s="285" t="s">
        <v>1995</v>
      </c>
      <c r="F388" s="285" t="s">
        <v>1996</v>
      </c>
      <c r="G388" s="249"/>
      <c r="H388" s="249"/>
      <c r="I388" s="252"/>
      <c r="J388" s="286">
        <f>BK388</f>
        <v>0</v>
      </c>
      <c r="K388" s="249"/>
      <c r="L388" s="254"/>
      <c r="M388" s="255"/>
      <c r="N388" s="256"/>
      <c r="O388" s="256"/>
      <c r="P388" s="257">
        <f>P389</f>
        <v>0</v>
      </c>
      <c r="Q388" s="256"/>
      <c r="R388" s="257">
        <f>R389</f>
        <v>0</v>
      </c>
      <c r="S388" s="256"/>
      <c r="T388" s="258">
        <f>T389</f>
        <v>0</v>
      </c>
      <c r="U388" s="13"/>
      <c r="V388" s="13"/>
      <c r="W388" s="13"/>
      <c r="X388" s="13"/>
      <c r="Y388" s="13"/>
      <c r="Z388" s="13"/>
      <c r="AA388" s="13"/>
      <c r="AB388" s="13"/>
      <c r="AC388" s="13"/>
      <c r="AD388" s="13"/>
      <c r="AE388" s="13"/>
      <c r="AR388" s="259" t="s">
        <v>83</v>
      </c>
      <c r="AT388" s="260" t="s">
        <v>75</v>
      </c>
      <c r="AU388" s="260" t="s">
        <v>83</v>
      </c>
      <c r="AY388" s="259" t="s">
        <v>195</v>
      </c>
      <c r="BK388" s="261">
        <f>BK389</f>
        <v>0</v>
      </c>
    </row>
    <row r="389" s="2" customFormat="1" ht="24.15" customHeight="1">
      <c r="A389" s="39"/>
      <c r="B389" s="40"/>
      <c r="C389" s="200" t="s">
        <v>404</v>
      </c>
      <c r="D389" s="200" t="s">
        <v>191</v>
      </c>
      <c r="E389" s="201" t="s">
        <v>1997</v>
      </c>
      <c r="F389" s="202" t="s">
        <v>1998</v>
      </c>
      <c r="G389" s="203" t="s">
        <v>1628</v>
      </c>
      <c r="H389" s="204">
        <v>5.4850000000000003</v>
      </c>
      <c r="I389" s="205"/>
      <c r="J389" s="206">
        <f>ROUND(I389*H389,2)</f>
        <v>0</v>
      </c>
      <c r="K389" s="202" t="s">
        <v>1412</v>
      </c>
      <c r="L389" s="45"/>
      <c r="M389" s="207" t="s">
        <v>1</v>
      </c>
      <c r="N389" s="208" t="s">
        <v>41</v>
      </c>
      <c r="O389" s="92"/>
      <c r="P389" s="209">
        <f>O389*H389</f>
        <v>0</v>
      </c>
      <c r="Q389" s="209">
        <v>0</v>
      </c>
      <c r="R389" s="209">
        <f>Q389*H389</f>
        <v>0</v>
      </c>
      <c r="S389" s="209">
        <v>0</v>
      </c>
      <c r="T389" s="210">
        <f>S389*H389</f>
        <v>0</v>
      </c>
      <c r="U389" s="39"/>
      <c r="V389" s="39"/>
      <c r="W389" s="39"/>
      <c r="X389" s="39"/>
      <c r="Y389" s="39"/>
      <c r="Z389" s="39"/>
      <c r="AA389" s="39"/>
      <c r="AB389" s="39"/>
      <c r="AC389" s="39"/>
      <c r="AD389" s="39"/>
      <c r="AE389" s="39"/>
      <c r="AR389" s="211" t="s">
        <v>234</v>
      </c>
      <c r="AT389" s="211" t="s">
        <v>191</v>
      </c>
      <c r="AU389" s="211" t="s">
        <v>85</v>
      </c>
      <c r="AY389" s="18" t="s">
        <v>195</v>
      </c>
      <c r="BE389" s="212">
        <f>IF(N389="základní",J389,0)</f>
        <v>0</v>
      </c>
      <c r="BF389" s="212">
        <f>IF(N389="snížená",J389,0)</f>
        <v>0</v>
      </c>
      <c r="BG389" s="212">
        <f>IF(N389="zákl. přenesená",J389,0)</f>
        <v>0</v>
      </c>
      <c r="BH389" s="212">
        <f>IF(N389="sníž. přenesená",J389,0)</f>
        <v>0</v>
      </c>
      <c r="BI389" s="212">
        <f>IF(N389="nulová",J389,0)</f>
        <v>0</v>
      </c>
      <c r="BJ389" s="18" t="s">
        <v>83</v>
      </c>
      <c r="BK389" s="212">
        <f>ROUND(I389*H389,2)</f>
        <v>0</v>
      </c>
      <c r="BL389" s="18" t="s">
        <v>234</v>
      </c>
      <c r="BM389" s="211" t="s">
        <v>4704</v>
      </c>
    </row>
    <row r="390" s="13" customFormat="1" ht="25.92" customHeight="1">
      <c r="A390" s="13"/>
      <c r="B390" s="248"/>
      <c r="C390" s="249"/>
      <c r="D390" s="250" t="s">
        <v>75</v>
      </c>
      <c r="E390" s="251" t="s">
        <v>4705</v>
      </c>
      <c r="F390" s="251" t="s">
        <v>4706</v>
      </c>
      <c r="G390" s="249"/>
      <c r="H390" s="249"/>
      <c r="I390" s="252"/>
      <c r="J390" s="253">
        <f>BK390</f>
        <v>0</v>
      </c>
      <c r="K390" s="249"/>
      <c r="L390" s="254"/>
      <c r="M390" s="255"/>
      <c r="N390" s="256"/>
      <c r="O390" s="256"/>
      <c r="P390" s="257">
        <f>P391</f>
        <v>0</v>
      </c>
      <c r="Q390" s="256"/>
      <c r="R390" s="257">
        <f>R391</f>
        <v>0.030606080000000001</v>
      </c>
      <c r="S390" s="256"/>
      <c r="T390" s="258">
        <f>T391</f>
        <v>0</v>
      </c>
      <c r="U390" s="13"/>
      <c r="V390" s="13"/>
      <c r="W390" s="13"/>
      <c r="X390" s="13"/>
      <c r="Y390" s="13"/>
      <c r="Z390" s="13"/>
      <c r="AA390" s="13"/>
      <c r="AB390" s="13"/>
      <c r="AC390" s="13"/>
      <c r="AD390" s="13"/>
      <c r="AE390" s="13"/>
      <c r="AR390" s="259" t="s">
        <v>85</v>
      </c>
      <c r="AT390" s="260" t="s">
        <v>75</v>
      </c>
      <c r="AU390" s="260" t="s">
        <v>76</v>
      </c>
      <c r="AY390" s="259" t="s">
        <v>195</v>
      </c>
      <c r="BK390" s="261">
        <f>BK391</f>
        <v>0</v>
      </c>
    </row>
    <row r="391" s="13" customFormat="1" ht="22.8" customHeight="1">
      <c r="A391" s="13"/>
      <c r="B391" s="248"/>
      <c r="C391" s="249"/>
      <c r="D391" s="250" t="s">
        <v>75</v>
      </c>
      <c r="E391" s="285" t="s">
        <v>4707</v>
      </c>
      <c r="F391" s="285" t="s">
        <v>4708</v>
      </c>
      <c r="G391" s="249"/>
      <c r="H391" s="249"/>
      <c r="I391" s="252"/>
      <c r="J391" s="286">
        <f>BK391</f>
        <v>0</v>
      </c>
      <c r="K391" s="249"/>
      <c r="L391" s="254"/>
      <c r="M391" s="255"/>
      <c r="N391" s="256"/>
      <c r="O391" s="256"/>
      <c r="P391" s="257">
        <f>SUM(P392:P428)</f>
        <v>0</v>
      </c>
      <c r="Q391" s="256"/>
      <c r="R391" s="257">
        <f>SUM(R392:R428)</f>
        <v>0.030606080000000001</v>
      </c>
      <c r="S391" s="256"/>
      <c r="T391" s="258">
        <f>SUM(T392:T428)</f>
        <v>0</v>
      </c>
      <c r="U391" s="13"/>
      <c r="V391" s="13"/>
      <c r="W391" s="13"/>
      <c r="X391" s="13"/>
      <c r="Y391" s="13"/>
      <c r="Z391" s="13"/>
      <c r="AA391" s="13"/>
      <c r="AB391" s="13"/>
      <c r="AC391" s="13"/>
      <c r="AD391" s="13"/>
      <c r="AE391" s="13"/>
      <c r="AR391" s="259" t="s">
        <v>85</v>
      </c>
      <c r="AT391" s="260" t="s">
        <v>75</v>
      </c>
      <c r="AU391" s="260" t="s">
        <v>83</v>
      </c>
      <c r="AY391" s="259" t="s">
        <v>195</v>
      </c>
      <c r="BK391" s="261">
        <f>SUM(BK392:BK428)</f>
        <v>0</v>
      </c>
    </row>
    <row r="392" s="2" customFormat="1" ht="24.15" customHeight="1">
      <c r="A392" s="39"/>
      <c r="B392" s="40"/>
      <c r="C392" s="200" t="s">
        <v>407</v>
      </c>
      <c r="D392" s="200" t="s">
        <v>191</v>
      </c>
      <c r="E392" s="201" t="s">
        <v>4709</v>
      </c>
      <c r="F392" s="202" t="s">
        <v>4710</v>
      </c>
      <c r="G392" s="203" t="s">
        <v>1411</v>
      </c>
      <c r="H392" s="204">
        <v>37.415999999999997</v>
      </c>
      <c r="I392" s="205"/>
      <c r="J392" s="206">
        <f>ROUND(I392*H392,2)</f>
        <v>0</v>
      </c>
      <c r="K392" s="202" t="s">
        <v>1412</v>
      </c>
      <c r="L392" s="45"/>
      <c r="M392" s="207" t="s">
        <v>1</v>
      </c>
      <c r="N392" s="208" t="s">
        <v>41</v>
      </c>
      <c r="O392" s="92"/>
      <c r="P392" s="209">
        <f>O392*H392</f>
        <v>0</v>
      </c>
      <c r="Q392" s="209">
        <v>0</v>
      </c>
      <c r="R392" s="209">
        <f>Q392*H392</f>
        <v>0</v>
      </c>
      <c r="S392" s="209">
        <v>0</v>
      </c>
      <c r="T392" s="210">
        <f>S392*H392</f>
        <v>0</v>
      </c>
      <c r="U392" s="39"/>
      <c r="V392" s="39"/>
      <c r="W392" s="39"/>
      <c r="X392" s="39"/>
      <c r="Y392" s="39"/>
      <c r="Z392" s="39"/>
      <c r="AA392" s="39"/>
      <c r="AB392" s="39"/>
      <c r="AC392" s="39"/>
      <c r="AD392" s="39"/>
      <c r="AE392" s="39"/>
      <c r="AR392" s="211" t="s">
        <v>284</v>
      </c>
      <c r="AT392" s="211" t="s">
        <v>191</v>
      </c>
      <c r="AU392" s="211" t="s">
        <v>85</v>
      </c>
      <c r="AY392" s="18" t="s">
        <v>195</v>
      </c>
      <c r="BE392" s="212">
        <f>IF(N392="základní",J392,0)</f>
        <v>0</v>
      </c>
      <c r="BF392" s="212">
        <f>IF(N392="snížená",J392,0)</f>
        <v>0</v>
      </c>
      <c r="BG392" s="212">
        <f>IF(N392="zákl. přenesená",J392,0)</f>
        <v>0</v>
      </c>
      <c r="BH392" s="212">
        <f>IF(N392="sníž. přenesená",J392,0)</f>
        <v>0</v>
      </c>
      <c r="BI392" s="212">
        <f>IF(N392="nulová",J392,0)</f>
        <v>0</v>
      </c>
      <c r="BJ392" s="18" t="s">
        <v>83</v>
      </c>
      <c r="BK392" s="212">
        <f>ROUND(I392*H392,2)</f>
        <v>0</v>
      </c>
      <c r="BL392" s="18" t="s">
        <v>284</v>
      </c>
      <c r="BM392" s="211" t="s">
        <v>4711</v>
      </c>
    </row>
    <row r="393" s="10" customFormat="1">
      <c r="A393" s="10"/>
      <c r="B393" s="218"/>
      <c r="C393" s="219"/>
      <c r="D393" s="213" t="s">
        <v>199</v>
      </c>
      <c r="E393" s="220" t="s">
        <v>1</v>
      </c>
      <c r="F393" s="221" t="s">
        <v>3936</v>
      </c>
      <c r="G393" s="219"/>
      <c r="H393" s="220" t="s">
        <v>1</v>
      </c>
      <c r="I393" s="222"/>
      <c r="J393" s="219"/>
      <c r="K393" s="219"/>
      <c r="L393" s="223"/>
      <c r="M393" s="224"/>
      <c r="N393" s="225"/>
      <c r="O393" s="225"/>
      <c r="P393" s="225"/>
      <c r="Q393" s="225"/>
      <c r="R393" s="225"/>
      <c r="S393" s="225"/>
      <c r="T393" s="226"/>
      <c r="U393" s="10"/>
      <c r="V393" s="10"/>
      <c r="W393" s="10"/>
      <c r="X393" s="10"/>
      <c r="Y393" s="10"/>
      <c r="Z393" s="10"/>
      <c r="AA393" s="10"/>
      <c r="AB393" s="10"/>
      <c r="AC393" s="10"/>
      <c r="AD393" s="10"/>
      <c r="AE393" s="10"/>
      <c r="AT393" s="227" t="s">
        <v>199</v>
      </c>
      <c r="AU393" s="227" t="s">
        <v>85</v>
      </c>
      <c r="AV393" s="10" t="s">
        <v>83</v>
      </c>
      <c r="AW393" s="10" t="s">
        <v>32</v>
      </c>
      <c r="AX393" s="10" t="s">
        <v>76</v>
      </c>
      <c r="AY393" s="227" t="s">
        <v>195</v>
      </c>
    </row>
    <row r="394" s="10" customFormat="1">
      <c r="A394" s="10"/>
      <c r="B394" s="218"/>
      <c r="C394" s="219"/>
      <c r="D394" s="213" t="s">
        <v>199</v>
      </c>
      <c r="E394" s="220" t="s">
        <v>1</v>
      </c>
      <c r="F394" s="221" t="s">
        <v>4524</v>
      </c>
      <c r="G394" s="219"/>
      <c r="H394" s="220" t="s">
        <v>1</v>
      </c>
      <c r="I394" s="222"/>
      <c r="J394" s="219"/>
      <c r="K394" s="219"/>
      <c r="L394" s="223"/>
      <c r="M394" s="224"/>
      <c r="N394" s="225"/>
      <c r="O394" s="225"/>
      <c r="P394" s="225"/>
      <c r="Q394" s="225"/>
      <c r="R394" s="225"/>
      <c r="S394" s="225"/>
      <c r="T394" s="226"/>
      <c r="U394" s="10"/>
      <c r="V394" s="10"/>
      <c r="W394" s="10"/>
      <c r="X394" s="10"/>
      <c r="Y394" s="10"/>
      <c r="Z394" s="10"/>
      <c r="AA394" s="10"/>
      <c r="AB394" s="10"/>
      <c r="AC394" s="10"/>
      <c r="AD394" s="10"/>
      <c r="AE394" s="10"/>
      <c r="AT394" s="227" t="s">
        <v>199</v>
      </c>
      <c r="AU394" s="227" t="s">
        <v>85</v>
      </c>
      <c r="AV394" s="10" t="s">
        <v>83</v>
      </c>
      <c r="AW394" s="10" t="s">
        <v>32</v>
      </c>
      <c r="AX394" s="10" t="s">
        <v>76</v>
      </c>
      <c r="AY394" s="227" t="s">
        <v>195</v>
      </c>
    </row>
    <row r="395" s="10" customFormat="1">
      <c r="A395" s="10"/>
      <c r="B395" s="218"/>
      <c r="C395" s="219"/>
      <c r="D395" s="213" t="s">
        <v>199</v>
      </c>
      <c r="E395" s="220" t="s">
        <v>1</v>
      </c>
      <c r="F395" s="221" t="s">
        <v>4712</v>
      </c>
      <c r="G395" s="219"/>
      <c r="H395" s="220" t="s">
        <v>1</v>
      </c>
      <c r="I395" s="222"/>
      <c r="J395" s="219"/>
      <c r="K395" s="219"/>
      <c r="L395" s="223"/>
      <c r="M395" s="224"/>
      <c r="N395" s="225"/>
      <c r="O395" s="225"/>
      <c r="P395" s="225"/>
      <c r="Q395" s="225"/>
      <c r="R395" s="225"/>
      <c r="S395" s="225"/>
      <c r="T395" s="226"/>
      <c r="U395" s="10"/>
      <c r="V395" s="10"/>
      <c r="W395" s="10"/>
      <c r="X395" s="10"/>
      <c r="Y395" s="10"/>
      <c r="Z395" s="10"/>
      <c r="AA395" s="10"/>
      <c r="AB395" s="10"/>
      <c r="AC395" s="10"/>
      <c r="AD395" s="10"/>
      <c r="AE395" s="10"/>
      <c r="AT395" s="227" t="s">
        <v>199</v>
      </c>
      <c r="AU395" s="227" t="s">
        <v>85</v>
      </c>
      <c r="AV395" s="10" t="s">
        <v>83</v>
      </c>
      <c r="AW395" s="10" t="s">
        <v>32</v>
      </c>
      <c r="AX395" s="10" t="s">
        <v>76</v>
      </c>
      <c r="AY395" s="227" t="s">
        <v>195</v>
      </c>
    </row>
    <row r="396" s="11" customFormat="1">
      <c r="A396" s="11"/>
      <c r="B396" s="228"/>
      <c r="C396" s="229"/>
      <c r="D396" s="213" t="s">
        <v>199</v>
      </c>
      <c r="E396" s="230" t="s">
        <v>1</v>
      </c>
      <c r="F396" s="231" t="s">
        <v>4713</v>
      </c>
      <c r="G396" s="229"/>
      <c r="H396" s="232">
        <v>2.1520000000000001</v>
      </c>
      <c r="I396" s="233"/>
      <c r="J396" s="229"/>
      <c r="K396" s="229"/>
      <c r="L396" s="234"/>
      <c r="M396" s="235"/>
      <c r="N396" s="236"/>
      <c r="O396" s="236"/>
      <c r="P396" s="236"/>
      <c r="Q396" s="236"/>
      <c r="R396" s="236"/>
      <c r="S396" s="236"/>
      <c r="T396" s="237"/>
      <c r="U396" s="11"/>
      <c r="V396" s="11"/>
      <c r="W396" s="11"/>
      <c r="X396" s="11"/>
      <c r="Y396" s="11"/>
      <c r="Z396" s="11"/>
      <c r="AA396" s="11"/>
      <c r="AB396" s="11"/>
      <c r="AC396" s="11"/>
      <c r="AD396" s="11"/>
      <c r="AE396" s="11"/>
      <c r="AT396" s="238" t="s">
        <v>199</v>
      </c>
      <c r="AU396" s="238" t="s">
        <v>85</v>
      </c>
      <c r="AV396" s="11" t="s">
        <v>85</v>
      </c>
      <c r="AW396" s="11" t="s">
        <v>32</v>
      </c>
      <c r="AX396" s="11" t="s">
        <v>76</v>
      </c>
      <c r="AY396" s="238" t="s">
        <v>195</v>
      </c>
    </row>
    <row r="397" s="11" customFormat="1">
      <c r="A397" s="11"/>
      <c r="B397" s="228"/>
      <c r="C397" s="229"/>
      <c r="D397" s="213" t="s">
        <v>199</v>
      </c>
      <c r="E397" s="230" t="s">
        <v>1</v>
      </c>
      <c r="F397" s="231" t="s">
        <v>4656</v>
      </c>
      <c r="G397" s="229"/>
      <c r="H397" s="232">
        <v>0.80000000000000004</v>
      </c>
      <c r="I397" s="233"/>
      <c r="J397" s="229"/>
      <c r="K397" s="229"/>
      <c r="L397" s="234"/>
      <c r="M397" s="235"/>
      <c r="N397" s="236"/>
      <c r="O397" s="236"/>
      <c r="P397" s="236"/>
      <c r="Q397" s="236"/>
      <c r="R397" s="236"/>
      <c r="S397" s="236"/>
      <c r="T397" s="237"/>
      <c r="U397" s="11"/>
      <c r="V397" s="11"/>
      <c r="W397" s="11"/>
      <c r="X397" s="11"/>
      <c r="Y397" s="11"/>
      <c r="Z397" s="11"/>
      <c r="AA397" s="11"/>
      <c r="AB397" s="11"/>
      <c r="AC397" s="11"/>
      <c r="AD397" s="11"/>
      <c r="AE397" s="11"/>
      <c r="AT397" s="238" t="s">
        <v>199</v>
      </c>
      <c r="AU397" s="238" t="s">
        <v>85</v>
      </c>
      <c r="AV397" s="11" t="s">
        <v>85</v>
      </c>
      <c r="AW397" s="11" t="s">
        <v>32</v>
      </c>
      <c r="AX397" s="11" t="s">
        <v>76</v>
      </c>
      <c r="AY397" s="238" t="s">
        <v>195</v>
      </c>
    </row>
    <row r="398" s="11" customFormat="1">
      <c r="A398" s="11"/>
      <c r="B398" s="228"/>
      <c r="C398" s="229"/>
      <c r="D398" s="213" t="s">
        <v>199</v>
      </c>
      <c r="E398" s="230" t="s">
        <v>1</v>
      </c>
      <c r="F398" s="231" t="s">
        <v>4714</v>
      </c>
      <c r="G398" s="229"/>
      <c r="H398" s="232">
        <v>5.2560000000000002</v>
      </c>
      <c r="I398" s="233"/>
      <c r="J398" s="229"/>
      <c r="K398" s="229"/>
      <c r="L398" s="234"/>
      <c r="M398" s="235"/>
      <c r="N398" s="236"/>
      <c r="O398" s="236"/>
      <c r="P398" s="236"/>
      <c r="Q398" s="236"/>
      <c r="R398" s="236"/>
      <c r="S398" s="236"/>
      <c r="T398" s="237"/>
      <c r="U398" s="11"/>
      <c r="V398" s="11"/>
      <c r="W398" s="11"/>
      <c r="X398" s="11"/>
      <c r="Y398" s="11"/>
      <c r="Z398" s="11"/>
      <c r="AA398" s="11"/>
      <c r="AB398" s="11"/>
      <c r="AC398" s="11"/>
      <c r="AD398" s="11"/>
      <c r="AE398" s="11"/>
      <c r="AT398" s="238" t="s">
        <v>199</v>
      </c>
      <c r="AU398" s="238" t="s">
        <v>85</v>
      </c>
      <c r="AV398" s="11" t="s">
        <v>85</v>
      </c>
      <c r="AW398" s="11" t="s">
        <v>32</v>
      </c>
      <c r="AX398" s="11" t="s">
        <v>76</v>
      </c>
      <c r="AY398" s="238" t="s">
        <v>195</v>
      </c>
    </row>
    <row r="399" s="16" customFormat="1">
      <c r="A399" s="16"/>
      <c r="B399" s="298"/>
      <c r="C399" s="299"/>
      <c r="D399" s="213" t="s">
        <v>199</v>
      </c>
      <c r="E399" s="300" t="s">
        <v>1</v>
      </c>
      <c r="F399" s="301" t="s">
        <v>1498</v>
      </c>
      <c r="G399" s="299"/>
      <c r="H399" s="302">
        <v>8.2080000000000002</v>
      </c>
      <c r="I399" s="303"/>
      <c r="J399" s="299"/>
      <c r="K399" s="299"/>
      <c r="L399" s="304"/>
      <c r="M399" s="305"/>
      <c r="N399" s="306"/>
      <c r="O399" s="306"/>
      <c r="P399" s="306"/>
      <c r="Q399" s="306"/>
      <c r="R399" s="306"/>
      <c r="S399" s="306"/>
      <c r="T399" s="307"/>
      <c r="U399" s="16"/>
      <c r="V399" s="16"/>
      <c r="W399" s="16"/>
      <c r="X399" s="16"/>
      <c r="Y399" s="16"/>
      <c r="Z399" s="16"/>
      <c r="AA399" s="16"/>
      <c r="AB399" s="16"/>
      <c r="AC399" s="16"/>
      <c r="AD399" s="16"/>
      <c r="AE399" s="16"/>
      <c r="AT399" s="308" t="s">
        <v>199</v>
      </c>
      <c r="AU399" s="308" t="s">
        <v>85</v>
      </c>
      <c r="AV399" s="16" t="s">
        <v>229</v>
      </c>
      <c r="AW399" s="16" t="s">
        <v>32</v>
      </c>
      <c r="AX399" s="16" t="s">
        <v>76</v>
      </c>
      <c r="AY399" s="308" t="s">
        <v>195</v>
      </c>
    </row>
    <row r="400" s="10" customFormat="1">
      <c r="A400" s="10"/>
      <c r="B400" s="218"/>
      <c r="C400" s="219"/>
      <c r="D400" s="213" t="s">
        <v>199</v>
      </c>
      <c r="E400" s="220" t="s">
        <v>1</v>
      </c>
      <c r="F400" s="221" t="s">
        <v>4526</v>
      </c>
      <c r="G400" s="219"/>
      <c r="H400" s="220" t="s">
        <v>1</v>
      </c>
      <c r="I400" s="222"/>
      <c r="J400" s="219"/>
      <c r="K400" s="219"/>
      <c r="L400" s="223"/>
      <c r="M400" s="224"/>
      <c r="N400" s="225"/>
      <c r="O400" s="225"/>
      <c r="P400" s="225"/>
      <c r="Q400" s="225"/>
      <c r="R400" s="225"/>
      <c r="S400" s="225"/>
      <c r="T400" s="226"/>
      <c r="U400" s="10"/>
      <c r="V400" s="10"/>
      <c r="W400" s="10"/>
      <c r="X400" s="10"/>
      <c r="Y400" s="10"/>
      <c r="Z400" s="10"/>
      <c r="AA400" s="10"/>
      <c r="AB400" s="10"/>
      <c r="AC400" s="10"/>
      <c r="AD400" s="10"/>
      <c r="AE400" s="10"/>
      <c r="AT400" s="227" t="s">
        <v>199</v>
      </c>
      <c r="AU400" s="227" t="s">
        <v>85</v>
      </c>
      <c r="AV400" s="10" t="s">
        <v>83</v>
      </c>
      <c r="AW400" s="10" t="s">
        <v>32</v>
      </c>
      <c r="AX400" s="10" t="s">
        <v>76</v>
      </c>
      <c r="AY400" s="227" t="s">
        <v>195</v>
      </c>
    </row>
    <row r="401" s="10" customFormat="1">
      <c r="A401" s="10"/>
      <c r="B401" s="218"/>
      <c r="C401" s="219"/>
      <c r="D401" s="213" t="s">
        <v>199</v>
      </c>
      <c r="E401" s="220" t="s">
        <v>1</v>
      </c>
      <c r="F401" s="221" t="s">
        <v>4712</v>
      </c>
      <c r="G401" s="219"/>
      <c r="H401" s="220" t="s">
        <v>1</v>
      </c>
      <c r="I401" s="222"/>
      <c r="J401" s="219"/>
      <c r="K401" s="219"/>
      <c r="L401" s="223"/>
      <c r="M401" s="224"/>
      <c r="N401" s="225"/>
      <c r="O401" s="225"/>
      <c r="P401" s="225"/>
      <c r="Q401" s="225"/>
      <c r="R401" s="225"/>
      <c r="S401" s="225"/>
      <c r="T401" s="226"/>
      <c r="U401" s="10"/>
      <c r="V401" s="10"/>
      <c r="W401" s="10"/>
      <c r="X401" s="10"/>
      <c r="Y401" s="10"/>
      <c r="Z401" s="10"/>
      <c r="AA401" s="10"/>
      <c r="AB401" s="10"/>
      <c r="AC401" s="10"/>
      <c r="AD401" s="10"/>
      <c r="AE401" s="10"/>
      <c r="AT401" s="227" t="s">
        <v>199</v>
      </c>
      <c r="AU401" s="227" t="s">
        <v>85</v>
      </c>
      <c r="AV401" s="10" t="s">
        <v>83</v>
      </c>
      <c r="AW401" s="10" t="s">
        <v>32</v>
      </c>
      <c r="AX401" s="10" t="s">
        <v>76</v>
      </c>
      <c r="AY401" s="227" t="s">
        <v>195</v>
      </c>
    </row>
    <row r="402" s="11" customFormat="1">
      <c r="A402" s="11"/>
      <c r="B402" s="228"/>
      <c r="C402" s="229"/>
      <c r="D402" s="213" t="s">
        <v>199</v>
      </c>
      <c r="E402" s="230" t="s">
        <v>1</v>
      </c>
      <c r="F402" s="231" t="s">
        <v>4715</v>
      </c>
      <c r="G402" s="229"/>
      <c r="H402" s="232">
        <v>1.4450000000000001</v>
      </c>
      <c r="I402" s="233"/>
      <c r="J402" s="229"/>
      <c r="K402" s="229"/>
      <c r="L402" s="234"/>
      <c r="M402" s="235"/>
      <c r="N402" s="236"/>
      <c r="O402" s="236"/>
      <c r="P402" s="236"/>
      <c r="Q402" s="236"/>
      <c r="R402" s="236"/>
      <c r="S402" s="236"/>
      <c r="T402" s="237"/>
      <c r="U402" s="11"/>
      <c r="V402" s="11"/>
      <c r="W402" s="11"/>
      <c r="X402" s="11"/>
      <c r="Y402" s="11"/>
      <c r="Z402" s="11"/>
      <c r="AA402" s="11"/>
      <c r="AB402" s="11"/>
      <c r="AC402" s="11"/>
      <c r="AD402" s="11"/>
      <c r="AE402" s="11"/>
      <c r="AT402" s="238" t="s">
        <v>199</v>
      </c>
      <c r="AU402" s="238" t="s">
        <v>85</v>
      </c>
      <c r="AV402" s="11" t="s">
        <v>85</v>
      </c>
      <c r="AW402" s="11" t="s">
        <v>32</v>
      </c>
      <c r="AX402" s="11" t="s">
        <v>76</v>
      </c>
      <c r="AY402" s="238" t="s">
        <v>195</v>
      </c>
    </row>
    <row r="403" s="11" customFormat="1">
      <c r="A403" s="11"/>
      <c r="B403" s="228"/>
      <c r="C403" s="229"/>
      <c r="D403" s="213" t="s">
        <v>199</v>
      </c>
      <c r="E403" s="230" t="s">
        <v>1</v>
      </c>
      <c r="F403" s="231" t="s">
        <v>4656</v>
      </c>
      <c r="G403" s="229"/>
      <c r="H403" s="232">
        <v>0.80000000000000004</v>
      </c>
      <c r="I403" s="233"/>
      <c r="J403" s="229"/>
      <c r="K403" s="229"/>
      <c r="L403" s="234"/>
      <c r="M403" s="235"/>
      <c r="N403" s="236"/>
      <c r="O403" s="236"/>
      <c r="P403" s="236"/>
      <c r="Q403" s="236"/>
      <c r="R403" s="236"/>
      <c r="S403" s="236"/>
      <c r="T403" s="237"/>
      <c r="U403" s="11"/>
      <c r="V403" s="11"/>
      <c r="W403" s="11"/>
      <c r="X403" s="11"/>
      <c r="Y403" s="11"/>
      <c r="Z403" s="11"/>
      <c r="AA403" s="11"/>
      <c r="AB403" s="11"/>
      <c r="AC403" s="11"/>
      <c r="AD403" s="11"/>
      <c r="AE403" s="11"/>
      <c r="AT403" s="238" t="s">
        <v>199</v>
      </c>
      <c r="AU403" s="238" t="s">
        <v>85</v>
      </c>
      <c r="AV403" s="11" t="s">
        <v>85</v>
      </c>
      <c r="AW403" s="11" t="s">
        <v>32</v>
      </c>
      <c r="AX403" s="11" t="s">
        <v>76</v>
      </c>
      <c r="AY403" s="238" t="s">
        <v>195</v>
      </c>
    </row>
    <row r="404" s="11" customFormat="1">
      <c r="A404" s="11"/>
      <c r="B404" s="228"/>
      <c r="C404" s="229"/>
      <c r="D404" s="213" t="s">
        <v>199</v>
      </c>
      <c r="E404" s="230" t="s">
        <v>1</v>
      </c>
      <c r="F404" s="231" t="s">
        <v>4716</v>
      </c>
      <c r="G404" s="229"/>
      <c r="H404" s="232">
        <v>2.0190000000000001</v>
      </c>
      <c r="I404" s="233"/>
      <c r="J404" s="229"/>
      <c r="K404" s="229"/>
      <c r="L404" s="234"/>
      <c r="M404" s="235"/>
      <c r="N404" s="236"/>
      <c r="O404" s="236"/>
      <c r="P404" s="236"/>
      <c r="Q404" s="236"/>
      <c r="R404" s="236"/>
      <c r="S404" s="236"/>
      <c r="T404" s="237"/>
      <c r="U404" s="11"/>
      <c r="V404" s="11"/>
      <c r="W404" s="11"/>
      <c r="X404" s="11"/>
      <c r="Y404" s="11"/>
      <c r="Z404" s="11"/>
      <c r="AA404" s="11"/>
      <c r="AB404" s="11"/>
      <c r="AC404" s="11"/>
      <c r="AD404" s="11"/>
      <c r="AE404" s="11"/>
      <c r="AT404" s="238" t="s">
        <v>199</v>
      </c>
      <c r="AU404" s="238" t="s">
        <v>85</v>
      </c>
      <c r="AV404" s="11" t="s">
        <v>85</v>
      </c>
      <c r="AW404" s="11" t="s">
        <v>32</v>
      </c>
      <c r="AX404" s="11" t="s">
        <v>76</v>
      </c>
      <c r="AY404" s="238" t="s">
        <v>195</v>
      </c>
    </row>
    <row r="405" s="16" customFormat="1">
      <c r="A405" s="16"/>
      <c r="B405" s="298"/>
      <c r="C405" s="299"/>
      <c r="D405" s="213" t="s">
        <v>199</v>
      </c>
      <c r="E405" s="300" t="s">
        <v>1</v>
      </c>
      <c r="F405" s="301" t="s">
        <v>1498</v>
      </c>
      <c r="G405" s="299"/>
      <c r="H405" s="302">
        <v>4.2640000000000002</v>
      </c>
      <c r="I405" s="303"/>
      <c r="J405" s="299"/>
      <c r="K405" s="299"/>
      <c r="L405" s="304"/>
      <c r="M405" s="305"/>
      <c r="N405" s="306"/>
      <c r="O405" s="306"/>
      <c r="P405" s="306"/>
      <c r="Q405" s="306"/>
      <c r="R405" s="306"/>
      <c r="S405" s="306"/>
      <c r="T405" s="307"/>
      <c r="U405" s="16"/>
      <c r="V405" s="16"/>
      <c r="W405" s="16"/>
      <c r="X405" s="16"/>
      <c r="Y405" s="16"/>
      <c r="Z405" s="16"/>
      <c r="AA405" s="16"/>
      <c r="AB405" s="16"/>
      <c r="AC405" s="16"/>
      <c r="AD405" s="16"/>
      <c r="AE405" s="16"/>
      <c r="AT405" s="308" t="s">
        <v>199</v>
      </c>
      <c r="AU405" s="308" t="s">
        <v>85</v>
      </c>
      <c r="AV405" s="16" t="s">
        <v>229</v>
      </c>
      <c r="AW405" s="16" t="s">
        <v>32</v>
      </c>
      <c r="AX405" s="16" t="s">
        <v>76</v>
      </c>
      <c r="AY405" s="308" t="s">
        <v>195</v>
      </c>
    </row>
    <row r="406" s="15" customFormat="1">
      <c r="A406" s="15"/>
      <c r="B406" s="287"/>
      <c r="C406" s="288"/>
      <c r="D406" s="213" t="s">
        <v>199</v>
      </c>
      <c r="E406" s="289" t="s">
        <v>1</v>
      </c>
      <c r="F406" s="290" t="s">
        <v>1422</v>
      </c>
      <c r="G406" s="288"/>
      <c r="H406" s="291">
        <v>12.472</v>
      </c>
      <c r="I406" s="292"/>
      <c r="J406" s="288"/>
      <c r="K406" s="288"/>
      <c r="L406" s="293"/>
      <c r="M406" s="294"/>
      <c r="N406" s="295"/>
      <c r="O406" s="295"/>
      <c r="P406" s="295"/>
      <c r="Q406" s="295"/>
      <c r="R406" s="295"/>
      <c r="S406" s="295"/>
      <c r="T406" s="296"/>
      <c r="U406" s="15"/>
      <c r="V406" s="15"/>
      <c r="W406" s="15"/>
      <c r="X406" s="15"/>
      <c r="Y406" s="15"/>
      <c r="Z406" s="15"/>
      <c r="AA406" s="15"/>
      <c r="AB406" s="15"/>
      <c r="AC406" s="15"/>
      <c r="AD406" s="15"/>
      <c r="AE406" s="15"/>
      <c r="AT406" s="297" t="s">
        <v>199</v>
      </c>
      <c r="AU406" s="297" t="s">
        <v>85</v>
      </c>
      <c r="AV406" s="15" t="s">
        <v>234</v>
      </c>
      <c r="AW406" s="15" t="s">
        <v>32</v>
      </c>
      <c r="AX406" s="15" t="s">
        <v>83</v>
      </c>
      <c r="AY406" s="297" t="s">
        <v>195</v>
      </c>
    </row>
    <row r="407" s="11" customFormat="1">
      <c r="A407" s="11"/>
      <c r="B407" s="228"/>
      <c r="C407" s="229"/>
      <c r="D407" s="213" t="s">
        <v>199</v>
      </c>
      <c r="E407" s="229"/>
      <c r="F407" s="231" t="s">
        <v>4717</v>
      </c>
      <c r="G407" s="229"/>
      <c r="H407" s="232">
        <v>37.415999999999997</v>
      </c>
      <c r="I407" s="233"/>
      <c r="J407" s="229"/>
      <c r="K407" s="229"/>
      <c r="L407" s="234"/>
      <c r="M407" s="235"/>
      <c r="N407" s="236"/>
      <c r="O407" s="236"/>
      <c r="P407" s="236"/>
      <c r="Q407" s="236"/>
      <c r="R407" s="236"/>
      <c r="S407" s="236"/>
      <c r="T407" s="237"/>
      <c r="U407" s="11"/>
      <c r="V407" s="11"/>
      <c r="W407" s="11"/>
      <c r="X407" s="11"/>
      <c r="Y407" s="11"/>
      <c r="Z407" s="11"/>
      <c r="AA407" s="11"/>
      <c r="AB407" s="11"/>
      <c r="AC407" s="11"/>
      <c r="AD407" s="11"/>
      <c r="AE407" s="11"/>
      <c r="AT407" s="238" t="s">
        <v>199</v>
      </c>
      <c r="AU407" s="238" t="s">
        <v>85</v>
      </c>
      <c r="AV407" s="11" t="s">
        <v>85</v>
      </c>
      <c r="AW407" s="11" t="s">
        <v>4</v>
      </c>
      <c r="AX407" s="11" t="s">
        <v>83</v>
      </c>
      <c r="AY407" s="238" t="s">
        <v>195</v>
      </c>
    </row>
    <row r="408" s="2" customFormat="1" ht="16.5" customHeight="1">
      <c r="A408" s="39"/>
      <c r="B408" s="40"/>
      <c r="C408" s="262" t="s">
        <v>410</v>
      </c>
      <c r="D408" s="262" t="s">
        <v>224</v>
      </c>
      <c r="E408" s="263" t="s">
        <v>4718</v>
      </c>
      <c r="F408" s="264" t="s">
        <v>4719</v>
      </c>
      <c r="G408" s="265" t="s">
        <v>1628</v>
      </c>
      <c r="H408" s="266">
        <v>0.012</v>
      </c>
      <c r="I408" s="267"/>
      <c r="J408" s="268">
        <f>ROUND(I408*H408,2)</f>
        <v>0</v>
      </c>
      <c r="K408" s="264" t="s">
        <v>1412</v>
      </c>
      <c r="L408" s="269"/>
      <c r="M408" s="270" t="s">
        <v>1</v>
      </c>
      <c r="N408" s="271" t="s">
        <v>41</v>
      </c>
      <c r="O408" s="92"/>
      <c r="P408" s="209">
        <f>O408*H408</f>
        <v>0</v>
      </c>
      <c r="Q408" s="209">
        <v>1</v>
      </c>
      <c r="R408" s="209">
        <f>Q408*H408</f>
        <v>0.012</v>
      </c>
      <c r="S408" s="209">
        <v>0</v>
      </c>
      <c r="T408" s="210">
        <f>S408*H408</f>
        <v>0</v>
      </c>
      <c r="U408" s="39"/>
      <c r="V408" s="39"/>
      <c r="W408" s="39"/>
      <c r="X408" s="39"/>
      <c r="Y408" s="39"/>
      <c r="Z408" s="39"/>
      <c r="AA408" s="39"/>
      <c r="AB408" s="39"/>
      <c r="AC408" s="39"/>
      <c r="AD408" s="39"/>
      <c r="AE408" s="39"/>
      <c r="AR408" s="211" t="s">
        <v>349</v>
      </c>
      <c r="AT408" s="211" t="s">
        <v>224</v>
      </c>
      <c r="AU408" s="211" t="s">
        <v>85</v>
      </c>
      <c r="AY408" s="18" t="s">
        <v>195</v>
      </c>
      <c r="BE408" s="212">
        <f>IF(N408="základní",J408,0)</f>
        <v>0</v>
      </c>
      <c r="BF408" s="212">
        <f>IF(N408="snížená",J408,0)</f>
        <v>0</v>
      </c>
      <c r="BG408" s="212">
        <f>IF(N408="zákl. přenesená",J408,0)</f>
        <v>0</v>
      </c>
      <c r="BH408" s="212">
        <f>IF(N408="sníž. přenesená",J408,0)</f>
        <v>0</v>
      </c>
      <c r="BI408" s="212">
        <f>IF(N408="nulová",J408,0)</f>
        <v>0</v>
      </c>
      <c r="BJ408" s="18" t="s">
        <v>83</v>
      </c>
      <c r="BK408" s="212">
        <f>ROUND(I408*H408,2)</f>
        <v>0</v>
      </c>
      <c r="BL408" s="18" t="s">
        <v>284</v>
      </c>
      <c r="BM408" s="211" t="s">
        <v>4720</v>
      </c>
    </row>
    <row r="409" s="11" customFormat="1">
      <c r="A409" s="11"/>
      <c r="B409" s="228"/>
      <c r="C409" s="229"/>
      <c r="D409" s="213" t="s">
        <v>199</v>
      </c>
      <c r="E409" s="229"/>
      <c r="F409" s="231" t="s">
        <v>4721</v>
      </c>
      <c r="G409" s="229"/>
      <c r="H409" s="232">
        <v>0.012</v>
      </c>
      <c r="I409" s="233"/>
      <c r="J409" s="229"/>
      <c r="K409" s="229"/>
      <c r="L409" s="234"/>
      <c r="M409" s="235"/>
      <c r="N409" s="236"/>
      <c r="O409" s="236"/>
      <c r="P409" s="236"/>
      <c r="Q409" s="236"/>
      <c r="R409" s="236"/>
      <c r="S409" s="236"/>
      <c r="T409" s="237"/>
      <c r="U409" s="11"/>
      <c r="V409" s="11"/>
      <c r="W409" s="11"/>
      <c r="X409" s="11"/>
      <c r="Y409" s="11"/>
      <c r="Z409" s="11"/>
      <c r="AA409" s="11"/>
      <c r="AB409" s="11"/>
      <c r="AC409" s="11"/>
      <c r="AD409" s="11"/>
      <c r="AE409" s="11"/>
      <c r="AT409" s="238" t="s">
        <v>199</v>
      </c>
      <c r="AU409" s="238" t="s">
        <v>85</v>
      </c>
      <c r="AV409" s="11" t="s">
        <v>85</v>
      </c>
      <c r="AW409" s="11" t="s">
        <v>4</v>
      </c>
      <c r="AX409" s="11" t="s">
        <v>83</v>
      </c>
      <c r="AY409" s="238" t="s">
        <v>195</v>
      </c>
    </row>
    <row r="410" s="2" customFormat="1" ht="24.15" customHeight="1">
      <c r="A410" s="39"/>
      <c r="B410" s="40"/>
      <c r="C410" s="200" t="s">
        <v>413</v>
      </c>
      <c r="D410" s="200" t="s">
        <v>191</v>
      </c>
      <c r="E410" s="201" t="s">
        <v>4722</v>
      </c>
      <c r="F410" s="202" t="s">
        <v>4723</v>
      </c>
      <c r="G410" s="203" t="s">
        <v>1411</v>
      </c>
      <c r="H410" s="204">
        <v>24.943999999999999</v>
      </c>
      <c r="I410" s="205"/>
      <c r="J410" s="206">
        <f>ROUND(I410*H410,2)</f>
        <v>0</v>
      </c>
      <c r="K410" s="202" t="s">
        <v>1412</v>
      </c>
      <c r="L410" s="45"/>
      <c r="M410" s="207" t="s">
        <v>1</v>
      </c>
      <c r="N410" s="208" t="s">
        <v>41</v>
      </c>
      <c r="O410" s="92"/>
      <c r="P410" s="209">
        <f>O410*H410</f>
        <v>0</v>
      </c>
      <c r="Q410" s="209">
        <v>0</v>
      </c>
      <c r="R410" s="209">
        <f>Q410*H410</f>
        <v>0</v>
      </c>
      <c r="S410" s="209">
        <v>0</v>
      </c>
      <c r="T410" s="210">
        <f>S410*H410</f>
        <v>0</v>
      </c>
      <c r="U410" s="39"/>
      <c r="V410" s="39"/>
      <c r="W410" s="39"/>
      <c r="X410" s="39"/>
      <c r="Y410" s="39"/>
      <c r="Z410" s="39"/>
      <c r="AA410" s="39"/>
      <c r="AB410" s="39"/>
      <c r="AC410" s="39"/>
      <c r="AD410" s="39"/>
      <c r="AE410" s="39"/>
      <c r="AR410" s="211" t="s">
        <v>284</v>
      </c>
      <c r="AT410" s="211" t="s">
        <v>191</v>
      </c>
      <c r="AU410" s="211" t="s">
        <v>85</v>
      </c>
      <c r="AY410" s="18" t="s">
        <v>195</v>
      </c>
      <c r="BE410" s="212">
        <f>IF(N410="základní",J410,0)</f>
        <v>0</v>
      </c>
      <c r="BF410" s="212">
        <f>IF(N410="snížená",J410,0)</f>
        <v>0</v>
      </c>
      <c r="BG410" s="212">
        <f>IF(N410="zákl. přenesená",J410,0)</f>
        <v>0</v>
      </c>
      <c r="BH410" s="212">
        <f>IF(N410="sníž. přenesená",J410,0)</f>
        <v>0</v>
      </c>
      <c r="BI410" s="212">
        <f>IF(N410="nulová",J410,0)</f>
        <v>0</v>
      </c>
      <c r="BJ410" s="18" t="s">
        <v>83</v>
      </c>
      <c r="BK410" s="212">
        <f>ROUND(I410*H410,2)</f>
        <v>0</v>
      </c>
      <c r="BL410" s="18" t="s">
        <v>284</v>
      </c>
      <c r="BM410" s="211" t="s">
        <v>4724</v>
      </c>
    </row>
    <row r="411" s="10" customFormat="1">
      <c r="A411" s="10"/>
      <c r="B411" s="218"/>
      <c r="C411" s="219"/>
      <c r="D411" s="213" t="s">
        <v>199</v>
      </c>
      <c r="E411" s="220" t="s">
        <v>1</v>
      </c>
      <c r="F411" s="221" t="s">
        <v>3936</v>
      </c>
      <c r="G411" s="219"/>
      <c r="H411" s="220" t="s">
        <v>1</v>
      </c>
      <c r="I411" s="222"/>
      <c r="J411" s="219"/>
      <c r="K411" s="219"/>
      <c r="L411" s="223"/>
      <c r="M411" s="224"/>
      <c r="N411" s="225"/>
      <c r="O411" s="225"/>
      <c r="P411" s="225"/>
      <c r="Q411" s="225"/>
      <c r="R411" s="225"/>
      <c r="S411" s="225"/>
      <c r="T411" s="226"/>
      <c r="U411" s="10"/>
      <c r="V411" s="10"/>
      <c r="W411" s="10"/>
      <c r="X411" s="10"/>
      <c r="Y411" s="10"/>
      <c r="Z411" s="10"/>
      <c r="AA411" s="10"/>
      <c r="AB411" s="10"/>
      <c r="AC411" s="10"/>
      <c r="AD411" s="10"/>
      <c r="AE411" s="10"/>
      <c r="AT411" s="227" t="s">
        <v>199</v>
      </c>
      <c r="AU411" s="227" t="s">
        <v>85</v>
      </c>
      <c r="AV411" s="10" t="s">
        <v>83</v>
      </c>
      <c r="AW411" s="10" t="s">
        <v>32</v>
      </c>
      <c r="AX411" s="10" t="s">
        <v>76</v>
      </c>
      <c r="AY411" s="227" t="s">
        <v>195</v>
      </c>
    </row>
    <row r="412" s="10" customFormat="1">
      <c r="A412" s="10"/>
      <c r="B412" s="218"/>
      <c r="C412" s="219"/>
      <c r="D412" s="213" t="s">
        <v>199</v>
      </c>
      <c r="E412" s="220" t="s">
        <v>1</v>
      </c>
      <c r="F412" s="221" t="s">
        <v>4524</v>
      </c>
      <c r="G412" s="219"/>
      <c r="H412" s="220" t="s">
        <v>1</v>
      </c>
      <c r="I412" s="222"/>
      <c r="J412" s="219"/>
      <c r="K412" s="219"/>
      <c r="L412" s="223"/>
      <c r="M412" s="224"/>
      <c r="N412" s="225"/>
      <c r="O412" s="225"/>
      <c r="P412" s="225"/>
      <c r="Q412" s="225"/>
      <c r="R412" s="225"/>
      <c r="S412" s="225"/>
      <c r="T412" s="226"/>
      <c r="U412" s="10"/>
      <c r="V412" s="10"/>
      <c r="W412" s="10"/>
      <c r="X412" s="10"/>
      <c r="Y412" s="10"/>
      <c r="Z412" s="10"/>
      <c r="AA412" s="10"/>
      <c r="AB412" s="10"/>
      <c r="AC412" s="10"/>
      <c r="AD412" s="10"/>
      <c r="AE412" s="10"/>
      <c r="AT412" s="227" t="s">
        <v>199</v>
      </c>
      <c r="AU412" s="227" t="s">
        <v>85</v>
      </c>
      <c r="AV412" s="10" t="s">
        <v>83</v>
      </c>
      <c r="AW412" s="10" t="s">
        <v>32</v>
      </c>
      <c r="AX412" s="10" t="s">
        <v>76</v>
      </c>
      <c r="AY412" s="227" t="s">
        <v>195</v>
      </c>
    </row>
    <row r="413" s="10" customFormat="1">
      <c r="A413" s="10"/>
      <c r="B413" s="218"/>
      <c r="C413" s="219"/>
      <c r="D413" s="213" t="s">
        <v>199</v>
      </c>
      <c r="E413" s="220" t="s">
        <v>1</v>
      </c>
      <c r="F413" s="221" t="s">
        <v>4725</v>
      </c>
      <c r="G413" s="219"/>
      <c r="H413" s="220" t="s">
        <v>1</v>
      </c>
      <c r="I413" s="222"/>
      <c r="J413" s="219"/>
      <c r="K413" s="219"/>
      <c r="L413" s="223"/>
      <c r="M413" s="224"/>
      <c r="N413" s="225"/>
      <c r="O413" s="225"/>
      <c r="P413" s="225"/>
      <c r="Q413" s="225"/>
      <c r="R413" s="225"/>
      <c r="S413" s="225"/>
      <c r="T413" s="226"/>
      <c r="U413" s="10"/>
      <c r="V413" s="10"/>
      <c r="W413" s="10"/>
      <c r="X413" s="10"/>
      <c r="Y413" s="10"/>
      <c r="Z413" s="10"/>
      <c r="AA413" s="10"/>
      <c r="AB413" s="10"/>
      <c r="AC413" s="10"/>
      <c r="AD413" s="10"/>
      <c r="AE413" s="10"/>
      <c r="AT413" s="227" t="s">
        <v>199</v>
      </c>
      <c r="AU413" s="227" t="s">
        <v>85</v>
      </c>
      <c r="AV413" s="10" t="s">
        <v>83</v>
      </c>
      <c r="AW413" s="10" t="s">
        <v>32</v>
      </c>
      <c r="AX413" s="10" t="s">
        <v>76</v>
      </c>
      <c r="AY413" s="227" t="s">
        <v>195</v>
      </c>
    </row>
    <row r="414" s="11" customFormat="1">
      <c r="A414" s="11"/>
      <c r="B414" s="228"/>
      <c r="C414" s="229"/>
      <c r="D414" s="213" t="s">
        <v>199</v>
      </c>
      <c r="E414" s="230" t="s">
        <v>1</v>
      </c>
      <c r="F414" s="231" t="s">
        <v>4713</v>
      </c>
      <c r="G414" s="229"/>
      <c r="H414" s="232">
        <v>2.1520000000000001</v>
      </c>
      <c r="I414" s="233"/>
      <c r="J414" s="229"/>
      <c r="K414" s="229"/>
      <c r="L414" s="234"/>
      <c r="M414" s="235"/>
      <c r="N414" s="236"/>
      <c r="O414" s="236"/>
      <c r="P414" s="236"/>
      <c r="Q414" s="236"/>
      <c r="R414" s="236"/>
      <c r="S414" s="236"/>
      <c r="T414" s="237"/>
      <c r="U414" s="11"/>
      <c r="V414" s="11"/>
      <c r="W414" s="11"/>
      <c r="X414" s="11"/>
      <c r="Y414" s="11"/>
      <c r="Z414" s="11"/>
      <c r="AA414" s="11"/>
      <c r="AB414" s="11"/>
      <c r="AC414" s="11"/>
      <c r="AD414" s="11"/>
      <c r="AE414" s="11"/>
      <c r="AT414" s="238" t="s">
        <v>199</v>
      </c>
      <c r="AU414" s="238" t="s">
        <v>85</v>
      </c>
      <c r="AV414" s="11" t="s">
        <v>85</v>
      </c>
      <c r="AW414" s="11" t="s">
        <v>32</v>
      </c>
      <c r="AX414" s="11" t="s">
        <v>76</v>
      </c>
      <c r="AY414" s="238" t="s">
        <v>195</v>
      </c>
    </row>
    <row r="415" s="11" customFormat="1">
      <c r="A415" s="11"/>
      <c r="B415" s="228"/>
      <c r="C415" s="229"/>
      <c r="D415" s="213" t="s">
        <v>199</v>
      </c>
      <c r="E415" s="230" t="s">
        <v>1</v>
      </c>
      <c r="F415" s="231" t="s">
        <v>4656</v>
      </c>
      <c r="G415" s="229"/>
      <c r="H415" s="232">
        <v>0.80000000000000004</v>
      </c>
      <c r="I415" s="233"/>
      <c r="J415" s="229"/>
      <c r="K415" s="229"/>
      <c r="L415" s="234"/>
      <c r="M415" s="235"/>
      <c r="N415" s="236"/>
      <c r="O415" s="236"/>
      <c r="P415" s="236"/>
      <c r="Q415" s="236"/>
      <c r="R415" s="236"/>
      <c r="S415" s="236"/>
      <c r="T415" s="237"/>
      <c r="U415" s="11"/>
      <c r="V415" s="11"/>
      <c r="W415" s="11"/>
      <c r="X415" s="11"/>
      <c r="Y415" s="11"/>
      <c r="Z415" s="11"/>
      <c r="AA415" s="11"/>
      <c r="AB415" s="11"/>
      <c r="AC415" s="11"/>
      <c r="AD415" s="11"/>
      <c r="AE415" s="11"/>
      <c r="AT415" s="238" t="s">
        <v>199</v>
      </c>
      <c r="AU415" s="238" t="s">
        <v>85</v>
      </c>
      <c r="AV415" s="11" t="s">
        <v>85</v>
      </c>
      <c r="AW415" s="11" t="s">
        <v>32</v>
      </c>
      <c r="AX415" s="11" t="s">
        <v>76</v>
      </c>
      <c r="AY415" s="238" t="s">
        <v>195</v>
      </c>
    </row>
    <row r="416" s="11" customFormat="1">
      <c r="A416" s="11"/>
      <c r="B416" s="228"/>
      <c r="C416" s="229"/>
      <c r="D416" s="213" t="s">
        <v>199</v>
      </c>
      <c r="E416" s="230" t="s">
        <v>1</v>
      </c>
      <c r="F416" s="231" t="s">
        <v>4714</v>
      </c>
      <c r="G416" s="229"/>
      <c r="H416" s="232">
        <v>5.2560000000000002</v>
      </c>
      <c r="I416" s="233"/>
      <c r="J416" s="229"/>
      <c r="K416" s="229"/>
      <c r="L416" s="234"/>
      <c r="M416" s="235"/>
      <c r="N416" s="236"/>
      <c r="O416" s="236"/>
      <c r="P416" s="236"/>
      <c r="Q416" s="236"/>
      <c r="R416" s="236"/>
      <c r="S416" s="236"/>
      <c r="T416" s="237"/>
      <c r="U416" s="11"/>
      <c r="V416" s="11"/>
      <c r="W416" s="11"/>
      <c r="X416" s="11"/>
      <c r="Y416" s="11"/>
      <c r="Z416" s="11"/>
      <c r="AA416" s="11"/>
      <c r="AB416" s="11"/>
      <c r="AC416" s="11"/>
      <c r="AD416" s="11"/>
      <c r="AE416" s="11"/>
      <c r="AT416" s="238" t="s">
        <v>199</v>
      </c>
      <c r="AU416" s="238" t="s">
        <v>85</v>
      </c>
      <c r="AV416" s="11" t="s">
        <v>85</v>
      </c>
      <c r="AW416" s="11" t="s">
        <v>32</v>
      </c>
      <c r="AX416" s="11" t="s">
        <v>76</v>
      </c>
      <c r="AY416" s="238" t="s">
        <v>195</v>
      </c>
    </row>
    <row r="417" s="16" customFormat="1">
      <c r="A417" s="16"/>
      <c r="B417" s="298"/>
      <c r="C417" s="299"/>
      <c r="D417" s="213" t="s">
        <v>199</v>
      </c>
      <c r="E417" s="300" t="s">
        <v>1</v>
      </c>
      <c r="F417" s="301" t="s">
        <v>1498</v>
      </c>
      <c r="G417" s="299"/>
      <c r="H417" s="302">
        <v>8.2080000000000002</v>
      </c>
      <c r="I417" s="303"/>
      <c r="J417" s="299"/>
      <c r="K417" s="299"/>
      <c r="L417" s="304"/>
      <c r="M417" s="305"/>
      <c r="N417" s="306"/>
      <c r="O417" s="306"/>
      <c r="P417" s="306"/>
      <c r="Q417" s="306"/>
      <c r="R417" s="306"/>
      <c r="S417" s="306"/>
      <c r="T417" s="307"/>
      <c r="U417" s="16"/>
      <c r="V417" s="16"/>
      <c r="W417" s="16"/>
      <c r="X417" s="16"/>
      <c r="Y417" s="16"/>
      <c r="Z417" s="16"/>
      <c r="AA417" s="16"/>
      <c r="AB417" s="16"/>
      <c r="AC417" s="16"/>
      <c r="AD417" s="16"/>
      <c r="AE417" s="16"/>
      <c r="AT417" s="308" t="s">
        <v>199</v>
      </c>
      <c r="AU417" s="308" t="s">
        <v>85</v>
      </c>
      <c r="AV417" s="16" t="s">
        <v>229</v>
      </c>
      <c r="AW417" s="16" t="s">
        <v>32</v>
      </c>
      <c r="AX417" s="16" t="s">
        <v>76</v>
      </c>
      <c r="AY417" s="308" t="s">
        <v>195</v>
      </c>
    </row>
    <row r="418" s="10" customFormat="1">
      <c r="A418" s="10"/>
      <c r="B418" s="218"/>
      <c r="C418" s="219"/>
      <c r="D418" s="213" t="s">
        <v>199</v>
      </c>
      <c r="E418" s="220" t="s">
        <v>1</v>
      </c>
      <c r="F418" s="221" t="s">
        <v>4526</v>
      </c>
      <c r="G418" s="219"/>
      <c r="H418" s="220" t="s">
        <v>1</v>
      </c>
      <c r="I418" s="222"/>
      <c r="J418" s="219"/>
      <c r="K418" s="219"/>
      <c r="L418" s="223"/>
      <c r="M418" s="224"/>
      <c r="N418" s="225"/>
      <c r="O418" s="225"/>
      <c r="P418" s="225"/>
      <c r="Q418" s="225"/>
      <c r="R418" s="225"/>
      <c r="S418" s="225"/>
      <c r="T418" s="226"/>
      <c r="U418" s="10"/>
      <c r="V418" s="10"/>
      <c r="W418" s="10"/>
      <c r="X418" s="10"/>
      <c r="Y418" s="10"/>
      <c r="Z418" s="10"/>
      <c r="AA418" s="10"/>
      <c r="AB418" s="10"/>
      <c r="AC418" s="10"/>
      <c r="AD418" s="10"/>
      <c r="AE418" s="10"/>
      <c r="AT418" s="227" t="s">
        <v>199</v>
      </c>
      <c r="AU418" s="227" t="s">
        <v>85</v>
      </c>
      <c r="AV418" s="10" t="s">
        <v>83</v>
      </c>
      <c r="AW418" s="10" t="s">
        <v>32</v>
      </c>
      <c r="AX418" s="10" t="s">
        <v>76</v>
      </c>
      <c r="AY418" s="227" t="s">
        <v>195</v>
      </c>
    </row>
    <row r="419" s="10" customFormat="1">
      <c r="A419" s="10"/>
      <c r="B419" s="218"/>
      <c r="C419" s="219"/>
      <c r="D419" s="213" t="s">
        <v>199</v>
      </c>
      <c r="E419" s="220" t="s">
        <v>1</v>
      </c>
      <c r="F419" s="221" t="s">
        <v>4725</v>
      </c>
      <c r="G419" s="219"/>
      <c r="H419" s="220" t="s">
        <v>1</v>
      </c>
      <c r="I419" s="222"/>
      <c r="J419" s="219"/>
      <c r="K419" s="219"/>
      <c r="L419" s="223"/>
      <c r="M419" s="224"/>
      <c r="N419" s="225"/>
      <c r="O419" s="225"/>
      <c r="P419" s="225"/>
      <c r="Q419" s="225"/>
      <c r="R419" s="225"/>
      <c r="S419" s="225"/>
      <c r="T419" s="226"/>
      <c r="U419" s="10"/>
      <c r="V419" s="10"/>
      <c r="W419" s="10"/>
      <c r="X419" s="10"/>
      <c r="Y419" s="10"/>
      <c r="Z419" s="10"/>
      <c r="AA419" s="10"/>
      <c r="AB419" s="10"/>
      <c r="AC419" s="10"/>
      <c r="AD419" s="10"/>
      <c r="AE419" s="10"/>
      <c r="AT419" s="227" t="s">
        <v>199</v>
      </c>
      <c r="AU419" s="227" t="s">
        <v>85</v>
      </c>
      <c r="AV419" s="10" t="s">
        <v>83</v>
      </c>
      <c r="AW419" s="10" t="s">
        <v>32</v>
      </c>
      <c r="AX419" s="10" t="s">
        <v>76</v>
      </c>
      <c r="AY419" s="227" t="s">
        <v>195</v>
      </c>
    </row>
    <row r="420" s="11" customFormat="1">
      <c r="A420" s="11"/>
      <c r="B420" s="228"/>
      <c r="C420" s="229"/>
      <c r="D420" s="213" t="s">
        <v>199</v>
      </c>
      <c r="E420" s="230" t="s">
        <v>1</v>
      </c>
      <c r="F420" s="231" t="s">
        <v>4715</v>
      </c>
      <c r="G420" s="229"/>
      <c r="H420" s="232">
        <v>1.4450000000000001</v>
      </c>
      <c r="I420" s="233"/>
      <c r="J420" s="229"/>
      <c r="K420" s="229"/>
      <c r="L420" s="234"/>
      <c r="M420" s="235"/>
      <c r="N420" s="236"/>
      <c r="O420" s="236"/>
      <c r="P420" s="236"/>
      <c r="Q420" s="236"/>
      <c r="R420" s="236"/>
      <c r="S420" s="236"/>
      <c r="T420" s="237"/>
      <c r="U420" s="11"/>
      <c r="V420" s="11"/>
      <c r="W420" s="11"/>
      <c r="X420" s="11"/>
      <c r="Y420" s="11"/>
      <c r="Z420" s="11"/>
      <c r="AA420" s="11"/>
      <c r="AB420" s="11"/>
      <c r="AC420" s="11"/>
      <c r="AD420" s="11"/>
      <c r="AE420" s="11"/>
      <c r="AT420" s="238" t="s">
        <v>199</v>
      </c>
      <c r="AU420" s="238" t="s">
        <v>85</v>
      </c>
      <c r="AV420" s="11" t="s">
        <v>85</v>
      </c>
      <c r="AW420" s="11" t="s">
        <v>32</v>
      </c>
      <c r="AX420" s="11" t="s">
        <v>76</v>
      </c>
      <c r="AY420" s="238" t="s">
        <v>195</v>
      </c>
    </row>
    <row r="421" s="11" customFormat="1">
      <c r="A421" s="11"/>
      <c r="B421" s="228"/>
      <c r="C421" s="229"/>
      <c r="D421" s="213" t="s">
        <v>199</v>
      </c>
      <c r="E421" s="230" t="s">
        <v>1</v>
      </c>
      <c r="F421" s="231" t="s">
        <v>4656</v>
      </c>
      <c r="G421" s="229"/>
      <c r="H421" s="232">
        <v>0.80000000000000004</v>
      </c>
      <c r="I421" s="233"/>
      <c r="J421" s="229"/>
      <c r="K421" s="229"/>
      <c r="L421" s="234"/>
      <c r="M421" s="235"/>
      <c r="N421" s="236"/>
      <c r="O421" s="236"/>
      <c r="P421" s="236"/>
      <c r="Q421" s="236"/>
      <c r="R421" s="236"/>
      <c r="S421" s="236"/>
      <c r="T421" s="237"/>
      <c r="U421" s="11"/>
      <c r="V421" s="11"/>
      <c r="W421" s="11"/>
      <c r="X421" s="11"/>
      <c r="Y421" s="11"/>
      <c r="Z421" s="11"/>
      <c r="AA421" s="11"/>
      <c r="AB421" s="11"/>
      <c r="AC421" s="11"/>
      <c r="AD421" s="11"/>
      <c r="AE421" s="11"/>
      <c r="AT421" s="238" t="s">
        <v>199</v>
      </c>
      <c r="AU421" s="238" t="s">
        <v>85</v>
      </c>
      <c r="AV421" s="11" t="s">
        <v>85</v>
      </c>
      <c r="AW421" s="11" t="s">
        <v>32</v>
      </c>
      <c r="AX421" s="11" t="s">
        <v>76</v>
      </c>
      <c r="AY421" s="238" t="s">
        <v>195</v>
      </c>
    </row>
    <row r="422" s="11" customFormat="1">
      <c r="A422" s="11"/>
      <c r="B422" s="228"/>
      <c r="C422" s="229"/>
      <c r="D422" s="213" t="s">
        <v>199</v>
      </c>
      <c r="E422" s="230" t="s">
        <v>1</v>
      </c>
      <c r="F422" s="231" t="s">
        <v>4716</v>
      </c>
      <c r="G422" s="229"/>
      <c r="H422" s="232">
        <v>2.0190000000000001</v>
      </c>
      <c r="I422" s="233"/>
      <c r="J422" s="229"/>
      <c r="K422" s="229"/>
      <c r="L422" s="234"/>
      <c r="M422" s="235"/>
      <c r="N422" s="236"/>
      <c r="O422" s="236"/>
      <c r="P422" s="236"/>
      <c r="Q422" s="236"/>
      <c r="R422" s="236"/>
      <c r="S422" s="236"/>
      <c r="T422" s="237"/>
      <c r="U422" s="11"/>
      <c r="V422" s="11"/>
      <c r="W422" s="11"/>
      <c r="X422" s="11"/>
      <c r="Y422" s="11"/>
      <c r="Z422" s="11"/>
      <c r="AA422" s="11"/>
      <c r="AB422" s="11"/>
      <c r="AC422" s="11"/>
      <c r="AD422" s="11"/>
      <c r="AE422" s="11"/>
      <c r="AT422" s="238" t="s">
        <v>199</v>
      </c>
      <c r="AU422" s="238" t="s">
        <v>85</v>
      </c>
      <c r="AV422" s="11" t="s">
        <v>85</v>
      </c>
      <c r="AW422" s="11" t="s">
        <v>32</v>
      </c>
      <c r="AX422" s="11" t="s">
        <v>76</v>
      </c>
      <c r="AY422" s="238" t="s">
        <v>195</v>
      </c>
    </row>
    <row r="423" s="16" customFormat="1">
      <c r="A423" s="16"/>
      <c r="B423" s="298"/>
      <c r="C423" s="299"/>
      <c r="D423" s="213" t="s">
        <v>199</v>
      </c>
      <c r="E423" s="300" t="s">
        <v>1</v>
      </c>
      <c r="F423" s="301" t="s">
        <v>1498</v>
      </c>
      <c r="G423" s="299"/>
      <c r="H423" s="302">
        <v>4.2640000000000002</v>
      </c>
      <c r="I423" s="303"/>
      <c r="J423" s="299"/>
      <c r="K423" s="299"/>
      <c r="L423" s="304"/>
      <c r="M423" s="305"/>
      <c r="N423" s="306"/>
      <c r="O423" s="306"/>
      <c r="P423" s="306"/>
      <c r="Q423" s="306"/>
      <c r="R423" s="306"/>
      <c r="S423" s="306"/>
      <c r="T423" s="307"/>
      <c r="U423" s="16"/>
      <c r="V423" s="16"/>
      <c r="W423" s="16"/>
      <c r="X423" s="16"/>
      <c r="Y423" s="16"/>
      <c r="Z423" s="16"/>
      <c r="AA423" s="16"/>
      <c r="AB423" s="16"/>
      <c r="AC423" s="16"/>
      <c r="AD423" s="16"/>
      <c r="AE423" s="16"/>
      <c r="AT423" s="308" t="s">
        <v>199</v>
      </c>
      <c r="AU423" s="308" t="s">
        <v>85</v>
      </c>
      <c r="AV423" s="16" t="s">
        <v>229</v>
      </c>
      <c r="AW423" s="16" t="s">
        <v>32</v>
      </c>
      <c r="AX423" s="16" t="s">
        <v>76</v>
      </c>
      <c r="AY423" s="308" t="s">
        <v>195</v>
      </c>
    </row>
    <row r="424" s="15" customFormat="1">
      <c r="A424" s="15"/>
      <c r="B424" s="287"/>
      <c r="C424" s="288"/>
      <c r="D424" s="213" t="s">
        <v>199</v>
      </c>
      <c r="E424" s="289" t="s">
        <v>1</v>
      </c>
      <c r="F424" s="290" t="s">
        <v>1422</v>
      </c>
      <c r="G424" s="288"/>
      <c r="H424" s="291">
        <v>12.472</v>
      </c>
      <c r="I424" s="292"/>
      <c r="J424" s="288"/>
      <c r="K424" s="288"/>
      <c r="L424" s="293"/>
      <c r="M424" s="294"/>
      <c r="N424" s="295"/>
      <c r="O424" s="295"/>
      <c r="P424" s="295"/>
      <c r="Q424" s="295"/>
      <c r="R424" s="295"/>
      <c r="S424" s="295"/>
      <c r="T424" s="296"/>
      <c r="U424" s="15"/>
      <c r="V424" s="15"/>
      <c r="W424" s="15"/>
      <c r="X424" s="15"/>
      <c r="Y424" s="15"/>
      <c r="Z424" s="15"/>
      <c r="AA424" s="15"/>
      <c r="AB424" s="15"/>
      <c r="AC424" s="15"/>
      <c r="AD424" s="15"/>
      <c r="AE424" s="15"/>
      <c r="AT424" s="297" t="s">
        <v>199</v>
      </c>
      <c r="AU424" s="297" t="s">
        <v>85</v>
      </c>
      <c r="AV424" s="15" t="s">
        <v>234</v>
      </c>
      <c r="AW424" s="15" t="s">
        <v>32</v>
      </c>
      <c r="AX424" s="15" t="s">
        <v>83</v>
      </c>
      <c r="AY424" s="297" t="s">
        <v>195</v>
      </c>
    </row>
    <row r="425" s="11" customFormat="1">
      <c r="A425" s="11"/>
      <c r="B425" s="228"/>
      <c r="C425" s="229"/>
      <c r="D425" s="213" t="s">
        <v>199</v>
      </c>
      <c r="E425" s="229"/>
      <c r="F425" s="231" t="s">
        <v>4726</v>
      </c>
      <c r="G425" s="229"/>
      <c r="H425" s="232">
        <v>24.943999999999999</v>
      </c>
      <c r="I425" s="233"/>
      <c r="J425" s="229"/>
      <c r="K425" s="229"/>
      <c r="L425" s="234"/>
      <c r="M425" s="235"/>
      <c r="N425" s="236"/>
      <c r="O425" s="236"/>
      <c r="P425" s="236"/>
      <c r="Q425" s="236"/>
      <c r="R425" s="236"/>
      <c r="S425" s="236"/>
      <c r="T425" s="237"/>
      <c r="U425" s="11"/>
      <c r="V425" s="11"/>
      <c r="W425" s="11"/>
      <c r="X425" s="11"/>
      <c r="Y425" s="11"/>
      <c r="Z425" s="11"/>
      <c r="AA425" s="11"/>
      <c r="AB425" s="11"/>
      <c r="AC425" s="11"/>
      <c r="AD425" s="11"/>
      <c r="AE425" s="11"/>
      <c r="AT425" s="238" t="s">
        <v>199</v>
      </c>
      <c r="AU425" s="238" t="s">
        <v>85</v>
      </c>
      <c r="AV425" s="11" t="s">
        <v>85</v>
      </c>
      <c r="AW425" s="11" t="s">
        <v>4</v>
      </c>
      <c r="AX425" s="11" t="s">
        <v>83</v>
      </c>
      <c r="AY425" s="238" t="s">
        <v>195</v>
      </c>
    </row>
    <row r="426" s="2" customFormat="1" ht="24.15" customHeight="1">
      <c r="A426" s="39"/>
      <c r="B426" s="40"/>
      <c r="C426" s="262" t="s">
        <v>416</v>
      </c>
      <c r="D426" s="262" t="s">
        <v>224</v>
      </c>
      <c r="E426" s="263" t="s">
        <v>4727</v>
      </c>
      <c r="F426" s="264" t="s">
        <v>4728</v>
      </c>
      <c r="G426" s="265" t="s">
        <v>1411</v>
      </c>
      <c r="H426" s="266">
        <v>29.071999999999999</v>
      </c>
      <c r="I426" s="267"/>
      <c r="J426" s="268">
        <f>ROUND(I426*H426,2)</f>
        <v>0</v>
      </c>
      <c r="K426" s="264" t="s">
        <v>1412</v>
      </c>
      <c r="L426" s="269"/>
      <c r="M426" s="270" t="s">
        <v>1</v>
      </c>
      <c r="N426" s="271" t="s">
        <v>41</v>
      </c>
      <c r="O426" s="92"/>
      <c r="P426" s="209">
        <f>O426*H426</f>
        <v>0</v>
      </c>
      <c r="Q426" s="209">
        <v>0.00064000000000000005</v>
      </c>
      <c r="R426" s="209">
        <f>Q426*H426</f>
        <v>0.018606080000000001</v>
      </c>
      <c r="S426" s="209">
        <v>0</v>
      </c>
      <c r="T426" s="210">
        <f>S426*H426</f>
        <v>0</v>
      </c>
      <c r="U426" s="39"/>
      <c r="V426" s="39"/>
      <c r="W426" s="39"/>
      <c r="X426" s="39"/>
      <c r="Y426" s="39"/>
      <c r="Z426" s="39"/>
      <c r="AA426" s="39"/>
      <c r="AB426" s="39"/>
      <c r="AC426" s="39"/>
      <c r="AD426" s="39"/>
      <c r="AE426" s="39"/>
      <c r="AR426" s="211" t="s">
        <v>349</v>
      </c>
      <c r="AT426" s="211" t="s">
        <v>224</v>
      </c>
      <c r="AU426" s="211" t="s">
        <v>85</v>
      </c>
      <c r="AY426" s="18" t="s">
        <v>195</v>
      </c>
      <c r="BE426" s="212">
        <f>IF(N426="základní",J426,0)</f>
        <v>0</v>
      </c>
      <c r="BF426" s="212">
        <f>IF(N426="snížená",J426,0)</f>
        <v>0</v>
      </c>
      <c r="BG426" s="212">
        <f>IF(N426="zákl. přenesená",J426,0)</f>
        <v>0</v>
      </c>
      <c r="BH426" s="212">
        <f>IF(N426="sníž. přenesená",J426,0)</f>
        <v>0</v>
      </c>
      <c r="BI426" s="212">
        <f>IF(N426="nulová",J426,0)</f>
        <v>0</v>
      </c>
      <c r="BJ426" s="18" t="s">
        <v>83</v>
      </c>
      <c r="BK426" s="212">
        <f>ROUND(I426*H426,2)</f>
        <v>0</v>
      </c>
      <c r="BL426" s="18" t="s">
        <v>284</v>
      </c>
      <c r="BM426" s="211" t="s">
        <v>4729</v>
      </c>
    </row>
    <row r="427" s="11" customFormat="1">
      <c r="A427" s="11"/>
      <c r="B427" s="228"/>
      <c r="C427" s="229"/>
      <c r="D427" s="213" t="s">
        <v>199</v>
      </c>
      <c r="E427" s="229"/>
      <c r="F427" s="231" t="s">
        <v>4730</v>
      </c>
      <c r="G427" s="229"/>
      <c r="H427" s="232">
        <v>29.071999999999999</v>
      </c>
      <c r="I427" s="233"/>
      <c r="J427" s="229"/>
      <c r="K427" s="229"/>
      <c r="L427" s="234"/>
      <c r="M427" s="235"/>
      <c r="N427" s="236"/>
      <c r="O427" s="236"/>
      <c r="P427" s="236"/>
      <c r="Q427" s="236"/>
      <c r="R427" s="236"/>
      <c r="S427" s="236"/>
      <c r="T427" s="237"/>
      <c r="U427" s="11"/>
      <c r="V427" s="11"/>
      <c r="W427" s="11"/>
      <c r="X427" s="11"/>
      <c r="Y427" s="11"/>
      <c r="Z427" s="11"/>
      <c r="AA427" s="11"/>
      <c r="AB427" s="11"/>
      <c r="AC427" s="11"/>
      <c r="AD427" s="11"/>
      <c r="AE427" s="11"/>
      <c r="AT427" s="238" t="s">
        <v>199</v>
      </c>
      <c r="AU427" s="238" t="s">
        <v>85</v>
      </c>
      <c r="AV427" s="11" t="s">
        <v>85</v>
      </c>
      <c r="AW427" s="11" t="s">
        <v>4</v>
      </c>
      <c r="AX427" s="11" t="s">
        <v>83</v>
      </c>
      <c r="AY427" s="238" t="s">
        <v>195</v>
      </c>
    </row>
    <row r="428" s="2" customFormat="1" ht="24.15" customHeight="1">
      <c r="A428" s="39"/>
      <c r="B428" s="40"/>
      <c r="C428" s="200" t="s">
        <v>419</v>
      </c>
      <c r="D428" s="200" t="s">
        <v>191</v>
      </c>
      <c r="E428" s="201" t="s">
        <v>4731</v>
      </c>
      <c r="F428" s="202" t="s">
        <v>4732</v>
      </c>
      <c r="G428" s="203" t="s">
        <v>1628</v>
      </c>
      <c r="H428" s="204">
        <v>0.031</v>
      </c>
      <c r="I428" s="205"/>
      <c r="J428" s="206">
        <f>ROUND(I428*H428,2)</f>
        <v>0</v>
      </c>
      <c r="K428" s="202" t="s">
        <v>1412</v>
      </c>
      <c r="L428" s="45"/>
      <c r="M428" s="276" t="s">
        <v>1</v>
      </c>
      <c r="N428" s="277" t="s">
        <v>41</v>
      </c>
      <c r="O428" s="274"/>
      <c r="P428" s="278">
        <f>O428*H428</f>
        <v>0</v>
      </c>
      <c r="Q428" s="278">
        <v>0</v>
      </c>
      <c r="R428" s="278">
        <f>Q428*H428</f>
        <v>0</v>
      </c>
      <c r="S428" s="278">
        <v>0</v>
      </c>
      <c r="T428" s="279">
        <f>S428*H428</f>
        <v>0</v>
      </c>
      <c r="U428" s="39"/>
      <c r="V428" s="39"/>
      <c r="W428" s="39"/>
      <c r="X428" s="39"/>
      <c r="Y428" s="39"/>
      <c r="Z428" s="39"/>
      <c r="AA428" s="39"/>
      <c r="AB428" s="39"/>
      <c r="AC428" s="39"/>
      <c r="AD428" s="39"/>
      <c r="AE428" s="39"/>
      <c r="AR428" s="211" t="s">
        <v>284</v>
      </c>
      <c r="AT428" s="211" t="s">
        <v>191</v>
      </c>
      <c r="AU428" s="211" t="s">
        <v>85</v>
      </c>
      <c r="AY428" s="18" t="s">
        <v>195</v>
      </c>
      <c r="BE428" s="212">
        <f>IF(N428="základní",J428,0)</f>
        <v>0</v>
      </c>
      <c r="BF428" s="212">
        <f>IF(N428="snížená",J428,0)</f>
        <v>0</v>
      </c>
      <c r="BG428" s="212">
        <f>IF(N428="zákl. přenesená",J428,0)</f>
        <v>0</v>
      </c>
      <c r="BH428" s="212">
        <f>IF(N428="sníž. přenesená",J428,0)</f>
        <v>0</v>
      </c>
      <c r="BI428" s="212">
        <f>IF(N428="nulová",J428,0)</f>
        <v>0</v>
      </c>
      <c r="BJ428" s="18" t="s">
        <v>83</v>
      </c>
      <c r="BK428" s="212">
        <f>ROUND(I428*H428,2)</f>
        <v>0</v>
      </c>
      <c r="BL428" s="18" t="s">
        <v>284</v>
      </c>
      <c r="BM428" s="211" t="s">
        <v>4733</v>
      </c>
    </row>
    <row r="429" s="2" customFormat="1" ht="6.96" customHeight="1">
      <c r="A429" s="39"/>
      <c r="B429" s="67"/>
      <c r="C429" s="68"/>
      <c r="D429" s="68"/>
      <c r="E429" s="68"/>
      <c r="F429" s="68"/>
      <c r="G429" s="68"/>
      <c r="H429" s="68"/>
      <c r="I429" s="68"/>
      <c r="J429" s="68"/>
      <c r="K429" s="68"/>
      <c r="L429" s="45"/>
      <c r="M429" s="39"/>
      <c r="O429" s="39"/>
      <c r="P429" s="39"/>
      <c r="Q429" s="39"/>
      <c r="R429" s="39"/>
      <c r="S429" s="39"/>
      <c r="T429" s="39"/>
      <c r="U429" s="39"/>
      <c r="V429" s="39"/>
      <c r="W429" s="39"/>
      <c r="X429" s="39"/>
      <c r="Y429" s="39"/>
      <c r="Z429" s="39"/>
      <c r="AA429" s="39"/>
      <c r="AB429" s="39"/>
      <c r="AC429" s="39"/>
      <c r="AD429" s="39"/>
      <c r="AE429" s="39"/>
    </row>
  </sheetData>
  <sheetProtection sheet="1" autoFilter="0" formatColumns="0" formatRows="0" objects="1" scenarios="1" spinCount="100000" saltValue="xcznFlh/MmuzFfZZI7EzGnhY5VdHCmyp/ZnWhhVkRYFQnhK+VOCUthLNNA5En26T+skCSHW+sDX9oAxkQoQdJw==" hashValue="7c20gQyfOLTI6N9W+FPYWyrxQ//1ww+A+KaDPnUPAD6tet/xxPYcAcUVOL8Yi4zIeU3zzNWaC7cSN/LEuwEAQw==" algorithmName="SHA-512" password="C71F"/>
  <autoFilter ref="C127:K428"/>
  <mergeCells count="12">
    <mergeCell ref="E7:H7"/>
    <mergeCell ref="E9:H9"/>
    <mergeCell ref="E11:H11"/>
    <mergeCell ref="E20:H20"/>
    <mergeCell ref="E29:H29"/>
    <mergeCell ref="E85:H85"/>
    <mergeCell ref="E87:H87"/>
    <mergeCell ref="E89:H89"/>
    <mergeCell ref="E116:H116"/>
    <mergeCell ref="E118:H118"/>
    <mergeCell ref="E120:H120"/>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143</v>
      </c>
    </row>
    <row r="3" s="1" customFormat="1" ht="6.96" customHeight="1">
      <c r="B3" s="147"/>
      <c r="C3" s="148"/>
      <c r="D3" s="148"/>
      <c r="E3" s="148"/>
      <c r="F3" s="148"/>
      <c r="G3" s="148"/>
      <c r="H3" s="148"/>
      <c r="I3" s="148"/>
      <c r="J3" s="148"/>
      <c r="K3" s="148"/>
      <c r="L3" s="21"/>
      <c r="AT3" s="18" t="s">
        <v>85</v>
      </c>
    </row>
    <row r="4" s="1" customFormat="1" ht="24.96" customHeight="1">
      <c r="B4" s="21"/>
      <c r="D4" s="149" t="s">
        <v>168</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SPLAŠKOVÁ KANALIZACE ÚSTÍ NAD ORLICÍ ČERNOVÍR</v>
      </c>
      <c r="F7" s="151"/>
      <c r="G7" s="151"/>
      <c r="H7" s="151"/>
      <c r="L7" s="21"/>
    </row>
    <row r="8" s="1" customFormat="1" ht="12" customHeight="1">
      <c r="B8" s="21"/>
      <c r="D8" s="151" t="s">
        <v>169</v>
      </c>
      <c r="L8" s="21"/>
    </row>
    <row r="9" s="2" customFormat="1" ht="16.5" customHeight="1">
      <c r="A9" s="39"/>
      <c r="B9" s="45"/>
      <c r="C9" s="39"/>
      <c r="D9" s="39"/>
      <c r="E9" s="152" t="s">
        <v>4734</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1" t="s">
        <v>171</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3" t="s">
        <v>4735</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1" t="s">
        <v>18</v>
      </c>
      <c r="E13" s="39"/>
      <c r="F13" s="142" t="s">
        <v>134</v>
      </c>
      <c r="G13" s="39"/>
      <c r="H13" s="39"/>
      <c r="I13" s="151"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1" t="s">
        <v>20</v>
      </c>
      <c r="E14" s="39"/>
      <c r="F14" s="142" t="s">
        <v>21</v>
      </c>
      <c r="G14" s="39"/>
      <c r="H14" s="39"/>
      <c r="I14" s="151" t="s">
        <v>22</v>
      </c>
      <c r="J14" s="154" t="str">
        <f>'Rekapitulace stavby'!AN8</f>
        <v>18. 10. 2021</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1" t="s">
        <v>24</v>
      </c>
      <c r="E16" s="39"/>
      <c r="F16" s="39"/>
      <c r="G16" s="39"/>
      <c r="H16" s="39"/>
      <c r="I16" s="151" t="s">
        <v>25</v>
      </c>
      <c r="J16" s="142" t="s">
        <v>1</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3927</v>
      </c>
      <c r="F17" s="39"/>
      <c r="G17" s="39"/>
      <c r="H17" s="39"/>
      <c r="I17" s="151" t="s">
        <v>27</v>
      </c>
      <c r="J17" s="142" t="s">
        <v>1</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1" t="s">
        <v>28</v>
      </c>
      <c r="E19" s="39"/>
      <c r="F19" s="39"/>
      <c r="G19" s="39"/>
      <c r="H19" s="39"/>
      <c r="I19" s="151"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1" t="s">
        <v>27</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1" t="s">
        <v>30</v>
      </c>
      <c r="E22" s="39"/>
      <c r="F22" s="39"/>
      <c r="G22" s="39"/>
      <c r="H22" s="39"/>
      <c r="I22" s="151" t="s">
        <v>25</v>
      </c>
      <c r="J22" s="142" t="s">
        <v>3928</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3929</v>
      </c>
      <c r="F23" s="39"/>
      <c r="G23" s="39"/>
      <c r="H23" s="39"/>
      <c r="I23" s="151" t="s">
        <v>27</v>
      </c>
      <c r="J23" s="142" t="s">
        <v>1</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1" t="s">
        <v>33</v>
      </c>
      <c r="E25" s="39"/>
      <c r="F25" s="39"/>
      <c r="G25" s="39"/>
      <c r="H25" s="39"/>
      <c r="I25" s="151" t="s">
        <v>25</v>
      </c>
      <c r="J25" s="142" t="s">
        <v>3930</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
        <v>3931</v>
      </c>
      <c r="F26" s="39"/>
      <c r="G26" s="39"/>
      <c r="H26" s="39"/>
      <c r="I26" s="151" t="s">
        <v>27</v>
      </c>
      <c r="J26" s="142" t="s">
        <v>1</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1" t="s">
        <v>35</v>
      </c>
      <c r="E28" s="39"/>
      <c r="F28" s="39"/>
      <c r="G28" s="39"/>
      <c r="H28" s="39"/>
      <c r="I28" s="39"/>
      <c r="J28" s="39"/>
      <c r="K28" s="39"/>
      <c r="L28" s="64"/>
      <c r="S28" s="39"/>
      <c r="T28" s="39"/>
      <c r="U28" s="39"/>
      <c r="V28" s="39"/>
      <c r="W28" s="39"/>
      <c r="X28" s="39"/>
      <c r="Y28" s="39"/>
      <c r="Z28" s="39"/>
      <c r="AA28" s="39"/>
      <c r="AB28" s="39"/>
      <c r="AC28" s="39"/>
      <c r="AD28" s="39"/>
      <c r="AE28" s="39"/>
    </row>
    <row r="29" s="8" customFormat="1" ht="16.5" customHeight="1">
      <c r="A29" s="155"/>
      <c r="B29" s="156"/>
      <c r="C29" s="155"/>
      <c r="D29" s="155"/>
      <c r="E29" s="157" t="s">
        <v>1</v>
      </c>
      <c r="F29" s="157"/>
      <c r="G29" s="157"/>
      <c r="H29" s="157"/>
      <c r="I29" s="155"/>
      <c r="J29" s="155"/>
      <c r="K29" s="155"/>
      <c r="L29" s="158"/>
      <c r="S29" s="155"/>
      <c r="T29" s="155"/>
      <c r="U29" s="155"/>
      <c r="V29" s="155"/>
      <c r="W29" s="155"/>
      <c r="X29" s="155"/>
      <c r="Y29" s="155"/>
      <c r="Z29" s="155"/>
      <c r="AA29" s="155"/>
      <c r="AB29" s="155"/>
      <c r="AC29" s="155"/>
      <c r="AD29" s="155"/>
      <c r="AE29" s="155"/>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25.44" customHeight="1">
      <c r="A32" s="39"/>
      <c r="B32" s="45"/>
      <c r="C32" s="39"/>
      <c r="D32" s="160" t="s">
        <v>36</v>
      </c>
      <c r="E32" s="39"/>
      <c r="F32" s="39"/>
      <c r="G32" s="39"/>
      <c r="H32" s="39"/>
      <c r="I32" s="39"/>
      <c r="J32" s="161">
        <f>ROUND(J131, 2)</f>
        <v>0</v>
      </c>
      <c r="K32" s="39"/>
      <c r="L32" s="64"/>
      <c r="S32" s="39"/>
      <c r="T32" s="39"/>
      <c r="U32" s="39"/>
      <c r="V32" s="39"/>
      <c r="W32" s="39"/>
      <c r="X32" s="39"/>
      <c r="Y32" s="39"/>
      <c r="Z32" s="39"/>
      <c r="AA32" s="39"/>
      <c r="AB32" s="39"/>
      <c r="AC32" s="39"/>
      <c r="AD32" s="39"/>
      <c r="AE32" s="39"/>
    </row>
    <row r="33" s="2" customFormat="1" ht="6.96" customHeight="1">
      <c r="A33" s="39"/>
      <c r="B33" s="45"/>
      <c r="C33" s="39"/>
      <c r="D33" s="159"/>
      <c r="E33" s="159"/>
      <c r="F33" s="159"/>
      <c r="G33" s="159"/>
      <c r="H33" s="159"/>
      <c r="I33" s="159"/>
      <c r="J33" s="159"/>
      <c r="K33" s="159"/>
      <c r="L33" s="64"/>
      <c r="S33" s="39"/>
      <c r="T33" s="39"/>
      <c r="U33" s="39"/>
      <c r="V33" s="39"/>
      <c r="W33" s="39"/>
      <c r="X33" s="39"/>
      <c r="Y33" s="39"/>
      <c r="Z33" s="39"/>
      <c r="AA33" s="39"/>
      <c r="AB33" s="39"/>
      <c r="AC33" s="39"/>
      <c r="AD33" s="39"/>
      <c r="AE33" s="39"/>
    </row>
    <row r="34" s="2" customFormat="1" ht="14.4" customHeight="1">
      <c r="A34" s="39"/>
      <c r="B34" s="45"/>
      <c r="C34" s="39"/>
      <c r="D34" s="39"/>
      <c r="E34" s="39"/>
      <c r="F34" s="162" t="s">
        <v>38</v>
      </c>
      <c r="G34" s="39"/>
      <c r="H34" s="39"/>
      <c r="I34" s="162" t="s">
        <v>37</v>
      </c>
      <c r="J34" s="162" t="s">
        <v>39</v>
      </c>
      <c r="K34" s="39"/>
      <c r="L34" s="64"/>
      <c r="S34" s="39"/>
      <c r="T34" s="39"/>
      <c r="U34" s="39"/>
      <c r="V34" s="39"/>
      <c r="W34" s="39"/>
      <c r="X34" s="39"/>
      <c r="Y34" s="39"/>
      <c r="Z34" s="39"/>
      <c r="AA34" s="39"/>
      <c r="AB34" s="39"/>
      <c r="AC34" s="39"/>
      <c r="AD34" s="39"/>
      <c r="AE34" s="39"/>
    </row>
    <row r="35" s="2" customFormat="1" ht="14.4" customHeight="1">
      <c r="A35" s="39"/>
      <c r="B35" s="45"/>
      <c r="C35" s="39"/>
      <c r="D35" s="163" t="s">
        <v>40</v>
      </c>
      <c r="E35" s="151" t="s">
        <v>41</v>
      </c>
      <c r="F35" s="164">
        <f>ROUND((SUM(BE131:BE926)),  2)</f>
        <v>0</v>
      </c>
      <c r="G35" s="39"/>
      <c r="H35" s="39"/>
      <c r="I35" s="165">
        <v>0.20999999999999999</v>
      </c>
      <c r="J35" s="164">
        <f>ROUND(((SUM(BE131:BE926))*I35),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1" t="s">
        <v>42</v>
      </c>
      <c r="F36" s="164">
        <f>ROUND((SUM(BF131:BF926)),  2)</f>
        <v>0</v>
      </c>
      <c r="G36" s="39"/>
      <c r="H36" s="39"/>
      <c r="I36" s="165">
        <v>0.14999999999999999</v>
      </c>
      <c r="J36" s="164">
        <f>ROUND(((SUM(BF131:BF926))*I36),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43</v>
      </c>
      <c r="F37" s="164">
        <f>ROUND((SUM(BG131:BG926)),  2)</f>
        <v>0</v>
      </c>
      <c r="G37" s="39"/>
      <c r="H37" s="39"/>
      <c r="I37" s="165">
        <v>0.20999999999999999</v>
      </c>
      <c r="J37" s="164">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1" t="s">
        <v>44</v>
      </c>
      <c r="F38" s="164">
        <f>ROUND((SUM(BH131:BH926)),  2)</f>
        <v>0</v>
      </c>
      <c r="G38" s="39"/>
      <c r="H38" s="39"/>
      <c r="I38" s="165">
        <v>0.14999999999999999</v>
      </c>
      <c r="J38" s="164">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1" t="s">
        <v>45</v>
      </c>
      <c r="F39" s="164">
        <f>ROUND((SUM(BI131:BI926)),  2)</f>
        <v>0</v>
      </c>
      <c r="G39" s="39"/>
      <c r="H39" s="39"/>
      <c r="I39" s="165">
        <v>0</v>
      </c>
      <c r="J39" s="164">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6"/>
      <c r="D41" s="167" t="s">
        <v>46</v>
      </c>
      <c r="E41" s="168"/>
      <c r="F41" s="168"/>
      <c r="G41" s="169" t="s">
        <v>47</v>
      </c>
      <c r="H41" s="170" t="s">
        <v>48</v>
      </c>
      <c r="I41" s="168"/>
      <c r="J41" s="171">
        <f>SUM(J32:J39)</f>
        <v>0</v>
      </c>
      <c r="K41" s="172"/>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49</v>
      </c>
      <c r="E50" s="174"/>
      <c r="F50" s="174"/>
      <c r="G50" s="173" t="s">
        <v>50</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51</v>
      </c>
      <c r="E61" s="176"/>
      <c r="F61" s="177" t="s">
        <v>52</v>
      </c>
      <c r="G61" s="175" t="s">
        <v>51</v>
      </c>
      <c r="H61" s="176"/>
      <c r="I61" s="176"/>
      <c r="J61" s="178" t="s">
        <v>52</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53</v>
      </c>
      <c r="E65" s="179"/>
      <c r="F65" s="179"/>
      <c r="G65" s="173" t="s">
        <v>54</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51</v>
      </c>
      <c r="E76" s="176"/>
      <c r="F76" s="177" t="s">
        <v>52</v>
      </c>
      <c r="G76" s="175" t="s">
        <v>51</v>
      </c>
      <c r="H76" s="176"/>
      <c r="I76" s="176"/>
      <c r="J76" s="178" t="s">
        <v>52</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173</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SPLAŠKOVÁ KANALIZACE ÚSTÍ NAD ORLICÍ ČERNOVÍR</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169</v>
      </c>
      <c r="D86" s="23"/>
      <c r="E86" s="23"/>
      <c r="F86" s="23"/>
      <c r="G86" s="23"/>
      <c r="H86" s="23"/>
      <c r="I86" s="23"/>
      <c r="J86" s="23"/>
      <c r="K86" s="23"/>
      <c r="L86" s="21"/>
    </row>
    <row r="87" s="2" customFormat="1" ht="16.5" customHeight="1">
      <c r="A87" s="39"/>
      <c r="B87" s="40"/>
      <c r="C87" s="41"/>
      <c r="D87" s="41"/>
      <c r="E87" s="184" t="s">
        <v>4734</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171</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SO 04.1 - Výtlačné řady, tlakový řad T2</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Černovír</v>
      </c>
      <c r="G91" s="41"/>
      <c r="H91" s="41"/>
      <c r="I91" s="33" t="s">
        <v>22</v>
      </c>
      <c r="J91" s="80" t="str">
        <f>IF(J14="","",J14)</f>
        <v>18. 10. 2021</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25.65" customHeight="1">
      <c r="A93" s="39"/>
      <c r="B93" s="40"/>
      <c r="C93" s="33" t="s">
        <v>24</v>
      </c>
      <c r="D93" s="41"/>
      <c r="E93" s="41"/>
      <c r="F93" s="28" t="str">
        <f>E17</f>
        <v>TEPVOS, s.r.o.</v>
      </c>
      <c r="G93" s="41"/>
      <c r="H93" s="41"/>
      <c r="I93" s="33" t="s">
        <v>30</v>
      </c>
      <c r="J93" s="37" t="str">
        <f>E23</f>
        <v>AQUA PROCON, s.r.o., divize Praha</v>
      </c>
      <c r="K93" s="41"/>
      <c r="L93" s="64"/>
      <c r="S93" s="39"/>
      <c r="T93" s="39"/>
      <c r="U93" s="39"/>
      <c r="V93" s="39"/>
      <c r="W93" s="39"/>
      <c r="X93" s="39"/>
      <c r="Y93" s="39"/>
      <c r="Z93" s="39"/>
      <c r="AA93" s="39"/>
      <c r="AB93" s="39"/>
      <c r="AC93" s="39"/>
      <c r="AD93" s="39"/>
      <c r="AE93" s="39"/>
    </row>
    <row r="94" s="2" customFormat="1" ht="15.15" customHeight="1">
      <c r="A94" s="39"/>
      <c r="B94" s="40"/>
      <c r="C94" s="33" t="s">
        <v>28</v>
      </c>
      <c r="D94" s="41"/>
      <c r="E94" s="41"/>
      <c r="F94" s="28" t="str">
        <f>IF(E20="","",E20)</f>
        <v>Vyplň údaj</v>
      </c>
      <c r="G94" s="41"/>
      <c r="H94" s="41"/>
      <c r="I94" s="33" t="s">
        <v>33</v>
      </c>
      <c r="J94" s="37" t="str">
        <f>E26</f>
        <v>Ing. Zdeňka Průšková</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5" t="s">
        <v>174</v>
      </c>
      <c r="D96" s="186"/>
      <c r="E96" s="186"/>
      <c r="F96" s="186"/>
      <c r="G96" s="186"/>
      <c r="H96" s="186"/>
      <c r="I96" s="186"/>
      <c r="J96" s="187" t="s">
        <v>175</v>
      </c>
      <c r="K96" s="186"/>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8" t="s">
        <v>176</v>
      </c>
      <c r="D98" s="41"/>
      <c r="E98" s="41"/>
      <c r="F98" s="41"/>
      <c r="G98" s="41"/>
      <c r="H98" s="41"/>
      <c r="I98" s="41"/>
      <c r="J98" s="111">
        <f>J131</f>
        <v>0</v>
      </c>
      <c r="K98" s="41"/>
      <c r="L98" s="64"/>
      <c r="S98" s="39"/>
      <c r="T98" s="39"/>
      <c r="U98" s="39"/>
      <c r="V98" s="39"/>
      <c r="W98" s="39"/>
      <c r="X98" s="39"/>
      <c r="Y98" s="39"/>
      <c r="Z98" s="39"/>
      <c r="AA98" s="39"/>
      <c r="AB98" s="39"/>
      <c r="AC98" s="39"/>
      <c r="AD98" s="39"/>
      <c r="AE98" s="39"/>
      <c r="AU98" s="18" t="s">
        <v>177</v>
      </c>
    </row>
    <row r="99" s="12" customFormat="1" ht="24.96" customHeight="1">
      <c r="A99" s="12"/>
      <c r="B99" s="242"/>
      <c r="C99" s="243"/>
      <c r="D99" s="244" t="s">
        <v>1395</v>
      </c>
      <c r="E99" s="245"/>
      <c r="F99" s="245"/>
      <c r="G99" s="245"/>
      <c r="H99" s="245"/>
      <c r="I99" s="245"/>
      <c r="J99" s="246">
        <f>J132</f>
        <v>0</v>
      </c>
      <c r="K99" s="243"/>
      <c r="L99" s="247"/>
      <c r="S99" s="12"/>
      <c r="T99" s="12"/>
      <c r="U99" s="12"/>
      <c r="V99" s="12"/>
      <c r="W99" s="12"/>
      <c r="X99" s="12"/>
      <c r="Y99" s="12"/>
      <c r="Z99" s="12"/>
      <c r="AA99" s="12"/>
      <c r="AB99" s="12"/>
      <c r="AC99" s="12"/>
      <c r="AD99" s="12"/>
      <c r="AE99" s="12"/>
    </row>
    <row r="100" s="14" customFormat="1" ht="19.92" customHeight="1">
      <c r="A100" s="14"/>
      <c r="B100" s="280"/>
      <c r="C100" s="134"/>
      <c r="D100" s="281" t="s">
        <v>1396</v>
      </c>
      <c r="E100" s="282"/>
      <c r="F100" s="282"/>
      <c r="G100" s="282"/>
      <c r="H100" s="282"/>
      <c r="I100" s="282"/>
      <c r="J100" s="283">
        <f>J133</f>
        <v>0</v>
      </c>
      <c r="K100" s="134"/>
      <c r="L100" s="284"/>
      <c r="S100" s="14"/>
      <c r="T100" s="14"/>
      <c r="U100" s="14"/>
      <c r="V100" s="14"/>
      <c r="W100" s="14"/>
      <c r="X100" s="14"/>
      <c r="Y100" s="14"/>
      <c r="Z100" s="14"/>
      <c r="AA100" s="14"/>
      <c r="AB100" s="14"/>
      <c r="AC100" s="14"/>
      <c r="AD100" s="14"/>
      <c r="AE100" s="14"/>
    </row>
    <row r="101" s="14" customFormat="1" ht="19.92" customHeight="1">
      <c r="A101" s="14"/>
      <c r="B101" s="280"/>
      <c r="C101" s="134"/>
      <c r="D101" s="281" t="s">
        <v>1397</v>
      </c>
      <c r="E101" s="282"/>
      <c r="F101" s="282"/>
      <c r="G101" s="282"/>
      <c r="H101" s="282"/>
      <c r="I101" s="282"/>
      <c r="J101" s="283">
        <f>J585</f>
        <v>0</v>
      </c>
      <c r="K101" s="134"/>
      <c r="L101" s="284"/>
      <c r="S101" s="14"/>
      <c r="T101" s="14"/>
      <c r="U101" s="14"/>
      <c r="V101" s="14"/>
      <c r="W101" s="14"/>
      <c r="X101" s="14"/>
      <c r="Y101" s="14"/>
      <c r="Z101" s="14"/>
      <c r="AA101" s="14"/>
      <c r="AB101" s="14"/>
      <c r="AC101" s="14"/>
      <c r="AD101" s="14"/>
      <c r="AE101" s="14"/>
    </row>
    <row r="102" s="14" customFormat="1" ht="19.92" customHeight="1">
      <c r="A102" s="14"/>
      <c r="B102" s="280"/>
      <c r="C102" s="134"/>
      <c r="D102" s="281" t="s">
        <v>1399</v>
      </c>
      <c r="E102" s="282"/>
      <c r="F102" s="282"/>
      <c r="G102" s="282"/>
      <c r="H102" s="282"/>
      <c r="I102" s="282"/>
      <c r="J102" s="283">
        <f>J602</f>
        <v>0</v>
      </c>
      <c r="K102" s="134"/>
      <c r="L102" s="284"/>
      <c r="S102" s="14"/>
      <c r="T102" s="14"/>
      <c r="U102" s="14"/>
      <c r="V102" s="14"/>
      <c r="W102" s="14"/>
      <c r="X102" s="14"/>
      <c r="Y102" s="14"/>
      <c r="Z102" s="14"/>
      <c r="AA102" s="14"/>
      <c r="AB102" s="14"/>
      <c r="AC102" s="14"/>
      <c r="AD102" s="14"/>
      <c r="AE102" s="14"/>
    </row>
    <row r="103" s="14" customFormat="1" ht="19.92" customHeight="1">
      <c r="A103" s="14"/>
      <c r="B103" s="280"/>
      <c r="C103" s="134"/>
      <c r="D103" s="281" t="s">
        <v>3932</v>
      </c>
      <c r="E103" s="282"/>
      <c r="F103" s="282"/>
      <c r="G103" s="282"/>
      <c r="H103" s="282"/>
      <c r="I103" s="282"/>
      <c r="J103" s="283">
        <f>J613</f>
        <v>0</v>
      </c>
      <c r="K103" s="134"/>
      <c r="L103" s="284"/>
      <c r="S103" s="14"/>
      <c r="T103" s="14"/>
      <c r="U103" s="14"/>
      <c r="V103" s="14"/>
      <c r="W103" s="14"/>
      <c r="X103" s="14"/>
      <c r="Y103" s="14"/>
      <c r="Z103" s="14"/>
      <c r="AA103" s="14"/>
      <c r="AB103" s="14"/>
      <c r="AC103" s="14"/>
      <c r="AD103" s="14"/>
      <c r="AE103" s="14"/>
    </row>
    <row r="104" s="14" customFormat="1" ht="19.92" customHeight="1">
      <c r="A104" s="14"/>
      <c r="B104" s="280"/>
      <c r="C104" s="134"/>
      <c r="D104" s="281" t="s">
        <v>1401</v>
      </c>
      <c r="E104" s="282"/>
      <c r="F104" s="282"/>
      <c r="G104" s="282"/>
      <c r="H104" s="282"/>
      <c r="I104" s="282"/>
      <c r="J104" s="283">
        <f>J763</f>
        <v>0</v>
      </c>
      <c r="K104" s="134"/>
      <c r="L104" s="284"/>
      <c r="S104" s="14"/>
      <c r="T104" s="14"/>
      <c r="U104" s="14"/>
      <c r="V104" s="14"/>
      <c r="W104" s="14"/>
      <c r="X104" s="14"/>
      <c r="Y104" s="14"/>
      <c r="Z104" s="14"/>
      <c r="AA104" s="14"/>
      <c r="AB104" s="14"/>
      <c r="AC104" s="14"/>
      <c r="AD104" s="14"/>
      <c r="AE104" s="14"/>
    </row>
    <row r="105" s="14" customFormat="1" ht="19.92" customHeight="1">
      <c r="A105" s="14"/>
      <c r="B105" s="280"/>
      <c r="C105" s="134"/>
      <c r="D105" s="281" t="s">
        <v>1402</v>
      </c>
      <c r="E105" s="282"/>
      <c r="F105" s="282"/>
      <c r="G105" s="282"/>
      <c r="H105" s="282"/>
      <c r="I105" s="282"/>
      <c r="J105" s="283">
        <f>J835</f>
        <v>0</v>
      </c>
      <c r="K105" s="134"/>
      <c r="L105" s="284"/>
      <c r="S105" s="14"/>
      <c r="T105" s="14"/>
      <c r="U105" s="14"/>
      <c r="V105" s="14"/>
      <c r="W105" s="14"/>
      <c r="X105" s="14"/>
      <c r="Y105" s="14"/>
      <c r="Z105" s="14"/>
      <c r="AA105" s="14"/>
      <c r="AB105" s="14"/>
      <c r="AC105" s="14"/>
      <c r="AD105" s="14"/>
      <c r="AE105" s="14"/>
    </row>
    <row r="106" s="14" customFormat="1" ht="19.92" customHeight="1">
      <c r="A106" s="14"/>
      <c r="B106" s="280"/>
      <c r="C106" s="134"/>
      <c r="D106" s="281" t="s">
        <v>1404</v>
      </c>
      <c r="E106" s="282"/>
      <c r="F106" s="282"/>
      <c r="G106" s="282"/>
      <c r="H106" s="282"/>
      <c r="I106" s="282"/>
      <c r="J106" s="283">
        <f>J891</f>
        <v>0</v>
      </c>
      <c r="K106" s="134"/>
      <c r="L106" s="284"/>
      <c r="S106" s="14"/>
      <c r="T106" s="14"/>
      <c r="U106" s="14"/>
      <c r="V106" s="14"/>
      <c r="W106" s="14"/>
      <c r="X106" s="14"/>
      <c r="Y106" s="14"/>
      <c r="Z106" s="14"/>
      <c r="AA106" s="14"/>
      <c r="AB106" s="14"/>
      <c r="AC106" s="14"/>
      <c r="AD106" s="14"/>
      <c r="AE106" s="14"/>
    </row>
    <row r="107" s="14" customFormat="1" ht="19.92" customHeight="1">
      <c r="A107" s="14"/>
      <c r="B107" s="280"/>
      <c r="C107" s="134"/>
      <c r="D107" s="281" t="s">
        <v>1405</v>
      </c>
      <c r="E107" s="282"/>
      <c r="F107" s="282"/>
      <c r="G107" s="282"/>
      <c r="H107" s="282"/>
      <c r="I107" s="282"/>
      <c r="J107" s="283">
        <f>J913</f>
        <v>0</v>
      </c>
      <c r="K107" s="134"/>
      <c r="L107" s="284"/>
      <c r="S107" s="14"/>
      <c r="T107" s="14"/>
      <c r="U107" s="14"/>
      <c r="V107" s="14"/>
      <c r="W107" s="14"/>
      <c r="X107" s="14"/>
      <c r="Y107" s="14"/>
      <c r="Z107" s="14"/>
      <c r="AA107" s="14"/>
      <c r="AB107" s="14"/>
      <c r="AC107" s="14"/>
      <c r="AD107" s="14"/>
      <c r="AE107" s="14"/>
    </row>
    <row r="108" s="12" customFormat="1" ht="24.96" customHeight="1">
      <c r="A108" s="12"/>
      <c r="B108" s="242"/>
      <c r="C108" s="243"/>
      <c r="D108" s="244" t="s">
        <v>2001</v>
      </c>
      <c r="E108" s="245"/>
      <c r="F108" s="245"/>
      <c r="G108" s="245"/>
      <c r="H108" s="245"/>
      <c r="I108" s="245"/>
      <c r="J108" s="246">
        <f>J915</f>
        <v>0</v>
      </c>
      <c r="K108" s="243"/>
      <c r="L108" s="247"/>
      <c r="S108" s="12"/>
      <c r="T108" s="12"/>
      <c r="U108" s="12"/>
      <c r="V108" s="12"/>
      <c r="W108" s="12"/>
      <c r="X108" s="12"/>
      <c r="Y108" s="12"/>
      <c r="Z108" s="12"/>
      <c r="AA108" s="12"/>
      <c r="AB108" s="12"/>
      <c r="AC108" s="12"/>
      <c r="AD108" s="12"/>
      <c r="AE108" s="12"/>
    </row>
    <row r="109" s="14" customFormat="1" ht="19.92" customHeight="1">
      <c r="A109" s="14"/>
      <c r="B109" s="280"/>
      <c r="C109" s="134"/>
      <c r="D109" s="281" t="s">
        <v>2002</v>
      </c>
      <c r="E109" s="282"/>
      <c r="F109" s="282"/>
      <c r="G109" s="282"/>
      <c r="H109" s="282"/>
      <c r="I109" s="282"/>
      <c r="J109" s="283">
        <f>J916</f>
        <v>0</v>
      </c>
      <c r="K109" s="134"/>
      <c r="L109" s="284"/>
      <c r="S109" s="14"/>
      <c r="T109" s="14"/>
      <c r="U109" s="14"/>
      <c r="V109" s="14"/>
      <c r="W109" s="14"/>
      <c r="X109" s="14"/>
      <c r="Y109" s="14"/>
      <c r="Z109" s="14"/>
      <c r="AA109" s="14"/>
      <c r="AB109" s="14"/>
      <c r="AC109" s="14"/>
      <c r="AD109" s="14"/>
      <c r="AE109" s="14"/>
    </row>
    <row r="110" s="2" customFormat="1" ht="21.84" customHeight="1">
      <c r="A110" s="39"/>
      <c r="B110" s="40"/>
      <c r="C110" s="41"/>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6.96" customHeight="1">
      <c r="A111" s="39"/>
      <c r="B111" s="67"/>
      <c r="C111" s="68"/>
      <c r="D111" s="68"/>
      <c r="E111" s="68"/>
      <c r="F111" s="68"/>
      <c r="G111" s="68"/>
      <c r="H111" s="68"/>
      <c r="I111" s="68"/>
      <c r="J111" s="68"/>
      <c r="K111" s="68"/>
      <c r="L111" s="64"/>
      <c r="S111" s="39"/>
      <c r="T111" s="39"/>
      <c r="U111" s="39"/>
      <c r="V111" s="39"/>
      <c r="W111" s="39"/>
      <c r="X111" s="39"/>
      <c r="Y111" s="39"/>
      <c r="Z111" s="39"/>
      <c r="AA111" s="39"/>
      <c r="AB111" s="39"/>
      <c r="AC111" s="39"/>
      <c r="AD111" s="39"/>
      <c r="AE111" s="39"/>
    </row>
    <row r="115" s="2" customFormat="1" ht="6.96" customHeight="1">
      <c r="A115" s="39"/>
      <c r="B115" s="69"/>
      <c r="C115" s="70"/>
      <c r="D115" s="70"/>
      <c r="E115" s="70"/>
      <c r="F115" s="70"/>
      <c r="G115" s="70"/>
      <c r="H115" s="70"/>
      <c r="I115" s="70"/>
      <c r="J115" s="70"/>
      <c r="K115" s="70"/>
      <c r="L115" s="64"/>
      <c r="S115" s="39"/>
      <c r="T115" s="39"/>
      <c r="U115" s="39"/>
      <c r="V115" s="39"/>
      <c r="W115" s="39"/>
      <c r="X115" s="39"/>
      <c r="Y115" s="39"/>
      <c r="Z115" s="39"/>
      <c r="AA115" s="39"/>
      <c r="AB115" s="39"/>
      <c r="AC115" s="39"/>
      <c r="AD115" s="39"/>
      <c r="AE115" s="39"/>
    </row>
    <row r="116" s="2" customFormat="1" ht="24.96" customHeight="1">
      <c r="A116" s="39"/>
      <c r="B116" s="40"/>
      <c r="C116" s="24" t="s">
        <v>178</v>
      </c>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6.96" customHeight="1">
      <c r="A117" s="39"/>
      <c r="B117" s="40"/>
      <c r="C117" s="41"/>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12" customHeight="1">
      <c r="A118" s="39"/>
      <c r="B118" s="40"/>
      <c r="C118" s="33" t="s">
        <v>16</v>
      </c>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16.5" customHeight="1">
      <c r="A119" s="39"/>
      <c r="B119" s="40"/>
      <c r="C119" s="41"/>
      <c r="D119" s="41"/>
      <c r="E119" s="184" t="str">
        <f>E7</f>
        <v>SPLAŠKOVÁ KANALIZACE ÚSTÍ NAD ORLICÍ ČERNOVÍR</v>
      </c>
      <c r="F119" s="33"/>
      <c r="G119" s="33"/>
      <c r="H119" s="33"/>
      <c r="I119" s="41"/>
      <c r="J119" s="41"/>
      <c r="K119" s="41"/>
      <c r="L119" s="64"/>
      <c r="S119" s="39"/>
      <c r="T119" s="39"/>
      <c r="U119" s="39"/>
      <c r="V119" s="39"/>
      <c r="W119" s="39"/>
      <c r="X119" s="39"/>
      <c r="Y119" s="39"/>
      <c r="Z119" s="39"/>
      <c r="AA119" s="39"/>
      <c r="AB119" s="39"/>
      <c r="AC119" s="39"/>
      <c r="AD119" s="39"/>
      <c r="AE119" s="39"/>
    </row>
    <row r="120" s="1" customFormat="1" ht="12" customHeight="1">
      <c r="B120" s="22"/>
      <c r="C120" s="33" t="s">
        <v>169</v>
      </c>
      <c r="D120" s="23"/>
      <c r="E120" s="23"/>
      <c r="F120" s="23"/>
      <c r="G120" s="23"/>
      <c r="H120" s="23"/>
      <c r="I120" s="23"/>
      <c r="J120" s="23"/>
      <c r="K120" s="23"/>
      <c r="L120" s="21"/>
    </row>
    <row r="121" s="2" customFormat="1" ht="16.5" customHeight="1">
      <c r="A121" s="39"/>
      <c r="B121" s="40"/>
      <c r="C121" s="41"/>
      <c r="D121" s="41"/>
      <c r="E121" s="184" t="s">
        <v>4734</v>
      </c>
      <c r="F121" s="41"/>
      <c r="G121" s="41"/>
      <c r="H121" s="41"/>
      <c r="I121" s="41"/>
      <c r="J121" s="41"/>
      <c r="K121" s="41"/>
      <c r="L121" s="64"/>
      <c r="S121" s="39"/>
      <c r="T121" s="39"/>
      <c r="U121" s="39"/>
      <c r="V121" s="39"/>
      <c r="W121" s="39"/>
      <c r="X121" s="39"/>
      <c r="Y121" s="39"/>
      <c r="Z121" s="39"/>
      <c r="AA121" s="39"/>
      <c r="AB121" s="39"/>
      <c r="AC121" s="39"/>
      <c r="AD121" s="39"/>
      <c r="AE121" s="39"/>
    </row>
    <row r="122" s="2" customFormat="1" ht="12" customHeight="1">
      <c r="A122" s="39"/>
      <c r="B122" s="40"/>
      <c r="C122" s="33" t="s">
        <v>171</v>
      </c>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2" customFormat="1" ht="16.5" customHeight="1">
      <c r="A123" s="39"/>
      <c r="B123" s="40"/>
      <c r="C123" s="41"/>
      <c r="D123" s="41"/>
      <c r="E123" s="77" t="str">
        <f>E11</f>
        <v>SO 04.1 - Výtlačné řady, tlakový řad T2</v>
      </c>
      <c r="F123" s="41"/>
      <c r="G123" s="41"/>
      <c r="H123" s="41"/>
      <c r="I123" s="41"/>
      <c r="J123" s="41"/>
      <c r="K123" s="41"/>
      <c r="L123" s="64"/>
      <c r="S123" s="39"/>
      <c r="T123" s="39"/>
      <c r="U123" s="39"/>
      <c r="V123" s="39"/>
      <c r="W123" s="39"/>
      <c r="X123" s="39"/>
      <c r="Y123" s="39"/>
      <c r="Z123" s="39"/>
      <c r="AA123" s="39"/>
      <c r="AB123" s="39"/>
      <c r="AC123" s="39"/>
      <c r="AD123" s="39"/>
      <c r="AE123" s="39"/>
    </row>
    <row r="124" s="2" customFormat="1" ht="6.96" customHeight="1">
      <c r="A124" s="39"/>
      <c r="B124" s="40"/>
      <c r="C124" s="41"/>
      <c r="D124" s="41"/>
      <c r="E124" s="41"/>
      <c r="F124" s="41"/>
      <c r="G124" s="41"/>
      <c r="H124" s="41"/>
      <c r="I124" s="41"/>
      <c r="J124" s="41"/>
      <c r="K124" s="41"/>
      <c r="L124" s="64"/>
      <c r="S124" s="39"/>
      <c r="T124" s="39"/>
      <c r="U124" s="39"/>
      <c r="V124" s="39"/>
      <c r="W124" s="39"/>
      <c r="X124" s="39"/>
      <c r="Y124" s="39"/>
      <c r="Z124" s="39"/>
      <c r="AA124" s="39"/>
      <c r="AB124" s="39"/>
      <c r="AC124" s="39"/>
      <c r="AD124" s="39"/>
      <c r="AE124" s="39"/>
    </row>
    <row r="125" s="2" customFormat="1" ht="12" customHeight="1">
      <c r="A125" s="39"/>
      <c r="B125" s="40"/>
      <c r="C125" s="33" t="s">
        <v>20</v>
      </c>
      <c r="D125" s="41"/>
      <c r="E125" s="41"/>
      <c r="F125" s="28" t="str">
        <f>F14</f>
        <v>Černovír</v>
      </c>
      <c r="G125" s="41"/>
      <c r="H125" s="41"/>
      <c r="I125" s="33" t="s">
        <v>22</v>
      </c>
      <c r="J125" s="80" t="str">
        <f>IF(J14="","",J14)</f>
        <v>18. 10. 2021</v>
      </c>
      <c r="K125" s="41"/>
      <c r="L125" s="64"/>
      <c r="S125" s="39"/>
      <c r="T125" s="39"/>
      <c r="U125" s="39"/>
      <c r="V125" s="39"/>
      <c r="W125" s="39"/>
      <c r="X125" s="39"/>
      <c r="Y125" s="39"/>
      <c r="Z125" s="39"/>
      <c r="AA125" s="39"/>
      <c r="AB125" s="39"/>
      <c r="AC125" s="39"/>
      <c r="AD125" s="39"/>
      <c r="AE125" s="39"/>
    </row>
    <row r="126" s="2" customFormat="1" ht="6.96" customHeight="1">
      <c r="A126" s="39"/>
      <c r="B126" s="40"/>
      <c r="C126" s="41"/>
      <c r="D126" s="41"/>
      <c r="E126" s="41"/>
      <c r="F126" s="41"/>
      <c r="G126" s="41"/>
      <c r="H126" s="41"/>
      <c r="I126" s="41"/>
      <c r="J126" s="41"/>
      <c r="K126" s="41"/>
      <c r="L126" s="64"/>
      <c r="S126" s="39"/>
      <c r="T126" s="39"/>
      <c r="U126" s="39"/>
      <c r="V126" s="39"/>
      <c r="W126" s="39"/>
      <c r="X126" s="39"/>
      <c r="Y126" s="39"/>
      <c r="Z126" s="39"/>
      <c r="AA126" s="39"/>
      <c r="AB126" s="39"/>
      <c r="AC126" s="39"/>
      <c r="AD126" s="39"/>
      <c r="AE126" s="39"/>
    </row>
    <row r="127" s="2" customFormat="1" ht="25.65" customHeight="1">
      <c r="A127" s="39"/>
      <c r="B127" s="40"/>
      <c r="C127" s="33" t="s">
        <v>24</v>
      </c>
      <c r="D127" s="41"/>
      <c r="E127" s="41"/>
      <c r="F127" s="28" t="str">
        <f>E17</f>
        <v>TEPVOS, s.r.o.</v>
      </c>
      <c r="G127" s="41"/>
      <c r="H127" s="41"/>
      <c r="I127" s="33" t="s">
        <v>30</v>
      </c>
      <c r="J127" s="37" t="str">
        <f>E23</f>
        <v>AQUA PROCON, s.r.o., divize Praha</v>
      </c>
      <c r="K127" s="41"/>
      <c r="L127" s="64"/>
      <c r="S127" s="39"/>
      <c r="T127" s="39"/>
      <c r="U127" s="39"/>
      <c r="V127" s="39"/>
      <c r="W127" s="39"/>
      <c r="X127" s="39"/>
      <c r="Y127" s="39"/>
      <c r="Z127" s="39"/>
      <c r="AA127" s="39"/>
      <c r="AB127" s="39"/>
      <c r="AC127" s="39"/>
      <c r="AD127" s="39"/>
      <c r="AE127" s="39"/>
    </row>
    <row r="128" s="2" customFormat="1" ht="15.15" customHeight="1">
      <c r="A128" s="39"/>
      <c r="B128" s="40"/>
      <c r="C128" s="33" t="s">
        <v>28</v>
      </c>
      <c r="D128" s="41"/>
      <c r="E128" s="41"/>
      <c r="F128" s="28" t="str">
        <f>IF(E20="","",E20)</f>
        <v>Vyplň údaj</v>
      </c>
      <c r="G128" s="41"/>
      <c r="H128" s="41"/>
      <c r="I128" s="33" t="s">
        <v>33</v>
      </c>
      <c r="J128" s="37" t="str">
        <f>E26</f>
        <v>Ing. Zdeňka Průšková</v>
      </c>
      <c r="K128" s="41"/>
      <c r="L128" s="64"/>
      <c r="S128" s="39"/>
      <c r="T128" s="39"/>
      <c r="U128" s="39"/>
      <c r="V128" s="39"/>
      <c r="W128" s="39"/>
      <c r="X128" s="39"/>
      <c r="Y128" s="39"/>
      <c r="Z128" s="39"/>
      <c r="AA128" s="39"/>
      <c r="AB128" s="39"/>
      <c r="AC128" s="39"/>
      <c r="AD128" s="39"/>
      <c r="AE128" s="39"/>
    </row>
    <row r="129" s="2" customFormat="1" ht="10.32" customHeight="1">
      <c r="A129" s="39"/>
      <c r="B129" s="40"/>
      <c r="C129" s="41"/>
      <c r="D129" s="41"/>
      <c r="E129" s="41"/>
      <c r="F129" s="41"/>
      <c r="G129" s="41"/>
      <c r="H129" s="41"/>
      <c r="I129" s="41"/>
      <c r="J129" s="41"/>
      <c r="K129" s="41"/>
      <c r="L129" s="64"/>
      <c r="S129" s="39"/>
      <c r="T129" s="39"/>
      <c r="U129" s="39"/>
      <c r="V129" s="39"/>
      <c r="W129" s="39"/>
      <c r="X129" s="39"/>
      <c r="Y129" s="39"/>
      <c r="Z129" s="39"/>
      <c r="AA129" s="39"/>
      <c r="AB129" s="39"/>
      <c r="AC129" s="39"/>
      <c r="AD129" s="39"/>
      <c r="AE129" s="39"/>
    </row>
    <row r="130" s="9" customFormat="1" ht="29.28" customHeight="1">
      <c r="A130" s="189"/>
      <c r="B130" s="190"/>
      <c r="C130" s="191" t="s">
        <v>179</v>
      </c>
      <c r="D130" s="192" t="s">
        <v>61</v>
      </c>
      <c r="E130" s="192" t="s">
        <v>57</v>
      </c>
      <c r="F130" s="192" t="s">
        <v>58</v>
      </c>
      <c r="G130" s="192" t="s">
        <v>180</v>
      </c>
      <c r="H130" s="192" t="s">
        <v>181</v>
      </c>
      <c r="I130" s="192" t="s">
        <v>182</v>
      </c>
      <c r="J130" s="192" t="s">
        <v>175</v>
      </c>
      <c r="K130" s="193" t="s">
        <v>183</v>
      </c>
      <c r="L130" s="194"/>
      <c r="M130" s="101" t="s">
        <v>1</v>
      </c>
      <c r="N130" s="102" t="s">
        <v>40</v>
      </c>
      <c r="O130" s="102" t="s">
        <v>184</v>
      </c>
      <c r="P130" s="102" t="s">
        <v>185</v>
      </c>
      <c r="Q130" s="102" t="s">
        <v>186</v>
      </c>
      <c r="R130" s="102" t="s">
        <v>187</v>
      </c>
      <c r="S130" s="102" t="s">
        <v>188</v>
      </c>
      <c r="T130" s="103" t="s">
        <v>189</v>
      </c>
      <c r="U130" s="189"/>
      <c r="V130" s="189"/>
      <c r="W130" s="189"/>
      <c r="X130" s="189"/>
      <c r="Y130" s="189"/>
      <c r="Z130" s="189"/>
      <c r="AA130" s="189"/>
      <c r="AB130" s="189"/>
      <c r="AC130" s="189"/>
      <c r="AD130" s="189"/>
      <c r="AE130" s="189"/>
    </row>
    <row r="131" s="2" customFormat="1" ht="22.8" customHeight="1">
      <c r="A131" s="39"/>
      <c r="B131" s="40"/>
      <c r="C131" s="108" t="s">
        <v>190</v>
      </c>
      <c r="D131" s="41"/>
      <c r="E131" s="41"/>
      <c r="F131" s="41"/>
      <c r="G131" s="41"/>
      <c r="H131" s="41"/>
      <c r="I131" s="41"/>
      <c r="J131" s="195">
        <f>BK131</f>
        <v>0</v>
      </c>
      <c r="K131" s="41"/>
      <c r="L131" s="45"/>
      <c r="M131" s="104"/>
      <c r="N131" s="196"/>
      <c r="O131" s="105"/>
      <c r="P131" s="197">
        <f>P132+P915</f>
        <v>0</v>
      </c>
      <c r="Q131" s="105"/>
      <c r="R131" s="197">
        <f>R132+R915</f>
        <v>93.620022209999988</v>
      </c>
      <c r="S131" s="105"/>
      <c r="T131" s="198">
        <f>T132+T915</f>
        <v>460.45084000000003</v>
      </c>
      <c r="U131" s="39"/>
      <c r="V131" s="39"/>
      <c r="W131" s="39"/>
      <c r="X131" s="39"/>
      <c r="Y131" s="39"/>
      <c r="Z131" s="39"/>
      <c r="AA131" s="39"/>
      <c r="AB131" s="39"/>
      <c r="AC131" s="39"/>
      <c r="AD131" s="39"/>
      <c r="AE131" s="39"/>
      <c r="AT131" s="18" t="s">
        <v>75</v>
      </c>
      <c r="AU131" s="18" t="s">
        <v>177</v>
      </c>
      <c r="BK131" s="199">
        <f>BK132+BK915</f>
        <v>0</v>
      </c>
    </row>
    <row r="132" s="13" customFormat="1" ht="25.92" customHeight="1">
      <c r="A132" s="13"/>
      <c r="B132" s="248"/>
      <c r="C132" s="249"/>
      <c r="D132" s="250" t="s">
        <v>75</v>
      </c>
      <c r="E132" s="251" t="s">
        <v>1406</v>
      </c>
      <c r="F132" s="251" t="s">
        <v>1407</v>
      </c>
      <c r="G132" s="249"/>
      <c r="H132" s="249"/>
      <c r="I132" s="252"/>
      <c r="J132" s="253">
        <f>BK132</f>
        <v>0</v>
      </c>
      <c r="K132" s="249"/>
      <c r="L132" s="254"/>
      <c r="M132" s="255"/>
      <c r="N132" s="256"/>
      <c r="O132" s="256"/>
      <c r="P132" s="257">
        <f>P133+P585+P602+P613+P763+P835+P891+P913</f>
        <v>0</v>
      </c>
      <c r="Q132" s="256"/>
      <c r="R132" s="257">
        <f>R133+R585+R602+R613+R763+R835+R891+R913</f>
        <v>92.828757209999992</v>
      </c>
      <c r="S132" s="256"/>
      <c r="T132" s="258">
        <f>T133+T585+T602+T613+T763+T835+T891+T913</f>
        <v>460.45084000000003</v>
      </c>
      <c r="U132" s="13"/>
      <c r="V132" s="13"/>
      <c r="W132" s="13"/>
      <c r="X132" s="13"/>
      <c r="Y132" s="13"/>
      <c r="Z132" s="13"/>
      <c r="AA132" s="13"/>
      <c r="AB132" s="13"/>
      <c r="AC132" s="13"/>
      <c r="AD132" s="13"/>
      <c r="AE132" s="13"/>
      <c r="AR132" s="259" t="s">
        <v>83</v>
      </c>
      <c r="AT132" s="260" t="s">
        <v>75</v>
      </c>
      <c r="AU132" s="260" t="s">
        <v>76</v>
      </c>
      <c r="AY132" s="259" t="s">
        <v>195</v>
      </c>
      <c r="BK132" s="261">
        <f>BK133+BK585+BK602+BK613+BK763+BK835+BK891+BK913</f>
        <v>0</v>
      </c>
    </row>
    <row r="133" s="13" customFormat="1" ht="22.8" customHeight="1">
      <c r="A133" s="13"/>
      <c r="B133" s="248"/>
      <c r="C133" s="249"/>
      <c r="D133" s="250" t="s">
        <v>75</v>
      </c>
      <c r="E133" s="285" t="s">
        <v>83</v>
      </c>
      <c r="F133" s="285" t="s">
        <v>1408</v>
      </c>
      <c r="G133" s="249"/>
      <c r="H133" s="249"/>
      <c r="I133" s="252"/>
      <c r="J133" s="286">
        <f>BK133</f>
        <v>0</v>
      </c>
      <c r="K133" s="249"/>
      <c r="L133" s="254"/>
      <c r="M133" s="255"/>
      <c r="N133" s="256"/>
      <c r="O133" s="256"/>
      <c r="P133" s="257">
        <f>SUM(P134:P584)</f>
        <v>0</v>
      </c>
      <c r="Q133" s="256"/>
      <c r="R133" s="257">
        <f>SUM(R134:R584)</f>
        <v>4.7503415500000008</v>
      </c>
      <c r="S133" s="256"/>
      <c r="T133" s="258">
        <f>SUM(T134:T584)</f>
        <v>460.45084000000003</v>
      </c>
      <c r="U133" s="13"/>
      <c r="V133" s="13"/>
      <c r="W133" s="13"/>
      <c r="X133" s="13"/>
      <c r="Y133" s="13"/>
      <c r="Z133" s="13"/>
      <c r="AA133" s="13"/>
      <c r="AB133" s="13"/>
      <c r="AC133" s="13"/>
      <c r="AD133" s="13"/>
      <c r="AE133" s="13"/>
      <c r="AR133" s="259" t="s">
        <v>83</v>
      </c>
      <c r="AT133" s="260" t="s">
        <v>75</v>
      </c>
      <c r="AU133" s="260" t="s">
        <v>83</v>
      </c>
      <c r="AY133" s="259" t="s">
        <v>195</v>
      </c>
      <c r="BK133" s="261">
        <f>SUM(BK134:BK584)</f>
        <v>0</v>
      </c>
    </row>
    <row r="134" s="2" customFormat="1" ht="33" customHeight="1">
      <c r="A134" s="39"/>
      <c r="B134" s="40"/>
      <c r="C134" s="200" t="s">
        <v>83</v>
      </c>
      <c r="D134" s="200" t="s">
        <v>191</v>
      </c>
      <c r="E134" s="201" t="s">
        <v>3933</v>
      </c>
      <c r="F134" s="202" t="s">
        <v>3934</v>
      </c>
      <c r="G134" s="203" t="s">
        <v>1411</v>
      </c>
      <c r="H134" s="204">
        <v>250</v>
      </c>
      <c r="I134" s="205"/>
      <c r="J134" s="206">
        <f>ROUND(I134*H134,2)</f>
        <v>0</v>
      </c>
      <c r="K134" s="202" t="s">
        <v>1412</v>
      </c>
      <c r="L134" s="45"/>
      <c r="M134" s="207" t="s">
        <v>1</v>
      </c>
      <c r="N134" s="208" t="s">
        <v>41</v>
      </c>
      <c r="O134" s="92"/>
      <c r="P134" s="209">
        <f>O134*H134</f>
        <v>0</v>
      </c>
      <c r="Q134" s="209">
        <v>0</v>
      </c>
      <c r="R134" s="209">
        <f>Q134*H134</f>
        <v>0</v>
      </c>
      <c r="S134" s="209">
        <v>0</v>
      </c>
      <c r="T134" s="210">
        <f>S134*H134</f>
        <v>0</v>
      </c>
      <c r="U134" s="39"/>
      <c r="V134" s="39"/>
      <c r="W134" s="39"/>
      <c r="X134" s="39"/>
      <c r="Y134" s="39"/>
      <c r="Z134" s="39"/>
      <c r="AA134" s="39"/>
      <c r="AB134" s="39"/>
      <c r="AC134" s="39"/>
      <c r="AD134" s="39"/>
      <c r="AE134" s="39"/>
      <c r="AR134" s="211" t="s">
        <v>234</v>
      </c>
      <c r="AT134" s="211" t="s">
        <v>191</v>
      </c>
      <c r="AU134" s="211" t="s">
        <v>85</v>
      </c>
      <c r="AY134" s="18" t="s">
        <v>195</v>
      </c>
      <c r="BE134" s="212">
        <f>IF(N134="základní",J134,0)</f>
        <v>0</v>
      </c>
      <c r="BF134" s="212">
        <f>IF(N134="snížená",J134,0)</f>
        <v>0</v>
      </c>
      <c r="BG134" s="212">
        <f>IF(N134="zákl. přenesená",J134,0)</f>
        <v>0</v>
      </c>
      <c r="BH134" s="212">
        <f>IF(N134="sníž. přenesená",J134,0)</f>
        <v>0</v>
      </c>
      <c r="BI134" s="212">
        <f>IF(N134="nulová",J134,0)</f>
        <v>0</v>
      </c>
      <c r="BJ134" s="18" t="s">
        <v>83</v>
      </c>
      <c r="BK134" s="212">
        <f>ROUND(I134*H134,2)</f>
        <v>0</v>
      </c>
      <c r="BL134" s="18" t="s">
        <v>234</v>
      </c>
      <c r="BM134" s="211" t="s">
        <v>4736</v>
      </c>
    </row>
    <row r="135" s="10" customFormat="1">
      <c r="A135" s="10"/>
      <c r="B135" s="218"/>
      <c r="C135" s="219"/>
      <c r="D135" s="213" t="s">
        <v>199</v>
      </c>
      <c r="E135" s="220" t="s">
        <v>1</v>
      </c>
      <c r="F135" s="221" t="s">
        <v>4737</v>
      </c>
      <c r="G135" s="219"/>
      <c r="H135" s="220" t="s">
        <v>1</v>
      </c>
      <c r="I135" s="222"/>
      <c r="J135" s="219"/>
      <c r="K135" s="219"/>
      <c r="L135" s="223"/>
      <c r="M135" s="224"/>
      <c r="N135" s="225"/>
      <c r="O135" s="225"/>
      <c r="P135" s="225"/>
      <c r="Q135" s="225"/>
      <c r="R135" s="225"/>
      <c r="S135" s="225"/>
      <c r="T135" s="226"/>
      <c r="U135" s="10"/>
      <c r="V135" s="10"/>
      <c r="W135" s="10"/>
      <c r="X135" s="10"/>
      <c r="Y135" s="10"/>
      <c r="Z135" s="10"/>
      <c r="AA135" s="10"/>
      <c r="AB135" s="10"/>
      <c r="AC135" s="10"/>
      <c r="AD135" s="10"/>
      <c r="AE135" s="10"/>
      <c r="AT135" s="227" t="s">
        <v>199</v>
      </c>
      <c r="AU135" s="227" t="s">
        <v>85</v>
      </c>
      <c r="AV135" s="10" t="s">
        <v>83</v>
      </c>
      <c r="AW135" s="10" t="s">
        <v>32</v>
      </c>
      <c r="AX135" s="10" t="s">
        <v>76</v>
      </c>
      <c r="AY135" s="227" t="s">
        <v>195</v>
      </c>
    </row>
    <row r="136" s="10" customFormat="1">
      <c r="A136" s="10"/>
      <c r="B136" s="218"/>
      <c r="C136" s="219"/>
      <c r="D136" s="213" t="s">
        <v>199</v>
      </c>
      <c r="E136" s="220" t="s">
        <v>1</v>
      </c>
      <c r="F136" s="221" t="s">
        <v>4738</v>
      </c>
      <c r="G136" s="219"/>
      <c r="H136" s="220" t="s">
        <v>1</v>
      </c>
      <c r="I136" s="222"/>
      <c r="J136" s="219"/>
      <c r="K136" s="219"/>
      <c r="L136" s="223"/>
      <c r="M136" s="224"/>
      <c r="N136" s="225"/>
      <c r="O136" s="225"/>
      <c r="P136" s="225"/>
      <c r="Q136" s="225"/>
      <c r="R136" s="225"/>
      <c r="S136" s="225"/>
      <c r="T136" s="226"/>
      <c r="U136" s="10"/>
      <c r="V136" s="10"/>
      <c r="W136" s="10"/>
      <c r="X136" s="10"/>
      <c r="Y136" s="10"/>
      <c r="Z136" s="10"/>
      <c r="AA136" s="10"/>
      <c r="AB136" s="10"/>
      <c r="AC136" s="10"/>
      <c r="AD136" s="10"/>
      <c r="AE136" s="10"/>
      <c r="AT136" s="227" t="s">
        <v>199</v>
      </c>
      <c r="AU136" s="227" t="s">
        <v>85</v>
      </c>
      <c r="AV136" s="10" t="s">
        <v>83</v>
      </c>
      <c r="AW136" s="10" t="s">
        <v>32</v>
      </c>
      <c r="AX136" s="10" t="s">
        <v>76</v>
      </c>
      <c r="AY136" s="227" t="s">
        <v>195</v>
      </c>
    </row>
    <row r="137" s="11" customFormat="1">
      <c r="A137" s="11"/>
      <c r="B137" s="228"/>
      <c r="C137" s="229"/>
      <c r="D137" s="213" t="s">
        <v>199</v>
      </c>
      <c r="E137" s="230" t="s">
        <v>1</v>
      </c>
      <c r="F137" s="231" t="s">
        <v>4739</v>
      </c>
      <c r="G137" s="229"/>
      <c r="H137" s="232">
        <v>250</v>
      </c>
      <c r="I137" s="233"/>
      <c r="J137" s="229"/>
      <c r="K137" s="229"/>
      <c r="L137" s="234"/>
      <c r="M137" s="235"/>
      <c r="N137" s="236"/>
      <c r="O137" s="236"/>
      <c r="P137" s="236"/>
      <c r="Q137" s="236"/>
      <c r="R137" s="236"/>
      <c r="S137" s="236"/>
      <c r="T137" s="237"/>
      <c r="U137" s="11"/>
      <c r="V137" s="11"/>
      <c r="W137" s="11"/>
      <c r="X137" s="11"/>
      <c r="Y137" s="11"/>
      <c r="Z137" s="11"/>
      <c r="AA137" s="11"/>
      <c r="AB137" s="11"/>
      <c r="AC137" s="11"/>
      <c r="AD137" s="11"/>
      <c r="AE137" s="11"/>
      <c r="AT137" s="238" t="s">
        <v>199</v>
      </c>
      <c r="AU137" s="238" t="s">
        <v>85</v>
      </c>
      <c r="AV137" s="11" t="s">
        <v>85</v>
      </c>
      <c r="AW137" s="11" t="s">
        <v>32</v>
      </c>
      <c r="AX137" s="11" t="s">
        <v>76</v>
      </c>
      <c r="AY137" s="238" t="s">
        <v>195</v>
      </c>
    </row>
    <row r="138" s="15" customFormat="1">
      <c r="A138" s="15"/>
      <c r="B138" s="287"/>
      <c r="C138" s="288"/>
      <c r="D138" s="213" t="s">
        <v>199</v>
      </c>
      <c r="E138" s="289" t="s">
        <v>1</v>
      </c>
      <c r="F138" s="290" t="s">
        <v>1422</v>
      </c>
      <c r="G138" s="288"/>
      <c r="H138" s="291">
        <v>250</v>
      </c>
      <c r="I138" s="292"/>
      <c r="J138" s="288"/>
      <c r="K138" s="288"/>
      <c r="L138" s="293"/>
      <c r="M138" s="294"/>
      <c r="N138" s="295"/>
      <c r="O138" s="295"/>
      <c r="P138" s="295"/>
      <c r="Q138" s="295"/>
      <c r="R138" s="295"/>
      <c r="S138" s="295"/>
      <c r="T138" s="296"/>
      <c r="U138" s="15"/>
      <c r="V138" s="15"/>
      <c r="W138" s="15"/>
      <c r="X138" s="15"/>
      <c r="Y138" s="15"/>
      <c r="Z138" s="15"/>
      <c r="AA138" s="15"/>
      <c r="AB138" s="15"/>
      <c r="AC138" s="15"/>
      <c r="AD138" s="15"/>
      <c r="AE138" s="15"/>
      <c r="AT138" s="297" t="s">
        <v>199</v>
      </c>
      <c r="AU138" s="297" t="s">
        <v>85</v>
      </c>
      <c r="AV138" s="15" t="s">
        <v>234</v>
      </c>
      <c r="AW138" s="15" t="s">
        <v>32</v>
      </c>
      <c r="AX138" s="15" t="s">
        <v>83</v>
      </c>
      <c r="AY138" s="297" t="s">
        <v>195</v>
      </c>
    </row>
    <row r="139" s="2" customFormat="1" ht="24.15" customHeight="1">
      <c r="A139" s="39"/>
      <c r="B139" s="40"/>
      <c r="C139" s="200" t="s">
        <v>85</v>
      </c>
      <c r="D139" s="200" t="s">
        <v>191</v>
      </c>
      <c r="E139" s="201" t="s">
        <v>3939</v>
      </c>
      <c r="F139" s="202" t="s">
        <v>3940</v>
      </c>
      <c r="G139" s="203" t="s">
        <v>1411</v>
      </c>
      <c r="H139" s="204">
        <v>13.560000000000001</v>
      </c>
      <c r="I139" s="205"/>
      <c r="J139" s="206">
        <f>ROUND(I139*H139,2)</f>
        <v>0</v>
      </c>
      <c r="K139" s="202" t="s">
        <v>1412</v>
      </c>
      <c r="L139" s="45"/>
      <c r="M139" s="207" t="s">
        <v>1</v>
      </c>
      <c r="N139" s="208" t="s">
        <v>41</v>
      </c>
      <c r="O139" s="92"/>
      <c r="P139" s="209">
        <f>O139*H139</f>
        <v>0</v>
      </c>
      <c r="Q139" s="209">
        <v>0</v>
      </c>
      <c r="R139" s="209">
        <f>Q139*H139</f>
        <v>0</v>
      </c>
      <c r="S139" s="209">
        <v>0.26000000000000001</v>
      </c>
      <c r="T139" s="210">
        <f>S139*H139</f>
        <v>3.5256000000000003</v>
      </c>
      <c r="U139" s="39"/>
      <c r="V139" s="39"/>
      <c r="W139" s="39"/>
      <c r="X139" s="39"/>
      <c r="Y139" s="39"/>
      <c r="Z139" s="39"/>
      <c r="AA139" s="39"/>
      <c r="AB139" s="39"/>
      <c r="AC139" s="39"/>
      <c r="AD139" s="39"/>
      <c r="AE139" s="39"/>
      <c r="AR139" s="211" t="s">
        <v>234</v>
      </c>
      <c r="AT139" s="211" t="s">
        <v>191</v>
      </c>
      <c r="AU139" s="211" t="s">
        <v>85</v>
      </c>
      <c r="AY139" s="18" t="s">
        <v>195</v>
      </c>
      <c r="BE139" s="212">
        <f>IF(N139="základní",J139,0)</f>
        <v>0</v>
      </c>
      <c r="BF139" s="212">
        <f>IF(N139="snížená",J139,0)</f>
        <v>0</v>
      </c>
      <c r="BG139" s="212">
        <f>IF(N139="zákl. přenesená",J139,0)</f>
        <v>0</v>
      </c>
      <c r="BH139" s="212">
        <f>IF(N139="sníž. přenesená",J139,0)</f>
        <v>0</v>
      </c>
      <c r="BI139" s="212">
        <f>IF(N139="nulová",J139,0)</f>
        <v>0</v>
      </c>
      <c r="BJ139" s="18" t="s">
        <v>83</v>
      </c>
      <c r="BK139" s="212">
        <f>ROUND(I139*H139,2)</f>
        <v>0</v>
      </c>
      <c r="BL139" s="18" t="s">
        <v>234</v>
      </c>
      <c r="BM139" s="211" t="s">
        <v>4740</v>
      </c>
    </row>
    <row r="140" s="10" customFormat="1">
      <c r="A140" s="10"/>
      <c r="B140" s="218"/>
      <c r="C140" s="219"/>
      <c r="D140" s="213" t="s">
        <v>199</v>
      </c>
      <c r="E140" s="220" t="s">
        <v>1</v>
      </c>
      <c r="F140" s="221" t="s">
        <v>4737</v>
      </c>
      <c r="G140" s="219"/>
      <c r="H140" s="220" t="s">
        <v>1</v>
      </c>
      <c r="I140" s="222"/>
      <c r="J140" s="219"/>
      <c r="K140" s="219"/>
      <c r="L140" s="223"/>
      <c r="M140" s="224"/>
      <c r="N140" s="225"/>
      <c r="O140" s="225"/>
      <c r="P140" s="225"/>
      <c r="Q140" s="225"/>
      <c r="R140" s="225"/>
      <c r="S140" s="225"/>
      <c r="T140" s="226"/>
      <c r="U140" s="10"/>
      <c r="V140" s="10"/>
      <c r="W140" s="10"/>
      <c r="X140" s="10"/>
      <c r="Y140" s="10"/>
      <c r="Z140" s="10"/>
      <c r="AA140" s="10"/>
      <c r="AB140" s="10"/>
      <c r="AC140" s="10"/>
      <c r="AD140" s="10"/>
      <c r="AE140" s="10"/>
      <c r="AT140" s="227" t="s">
        <v>199</v>
      </c>
      <c r="AU140" s="227" t="s">
        <v>85</v>
      </c>
      <c r="AV140" s="10" t="s">
        <v>83</v>
      </c>
      <c r="AW140" s="10" t="s">
        <v>32</v>
      </c>
      <c r="AX140" s="10" t="s">
        <v>76</v>
      </c>
      <c r="AY140" s="227" t="s">
        <v>195</v>
      </c>
    </row>
    <row r="141" s="10" customFormat="1">
      <c r="A141" s="10"/>
      <c r="B141" s="218"/>
      <c r="C141" s="219"/>
      <c r="D141" s="213" t="s">
        <v>199</v>
      </c>
      <c r="E141" s="220" t="s">
        <v>1</v>
      </c>
      <c r="F141" s="221" t="s">
        <v>4741</v>
      </c>
      <c r="G141" s="219"/>
      <c r="H141" s="220" t="s">
        <v>1</v>
      </c>
      <c r="I141" s="222"/>
      <c r="J141" s="219"/>
      <c r="K141" s="219"/>
      <c r="L141" s="223"/>
      <c r="M141" s="224"/>
      <c r="N141" s="225"/>
      <c r="O141" s="225"/>
      <c r="P141" s="225"/>
      <c r="Q141" s="225"/>
      <c r="R141" s="225"/>
      <c r="S141" s="225"/>
      <c r="T141" s="226"/>
      <c r="U141" s="10"/>
      <c r="V141" s="10"/>
      <c r="W141" s="10"/>
      <c r="X141" s="10"/>
      <c r="Y141" s="10"/>
      <c r="Z141" s="10"/>
      <c r="AA141" s="10"/>
      <c r="AB141" s="10"/>
      <c r="AC141" s="10"/>
      <c r="AD141" s="10"/>
      <c r="AE141" s="10"/>
      <c r="AT141" s="227" t="s">
        <v>199</v>
      </c>
      <c r="AU141" s="227" t="s">
        <v>85</v>
      </c>
      <c r="AV141" s="10" t="s">
        <v>83</v>
      </c>
      <c r="AW141" s="10" t="s">
        <v>32</v>
      </c>
      <c r="AX141" s="10" t="s">
        <v>76</v>
      </c>
      <c r="AY141" s="227" t="s">
        <v>195</v>
      </c>
    </row>
    <row r="142" s="10" customFormat="1">
      <c r="A142" s="10"/>
      <c r="B142" s="218"/>
      <c r="C142" s="219"/>
      <c r="D142" s="213" t="s">
        <v>199</v>
      </c>
      <c r="E142" s="220" t="s">
        <v>1</v>
      </c>
      <c r="F142" s="221" t="s">
        <v>3943</v>
      </c>
      <c r="G142" s="219"/>
      <c r="H142" s="220" t="s">
        <v>1</v>
      </c>
      <c r="I142" s="222"/>
      <c r="J142" s="219"/>
      <c r="K142" s="219"/>
      <c r="L142" s="223"/>
      <c r="M142" s="224"/>
      <c r="N142" s="225"/>
      <c r="O142" s="225"/>
      <c r="P142" s="225"/>
      <c r="Q142" s="225"/>
      <c r="R142" s="225"/>
      <c r="S142" s="225"/>
      <c r="T142" s="226"/>
      <c r="U142" s="10"/>
      <c r="V142" s="10"/>
      <c r="W142" s="10"/>
      <c r="X142" s="10"/>
      <c r="Y142" s="10"/>
      <c r="Z142" s="10"/>
      <c r="AA142" s="10"/>
      <c r="AB142" s="10"/>
      <c r="AC142" s="10"/>
      <c r="AD142" s="10"/>
      <c r="AE142" s="10"/>
      <c r="AT142" s="227" t="s">
        <v>199</v>
      </c>
      <c r="AU142" s="227" t="s">
        <v>85</v>
      </c>
      <c r="AV142" s="10" t="s">
        <v>83</v>
      </c>
      <c r="AW142" s="10" t="s">
        <v>32</v>
      </c>
      <c r="AX142" s="10" t="s">
        <v>76</v>
      </c>
      <c r="AY142" s="227" t="s">
        <v>195</v>
      </c>
    </row>
    <row r="143" s="11" customFormat="1">
      <c r="A143" s="11"/>
      <c r="B143" s="228"/>
      <c r="C143" s="229"/>
      <c r="D143" s="213" t="s">
        <v>199</v>
      </c>
      <c r="E143" s="230" t="s">
        <v>1</v>
      </c>
      <c r="F143" s="231" t="s">
        <v>4742</v>
      </c>
      <c r="G143" s="229"/>
      <c r="H143" s="232">
        <v>13.560000000000001</v>
      </c>
      <c r="I143" s="233"/>
      <c r="J143" s="229"/>
      <c r="K143" s="229"/>
      <c r="L143" s="234"/>
      <c r="M143" s="235"/>
      <c r="N143" s="236"/>
      <c r="O143" s="236"/>
      <c r="P143" s="236"/>
      <c r="Q143" s="236"/>
      <c r="R143" s="236"/>
      <c r="S143" s="236"/>
      <c r="T143" s="237"/>
      <c r="U143" s="11"/>
      <c r="V143" s="11"/>
      <c r="W143" s="11"/>
      <c r="X143" s="11"/>
      <c r="Y143" s="11"/>
      <c r="Z143" s="11"/>
      <c r="AA143" s="11"/>
      <c r="AB143" s="11"/>
      <c r="AC143" s="11"/>
      <c r="AD143" s="11"/>
      <c r="AE143" s="11"/>
      <c r="AT143" s="238" t="s">
        <v>199</v>
      </c>
      <c r="AU143" s="238" t="s">
        <v>85</v>
      </c>
      <c r="AV143" s="11" t="s">
        <v>85</v>
      </c>
      <c r="AW143" s="11" t="s">
        <v>32</v>
      </c>
      <c r="AX143" s="11" t="s">
        <v>76</v>
      </c>
      <c r="AY143" s="238" t="s">
        <v>195</v>
      </c>
    </row>
    <row r="144" s="15" customFormat="1">
      <c r="A144" s="15"/>
      <c r="B144" s="287"/>
      <c r="C144" s="288"/>
      <c r="D144" s="213" t="s">
        <v>199</v>
      </c>
      <c r="E144" s="289" t="s">
        <v>1</v>
      </c>
      <c r="F144" s="290" t="s">
        <v>1422</v>
      </c>
      <c r="G144" s="288"/>
      <c r="H144" s="291">
        <v>13.560000000000001</v>
      </c>
      <c r="I144" s="292"/>
      <c r="J144" s="288"/>
      <c r="K144" s="288"/>
      <c r="L144" s="293"/>
      <c r="M144" s="294"/>
      <c r="N144" s="295"/>
      <c r="O144" s="295"/>
      <c r="P144" s="295"/>
      <c r="Q144" s="295"/>
      <c r="R144" s="295"/>
      <c r="S144" s="295"/>
      <c r="T144" s="296"/>
      <c r="U144" s="15"/>
      <c r="V144" s="15"/>
      <c r="W144" s="15"/>
      <c r="X144" s="15"/>
      <c r="Y144" s="15"/>
      <c r="Z144" s="15"/>
      <c r="AA144" s="15"/>
      <c r="AB144" s="15"/>
      <c r="AC144" s="15"/>
      <c r="AD144" s="15"/>
      <c r="AE144" s="15"/>
      <c r="AT144" s="297" t="s">
        <v>199</v>
      </c>
      <c r="AU144" s="297" t="s">
        <v>85</v>
      </c>
      <c r="AV144" s="15" t="s">
        <v>234</v>
      </c>
      <c r="AW144" s="15" t="s">
        <v>32</v>
      </c>
      <c r="AX144" s="15" t="s">
        <v>83</v>
      </c>
      <c r="AY144" s="297" t="s">
        <v>195</v>
      </c>
    </row>
    <row r="145" s="2" customFormat="1" ht="33" customHeight="1">
      <c r="A145" s="39"/>
      <c r="B145" s="40"/>
      <c r="C145" s="200" t="s">
        <v>229</v>
      </c>
      <c r="D145" s="200" t="s">
        <v>191</v>
      </c>
      <c r="E145" s="201" t="s">
        <v>4743</v>
      </c>
      <c r="F145" s="202" t="s">
        <v>4744</v>
      </c>
      <c r="G145" s="203" t="s">
        <v>1411</v>
      </c>
      <c r="H145" s="204">
        <v>116.16</v>
      </c>
      <c r="I145" s="205"/>
      <c r="J145" s="206">
        <f>ROUND(I145*H145,2)</f>
        <v>0</v>
      </c>
      <c r="K145" s="202" t="s">
        <v>1412</v>
      </c>
      <c r="L145" s="45"/>
      <c r="M145" s="207" t="s">
        <v>1</v>
      </c>
      <c r="N145" s="208" t="s">
        <v>41</v>
      </c>
      <c r="O145" s="92"/>
      <c r="P145" s="209">
        <f>O145*H145</f>
        <v>0</v>
      </c>
      <c r="Q145" s="209">
        <v>0</v>
      </c>
      <c r="R145" s="209">
        <f>Q145*H145</f>
        <v>0</v>
      </c>
      <c r="S145" s="209">
        <v>0.44</v>
      </c>
      <c r="T145" s="210">
        <f>S145*H145</f>
        <v>51.110399999999998</v>
      </c>
      <c r="U145" s="39"/>
      <c r="V145" s="39"/>
      <c r="W145" s="39"/>
      <c r="X145" s="39"/>
      <c r="Y145" s="39"/>
      <c r="Z145" s="39"/>
      <c r="AA145" s="39"/>
      <c r="AB145" s="39"/>
      <c r="AC145" s="39"/>
      <c r="AD145" s="39"/>
      <c r="AE145" s="39"/>
      <c r="AR145" s="211" t="s">
        <v>234</v>
      </c>
      <c r="AT145" s="211" t="s">
        <v>191</v>
      </c>
      <c r="AU145" s="211" t="s">
        <v>85</v>
      </c>
      <c r="AY145" s="18" t="s">
        <v>195</v>
      </c>
      <c r="BE145" s="212">
        <f>IF(N145="základní",J145,0)</f>
        <v>0</v>
      </c>
      <c r="BF145" s="212">
        <f>IF(N145="snížená",J145,0)</f>
        <v>0</v>
      </c>
      <c r="BG145" s="212">
        <f>IF(N145="zákl. přenesená",J145,0)</f>
        <v>0</v>
      </c>
      <c r="BH145" s="212">
        <f>IF(N145="sníž. přenesená",J145,0)</f>
        <v>0</v>
      </c>
      <c r="BI145" s="212">
        <f>IF(N145="nulová",J145,0)</f>
        <v>0</v>
      </c>
      <c r="BJ145" s="18" t="s">
        <v>83</v>
      </c>
      <c r="BK145" s="212">
        <f>ROUND(I145*H145,2)</f>
        <v>0</v>
      </c>
      <c r="BL145" s="18" t="s">
        <v>234</v>
      </c>
      <c r="BM145" s="211" t="s">
        <v>4745</v>
      </c>
    </row>
    <row r="146" s="10" customFormat="1">
      <c r="A146" s="10"/>
      <c r="B146" s="218"/>
      <c r="C146" s="219"/>
      <c r="D146" s="213" t="s">
        <v>199</v>
      </c>
      <c r="E146" s="220" t="s">
        <v>1</v>
      </c>
      <c r="F146" s="221" t="s">
        <v>4737</v>
      </c>
      <c r="G146" s="219"/>
      <c r="H146" s="220" t="s">
        <v>1</v>
      </c>
      <c r="I146" s="222"/>
      <c r="J146" s="219"/>
      <c r="K146" s="219"/>
      <c r="L146" s="223"/>
      <c r="M146" s="224"/>
      <c r="N146" s="225"/>
      <c r="O146" s="225"/>
      <c r="P146" s="225"/>
      <c r="Q146" s="225"/>
      <c r="R146" s="225"/>
      <c r="S146" s="225"/>
      <c r="T146" s="226"/>
      <c r="U146" s="10"/>
      <c r="V146" s="10"/>
      <c r="W146" s="10"/>
      <c r="X146" s="10"/>
      <c r="Y146" s="10"/>
      <c r="Z146" s="10"/>
      <c r="AA146" s="10"/>
      <c r="AB146" s="10"/>
      <c r="AC146" s="10"/>
      <c r="AD146" s="10"/>
      <c r="AE146" s="10"/>
      <c r="AT146" s="227" t="s">
        <v>199</v>
      </c>
      <c r="AU146" s="227" t="s">
        <v>85</v>
      </c>
      <c r="AV146" s="10" t="s">
        <v>83</v>
      </c>
      <c r="AW146" s="10" t="s">
        <v>32</v>
      </c>
      <c r="AX146" s="10" t="s">
        <v>76</v>
      </c>
      <c r="AY146" s="227" t="s">
        <v>195</v>
      </c>
    </row>
    <row r="147" s="10" customFormat="1">
      <c r="A147" s="10"/>
      <c r="B147" s="218"/>
      <c r="C147" s="219"/>
      <c r="D147" s="213" t="s">
        <v>199</v>
      </c>
      <c r="E147" s="220" t="s">
        <v>1</v>
      </c>
      <c r="F147" s="221" t="s">
        <v>4746</v>
      </c>
      <c r="G147" s="219"/>
      <c r="H147" s="220" t="s">
        <v>1</v>
      </c>
      <c r="I147" s="222"/>
      <c r="J147" s="219"/>
      <c r="K147" s="219"/>
      <c r="L147" s="223"/>
      <c r="M147" s="224"/>
      <c r="N147" s="225"/>
      <c r="O147" s="225"/>
      <c r="P147" s="225"/>
      <c r="Q147" s="225"/>
      <c r="R147" s="225"/>
      <c r="S147" s="225"/>
      <c r="T147" s="226"/>
      <c r="U147" s="10"/>
      <c r="V147" s="10"/>
      <c r="W147" s="10"/>
      <c r="X147" s="10"/>
      <c r="Y147" s="10"/>
      <c r="Z147" s="10"/>
      <c r="AA147" s="10"/>
      <c r="AB147" s="10"/>
      <c r="AC147" s="10"/>
      <c r="AD147" s="10"/>
      <c r="AE147" s="10"/>
      <c r="AT147" s="227" t="s">
        <v>199</v>
      </c>
      <c r="AU147" s="227" t="s">
        <v>85</v>
      </c>
      <c r="AV147" s="10" t="s">
        <v>83</v>
      </c>
      <c r="AW147" s="10" t="s">
        <v>32</v>
      </c>
      <c r="AX147" s="10" t="s">
        <v>76</v>
      </c>
      <c r="AY147" s="227" t="s">
        <v>195</v>
      </c>
    </row>
    <row r="148" s="10" customFormat="1">
      <c r="A148" s="10"/>
      <c r="B148" s="218"/>
      <c r="C148" s="219"/>
      <c r="D148" s="213" t="s">
        <v>199</v>
      </c>
      <c r="E148" s="220" t="s">
        <v>1</v>
      </c>
      <c r="F148" s="221" t="s">
        <v>4747</v>
      </c>
      <c r="G148" s="219"/>
      <c r="H148" s="220" t="s">
        <v>1</v>
      </c>
      <c r="I148" s="222"/>
      <c r="J148" s="219"/>
      <c r="K148" s="219"/>
      <c r="L148" s="223"/>
      <c r="M148" s="224"/>
      <c r="N148" s="225"/>
      <c r="O148" s="225"/>
      <c r="P148" s="225"/>
      <c r="Q148" s="225"/>
      <c r="R148" s="225"/>
      <c r="S148" s="225"/>
      <c r="T148" s="226"/>
      <c r="U148" s="10"/>
      <c r="V148" s="10"/>
      <c r="W148" s="10"/>
      <c r="X148" s="10"/>
      <c r="Y148" s="10"/>
      <c r="Z148" s="10"/>
      <c r="AA148" s="10"/>
      <c r="AB148" s="10"/>
      <c r="AC148" s="10"/>
      <c r="AD148" s="10"/>
      <c r="AE148" s="10"/>
      <c r="AT148" s="227" t="s">
        <v>199</v>
      </c>
      <c r="AU148" s="227" t="s">
        <v>85</v>
      </c>
      <c r="AV148" s="10" t="s">
        <v>83</v>
      </c>
      <c r="AW148" s="10" t="s">
        <v>32</v>
      </c>
      <c r="AX148" s="10" t="s">
        <v>76</v>
      </c>
      <c r="AY148" s="227" t="s">
        <v>195</v>
      </c>
    </row>
    <row r="149" s="11" customFormat="1">
      <c r="A149" s="11"/>
      <c r="B149" s="228"/>
      <c r="C149" s="229"/>
      <c r="D149" s="213" t="s">
        <v>199</v>
      </c>
      <c r="E149" s="230" t="s">
        <v>1</v>
      </c>
      <c r="F149" s="231" t="s">
        <v>4748</v>
      </c>
      <c r="G149" s="229"/>
      <c r="H149" s="232">
        <v>114.12000000000001</v>
      </c>
      <c r="I149" s="233"/>
      <c r="J149" s="229"/>
      <c r="K149" s="229"/>
      <c r="L149" s="234"/>
      <c r="M149" s="235"/>
      <c r="N149" s="236"/>
      <c r="O149" s="236"/>
      <c r="P149" s="236"/>
      <c r="Q149" s="236"/>
      <c r="R149" s="236"/>
      <c r="S149" s="236"/>
      <c r="T149" s="237"/>
      <c r="U149" s="11"/>
      <c r="V149" s="11"/>
      <c r="W149" s="11"/>
      <c r="X149" s="11"/>
      <c r="Y149" s="11"/>
      <c r="Z149" s="11"/>
      <c r="AA149" s="11"/>
      <c r="AB149" s="11"/>
      <c r="AC149" s="11"/>
      <c r="AD149" s="11"/>
      <c r="AE149" s="11"/>
      <c r="AT149" s="238" t="s">
        <v>199</v>
      </c>
      <c r="AU149" s="238" t="s">
        <v>85</v>
      </c>
      <c r="AV149" s="11" t="s">
        <v>85</v>
      </c>
      <c r="AW149" s="11" t="s">
        <v>32</v>
      </c>
      <c r="AX149" s="11" t="s">
        <v>76</v>
      </c>
      <c r="AY149" s="238" t="s">
        <v>195</v>
      </c>
    </row>
    <row r="150" s="10" customFormat="1">
      <c r="A150" s="10"/>
      <c r="B150" s="218"/>
      <c r="C150" s="219"/>
      <c r="D150" s="213" t="s">
        <v>199</v>
      </c>
      <c r="E150" s="220" t="s">
        <v>1</v>
      </c>
      <c r="F150" s="221" t="s">
        <v>4749</v>
      </c>
      <c r="G150" s="219"/>
      <c r="H150" s="220" t="s">
        <v>1</v>
      </c>
      <c r="I150" s="222"/>
      <c r="J150" s="219"/>
      <c r="K150" s="219"/>
      <c r="L150" s="223"/>
      <c r="M150" s="224"/>
      <c r="N150" s="225"/>
      <c r="O150" s="225"/>
      <c r="P150" s="225"/>
      <c r="Q150" s="225"/>
      <c r="R150" s="225"/>
      <c r="S150" s="225"/>
      <c r="T150" s="226"/>
      <c r="U150" s="10"/>
      <c r="V150" s="10"/>
      <c r="W150" s="10"/>
      <c r="X150" s="10"/>
      <c r="Y150" s="10"/>
      <c r="Z150" s="10"/>
      <c r="AA150" s="10"/>
      <c r="AB150" s="10"/>
      <c r="AC150" s="10"/>
      <c r="AD150" s="10"/>
      <c r="AE150" s="10"/>
      <c r="AT150" s="227" t="s">
        <v>199</v>
      </c>
      <c r="AU150" s="227" t="s">
        <v>85</v>
      </c>
      <c r="AV150" s="10" t="s">
        <v>83</v>
      </c>
      <c r="AW150" s="10" t="s">
        <v>32</v>
      </c>
      <c r="AX150" s="10" t="s">
        <v>76</v>
      </c>
      <c r="AY150" s="227" t="s">
        <v>195</v>
      </c>
    </row>
    <row r="151" s="10" customFormat="1">
      <c r="A151" s="10"/>
      <c r="B151" s="218"/>
      <c r="C151" s="219"/>
      <c r="D151" s="213" t="s">
        <v>199</v>
      </c>
      <c r="E151" s="220" t="s">
        <v>1</v>
      </c>
      <c r="F151" s="221" t="s">
        <v>4747</v>
      </c>
      <c r="G151" s="219"/>
      <c r="H151" s="220" t="s">
        <v>1</v>
      </c>
      <c r="I151" s="222"/>
      <c r="J151" s="219"/>
      <c r="K151" s="219"/>
      <c r="L151" s="223"/>
      <c r="M151" s="224"/>
      <c r="N151" s="225"/>
      <c r="O151" s="225"/>
      <c r="P151" s="225"/>
      <c r="Q151" s="225"/>
      <c r="R151" s="225"/>
      <c r="S151" s="225"/>
      <c r="T151" s="226"/>
      <c r="U151" s="10"/>
      <c r="V151" s="10"/>
      <c r="W151" s="10"/>
      <c r="X151" s="10"/>
      <c r="Y151" s="10"/>
      <c r="Z151" s="10"/>
      <c r="AA151" s="10"/>
      <c r="AB151" s="10"/>
      <c r="AC151" s="10"/>
      <c r="AD151" s="10"/>
      <c r="AE151" s="10"/>
      <c r="AT151" s="227" t="s">
        <v>199</v>
      </c>
      <c r="AU151" s="227" t="s">
        <v>85</v>
      </c>
      <c r="AV151" s="10" t="s">
        <v>83</v>
      </c>
      <c r="AW151" s="10" t="s">
        <v>32</v>
      </c>
      <c r="AX151" s="10" t="s">
        <v>76</v>
      </c>
      <c r="AY151" s="227" t="s">
        <v>195</v>
      </c>
    </row>
    <row r="152" s="11" customFormat="1">
      <c r="A152" s="11"/>
      <c r="B152" s="228"/>
      <c r="C152" s="229"/>
      <c r="D152" s="213" t="s">
        <v>199</v>
      </c>
      <c r="E152" s="230" t="s">
        <v>1</v>
      </c>
      <c r="F152" s="231" t="s">
        <v>4750</v>
      </c>
      <c r="G152" s="229"/>
      <c r="H152" s="232">
        <v>2.04</v>
      </c>
      <c r="I152" s="233"/>
      <c r="J152" s="229"/>
      <c r="K152" s="229"/>
      <c r="L152" s="234"/>
      <c r="M152" s="235"/>
      <c r="N152" s="236"/>
      <c r="O152" s="236"/>
      <c r="P152" s="236"/>
      <c r="Q152" s="236"/>
      <c r="R152" s="236"/>
      <c r="S152" s="236"/>
      <c r="T152" s="237"/>
      <c r="U152" s="11"/>
      <c r="V152" s="11"/>
      <c r="W152" s="11"/>
      <c r="X152" s="11"/>
      <c r="Y152" s="11"/>
      <c r="Z152" s="11"/>
      <c r="AA152" s="11"/>
      <c r="AB152" s="11"/>
      <c r="AC152" s="11"/>
      <c r="AD152" s="11"/>
      <c r="AE152" s="11"/>
      <c r="AT152" s="238" t="s">
        <v>199</v>
      </c>
      <c r="AU152" s="238" t="s">
        <v>85</v>
      </c>
      <c r="AV152" s="11" t="s">
        <v>85</v>
      </c>
      <c r="AW152" s="11" t="s">
        <v>32</v>
      </c>
      <c r="AX152" s="11" t="s">
        <v>76</v>
      </c>
      <c r="AY152" s="238" t="s">
        <v>195</v>
      </c>
    </row>
    <row r="153" s="15" customFormat="1">
      <c r="A153" s="15"/>
      <c r="B153" s="287"/>
      <c r="C153" s="288"/>
      <c r="D153" s="213" t="s">
        <v>199</v>
      </c>
      <c r="E153" s="289" t="s">
        <v>1</v>
      </c>
      <c r="F153" s="290" t="s">
        <v>1422</v>
      </c>
      <c r="G153" s="288"/>
      <c r="H153" s="291">
        <v>116.16</v>
      </c>
      <c r="I153" s="292"/>
      <c r="J153" s="288"/>
      <c r="K153" s="288"/>
      <c r="L153" s="293"/>
      <c r="M153" s="294"/>
      <c r="N153" s="295"/>
      <c r="O153" s="295"/>
      <c r="P153" s="295"/>
      <c r="Q153" s="295"/>
      <c r="R153" s="295"/>
      <c r="S153" s="295"/>
      <c r="T153" s="296"/>
      <c r="U153" s="15"/>
      <c r="V153" s="15"/>
      <c r="W153" s="15"/>
      <c r="X153" s="15"/>
      <c r="Y153" s="15"/>
      <c r="Z153" s="15"/>
      <c r="AA153" s="15"/>
      <c r="AB153" s="15"/>
      <c r="AC153" s="15"/>
      <c r="AD153" s="15"/>
      <c r="AE153" s="15"/>
      <c r="AT153" s="297" t="s">
        <v>199</v>
      </c>
      <c r="AU153" s="297" t="s">
        <v>85</v>
      </c>
      <c r="AV153" s="15" t="s">
        <v>234</v>
      </c>
      <c r="AW153" s="15" t="s">
        <v>32</v>
      </c>
      <c r="AX153" s="15" t="s">
        <v>83</v>
      </c>
      <c r="AY153" s="297" t="s">
        <v>195</v>
      </c>
    </row>
    <row r="154" s="2" customFormat="1" ht="33" customHeight="1">
      <c r="A154" s="39"/>
      <c r="B154" s="40"/>
      <c r="C154" s="200" t="s">
        <v>234</v>
      </c>
      <c r="D154" s="200" t="s">
        <v>191</v>
      </c>
      <c r="E154" s="201" t="s">
        <v>4743</v>
      </c>
      <c r="F154" s="202" t="s">
        <v>4744</v>
      </c>
      <c r="G154" s="203" t="s">
        <v>1411</v>
      </c>
      <c r="H154" s="204">
        <v>154.88</v>
      </c>
      <c r="I154" s="205"/>
      <c r="J154" s="206">
        <f>ROUND(I154*H154,2)</f>
        <v>0</v>
      </c>
      <c r="K154" s="202" t="s">
        <v>1412</v>
      </c>
      <c r="L154" s="45"/>
      <c r="M154" s="207" t="s">
        <v>1</v>
      </c>
      <c r="N154" s="208" t="s">
        <v>41</v>
      </c>
      <c r="O154" s="92"/>
      <c r="P154" s="209">
        <f>O154*H154</f>
        <v>0</v>
      </c>
      <c r="Q154" s="209">
        <v>0</v>
      </c>
      <c r="R154" s="209">
        <f>Q154*H154</f>
        <v>0</v>
      </c>
      <c r="S154" s="209">
        <v>0.44</v>
      </c>
      <c r="T154" s="210">
        <f>S154*H154</f>
        <v>68.147199999999998</v>
      </c>
      <c r="U154" s="39"/>
      <c r="V154" s="39"/>
      <c r="W154" s="39"/>
      <c r="X154" s="39"/>
      <c r="Y154" s="39"/>
      <c r="Z154" s="39"/>
      <c r="AA154" s="39"/>
      <c r="AB154" s="39"/>
      <c r="AC154" s="39"/>
      <c r="AD154" s="39"/>
      <c r="AE154" s="39"/>
      <c r="AR154" s="211" t="s">
        <v>234</v>
      </c>
      <c r="AT154" s="211" t="s">
        <v>191</v>
      </c>
      <c r="AU154" s="211" t="s">
        <v>85</v>
      </c>
      <c r="AY154" s="18" t="s">
        <v>195</v>
      </c>
      <c r="BE154" s="212">
        <f>IF(N154="základní",J154,0)</f>
        <v>0</v>
      </c>
      <c r="BF154" s="212">
        <f>IF(N154="snížená",J154,0)</f>
        <v>0</v>
      </c>
      <c r="BG154" s="212">
        <f>IF(N154="zákl. přenesená",J154,0)</f>
        <v>0</v>
      </c>
      <c r="BH154" s="212">
        <f>IF(N154="sníž. přenesená",J154,0)</f>
        <v>0</v>
      </c>
      <c r="BI154" s="212">
        <f>IF(N154="nulová",J154,0)</f>
        <v>0</v>
      </c>
      <c r="BJ154" s="18" t="s">
        <v>83</v>
      </c>
      <c r="BK154" s="212">
        <f>ROUND(I154*H154,2)</f>
        <v>0</v>
      </c>
      <c r="BL154" s="18" t="s">
        <v>234</v>
      </c>
      <c r="BM154" s="211" t="s">
        <v>4751</v>
      </c>
    </row>
    <row r="155" s="10" customFormat="1">
      <c r="A155" s="10"/>
      <c r="B155" s="218"/>
      <c r="C155" s="219"/>
      <c r="D155" s="213" t="s">
        <v>199</v>
      </c>
      <c r="E155" s="220" t="s">
        <v>1</v>
      </c>
      <c r="F155" s="221" t="s">
        <v>4737</v>
      </c>
      <c r="G155" s="219"/>
      <c r="H155" s="220" t="s">
        <v>1</v>
      </c>
      <c r="I155" s="222"/>
      <c r="J155" s="219"/>
      <c r="K155" s="219"/>
      <c r="L155" s="223"/>
      <c r="M155" s="224"/>
      <c r="N155" s="225"/>
      <c r="O155" s="225"/>
      <c r="P155" s="225"/>
      <c r="Q155" s="225"/>
      <c r="R155" s="225"/>
      <c r="S155" s="225"/>
      <c r="T155" s="226"/>
      <c r="U155" s="10"/>
      <c r="V155" s="10"/>
      <c r="W155" s="10"/>
      <c r="X155" s="10"/>
      <c r="Y155" s="10"/>
      <c r="Z155" s="10"/>
      <c r="AA155" s="10"/>
      <c r="AB155" s="10"/>
      <c r="AC155" s="10"/>
      <c r="AD155" s="10"/>
      <c r="AE155" s="10"/>
      <c r="AT155" s="227" t="s">
        <v>199</v>
      </c>
      <c r="AU155" s="227" t="s">
        <v>85</v>
      </c>
      <c r="AV155" s="10" t="s">
        <v>83</v>
      </c>
      <c r="AW155" s="10" t="s">
        <v>32</v>
      </c>
      <c r="AX155" s="10" t="s">
        <v>76</v>
      </c>
      <c r="AY155" s="227" t="s">
        <v>195</v>
      </c>
    </row>
    <row r="156" s="10" customFormat="1">
      <c r="A156" s="10"/>
      <c r="B156" s="218"/>
      <c r="C156" s="219"/>
      <c r="D156" s="213" t="s">
        <v>199</v>
      </c>
      <c r="E156" s="220" t="s">
        <v>1</v>
      </c>
      <c r="F156" s="221" t="s">
        <v>4752</v>
      </c>
      <c r="G156" s="219"/>
      <c r="H156" s="220" t="s">
        <v>1</v>
      </c>
      <c r="I156" s="222"/>
      <c r="J156" s="219"/>
      <c r="K156" s="219"/>
      <c r="L156" s="223"/>
      <c r="M156" s="224"/>
      <c r="N156" s="225"/>
      <c r="O156" s="225"/>
      <c r="P156" s="225"/>
      <c r="Q156" s="225"/>
      <c r="R156" s="225"/>
      <c r="S156" s="225"/>
      <c r="T156" s="226"/>
      <c r="U156" s="10"/>
      <c r="V156" s="10"/>
      <c r="W156" s="10"/>
      <c r="X156" s="10"/>
      <c r="Y156" s="10"/>
      <c r="Z156" s="10"/>
      <c r="AA156" s="10"/>
      <c r="AB156" s="10"/>
      <c r="AC156" s="10"/>
      <c r="AD156" s="10"/>
      <c r="AE156" s="10"/>
      <c r="AT156" s="227" t="s">
        <v>199</v>
      </c>
      <c r="AU156" s="227" t="s">
        <v>85</v>
      </c>
      <c r="AV156" s="10" t="s">
        <v>83</v>
      </c>
      <c r="AW156" s="10" t="s">
        <v>32</v>
      </c>
      <c r="AX156" s="10" t="s">
        <v>76</v>
      </c>
      <c r="AY156" s="227" t="s">
        <v>195</v>
      </c>
    </row>
    <row r="157" s="10" customFormat="1">
      <c r="A157" s="10"/>
      <c r="B157" s="218"/>
      <c r="C157" s="219"/>
      <c r="D157" s="213" t="s">
        <v>199</v>
      </c>
      <c r="E157" s="220" t="s">
        <v>1</v>
      </c>
      <c r="F157" s="221" t="s">
        <v>4747</v>
      </c>
      <c r="G157" s="219"/>
      <c r="H157" s="220" t="s">
        <v>1</v>
      </c>
      <c r="I157" s="222"/>
      <c r="J157" s="219"/>
      <c r="K157" s="219"/>
      <c r="L157" s="223"/>
      <c r="M157" s="224"/>
      <c r="N157" s="225"/>
      <c r="O157" s="225"/>
      <c r="P157" s="225"/>
      <c r="Q157" s="225"/>
      <c r="R157" s="225"/>
      <c r="S157" s="225"/>
      <c r="T157" s="226"/>
      <c r="U157" s="10"/>
      <c r="V157" s="10"/>
      <c r="W157" s="10"/>
      <c r="X157" s="10"/>
      <c r="Y157" s="10"/>
      <c r="Z157" s="10"/>
      <c r="AA157" s="10"/>
      <c r="AB157" s="10"/>
      <c r="AC157" s="10"/>
      <c r="AD157" s="10"/>
      <c r="AE157" s="10"/>
      <c r="AT157" s="227" t="s">
        <v>199</v>
      </c>
      <c r="AU157" s="227" t="s">
        <v>85</v>
      </c>
      <c r="AV157" s="10" t="s">
        <v>83</v>
      </c>
      <c r="AW157" s="10" t="s">
        <v>32</v>
      </c>
      <c r="AX157" s="10" t="s">
        <v>76</v>
      </c>
      <c r="AY157" s="227" t="s">
        <v>195</v>
      </c>
    </row>
    <row r="158" s="11" customFormat="1">
      <c r="A158" s="11"/>
      <c r="B158" s="228"/>
      <c r="C158" s="229"/>
      <c r="D158" s="213" t="s">
        <v>199</v>
      </c>
      <c r="E158" s="230" t="s">
        <v>1</v>
      </c>
      <c r="F158" s="231" t="s">
        <v>4753</v>
      </c>
      <c r="G158" s="229"/>
      <c r="H158" s="232">
        <v>152.16</v>
      </c>
      <c r="I158" s="233"/>
      <c r="J158" s="229"/>
      <c r="K158" s="229"/>
      <c r="L158" s="234"/>
      <c r="M158" s="235"/>
      <c r="N158" s="236"/>
      <c r="O158" s="236"/>
      <c r="P158" s="236"/>
      <c r="Q158" s="236"/>
      <c r="R158" s="236"/>
      <c r="S158" s="236"/>
      <c r="T158" s="237"/>
      <c r="U158" s="11"/>
      <c r="V158" s="11"/>
      <c r="W158" s="11"/>
      <c r="X158" s="11"/>
      <c r="Y158" s="11"/>
      <c r="Z158" s="11"/>
      <c r="AA158" s="11"/>
      <c r="AB158" s="11"/>
      <c r="AC158" s="11"/>
      <c r="AD158" s="11"/>
      <c r="AE158" s="11"/>
      <c r="AT158" s="238" t="s">
        <v>199</v>
      </c>
      <c r="AU158" s="238" t="s">
        <v>85</v>
      </c>
      <c r="AV158" s="11" t="s">
        <v>85</v>
      </c>
      <c r="AW158" s="11" t="s">
        <v>32</v>
      </c>
      <c r="AX158" s="11" t="s">
        <v>76</v>
      </c>
      <c r="AY158" s="238" t="s">
        <v>195</v>
      </c>
    </row>
    <row r="159" s="10" customFormat="1">
      <c r="A159" s="10"/>
      <c r="B159" s="218"/>
      <c r="C159" s="219"/>
      <c r="D159" s="213" t="s">
        <v>199</v>
      </c>
      <c r="E159" s="220" t="s">
        <v>1</v>
      </c>
      <c r="F159" s="221" t="s">
        <v>4754</v>
      </c>
      <c r="G159" s="219"/>
      <c r="H159" s="220" t="s">
        <v>1</v>
      </c>
      <c r="I159" s="222"/>
      <c r="J159" s="219"/>
      <c r="K159" s="219"/>
      <c r="L159" s="223"/>
      <c r="M159" s="224"/>
      <c r="N159" s="225"/>
      <c r="O159" s="225"/>
      <c r="P159" s="225"/>
      <c r="Q159" s="225"/>
      <c r="R159" s="225"/>
      <c r="S159" s="225"/>
      <c r="T159" s="226"/>
      <c r="U159" s="10"/>
      <c r="V159" s="10"/>
      <c r="W159" s="10"/>
      <c r="X159" s="10"/>
      <c r="Y159" s="10"/>
      <c r="Z159" s="10"/>
      <c r="AA159" s="10"/>
      <c r="AB159" s="10"/>
      <c r="AC159" s="10"/>
      <c r="AD159" s="10"/>
      <c r="AE159" s="10"/>
      <c r="AT159" s="227" t="s">
        <v>199</v>
      </c>
      <c r="AU159" s="227" t="s">
        <v>85</v>
      </c>
      <c r="AV159" s="10" t="s">
        <v>83</v>
      </c>
      <c r="AW159" s="10" t="s">
        <v>32</v>
      </c>
      <c r="AX159" s="10" t="s">
        <v>76</v>
      </c>
      <c r="AY159" s="227" t="s">
        <v>195</v>
      </c>
    </row>
    <row r="160" s="10" customFormat="1">
      <c r="A160" s="10"/>
      <c r="B160" s="218"/>
      <c r="C160" s="219"/>
      <c r="D160" s="213" t="s">
        <v>199</v>
      </c>
      <c r="E160" s="220" t="s">
        <v>1</v>
      </c>
      <c r="F160" s="221" t="s">
        <v>4747</v>
      </c>
      <c r="G160" s="219"/>
      <c r="H160" s="220" t="s">
        <v>1</v>
      </c>
      <c r="I160" s="222"/>
      <c r="J160" s="219"/>
      <c r="K160" s="219"/>
      <c r="L160" s="223"/>
      <c r="M160" s="224"/>
      <c r="N160" s="225"/>
      <c r="O160" s="225"/>
      <c r="P160" s="225"/>
      <c r="Q160" s="225"/>
      <c r="R160" s="225"/>
      <c r="S160" s="225"/>
      <c r="T160" s="226"/>
      <c r="U160" s="10"/>
      <c r="V160" s="10"/>
      <c r="W160" s="10"/>
      <c r="X160" s="10"/>
      <c r="Y160" s="10"/>
      <c r="Z160" s="10"/>
      <c r="AA160" s="10"/>
      <c r="AB160" s="10"/>
      <c r="AC160" s="10"/>
      <c r="AD160" s="10"/>
      <c r="AE160" s="10"/>
      <c r="AT160" s="227" t="s">
        <v>199</v>
      </c>
      <c r="AU160" s="227" t="s">
        <v>85</v>
      </c>
      <c r="AV160" s="10" t="s">
        <v>83</v>
      </c>
      <c r="AW160" s="10" t="s">
        <v>32</v>
      </c>
      <c r="AX160" s="10" t="s">
        <v>76</v>
      </c>
      <c r="AY160" s="227" t="s">
        <v>195</v>
      </c>
    </row>
    <row r="161" s="11" customFormat="1">
      <c r="A161" s="11"/>
      <c r="B161" s="228"/>
      <c r="C161" s="229"/>
      <c r="D161" s="213" t="s">
        <v>199</v>
      </c>
      <c r="E161" s="230" t="s">
        <v>1</v>
      </c>
      <c r="F161" s="231" t="s">
        <v>4755</v>
      </c>
      <c r="G161" s="229"/>
      <c r="H161" s="232">
        <v>2.7200000000000002</v>
      </c>
      <c r="I161" s="233"/>
      <c r="J161" s="229"/>
      <c r="K161" s="229"/>
      <c r="L161" s="234"/>
      <c r="M161" s="235"/>
      <c r="N161" s="236"/>
      <c r="O161" s="236"/>
      <c r="P161" s="236"/>
      <c r="Q161" s="236"/>
      <c r="R161" s="236"/>
      <c r="S161" s="236"/>
      <c r="T161" s="237"/>
      <c r="U161" s="11"/>
      <c r="V161" s="11"/>
      <c r="W161" s="11"/>
      <c r="X161" s="11"/>
      <c r="Y161" s="11"/>
      <c r="Z161" s="11"/>
      <c r="AA161" s="11"/>
      <c r="AB161" s="11"/>
      <c r="AC161" s="11"/>
      <c r="AD161" s="11"/>
      <c r="AE161" s="11"/>
      <c r="AT161" s="238" t="s">
        <v>199</v>
      </c>
      <c r="AU161" s="238" t="s">
        <v>85</v>
      </c>
      <c r="AV161" s="11" t="s">
        <v>85</v>
      </c>
      <c r="AW161" s="11" t="s">
        <v>32</v>
      </c>
      <c r="AX161" s="11" t="s">
        <v>76</v>
      </c>
      <c r="AY161" s="238" t="s">
        <v>195</v>
      </c>
    </row>
    <row r="162" s="15" customFormat="1">
      <c r="A162" s="15"/>
      <c r="B162" s="287"/>
      <c r="C162" s="288"/>
      <c r="D162" s="213" t="s">
        <v>199</v>
      </c>
      <c r="E162" s="289" t="s">
        <v>1</v>
      </c>
      <c r="F162" s="290" t="s">
        <v>1422</v>
      </c>
      <c r="G162" s="288"/>
      <c r="H162" s="291">
        <v>154.88</v>
      </c>
      <c r="I162" s="292"/>
      <c r="J162" s="288"/>
      <c r="K162" s="288"/>
      <c r="L162" s="293"/>
      <c r="M162" s="294"/>
      <c r="N162" s="295"/>
      <c r="O162" s="295"/>
      <c r="P162" s="295"/>
      <c r="Q162" s="295"/>
      <c r="R162" s="295"/>
      <c r="S162" s="295"/>
      <c r="T162" s="296"/>
      <c r="U162" s="15"/>
      <c r="V162" s="15"/>
      <c r="W162" s="15"/>
      <c r="X162" s="15"/>
      <c r="Y162" s="15"/>
      <c r="Z162" s="15"/>
      <c r="AA162" s="15"/>
      <c r="AB162" s="15"/>
      <c r="AC162" s="15"/>
      <c r="AD162" s="15"/>
      <c r="AE162" s="15"/>
      <c r="AT162" s="297" t="s">
        <v>199</v>
      </c>
      <c r="AU162" s="297" t="s">
        <v>85</v>
      </c>
      <c r="AV162" s="15" t="s">
        <v>234</v>
      </c>
      <c r="AW162" s="15" t="s">
        <v>32</v>
      </c>
      <c r="AX162" s="15" t="s">
        <v>83</v>
      </c>
      <c r="AY162" s="297" t="s">
        <v>195</v>
      </c>
    </row>
    <row r="163" s="2" customFormat="1" ht="33" customHeight="1">
      <c r="A163" s="39"/>
      <c r="B163" s="40"/>
      <c r="C163" s="200" t="s">
        <v>239</v>
      </c>
      <c r="D163" s="200" t="s">
        <v>191</v>
      </c>
      <c r="E163" s="201" t="s">
        <v>4756</v>
      </c>
      <c r="F163" s="202" t="s">
        <v>4757</v>
      </c>
      <c r="G163" s="203" t="s">
        <v>1411</v>
      </c>
      <c r="H163" s="204">
        <v>76.019999999999996</v>
      </c>
      <c r="I163" s="205"/>
      <c r="J163" s="206">
        <f>ROUND(I163*H163,2)</f>
        <v>0</v>
      </c>
      <c r="K163" s="202" t="s">
        <v>1412</v>
      </c>
      <c r="L163" s="45"/>
      <c r="M163" s="207" t="s">
        <v>1</v>
      </c>
      <c r="N163" s="208" t="s">
        <v>41</v>
      </c>
      <c r="O163" s="92"/>
      <c r="P163" s="209">
        <f>O163*H163</f>
        <v>0</v>
      </c>
      <c r="Q163" s="209">
        <v>0</v>
      </c>
      <c r="R163" s="209">
        <f>Q163*H163</f>
        <v>0</v>
      </c>
      <c r="S163" s="209">
        <v>0.57999999999999996</v>
      </c>
      <c r="T163" s="210">
        <f>S163*H163</f>
        <v>44.091599999999993</v>
      </c>
      <c r="U163" s="39"/>
      <c r="V163" s="39"/>
      <c r="W163" s="39"/>
      <c r="X163" s="39"/>
      <c r="Y163" s="39"/>
      <c r="Z163" s="39"/>
      <c r="AA163" s="39"/>
      <c r="AB163" s="39"/>
      <c r="AC163" s="39"/>
      <c r="AD163" s="39"/>
      <c r="AE163" s="39"/>
      <c r="AR163" s="211" t="s">
        <v>234</v>
      </c>
      <c r="AT163" s="211" t="s">
        <v>191</v>
      </c>
      <c r="AU163" s="211" t="s">
        <v>85</v>
      </c>
      <c r="AY163" s="18" t="s">
        <v>195</v>
      </c>
      <c r="BE163" s="212">
        <f>IF(N163="základní",J163,0)</f>
        <v>0</v>
      </c>
      <c r="BF163" s="212">
        <f>IF(N163="snížená",J163,0)</f>
        <v>0</v>
      </c>
      <c r="BG163" s="212">
        <f>IF(N163="zákl. přenesená",J163,0)</f>
        <v>0</v>
      </c>
      <c r="BH163" s="212">
        <f>IF(N163="sníž. přenesená",J163,0)</f>
        <v>0</v>
      </c>
      <c r="BI163" s="212">
        <f>IF(N163="nulová",J163,0)</f>
        <v>0</v>
      </c>
      <c r="BJ163" s="18" t="s">
        <v>83</v>
      </c>
      <c r="BK163" s="212">
        <f>ROUND(I163*H163,2)</f>
        <v>0</v>
      </c>
      <c r="BL163" s="18" t="s">
        <v>234</v>
      </c>
      <c r="BM163" s="211" t="s">
        <v>4758</v>
      </c>
    </row>
    <row r="164" s="10" customFormat="1">
      <c r="A164" s="10"/>
      <c r="B164" s="218"/>
      <c r="C164" s="219"/>
      <c r="D164" s="213" t="s">
        <v>199</v>
      </c>
      <c r="E164" s="220" t="s">
        <v>1</v>
      </c>
      <c r="F164" s="221" t="s">
        <v>4737</v>
      </c>
      <c r="G164" s="219"/>
      <c r="H164" s="220" t="s">
        <v>1</v>
      </c>
      <c r="I164" s="222"/>
      <c r="J164" s="219"/>
      <c r="K164" s="219"/>
      <c r="L164" s="223"/>
      <c r="M164" s="224"/>
      <c r="N164" s="225"/>
      <c r="O164" s="225"/>
      <c r="P164" s="225"/>
      <c r="Q164" s="225"/>
      <c r="R164" s="225"/>
      <c r="S164" s="225"/>
      <c r="T164" s="226"/>
      <c r="U164" s="10"/>
      <c r="V164" s="10"/>
      <c r="W164" s="10"/>
      <c r="X164" s="10"/>
      <c r="Y164" s="10"/>
      <c r="Z164" s="10"/>
      <c r="AA164" s="10"/>
      <c r="AB164" s="10"/>
      <c r="AC164" s="10"/>
      <c r="AD164" s="10"/>
      <c r="AE164" s="10"/>
      <c r="AT164" s="227" t="s">
        <v>199</v>
      </c>
      <c r="AU164" s="227" t="s">
        <v>85</v>
      </c>
      <c r="AV164" s="10" t="s">
        <v>83</v>
      </c>
      <c r="AW164" s="10" t="s">
        <v>32</v>
      </c>
      <c r="AX164" s="10" t="s">
        <v>76</v>
      </c>
      <c r="AY164" s="227" t="s">
        <v>195</v>
      </c>
    </row>
    <row r="165" s="10" customFormat="1">
      <c r="A165" s="10"/>
      <c r="B165" s="218"/>
      <c r="C165" s="219"/>
      <c r="D165" s="213" t="s">
        <v>199</v>
      </c>
      <c r="E165" s="220" t="s">
        <v>1</v>
      </c>
      <c r="F165" s="221" t="s">
        <v>4759</v>
      </c>
      <c r="G165" s="219"/>
      <c r="H165" s="220" t="s">
        <v>1</v>
      </c>
      <c r="I165" s="222"/>
      <c r="J165" s="219"/>
      <c r="K165" s="219"/>
      <c r="L165" s="223"/>
      <c r="M165" s="224"/>
      <c r="N165" s="225"/>
      <c r="O165" s="225"/>
      <c r="P165" s="225"/>
      <c r="Q165" s="225"/>
      <c r="R165" s="225"/>
      <c r="S165" s="225"/>
      <c r="T165" s="226"/>
      <c r="U165" s="10"/>
      <c r="V165" s="10"/>
      <c r="W165" s="10"/>
      <c r="X165" s="10"/>
      <c r="Y165" s="10"/>
      <c r="Z165" s="10"/>
      <c r="AA165" s="10"/>
      <c r="AB165" s="10"/>
      <c r="AC165" s="10"/>
      <c r="AD165" s="10"/>
      <c r="AE165" s="10"/>
      <c r="AT165" s="227" t="s">
        <v>199</v>
      </c>
      <c r="AU165" s="227" t="s">
        <v>85</v>
      </c>
      <c r="AV165" s="10" t="s">
        <v>83</v>
      </c>
      <c r="AW165" s="10" t="s">
        <v>32</v>
      </c>
      <c r="AX165" s="10" t="s">
        <v>76</v>
      </c>
      <c r="AY165" s="227" t="s">
        <v>195</v>
      </c>
    </row>
    <row r="166" s="10" customFormat="1">
      <c r="A166" s="10"/>
      <c r="B166" s="218"/>
      <c r="C166" s="219"/>
      <c r="D166" s="213" t="s">
        <v>199</v>
      </c>
      <c r="E166" s="220" t="s">
        <v>1</v>
      </c>
      <c r="F166" s="221" t="s">
        <v>3968</v>
      </c>
      <c r="G166" s="219"/>
      <c r="H166" s="220" t="s">
        <v>1</v>
      </c>
      <c r="I166" s="222"/>
      <c r="J166" s="219"/>
      <c r="K166" s="219"/>
      <c r="L166" s="223"/>
      <c r="M166" s="224"/>
      <c r="N166" s="225"/>
      <c r="O166" s="225"/>
      <c r="P166" s="225"/>
      <c r="Q166" s="225"/>
      <c r="R166" s="225"/>
      <c r="S166" s="225"/>
      <c r="T166" s="226"/>
      <c r="U166" s="10"/>
      <c r="V166" s="10"/>
      <c r="W166" s="10"/>
      <c r="X166" s="10"/>
      <c r="Y166" s="10"/>
      <c r="Z166" s="10"/>
      <c r="AA166" s="10"/>
      <c r="AB166" s="10"/>
      <c r="AC166" s="10"/>
      <c r="AD166" s="10"/>
      <c r="AE166" s="10"/>
      <c r="AT166" s="227" t="s">
        <v>199</v>
      </c>
      <c r="AU166" s="227" t="s">
        <v>85</v>
      </c>
      <c r="AV166" s="10" t="s">
        <v>83</v>
      </c>
      <c r="AW166" s="10" t="s">
        <v>32</v>
      </c>
      <c r="AX166" s="10" t="s">
        <v>76</v>
      </c>
      <c r="AY166" s="227" t="s">
        <v>195</v>
      </c>
    </row>
    <row r="167" s="11" customFormat="1">
      <c r="A167" s="11"/>
      <c r="B167" s="228"/>
      <c r="C167" s="229"/>
      <c r="D167" s="213" t="s">
        <v>199</v>
      </c>
      <c r="E167" s="230" t="s">
        <v>1</v>
      </c>
      <c r="F167" s="231" t="s">
        <v>4760</v>
      </c>
      <c r="G167" s="229"/>
      <c r="H167" s="232">
        <v>7.4400000000000004</v>
      </c>
      <c r="I167" s="233"/>
      <c r="J167" s="229"/>
      <c r="K167" s="229"/>
      <c r="L167" s="234"/>
      <c r="M167" s="235"/>
      <c r="N167" s="236"/>
      <c r="O167" s="236"/>
      <c r="P167" s="236"/>
      <c r="Q167" s="236"/>
      <c r="R167" s="236"/>
      <c r="S167" s="236"/>
      <c r="T167" s="237"/>
      <c r="U167" s="11"/>
      <c r="V167" s="11"/>
      <c r="W167" s="11"/>
      <c r="X167" s="11"/>
      <c r="Y167" s="11"/>
      <c r="Z167" s="11"/>
      <c r="AA167" s="11"/>
      <c r="AB167" s="11"/>
      <c r="AC167" s="11"/>
      <c r="AD167" s="11"/>
      <c r="AE167" s="11"/>
      <c r="AT167" s="238" t="s">
        <v>199</v>
      </c>
      <c r="AU167" s="238" t="s">
        <v>85</v>
      </c>
      <c r="AV167" s="11" t="s">
        <v>85</v>
      </c>
      <c r="AW167" s="11" t="s">
        <v>32</v>
      </c>
      <c r="AX167" s="11" t="s">
        <v>76</v>
      </c>
      <c r="AY167" s="238" t="s">
        <v>195</v>
      </c>
    </row>
    <row r="168" s="10" customFormat="1">
      <c r="A168" s="10"/>
      <c r="B168" s="218"/>
      <c r="C168" s="219"/>
      <c r="D168" s="213" t="s">
        <v>199</v>
      </c>
      <c r="E168" s="220" t="s">
        <v>1</v>
      </c>
      <c r="F168" s="221" t="s">
        <v>4761</v>
      </c>
      <c r="G168" s="219"/>
      <c r="H168" s="220" t="s">
        <v>1</v>
      </c>
      <c r="I168" s="222"/>
      <c r="J168" s="219"/>
      <c r="K168" s="219"/>
      <c r="L168" s="223"/>
      <c r="M168" s="224"/>
      <c r="N168" s="225"/>
      <c r="O168" s="225"/>
      <c r="P168" s="225"/>
      <c r="Q168" s="225"/>
      <c r="R168" s="225"/>
      <c r="S168" s="225"/>
      <c r="T168" s="226"/>
      <c r="U168" s="10"/>
      <c r="V168" s="10"/>
      <c r="W168" s="10"/>
      <c r="X168" s="10"/>
      <c r="Y168" s="10"/>
      <c r="Z168" s="10"/>
      <c r="AA168" s="10"/>
      <c r="AB168" s="10"/>
      <c r="AC168" s="10"/>
      <c r="AD168" s="10"/>
      <c r="AE168" s="10"/>
      <c r="AT168" s="227" t="s">
        <v>199</v>
      </c>
      <c r="AU168" s="227" t="s">
        <v>85</v>
      </c>
      <c r="AV168" s="10" t="s">
        <v>83</v>
      </c>
      <c r="AW168" s="10" t="s">
        <v>32</v>
      </c>
      <c r="AX168" s="10" t="s">
        <v>76</v>
      </c>
      <c r="AY168" s="227" t="s">
        <v>195</v>
      </c>
    </row>
    <row r="169" s="10" customFormat="1">
      <c r="A169" s="10"/>
      <c r="B169" s="218"/>
      <c r="C169" s="219"/>
      <c r="D169" s="213" t="s">
        <v>199</v>
      </c>
      <c r="E169" s="220" t="s">
        <v>1</v>
      </c>
      <c r="F169" s="221" t="s">
        <v>3968</v>
      </c>
      <c r="G169" s="219"/>
      <c r="H169" s="220" t="s">
        <v>1</v>
      </c>
      <c r="I169" s="222"/>
      <c r="J169" s="219"/>
      <c r="K169" s="219"/>
      <c r="L169" s="223"/>
      <c r="M169" s="224"/>
      <c r="N169" s="225"/>
      <c r="O169" s="225"/>
      <c r="P169" s="225"/>
      <c r="Q169" s="225"/>
      <c r="R169" s="225"/>
      <c r="S169" s="225"/>
      <c r="T169" s="226"/>
      <c r="U169" s="10"/>
      <c r="V169" s="10"/>
      <c r="W169" s="10"/>
      <c r="X169" s="10"/>
      <c r="Y169" s="10"/>
      <c r="Z169" s="10"/>
      <c r="AA169" s="10"/>
      <c r="AB169" s="10"/>
      <c r="AC169" s="10"/>
      <c r="AD169" s="10"/>
      <c r="AE169" s="10"/>
      <c r="AT169" s="227" t="s">
        <v>199</v>
      </c>
      <c r="AU169" s="227" t="s">
        <v>85</v>
      </c>
      <c r="AV169" s="10" t="s">
        <v>83</v>
      </c>
      <c r="AW169" s="10" t="s">
        <v>32</v>
      </c>
      <c r="AX169" s="10" t="s">
        <v>76</v>
      </c>
      <c r="AY169" s="227" t="s">
        <v>195</v>
      </c>
    </row>
    <row r="170" s="11" customFormat="1">
      <c r="A170" s="11"/>
      <c r="B170" s="228"/>
      <c r="C170" s="229"/>
      <c r="D170" s="213" t="s">
        <v>199</v>
      </c>
      <c r="E170" s="230" t="s">
        <v>1</v>
      </c>
      <c r="F170" s="231" t="s">
        <v>4762</v>
      </c>
      <c r="G170" s="229"/>
      <c r="H170" s="232">
        <v>4.7400000000000002</v>
      </c>
      <c r="I170" s="233"/>
      <c r="J170" s="229"/>
      <c r="K170" s="229"/>
      <c r="L170" s="234"/>
      <c r="M170" s="235"/>
      <c r="N170" s="236"/>
      <c r="O170" s="236"/>
      <c r="P170" s="236"/>
      <c r="Q170" s="236"/>
      <c r="R170" s="236"/>
      <c r="S170" s="236"/>
      <c r="T170" s="237"/>
      <c r="U170" s="11"/>
      <c r="V170" s="11"/>
      <c r="W170" s="11"/>
      <c r="X170" s="11"/>
      <c r="Y170" s="11"/>
      <c r="Z170" s="11"/>
      <c r="AA170" s="11"/>
      <c r="AB170" s="11"/>
      <c r="AC170" s="11"/>
      <c r="AD170" s="11"/>
      <c r="AE170" s="11"/>
      <c r="AT170" s="238" t="s">
        <v>199</v>
      </c>
      <c r="AU170" s="238" t="s">
        <v>85</v>
      </c>
      <c r="AV170" s="11" t="s">
        <v>85</v>
      </c>
      <c r="AW170" s="11" t="s">
        <v>32</v>
      </c>
      <c r="AX170" s="11" t="s">
        <v>76</v>
      </c>
      <c r="AY170" s="238" t="s">
        <v>195</v>
      </c>
    </row>
    <row r="171" s="10" customFormat="1">
      <c r="A171" s="10"/>
      <c r="B171" s="218"/>
      <c r="C171" s="219"/>
      <c r="D171" s="213" t="s">
        <v>199</v>
      </c>
      <c r="E171" s="220" t="s">
        <v>1</v>
      </c>
      <c r="F171" s="221" t="s">
        <v>4763</v>
      </c>
      <c r="G171" s="219"/>
      <c r="H171" s="220" t="s">
        <v>1</v>
      </c>
      <c r="I171" s="222"/>
      <c r="J171" s="219"/>
      <c r="K171" s="219"/>
      <c r="L171" s="223"/>
      <c r="M171" s="224"/>
      <c r="N171" s="225"/>
      <c r="O171" s="225"/>
      <c r="P171" s="225"/>
      <c r="Q171" s="225"/>
      <c r="R171" s="225"/>
      <c r="S171" s="225"/>
      <c r="T171" s="226"/>
      <c r="U171" s="10"/>
      <c r="V171" s="10"/>
      <c r="W171" s="10"/>
      <c r="X171" s="10"/>
      <c r="Y171" s="10"/>
      <c r="Z171" s="10"/>
      <c r="AA171" s="10"/>
      <c r="AB171" s="10"/>
      <c r="AC171" s="10"/>
      <c r="AD171" s="10"/>
      <c r="AE171" s="10"/>
      <c r="AT171" s="227" t="s">
        <v>199</v>
      </c>
      <c r="AU171" s="227" t="s">
        <v>85</v>
      </c>
      <c r="AV171" s="10" t="s">
        <v>83</v>
      </c>
      <c r="AW171" s="10" t="s">
        <v>32</v>
      </c>
      <c r="AX171" s="10" t="s">
        <v>76</v>
      </c>
      <c r="AY171" s="227" t="s">
        <v>195</v>
      </c>
    </row>
    <row r="172" s="10" customFormat="1">
      <c r="A172" s="10"/>
      <c r="B172" s="218"/>
      <c r="C172" s="219"/>
      <c r="D172" s="213" t="s">
        <v>199</v>
      </c>
      <c r="E172" s="220" t="s">
        <v>1</v>
      </c>
      <c r="F172" s="221" t="s">
        <v>3968</v>
      </c>
      <c r="G172" s="219"/>
      <c r="H172" s="220" t="s">
        <v>1</v>
      </c>
      <c r="I172" s="222"/>
      <c r="J172" s="219"/>
      <c r="K172" s="219"/>
      <c r="L172" s="223"/>
      <c r="M172" s="224"/>
      <c r="N172" s="225"/>
      <c r="O172" s="225"/>
      <c r="P172" s="225"/>
      <c r="Q172" s="225"/>
      <c r="R172" s="225"/>
      <c r="S172" s="225"/>
      <c r="T172" s="226"/>
      <c r="U172" s="10"/>
      <c r="V172" s="10"/>
      <c r="W172" s="10"/>
      <c r="X172" s="10"/>
      <c r="Y172" s="10"/>
      <c r="Z172" s="10"/>
      <c r="AA172" s="10"/>
      <c r="AB172" s="10"/>
      <c r="AC172" s="10"/>
      <c r="AD172" s="10"/>
      <c r="AE172" s="10"/>
      <c r="AT172" s="227" t="s">
        <v>199</v>
      </c>
      <c r="AU172" s="227" t="s">
        <v>85</v>
      </c>
      <c r="AV172" s="10" t="s">
        <v>83</v>
      </c>
      <c r="AW172" s="10" t="s">
        <v>32</v>
      </c>
      <c r="AX172" s="10" t="s">
        <v>76</v>
      </c>
      <c r="AY172" s="227" t="s">
        <v>195</v>
      </c>
    </row>
    <row r="173" s="11" customFormat="1">
      <c r="A173" s="11"/>
      <c r="B173" s="228"/>
      <c r="C173" s="229"/>
      <c r="D173" s="213" t="s">
        <v>199</v>
      </c>
      <c r="E173" s="230" t="s">
        <v>1</v>
      </c>
      <c r="F173" s="231" t="s">
        <v>4764</v>
      </c>
      <c r="G173" s="229"/>
      <c r="H173" s="232">
        <v>63.840000000000003</v>
      </c>
      <c r="I173" s="233"/>
      <c r="J173" s="229"/>
      <c r="K173" s="229"/>
      <c r="L173" s="234"/>
      <c r="M173" s="235"/>
      <c r="N173" s="236"/>
      <c r="O173" s="236"/>
      <c r="P173" s="236"/>
      <c r="Q173" s="236"/>
      <c r="R173" s="236"/>
      <c r="S173" s="236"/>
      <c r="T173" s="237"/>
      <c r="U173" s="11"/>
      <c r="V173" s="11"/>
      <c r="W173" s="11"/>
      <c r="X173" s="11"/>
      <c r="Y173" s="11"/>
      <c r="Z173" s="11"/>
      <c r="AA173" s="11"/>
      <c r="AB173" s="11"/>
      <c r="AC173" s="11"/>
      <c r="AD173" s="11"/>
      <c r="AE173" s="11"/>
      <c r="AT173" s="238" t="s">
        <v>199</v>
      </c>
      <c r="AU173" s="238" t="s">
        <v>85</v>
      </c>
      <c r="AV173" s="11" t="s">
        <v>85</v>
      </c>
      <c r="AW173" s="11" t="s">
        <v>32</v>
      </c>
      <c r="AX173" s="11" t="s">
        <v>76</v>
      </c>
      <c r="AY173" s="238" t="s">
        <v>195</v>
      </c>
    </row>
    <row r="174" s="15" customFormat="1">
      <c r="A174" s="15"/>
      <c r="B174" s="287"/>
      <c r="C174" s="288"/>
      <c r="D174" s="213" t="s">
        <v>199</v>
      </c>
      <c r="E174" s="289" t="s">
        <v>1</v>
      </c>
      <c r="F174" s="290" t="s">
        <v>1422</v>
      </c>
      <c r="G174" s="288"/>
      <c r="H174" s="291">
        <v>76.019999999999996</v>
      </c>
      <c r="I174" s="292"/>
      <c r="J174" s="288"/>
      <c r="K174" s="288"/>
      <c r="L174" s="293"/>
      <c r="M174" s="294"/>
      <c r="N174" s="295"/>
      <c r="O174" s="295"/>
      <c r="P174" s="295"/>
      <c r="Q174" s="295"/>
      <c r="R174" s="295"/>
      <c r="S174" s="295"/>
      <c r="T174" s="296"/>
      <c r="U174" s="15"/>
      <c r="V174" s="15"/>
      <c r="W174" s="15"/>
      <c r="X174" s="15"/>
      <c r="Y174" s="15"/>
      <c r="Z174" s="15"/>
      <c r="AA174" s="15"/>
      <c r="AB174" s="15"/>
      <c r="AC174" s="15"/>
      <c r="AD174" s="15"/>
      <c r="AE174" s="15"/>
      <c r="AT174" s="297" t="s">
        <v>199</v>
      </c>
      <c r="AU174" s="297" t="s">
        <v>85</v>
      </c>
      <c r="AV174" s="15" t="s">
        <v>234</v>
      </c>
      <c r="AW174" s="15" t="s">
        <v>32</v>
      </c>
      <c r="AX174" s="15" t="s">
        <v>83</v>
      </c>
      <c r="AY174" s="297" t="s">
        <v>195</v>
      </c>
    </row>
    <row r="175" s="2" customFormat="1" ht="33" customHeight="1">
      <c r="A175" s="39"/>
      <c r="B175" s="40"/>
      <c r="C175" s="200" t="s">
        <v>244</v>
      </c>
      <c r="D175" s="200" t="s">
        <v>191</v>
      </c>
      <c r="E175" s="201" t="s">
        <v>4765</v>
      </c>
      <c r="F175" s="202" t="s">
        <v>4766</v>
      </c>
      <c r="G175" s="203" t="s">
        <v>1411</v>
      </c>
      <c r="H175" s="204">
        <v>116.16</v>
      </c>
      <c r="I175" s="205"/>
      <c r="J175" s="206">
        <f>ROUND(I175*H175,2)</f>
        <v>0</v>
      </c>
      <c r="K175" s="202" t="s">
        <v>1412</v>
      </c>
      <c r="L175" s="45"/>
      <c r="M175" s="207" t="s">
        <v>1</v>
      </c>
      <c r="N175" s="208" t="s">
        <v>41</v>
      </c>
      <c r="O175" s="92"/>
      <c r="P175" s="209">
        <f>O175*H175</f>
        <v>0</v>
      </c>
      <c r="Q175" s="209">
        <v>0</v>
      </c>
      <c r="R175" s="209">
        <f>Q175*H175</f>
        <v>0</v>
      </c>
      <c r="S175" s="209">
        <v>0.32500000000000001</v>
      </c>
      <c r="T175" s="210">
        <f>S175*H175</f>
        <v>37.752000000000002</v>
      </c>
      <c r="U175" s="39"/>
      <c r="V175" s="39"/>
      <c r="W175" s="39"/>
      <c r="X175" s="39"/>
      <c r="Y175" s="39"/>
      <c r="Z175" s="39"/>
      <c r="AA175" s="39"/>
      <c r="AB175" s="39"/>
      <c r="AC175" s="39"/>
      <c r="AD175" s="39"/>
      <c r="AE175" s="39"/>
      <c r="AR175" s="211" t="s">
        <v>234</v>
      </c>
      <c r="AT175" s="211" t="s">
        <v>191</v>
      </c>
      <c r="AU175" s="211" t="s">
        <v>85</v>
      </c>
      <c r="AY175" s="18" t="s">
        <v>195</v>
      </c>
      <c r="BE175" s="212">
        <f>IF(N175="základní",J175,0)</f>
        <v>0</v>
      </c>
      <c r="BF175" s="212">
        <f>IF(N175="snížená",J175,0)</f>
        <v>0</v>
      </c>
      <c r="BG175" s="212">
        <f>IF(N175="zákl. přenesená",J175,0)</f>
        <v>0</v>
      </c>
      <c r="BH175" s="212">
        <f>IF(N175="sníž. přenesená",J175,0)</f>
        <v>0</v>
      </c>
      <c r="BI175" s="212">
        <f>IF(N175="nulová",J175,0)</f>
        <v>0</v>
      </c>
      <c r="BJ175" s="18" t="s">
        <v>83</v>
      </c>
      <c r="BK175" s="212">
        <f>ROUND(I175*H175,2)</f>
        <v>0</v>
      </c>
      <c r="BL175" s="18" t="s">
        <v>234</v>
      </c>
      <c r="BM175" s="211" t="s">
        <v>4767</v>
      </c>
    </row>
    <row r="176" s="10" customFormat="1">
      <c r="A176" s="10"/>
      <c r="B176" s="218"/>
      <c r="C176" s="219"/>
      <c r="D176" s="213" t="s">
        <v>199</v>
      </c>
      <c r="E176" s="220" t="s">
        <v>1</v>
      </c>
      <c r="F176" s="221" t="s">
        <v>4737</v>
      </c>
      <c r="G176" s="219"/>
      <c r="H176" s="220" t="s">
        <v>1</v>
      </c>
      <c r="I176" s="222"/>
      <c r="J176" s="219"/>
      <c r="K176" s="219"/>
      <c r="L176" s="223"/>
      <c r="M176" s="224"/>
      <c r="N176" s="225"/>
      <c r="O176" s="225"/>
      <c r="P176" s="225"/>
      <c r="Q176" s="225"/>
      <c r="R176" s="225"/>
      <c r="S176" s="225"/>
      <c r="T176" s="226"/>
      <c r="U176" s="10"/>
      <c r="V176" s="10"/>
      <c r="W176" s="10"/>
      <c r="X176" s="10"/>
      <c r="Y176" s="10"/>
      <c r="Z176" s="10"/>
      <c r="AA176" s="10"/>
      <c r="AB176" s="10"/>
      <c r="AC176" s="10"/>
      <c r="AD176" s="10"/>
      <c r="AE176" s="10"/>
      <c r="AT176" s="227" t="s">
        <v>199</v>
      </c>
      <c r="AU176" s="227" t="s">
        <v>85</v>
      </c>
      <c r="AV176" s="10" t="s">
        <v>83</v>
      </c>
      <c r="AW176" s="10" t="s">
        <v>32</v>
      </c>
      <c r="AX176" s="10" t="s">
        <v>76</v>
      </c>
      <c r="AY176" s="227" t="s">
        <v>195</v>
      </c>
    </row>
    <row r="177" s="10" customFormat="1">
      <c r="A177" s="10"/>
      <c r="B177" s="218"/>
      <c r="C177" s="219"/>
      <c r="D177" s="213" t="s">
        <v>199</v>
      </c>
      <c r="E177" s="220" t="s">
        <v>1</v>
      </c>
      <c r="F177" s="221" t="s">
        <v>4746</v>
      </c>
      <c r="G177" s="219"/>
      <c r="H177" s="220" t="s">
        <v>1</v>
      </c>
      <c r="I177" s="222"/>
      <c r="J177" s="219"/>
      <c r="K177" s="219"/>
      <c r="L177" s="223"/>
      <c r="M177" s="224"/>
      <c r="N177" s="225"/>
      <c r="O177" s="225"/>
      <c r="P177" s="225"/>
      <c r="Q177" s="225"/>
      <c r="R177" s="225"/>
      <c r="S177" s="225"/>
      <c r="T177" s="226"/>
      <c r="U177" s="10"/>
      <c r="V177" s="10"/>
      <c r="W177" s="10"/>
      <c r="X177" s="10"/>
      <c r="Y177" s="10"/>
      <c r="Z177" s="10"/>
      <c r="AA177" s="10"/>
      <c r="AB177" s="10"/>
      <c r="AC177" s="10"/>
      <c r="AD177" s="10"/>
      <c r="AE177" s="10"/>
      <c r="AT177" s="227" t="s">
        <v>199</v>
      </c>
      <c r="AU177" s="227" t="s">
        <v>85</v>
      </c>
      <c r="AV177" s="10" t="s">
        <v>83</v>
      </c>
      <c r="AW177" s="10" t="s">
        <v>32</v>
      </c>
      <c r="AX177" s="10" t="s">
        <v>76</v>
      </c>
      <c r="AY177" s="227" t="s">
        <v>195</v>
      </c>
    </row>
    <row r="178" s="10" customFormat="1">
      <c r="A178" s="10"/>
      <c r="B178" s="218"/>
      <c r="C178" s="219"/>
      <c r="D178" s="213" t="s">
        <v>199</v>
      </c>
      <c r="E178" s="220" t="s">
        <v>1</v>
      </c>
      <c r="F178" s="221" t="s">
        <v>4768</v>
      </c>
      <c r="G178" s="219"/>
      <c r="H178" s="220" t="s">
        <v>1</v>
      </c>
      <c r="I178" s="222"/>
      <c r="J178" s="219"/>
      <c r="K178" s="219"/>
      <c r="L178" s="223"/>
      <c r="M178" s="224"/>
      <c r="N178" s="225"/>
      <c r="O178" s="225"/>
      <c r="P178" s="225"/>
      <c r="Q178" s="225"/>
      <c r="R178" s="225"/>
      <c r="S178" s="225"/>
      <c r="T178" s="226"/>
      <c r="U178" s="10"/>
      <c r="V178" s="10"/>
      <c r="W178" s="10"/>
      <c r="X178" s="10"/>
      <c r="Y178" s="10"/>
      <c r="Z178" s="10"/>
      <c r="AA178" s="10"/>
      <c r="AB178" s="10"/>
      <c r="AC178" s="10"/>
      <c r="AD178" s="10"/>
      <c r="AE178" s="10"/>
      <c r="AT178" s="227" t="s">
        <v>199</v>
      </c>
      <c r="AU178" s="227" t="s">
        <v>85</v>
      </c>
      <c r="AV178" s="10" t="s">
        <v>83</v>
      </c>
      <c r="AW178" s="10" t="s">
        <v>32</v>
      </c>
      <c r="AX178" s="10" t="s">
        <v>76</v>
      </c>
      <c r="AY178" s="227" t="s">
        <v>195</v>
      </c>
    </row>
    <row r="179" s="11" customFormat="1">
      <c r="A179" s="11"/>
      <c r="B179" s="228"/>
      <c r="C179" s="229"/>
      <c r="D179" s="213" t="s">
        <v>199</v>
      </c>
      <c r="E179" s="230" t="s">
        <v>1</v>
      </c>
      <c r="F179" s="231" t="s">
        <v>4748</v>
      </c>
      <c r="G179" s="229"/>
      <c r="H179" s="232">
        <v>114.12000000000001</v>
      </c>
      <c r="I179" s="233"/>
      <c r="J179" s="229"/>
      <c r="K179" s="229"/>
      <c r="L179" s="234"/>
      <c r="M179" s="235"/>
      <c r="N179" s="236"/>
      <c r="O179" s="236"/>
      <c r="P179" s="236"/>
      <c r="Q179" s="236"/>
      <c r="R179" s="236"/>
      <c r="S179" s="236"/>
      <c r="T179" s="237"/>
      <c r="U179" s="11"/>
      <c r="V179" s="11"/>
      <c r="W179" s="11"/>
      <c r="X179" s="11"/>
      <c r="Y179" s="11"/>
      <c r="Z179" s="11"/>
      <c r="AA179" s="11"/>
      <c r="AB179" s="11"/>
      <c r="AC179" s="11"/>
      <c r="AD179" s="11"/>
      <c r="AE179" s="11"/>
      <c r="AT179" s="238" t="s">
        <v>199</v>
      </c>
      <c r="AU179" s="238" t="s">
        <v>85</v>
      </c>
      <c r="AV179" s="11" t="s">
        <v>85</v>
      </c>
      <c r="AW179" s="11" t="s">
        <v>32</v>
      </c>
      <c r="AX179" s="11" t="s">
        <v>76</v>
      </c>
      <c r="AY179" s="238" t="s">
        <v>195</v>
      </c>
    </row>
    <row r="180" s="10" customFormat="1">
      <c r="A180" s="10"/>
      <c r="B180" s="218"/>
      <c r="C180" s="219"/>
      <c r="D180" s="213" t="s">
        <v>199</v>
      </c>
      <c r="E180" s="220" t="s">
        <v>1</v>
      </c>
      <c r="F180" s="221" t="s">
        <v>4749</v>
      </c>
      <c r="G180" s="219"/>
      <c r="H180" s="220" t="s">
        <v>1</v>
      </c>
      <c r="I180" s="222"/>
      <c r="J180" s="219"/>
      <c r="K180" s="219"/>
      <c r="L180" s="223"/>
      <c r="M180" s="224"/>
      <c r="N180" s="225"/>
      <c r="O180" s="225"/>
      <c r="P180" s="225"/>
      <c r="Q180" s="225"/>
      <c r="R180" s="225"/>
      <c r="S180" s="225"/>
      <c r="T180" s="226"/>
      <c r="U180" s="10"/>
      <c r="V180" s="10"/>
      <c r="W180" s="10"/>
      <c r="X180" s="10"/>
      <c r="Y180" s="10"/>
      <c r="Z180" s="10"/>
      <c r="AA180" s="10"/>
      <c r="AB180" s="10"/>
      <c r="AC180" s="10"/>
      <c r="AD180" s="10"/>
      <c r="AE180" s="10"/>
      <c r="AT180" s="227" t="s">
        <v>199</v>
      </c>
      <c r="AU180" s="227" t="s">
        <v>85</v>
      </c>
      <c r="AV180" s="10" t="s">
        <v>83</v>
      </c>
      <c r="AW180" s="10" t="s">
        <v>32</v>
      </c>
      <c r="AX180" s="10" t="s">
        <v>76</v>
      </c>
      <c r="AY180" s="227" t="s">
        <v>195</v>
      </c>
    </row>
    <row r="181" s="10" customFormat="1">
      <c r="A181" s="10"/>
      <c r="B181" s="218"/>
      <c r="C181" s="219"/>
      <c r="D181" s="213" t="s">
        <v>199</v>
      </c>
      <c r="E181" s="220" t="s">
        <v>1</v>
      </c>
      <c r="F181" s="221" t="s">
        <v>4768</v>
      </c>
      <c r="G181" s="219"/>
      <c r="H181" s="220" t="s">
        <v>1</v>
      </c>
      <c r="I181" s="222"/>
      <c r="J181" s="219"/>
      <c r="K181" s="219"/>
      <c r="L181" s="223"/>
      <c r="M181" s="224"/>
      <c r="N181" s="225"/>
      <c r="O181" s="225"/>
      <c r="P181" s="225"/>
      <c r="Q181" s="225"/>
      <c r="R181" s="225"/>
      <c r="S181" s="225"/>
      <c r="T181" s="226"/>
      <c r="U181" s="10"/>
      <c r="V181" s="10"/>
      <c r="W181" s="10"/>
      <c r="X181" s="10"/>
      <c r="Y181" s="10"/>
      <c r="Z181" s="10"/>
      <c r="AA181" s="10"/>
      <c r="AB181" s="10"/>
      <c r="AC181" s="10"/>
      <c r="AD181" s="10"/>
      <c r="AE181" s="10"/>
      <c r="AT181" s="227" t="s">
        <v>199</v>
      </c>
      <c r="AU181" s="227" t="s">
        <v>85</v>
      </c>
      <c r="AV181" s="10" t="s">
        <v>83</v>
      </c>
      <c r="AW181" s="10" t="s">
        <v>32</v>
      </c>
      <c r="AX181" s="10" t="s">
        <v>76</v>
      </c>
      <c r="AY181" s="227" t="s">
        <v>195</v>
      </c>
    </row>
    <row r="182" s="11" customFormat="1">
      <c r="A182" s="11"/>
      <c r="B182" s="228"/>
      <c r="C182" s="229"/>
      <c r="D182" s="213" t="s">
        <v>199</v>
      </c>
      <c r="E182" s="230" t="s">
        <v>1</v>
      </c>
      <c r="F182" s="231" t="s">
        <v>4750</v>
      </c>
      <c r="G182" s="229"/>
      <c r="H182" s="232">
        <v>2.04</v>
      </c>
      <c r="I182" s="233"/>
      <c r="J182" s="229"/>
      <c r="K182" s="229"/>
      <c r="L182" s="234"/>
      <c r="M182" s="235"/>
      <c r="N182" s="236"/>
      <c r="O182" s="236"/>
      <c r="P182" s="236"/>
      <c r="Q182" s="236"/>
      <c r="R182" s="236"/>
      <c r="S182" s="236"/>
      <c r="T182" s="237"/>
      <c r="U182" s="11"/>
      <c r="V182" s="11"/>
      <c r="W182" s="11"/>
      <c r="X182" s="11"/>
      <c r="Y182" s="11"/>
      <c r="Z182" s="11"/>
      <c r="AA182" s="11"/>
      <c r="AB182" s="11"/>
      <c r="AC182" s="11"/>
      <c r="AD182" s="11"/>
      <c r="AE182" s="11"/>
      <c r="AT182" s="238" t="s">
        <v>199</v>
      </c>
      <c r="AU182" s="238" t="s">
        <v>85</v>
      </c>
      <c r="AV182" s="11" t="s">
        <v>85</v>
      </c>
      <c r="AW182" s="11" t="s">
        <v>32</v>
      </c>
      <c r="AX182" s="11" t="s">
        <v>76</v>
      </c>
      <c r="AY182" s="238" t="s">
        <v>195</v>
      </c>
    </row>
    <row r="183" s="15" customFormat="1">
      <c r="A183" s="15"/>
      <c r="B183" s="287"/>
      <c r="C183" s="288"/>
      <c r="D183" s="213" t="s">
        <v>199</v>
      </c>
      <c r="E183" s="289" t="s">
        <v>1</v>
      </c>
      <c r="F183" s="290" t="s">
        <v>1422</v>
      </c>
      <c r="G183" s="288"/>
      <c r="H183" s="291">
        <v>116.16</v>
      </c>
      <c r="I183" s="292"/>
      <c r="J183" s="288"/>
      <c r="K183" s="288"/>
      <c r="L183" s="293"/>
      <c r="M183" s="294"/>
      <c r="N183" s="295"/>
      <c r="O183" s="295"/>
      <c r="P183" s="295"/>
      <c r="Q183" s="295"/>
      <c r="R183" s="295"/>
      <c r="S183" s="295"/>
      <c r="T183" s="296"/>
      <c r="U183" s="15"/>
      <c r="V183" s="15"/>
      <c r="W183" s="15"/>
      <c r="X183" s="15"/>
      <c r="Y183" s="15"/>
      <c r="Z183" s="15"/>
      <c r="AA183" s="15"/>
      <c r="AB183" s="15"/>
      <c r="AC183" s="15"/>
      <c r="AD183" s="15"/>
      <c r="AE183" s="15"/>
      <c r="AT183" s="297" t="s">
        <v>199</v>
      </c>
      <c r="AU183" s="297" t="s">
        <v>85</v>
      </c>
      <c r="AV183" s="15" t="s">
        <v>234</v>
      </c>
      <c r="AW183" s="15" t="s">
        <v>32</v>
      </c>
      <c r="AX183" s="15" t="s">
        <v>83</v>
      </c>
      <c r="AY183" s="297" t="s">
        <v>195</v>
      </c>
    </row>
    <row r="184" s="2" customFormat="1" ht="33" customHeight="1">
      <c r="A184" s="39"/>
      <c r="B184" s="40"/>
      <c r="C184" s="200" t="s">
        <v>248</v>
      </c>
      <c r="D184" s="200" t="s">
        <v>191</v>
      </c>
      <c r="E184" s="201" t="s">
        <v>4765</v>
      </c>
      <c r="F184" s="202" t="s">
        <v>4766</v>
      </c>
      <c r="G184" s="203" t="s">
        <v>1411</v>
      </c>
      <c r="H184" s="204">
        <v>193.59999999999999</v>
      </c>
      <c r="I184" s="205"/>
      <c r="J184" s="206">
        <f>ROUND(I184*H184,2)</f>
        <v>0</v>
      </c>
      <c r="K184" s="202" t="s">
        <v>1412</v>
      </c>
      <c r="L184" s="45"/>
      <c r="M184" s="207" t="s">
        <v>1</v>
      </c>
      <c r="N184" s="208" t="s">
        <v>41</v>
      </c>
      <c r="O184" s="92"/>
      <c r="P184" s="209">
        <f>O184*H184</f>
        <v>0</v>
      </c>
      <c r="Q184" s="209">
        <v>0</v>
      </c>
      <c r="R184" s="209">
        <f>Q184*H184</f>
        <v>0</v>
      </c>
      <c r="S184" s="209">
        <v>0.32500000000000001</v>
      </c>
      <c r="T184" s="210">
        <f>S184*H184</f>
        <v>62.920000000000002</v>
      </c>
      <c r="U184" s="39"/>
      <c r="V184" s="39"/>
      <c r="W184" s="39"/>
      <c r="X184" s="39"/>
      <c r="Y184" s="39"/>
      <c r="Z184" s="39"/>
      <c r="AA184" s="39"/>
      <c r="AB184" s="39"/>
      <c r="AC184" s="39"/>
      <c r="AD184" s="39"/>
      <c r="AE184" s="39"/>
      <c r="AR184" s="211" t="s">
        <v>234</v>
      </c>
      <c r="AT184" s="211" t="s">
        <v>191</v>
      </c>
      <c r="AU184" s="211" t="s">
        <v>85</v>
      </c>
      <c r="AY184" s="18" t="s">
        <v>195</v>
      </c>
      <c r="BE184" s="212">
        <f>IF(N184="základní",J184,0)</f>
        <v>0</v>
      </c>
      <c r="BF184" s="212">
        <f>IF(N184="snížená",J184,0)</f>
        <v>0</v>
      </c>
      <c r="BG184" s="212">
        <f>IF(N184="zákl. přenesená",J184,0)</f>
        <v>0</v>
      </c>
      <c r="BH184" s="212">
        <f>IF(N184="sníž. přenesená",J184,0)</f>
        <v>0</v>
      </c>
      <c r="BI184" s="212">
        <f>IF(N184="nulová",J184,0)</f>
        <v>0</v>
      </c>
      <c r="BJ184" s="18" t="s">
        <v>83</v>
      </c>
      <c r="BK184" s="212">
        <f>ROUND(I184*H184,2)</f>
        <v>0</v>
      </c>
      <c r="BL184" s="18" t="s">
        <v>234</v>
      </c>
      <c r="BM184" s="211" t="s">
        <v>4769</v>
      </c>
    </row>
    <row r="185" s="10" customFormat="1">
      <c r="A185" s="10"/>
      <c r="B185" s="218"/>
      <c r="C185" s="219"/>
      <c r="D185" s="213" t="s">
        <v>199</v>
      </c>
      <c r="E185" s="220" t="s">
        <v>1</v>
      </c>
      <c r="F185" s="221" t="s">
        <v>4737</v>
      </c>
      <c r="G185" s="219"/>
      <c r="H185" s="220" t="s">
        <v>1</v>
      </c>
      <c r="I185" s="222"/>
      <c r="J185" s="219"/>
      <c r="K185" s="219"/>
      <c r="L185" s="223"/>
      <c r="M185" s="224"/>
      <c r="N185" s="225"/>
      <c r="O185" s="225"/>
      <c r="P185" s="225"/>
      <c r="Q185" s="225"/>
      <c r="R185" s="225"/>
      <c r="S185" s="225"/>
      <c r="T185" s="226"/>
      <c r="U185" s="10"/>
      <c r="V185" s="10"/>
      <c r="W185" s="10"/>
      <c r="X185" s="10"/>
      <c r="Y185" s="10"/>
      <c r="Z185" s="10"/>
      <c r="AA185" s="10"/>
      <c r="AB185" s="10"/>
      <c r="AC185" s="10"/>
      <c r="AD185" s="10"/>
      <c r="AE185" s="10"/>
      <c r="AT185" s="227" t="s">
        <v>199</v>
      </c>
      <c r="AU185" s="227" t="s">
        <v>85</v>
      </c>
      <c r="AV185" s="10" t="s">
        <v>83</v>
      </c>
      <c r="AW185" s="10" t="s">
        <v>32</v>
      </c>
      <c r="AX185" s="10" t="s">
        <v>76</v>
      </c>
      <c r="AY185" s="227" t="s">
        <v>195</v>
      </c>
    </row>
    <row r="186" s="10" customFormat="1">
      <c r="A186" s="10"/>
      <c r="B186" s="218"/>
      <c r="C186" s="219"/>
      <c r="D186" s="213" t="s">
        <v>199</v>
      </c>
      <c r="E186" s="220" t="s">
        <v>1</v>
      </c>
      <c r="F186" s="221" t="s">
        <v>4752</v>
      </c>
      <c r="G186" s="219"/>
      <c r="H186" s="220" t="s">
        <v>1</v>
      </c>
      <c r="I186" s="222"/>
      <c r="J186" s="219"/>
      <c r="K186" s="219"/>
      <c r="L186" s="223"/>
      <c r="M186" s="224"/>
      <c r="N186" s="225"/>
      <c r="O186" s="225"/>
      <c r="P186" s="225"/>
      <c r="Q186" s="225"/>
      <c r="R186" s="225"/>
      <c r="S186" s="225"/>
      <c r="T186" s="226"/>
      <c r="U186" s="10"/>
      <c r="V186" s="10"/>
      <c r="W186" s="10"/>
      <c r="X186" s="10"/>
      <c r="Y186" s="10"/>
      <c r="Z186" s="10"/>
      <c r="AA186" s="10"/>
      <c r="AB186" s="10"/>
      <c r="AC186" s="10"/>
      <c r="AD186" s="10"/>
      <c r="AE186" s="10"/>
      <c r="AT186" s="227" t="s">
        <v>199</v>
      </c>
      <c r="AU186" s="227" t="s">
        <v>85</v>
      </c>
      <c r="AV186" s="10" t="s">
        <v>83</v>
      </c>
      <c r="AW186" s="10" t="s">
        <v>32</v>
      </c>
      <c r="AX186" s="10" t="s">
        <v>76</v>
      </c>
      <c r="AY186" s="227" t="s">
        <v>195</v>
      </c>
    </row>
    <row r="187" s="10" customFormat="1">
      <c r="A187" s="10"/>
      <c r="B187" s="218"/>
      <c r="C187" s="219"/>
      <c r="D187" s="213" t="s">
        <v>199</v>
      </c>
      <c r="E187" s="220" t="s">
        <v>1</v>
      </c>
      <c r="F187" s="221" t="s">
        <v>4768</v>
      </c>
      <c r="G187" s="219"/>
      <c r="H187" s="220" t="s">
        <v>1</v>
      </c>
      <c r="I187" s="222"/>
      <c r="J187" s="219"/>
      <c r="K187" s="219"/>
      <c r="L187" s="223"/>
      <c r="M187" s="224"/>
      <c r="N187" s="225"/>
      <c r="O187" s="225"/>
      <c r="P187" s="225"/>
      <c r="Q187" s="225"/>
      <c r="R187" s="225"/>
      <c r="S187" s="225"/>
      <c r="T187" s="226"/>
      <c r="U187" s="10"/>
      <c r="V187" s="10"/>
      <c r="W187" s="10"/>
      <c r="X187" s="10"/>
      <c r="Y187" s="10"/>
      <c r="Z187" s="10"/>
      <c r="AA187" s="10"/>
      <c r="AB187" s="10"/>
      <c r="AC187" s="10"/>
      <c r="AD187" s="10"/>
      <c r="AE187" s="10"/>
      <c r="AT187" s="227" t="s">
        <v>199</v>
      </c>
      <c r="AU187" s="227" t="s">
        <v>85</v>
      </c>
      <c r="AV187" s="10" t="s">
        <v>83</v>
      </c>
      <c r="AW187" s="10" t="s">
        <v>32</v>
      </c>
      <c r="AX187" s="10" t="s">
        <v>76</v>
      </c>
      <c r="AY187" s="227" t="s">
        <v>195</v>
      </c>
    </row>
    <row r="188" s="11" customFormat="1">
      <c r="A188" s="11"/>
      <c r="B188" s="228"/>
      <c r="C188" s="229"/>
      <c r="D188" s="213" t="s">
        <v>199</v>
      </c>
      <c r="E188" s="230" t="s">
        <v>1</v>
      </c>
      <c r="F188" s="231" t="s">
        <v>4770</v>
      </c>
      <c r="G188" s="229"/>
      <c r="H188" s="232">
        <v>190.19999999999999</v>
      </c>
      <c r="I188" s="233"/>
      <c r="J188" s="229"/>
      <c r="K188" s="229"/>
      <c r="L188" s="234"/>
      <c r="M188" s="235"/>
      <c r="N188" s="236"/>
      <c r="O188" s="236"/>
      <c r="P188" s="236"/>
      <c r="Q188" s="236"/>
      <c r="R188" s="236"/>
      <c r="S188" s="236"/>
      <c r="T188" s="237"/>
      <c r="U188" s="11"/>
      <c r="V188" s="11"/>
      <c r="W188" s="11"/>
      <c r="X188" s="11"/>
      <c r="Y188" s="11"/>
      <c r="Z188" s="11"/>
      <c r="AA188" s="11"/>
      <c r="AB188" s="11"/>
      <c r="AC188" s="11"/>
      <c r="AD188" s="11"/>
      <c r="AE188" s="11"/>
      <c r="AT188" s="238" t="s">
        <v>199</v>
      </c>
      <c r="AU188" s="238" t="s">
        <v>85</v>
      </c>
      <c r="AV188" s="11" t="s">
        <v>85</v>
      </c>
      <c r="AW188" s="11" t="s">
        <v>32</v>
      </c>
      <c r="AX188" s="11" t="s">
        <v>76</v>
      </c>
      <c r="AY188" s="238" t="s">
        <v>195</v>
      </c>
    </row>
    <row r="189" s="10" customFormat="1">
      <c r="A189" s="10"/>
      <c r="B189" s="218"/>
      <c r="C189" s="219"/>
      <c r="D189" s="213" t="s">
        <v>199</v>
      </c>
      <c r="E189" s="220" t="s">
        <v>1</v>
      </c>
      <c r="F189" s="221" t="s">
        <v>4754</v>
      </c>
      <c r="G189" s="219"/>
      <c r="H189" s="220" t="s">
        <v>1</v>
      </c>
      <c r="I189" s="222"/>
      <c r="J189" s="219"/>
      <c r="K189" s="219"/>
      <c r="L189" s="223"/>
      <c r="M189" s="224"/>
      <c r="N189" s="225"/>
      <c r="O189" s="225"/>
      <c r="P189" s="225"/>
      <c r="Q189" s="225"/>
      <c r="R189" s="225"/>
      <c r="S189" s="225"/>
      <c r="T189" s="226"/>
      <c r="U189" s="10"/>
      <c r="V189" s="10"/>
      <c r="W189" s="10"/>
      <c r="X189" s="10"/>
      <c r="Y189" s="10"/>
      <c r="Z189" s="10"/>
      <c r="AA189" s="10"/>
      <c r="AB189" s="10"/>
      <c r="AC189" s="10"/>
      <c r="AD189" s="10"/>
      <c r="AE189" s="10"/>
      <c r="AT189" s="227" t="s">
        <v>199</v>
      </c>
      <c r="AU189" s="227" t="s">
        <v>85</v>
      </c>
      <c r="AV189" s="10" t="s">
        <v>83</v>
      </c>
      <c r="AW189" s="10" t="s">
        <v>32</v>
      </c>
      <c r="AX189" s="10" t="s">
        <v>76</v>
      </c>
      <c r="AY189" s="227" t="s">
        <v>195</v>
      </c>
    </row>
    <row r="190" s="10" customFormat="1">
      <c r="A190" s="10"/>
      <c r="B190" s="218"/>
      <c r="C190" s="219"/>
      <c r="D190" s="213" t="s">
        <v>199</v>
      </c>
      <c r="E190" s="220" t="s">
        <v>1</v>
      </c>
      <c r="F190" s="221" t="s">
        <v>4768</v>
      </c>
      <c r="G190" s="219"/>
      <c r="H190" s="220" t="s">
        <v>1</v>
      </c>
      <c r="I190" s="222"/>
      <c r="J190" s="219"/>
      <c r="K190" s="219"/>
      <c r="L190" s="223"/>
      <c r="M190" s="224"/>
      <c r="N190" s="225"/>
      <c r="O190" s="225"/>
      <c r="P190" s="225"/>
      <c r="Q190" s="225"/>
      <c r="R190" s="225"/>
      <c r="S190" s="225"/>
      <c r="T190" s="226"/>
      <c r="U190" s="10"/>
      <c r="V190" s="10"/>
      <c r="W190" s="10"/>
      <c r="X190" s="10"/>
      <c r="Y190" s="10"/>
      <c r="Z190" s="10"/>
      <c r="AA190" s="10"/>
      <c r="AB190" s="10"/>
      <c r="AC190" s="10"/>
      <c r="AD190" s="10"/>
      <c r="AE190" s="10"/>
      <c r="AT190" s="227" t="s">
        <v>199</v>
      </c>
      <c r="AU190" s="227" t="s">
        <v>85</v>
      </c>
      <c r="AV190" s="10" t="s">
        <v>83</v>
      </c>
      <c r="AW190" s="10" t="s">
        <v>32</v>
      </c>
      <c r="AX190" s="10" t="s">
        <v>76</v>
      </c>
      <c r="AY190" s="227" t="s">
        <v>195</v>
      </c>
    </row>
    <row r="191" s="11" customFormat="1">
      <c r="A191" s="11"/>
      <c r="B191" s="228"/>
      <c r="C191" s="229"/>
      <c r="D191" s="213" t="s">
        <v>199</v>
      </c>
      <c r="E191" s="230" t="s">
        <v>1</v>
      </c>
      <c r="F191" s="231" t="s">
        <v>4771</v>
      </c>
      <c r="G191" s="229"/>
      <c r="H191" s="232">
        <v>3.3999999999999999</v>
      </c>
      <c r="I191" s="233"/>
      <c r="J191" s="229"/>
      <c r="K191" s="229"/>
      <c r="L191" s="234"/>
      <c r="M191" s="235"/>
      <c r="N191" s="236"/>
      <c r="O191" s="236"/>
      <c r="P191" s="236"/>
      <c r="Q191" s="236"/>
      <c r="R191" s="236"/>
      <c r="S191" s="236"/>
      <c r="T191" s="237"/>
      <c r="U191" s="11"/>
      <c r="V191" s="11"/>
      <c r="W191" s="11"/>
      <c r="X191" s="11"/>
      <c r="Y191" s="11"/>
      <c r="Z191" s="11"/>
      <c r="AA191" s="11"/>
      <c r="AB191" s="11"/>
      <c r="AC191" s="11"/>
      <c r="AD191" s="11"/>
      <c r="AE191" s="11"/>
      <c r="AT191" s="238" t="s">
        <v>199</v>
      </c>
      <c r="AU191" s="238" t="s">
        <v>85</v>
      </c>
      <c r="AV191" s="11" t="s">
        <v>85</v>
      </c>
      <c r="AW191" s="11" t="s">
        <v>32</v>
      </c>
      <c r="AX191" s="11" t="s">
        <v>76</v>
      </c>
      <c r="AY191" s="238" t="s">
        <v>195</v>
      </c>
    </row>
    <row r="192" s="15" customFormat="1">
      <c r="A192" s="15"/>
      <c r="B192" s="287"/>
      <c r="C192" s="288"/>
      <c r="D192" s="213" t="s">
        <v>199</v>
      </c>
      <c r="E192" s="289" t="s">
        <v>1</v>
      </c>
      <c r="F192" s="290" t="s">
        <v>1422</v>
      </c>
      <c r="G192" s="288"/>
      <c r="H192" s="291">
        <v>193.59999999999999</v>
      </c>
      <c r="I192" s="292"/>
      <c r="J192" s="288"/>
      <c r="K192" s="288"/>
      <c r="L192" s="293"/>
      <c r="M192" s="294"/>
      <c r="N192" s="295"/>
      <c r="O192" s="295"/>
      <c r="P192" s="295"/>
      <c r="Q192" s="295"/>
      <c r="R192" s="295"/>
      <c r="S192" s="295"/>
      <c r="T192" s="296"/>
      <c r="U192" s="15"/>
      <c r="V192" s="15"/>
      <c r="W192" s="15"/>
      <c r="X192" s="15"/>
      <c r="Y192" s="15"/>
      <c r="Z192" s="15"/>
      <c r="AA192" s="15"/>
      <c r="AB192" s="15"/>
      <c r="AC192" s="15"/>
      <c r="AD192" s="15"/>
      <c r="AE192" s="15"/>
      <c r="AT192" s="297" t="s">
        <v>199</v>
      </c>
      <c r="AU192" s="297" t="s">
        <v>85</v>
      </c>
      <c r="AV192" s="15" t="s">
        <v>234</v>
      </c>
      <c r="AW192" s="15" t="s">
        <v>32</v>
      </c>
      <c r="AX192" s="15" t="s">
        <v>83</v>
      </c>
      <c r="AY192" s="297" t="s">
        <v>195</v>
      </c>
    </row>
    <row r="193" s="2" customFormat="1" ht="24.15" customHeight="1">
      <c r="A193" s="39"/>
      <c r="B193" s="40"/>
      <c r="C193" s="200" t="s">
        <v>253</v>
      </c>
      <c r="D193" s="200" t="s">
        <v>191</v>
      </c>
      <c r="E193" s="201" t="s">
        <v>4772</v>
      </c>
      <c r="F193" s="202" t="s">
        <v>4773</v>
      </c>
      <c r="G193" s="203" t="s">
        <v>1411</v>
      </c>
      <c r="H193" s="204">
        <v>181.93000000000001</v>
      </c>
      <c r="I193" s="205"/>
      <c r="J193" s="206">
        <f>ROUND(I193*H193,2)</f>
        <v>0</v>
      </c>
      <c r="K193" s="202" t="s">
        <v>1412</v>
      </c>
      <c r="L193" s="45"/>
      <c r="M193" s="207" t="s">
        <v>1</v>
      </c>
      <c r="N193" s="208" t="s">
        <v>41</v>
      </c>
      <c r="O193" s="92"/>
      <c r="P193" s="209">
        <f>O193*H193</f>
        <v>0</v>
      </c>
      <c r="Q193" s="209">
        <v>0</v>
      </c>
      <c r="R193" s="209">
        <f>Q193*H193</f>
        <v>0</v>
      </c>
      <c r="S193" s="209">
        <v>0.22</v>
      </c>
      <c r="T193" s="210">
        <f>S193*H193</f>
        <v>40.0246</v>
      </c>
      <c r="U193" s="39"/>
      <c r="V193" s="39"/>
      <c r="W193" s="39"/>
      <c r="X193" s="39"/>
      <c r="Y193" s="39"/>
      <c r="Z193" s="39"/>
      <c r="AA193" s="39"/>
      <c r="AB193" s="39"/>
      <c r="AC193" s="39"/>
      <c r="AD193" s="39"/>
      <c r="AE193" s="39"/>
      <c r="AR193" s="211" t="s">
        <v>234</v>
      </c>
      <c r="AT193" s="211" t="s">
        <v>191</v>
      </c>
      <c r="AU193" s="211" t="s">
        <v>85</v>
      </c>
      <c r="AY193" s="18" t="s">
        <v>195</v>
      </c>
      <c r="BE193" s="212">
        <f>IF(N193="základní",J193,0)</f>
        <v>0</v>
      </c>
      <c r="BF193" s="212">
        <f>IF(N193="snížená",J193,0)</f>
        <v>0</v>
      </c>
      <c r="BG193" s="212">
        <f>IF(N193="zákl. přenesená",J193,0)</f>
        <v>0</v>
      </c>
      <c r="BH193" s="212">
        <f>IF(N193="sníž. přenesená",J193,0)</f>
        <v>0</v>
      </c>
      <c r="BI193" s="212">
        <f>IF(N193="nulová",J193,0)</f>
        <v>0</v>
      </c>
      <c r="BJ193" s="18" t="s">
        <v>83</v>
      </c>
      <c r="BK193" s="212">
        <f>ROUND(I193*H193,2)</f>
        <v>0</v>
      </c>
      <c r="BL193" s="18" t="s">
        <v>234</v>
      </c>
      <c r="BM193" s="211" t="s">
        <v>4774</v>
      </c>
    </row>
    <row r="194" s="10" customFormat="1">
      <c r="A194" s="10"/>
      <c r="B194" s="218"/>
      <c r="C194" s="219"/>
      <c r="D194" s="213" t="s">
        <v>199</v>
      </c>
      <c r="E194" s="220" t="s">
        <v>1</v>
      </c>
      <c r="F194" s="221" t="s">
        <v>4737</v>
      </c>
      <c r="G194" s="219"/>
      <c r="H194" s="220" t="s">
        <v>1</v>
      </c>
      <c r="I194" s="222"/>
      <c r="J194" s="219"/>
      <c r="K194" s="219"/>
      <c r="L194" s="223"/>
      <c r="M194" s="224"/>
      <c r="N194" s="225"/>
      <c r="O194" s="225"/>
      <c r="P194" s="225"/>
      <c r="Q194" s="225"/>
      <c r="R194" s="225"/>
      <c r="S194" s="225"/>
      <c r="T194" s="226"/>
      <c r="U194" s="10"/>
      <c r="V194" s="10"/>
      <c r="W194" s="10"/>
      <c r="X194" s="10"/>
      <c r="Y194" s="10"/>
      <c r="Z194" s="10"/>
      <c r="AA194" s="10"/>
      <c r="AB194" s="10"/>
      <c r="AC194" s="10"/>
      <c r="AD194" s="10"/>
      <c r="AE194" s="10"/>
      <c r="AT194" s="227" t="s">
        <v>199</v>
      </c>
      <c r="AU194" s="227" t="s">
        <v>85</v>
      </c>
      <c r="AV194" s="10" t="s">
        <v>83</v>
      </c>
      <c r="AW194" s="10" t="s">
        <v>32</v>
      </c>
      <c r="AX194" s="10" t="s">
        <v>76</v>
      </c>
      <c r="AY194" s="227" t="s">
        <v>195</v>
      </c>
    </row>
    <row r="195" s="10" customFormat="1">
      <c r="A195" s="10"/>
      <c r="B195" s="218"/>
      <c r="C195" s="219"/>
      <c r="D195" s="213" t="s">
        <v>199</v>
      </c>
      <c r="E195" s="220" t="s">
        <v>1</v>
      </c>
      <c r="F195" s="221" t="s">
        <v>4759</v>
      </c>
      <c r="G195" s="219"/>
      <c r="H195" s="220" t="s">
        <v>1</v>
      </c>
      <c r="I195" s="222"/>
      <c r="J195" s="219"/>
      <c r="K195" s="219"/>
      <c r="L195" s="223"/>
      <c r="M195" s="224"/>
      <c r="N195" s="225"/>
      <c r="O195" s="225"/>
      <c r="P195" s="225"/>
      <c r="Q195" s="225"/>
      <c r="R195" s="225"/>
      <c r="S195" s="225"/>
      <c r="T195" s="226"/>
      <c r="U195" s="10"/>
      <c r="V195" s="10"/>
      <c r="W195" s="10"/>
      <c r="X195" s="10"/>
      <c r="Y195" s="10"/>
      <c r="Z195" s="10"/>
      <c r="AA195" s="10"/>
      <c r="AB195" s="10"/>
      <c r="AC195" s="10"/>
      <c r="AD195" s="10"/>
      <c r="AE195" s="10"/>
      <c r="AT195" s="227" t="s">
        <v>199</v>
      </c>
      <c r="AU195" s="227" t="s">
        <v>85</v>
      </c>
      <c r="AV195" s="10" t="s">
        <v>83</v>
      </c>
      <c r="AW195" s="10" t="s">
        <v>32</v>
      </c>
      <c r="AX195" s="10" t="s">
        <v>76</v>
      </c>
      <c r="AY195" s="227" t="s">
        <v>195</v>
      </c>
    </row>
    <row r="196" s="10" customFormat="1">
      <c r="A196" s="10"/>
      <c r="B196" s="218"/>
      <c r="C196" s="219"/>
      <c r="D196" s="213" t="s">
        <v>199</v>
      </c>
      <c r="E196" s="220" t="s">
        <v>1</v>
      </c>
      <c r="F196" s="221" t="s">
        <v>4064</v>
      </c>
      <c r="G196" s="219"/>
      <c r="H196" s="220" t="s">
        <v>1</v>
      </c>
      <c r="I196" s="222"/>
      <c r="J196" s="219"/>
      <c r="K196" s="219"/>
      <c r="L196" s="223"/>
      <c r="M196" s="224"/>
      <c r="N196" s="225"/>
      <c r="O196" s="225"/>
      <c r="P196" s="225"/>
      <c r="Q196" s="225"/>
      <c r="R196" s="225"/>
      <c r="S196" s="225"/>
      <c r="T196" s="226"/>
      <c r="U196" s="10"/>
      <c r="V196" s="10"/>
      <c r="W196" s="10"/>
      <c r="X196" s="10"/>
      <c r="Y196" s="10"/>
      <c r="Z196" s="10"/>
      <c r="AA196" s="10"/>
      <c r="AB196" s="10"/>
      <c r="AC196" s="10"/>
      <c r="AD196" s="10"/>
      <c r="AE196" s="10"/>
      <c r="AT196" s="227" t="s">
        <v>199</v>
      </c>
      <c r="AU196" s="227" t="s">
        <v>85</v>
      </c>
      <c r="AV196" s="10" t="s">
        <v>83</v>
      </c>
      <c r="AW196" s="10" t="s">
        <v>32</v>
      </c>
      <c r="AX196" s="10" t="s">
        <v>76</v>
      </c>
      <c r="AY196" s="227" t="s">
        <v>195</v>
      </c>
    </row>
    <row r="197" s="11" customFormat="1">
      <c r="A197" s="11"/>
      <c r="B197" s="228"/>
      <c r="C197" s="229"/>
      <c r="D197" s="213" t="s">
        <v>199</v>
      </c>
      <c r="E197" s="230" t="s">
        <v>1</v>
      </c>
      <c r="F197" s="231" t="s">
        <v>4775</v>
      </c>
      <c r="G197" s="229"/>
      <c r="H197" s="232">
        <v>13.640000000000001</v>
      </c>
      <c r="I197" s="233"/>
      <c r="J197" s="229"/>
      <c r="K197" s="229"/>
      <c r="L197" s="234"/>
      <c r="M197" s="235"/>
      <c r="N197" s="236"/>
      <c r="O197" s="236"/>
      <c r="P197" s="236"/>
      <c r="Q197" s="236"/>
      <c r="R197" s="236"/>
      <c r="S197" s="236"/>
      <c r="T197" s="237"/>
      <c r="U197" s="11"/>
      <c r="V197" s="11"/>
      <c r="W197" s="11"/>
      <c r="X197" s="11"/>
      <c r="Y197" s="11"/>
      <c r="Z197" s="11"/>
      <c r="AA197" s="11"/>
      <c r="AB197" s="11"/>
      <c r="AC197" s="11"/>
      <c r="AD197" s="11"/>
      <c r="AE197" s="11"/>
      <c r="AT197" s="238" t="s">
        <v>199</v>
      </c>
      <c r="AU197" s="238" t="s">
        <v>85</v>
      </c>
      <c r="AV197" s="11" t="s">
        <v>85</v>
      </c>
      <c r="AW197" s="11" t="s">
        <v>32</v>
      </c>
      <c r="AX197" s="11" t="s">
        <v>76</v>
      </c>
      <c r="AY197" s="238" t="s">
        <v>195</v>
      </c>
    </row>
    <row r="198" s="10" customFormat="1">
      <c r="A198" s="10"/>
      <c r="B198" s="218"/>
      <c r="C198" s="219"/>
      <c r="D198" s="213" t="s">
        <v>199</v>
      </c>
      <c r="E198" s="220" t="s">
        <v>1</v>
      </c>
      <c r="F198" s="221" t="s">
        <v>4761</v>
      </c>
      <c r="G198" s="219"/>
      <c r="H198" s="220" t="s">
        <v>1</v>
      </c>
      <c r="I198" s="222"/>
      <c r="J198" s="219"/>
      <c r="K198" s="219"/>
      <c r="L198" s="223"/>
      <c r="M198" s="224"/>
      <c r="N198" s="225"/>
      <c r="O198" s="225"/>
      <c r="P198" s="225"/>
      <c r="Q198" s="225"/>
      <c r="R198" s="225"/>
      <c r="S198" s="225"/>
      <c r="T198" s="226"/>
      <c r="U198" s="10"/>
      <c r="V198" s="10"/>
      <c r="W198" s="10"/>
      <c r="X198" s="10"/>
      <c r="Y198" s="10"/>
      <c r="Z198" s="10"/>
      <c r="AA198" s="10"/>
      <c r="AB198" s="10"/>
      <c r="AC198" s="10"/>
      <c r="AD198" s="10"/>
      <c r="AE198" s="10"/>
      <c r="AT198" s="227" t="s">
        <v>199</v>
      </c>
      <c r="AU198" s="227" t="s">
        <v>85</v>
      </c>
      <c r="AV198" s="10" t="s">
        <v>83</v>
      </c>
      <c r="AW198" s="10" t="s">
        <v>32</v>
      </c>
      <c r="AX198" s="10" t="s">
        <v>76</v>
      </c>
      <c r="AY198" s="227" t="s">
        <v>195</v>
      </c>
    </row>
    <row r="199" s="10" customFormat="1">
      <c r="A199" s="10"/>
      <c r="B199" s="218"/>
      <c r="C199" s="219"/>
      <c r="D199" s="213" t="s">
        <v>199</v>
      </c>
      <c r="E199" s="220" t="s">
        <v>1</v>
      </c>
      <c r="F199" s="221" t="s">
        <v>4064</v>
      </c>
      <c r="G199" s="219"/>
      <c r="H199" s="220" t="s">
        <v>1</v>
      </c>
      <c r="I199" s="222"/>
      <c r="J199" s="219"/>
      <c r="K199" s="219"/>
      <c r="L199" s="223"/>
      <c r="M199" s="224"/>
      <c r="N199" s="225"/>
      <c r="O199" s="225"/>
      <c r="P199" s="225"/>
      <c r="Q199" s="225"/>
      <c r="R199" s="225"/>
      <c r="S199" s="225"/>
      <c r="T199" s="226"/>
      <c r="U199" s="10"/>
      <c r="V199" s="10"/>
      <c r="W199" s="10"/>
      <c r="X199" s="10"/>
      <c r="Y199" s="10"/>
      <c r="Z199" s="10"/>
      <c r="AA199" s="10"/>
      <c r="AB199" s="10"/>
      <c r="AC199" s="10"/>
      <c r="AD199" s="10"/>
      <c r="AE199" s="10"/>
      <c r="AT199" s="227" t="s">
        <v>199</v>
      </c>
      <c r="AU199" s="227" t="s">
        <v>85</v>
      </c>
      <c r="AV199" s="10" t="s">
        <v>83</v>
      </c>
      <c r="AW199" s="10" t="s">
        <v>32</v>
      </c>
      <c r="AX199" s="10" t="s">
        <v>76</v>
      </c>
      <c r="AY199" s="227" t="s">
        <v>195</v>
      </c>
    </row>
    <row r="200" s="11" customFormat="1">
      <c r="A200" s="11"/>
      <c r="B200" s="228"/>
      <c r="C200" s="229"/>
      <c r="D200" s="213" t="s">
        <v>199</v>
      </c>
      <c r="E200" s="230" t="s">
        <v>1</v>
      </c>
      <c r="F200" s="231" t="s">
        <v>4776</v>
      </c>
      <c r="G200" s="229"/>
      <c r="H200" s="232">
        <v>8.6899999999999995</v>
      </c>
      <c r="I200" s="233"/>
      <c r="J200" s="229"/>
      <c r="K200" s="229"/>
      <c r="L200" s="234"/>
      <c r="M200" s="235"/>
      <c r="N200" s="236"/>
      <c r="O200" s="236"/>
      <c r="P200" s="236"/>
      <c r="Q200" s="236"/>
      <c r="R200" s="236"/>
      <c r="S200" s="236"/>
      <c r="T200" s="237"/>
      <c r="U200" s="11"/>
      <c r="V200" s="11"/>
      <c r="W200" s="11"/>
      <c r="X200" s="11"/>
      <c r="Y200" s="11"/>
      <c r="Z200" s="11"/>
      <c r="AA200" s="11"/>
      <c r="AB200" s="11"/>
      <c r="AC200" s="11"/>
      <c r="AD200" s="11"/>
      <c r="AE200" s="11"/>
      <c r="AT200" s="238" t="s">
        <v>199</v>
      </c>
      <c r="AU200" s="238" t="s">
        <v>85</v>
      </c>
      <c r="AV200" s="11" t="s">
        <v>85</v>
      </c>
      <c r="AW200" s="11" t="s">
        <v>32</v>
      </c>
      <c r="AX200" s="11" t="s">
        <v>76</v>
      </c>
      <c r="AY200" s="238" t="s">
        <v>195</v>
      </c>
    </row>
    <row r="201" s="10" customFormat="1">
      <c r="A201" s="10"/>
      <c r="B201" s="218"/>
      <c r="C201" s="219"/>
      <c r="D201" s="213" t="s">
        <v>199</v>
      </c>
      <c r="E201" s="220" t="s">
        <v>1</v>
      </c>
      <c r="F201" s="221" t="s">
        <v>4763</v>
      </c>
      <c r="G201" s="219"/>
      <c r="H201" s="220" t="s">
        <v>1</v>
      </c>
      <c r="I201" s="222"/>
      <c r="J201" s="219"/>
      <c r="K201" s="219"/>
      <c r="L201" s="223"/>
      <c r="M201" s="224"/>
      <c r="N201" s="225"/>
      <c r="O201" s="225"/>
      <c r="P201" s="225"/>
      <c r="Q201" s="225"/>
      <c r="R201" s="225"/>
      <c r="S201" s="225"/>
      <c r="T201" s="226"/>
      <c r="U201" s="10"/>
      <c r="V201" s="10"/>
      <c r="W201" s="10"/>
      <c r="X201" s="10"/>
      <c r="Y201" s="10"/>
      <c r="Z201" s="10"/>
      <c r="AA201" s="10"/>
      <c r="AB201" s="10"/>
      <c r="AC201" s="10"/>
      <c r="AD201" s="10"/>
      <c r="AE201" s="10"/>
      <c r="AT201" s="227" t="s">
        <v>199</v>
      </c>
      <c r="AU201" s="227" t="s">
        <v>85</v>
      </c>
      <c r="AV201" s="10" t="s">
        <v>83</v>
      </c>
      <c r="AW201" s="10" t="s">
        <v>32</v>
      </c>
      <c r="AX201" s="10" t="s">
        <v>76</v>
      </c>
      <c r="AY201" s="227" t="s">
        <v>195</v>
      </c>
    </row>
    <row r="202" s="10" customFormat="1">
      <c r="A202" s="10"/>
      <c r="B202" s="218"/>
      <c r="C202" s="219"/>
      <c r="D202" s="213" t="s">
        <v>199</v>
      </c>
      <c r="E202" s="220" t="s">
        <v>1</v>
      </c>
      <c r="F202" s="221" t="s">
        <v>4064</v>
      </c>
      <c r="G202" s="219"/>
      <c r="H202" s="220" t="s">
        <v>1</v>
      </c>
      <c r="I202" s="222"/>
      <c r="J202" s="219"/>
      <c r="K202" s="219"/>
      <c r="L202" s="223"/>
      <c r="M202" s="224"/>
      <c r="N202" s="225"/>
      <c r="O202" s="225"/>
      <c r="P202" s="225"/>
      <c r="Q202" s="225"/>
      <c r="R202" s="225"/>
      <c r="S202" s="225"/>
      <c r="T202" s="226"/>
      <c r="U202" s="10"/>
      <c r="V202" s="10"/>
      <c r="W202" s="10"/>
      <c r="X202" s="10"/>
      <c r="Y202" s="10"/>
      <c r="Z202" s="10"/>
      <c r="AA202" s="10"/>
      <c r="AB202" s="10"/>
      <c r="AC202" s="10"/>
      <c r="AD202" s="10"/>
      <c r="AE202" s="10"/>
      <c r="AT202" s="227" t="s">
        <v>199</v>
      </c>
      <c r="AU202" s="227" t="s">
        <v>85</v>
      </c>
      <c r="AV202" s="10" t="s">
        <v>83</v>
      </c>
      <c r="AW202" s="10" t="s">
        <v>32</v>
      </c>
      <c r="AX202" s="10" t="s">
        <v>76</v>
      </c>
      <c r="AY202" s="227" t="s">
        <v>195</v>
      </c>
    </row>
    <row r="203" s="11" customFormat="1">
      <c r="A203" s="11"/>
      <c r="B203" s="228"/>
      <c r="C203" s="229"/>
      <c r="D203" s="213" t="s">
        <v>199</v>
      </c>
      <c r="E203" s="230" t="s">
        <v>1</v>
      </c>
      <c r="F203" s="231" t="s">
        <v>4777</v>
      </c>
      <c r="G203" s="229"/>
      <c r="H203" s="232">
        <v>159.59999999999999</v>
      </c>
      <c r="I203" s="233"/>
      <c r="J203" s="229"/>
      <c r="K203" s="229"/>
      <c r="L203" s="234"/>
      <c r="M203" s="235"/>
      <c r="N203" s="236"/>
      <c r="O203" s="236"/>
      <c r="P203" s="236"/>
      <c r="Q203" s="236"/>
      <c r="R203" s="236"/>
      <c r="S203" s="236"/>
      <c r="T203" s="237"/>
      <c r="U203" s="11"/>
      <c r="V203" s="11"/>
      <c r="W203" s="11"/>
      <c r="X203" s="11"/>
      <c r="Y203" s="11"/>
      <c r="Z203" s="11"/>
      <c r="AA203" s="11"/>
      <c r="AB203" s="11"/>
      <c r="AC203" s="11"/>
      <c r="AD203" s="11"/>
      <c r="AE203" s="11"/>
      <c r="AT203" s="238" t="s">
        <v>199</v>
      </c>
      <c r="AU203" s="238" t="s">
        <v>85</v>
      </c>
      <c r="AV203" s="11" t="s">
        <v>85</v>
      </c>
      <c r="AW203" s="11" t="s">
        <v>32</v>
      </c>
      <c r="AX203" s="11" t="s">
        <v>76</v>
      </c>
      <c r="AY203" s="238" t="s">
        <v>195</v>
      </c>
    </row>
    <row r="204" s="15" customFormat="1">
      <c r="A204" s="15"/>
      <c r="B204" s="287"/>
      <c r="C204" s="288"/>
      <c r="D204" s="213" t="s">
        <v>199</v>
      </c>
      <c r="E204" s="289" t="s">
        <v>1</v>
      </c>
      <c r="F204" s="290" t="s">
        <v>1422</v>
      </c>
      <c r="G204" s="288"/>
      <c r="H204" s="291">
        <v>181.93000000000001</v>
      </c>
      <c r="I204" s="292"/>
      <c r="J204" s="288"/>
      <c r="K204" s="288"/>
      <c r="L204" s="293"/>
      <c r="M204" s="294"/>
      <c r="N204" s="295"/>
      <c r="O204" s="295"/>
      <c r="P204" s="295"/>
      <c r="Q204" s="295"/>
      <c r="R204" s="295"/>
      <c r="S204" s="295"/>
      <c r="T204" s="296"/>
      <c r="U204" s="15"/>
      <c r="V204" s="15"/>
      <c r="W204" s="15"/>
      <c r="X204" s="15"/>
      <c r="Y204" s="15"/>
      <c r="Z204" s="15"/>
      <c r="AA204" s="15"/>
      <c r="AB204" s="15"/>
      <c r="AC204" s="15"/>
      <c r="AD204" s="15"/>
      <c r="AE204" s="15"/>
      <c r="AT204" s="297" t="s">
        <v>199</v>
      </c>
      <c r="AU204" s="297" t="s">
        <v>85</v>
      </c>
      <c r="AV204" s="15" t="s">
        <v>234</v>
      </c>
      <c r="AW204" s="15" t="s">
        <v>32</v>
      </c>
      <c r="AX204" s="15" t="s">
        <v>83</v>
      </c>
      <c r="AY204" s="297" t="s">
        <v>195</v>
      </c>
    </row>
    <row r="205" s="2" customFormat="1" ht="24.15" customHeight="1">
      <c r="A205" s="39"/>
      <c r="B205" s="40"/>
      <c r="C205" s="200" t="s">
        <v>257</v>
      </c>
      <c r="D205" s="200" t="s">
        <v>191</v>
      </c>
      <c r="E205" s="201" t="s">
        <v>4778</v>
      </c>
      <c r="F205" s="202" t="s">
        <v>4779</v>
      </c>
      <c r="G205" s="203" t="s">
        <v>1411</v>
      </c>
      <c r="H205" s="204">
        <v>116.16</v>
      </c>
      <c r="I205" s="205"/>
      <c r="J205" s="206">
        <f>ROUND(I205*H205,2)</f>
        <v>0</v>
      </c>
      <c r="K205" s="202" t="s">
        <v>1412</v>
      </c>
      <c r="L205" s="45"/>
      <c r="M205" s="207" t="s">
        <v>1</v>
      </c>
      <c r="N205" s="208" t="s">
        <v>41</v>
      </c>
      <c r="O205" s="92"/>
      <c r="P205" s="209">
        <f>O205*H205</f>
        <v>0</v>
      </c>
      <c r="Q205" s="209">
        <v>0</v>
      </c>
      <c r="R205" s="209">
        <f>Q205*H205</f>
        <v>0</v>
      </c>
      <c r="S205" s="209">
        <v>0.316</v>
      </c>
      <c r="T205" s="210">
        <f>S205*H205</f>
        <v>36.706559999999996</v>
      </c>
      <c r="U205" s="39"/>
      <c r="V205" s="39"/>
      <c r="W205" s="39"/>
      <c r="X205" s="39"/>
      <c r="Y205" s="39"/>
      <c r="Z205" s="39"/>
      <c r="AA205" s="39"/>
      <c r="AB205" s="39"/>
      <c r="AC205" s="39"/>
      <c r="AD205" s="39"/>
      <c r="AE205" s="39"/>
      <c r="AR205" s="211" t="s">
        <v>234</v>
      </c>
      <c r="AT205" s="211" t="s">
        <v>191</v>
      </c>
      <c r="AU205" s="211" t="s">
        <v>85</v>
      </c>
      <c r="AY205" s="18" t="s">
        <v>195</v>
      </c>
      <c r="BE205" s="212">
        <f>IF(N205="základní",J205,0)</f>
        <v>0</v>
      </c>
      <c r="BF205" s="212">
        <f>IF(N205="snížená",J205,0)</f>
        <v>0</v>
      </c>
      <c r="BG205" s="212">
        <f>IF(N205="zákl. přenesená",J205,0)</f>
        <v>0</v>
      </c>
      <c r="BH205" s="212">
        <f>IF(N205="sníž. přenesená",J205,0)</f>
        <v>0</v>
      </c>
      <c r="BI205" s="212">
        <f>IF(N205="nulová",J205,0)</f>
        <v>0</v>
      </c>
      <c r="BJ205" s="18" t="s">
        <v>83</v>
      </c>
      <c r="BK205" s="212">
        <f>ROUND(I205*H205,2)</f>
        <v>0</v>
      </c>
      <c r="BL205" s="18" t="s">
        <v>234</v>
      </c>
      <c r="BM205" s="211" t="s">
        <v>4780</v>
      </c>
    </row>
    <row r="206" s="10" customFormat="1">
      <c r="A206" s="10"/>
      <c r="B206" s="218"/>
      <c r="C206" s="219"/>
      <c r="D206" s="213" t="s">
        <v>199</v>
      </c>
      <c r="E206" s="220" t="s">
        <v>1</v>
      </c>
      <c r="F206" s="221" t="s">
        <v>4737</v>
      </c>
      <c r="G206" s="219"/>
      <c r="H206" s="220" t="s">
        <v>1</v>
      </c>
      <c r="I206" s="222"/>
      <c r="J206" s="219"/>
      <c r="K206" s="219"/>
      <c r="L206" s="223"/>
      <c r="M206" s="224"/>
      <c r="N206" s="225"/>
      <c r="O206" s="225"/>
      <c r="P206" s="225"/>
      <c r="Q206" s="225"/>
      <c r="R206" s="225"/>
      <c r="S206" s="225"/>
      <c r="T206" s="226"/>
      <c r="U206" s="10"/>
      <c r="V206" s="10"/>
      <c r="W206" s="10"/>
      <c r="X206" s="10"/>
      <c r="Y206" s="10"/>
      <c r="Z206" s="10"/>
      <c r="AA206" s="10"/>
      <c r="AB206" s="10"/>
      <c r="AC206" s="10"/>
      <c r="AD206" s="10"/>
      <c r="AE206" s="10"/>
      <c r="AT206" s="227" t="s">
        <v>199</v>
      </c>
      <c r="AU206" s="227" t="s">
        <v>85</v>
      </c>
      <c r="AV206" s="10" t="s">
        <v>83</v>
      </c>
      <c r="AW206" s="10" t="s">
        <v>32</v>
      </c>
      <c r="AX206" s="10" t="s">
        <v>76</v>
      </c>
      <c r="AY206" s="227" t="s">
        <v>195</v>
      </c>
    </row>
    <row r="207" s="10" customFormat="1">
      <c r="A207" s="10"/>
      <c r="B207" s="218"/>
      <c r="C207" s="219"/>
      <c r="D207" s="213" t="s">
        <v>199</v>
      </c>
      <c r="E207" s="220" t="s">
        <v>1</v>
      </c>
      <c r="F207" s="221" t="s">
        <v>4746</v>
      </c>
      <c r="G207" s="219"/>
      <c r="H207" s="220" t="s">
        <v>1</v>
      </c>
      <c r="I207" s="222"/>
      <c r="J207" s="219"/>
      <c r="K207" s="219"/>
      <c r="L207" s="223"/>
      <c r="M207" s="224"/>
      <c r="N207" s="225"/>
      <c r="O207" s="225"/>
      <c r="P207" s="225"/>
      <c r="Q207" s="225"/>
      <c r="R207" s="225"/>
      <c r="S207" s="225"/>
      <c r="T207" s="226"/>
      <c r="U207" s="10"/>
      <c r="V207" s="10"/>
      <c r="W207" s="10"/>
      <c r="X207" s="10"/>
      <c r="Y207" s="10"/>
      <c r="Z207" s="10"/>
      <c r="AA207" s="10"/>
      <c r="AB207" s="10"/>
      <c r="AC207" s="10"/>
      <c r="AD207" s="10"/>
      <c r="AE207" s="10"/>
      <c r="AT207" s="227" t="s">
        <v>199</v>
      </c>
      <c r="AU207" s="227" t="s">
        <v>85</v>
      </c>
      <c r="AV207" s="10" t="s">
        <v>83</v>
      </c>
      <c r="AW207" s="10" t="s">
        <v>32</v>
      </c>
      <c r="AX207" s="10" t="s">
        <v>76</v>
      </c>
      <c r="AY207" s="227" t="s">
        <v>195</v>
      </c>
    </row>
    <row r="208" s="10" customFormat="1">
      <c r="A208" s="10"/>
      <c r="B208" s="218"/>
      <c r="C208" s="219"/>
      <c r="D208" s="213" t="s">
        <v>199</v>
      </c>
      <c r="E208" s="220" t="s">
        <v>1</v>
      </c>
      <c r="F208" s="221" t="s">
        <v>4280</v>
      </c>
      <c r="G208" s="219"/>
      <c r="H208" s="220" t="s">
        <v>1</v>
      </c>
      <c r="I208" s="222"/>
      <c r="J208" s="219"/>
      <c r="K208" s="219"/>
      <c r="L208" s="223"/>
      <c r="M208" s="224"/>
      <c r="N208" s="225"/>
      <c r="O208" s="225"/>
      <c r="P208" s="225"/>
      <c r="Q208" s="225"/>
      <c r="R208" s="225"/>
      <c r="S208" s="225"/>
      <c r="T208" s="226"/>
      <c r="U208" s="10"/>
      <c r="V208" s="10"/>
      <c r="W208" s="10"/>
      <c r="X208" s="10"/>
      <c r="Y208" s="10"/>
      <c r="Z208" s="10"/>
      <c r="AA208" s="10"/>
      <c r="AB208" s="10"/>
      <c r="AC208" s="10"/>
      <c r="AD208" s="10"/>
      <c r="AE208" s="10"/>
      <c r="AT208" s="227" t="s">
        <v>199</v>
      </c>
      <c r="AU208" s="227" t="s">
        <v>85</v>
      </c>
      <c r="AV208" s="10" t="s">
        <v>83</v>
      </c>
      <c r="AW208" s="10" t="s">
        <v>32</v>
      </c>
      <c r="AX208" s="10" t="s">
        <v>76</v>
      </c>
      <c r="AY208" s="227" t="s">
        <v>195</v>
      </c>
    </row>
    <row r="209" s="11" customFormat="1">
      <c r="A209" s="11"/>
      <c r="B209" s="228"/>
      <c r="C209" s="229"/>
      <c r="D209" s="213" t="s">
        <v>199</v>
      </c>
      <c r="E209" s="230" t="s">
        <v>1</v>
      </c>
      <c r="F209" s="231" t="s">
        <v>4748</v>
      </c>
      <c r="G209" s="229"/>
      <c r="H209" s="232">
        <v>114.12000000000001</v>
      </c>
      <c r="I209" s="233"/>
      <c r="J209" s="229"/>
      <c r="K209" s="229"/>
      <c r="L209" s="234"/>
      <c r="M209" s="235"/>
      <c r="N209" s="236"/>
      <c r="O209" s="236"/>
      <c r="P209" s="236"/>
      <c r="Q209" s="236"/>
      <c r="R209" s="236"/>
      <c r="S209" s="236"/>
      <c r="T209" s="237"/>
      <c r="U209" s="11"/>
      <c r="V209" s="11"/>
      <c r="W209" s="11"/>
      <c r="X209" s="11"/>
      <c r="Y209" s="11"/>
      <c r="Z209" s="11"/>
      <c r="AA209" s="11"/>
      <c r="AB209" s="11"/>
      <c r="AC209" s="11"/>
      <c r="AD209" s="11"/>
      <c r="AE209" s="11"/>
      <c r="AT209" s="238" t="s">
        <v>199</v>
      </c>
      <c r="AU209" s="238" t="s">
        <v>85</v>
      </c>
      <c r="AV209" s="11" t="s">
        <v>85</v>
      </c>
      <c r="AW209" s="11" t="s">
        <v>32</v>
      </c>
      <c r="AX209" s="11" t="s">
        <v>76</v>
      </c>
      <c r="AY209" s="238" t="s">
        <v>195</v>
      </c>
    </row>
    <row r="210" s="10" customFormat="1">
      <c r="A210" s="10"/>
      <c r="B210" s="218"/>
      <c r="C210" s="219"/>
      <c r="D210" s="213" t="s">
        <v>199</v>
      </c>
      <c r="E210" s="220" t="s">
        <v>1</v>
      </c>
      <c r="F210" s="221" t="s">
        <v>4749</v>
      </c>
      <c r="G210" s="219"/>
      <c r="H210" s="220" t="s">
        <v>1</v>
      </c>
      <c r="I210" s="222"/>
      <c r="J210" s="219"/>
      <c r="K210" s="219"/>
      <c r="L210" s="223"/>
      <c r="M210" s="224"/>
      <c r="N210" s="225"/>
      <c r="O210" s="225"/>
      <c r="P210" s="225"/>
      <c r="Q210" s="225"/>
      <c r="R210" s="225"/>
      <c r="S210" s="225"/>
      <c r="T210" s="226"/>
      <c r="U210" s="10"/>
      <c r="V210" s="10"/>
      <c r="W210" s="10"/>
      <c r="X210" s="10"/>
      <c r="Y210" s="10"/>
      <c r="Z210" s="10"/>
      <c r="AA210" s="10"/>
      <c r="AB210" s="10"/>
      <c r="AC210" s="10"/>
      <c r="AD210" s="10"/>
      <c r="AE210" s="10"/>
      <c r="AT210" s="227" t="s">
        <v>199</v>
      </c>
      <c r="AU210" s="227" t="s">
        <v>85</v>
      </c>
      <c r="AV210" s="10" t="s">
        <v>83</v>
      </c>
      <c r="AW210" s="10" t="s">
        <v>32</v>
      </c>
      <c r="AX210" s="10" t="s">
        <v>76</v>
      </c>
      <c r="AY210" s="227" t="s">
        <v>195</v>
      </c>
    </row>
    <row r="211" s="10" customFormat="1">
      <c r="A211" s="10"/>
      <c r="B211" s="218"/>
      <c r="C211" s="219"/>
      <c r="D211" s="213" t="s">
        <v>199</v>
      </c>
      <c r="E211" s="220" t="s">
        <v>1</v>
      </c>
      <c r="F211" s="221" t="s">
        <v>4280</v>
      </c>
      <c r="G211" s="219"/>
      <c r="H211" s="220" t="s">
        <v>1</v>
      </c>
      <c r="I211" s="222"/>
      <c r="J211" s="219"/>
      <c r="K211" s="219"/>
      <c r="L211" s="223"/>
      <c r="M211" s="224"/>
      <c r="N211" s="225"/>
      <c r="O211" s="225"/>
      <c r="P211" s="225"/>
      <c r="Q211" s="225"/>
      <c r="R211" s="225"/>
      <c r="S211" s="225"/>
      <c r="T211" s="226"/>
      <c r="U211" s="10"/>
      <c r="V211" s="10"/>
      <c r="W211" s="10"/>
      <c r="X211" s="10"/>
      <c r="Y211" s="10"/>
      <c r="Z211" s="10"/>
      <c r="AA211" s="10"/>
      <c r="AB211" s="10"/>
      <c r="AC211" s="10"/>
      <c r="AD211" s="10"/>
      <c r="AE211" s="10"/>
      <c r="AT211" s="227" t="s">
        <v>199</v>
      </c>
      <c r="AU211" s="227" t="s">
        <v>85</v>
      </c>
      <c r="AV211" s="10" t="s">
        <v>83</v>
      </c>
      <c r="AW211" s="10" t="s">
        <v>32</v>
      </c>
      <c r="AX211" s="10" t="s">
        <v>76</v>
      </c>
      <c r="AY211" s="227" t="s">
        <v>195</v>
      </c>
    </row>
    <row r="212" s="11" customFormat="1">
      <c r="A212" s="11"/>
      <c r="B212" s="228"/>
      <c r="C212" s="229"/>
      <c r="D212" s="213" t="s">
        <v>199</v>
      </c>
      <c r="E212" s="230" t="s">
        <v>1</v>
      </c>
      <c r="F212" s="231" t="s">
        <v>4750</v>
      </c>
      <c r="G212" s="229"/>
      <c r="H212" s="232">
        <v>2.04</v>
      </c>
      <c r="I212" s="233"/>
      <c r="J212" s="229"/>
      <c r="K212" s="229"/>
      <c r="L212" s="234"/>
      <c r="M212" s="235"/>
      <c r="N212" s="236"/>
      <c r="O212" s="236"/>
      <c r="P212" s="236"/>
      <c r="Q212" s="236"/>
      <c r="R212" s="236"/>
      <c r="S212" s="236"/>
      <c r="T212" s="237"/>
      <c r="U212" s="11"/>
      <c r="V212" s="11"/>
      <c r="W212" s="11"/>
      <c r="X212" s="11"/>
      <c r="Y212" s="11"/>
      <c r="Z212" s="11"/>
      <c r="AA212" s="11"/>
      <c r="AB212" s="11"/>
      <c r="AC212" s="11"/>
      <c r="AD212" s="11"/>
      <c r="AE212" s="11"/>
      <c r="AT212" s="238" t="s">
        <v>199</v>
      </c>
      <c r="AU212" s="238" t="s">
        <v>85</v>
      </c>
      <c r="AV212" s="11" t="s">
        <v>85</v>
      </c>
      <c r="AW212" s="11" t="s">
        <v>32</v>
      </c>
      <c r="AX212" s="11" t="s">
        <v>76</v>
      </c>
      <c r="AY212" s="238" t="s">
        <v>195</v>
      </c>
    </row>
    <row r="213" s="15" customFormat="1">
      <c r="A213" s="15"/>
      <c r="B213" s="287"/>
      <c r="C213" s="288"/>
      <c r="D213" s="213" t="s">
        <v>199</v>
      </c>
      <c r="E213" s="289" t="s">
        <v>1</v>
      </c>
      <c r="F213" s="290" t="s">
        <v>1422</v>
      </c>
      <c r="G213" s="288"/>
      <c r="H213" s="291">
        <v>116.16</v>
      </c>
      <c r="I213" s="292"/>
      <c r="J213" s="288"/>
      <c r="K213" s="288"/>
      <c r="L213" s="293"/>
      <c r="M213" s="294"/>
      <c r="N213" s="295"/>
      <c r="O213" s="295"/>
      <c r="P213" s="295"/>
      <c r="Q213" s="295"/>
      <c r="R213" s="295"/>
      <c r="S213" s="295"/>
      <c r="T213" s="296"/>
      <c r="U213" s="15"/>
      <c r="V213" s="15"/>
      <c r="W213" s="15"/>
      <c r="X213" s="15"/>
      <c r="Y213" s="15"/>
      <c r="Z213" s="15"/>
      <c r="AA213" s="15"/>
      <c r="AB213" s="15"/>
      <c r="AC213" s="15"/>
      <c r="AD213" s="15"/>
      <c r="AE213" s="15"/>
      <c r="AT213" s="297" t="s">
        <v>199</v>
      </c>
      <c r="AU213" s="297" t="s">
        <v>85</v>
      </c>
      <c r="AV213" s="15" t="s">
        <v>234</v>
      </c>
      <c r="AW213" s="15" t="s">
        <v>32</v>
      </c>
      <c r="AX213" s="15" t="s">
        <v>83</v>
      </c>
      <c r="AY213" s="297" t="s">
        <v>195</v>
      </c>
    </row>
    <row r="214" s="2" customFormat="1" ht="24.15" customHeight="1">
      <c r="A214" s="39"/>
      <c r="B214" s="40"/>
      <c r="C214" s="200" t="s">
        <v>261</v>
      </c>
      <c r="D214" s="200" t="s">
        <v>191</v>
      </c>
      <c r="E214" s="201" t="s">
        <v>3172</v>
      </c>
      <c r="F214" s="202" t="s">
        <v>3173</v>
      </c>
      <c r="G214" s="203" t="s">
        <v>1411</v>
      </c>
      <c r="H214" s="204">
        <v>232.31999999999999</v>
      </c>
      <c r="I214" s="205"/>
      <c r="J214" s="206">
        <f>ROUND(I214*H214,2)</f>
        <v>0</v>
      </c>
      <c r="K214" s="202" t="s">
        <v>1412</v>
      </c>
      <c r="L214" s="45"/>
      <c r="M214" s="207" t="s">
        <v>1</v>
      </c>
      <c r="N214" s="208" t="s">
        <v>41</v>
      </c>
      <c r="O214" s="92"/>
      <c r="P214" s="209">
        <f>O214*H214</f>
        <v>0</v>
      </c>
      <c r="Q214" s="209">
        <v>0</v>
      </c>
      <c r="R214" s="209">
        <f>Q214*H214</f>
        <v>0</v>
      </c>
      <c r="S214" s="209">
        <v>0.098000000000000004</v>
      </c>
      <c r="T214" s="210">
        <f>S214*H214</f>
        <v>22.76736</v>
      </c>
      <c r="U214" s="39"/>
      <c r="V214" s="39"/>
      <c r="W214" s="39"/>
      <c r="X214" s="39"/>
      <c r="Y214" s="39"/>
      <c r="Z214" s="39"/>
      <c r="AA214" s="39"/>
      <c r="AB214" s="39"/>
      <c r="AC214" s="39"/>
      <c r="AD214" s="39"/>
      <c r="AE214" s="39"/>
      <c r="AR214" s="211" t="s">
        <v>234</v>
      </c>
      <c r="AT214" s="211" t="s">
        <v>191</v>
      </c>
      <c r="AU214" s="211" t="s">
        <v>85</v>
      </c>
      <c r="AY214" s="18" t="s">
        <v>195</v>
      </c>
      <c r="BE214" s="212">
        <f>IF(N214="základní",J214,0)</f>
        <v>0</v>
      </c>
      <c r="BF214" s="212">
        <f>IF(N214="snížená",J214,0)</f>
        <v>0</v>
      </c>
      <c r="BG214" s="212">
        <f>IF(N214="zákl. přenesená",J214,0)</f>
        <v>0</v>
      </c>
      <c r="BH214" s="212">
        <f>IF(N214="sníž. přenesená",J214,0)</f>
        <v>0</v>
      </c>
      <c r="BI214" s="212">
        <f>IF(N214="nulová",J214,0)</f>
        <v>0</v>
      </c>
      <c r="BJ214" s="18" t="s">
        <v>83</v>
      </c>
      <c r="BK214" s="212">
        <f>ROUND(I214*H214,2)</f>
        <v>0</v>
      </c>
      <c r="BL214" s="18" t="s">
        <v>234</v>
      </c>
      <c r="BM214" s="211" t="s">
        <v>4781</v>
      </c>
    </row>
    <row r="215" s="10" customFormat="1">
      <c r="A215" s="10"/>
      <c r="B215" s="218"/>
      <c r="C215" s="219"/>
      <c r="D215" s="213" t="s">
        <v>199</v>
      </c>
      <c r="E215" s="220" t="s">
        <v>1</v>
      </c>
      <c r="F215" s="221" t="s">
        <v>4737</v>
      </c>
      <c r="G215" s="219"/>
      <c r="H215" s="220" t="s">
        <v>1</v>
      </c>
      <c r="I215" s="222"/>
      <c r="J215" s="219"/>
      <c r="K215" s="219"/>
      <c r="L215" s="223"/>
      <c r="M215" s="224"/>
      <c r="N215" s="225"/>
      <c r="O215" s="225"/>
      <c r="P215" s="225"/>
      <c r="Q215" s="225"/>
      <c r="R215" s="225"/>
      <c r="S215" s="225"/>
      <c r="T215" s="226"/>
      <c r="U215" s="10"/>
      <c r="V215" s="10"/>
      <c r="W215" s="10"/>
      <c r="X215" s="10"/>
      <c r="Y215" s="10"/>
      <c r="Z215" s="10"/>
      <c r="AA215" s="10"/>
      <c r="AB215" s="10"/>
      <c r="AC215" s="10"/>
      <c r="AD215" s="10"/>
      <c r="AE215" s="10"/>
      <c r="AT215" s="227" t="s">
        <v>199</v>
      </c>
      <c r="AU215" s="227" t="s">
        <v>85</v>
      </c>
      <c r="AV215" s="10" t="s">
        <v>83</v>
      </c>
      <c r="AW215" s="10" t="s">
        <v>32</v>
      </c>
      <c r="AX215" s="10" t="s">
        <v>76</v>
      </c>
      <c r="AY215" s="227" t="s">
        <v>195</v>
      </c>
    </row>
    <row r="216" s="10" customFormat="1">
      <c r="A216" s="10"/>
      <c r="B216" s="218"/>
      <c r="C216" s="219"/>
      <c r="D216" s="213" t="s">
        <v>199</v>
      </c>
      <c r="E216" s="220" t="s">
        <v>1</v>
      </c>
      <c r="F216" s="221" t="s">
        <v>4752</v>
      </c>
      <c r="G216" s="219"/>
      <c r="H216" s="220" t="s">
        <v>1</v>
      </c>
      <c r="I216" s="222"/>
      <c r="J216" s="219"/>
      <c r="K216" s="219"/>
      <c r="L216" s="223"/>
      <c r="M216" s="224"/>
      <c r="N216" s="225"/>
      <c r="O216" s="225"/>
      <c r="P216" s="225"/>
      <c r="Q216" s="225"/>
      <c r="R216" s="225"/>
      <c r="S216" s="225"/>
      <c r="T216" s="226"/>
      <c r="U216" s="10"/>
      <c r="V216" s="10"/>
      <c r="W216" s="10"/>
      <c r="X216" s="10"/>
      <c r="Y216" s="10"/>
      <c r="Z216" s="10"/>
      <c r="AA216" s="10"/>
      <c r="AB216" s="10"/>
      <c r="AC216" s="10"/>
      <c r="AD216" s="10"/>
      <c r="AE216" s="10"/>
      <c r="AT216" s="227" t="s">
        <v>199</v>
      </c>
      <c r="AU216" s="227" t="s">
        <v>85</v>
      </c>
      <c r="AV216" s="10" t="s">
        <v>83</v>
      </c>
      <c r="AW216" s="10" t="s">
        <v>32</v>
      </c>
      <c r="AX216" s="10" t="s">
        <v>76</v>
      </c>
      <c r="AY216" s="227" t="s">
        <v>195</v>
      </c>
    </row>
    <row r="217" s="10" customFormat="1">
      <c r="A217" s="10"/>
      <c r="B217" s="218"/>
      <c r="C217" s="219"/>
      <c r="D217" s="213" t="s">
        <v>199</v>
      </c>
      <c r="E217" s="220" t="s">
        <v>1</v>
      </c>
      <c r="F217" s="221" t="s">
        <v>4294</v>
      </c>
      <c r="G217" s="219"/>
      <c r="H217" s="220" t="s">
        <v>1</v>
      </c>
      <c r="I217" s="222"/>
      <c r="J217" s="219"/>
      <c r="K217" s="219"/>
      <c r="L217" s="223"/>
      <c r="M217" s="224"/>
      <c r="N217" s="225"/>
      <c r="O217" s="225"/>
      <c r="P217" s="225"/>
      <c r="Q217" s="225"/>
      <c r="R217" s="225"/>
      <c r="S217" s="225"/>
      <c r="T217" s="226"/>
      <c r="U217" s="10"/>
      <c r="V217" s="10"/>
      <c r="W217" s="10"/>
      <c r="X217" s="10"/>
      <c r="Y217" s="10"/>
      <c r="Z217" s="10"/>
      <c r="AA217" s="10"/>
      <c r="AB217" s="10"/>
      <c r="AC217" s="10"/>
      <c r="AD217" s="10"/>
      <c r="AE217" s="10"/>
      <c r="AT217" s="227" t="s">
        <v>199</v>
      </c>
      <c r="AU217" s="227" t="s">
        <v>85</v>
      </c>
      <c r="AV217" s="10" t="s">
        <v>83</v>
      </c>
      <c r="AW217" s="10" t="s">
        <v>32</v>
      </c>
      <c r="AX217" s="10" t="s">
        <v>76</v>
      </c>
      <c r="AY217" s="227" t="s">
        <v>195</v>
      </c>
    </row>
    <row r="218" s="11" customFormat="1">
      <c r="A218" s="11"/>
      <c r="B218" s="228"/>
      <c r="C218" s="229"/>
      <c r="D218" s="213" t="s">
        <v>199</v>
      </c>
      <c r="E218" s="230" t="s">
        <v>1</v>
      </c>
      <c r="F218" s="231" t="s">
        <v>4782</v>
      </c>
      <c r="G218" s="229"/>
      <c r="H218" s="232">
        <v>228.24000000000001</v>
      </c>
      <c r="I218" s="233"/>
      <c r="J218" s="229"/>
      <c r="K218" s="229"/>
      <c r="L218" s="234"/>
      <c r="M218" s="235"/>
      <c r="N218" s="236"/>
      <c r="O218" s="236"/>
      <c r="P218" s="236"/>
      <c r="Q218" s="236"/>
      <c r="R218" s="236"/>
      <c r="S218" s="236"/>
      <c r="T218" s="237"/>
      <c r="U218" s="11"/>
      <c r="V218" s="11"/>
      <c r="W218" s="11"/>
      <c r="X218" s="11"/>
      <c r="Y218" s="11"/>
      <c r="Z218" s="11"/>
      <c r="AA218" s="11"/>
      <c r="AB218" s="11"/>
      <c r="AC218" s="11"/>
      <c r="AD218" s="11"/>
      <c r="AE218" s="11"/>
      <c r="AT218" s="238" t="s">
        <v>199</v>
      </c>
      <c r="AU218" s="238" t="s">
        <v>85</v>
      </c>
      <c r="AV218" s="11" t="s">
        <v>85</v>
      </c>
      <c r="AW218" s="11" t="s">
        <v>32</v>
      </c>
      <c r="AX218" s="11" t="s">
        <v>76</v>
      </c>
      <c r="AY218" s="238" t="s">
        <v>195</v>
      </c>
    </row>
    <row r="219" s="10" customFormat="1">
      <c r="A219" s="10"/>
      <c r="B219" s="218"/>
      <c r="C219" s="219"/>
      <c r="D219" s="213" t="s">
        <v>199</v>
      </c>
      <c r="E219" s="220" t="s">
        <v>1</v>
      </c>
      <c r="F219" s="221" t="s">
        <v>4754</v>
      </c>
      <c r="G219" s="219"/>
      <c r="H219" s="220" t="s">
        <v>1</v>
      </c>
      <c r="I219" s="222"/>
      <c r="J219" s="219"/>
      <c r="K219" s="219"/>
      <c r="L219" s="223"/>
      <c r="M219" s="224"/>
      <c r="N219" s="225"/>
      <c r="O219" s="225"/>
      <c r="P219" s="225"/>
      <c r="Q219" s="225"/>
      <c r="R219" s="225"/>
      <c r="S219" s="225"/>
      <c r="T219" s="226"/>
      <c r="U219" s="10"/>
      <c r="V219" s="10"/>
      <c r="W219" s="10"/>
      <c r="X219" s="10"/>
      <c r="Y219" s="10"/>
      <c r="Z219" s="10"/>
      <c r="AA219" s="10"/>
      <c r="AB219" s="10"/>
      <c r="AC219" s="10"/>
      <c r="AD219" s="10"/>
      <c r="AE219" s="10"/>
      <c r="AT219" s="227" t="s">
        <v>199</v>
      </c>
      <c r="AU219" s="227" t="s">
        <v>85</v>
      </c>
      <c r="AV219" s="10" t="s">
        <v>83</v>
      </c>
      <c r="AW219" s="10" t="s">
        <v>32</v>
      </c>
      <c r="AX219" s="10" t="s">
        <v>76</v>
      </c>
      <c r="AY219" s="227" t="s">
        <v>195</v>
      </c>
    </row>
    <row r="220" s="10" customFormat="1">
      <c r="A220" s="10"/>
      <c r="B220" s="218"/>
      <c r="C220" s="219"/>
      <c r="D220" s="213" t="s">
        <v>199</v>
      </c>
      <c r="E220" s="220" t="s">
        <v>1</v>
      </c>
      <c r="F220" s="221" t="s">
        <v>4294</v>
      </c>
      <c r="G220" s="219"/>
      <c r="H220" s="220" t="s">
        <v>1</v>
      </c>
      <c r="I220" s="222"/>
      <c r="J220" s="219"/>
      <c r="K220" s="219"/>
      <c r="L220" s="223"/>
      <c r="M220" s="224"/>
      <c r="N220" s="225"/>
      <c r="O220" s="225"/>
      <c r="P220" s="225"/>
      <c r="Q220" s="225"/>
      <c r="R220" s="225"/>
      <c r="S220" s="225"/>
      <c r="T220" s="226"/>
      <c r="U220" s="10"/>
      <c r="V220" s="10"/>
      <c r="W220" s="10"/>
      <c r="X220" s="10"/>
      <c r="Y220" s="10"/>
      <c r="Z220" s="10"/>
      <c r="AA220" s="10"/>
      <c r="AB220" s="10"/>
      <c r="AC220" s="10"/>
      <c r="AD220" s="10"/>
      <c r="AE220" s="10"/>
      <c r="AT220" s="227" t="s">
        <v>199</v>
      </c>
      <c r="AU220" s="227" t="s">
        <v>85</v>
      </c>
      <c r="AV220" s="10" t="s">
        <v>83</v>
      </c>
      <c r="AW220" s="10" t="s">
        <v>32</v>
      </c>
      <c r="AX220" s="10" t="s">
        <v>76</v>
      </c>
      <c r="AY220" s="227" t="s">
        <v>195</v>
      </c>
    </row>
    <row r="221" s="11" customFormat="1">
      <c r="A221" s="11"/>
      <c r="B221" s="228"/>
      <c r="C221" s="229"/>
      <c r="D221" s="213" t="s">
        <v>199</v>
      </c>
      <c r="E221" s="230" t="s">
        <v>1</v>
      </c>
      <c r="F221" s="231" t="s">
        <v>4783</v>
      </c>
      <c r="G221" s="229"/>
      <c r="H221" s="232">
        <v>4.0800000000000001</v>
      </c>
      <c r="I221" s="233"/>
      <c r="J221" s="229"/>
      <c r="K221" s="229"/>
      <c r="L221" s="234"/>
      <c r="M221" s="235"/>
      <c r="N221" s="236"/>
      <c r="O221" s="236"/>
      <c r="P221" s="236"/>
      <c r="Q221" s="236"/>
      <c r="R221" s="236"/>
      <c r="S221" s="236"/>
      <c r="T221" s="237"/>
      <c r="U221" s="11"/>
      <c r="V221" s="11"/>
      <c r="W221" s="11"/>
      <c r="X221" s="11"/>
      <c r="Y221" s="11"/>
      <c r="Z221" s="11"/>
      <c r="AA221" s="11"/>
      <c r="AB221" s="11"/>
      <c r="AC221" s="11"/>
      <c r="AD221" s="11"/>
      <c r="AE221" s="11"/>
      <c r="AT221" s="238" t="s">
        <v>199</v>
      </c>
      <c r="AU221" s="238" t="s">
        <v>85</v>
      </c>
      <c r="AV221" s="11" t="s">
        <v>85</v>
      </c>
      <c r="AW221" s="11" t="s">
        <v>32</v>
      </c>
      <c r="AX221" s="11" t="s">
        <v>76</v>
      </c>
      <c r="AY221" s="238" t="s">
        <v>195</v>
      </c>
    </row>
    <row r="222" s="15" customFormat="1">
      <c r="A222" s="15"/>
      <c r="B222" s="287"/>
      <c r="C222" s="288"/>
      <c r="D222" s="213" t="s">
        <v>199</v>
      </c>
      <c r="E222" s="289" t="s">
        <v>1</v>
      </c>
      <c r="F222" s="290" t="s">
        <v>1422</v>
      </c>
      <c r="G222" s="288"/>
      <c r="H222" s="291">
        <v>232.31999999999999</v>
      </c>
      <c r="I222" s="292"/>
      <c r="J222" s="288"/>
      <c r="K222" s="288"/>
      <c r="L222" s="293"/>
      <c r="M222" s="294"/>
      <c r="N222" s="295"/>
      <c r="O222" s="295"/>
      <c r="P222" s="295"/>
      <c r="Q222" s="295"/>
      <c r="R222" s="295"/>
      <c r="S222" s="295"/>
      <c r="T222" s="296"/>
      <c r="U222" s="15"/>
      <c r="V222" s="15"/>
      <c r="W222" s="15"/>
      <c r="X222" s="15"/>
      <c r="Y222" s="15"/>
      <c r="Z222" s="15"/>
      <c r="AA222" s="15"/>
      <c r="AB222" s="15"/>
      <c r="AC222" s="15"/>
      <c r="AD222" s="15"/>
      <c r="AE222" s="15"/>
      <c r="AT222" s="297" t="s">
        <v>199</v>
      </c>
      <c r="AU222" s="297" t="s">
        <v>85</v>
      </c>
      <c r="AV222" s="15" t="s">
        <v>234</v>
      </c>
      <c r="AW222" s="15" t="s">
        <v>32</v>
      </c>
      <c r="AX222" s="15" t="s">
        <v>83</v>
      </c>
      <c r="AY222" s="297" t="s">
        <v>195</v>
      </c>
    </row>
    <row r="223" s="2" customFormat="1" ht="24.15" customHeight="1">
      <c r="A223" s="39"/>
      <c r="B223" s="40"/>
      <c r="C223" s="200" t="s">
        <v>265</v>
      </c>
      <c r="D223" s="200" t="s">
        <v>191</v>
      </c>
      <c r="E223" s="201" t="s">
        <v>3183</v>
      </c>
      <c r="F223" s="202" t="s">
        <v>3184</v>
      </c>
      <c r="G223" s="203" t="s">
        <v>1411</v>
      </c>
      <c r="H223" s="204">
        <v>271.04000000000002</v>
      </c>
      <c r="I223" s="205"/>
      <c r="J223" s="206">
        <f>ROUND(I223*H223,2)</f>
        <v>0</v>
      </c>
      <c r="K223" s="202" t="s">
        <v>1412</v>
      </c>
      <c r="L223" s="45"/>
      <c r="M223" s="207" t="s">
        <v>1</v>
      </c>
      <c r="N223" s="208" t="s">
        <v>41</v>
      </c>
      <c r="O223" s="92"/>
      <c r="P223" s="209">
        <f>O223*H223</f>
        <v>0</v>
      </c>
      <c r="Q223" s="209">
        <v>0</v>
      </c>
      <c r="R223" s="209">
        <f>Q223*H223</f>
        <v>0</v>
      </c>
      <c r="S223" s="209">
        <v>0.22</v>
      </c>
      <c r="T223" s="210">
        <f>S223*H223</f>
        <v>59.628800000000005</v>
      </c>
      <c r="U223" s="39"/>
      <c r="V223" s="39"/>
      <c r="W223" s="39"/>
      <c r="X223" s="39"/>
      <c r="Y223" s="39"/>
      <c r="Z223" s="39"/>
      <c r="AA223" s="39"/>
      <c r="AB223" s="39"/>
      <c r="AC223" s="39"/>
      <c r="AD223" s="39"/>
      <c r="AE223" s="39"/>
      <c r="AR223" s="211" t="s">
        <v>234</v>
      </c>
      <c r="AT223" s="211" t="s">
        <v>191</v>
      </c>
      <c r="AU223" s="211" t="s">
        <v>85</v>
      </c>
      <c r="AY223" s="18" t="s">
        <v>195</v>
      </c>
      <c r="BE223" s="212">
        <f>IF(N223="základní",J223,0)</f>
        <v>0</v>
      </c>
      <c r="BF223" s="212">
        <f>IF(N223="snížená",J223,0)</f>
        <v>0</v>
      </c>
      <c r="BG223" s="212">
        <f>IF(N223="zákl. přenesená",J223,0)</f>
        <v>0</v>
      </c>
      <c r="BH223" s="212">
        <f>IF(N223="sníž. přenesená",J223,0)</f>
        <v>0</v>
      </c>
      <c r="BI223" s="212">
        <f>IF(N223="nulová",J223,0)</f>
        <v>0</v>
      </c>
      <c r="BJ223" s="18" t="s">
        <v>83</v>
      </c>
      <c r="BK223" s="212">
        <f>ROUND(I223*H223,2)</f>
        <v>0</v>
      </c>
      <c r="BL223" s="18" t="s">
        <v>234</v>
      </c>
      <c r="BM223" s="211" t="s">
        <v>4784</v>
      </c>
    </row>
    <row r="224" s="10" customFormat="1">
      <c r="A224" s="10"/>
      <c r="B224" s="218"/>
      <c r="C224" s="219"/>
      <c r="D224" s="213" t="s">
        <v>199</v>
      </c>
      <c r="E224" s="220" t="s">
        <v>1</v>
      </c>
      <c r="F224" s="221" t="s">
        <v>4737</v>
      </c>
      <c r="G224" s="219"/>
      <c r="H224" s="220" t="s">
        <v>1</v>
      </c>
      <c r="I224" s="222"/>
      <c r="J224" s="219"/>
      <c r="K224" s="219"/>
      <c r="L224" s="223"/>
      <c r="M224" s="224"/>
      <c r="N224" s="225"/>
      <c r="O224" s="225"/>
      <c r="P224" s="225"/>
      <c r="Q224" s="225"/>
      <c r="R224" s="225"/>
      <c r="S224" s="225"/>
      <c r="T224" s="226"/>
      <c r="U224" s="10"/>
      <c r="V224" s="10"/>
      <c r="W224" s="10"/>
      <c r="X224" s="10"/>
      <c r="Y224" s="10"/>
      <c r="Z224" s="10"/>
      <c r="AA224" s="10"/>
      <c r="AB224" s="10"/>
      <c r="AC224" s="10"/>
      <c r="AD224" s="10"/>
      <c r="AE224" s="10"/>
      <c r="AT224" s="227" t="s">
        <v>199</v>
      </c>
      <c r="AU224" s="227" t="s">
        <v>85</v>
      </c>
      <c r="AV224" s="10" t="s">
        <v>83</v>
      </c>
      <c r="AW224" s="10" t="s">
        <v>32</v>
      </c>
      <c r="AX224" s="10" t="s">
        <v>76</v>
      </c>
      <c r="AY224" s="227" t="s">
        <v>195</v>
      </c>
    </row>
    <row r="225" s="10" customFormat="1">
      <c r="A225" s="10"/>
      <c r="B225" s="218"/>
      <c r="C225" s="219"/>
      <c r="D225" s="213" t="s">
        <v>199</v>
      </c>
      <c r="E225" s="220" t="s">
        <v>1</v>
      </c>
      <c r="F225" s="221" t="s">
        <v>4752</v>
      </c>
      <c r="G225" s="219"/>
      <c r="H225" s="220" t="s">
        <v>1</v>
      </c>
      <c r="I225" s="222"/>
      <c r="J225" s="219"/>
      <c r="K225" s="219"/>
      <c r="L225" s="223"/>
      <c r="M225" s="224"/>
      <c r="N225" s="225"/>
      <c r="O225" s="225"/>
      <c r="P225" s="225"/>
      <c r="Q225" s="225"/>
      <c r="R225" s="225"/>
      <c r="S225" s="225"/>
      <c r="T225" s="226"/>
      <c r="U225" s="10"/>
      <c r="V225" s="10"/>
      <c r="W225" s="10"/>
      <c r="X225" s="10"/>
      <c r="Y225" s="10"/>
      <c r="Z225" s="10"/>
      <c r="AA225" s="10"/>
      <c r="AB225" s="10"/>
      <c r="AC225" s="10"/>
      <c r="AD225" s="10"/>
      <c r="AE225" s="10"/>
      <c r="AT225" s="227" t="s">
        <v>199</v>
      </c>
      <c r="AU225" s="227" t="s">
        <v>85</v>
      </c>
      <c r="AV225" s="10" t="s">
        <v>83</v>
      </c>
      <c r="AW225" s="10" t="s">
        <v>32</v>
      </c>
      <c r="AX225" s="10" t="s">
        <v>76</v>
      </c>
      <c r="AY225" s="227" t="s">
        <v>195</v>
      </c>
    </row>
    <row r="226" s="10" customFormat="1">
      <c r="A226" s="10"/>
      <c r="B226" s="218"/>
      <c r="C226" s="219"/>
      <c r="D226" s="213" t="s">
        <v>199</v>
      </c>
      <c r="E226" s="220" t="s">
        <v>1</v>
      </c>
      <c r="F226" s="221" t="s">
        <v>3943</v>
      </c>
      <c r="G226" s="219"/>
      <c r="H226" s="220" t="s">
        <v>1</v>
      </c>
      <c r="I226" s="222"/>
      <c r="J226" s="219"/>
      <c r="K226" s="219"/>
      <c r="L226" s="223"/>
      <c r="M226" s="224"/>
      <c r="N226" s="225"/>
      <c r="O226" s="225"/>
      <c r="P226" s="225"/>
      <c r="Q226" s="225"/>
      <c r="R226" s="225"/>
      <c r="S226" s="225"/>
      <c r="T226" s="226"/>
      <c r="U226" s="10"/>
      <c r="V226" s="10"/>
      <c r="W226" s="10"/>
      <c r="X226" s="10"/>
      <c r="Y226" s="10"/>
      <c r="Z226" s="10"/>
      <c r="AA226" s="10"/>
      <c r="AB226" s="10"/>
      <c r="AC226" s="10"/>
      <c r="AD226" s="10"/>
      <c r="AE226" s="10"/>
      <c r="AT226" s="227" t="s">
        <v>199</v>
      </c>
      <c r="AU226" s="227" t="s">
        <v>85</v>
      </c>
      <c r="AV226" s="10" t="s">
        <v>83</v>
      </c>
      <c r="AW226" s="10" t="s">
        <v>32</v>
      </c>
      <c r="AX226" s="10" t="s">
        <v>76</v>
      </c>
      <c r="AY226" s="227" t="s">
        <v>195</v>
      </c>
    </row>
    <row r="227" s="11" customFormat="1">
      <c r="A227" s="11"/>
      <c r="B227" s="228"/>
      <c r="C227" s="229"/>
      <c r="D227" s="213" t="s">
        <v>199</v>
      </c>
      <c r="E227" s="230" t="s">
        <v>1</v>
      </c>
      <c r="F227" s="231" t="s">
        <v>4785</v>
      </c>
      <c r="G227" s="229"/>
      <c r="H227" s="232">
        <v>266.27999999999997</v>
      </c>
      <c r="I227" s="233"/>
      <c r="J227" s="229"/>
      <c r="K227" s="229"/>
      <c r="L227" s="234"/>
      <c r="M227" s="235"/>
      <c r="N227" s="236"/>
      <c r="O227" s="236"/>
      <c r="P227" s="236"/>
      <c r="Q227" s="236"/>
      <c r="R227" s="236"/>
      <c r="S227" s="236"/>
      <c r="T227" s="237"/>
      <c r="U227" s="11"/>
      <c r="V227" s="11"/>
      <c r="W227" s="11"/>
      <c r="X227" s="11"/>
      <c r="Y227" s="11"/>
      <c r="Z227" s="11"/>
      <c r="AA227" s="11"/>
      <c r="AB227" s="11"/>
      <c r="AC227" s="11"/>
      <c r="AD227" s="11"/>
      <c r="AE227" s="11"/>
      <c r="AT227" s="238" t="s">
        <v>199</v>
      </c>
      <c r="AU227" s="238" t="s">
        <v>85</v>
      </c>
      <c r="AV227" s="11" t="s">
        <v>85</v>
      </c>
      <c r="AW227" s="11" t="s">
        <v>32</v>
      </c>
      <c r="AX227" s="11" t="s">
        <v>76</v>
      </c>
      <c r="AY227" s="238" t="s">
        <v>195</v>
      </c>
    </row>
    <row r="228" s="10" customFormat="1">
      <c r="A228" s="10"/>
      <c r="B228" s="218"/>
      <c r="C228" s="219"/>
      <c r="D228" s="213" t="s">
        <v>199</v>
      </c>
      <c r="E228" s="220" t="s">
        <v>1</v>
      </c>
      <c r="F228" s="221" t="s">
        <v>4754</v>
      </c>
      <c r="G228" s="219"/>
      <c r="H228" s="220" t="s">
        <v>1</v>
      </c>
      <c r="I228" s="222"/>
      <c r="J228" s="219"/>
      <c r="K228" s="219"/>
      <c r="L228" s="223"/>
      <c r="M228" s="224"/>
      <c r="N228" s="225"/>
      <c r="O228" s="225"/>
      <c r="P228" s="225"/>
      <c r="Q228" s="225"/>
      <c r="R228" s="225"/>
      <c r="S228" s="225"/>
      <c r="T228" s="226"/>
      <c r="U228" s="10"/>
      <c r="V228" s="10"/>
      <c r="W228" s="10"/>
      <c r="X228" s="10"/>
      <c r="Y228" s="10"/>
      <c r="Z228" s="10"/>
      <c r="AA228" s="10"/>
      <c r="AB228" s="10"/>
      <c r="AC228" s="10"/>
      <c r="AD228" s="10"/>
      <c r="AE228" s="10"/>
      <c r="AT228" s="227" t="s">
        <v>199</v>
      </c>
      <c r="AU228" s="227" t="s">
        <v>85</v>
      </c>
      <c r="AV228" s="10" t="s">
        <v>83</v>
      </c>
      <c r="AW228" s="10" t="s">
        <v>32</v>
      </c>
      <c r="AX228" s="10" t="s">
        <v>76</v>
      </c>
      <c r="AY228" s="227" t="s">
        <v>195</v>
      </c>
    </row>
    <row r="229" s="10" customFormat="1">
      <c r="A229" s="10"/>
      <c r="B229" s="218"/>
      <c r="C229" s="219"/>
      <c r="D229" s="213" t="s">
        <v>199</v>
      </c>
      <c r="E229" s="220" t="s">
        <v>1</v>
      </c>
      <c r="F229" s="221" t="s">
        <v>3943</v>
      </c>
      <c r="G229" s="219"/>
      <c r="H229" s="220" t="s">
        <v>1</v>
      </c>
      <c r="I229" s="222"/>
      <c r="J229" s="219"/>
      <c r="K229" s="219"/>
      <c r="L229" s="223"/>
      <c r="M229" s="224"/>
      <c r="N229" s="225"/>
      <c r="O229" s="225"/>
      <c r="P229" s="225"/>
      <c r="Q229" s="225"/>
      <c r="R229" s="225"/>
      <c r="S229" s="225"/>
      <c r="T229" s="226"/>
      <c r="U229" s="10"/>
      <c r="V229" s="10"/>
      <c r="W229" s="10"/>
      <c r="X229" s="10"/>
      <c r="Y229" s="10"/>
      <c r="Z229" s="10"/>
      <c r="AA229" s="10"/>
      <c r="AB229" s="10"/>
      <c r="AC229" s="10"/>
      <c r="AD229" s="10"/>
      <c r="AE229" s="10"/>
      <c r="AT229" s="227" t="s">
        <v>199</v>
      </c>
      <c r="AU229" s="227" t="s">
        <v>85</v>
      </c>
      <c r="AV229" s="10" t="s">
        <v>83</v>
      </c>
      <c r="AW229" s="10" t="s">
        <v>32</v>
      </c>
      <c r="AX229" s="10" t="s">
        <v>76</v>
      </c>
      <c r="AY229" s="227" t="s">
        <v>195</v>
      </c>
    </row>
    <row r="230" s="11" customFormat="1">
      <c r="A230" s="11"/>
      <c r="B230" s="228"/>
      <c r="C230" s="229"/>
      <c r="D230" s="213" t="s">
        <v>199</v>
      </c>
      <c r="E230" s="230" t="s">
        <v>1</v>
      </c>
      <c r="F230" s="231" t="s">
        <v>4786</v>
      </c>
      <c r="G230" s="229"/>
      <c r="H230" s="232">
        <v>4.7599999999999998</v>
      </c>
      <c r="I230" s="233"/>
      <c r="J230" s="229"/>
      <c r="K230" s="229"/>
      <c r="L230" s="234"/>
      <c r="M230" s="235"/>
      <c r="N230" s="236"/>
      <c r="O230" s="236"/>
      <c r="P230" s="236"/>
      <c r="Q230" s="236"/>
      <c r="R230" s="236"/>
      <c r="S230" s="236"/>
      <c r="T230" s="237"/>
      <c r="U230" s="11"/>
      <c r="V230" s="11"/>
      <c r="W230" s="11"/>
      <c r="X230" s="11"/>
      <c r="Y230" s="11"/>
      <c r="Z230" s="11"/>
      <c r="AA230" s="11"/>
      <c r="AB230" s="11"/>
      <c r="AC230" s="11"/>
      <c r="AD230" s="11"/>
      <c r="AE230" s="11"/>
      <c r="AT230" s="238" t="s">
        <v>199</v>
      </c>
      <c r="AU230" s="238" t="s">
        <v>85</v>
      </c>
      <c r="AV230" s="11" t="s">
        <v>85</v>
      </c>
      <c r="AW230" s="11" t="s">
        <v>32</v>
      </c>
      <c r="AX230" s="11" t="s">
        <v>76</v>
      </c>
      <c r="AY230" s="238" t="s">
        <v>195</v>
      </c>
    </row>
    <row r="231" s="15" customFormat="1">
      <c r="A231" s="15"/>
      <c r="B231" s="287"/>
      <c r="C231" s="288"/>
      <c r="D231" s="213" t="s">
        <v>199</v>
      </c>
      <c r="E231" s="289" t="s">
        <v>1</v>
      </c>
      <c r="F231" s="290" t="s">
        <v>1422</v>
      </c>
      <c r="G231" s="288"/>
      <c r="H231" s="291">
        <v>271.04000000000002</v>
      </c>
      <c r="I231" s="292"/>
      <c r="J231" s="288"/>
      <c r="K231" s="288"/>
      <c r="L231" s="293"/>
      <c r="M231" s="294"/>
      <c r="N231" s="295"/>
      <c r="O231" s="295"/>
      <c r="P231" s="295"/>
      <c r="Q231" s="295"/>
      <c r="R231" s="295"/>
      <c r="S231" s="295"/>
      <c r="T231" s="296"/>
      <c r="U231" s="15"/>
      <c r="V231" s="15"/>
      <c r="W231" s="15"/>
      <c r="X231" s="15"/>
      <c r="Y231" s="15"/>
      <c r="Z231" s="15"/>
      <c r="AA231" s="15"/>
      <c r="AB231" s="15"/>
      <c r="AC231" s="15"/>
      <c r="AD231" s="15"/>
      <c r="AE231" s="15"/>
      <c r="AT231" s="297" t="s">
        <v>199</v>
      </c>
      <c r="AU231" s="297" t="s">
        <v>85</v>
      </c>
      <c r="AV231" s="15" t="s">
        <v>234</v>
      </c>
      <c r="AW231" s="15" t="s">
        <v>32</v>
      </c>
      <c r="AX231" s="15" t="s">
        <v>83</v>
      </c>
      <c r="AY231" s="297" t="s">
        <v>195</v>
      </c>
    </row>
    <row r="232" s="2" customFormat="1" ht="24.15" customHeight="1">
      <c r="A232" s="39"/>
      <c r="B232" s="40"/>
      <c r="C232" s="200" t="s">
        <v>269</v>
      </c>
      <c r="D232" s="200" t="s">
        <v>191</v>
      </c>
      <c r="E232" s="201" t="s">
        <v>4017</v>
      </c>
      <c r="F232" s="202" t="s">
        <v>4018</v>
      </c>
      <c r="G232" s="203" t="s">
        <v>1411</v>
      </c>
      <c r="H232" s="204">
        <v>13.560000000000001</v>
      </c>
      <c r="I232" s="205"/>
      <c r="J232" s="206">
        <f>ROUND(I232*H232,2)</f>
        <v>0</v>
      </c>
      <c r="K232" s="202" t="s">
        <v>1412</v>
      </c>
      <c r="L232" s="45"/>
      <c r="M232" s="207" t="s">
        <v>1</v>
      </c>
      <c r="N232" s="208" t="s">
        <v>41</v>
      </c>
      <c r="O232" s="92"/>
      <c r="P232" s="209">
        <f>O232*H232</f>
        <v>0</v>
      </c>
      <c r="Q232" s="209">
        <v>0</v>
      </c>
      <c r="R232" s="209">
        <f>Q232*H232</f>
        <v>0</v>
      </c>
      <c r="S232" s="209">
        <v>0.28999999999999998</v>
      </c>
      <c r="T232" s="210">
        <f>S232*H232</f>
        <v>3.9323999999999999</v>
      </c>
      <c r="U232" s="39"/>
      <c r="V232" s="39"/>
      <c r="W232" s="39"/>
      <c r="X232" s="39"/>
      <c r="Y232" s="39"/>
      <c r="Z232" s="39"/>
      <c r="AA232" s="39"/>
      <c r="AB232" s="39"/>
      <c r="AC232" s="39"/>
      <c r="AD232" s="39"/>
      <c r="AE232" s="39"/>
      <c r="AR232" s="211" t="s">
        <v>234</v>
      </c>
      <c r="AT232" s="211" t="s">
        <v>191</v>
      </c>
      <c r="AU232" s="211" t="s">
        <v>85</v>
      </c>
      <c r="AY232" s="18" t="s">
        <v>195</v>
      </c>
      <c r="BE232" s="212">
        <f>IF(N232="základní",J232,0)</f>
        <v>0</v>
      </c>
      <c r="BF232" s="212">
        <f>IF(N232="snížená",J232,0)</f>
        <v>0</v>
      </c>
      <c r="BG232" s="212">
        <f>IF(N232="zákl. přenesená",J232,0)</f>
        <v>0</v>
      </c>
      <c r="BH232" s="212">
        <f>IF(N232="sníž. přenesená",J232,0)</f>
        <v>0</v>
      </c>
      <c r="BI232" s="212">
        <f>IF(N232="nulová",J232,0)</f>
        <v>0</v>
      </c>
      <c r="BJ232" s="18" t="s">
        <v>83</v>
      </c>
      <c r="BK232" s="212">
        <f>ROUND(I232*H232,2)</f>
        <v>0</v>
      </c>
      <c r="BL232" s="18" t="s">
        <v>234</v>
      </c>
      <c r="BM232" s="211" t="s">
        <v>4787</v>
      </c>
    </row>
    <row r="233" s="10" customFormat="1">
      <c r="A233" s="10"/>
      <c r="B233" s="218"/>
      <c r="C233" s="219"/>
      <c r="D233" s="213" t="s">
        <v>199</v>
      </c>
      <c r="E233" s="220" t="s">
        <v>1</v>
      </c>
      <c r="F233" s="221" t="s">
        <v>4737</v>
      </c>
      <c r="G233" s="219"/>
      <c r="H233" s="220" t="s">
        <v>1</v>
      </c>
      <c r="I233" s="222"/>
      <c r="J233" s="219"/>
      <c r="K233" s="219"/>
      <c r="L233" s="223"/>
      <c r="M233" s="224"/>
      <c r="N233" s="225"/>
      <c r="O233" s="225"/>
      <c r="P233" s="225"/>
      <c r="Q233" s="225"/>
      <c r="R233" s="225"/>
      <c r="S233" s="225"/>
      <c r="T233" s="226"/>
      <c r="U233" s="10"/>
      <c r="V233" s="10"/>
      <c r="W233" s="10"/>
      <c r="X233" s="10"/>
      <c r="Y233" s="10"/>
      <c r="Z233" s="10"/>
      <c r="AA233" s="10"/>
      <c r="AB233" s="10"/>
      <c r="AC233" s="10"/>
      <c r="AD233" s="10"/>
      <c r="AE233" s="10"/>
      <c r="AT233" s="227" t="s">
        <v>199</v>
      </c>
      <c r="AU233" s="227" t="s">
        <v>85</v>
      </c>
      <c r="AV233" s="10" t="s">
        <v>83</v>
      </c>
      <c r="AW233" s="10" t="s">
        <v>32</v>
      </c>
      <c r="AX233" s="10" t="s">
        <v>76</v>
      </c>
      <c r="AY233" s="227" t="s">
        <v>195</v>
      </c>
    </row>
    <row r="234" s="10" customFormat="1">
      <c r="A234" s="10"/>
      <c r="B234" s="218"/>
      <c r="C234" s="219"/>
      <c r="D234" s="213" t="s">
        <v>199</v>
      </c>
      <c r="E234" s="220" t="s">
        <v>1</v>
      </c>
      <c r="F234" s="221" t="s">
        <v>4741</v>
      </c>
      <c r="G234" s="219"/>
      <c r="H234" s="220" t="s">
        <v>1</v>
      </c>
      <c r="I234" s="222"/>
      <c r="J234" s="219"/>
      <c r="K234" s="219"/>
      <c r="L234" s="223"/>
      <c r="M234" s="224"/>
      <c r="N234" s="225"/>
      <c r="O234" s="225"/>
      <c r="P234" s="225"/>
      <c r="Q234" s="225"/>
      <c r="R234" s="225"/>
      <c r="S234" s="225"/>
      <c r="T234" s="226"/>
      <c r="U234" s="10"/>
      <c r="V234" s="10"/>
      <c r="W234" s="10"/>
      <c r="X234" s="10"/>
      <c r="Y234" s="10"/>
      <c r="Z234" s="10"/>
      <c r="AA234" s="10"/>
      <c r="AB234" s="10"/>
      <c r="AC234" s="10"/>
      <c r="AD234" s="10"/>
      <c r="AE234" s="10"/>
      <c r="AT234" s="227" t="s">
        <v>199</v>
      </c>
      <c r="AU234" s="227" t="s">
        <v>85</v>
      </c>
      <c r="AV234" s="10" t="s">
        <v>83</v>
      </c>
      <c r="AW234" s="10" t="s">
        <v>32</v>
      </c>
      <c r="AX234" s="10" t="s">
        <v>76</v>
      </c>
      <c r="AY234" s="227" t="s">
        <v>195</v>
      </c>
    </row>
    <row r="235" s="10" customFormat="1">
      <c r="A235" s="10"/>
      <c r="B235" s="218"/>
      <c r="C235" s="219"/>
      <c r="D235" s="213" t="s">
        <v>199</v>
      </c>
      <c r="E235" s="220" t="s">
        <v>1</v>
      </c>
      <c r="F235" s="221" t="s">
        <v>4020</v>
      </c>
      <c r="G235" s="219"/>
      <c r="H235" s="220" t="s">
        <v>1</v>
      </c>
      <c r="I235" s="222"/>
      <c r="J235" s="219"/>
      <c r="K235" s="219"/>
      <c r="L235" s="223"/>
      <c r="M235" s="224"/>
      <c r="N235" s="225"/>
      <c r="O235" s="225"/>
      <c r="P235" s="225"/>
      <c r="Q235" s="225"/>
      <c r="R235" s="225"/>
      <c r="S235" s="225"/>
      <c r="T235" s="226"/>
      <c r="U235" s="10"/>
      <c r="V235" s="10"/>
      <c r="W235" s="10"/>
      <c r="X235" s="10"/>
      <c r="Y235" s="10"/>
      <c r="Z235" s="10"/>
      <c r="AA235" s="10"/>
      <c r="AB235" s="10"/>
      <c r="AC235" s="10"/>
      <c r="AD235" s="10"/>
      <c r="AE235" s="10"/>
      <c r="AT235" s="227" t="s">
        <v>199</v>
      </c>
      <c r="AU235" s="227" t="s">
        <v>85</v>
      </c>
      <c r="AV235" s="10" t="s">
        <v>83</v>
      </c>
      <c r="AW235" s="10" t="s">
        <v>32</v>
      </c>
      <c r="AX235" s="10" t="s">
        <v>76</v>
      </c>
      <c r="AY235" s="227" t="s">
        <v>195</v>
      </c>
    </row>
    <row r="236" s="11" customFormat="1">
      <c r="A236" s="11"/>
      <c r="B236" s="228"/>
      <c r="C236" s="229"/>
      <c r="D236" s="213" t="s">
        <v>199</v>
      </c>
      <c r="E236" s="230" t="s">
        <v>1</v>
      </c>
      <c r="F236" s="231" t="s">
        <v>4742</v>
      </c>
      <c r="G236" s="229"/>
      <c r="H236" s="232">
        <v>13.560000000000001</v>
      </c>
      <c r="I236" s="233"/>
      <c r="J236" s="229"/>
      <c r="K236" s="229"/>
      <c r="L236" s="234"/>
      <c r="M236" s="235"/>
      <c r="N236" s="236"/>
      <c r="O236" s="236"/>
      <c r="P236" s="236"/>
      <c r="Q236" s="236"/>
      <c r="R236" s="236"/>
      <c r="S236" s="236"/>
      <c r="T236" s="237"/>
      <c r="U236" s="11"/>
      <c r="V236" s="11"/>
      <c r="W236" s="11"/>
      <c r="X236" s="11"/>
      <c r="Y236" s="11"/>
      <c r="Z236" s="11"/>
      <c r="AA236" s="11"/>
      <c r="AB236" s="11"/>
      <c r="AC236" s="11"/>
      <c r="AD236" s="11"/>
      <c r="AE236" s="11"/>
      <c r="AT236" s="238" t="s">
        <v>199</v>
      </c>
      <c r="AU236" s="238" t="s">
        <v>85</v>
      </c>
      <c r="AV236" s="11" t="s">
        <v>85</v>
      </c>
      <c r="AW236" s="11" t="s">
        <v>32</v>
      </c>
      <c r="AX236" s="11" t="s">
        <v>76</v>
      </c>
      <c r="AY236" s="238" t="s">
        <v>195</v>
      </c>
    </row>
    <row r="237" s="15" customFormat="1">
      <c r="A237" s="15"/>
      <c r="B237" s="287"/>
      <c r="C237" s="288"/>
      <c r="D237" s="213" t="s">
        <v>199</v>
      </c>
      <c r="E237" s="289" t="s">
        <v>1</v>
      </c>
      <c r="F237" s="290" t="s">
        <v>1422</v>
      </c>
      <c r="G237" s="288"/>
      <c r="H237" s="291">
        <v>13.560000000000001</v>
      </c>
      <c r="I237" s="292"/>
      <c r="J237" s="288"/>
      <c r="K237" s="288"/>
      <c r="L237" s="293"/>
      <c r="M237" s="294"/>
      <c r="N237" s="295"/>
      <c r="O237" s="295"/>
      <c r="P237" s="295"/>
      <c r="Q237" s="295"/>
      <c r="R237" s="295"/>
      <c r="S237" s="295"/>
      <c r="T237" s="296"/>
      <c r="U237" s="15"/>
      <c r="V237" s="15"/>
      <c r="W237" s="15"/>
      <c r="X237" s="15"/>
      <c r="Y237" s="15"/>
      <c r="Z237" s="15"/>
      <c r="AA237" s="15"/>
      <c r="AB237" s="15"/>
      <c r="AC237" s="15"/>
      <c r="AD237" s="15"/>
      <c r="AE237" s="15"/>
      <c r="AT237" s="297" t="s">
        <v>199</v>
      </c>
      <c r="AU237" s="297" t="s">
        <v>85</v>
      </c>
      <c r="AV237" s="15" t="s">
        <v>234</v>
      </c>
      <c r="AW237" s="15" t="s">
        <v>32</v>
      </c>
      <c r="AX237" s="15" t="s">
        <v>83</v>
      </c>
      <c r="AY237" s="297" t="s">
        <v>195</v>
      </c>
    </row>
    <row r="238" s="2" customFormat="1" ht="24.15" customHeight="1">
      <c r="A238" s="39"/>
      <c r="B238" s="40"/>
      <c r="C238" s="200" t="s">
        <v>273</v>
      </c>
      <c r="D238" s="200" t="s">
        <v>191</v>
      </c>
      <c r="E238" s="201" t="s">
        <v>4017</v>
      </c>
      <c r="F238" s="202" t="s">
        <v>4018</v>
      </c>
      <c r="G238" s="203" t="s">
        <v>1411</v>
      </c>
      <c r="H238" s="204">
        <v>2.6400000000000001</v>
      </c>
      <c r="I238" s="205"/>
      <c r="J238" s="206">
        <f>ROUND(I238*H238,2)</f>
        <v>0</v>
      </c>
      <c r="K238" s="202" t="s">
        <v>1412</v>
      </c>
      <c r="L238" s="45"/>
      <c r="M238" s="207" t="s">
        <v>1</v>
      </c>
      <c r="N238" s="208" t="s">
        <v>41</v>
      </c>
      <c r="O238" s="92"/>
      <c r="P238" s="209">
        <f>O238*H238</f>
        <v>0</v>
      </c>
      <c r="Q238" s="209">
        <v>0</v>
      </c>
      <c r="R238" s="209">
        <f>Q238*H238</f>
        <v>0</v>
      </c>
      <c r="S238" s="209">
        <v>0.28999999999999998</v>
      </c>
      <c r="T238" s="210">
        <f>S238*H238</f>
        <v>0.76559999999999995</v>
      </c>
      <c r="U238" s="39"/>
      <c r="V238" s="39"/>
      <c r="W238" s="39"/>
      <c r="X238" s="39"/>
      <c r="Y238" s="39"/>
      <c r="Z238" s="39"/>
      <c r="AA238" s="39"/>
      <c r="AB238" s="39"/>
      <c r="AC238" s="39"/>
      <c r="AD238" s="39"/>
      <c r="AE238" s="39"/>
      <c r="AR238" s="211" t="s">
        <v>234</v>
      </c>
      <c r="AT238" s="211" t="s">
        <v>191</v>
      </c>
      <c r="AU238" s="211" t="s">
        <v>85</v>
      </c>
      <c r="AY238" s="18" t="s">
        <v>195</v>
      </c>
      <c r="BE238" s="212">
        <f>IF(N238="základní",J238,0)</f>
        <v>0</v>
      </c>
      <c r="BF238" s="212">
        <f>IF(N238="snížená",J238,0)</f>
        <v>0</v>
      </c>
      <c r="BG238" s="212">
        <f>IF(N238="zákl. přenesená",J238,0)</f>
        <v>0</v>
      </c>
      <c r="BH238" s="212">
        <f>IF(N238="sníž. přenesená",J238,0)</f>
        <v>0</v>
      </c>
      <c r="BI238" s="212">
        <f>IF(N238="nulová",J238,0)</f>
        <v>0</v>
      </c>
      <c r="BJ238" s="18" t="s">
        <v>83</v>
      </c>
      <c r="BK238" s="212">
        <f>ROUND(I238*H238,2)</f>
        <v>0</v>
      </c>
      <c r="BL238" s="18" t="s">
        <v>234</v>
      </c>
      <c r="BM238" s="211" t="s">
        <v>4788</v>
      </c>
    </row>
    <row r="239" s="10" customFormat="1">
      <c r="A239" s="10"/>
      <c r="B239" s="218"/>
      <c r="C239" s="219"/>
      <c r="D239" s="213" t="s">
        <v>199</v>
      </c>
      <c r="E239" s="220" t="s">
        <v>1</v>
      </c>
      <c r="F239" s="221" t="s">
        <v>4737</v>
      </c>
      <c r="G239" s="219"/>
      <c r="H239" s="220" t="s">
        <v>1</v>
      </c>
      <c r="I239" s="222"/>
      <c r="J239" s="219"/>
      <c r="K239" s="219"/>
      <c r="L239" s="223"/>
      <c r="M239" s="224"/>
      <c r="N239" s="225"/>
      <c r="O239" s="225"/>
      <c r="P239" s="225"/>
      <c r="Q239" s="225"/>
      <c r="R239" s="225"/>
      <c r="S239" s="225"/>
      <c r="T239" s="226"/>
      <c r="U239" s="10"/>
      <c r="V239" s="10"/>
      <c r="W239" s="10"/>
      <c r="X239" s="10"/>
      <c r="Y239" s="10"/>
      <c r="Z239" s="10"/>
      <c r="AA239" s="10"/>
      <c r="AB239" s="10"/>
      <c r="AC239" s="10"/>
      <c r="AD239" s="10"/>
      <c r="AE239" s="10"/>
      <c r="AT239" s="227" t="s">
        <v>199</v>
      </c>
      <c r="AU239" s="227" t="s">
        <v>85</v>
      </c>
      <c r="AV239" s="10" t="s">
        <v>83</v>
      </c>
      <c r="AW239" s="10" t="s">
        <v>32</v>
      </c>
      <c r="AX239" s="10" t="s">
        <v>76</v>
      </c>
      <c r="AY239" s="227" t="s">
        <v>195</v>
      </c>
    </row>
    <row r="240" s="10" customFormat="1">
      <c r="A240" s="10"/>
      <c r="B240" s="218"/>
      <c r="C240" s="219"/>
      <c r="D240" s="213" t="s">
        <v>199</v>
      </c>
      <c r="E240" s="220" t="s">
        <v>1</v>
      </c>
      <c r="F240" s="221" t="s">
        <v>4789</v>
      </c>
      <c r="G240" s="219"/>
      <c r="H240" s="220" t="s">
        <v>1</v>
      </c>
      <c r="I240" s="222"/>
      <c r="J240" s="219"/>
      <c r="K240" s="219"/>
      <c r="L240" s="223"/>
      <c r="M240" s="224"/>
      <c r="N240" s="225"/>
      <c r="O240" s="225"/>
      <c r="P240" s="225"/>
      <c r="Q240" s="225"/>
      <c r="R240" s="225"/>
      <c r="S240" s="225"/>
      <c r="T240" s="226"/>
      <c r="U240" s="10"/>
      <c r="V240" s="10"/>
      <c r="W240" s="10"/>
      <c r="X240" s="10"/>
      <c r="Y240" s="10"/>
      <c r="Z240" s="10"/>
      <c r="AA240" s="10"/>
      <c r="AB240" s="10"/>
      <c r="AC240" s="10"/>
      <c r="AD240" s="10"/>
      <c r="AE240" s="10"/>
      <c r="AT240" s="227" t="s">
        <v>199</v>
      </c>
      <c r="AU240" s="227" t="s">
        <v>85</v>
      </c>
      <c r="AV240" s="10" t="s">
        <v>83</v>
      </c>
      <c r="AW240" s="10" t="s">
        <v>32</v>
      </c>
      <c r="AX240" s="10" t="s">
        <v>76</v>
      </c>
      <c r="AY240" s="227" t="s">
        <v>195</v>
      </c>
    </row>
    <row r="241" s="10" customFormat="1">
      <c r="A241" s="10"/>
      <c r="B241" s="218"/>
      <c r="C241" s="219"/>
      <c r="D241" s="213" t="s">
        <v>199</v>
      </c>
      <c r="E241" s="220" t="s">
        <v>1</v>
      </c>
      <c r="F241" s="221" t="s">
        <v>4020</v>
      </c>
      <c r="G241" s="219"/>
      <c r="H241" s="220" t="s">
        <v>1</v>
      </c>
      <c r="I241" s="222"/>
      <c r="J241" s="219"/>
      <c r="K241" s="219"/>
      <c r="L241" s="223"/>
      <c r="M241" s="224"/>
      <c r="N241" s="225"/>
      <c r="O241" s="225"/>
      <c r="P241" s="225"/>
      <c r="Q241" s="225"/>
      <c r="R241" s="225"/>
      <c r="S241" s="225"/>
      <c r="T241" s="226"/>
      <c r="U241" s="10"/>
      <c r="V241" s="10"/>
      <c r="W241" s="10"/>
      <c r="X241" s="10"/>
      <c r="Y241" s="10"/>
      <c r="Z241" s="10"/>
      <c r="AA241" s="10"/>
      <c r="AB241" s="10"/>
      <c r="AC241" s="10"/>
      <c r="AD241" s="10"/>
      <c r="AE241" s="10"/>
      <c r="AT241" s="227" t="s">
        <v>199</v>
      </c>
      <c r="AU241" s="227" t="s">
        <v>85</v>
      </c>
      <c r="AV241" s="10" t="s">
        <v>83</v>
      </c>
      <c r="AW241" s="10" t="s">
        <v>32</v>
      </c>
      <c r="AX241" s="10" t="s">
        <v>76</v>
      </c>
      <c r="AY241" s="227" t="s">
        <v>195</v>
      </c>
    </row>
    <row r="242" s="11" customFormat="1">
      <c r="A242" s="11"/>
      <c r="B242" s="228"/>
      <c r="C242" s="229"/>
      <c r="D242" s="213" t="s">
        <v>199</v>
      </c>
      <c r="E242" s="230" t="s">
        <v>1</v>
      </c>
      <c r="F242" s="231" t="s">
        <v>4790</v>
      </c>
      <c r="G242" s="229"/>
      <c r="H242" s="232">
        <v>2.6400000000000001</v>
      </c>
      <c r="I242" s="233"/>
      <c r="J242" s="229"/>
      <c r="K242" s="229"/>
      <c r="L242" s="234"/>
      <c r="M242" s="235"/>
      <c r="N242" s="236"/>
      <c r="O242" s="236"/>
      <c r="P242" s="236"/>
      <c r="Q242" s="236"/>
      <c r="R242" s="236"/>
      <c r="S242" s="236"/>
      <c r="T242" s="237"/>
      <c r="U242" s="11"/>
      <c r="V242" s="11"/>
      <c r="W242" s="11"/>
      <c r="X242" s="11"/>
      <c r="Y242" s="11"/>
      <c r="Z242" s="11"/>
      <c r="AA242" s="11"/>
      <c r="AB242" s="11"/>
      <c r="AC242" s="11"/>
      <c r="AD242" s="11"/>
      <c r="AE242" s="11"/>
      <c r="AT242" s="238" t="s">
        <v>199</v>
      </c>
      <c r="AU242" s="238" t="s">
        <v>85</v>
      </c>
      <c r="AV242" s="11" t="s">
        <v>85</v>
      </c>
      <c r="AW242" s="11" t="s">
        <v>32</v>
      </c>
      <c r="AX242" s="11" t="s">
        <v>76</v>
      </c>
      <c r="AY242" s="238" t="s">
        <v>195</v>
      </c>
    </row>
    <row r="243" s="15" customFormat="1">
      <c r="A243" s="15"/>
      <c r="B243" s="287"/>
      <c r="C243" s="288"/>
      <c r="D243" s="213" t="s">
        <v>199</v>
      </c>
      <c r="E243" s="289" t="s">
        <v>1</v>
      </c>
      <c r="F243" s="290" t="s">
        <v>1422</v>
      </c>
      <c r="G243" s="288"/>
      <c r="H243" s="291">
        <v>2.6400000000000001</v>
      </c>
      <c r="I243" s="292"/>
      <c r="J243" s="288"/>
      <c r="K243" s="288"/>
      <c r="L243" s="293"/>
      <c r="M243" s="294"/>
      <c r="N243" s="295"/>
      <c r="O243" s="295"/>
      <c r="P243" s="295"/>
      <c r="Q243" s="295"/>
      <c r="R243" s="295"/>
      <c r="S243" s="295"/>
      <c r="T243" s="296"/>
      <c r="U243" s="15"/>
      <c r="V243" s="15"/>
      <c r="W243" s="15"/>
      <c r="X243" s="15"/>
      <c r="Y243" s="15"/>
      <c r="Z243" s="15"/>
      <c r="AA243" s="15"/>
      <c r="AB243" s="15"/>
      <c r="AC243" s="15"/>
      <c r="AD243" s="15"/>
      <c r="AE243" s="15"/>
      <c r="AT243" s="297" t="s">
        <v>199</v>
      </c>
      <c r="AU243" s="297" t="s">
        <v>85</v>
      </c>
      <c r="AV243" s="15" t="s">
        <v>234</v>
      </c>
      <c r="AW243" s="15" t="s">
        <v>32</v>
      </c>
      <c r="AX243" s="15" t="s">
        <v>83</v>
      </c>
      <c r="AY243" s="297" t="s">
        <v>195</v>
      </c>
    </row>
    <row r="244" s="2" customFormat="1" ht="24.15" customHeight="1">
      <c r="A244" s="39"/>
      <c r="B244" s="40"/>
      <c r="C244" s="200" t="s">
        <v>277</v>
      </c>
      <c r="D244" s="200" t="s">
        <v>191</v>
      </c>
      <c r="E244" s="201" t="s">
        <v>4791</v>
      </c>
      <c r="F244" s="202" t="s">
        <v>4792</v>
      </c>
      <c r="G244" s="203" t="s">
        <v>1411</v>
      </c>
      <c r="H244" s="204">
        <v>2.6400000000000001</v>
      </c>
      <c r="I244" s="205"/>
      <c r="J244" s="206">
        <f>ROUND(I244*H244,2)</f>
        <v>0</v>
      </c>
      <c r="K244" s="202" t="s">
        <v>1412</v>
      </c>
      <c r="L244" s="45"/>
      <c r="M244" s="207" t="s">
        <v>1</v>
      </c>
      <c r="N244" s="208" t="s">
        <v>41</v>
      </c>
      <c r="O244" s="92"/>
      <c r="P244" s="209">
        <f>O244*H244</f>
        <v>0</v>
      </c>
      <c r="Q244" s="209">
        <v>0</v>
      </c>
      <c r="R244" s="209">
        <f>Q244*H244</f>
        <v>0</v>
      </c>
      <c r="S244" s="209">
        <v>0.22</v>
      </c>
      <c r="T244" s="210">
        <f>S244*H244</f>
        <v>0.58079999999999998</v>
      </c>
      <c r="U244" s="39"/>
      <c r="V244" s="39"/>
      <c r="W244" s="39"/>
      <c r="X244" s="39"/>
      <c r="Y244" s="39"/>
      <c r="Z244" s="39"/>
      <c r="AA244" s="39"/>
      <c r="AB244" s="39"/>
      <c r="AC244" s="39"/>
      <c r="AD244" s="39"/>
      <c r="AE244" s="39"/>
      <c r="AR244" s="211" t="s">
        <v>234</v>
      </c>
      <c r="AT244" s="211" t="s">
        <v>191</v>
      </c>
      <c r="AU244" s="211" t="s">
        <v>85</v>
      </c>
      <c r="AY244" s="18" t="s">
        <v>195</v>
      </c>
      <c r="BE244" s="212">
        <f>IF(N244="základní",J244,0)</f>
        <v>0</v>
      </c>
      <c r="BF244" s="212">
        <f>IF(N244="snížená",J244,0)</f>
        <v>0</v>
      </c>
      <c r="BG244" s="212">
        <f>IF(N244="zákl. přenesená",J244,0)</f>
        <v>0</v>
      </c>
      <c r="BH244" s="212">
        <f>IF(N244="sníž. přenesená",J244,0)</f>
        <v>0</v>
      </c>
      <c r="BI244" s="212">
        <f>IF(N244="nulová",J244,0)</f>
        <v>0</v>
      </c>
      <c r="BJ244" s="18" t="s">
        <v>83</v>
      </c>
      <c r="BK244" s="212">
        <f>ROUND(I244*H244,2)</f>
        <v>0</v>
      </c>
      <c r="BL244" s="18" t="s">
        <v>234</v>
      </c>
      <c r="BM244" s="211" t="s">
        <v>4793</v>
      </c>
    </row>
    <row r="245" s="10" customFormat="1">
      <c r="A245" s="10"/>
      <c r="B245" s="218"/>
      <c r="C245" s="219"/>
      <c r="D245" s="213" t="s">
        <v>199</v>
      </c>
      <c r="E245" s="220" t="s">
        <v>1</v>
      </c>
      <c r="F245" s="221" t="s">
        <v>4737</v>
      </c>
      <c r="G245" s="219"/>
      <c r="H245" s="220" t="s">
        <v>1</v>
      </c>
      <c r="I245" s="222"/>
      <c r="J245" s="219"/>
      <c r="K245" s="219"/>
      <c r="L245" s="223"/>
      <c r="M245" s="224"/>
      <c r="N245" s="225"/>
      <c r="O245" s="225"/>
      <c r="P245" s="225"/>
      <c r="Q245" s="225"/>
      <c r="R245" s="225"/>
      <c r="S245" s="225"/>
      <c r="T245" s="226"/>
      <c r="U245" s="10"/>
      <c r="V245" s="10"/>
      <c r="W245" s="10"/>
      <c r="X245" s="10"/>
      <c r="Y245" s="10"/>
      <c r="Z245" s="10"/>
      <c r="AA245" s="10"/>
      <c r="AB245" s="10"/>
      <c r="AC245" s="10"/>
      <c r="AD245" s="10"/>
      <c r="AE245" s="10"/>
      <c r="AT245" s="227" t="s">
        <v>199</v>
      </c>
      <c r="AU245" s="227" t="s">
        <v>85</v>
      </c>
      <c r="AV245" s="10" t="s">
        <v>83</v>
      </c>
      <c r="AW245" s="10" t="s">
        <v>32</v>
      </c>
      <c r="AX245" s="10" t="s">
        <v>76</v>
      </c>
      <c r="AY245" s="227" t="s">
        <v>195</v>
      </c>
    </row>
    <row r="246" s="10" customFormat="1">
      <c r="A246" s="10"/>
      <c r="B246" s="218"/>
      <c r="C246" s="219"/>
      <c r="D246" s="213" t="s">
        <v>199</v>
      </c>
      <c r="E246" s="220" t="s">
        <v>1</v>
      </c>
      <c r="F246" s="221" t="s">
        <v>4789</v>
      </c>
      <c r="G246" s="219"/>
      <c r="H246" s="220" t="s">
        <v>1</v>
      </c>
      <c r="I246" s="222"/>
      <c r="J246" s="219"/>
      <c r="K246" s="219"/>
      <c r="L246" s="223"/>
      <c r="M246" s="224"/>
      <c r="N246" s="225"/>
      <c r="O246" s="225"/>
      <c r="P246" s="225"/>
      <c r="Q246" s="225"/>
      <c r="R246" s="225"/>
      <c r="S246" s="225"/>
      <c r="T246" s="226"/>
      <c r="U246" s="10"/>
      <c r="V246" s="10"/>
      <c r="W246" s="10"/>
      <c r="X246" s="10"/>
      <c r="Y246" s="10"/>
      <c r="Z246" s="10"/>
      <c r="AA246" s="10"/>
      <c r="AB246" s="10"/>
      <c r="AC246" s="10"/>
      <c r="AD246" s="10"/>
      <c r="AE246" s="10"/>
      <c r="AT246" s="227" t="s">
        <v>199</v>
      </c>
      <c r="AU246" s="227" t="s">
        <v>85</v>
      </c>
      <c r="AV246" s="10" t="s">
        <v>83</v>
      </c>
      <c r="AW246" s="10" t="s">
        <v>32</v>
      </c>
      <c r="AX246" s="10" t="s">
        <v>76</v>
      </c>
      <c r="AY246" s="227" t="s">
        <v>195</v>
      </c>
    </row>
    <row r="247" s="10" customFormat="1">
      <c r="A247" s="10"/>
      <c r="B247" s="218"/>
      <c r="C247" s="219"/>
      <c r="D247" s="213" t="s">
        <v>199</v>
      </c>
      <c r="E247" s="220" t="s">
        <v>1</v>
      </c>
      <c r="F247" s="221" t="s">
        <v>3943</v>
      </c>
      <c r="G247" s="219"/>
      <c r="H247" s="220" t="s">
        <v>1</v>
      </c>
      <c r="I247" s="222"/>
      <c r="J247" s="219"/>
      <c r="K247" s="219"/>
      <c r="L247" s="223"/>
      <c r="M247" s="224"/>
      <c r="N247" s="225"/>
      <c r="O247" s="225"/>
      <c r="P247" s="225"/>
      <c r="Q247" s="225"/>
      <c r="R247" s="225"/>
      <c r="S247" s="225"/>
      <c r="T247" s="226"/>
      <c r="U247" s="10"/>
      <c r="V247" s="10"/>
      <c r="W247" s="10"/>
      <c r="X247" s="10"/>
      <c r="Y247" s="10"/>
      <c r="Z247" s="10"/>
      <c r="AA247" s="10"/>
      <c r="AB247" s="10"/>
      <c r="AC247" s="10"/>
      <c r="AD247" s="10"/>
      <c r="AE247" s="10"/>
      <c r="AT247" s="227" t="s">
        <v>199</v>
      </c>
      <c r="AU247" s="227" t="s">
        <v>85</v>
      </c>
      <c r="AV247" s="10" t="s">
        <v>83</v>
      </c>
      <c r="AW247" s="10" t="s">
        <v>32</v>
      </c>
      <c r="AX247" s="10" t="s">
        <v>76</v>
      </c>
      <c r="AY247" s="227" t="s">
        <v>195</v>
      </c>
    </row>
    <row r="248" s="11" customFormat="1">
      <c r="A248" s="11"/>
      <c r="B248" s="228"/>
      <c r="C248" s="229"/>
      <c r="D248" s="213" t="s">
        <v>199</v>
      </c>
      <c r="E248" s="230" t="s">
        <v>1</v>
      </c>
      <c r="F248" s="231" t="s">
        <v>4790</v>
      </c>
      <c r="G248" s="229"/>
      <c r="H248" s="232">
        <v>2.6400000000000001</v>
      </c>
      <c r="I248" s="233"/>
      <c r="J248" s="229"/>
      <c r="K248" s="229"/>
      <c r="L248" s="234"/>
      <c r="M248" s="235"/>
      <c r="N248" s="236"/>
      <c r="O248" s="236"/>
      <c r="P248" s="236"/>
      <c r="Q248" s="236"/>
      <c r="R248" s="236"/>
      <c r="S248" s="236"/>
      <c r="T248" s="237"/>
      <c r="U248" s="11"/>
      <c r="V248" s="11"/>
      <c r="W248" s="11"/>
      <c r="X248" s="11"/>
      <c r="Y248" s="11"/>
      <c r="Z248" s="11"/>
      <c r="AA248" s="11"/>
      <c r="AB248" s="11"/>
      <c r="AC248" s="11"/>
      <c r="AD248" s="11"/>
      <c r="AE248" s="11"/>
      <c r="AT248" s="238" t="s">
        <v>199</v>
      </c>
      <c r="AU248" s="238" t="s">
        <v>85</v>
      </c>
      <c r="AV248" s="11" t="s">
        <v>85</v>
      </c>
      <c r="AW248" s="11" t="s">
        <v>32</v>
      </c>
      <c r="AX248" s="11" t="s">
        <v>76</v>
      </c>
      <c r="AY248" s="238" t="s">
        <v>195</v>
      </c>
    </row>
    <row r="249" s="15" customFormat="1">
      <c r="A249" s="15"/>
      <c r="B249" s="287"/>
      <c r="C249" s="288"/>
      <c r="D249" s="213" t="s">
        <v>199</v>
      </c>
      <c r="E249" s="289" t="s">
        <v>1</v>
      </c>
      <c r="F249" s="290" t="s">
        <v>1422</v>
      </c>
      <c r="G249" s="288"/>
      <c r="H249" s="291">
        <v>2.6400000000000001</v>
      </c>
      <c r="I249" s="292"/>
      <c r="J249" s="288"/>
      <c r="K249" s="288"/>
      <c r="L249" s="293"/>
      <c r="M249" s="294"/>
      <c r="N249" s="295"/>
      <c r="O249" s="295"/>
      <c r="P249" s="295"/>
      <c r="Q249" s="295"/>
      <c r="R249" s="295"/>
      <c r="S249" s="295"/>
      <c r="T249" s="296"/>
      <c r="U249" s="15"/>
      <c r="V249" s="15"/>
      <c r="W249" s="15"/>
      <c r="X249" s="15"/>
      <c r="Y249" s="15"/>
      <c r="Z249" s="15"/>
      <c r="AA249" s="15"/>
      <c r="AB249" s="15"/>
      <c r="AC249" s="15"/>
      <c r="AD249" s="15"/>
      <c r="AE249" s="15"/>
      <c r="AT249" s="297" t="s">
        <v>199</v>
      </c>
      <c r="AU249" s="297" t="s">
        <v>85</v>
      </c>
      <c r="AV249" s="15" t="s">
        <v>234</v>
      </c>
      <c r="AW249" s="15" t="s">
        <v>32</v>
      </c>
      <c r="AX249" s="15" t="s">
        <v>83</v>
      </c>
      <c r="AY249" s="297" t="s">
        <v>195</v>
      </c>
    </row>
    <row r="250" s="2" customFormat="1" ht="33" customHeight="1">
      <c r="A250" s="39"/>
      <c r="B250" s="40"/>
      <c r="C250" s="200" t="s">
        <v>8</v>
      </c>
      <c r="D250" s="200" t="s">
        <v>191</v>
      </c>
      <c r="E250" s="201" t="s">
        <v>3190</v>
      </c>
      <c r="F250" s="202" t="s">
        <v>3191</v>
      </c>
      <c r="G250" s="203" t="s">
        <v>1411</v>
      </c>
      <c r="H250" s="204">
        <v>309.75999999999999</v>
      </c>
      <c r="I250" s="205"/>
      <c r="J250" s="206">
        <f>ROUND(I250*H250,2)</f>
        <v>0</v>
      </c>
      <c r="K250" s="202" t="s">
        <v>1412</v>
      </c>
      <c r="L250" s="45"/>
      <c r="M250" s="207" t="s">
        <v>1</v>
      </c>
      <c r="N250" s="208" t="s">
        <v>41</v>
      </c>
      <c r="O250" s="92"/>
      <c r="P250" s="209">
        <f>O250*H250</f>
        <v>0</v>
      </c>
      <c r="Q250" s="209">
        <v>4.0000000000000003E-05</v>
      </c>
      <c r="R250" s="209">
        <f>Q250*H250</f>
        <v>0.012390400000000001</v>
      </c>
      <c r="S250" s="209">
        <v>0.091999999999999998</v>
      </c>
      <c r="T250" s="210">
        <f>S250*H250</f>
        <v>28.497919999999997</v>
      </c>
      <c r="U250" s="39"/>
      <c r="V250" s="39"/>
      <c r="W250" s="39"/>
      <c r="X250" s="39"/>
      <c r="Y250" s="39"/>
      <c r="Z250" s="39"/>
      <c r="AA250" s="39"/>
      <c r="AB250" s="39"/>
      <c r="AC250" s="39"/>
      <c r="AD250" s="39"/>
      <c r="AE250" s="39"/>
      <c r="AR250" s="211" t="s">
        <v>234</v>
      </c>
      <c r="AT250" s="211" t="s">
        <v>191</v>
      </c>
      <c r="AU250" s="211" t="s">
        <v>85</v>
      </c>
      <c r="AY250" s="18" t="s">
        <v>195</v>
      </c>
      <c r="BE250" s="212">
        <f>IF(N250="základní",J250,0)</f>
        <v>0</v>
      </c>
      <c r="BF250" s="212">
        <f>IF(N250="snížená",J250,0)</f>
        <v>0</v>
      </c>
      <c r="BG250" s="212">
        <f>IF(N250="zákl. přenesená",J250,0)</f>
        <v>0</v>
      </c>
      <c r="BH250" s="212">
        <f>IF(N250="sníž. přenesená",J250,0)</f>
        <v>0</v>
      </c>
      <c r="BI250" s="212">
        <f>IF(N250="nulová",J250,0)</f>
        <v>0</v>
      </c>
      <c r="BJ250" s="18" t="s">
        <v>83</v>
      </c>
      <c r="BK250" s="212">
        <f>ROUND(I250*H250,2)</f>
        <v>0</v>
      </c>
      <c r="BL250" s="18" t="s">
        <v>234</v>
      </c>
      <c r="BM250" s="211" t="s">
        <v>4794</v>
      </c>
    </row>
    <row r="251" s="10" customFormat="1">
      <c r="A251" s="10"/>
      <c r="B251" s="218"/>
      <c r="C251" s="219"/>
      <c r="D251" s="213" t="s">
        <v>199</v>
      </c>
      <c r="E251" s="220" t="s">
        <v>1</v>
      </c>
      <c r="F251" s="221" t="s">
        <v>4737</v>
      </c>
      <c r="G251" s="219"/>
      <c r="H251" s="220" t="s">
        <v>1</v>
      </c>
      <c r="I251" s="222"/>
      <c r="J251" s="219"/>
      <c r="K251" s="219"/>
      <c r="L251" s="223"/>
      <c r="M251" s="224"/>
      <c r="N251" s="225"/>
      <c r="O251" s="225"/>
      <c r="P251" s="225"/>
      <c r="Q251" s="225"/>
      <c r="R251" s="225"/>
      <c r="S251" s="225"/>
      <c r="T251" s="226"/>
      <c r="U251" s="10"/>
      <c r="V251" s="10"/>
      <c r="W251" s="10"/>
      <c r="X251" s="10"/>
      <c r="Y251" s="10"/>
      <c r="Z251" s="10"/>
      <c r="AA251" s="10"/>
      <c r="AB251" s="10"/>
      <c r="AC251" s="10"/>
      <c r="AD251" s="10"/>
      <c r="AE251" s="10"/>
      <c r="AT251" s="227" t="s">
        <v>199</v>
      </c>
      <c r="AU251" s="227" t="s">
        <v>85</v>
      </c>
      <c r="AV251" s="10" t="s">
        <v>83</v>
      </c>
      <c r="AW251" s="10" t="s">
        <v>32</v>
      </c>
      <c r="AX251" s="10" t="s">
        <v>76</v>
      </c>
      <c r="AY251" s="227" t="s">
        <v>195</v>
      </c>
    </row>
    <row r="252" s="10" customFormat="1">
      <c r="A252" s="10"/>
      <c r="B252" s="218"/>
      <c r="C252" s="219"/>
      <c r="D252" s="213" t="s">
        <v>199</v>
      </c>
      <c r="E252" s="220" t="s">
        <v>1</v>
      </c>
      <c r="F252" s="221" t="s">
        <v>4752</v>
      </c>
      <c r="G252" s="219"/>
      <c r="H252" s="220" t="s">
        <v>1</v>
      </c>
      <c r="I252" s="222"/>
      <c r="J252" s="219"/>
      <c r="K252" s="219"/>
      <c r="L252" s="223"/>
      <c r="M252" s="224"/>
      <c r="N252" s="225"/>
      <c r="O252" s="225"/>
      <c r="P252" s="225"/>
      <c r="Q252" s="225"/>
      <c r="R252" s="225"/>
      <c r="S252" s="225"/>
      <c r="T252" s="226"/>
      <c r="U252" s="10"/>
      <c r="V252" s="10"/>
      <c r="W252" s="10"/>
      <c r="X252" s="10"/>
      <c r="Y252" s="10"/>
      <c r="Z252" s="10"/>
      <c r="AA252" s="10"/>
      <c r="AB252" s="10"/>
      <c r="AC252" s="10"/>
      <c r="AD252" s="10"/>
      <c r="AE252" s="10"/>
      <c r="AT252" s="227" t="s">
        <v>199</v>
      </c>
      <c r="AU252" s="227" t="s">
        <v>85</v>
      </c>
      <c r="AV252" s="10" t="s">
        <v>83</v>
      </c>
      <c r="AW252" s="10" t="s">
        <v>32</v>
      </c>
      <c r="AX252" s="10" t="s">
        <v>76</v>
      </c>
      <c r="AY252" s="227" t="s">
        <v>195</v>
      </c>
    </row>
    <row r="253" s="10" customFormat="1">
      <c r="A253" s="10"/>
      <c r="B253" s="218"/>
      <c r="C253" s="219"/>
      <c r="D253" s="213" t="s">
        <v>199</v>
      </c>
      <c r="E253" s="220" t="s">
        <v>1</v>
      </c>
      <c r="F253" s="221" t="s">
        <v>4321</v>
      </c>
      <c r="G253" s="219"/>
      <c r="H253" s="220" t="s">
        <v>1</v>
      </c>
      <c r="I253" s="222"/>
      <c r="J253" s="219"/>
      <c r="K253" s="219"/>
      <c r="L253" s="223"/>
      <c r="M253" s="224"/>
      <c r="N253" s="225"/>
      <c r="O253" s="225"/>
      <c r="P253" s="225"/>
      <c r="Q253" s="225"/>
      <c r="R253" s="225"/>
      <c r="S253" s="225"/>
      <c r="T253" s="226"/>
      <c r="U253" s="10"/>
      <c r="V253" s="10"/>
      <c r="W253" s="10"/>
      <c r="X253" s="10"/>
      <c r="Y253" s="10"/>
      <c r="Z253" s="10"/>
      <c r="AA253" s="10"/>
      <c r="AB253" s="10"/>
      <c r="AC253" s="10"/>
      <c r="AD253" s="10"/>
      <c r="AE253" s="10"/>
      <c r="AT253" s="227" t="s">
        <v>199</v>
      </c>
      <c r="AU253" s="227" t="s">
        <v>85</v>
      </c>
      <c r="AV253" s="10" t="s">
        <v>83</v>
      </c>
      <c r="AW253" s="10" t="s">
        <v>32</v>
      </c>
      <c r="AX253" s="10" t="s">
        <v>76</v>
      </c>
      <c r="AY253" s="227" t="s">
        <v>195</v>
      </c>
    </row>
    <row r="254" s="11" customFormat="1">
      <c r="A254" s="11"/>
      <c r="B254" s="228"/>
      <c r="C254" s="229"/>
      <c r="D254" s="213" t="s">
        <v>199</v>
      </c>
      <c r="E254" s="230" t="s">
        <v>1</v>
      </c>
      <c r="F254" s="231" t="s">
        <v>4795</v>
      </c>
      <c r="G254" s="229"/>
      <c r="H254" s="232">
        <v>304.31999999999999</v>
      </c>
      <c r="I254" s="233"/>
      <c r="J254" s="229"/>
      <c r="K254" s="229"/>
      <c r="L254" s="234"/>
      <c r="M254" s="235"/>
      <c r="N254" s="236"/>
      <c r="O254" s="236"/>
      <c r="P254" s="236"/>
      <c r="Q254" s="236"/>
      <c r="R254" s="236"/>
      <c r="S254" s="236"/>
      <c r="T254" s="237"/>
      <c r="U254" s="11"/>
      <c r="V254" s="11"/>
      <c r="W254" s="11"/>
      <c r="X254" s="11"/>
      <c r="Y254" s="11"/>
      <c r="Z254" s="11"/>
      <c r="AA254" s="11"/>
      <c r="AB254" s="11"/>
      <c r="AC254" s="11"/>
      <c r="AD254" s="11"/>
      <c r="AE254" s="11"/>
      <c r="AT254" s="238" t="s">
        <v>199</v>
      </c>
      <c r="AU254" s="238" t="s">
        <v>85</v>
      </c>
      <c r="AV254" s="11" t="s">
        <v>85</v>
      </c>
      <c r="AW254" s="11" t="s">
        <v>32</v>
      </c>
      <c r="AX254" s="11" t="s">
        <v>76</v>
      </c>
      <c r="AY254" s="238" t="s">
        <v>195</v>
      </c>
    </row>
    <row r="255" s="10" customFormat="1">
      <c r="A255" s="10"/>
      <c r="B255" s="218"/>
      <c r="C255" s="219"/>
      <c r="D255" s="213" t="s">
        <v>199</v>
      </c>
      <c r="E255" s="220" t="s">
        <v>1</v>
      </c>
      <c r="F255" s="221" t="s">
        <v>4754</v>
      </c>
      <c r="G255" s="219"/>
      <c r="H255" s="220" t="s">
        <v>1</v>
      </c>
      <c r="I255" s="222"/>
      <c r="J255" s="219"/>
      <c r="K255" s="219"/>
      <c r="L255" s="223"/>
      <c r="M255" s="224"/>
      <c r="N255" s="225"/>
      <c r="O255" s="225"/>
      <c r="P255" s="225"/>
      <c r="Q255" s="225"/>
      <c r="R255" s="225"/>
      <c r="S255" s="225"/>
      <c r="T255" s="226"/>
      <c r="U255" s="10"/>
      <c r="V255" s="10"/>
      <c r="W255" s="10"/>
      <c r="X255" s="10"/>
      <c r="Y255" s="10"/>
      <c r="Z255" s="10"/>
      <c r="AA255" s="10"/>
      <c r="AB255" s="10"/>
      <c r="AC255" s="10"/>
      <c r="AD255" s="10"/>
      <c r="AE255" s="10"/>
      <c r="AT255" s="227" t="s">
        <v>199</v>
      </c>
      <c r="AU255" s="227" t="s">
        <v>85</v>
      </c>
      <c r="AV255" s="10" t="s">
        <v>83</v>
      </c>
      <c r="AW255" s="10" t="s">
        <v>32</v>
      </c>
      <c r="AX255" s="10" t="s">
        <v>76</v>
      </c>
      <c r="AY255" s="227" t="s">
        <v>195</v>
      </c>
    </row>
    <row r="256" s="10" customFormat="1">
      <c r="A256" s="10"/>
      <c r="B256" s="218"/>
      <c r="C256" s="219"/>
      <c r="D256" s="213" t="s">
        <v>199</v>
      </c>
      <c r="E256" s="220" t="s">
        <v>1</v>
      </c>
      <c r="F256" s="221" t="s">
        <v>4321</v>
      </c>
      <c r="G256" s="219"/>
      <c r="H256" s="220" t="s">
        <v>1</v>
      </c>
      <c r="I256" s="222"/>
      <c r="J256" s="219"/>
      <c r="K256" s="219"/>
      <c r="L256" s="223"/>
      <c r="M256" s="224"/>
      <c r="N256" s="225"/>
      <c r="O256" s="225"/>
      <c r="P256" s="225"/>
      <c r="Q256" s="225"/>
      <c r="R256" s="225"/>
      <c r="S256" s="225"/>
      <c r="T256" s="226"/>
      <c r="U256" s="10"/>
      <c r="V256" s="10"/>
      <c r="W256" s="10"/>
      <c r="X256" s="10"/>
      <c r="Y256" s="10"/>
      <c r="Z256" s="10"/>
      <c r="AA256" s="10"/>
      <c r="AB256" s="10"/>
      <c r="AC256" s="10"/>
      <c r="AD256" s="10"/>
      <c r="AE256" s="10"/>
      <c r="AT256" s="227" t="s">
        <v>199</v>
      </c>
      <c r="AU256" s="227" t="s">
        <v>85</v>
      </c>
      <c r="AV256" s="10" t="s">
        <v>83</v>
      </c>
      <c r="AW256" s="10" t="s">
        <v>32</v>
      </c>
      <c r="AX256" s="10" t="s">
        <v>76</v>
      </c>
      <c r="AY256" s="227" t="s">
        <v>195</v>
      </c>
    </row>
    <row r="257" s="11" customFormat="1">
      <c r="A257" s="11"/>
      <c r="B257" s="228"/>
      <c r="C257" s="229"/>
      <c r="D257" s="213" t="s">
        <v>199</v>
      </c>
      <c r="E257" s="230" t="s">
        <v>1</v>
      </c>
      <c r="F257" s="231" t="s">
        <v>4796</v>
      </c>
      <c r="G257" s="229"/>
      <c r="H257" s="232">
        <v>5.4400000000000004</v>
      </c>
      <c r="I257" s="233"/>
      <c r="J257" s="229"/>
      <c r="K257" s="229"/>
      <c r="L257" s="234"/>
      <c r="M257" s="235"/>
      <c r="N257" s="236"/>
      <c r="O257" s="236"/>
      <c r="P257" s="236"/>
      <c r="Q257" s="236"/>
      <c r="R257" s="236"/>
      <c r="S257" s="236"/>
      <c r="T257" s="237"/>
      <c r="U257" s="11"/>
      <c r="V257" s="11"/>
      <c r="W257" s="11"/>
      <c r="X257" s="11"/>
      <c r="Y257" s="11"/>
      <c r="Z257" s="11"/>
      <c r="AA257" s="11"/>
      <c r="AB257" s="11"/>
      <c r="AC257" s="11"/>
      <c r="AD257" s="11"/>
      <c r="AE257" s="11"/>
      <c r="AT257" s="238" t="s">
        <v>199</v>
      </c>
      <c r="AU257" s="238" t="s">
        <v>85</v>
      </c>
      <c r="AV257" s="11" t="s">
        <v>85</v>
      </c>
      <c r="AW257" s="11" t="s">
        <v>32</v>
      </c>
      <c r="AX257" s="11" t="s">
        <v>76</v>
      </c>
      <c r="AY257" s="238" t="s">
        <v>195</v>
      </c>
    </row>
    <row r="258" s="15" customFormat="1">
      <c r="A258" s="15"/>
      <c r="B258" s="287"/>
      <c r="C258" s="288"/>
      <c r="D258" s="213" t="s">
        <v>199</v>
      </c>
      <c r="E258" s="289" t="s">
        <v>1</v>
      </c>
      <c r="F258" s="290" t="s">
        <v>1422</v>
      </c>
      <c r="G258" s="288"/>
      <c r="H258" s="291">
        <v>309.75999999999999</v>
      </c>
      <c r="I258" s="292"/>
      <c r="J258" s="288"/>
      <c r="K258" s="288"/>
      <c r="L258" s="293"/>
      <c r="M258" s="294"/>
      <c r="N258" s="295"/>
      <c r="O258" s="295"/>
      <c r="P258" s="295"/>
      <c r="Q258" s="295"/>
      <c r="R258" s="295"/>
      <c r="S258" s="295"/>
      <c r="T258" s="296"/>
      <c r="U258" s="15"/>
      <c r="V258" s="15"/>
      <c r="W258" s="15"/>
      <c r="X258" s="15"/>
      <c r="Y258" s="15"/>
      <c r="Z258" s="15"/>
      <c r="AA258" s="15"/>
      <c r="AB258" s="15"/>
      <c r="AC258" s="15"/>
      <c r="AD258" s="15"/>
      <c r="AE258" s="15"/>
      <c r="AT258" s="297" t="s">
        <v>199</v>
      </c>
      <c r="AU258" s="297" t="s">
        <v>85</v>
      </c>
      <c r="AV258" s="15" t="s">
        <v>234</v>
      </c>
      <c r="AW258" s="15" t="s">
        <v>32</v>
      </c>
      <c r="AX258" s="15" t="s">
        <v>83</v>
      </c>
      <c r="AY258" s="297" t="s">
        <v>195</v>
      </c>
    </row>
    <row r="259" s="2" customFormat="1" ht="24.15" customHeight="1">
      <c r="A259" s="39"/>
      <c r="B259" s="40"/>
      <c r="C259" s="200" t="s">
        <v>284</v>
      </c>
      <c r="D259" s="200" t="s">
        <v>191</v>
      </c>
      <c r="E259" s="201" t="s">
        <v>1447</v>
      </c>
      <c r="F259" s="202" t="s">
        <v>1448</v>
      </c>
      <c r="G259" s="203" t="s">
        <v>1449</v>
      </c>
      <c r="H259" s="204">
        <v>1080</v>
      </c>
      <c r="I259" s="205"/>
      <c r="J259" s="206">
        <f>ROUND(I259*H259,2)</f>
        <v>0</v>
      </c>
      <c r="K259" s="202" t="s">
        <v>1412</v>
      </c>
      <c r="L259" s="45"/>
      <c r="M259" s="207" t="s">
        <v>1</v>
      </c>
      <c r="N259" s="208" t="s">
        <v>41</v>
      </c>
      <c r="O259" s="92"/>
      <c r="P259" s="209">
        <f>O259*H259</f>
        <v>0</v>
      </c>
      <c r="Q259" s="209">
        <v>3.0000000000000001E-05</v>
      </c>
      <c r="R259" s="209">
        <f>Q259*H259</f>
        <v>0.032399999999999998</v>
      </c>
      <c r="S259" s="209">
        <v>0</v>
      </c>
      <c r="T259" s="210">
        <f>S259*H259</f>
        <v>0</v>
      </c>
      <c r="U259" s="39"/>
      <c r="V259" s="39"/>
      <c r="W259" s="39"/>
      <c r="X259" s="39"/>
      <c r="Y259" s="39"/>
      <c r="Z259" s="39"/>
      <c r="AA259" s="39"/>
      <c r="AB259" s="39"/>
      <c r="AC259" s="39"/>
      <c r="AD259" s="39"/>
      <c r="AE259" s="39"/>
      <c r="AR259" s="211" t="s">
        <v>234</v>
      </c>
      <c r="AT259" s="211" t="s">
        <v>191</v>
      </c>
      <c r="AU259" s="211" t="s">
        <v>85</v>
      </c>
      <c r="AY259" s="18" t="s">
        <v>195</v>
      </c>
      <c r="BE259" s="212">
        <f>IF(N259="základní",J259,0)</f>
        <v>0</v>
      </c>
      <c r="BF259" s="212">
        <f>IF(N259="snížená",J259,0)</f>
        <v>0</v>
      </c>
      <c r="BG259" s="212">
        <f>IF(N259="zákl. přenesená",J259,0)</f>
        <v>0</v>
      </c>
      <c r="BH259" s="212">
        <f>IF(N259="sníž. přenesená",J259,0)</f>
        <v>0</v>
      </c>
      <c r="BI259" s="212">
        <f>IF(N259="nulová",J259,0)</f>
        <v>0</v>
      </c>
      <c r="BJ259" s="18" t="s">
        <v>83</v>
      </c>
      <c r="BK259" s="212">
        <f>ROUND(I259*H259,2)</f>
        <v>0</v>
      </c>
      <c r="BL259" s="18" t="s">
        <v>234</v>
      </c>
      <c r="BM259" s="211" t="s">
        <v>4797</v>
      </c>
    </row>
    <row r="260" s="10" customFormat="1">
      <c r="A260" s="10"/>
      <c r="B260" s="218"/>
      <c r="C260" s="219"/>
      <c r="D260" s="213" t="s">
        <v>199</v>
      </c>
      <c r="E260" s="220" t="s">
        <v>1</v>
      </c>
      <c r="F260" s="221" t="s">
        <v>4737</v>
      </c>
      <c r="G260" s="219"/>
      <c r="H260" s="220" t="s">
        <v>1</v>
      </c>
      <c r="I260" s="222"/>
      <c r="J260" s="219"/>
      <c r="K260" s="219"/>
      <c r="L260" s="223"/>
      <c r="M260" s="224"/>
      <c r="N260" s="225"/>
      <c r="O260" s="225"/>
      <c r="P260" s="225"/>
      <c r="Q260" s="225"/>
      <c r="R260" s="225"/>
      <c r="S260" s="225"/>
      <c r="T260" s="226"/>
      <c r="U260" s="10"/>
      <c r="V260" s="10"/>
      <c r="W260" s="10"/>
      <c r="X260" s="10"/>
      <c r="Y260" s="10"/>
      <c r="Z260" s="10"/>
      <c r="AA260" s="10"/>
      <c r="AB260" s="10"/>
      <c r="AC260" s="10"/>
      <c r="AD260" s="10"/>
      <c r="AE260" s="10"/>
      <c r="AT260" s="227" t="s">
        <v>199</v>
      </c>
      <c r="AU260" s="227" t="s">
        <v>85</v>
      </c>
      <c r="AV260" s="10" t="s">
        <v>83</v>
      </c>
      <c r="AW260" s="10" t="s">
        <v>32</v>
      </c>
      <c r="AX260" s="10" t="s">
        <v>76</v>
      </c>
      <c r="AY260" s="227" t="s">
        <v>195</v>
      </c>
    </row>
    <row r="261" s="11" customFormat="1">
      <c r="A261" s="11"/>
      <c r="B261" s="228"/>
      <c r="C261" s="229"/>
      <c r="D261" s="213" t="s">
        <v>199</v>
      </c>
      <c r="E261" s="230" t="s">
        <v>1</v>
      </c>
      <c r="F261" s="231" t="s">
        <v>4798</v>
      </c>
      <c r="G261" s="229"/>
      <c r="H261" s="232">
        <v>1080</v>
      </c>
      <c r="I261" s="233"/>
      <c r="J261" s="229"/>
      <c r="K261" s="229"/>
      <c r="L261" s="234"/>
      <c r="M261" s="235"/>
      <c r="N261" s="236"/>
      <c r="O261" s="236"/>
      <c r="P261" s="236"/>
      <c r="Q261" s="236"/>
      <c r="R261" s="236"/>
      <c r="S261" s="236"/>
      <c r="T261" s="237"/>
      <c r="U261" s="11"/>
      <c r="V261" s="11"/>
      <c r="W261" s="11"/>
      <c r="X261" s="11"/>
      <c r="Y261" s="11"/>
      <c r="Z261" s="11"/>
      <c r="AA261" s="11"/>
      <c r="AB261" s="11"/>
      <c r="AC261" s="11"/>
      <c r="AD261" s="11"/>
      <c r="AE261" s="11"/>
      <c r="AT261" s="238" t="s">
        <v>199</v>
      </c>
      <c r="AU261" s="238" t="s">
        <v>85</v>
      </c>
      <c r="AV261" s="11" t="s">
        <v>85</v>
      </c>
      <c r="AW261" s="11" t="s">
        <v>32</v>
      </c>
      <c r="AX261" s="11" t="s">
        <v>83</v>
      </c>
      <c r="AY261" s="238" t="s">
        <v>195</v>
      </c>
    </row>
    <row r="262" s="2" customFormat="1" ht="24.15" customHeight="1">
      <c r="A262" s="39"/>
      <c r="B262" s="40"/>
      <c r="C262" s="200" t="s">
        <v>288</v>
      </c>
      <c r="D262" s="200" t="s">
        <v>191</v>
      </c>
      <c r="E262" s="201" t="s">
        <v>1454</v>
      </c>
      <c r="F262" s="202" t="s">
        <v>1455</v>
      </c>
      <c r="G262" s="203" t="s">
        <v>1456</v>
      </c>
      <c r="H262" s="204">
        <v>45</v>
      </c>
      <c r="I262" s="205"/>
      <c r="J262" s="206">
        <f>ROUND(I262*H262,2)</f>
        <v>0</v>
      </c>
      <c r="K262" s="202" t="s">
        <v>1412</v>
      </c>
      <c r="L262" s="45"/>
      <c r="M262" s="207" t="s">
        <v>1</v>
      </c>
      <c r="N262" s="208" t="s">
        <v>41</v>
      </c>
      <c r="O262" s="92"/>
      <c r="P262" s="209">
        <f>O262*H262</f>
        <v>0</v>
      </c>
      <c r="Q262" s="209">
        <v>0</v>
      </c>
      <c r="R262" s="209">
        <f>Q262*H262</f>
        <v>0</v>
      </c>
      <c r="S262" s="209">
        <v>0</v>
      </c>
      <c r="T262" s="210">
        <f>S262*H262</f>
        <v>0</v>
      </c>
      <c r="U262" s="39"/>
      <c r="V262" s="39"/>
      <c r="W262" s="39"/>
      <c r="X262" s="39"/>
      <c r="Y262" s="39"/>
      <c r="Z262" s="39"/>
      <c r="AA262" s="39"/>
      <c r="AB262" s="39"/>
      <c r="AC262" s="39"/>
      <c r="AD262" s="39"/>
      <c r="AE262" s="39"/>
      <c r="AR262" s="211" t="s">
        <v>234</v>
      </c>
      <c r="AT262" s="211" t="s">
        <v>191</v>
      </c>
      <c r="AU262" s="211" t="s">
        <v>85</v>
      </c>
      <c r="AY262" s="18" t="s">
        <v>195</v>
      </c>
      <c r="BE262" s="212">
        <f>IF(N262="základní",J262,0)</f>
        <v>0</v>
      </c>
      <c r="BF262" s="212">
        <f>IF(N262="snížená",J262,0)</f>
        <v>0</v>
      </c>
      <c r="BG262" s="212">
        <f>IF(N262="zákl. přenesená",J262,0)</f>
        <v>0</v>
      </c>
      <c r="BH262" s="212">
        <f>IF(N262="sníž. přenesená",J262,0)</f>
        <v>0</v>
      </c>
      <c r="BI262" s="212">
        <f>IF(N262="nulová",J262,0)</f>
        <v>0</v>
      </c>
      <c r="BJ262" s="18" t="s">
        <v>83</v>
      </c>
      <c r="BK262" s="212">
        <f>ROUND(I262*H262,2)</f>
        <v>0</v>
      </c>
      <c r="BL262" s="18" t="s">
        <v>234</v>
      </c>
      <c r="BM262" s="211" t="s">
        <v>4799</v>
      </c>
    </row>
    <row r="263" s="10" customFormat="1">
      <c r="A263" s="10"/>
      <c r="B263" s="218"/>
      <c r="C263" s="219"/>
      <c r="D263" s="213" t="s">
        <v>199</v>
      </c>
      <c r="E263" s="220" t="s">
        <v>1</v>
      </c>
      <c r="F263" s="221" t="s">
        <v>4737</v>
      </c>
      <c r="G263" s="219"/>
      <c r="H263" s="220" t="s">
        <v>1</v>
      </c>
      <c r="I263" s="222"/>
      <c r="J263" s="219"/>
      <c r="K263" s="219"/>
      <c r="L263" s="223"/>
      <c r="M263" s="224"/>
      <c r="N263" s="225"/>
      <c r="O263" s="225"/>
      <c r="P263" s="225"/>
      <c r="Q263" s="225"/>
      <c r="R263" s="225"/>
      <c r="S263" s="225"/>
      <c r="T263" s="226"/>
      <c r="U263" s="10"/>
      <c r="V263" s="10"/>
      <c r="W263" s="10"/>
      <c r="X263" s="10"/>
      <c r="Y263" s="10"/>
      <c r="Z263" s="10"/>
      <c r="AA263" s="10"/>
      <c r="AB263" s="10"/>
      <c r="AC263" s="10"/>
      <c r="AD263" s="10"/>
      <c r="AE263" s="10"/>
      <c r="AT263" s="227" t="s">
        <v>199</v>
      </c>
      <c r="AU263" s="227" t="s">
        <v>85</v>
      </c>
      <c r="AV263" s="10" t="s">
        <v>83</v>
      </c>
      <c r="AW263" s="10" t="s">
        <v>32</v>
      </c>
      <c r="AX263" s="10" t="s">
        <v>76</v>
      </c>
      <c r="AY263" s="227" t="s">
        <v>195</v>
      </c>
    </row>
    <row r="264" s="11" customFormat="1">
      <c r="A264" s="11"/>
      <c r="B264" s="228"/>
      <c r="C264" s="229"/>
      <c r="D264" s="213" t="s">
        <v>199</v>
      </c>
      <c r="E264" s="230" t="s">
        <v>1</v>
      </c>
      <c r="F264" s="231" t="s">
        <v>404</v>
      </c>
      <c r="G264" s="229"/>
      <c r="H264" s="232">
        <v>45</v>
      </c>
      <c r="I264" s="233"/>
      <c r="J264" s="229"/>
      <c r="K264" s="229"/>
      <c r="L264" s="234"/>
      <c r="M264" s="235"/>
      <c r="N264" s="236"/>
      <c r="O264" s="236"/>
      <c r="P264" s="236"/>
      <c r="Q264" s="236"/>
      <c r="R264" s="236"/>
      <c r="S264" s="236"/>
      <c r="T264" s="237"/>
      <c r="U264" s="11"/>
      <c r="V264" s="11"/>
      <c r="W264" s="11"/>
      <c r="X264" s="11"/>
      <c r="Y264" s="11"/>
      <c r="Z264" s="11"/>
      <c r="AA264" s="11"/>
      <c r="AB264" s="11"/>
      <c r="AC264" s="11"/>
      <c r="AD264" s="11"/>
      <c r="AE264" s="11"/>
      <c r="AT264" s="238" t="s">
        <v>199</v>
      </c>
      <c r="AU264" s="238" t="s">
        <v>85</v>
      </c>
      <c r="AV264" s="11" t="s">
        <v>85</v>
      </c>
      <c r="AW264" s="11" t="s">
        <v>32</v>
      </c>
      <c r="AX264" s="11" t="s">
        <v>83</v>
      </c>
      <c r="AY264" s="238" t="s">
        <v>195</v>
      </c>
    </row>
    <row r="265" s="2" customFormat="1" ht="16.5" customHeight="1">
      <c r="A265" s="39"/>
      <c r="B265" s="40"/>
      <c r="C265" s="200" t="s">
        <v>292</v>
      </c>
      <c r="D265" s="200" t="s">
        <v>191</v>
      </c>
      <c r="E265" s="201" t="s">
        <v>1458</v>
      </c>
      <c r="F265" s="202" t="s">
        <v>1459</v>
      </c>
      <c r="G265" s="203" t="s">
        <v>513</v>
      </c>
      <c r="H265" s="204">
        <v>4.7999999999999998</v>
      </c>
      <c r="I265" s="205"/>
      <c r="J265" s="206">
        <f>ROUND(I265*H265,2)</f>
        <v>0</v>
      </c>
      <c r="K265" s="202" t="s">
        <v>1412</v>
      </c>
      <c r="L265" s="45"/>
      <c r="M265" s="207" t="s">
        <v>1</v>
      </c>
      <c r="N265" s="208" t="s">
        <v>41</v>
      </c>
      <c r="O265" s="92"/>
      <c r="P265" s="209">
        <f>O265*H265</f>
        <v>0</v>
      </c>
      <c r="Q265" s="209">
        <v>0.036900000000000002</v>
      </c>
      <c r="R265" s="209">
        <f>Q265*H265</f>
        <v>0.17712</v>
      </c>
      <c r="S265" s="209">
        <v>0</v>
      </c>
      <c r="T265" s="210">
        <f>S265*H265</f>
        <v>0</v>
      </c>
      <c r="U265" s="39"/>
      <c r="V265" s="39"/>
      <c r="W265" s="39"/>
      <c r="X265" s="39"/>
      <c r="Y265" s="39"/>
      <c r="Z265" s="39"/>
      <c r="AA265" s="39"/>
      <c r="AB265" s="39"/>
      <c r="AC265" s="39"/>
      <c r="AD265" s="39"/>
      <c r="AE265" s="39"/>
      <c r="AR265" s="211" t="s">
        <v>234</v>
      </c>
      <c r="AT265" s="211" t="s">
        <v>191</v>
      </c>
      <c r="AU265" s="211" t="s">
        <v>85</v>
      </c>
      <c r="AY265" s="18" t="s">
        <v>195</v>
      </c>
      <c r="BE265" s="212">
        <f>IF(N265="základní",J265,0)</f>
        <v>0</v>
      </c>
      <c r="BF265" s="212">
        <f>IF(N265="snížená",J265,0)</f>
        <v>0</v>
      </c>
      <c r="BG265" s="212">
        <f>IF(N265="zákl. přenesená",J265,0)</f>
        <v>0</v>
      </c>
      <c r="BH265" s="212">
        <f>IF(N265="sníž. přenesená",J265,0)</f>
        <v>0</v>
      </c>
      <c r="BI265" s="212">
        <f>IF(N265="nulová",J265,0)</f>
        <v>0</v>
      </c>
      <c r="BJ265" s="18" t="s">
        <v>83</v>
      </c>
      <c r="BK265" s="212">
        <f>ROUND(I265*H265,2)</f>
        <v>0</v>
      </c>
      <c r="BL265" s="18" t="s">
        <v>234</v>
      </c>
      <c r="BM265" s="211" t="s">
        <v>4800</v>
      </c>
    </row>
    <row r="266" s="10" customFormat="1">
      <c r="A266" s="10"/>
      <c r="B266" s="218"/>
      <c r="C266" s="219"/>
      <c r="D266" s="213" t="s">
        <v>199</v>
      </c>
      <c r="E266" s="220" t="s">
        <v>1</v>
      </c>
      <c r="F266" s="221" t="s">
        <v>4737</v>
      </c>
      <c r="G266" s="219"/>
      <c r="H266" s="220" t="s">
        <v>1</v>
      </c>
      <c r="I266" s="222"/>
      <c r="J266" s="219"/>
      <c r="K266" s="219"/>
      <c r="L266" s="223"/>
      <c r="M266" s="224"/>
      <c r="N266" s="225"/>
      <c r="O266" s="225"/>
      <c r="P266" s="225"/>
      <c r="Q266" s="225"/>
      <c r="R266" s="225"/>
      <c r="S266" s="225"/>
      <c r="T266" s="226"/>
      <c r="U266" s="10"/>
      <c r="V266" s="10"/>
      <c r="W266" s="10"/>
      <c r="X266" s="10"/>
      <c r="Y266" s="10"/>
      <c r="Z266" s="10"/>
      <c r="AA266" s="10"/>
      <c r="AB266" s="10"/>
      <c r="AC266" s="10"/>
      <c r="AD266" s="10"/>
      <c r="AE266" s="10"/>
      <c r="AT266" s="227" t="s">
        <v>199</v>
      </c>
      <c r="AU266" s="227" t="s">
        <v>85</v>
      </c>
      <c r="AV266" s="10" t="s">
        <v>83</v>
      </c>
      <c r="AW266" s="10" t="s">
        <v>32</v>
      </c>
      <c r="AX266" s="10" t="s">
        <v>76</v>
      </c>
      <c r="AY266" s="227" t="s">
        <v>195</v>
      </c>
    </row>
    <row r="267" s="10" customFormat="1">
      <c r="A267" s="10"/>
      <c r="B267" s="218"/>
      <c r="C267" s="219"/>
      <c r="D267" s="213" t="s">
        <v>199</v>
      </c>
      <c r="E267" s="220" t="s">
        <v>1</v>
      </c>
      <c r="F267" s="221" t="s">
        <v>4801</v>
      </c>
      <c r="G267" s="219"/>
      <c r="H267" s="220" t="s">
        <v>1</v>
      </c>
      <c r="I267" s="222"/>
      <c r="J267" s="219"/>
      <c r="K267" s="219"/>
      <c r="L267" s="223"/>
      <c r="M267" s="224"/>
      <c r="N267" s="225"/>
      <c r="O267" s="225"/>
      <c r="P267" s="225"/>
      <c r="Q267" s="225"/>
      <c r="R267" s="225"/>
      <c r="S267" s="225"/>
      <c r="T267" s="226"/>
      <c r="U267" s="10"/>
      <c r="V267" s="10"/>
      <c r="W267" s="10"/>
      <c r="X267" s="10"/>
      <c r="Y267" s="10"/>
      <c r="Z267" s="10"/>
      <c r="AA267" s="10"/>
      <c r="AB267" s="10"/>
      <c r="AC267" s="10"/>
      <c r="AD267" s="10"/>
      <c r="AE267" s="10"/>
      <c r="AT267" s="227" t="s">
        <v>199</v>
      </c>
      <c r="AU267" s="227" t="s">
        <v>85</v>
      </c>
      <c r="AV267" s="10" t="s">
        <v>83</v>
      </c>
      <c r="AW267" s="10" t="s">
        <v>32</v>
      </c>
      <c r="AX267" s="10" t="s">
        <v>76</v>
      </c>
      <c r="AY267" s="227" t="s">
        <v>195</v>
      </c>
    </row>
    <row r="268" s="11" customFormat="1">
      <c r="A268" s="11"/>
      <c r="B268" s="228"/>
      <c r="C268" s="229"/>
      <c r="D268" s="213" t="s">
        <v>199</v>
      </c>
      <c r="E268" s="230" t="s">
        <v>1</v>
      </c>
      <c r="F268" s="231" t="s">
        <v>4040</v>
      </c>
      <c r="G268" s="229"/>
      <c r="H268" s="232">
        <v>1.2</v>
      </c>
      <c r="I268" s="233"/>
      <c r="J268" s="229"/>
      <c r="K268" s="229"/>
      <c r="L268" s="234"/>
      <c r="M268" s="235"/>
      <c r="N268" s="236"/>
      <c r="O268" s="236"/>
      <c r="P268" s="236"/>
      <c r="Q268" s="236"/>
      <c r="R268" s="236"/>
      <c r="S268" s="236"/>
      <c r="T268" s="237"/>
      <c r="U268" s="11"/>
      <c r="V268" s="11"/>
      <c r="W268" s="11"/>
      <c r="X268" s="11"/>
      <c r="Y268" s="11"/>
      <c r="Z268" s="11"/>
      <c r="AA268" s="11"/>
      <c r="AB268" s="11"/>
      <c r="AC268" s="11"/>
      <c r="AD268" s="11"/>
      <c r="AE268" s="11"/>
      <c r="AT268" s="238" t="s">
        <v>199</v>
      </c>
      <c r="AU268" s="238" t="s">
        <v>85</v>
      </c>
      <c r="AV268" s="11" t="s">
        <v>85</v>
      </c>
      <c r="AW268" s="11" t="s">
        <v>32</v>
      </c>
      <c r="AX268" s="11" t="s">
        <v>76</v>
      </c>
      <c r="AY268" s="238" t="s">
        <v>195</v>
      </c>
    </row>
    <row r="269" s="10" customFormat="1">
      <c r="A269" s="10"/>
      <c r="B269" s="218"/>
      <c r="C269" s="219"/>
      <c r="D269" s="213" t="s">
        <v>199</v>
      </c>
      <c r="E269" s="220" t="s">
        <v>1</v>
      </c>
      <c r="F269" s="221" t="s">
        <v>4802</v>
      </c>
      <c r="G269" s="219"/>
      <c r="H269" s="220" t="s">
        <v>1</v>
      </c>
      <c r="I269" s="222"/>
      <c r="J269" s="219"/>
      <c r="K269" s="219"/>
      <c r="L269" s="223"/>
      <c r="M269" s="224"/>
      <c r="N269" s="225"/>
      <c r="O269" s="225"/>
      <c r="P269" s="225"/>
      <c r="Q269" s="225"/>
      <c r="R269" s="225"/>
      <c r="S269" s="225"/>
      <c r="T269" s="226"/>
      <c r="U269" s="10"/>
      <c r="V269" s="10"/>
      <c r="W269" s="10"/>
      <c r="X269" s="10"/>
      <c r="Y269" s="10"/>
      <c r="Z269" s="10"/>
      <c r="AA269" s="10"/>
      <c r="AB269" s="10"/>
      <c r="AC269" s="10"/>
      <c r="AD269" s="10"/>
      <c r="AE269" s="10"/>
      <c r="AT269" s="227" t="s">
        <v>199</v>
      </c>
      <c r="AU269" s="227" t="s">
        <v>85</v>
      </c>
      <c r="AV269" s="10" t="s">
        <v>83</v>
      </c>
      <c r="AW269" s="10" t="s">
        <v>32</v>
      </c>
      <c r="AX269" s="10" t="s">
        <v>76</v>
      </c>
      <c r="AY269" s="227" t="s">
        <v>195</v>
      </c>
    </row>
    <row r="270" s="11" customFormat="1">
      <c r="A270" s="11"/>
      <c r="B270" s="228"/>
      <c r="C270" s="229"/>
      <c r="D270" s="213" t="s">
        <v>199</v>
      </c>
      <c r="E270" s="230" t="s">
        <v>1</v>
      </c>
      <c r="F270" s="231" t="s">
        <v>4803</v>
      </c>
      <c r="G270" s="229"/>
      <c r="H270" s="232">
        <v>3.6000000000000001</v>
      </c>
      <c r="I270" s="233"/>
      <c r="J270" s="229"/>
      <c r="K270" s="229"/>
      <c r="L270" s="234"/>
      <c r="M270" s="235"/>
      <c r="N270" s="236"/>
      <c r="O270" s="236"/>
      <c r="P270" s="236"/>
      <c r="Q270" s="236"/>
      <c r="R270" s="236"/>
      <c r="S270" s="236"/>
      <c r="T270" s="237"/>
      <c r="U270" s="11"/>
      <c r="V270" s="11"/>
      <c r="W270" s="11"/>
      <c r="X270" s="11"/>
      <c r="Y270" s="11"/>
      <c r="Z270" s="11"/>
      <c r="AA270" s="11"/>
      <c r="AB270" s="11"/>
      <c r="AC270" s="11"/>
      <c r="AD270" s="11"/>
      <c r="AE270" s="11"/>
      <c r="AT270" s="238" t="s">
        <v>199</v>
      </c>
      <c r="AU270" s="238" t="s">
        <v>85</v>
      </c>
      <c r="AV270" s="11" t="s">
        <v>85</v>
      </c>
      <c r="AW270" s="11" t="s">
        <v>32</v>
      </c>
      <c r="AX270" s="11" t="s">
        <v>76</v>
      </c>
      <c r="AY270" s="238" t="s">
        <v>195</v>
      </c>
    </row>
    <row r="271" s="15" customFormat="1">
      <c r="A271" s="15"/>
      <c r="B271" s="287"/>
      <c r="C271" s="288"/>
      <c r="D271" s="213" t="s">
        <v>199</v>
      </c>
      <c r="E271" s="289" t="s">
        <v>1</v>
      </c>
      <c r="F271" s="290" t="s">
        <v>1422</v>
      </c>
      <c r="G271" s="288"/>
      <c r="H271" s="291">
        <v>4.7999999999999998</v>
      </c>
      <c r="I271" s="292"/>
      <c r="J271" s="288"/>
      <c r="K271" s="288"/>
      <c r="L271" s="293"/>
      <c r="M271" s="294"/>
      <c r="N271" s="295"/>
      <c r="O271" s="295"/>
      <c r="P271" s="295"/>
      <c r="Q271" s="295"/>
      <c r="R271" s="295"/>
      <c r="S271" s="295"/>
      <c r="T271" s="296"/>
      <c r="U271" s="15"/>
      <c r="V271" s="15"/>
      <c r="W271" s="15"/>
      <c r="X271" s="15"/>
      <c r="Y271" s="15"/>
      <c r="Z271" s="15"/>
      <c r="AA271" s="15"/>
      <c r="AB271" s="15"/>
      <c r="AC271" s="15"/>
      <c r="AD271" s="15"/>
      <c r="AE271" s="15"/>
      <c r="AT271" s="297" t="s">
        <v>199</v>
      </c>
      <c r="AU271" s="297" t="s">
        <v>85</v>
      </c>
      <c r="AV271" s="15" t="s">
        <v>234</v>
      </c>
      <c r="AW271" s="15" t="s">
        <v>32</v>
      </c>
      <c r="AX271" s="15" t="s">
        <v>83</v>
      </c>
      <c r="AY271" s="297" t="s">
        <v>195</v>
      </c>
    </row>
    <row r="272" s="2" customFormat="1" ht="24.15" customHeight="1">
      <c r="A272" s="39"/>
      <c r="B272" s="40"/>
      <c r="C272" s="200" t="s">
        <v>296</v>
      </c>
      <c r="D272" s="200" t="s">
        <v>191</v>
      </c>
      <c r="E272" s="201" t="s">
        <v>4045</v>
      </c>
      <c r="F272" s="202" t="s">
        <v>4046</v>
      </c>
      <c r="G272" s="203" t="s">
        <v>513</v>
      </c>
      <c r="H272" s="204">
        <v>1.2</v>
      </c>
      <c r="I272" s="205"/>
      <c r="J272" s="206">
        <f>ROUND(I272*H272,2)</f>
        <v>0</v>
      </c>
      <c r="K272" s="202" t="s">
        <v>1412</v>
      </c>
      <c r="L272" s="45"/>
      <c r="M272" s="207" t="s">
        <v>1</v>
      </c>
      <c r="N272" s="208" t="s">
        <v>41</v>
      </c>
      <c r="O272" s="92"/>
      <c r="P272" s="209">
        <f>O272*H272</f>
        <v>0</v>
      </c>
      <c r="Q272" s="209">
        <v>0.0086800000000000002</v>
      </c>
      <c r="R272" s="209">
        <f>Q272*H272</f>
        <v>0.010416</v>
      </c>
      <c r="S272" s="209">
        <v>0</v>
      </c>
      <c r="T272" s="210">
        <f>S272*H272</f>
        <v>0</v>
      </c>
      <c r="U272" s="39"/>
      <c r="V272" s="39"/>
      <c r="W272" s="39"/>
      <c r="X272" s="39"/>
      <c r="Y272" s="39"/>
      <c r="Z272" s="39"/>
      <c r="AA272" s="39"/>
      <c r="AB272" s="39"/>
      <c r="AC272" s="39"/>
      <c r="AD272" s="39"/>
      <c r="AE272" s="39"/>
      <c r="AR272" s="211" t="s">
        <v>234</v>
      </c>
      <c r="AT272" s="211" t="s">
        <v>191</v>
      </c>
      <c r="AU272" s="211" t="s">
        <v>85</v>
      </c>
      <c r="AY272" s="18" t="s">
        <v>195</v>
      </c>
      <c r="BE272" s="212">
        <f>IF(N272="základní",J272,0)</f>
        <v>0</v>
      </c>
      <c r="BF272" s="212">
        <f>IF(N272="snížená",J272,0)</f>
        <v>0</v>
      </c>
      <c r="BG272" s="212">
        <f>IF(N272="zákl. přenesená",J272,0)</f>
        <v>0</v>
      </c>
      <c r="BH272" s="212">
        <f>IF(N272="sníž. přenesená",J272,0)</f>
        <v>0</v>
      </c>
      <c r="BI272" s="212">
        <f>IF(N272="nulová",J272,0)</f>
        <v>0</v>
      </c>
      <c r="BJ272" s="18" t="s">
        <v>83</v>
      </c>
      <c r="BK272" s="212">
        <f>ROUND(I272*H272,2)</f>
        <v>0</v>
      </c>
      <c r="BL272" s="18" t="s">
        <v>234</v>
      </c>
      <c r="BM272" s="211" t="s">
        <v>4804</v>
      </c>
    </row>
    <row r="273" s="10" customFormat="1">
      <c r="A273" s="10"/>
      <c r="B273" s="218"/>
      <c r="C273" s="219"/>
      <c r="D273" s="213" t="s">
        <v>199</v>
      </c>
      <c r="E273" s="220" t="s">
        <v>1</v>
      </c>
      <c r="F273" s="221" t="s">
        <v>4737</v>
      </c>
      <c r="G273" s="219"/>
      <c r="H273" s="220" t="s">
        <v>1</v>
      </c>
      <c r="I273" s="222"/>
      <c r="J273" s="219"/>
      <c r="K273" s="219"/>
      <c r="L273" s="223"/>
      <c r="M273" s="224"/>
      <c r="N273" s="225"/>
      <c r="O273" s="225"/>
      <c r="P273" s="225"/>
      <c r="Q273" s="225"/>
      <c r="R273" s="225"/>
      <c r="S273" s="225"/>
      <c r="T273" s="226"/>
      <c r="U273" s="10"/>
      <c r="V273" s="10"/>
      <c r="W273" s="10"/>
      <c r="X273" s="10"/>
      <c r="Y273" s="10"/>
      <c r="Z273" s="10"/>
      <c r="AA273" s="10"/>
      <c r="AB273" s="10"/>
      <c r="AC273" s="10"/>
      <c r="AD273" s="10"/>
      <c r="AE273" s="10"/>
      <c r="AT273" s="227" t="s">
        <v>199</v>
      </c>
      <c r="AU273" s="227" t="s">
        <v>85</v>
      </c>
      <c r="AV273" s="10" t="s">
        <v>83</v>
      </c>
      <c r="AW273" s="10" t="s">
        <v>32</v>
      </c>
      <c r="AX273" s="10" t="s">
        <v>76</v>
      </c>
      <c r="AY273" s="227" t="s">
        <v>195</v>
      </c>
    </row>
    <row r="274" s="10" customFormat="1">
      <c r="A274" s="10"/>
      <c r="B274" s="218"/>
      <c r="C274" s="219"/>
      <c r="D274" s="213" t="s">
        <v>199</v>
      </c>
      <c r="E274" s="220" t="s">
        <v>1</v>
      </c>
      <c r="F274" s="221" t="s">
        <v>4805</v>
      </c>
      <c r="G274" s="219"/>
      <c r="H274" s="220" t="s">
        <v>1</v>
      </c>
      <c r="I274" s="222"/>
      <c r="J274" s="219"/>
      <c r="K274" s="219"/>
      <c r="L274" s="223"/>
      <c r="M274" s="224"/>
      <c r="N274" s="225"/>
      <c r="O274" s="225"/>
      <c r="P274" s="225"/>
      <c r="Q274" s="225"/>
      <c r="R274" s="225"/>
      <c r="S274" s="225"/>
      <c r="T274" s="226"/>
      <c r="U274" s="10"/>
      <c r="V274" s="10"/>
      <c r="W274" s="10"/>
      <c r="X274" s="10"/>
      <c r="Y274" s="10"/>
      <c r="Z274" s="10"/>
      <c r="AA274" s="10"/>
      <c r="AB274" s="10"/>
      <c r="AC274" s="10"/>
      <c r="AD274" s="10"/>
      <c r="AE274" s="10"/>
      <c r="AT274" s="227" t="s">
        <v>199</v>
      </c>
      <c r="AU274" s="227" t="s">
        <v>85</v>
      </c>
      <c r="AV274" s="10" t="s">
        <v>83</v>
      </c>
      <c r="AW274" s="10" t="s">
        <v>32</v>
      </c>
      <c r="AX274" s="10" t="s">
        <v>76</v>
      </c>
      <c r="AY274" s="227" t="s">
        <v>195</v>
      </c>
    </row>
    <row r="275" s="11" customFormat="1">
      <c r="A275" s="11"/>
      <c r="B275" s="228"/>
      <c r="C275" s="229"/>
      <c r="D275" s="213" t="s">
        <v>199</v>
      </c>
      <c r="E275" s="230" t="s">
        <v>1</v>
      </c>
      <c r="F275" s="231" t="s">
        <v>4040</v>
      </c>
      <c r="G275" s="229"/>
      <c r="H275" s="232">
        <v>1.2</v>
      </c>
      <c r="I275" s="233"/>
      <c r="J275" s="229"/>
      <c r="K275" s="229"/>
      <c r="L275" s="234"/>
      <c r="M275" s="235"/>
      <c r="N275" s="236"/>
      <c r="O275" s="236"/>
      <c r="P275" s="236"/>
      <c r="Q275" s="236"/>
      <c r="R275" s="236"/>
      <c r="S275" s="236"/>
      <c r="T275" s="237"/>
      <c r="U275" s="11"/>
      <c r="V275" s="11"/>
      <c r="W275" s="11"/>
      <c r="X275" s="11"/>
      <c r="Y275" s="11"/>
      <c r="Z275" s="11"/>
      <c r="AA275" s="11"/>
      <c r="AB275" s="11"/>
      <c r="AC275" s="11"/>
      <c r="AD275" s="11"/>
      <c r="AE275" s="11"/>
      <c r="AT275" s="238" t="s">
        <v>199</v>
      </c>
      <c r="AU275" s="238" t="s">
        <v>85</v>
      </c>
      <c r="AV275" s="11" t="s">
        <v>85</v>
      </c>
      <c r="AW275" s="11" t="s">
        <v>32</v>
      </c>
      <c r="AX275" s="11" t="s">
        <v>76</v>
      </c>
      <c r="AY275" s="238" t="s">
        <v>195</v>
      </c>
    </row>
    <row r="276" s="15" customFormat="1">
      <c r="A276" s="15"/>
      <c r="B276" s="287"/>
      <c r="C276" s="288"/>
      <c r="D276" s="213" t="s">
        <v>199</v>
      </c>
      <c r="E276" s="289" t="s">
        <v>1</v>
      </c>
      <c r="F276" s="290" t="s">
        <v>1422</v>
      </c>
      <c r="G276" s="288"/>
      <c r="H276" s="291">
        <v>1.2</v>
      </c>
      <c r="I276" s="292"/>
      <c r="J276" s="288"/>
      <c r="K276" s="288"/>
      <c r="L276" s="293"/>
      <c r="M276" s="294"/>
      <c r="N276" s="295"/>
      <c r="O276" s="295"/>
      <c r="P276" s="295"/>
      <c r="Q276" s="295"/>
      <c r="R276" s="295"/>
      <c r="S276" s="295"/>
      <c r="T276" s="296"/>
      <c r="U276" s="15"/>
      <c r="V276" s="15"/>
      <c r="W276" s="15"/>
      <c r="X276" s="15"/>
      <c r="Y276" s="15"/>
      <c r="Z276" s="15"/>
      <c r="AA276" s="15"/>
      <c r="AB276" s="15"/>
      <c r="AC276" s="15"/>
      <c r="AD276" s="15"/>
      <c r="AE276" s="15"/>
      <c r="AT276" s="297" t="s">
        <v>199</v>
      </c>
      <c r="AU276" s="297" t="s">
        <v>85</v>
      </c>
      <c r="AV276" s="15" t="s">
        <v>234</v>
      </c>
      <c r="AW276" s="15" t="s">
        <v>32</v>
      </c>
      <c r="AX276" s="15" t="s">
        <v>83</v>
      </c>
      <c r="AY276" s="297" t="s">
        <v>195</v>
      </c>
    </row>
    <row r="277" s="2" customFormat="1" ht="24.15" customHeight="1">
      <c r="A277" s="39"/>
      <c r="B277" s="40"/>
      <c r="C277" s="200" t="s">
        <v>300</v>
      </c>
      <c r="D277" s="200" t="s">
        <v>191</v>
      </c>
      <c r="E277" s="201" t="s">
        <v>1473</v>
      </c>
      <c r="F277" s="202" t="s">
        <v>1474</v>
      </c>
      <c r="G277" s="203" t="s">
        <v>513</v>
      </c>
      <c r="H277" s="204">
        <v>13.699999999999999</v>
      </c>
      <c r="I277" s="205"/>
      <c r="J277" s="206">
        <f>ROUND(I277*H277,2)</f>
        <v>0</v>
      </c>
      <c r="K277" s="202" t="s">
        <v>1412</v>
      </c>
      <c r="L277" s="45"/>
      <c r="M277" s="207" t="s">
        <v>1</v>
      </c>
      <c r="N277" s="208" t="s">
        <v>41</v>
      </c>
      <c r="O277" s="92"/>
      <c r="P277" s="209">
        <f>O277*H277</f>
        <v>0</v>
      </c>
      <c r="Q277" s="209">
        <v>0.036900000000000002</v>
      </c>
      <c r="R277" s="209">
        <f>Q277*H277</f>
        <v>0.50553000000000003</v>
      </c>
      <c r="S277" s="209">
        <v>0</v>
      </c>
      <c r="T277" s="210">
        <f>S277*H277</f>
        <v>0</v>
      </c>
      <c r="U277" s="39"/>
      <c r="V277" s="39"/>
      <c r="W277" s="39"/>
      <c r="X277" s="39"/>
      <c r="Y277" s="39"/>
      <c r="Z277" s="39"/>
      <c r="AA277" s="39"/>
      <c r="AB277" s="39"/>
      <c r="AC277" s="39"/>
      <c r="AD277" s="39"/>
      <c r="AE277" s="39"/>
      <c r="AR277" s="211" t="s">
        <v>234</v>
      </c>
      <c r="AT277" s="211" t="s">
        <v>191</v>
      </c>
      <c r="AU277" s="211" t="s">
        <v>85</v>
      </c>
      <c r="AY277" s="18" t="s">
        <v>195</v>
      </c>
      <c r="BE277" s="212">
        <f>IF(N277="základní",J277,0)</f>
        <v>0</v>
      </c>
      <c r="BF277" s="212">
        <f>IF(N277="snížená",J277,0)</f>
        <v>0</v>
      </c>
      <c r="BG277" s="212">
        <f>IF(N277="zákl. přenesená",J277,0)</f>
        <v>0</v>
      </c>
      <c r="BH277" s="212">
        <f>IF(N277="sníž. přenesená",J277,0)</f>
        <v>0</v>
      </c>
      <c r="BI277" s="212">
        <f>IF(N277="nulová",J277,0)</f>
        <v>0</v>
      </c>
      <c r="BJ277" s="18" t="s">
        <v>83</v>
      </c>
      <c r="BK277" s="212">
        <f>ROUND(I277*H277,2)</f>
        <v>0</v>
      </c>
      <c r="BL277" s="18" t="s">
        <v>234</v>
      </c>
      <c r="BM277" s="211" t="s">
        <v>4806</v>
      </c>
    </row>
    <row r="278" s="10" customFormat="1">
      <c r="A278" s="10"/>
      <c r="B278" s="218"/>
      <c r="C278" s="219"/>
      <c r="D278" s="213" t="s">
        <v>199</v>
      </c>
      <c r="E278" s="220" t="s">
        <v>1</v>
      </c>
      <c r="F278" s="221" t="s">
        <v>4737</v>
      </c>
      <c r="G278" s="219"/>
      <c r="H278" s="220" t="s">
        <v>1</v>
      </c>
      <c r="I278" s="222"/>
      <c r="J278" s="219"/>
      <c r="K278" s="219"/>
      <c r="L278" s="223"/>
      <c r="M278" s="224"/>
      <c r="N278" s="225"/>
      <c r="O278" s="225"/>
      <c r="P278" s="225"/>
      <c r="Q278" s="225"/>
      <c r="R278" s="225"/>
      <c r="S278" s="225"/>
      <c r="T278" s="226"/>
      <c r="U278" s="10"/>
      <c r="V278" s="10"/>
      <c r="W278" s="10"/>
      <c r="X278" s="10"/>
      <c r="Y278" s="10"/>
      <c r="Z278" s="10"/>
      <c r="AA278" s="10"/>
      <c r="AB278" s="10"/>
      <c r="AC278" s="10"/>
      <c r="AD278" s="10"/>
      <c r="AE278" s="10"/>
      <c r="AT278" s="227" t="s">
        <v>199</v>
      </c>
      <c r="AU278" s="227" t="s">
        <v>85</v>
      </c>
      <c r="AV278" s="10" t="s">
        <v>83</v>
      </c>
      <c r="AW278" s="10" t="s">
        <v>32</v>
      </c>
      <c r="AX278" s="10" t="s">
        <v>76</v>
      </c>
      <c r="AY278" s="227" t="s">
        <v>195</v>
      </c>
    </row>
    <row r="279" s="10" customFormat="1">
      <c r="A279" s="10"/>
      <c r="B279" s="218"/>
      <c r="C279" s="219"/>
      <c r="D279" s="213" t="s">
        <v>199</v>
      </c>
      <c r="E279" s="220" t="s">
        <v>1</v>
      </c>
      <c r="F279" s="221" t="s">
        <v>4807</v>
      </c>
      <c r="G279" s="219"/>
      <c r="H279" s="220" t="s">
        <v>1</v>
      </c>
      <c r="I279" s="222"/>
      <c r="J279" s="219"/>
      <c r="K279" s="219"/>
      <c r="L279" s="223"/>
      <c r="M279" s="224"/>
      <c r="N279" s="225"/>
      <c r="O279" s="225"/>
      <c r="P279" s="225"/>
      <c r="Q279" s="225"/>
      <c r="R279" s="225"/>
      <c r="S279" s="225"/>
      <c r="T279" s="226"/>
      <c r="U279" s="10"/>
      <c r="V279" s="10"/>
      <c r="W279" s="10"/>
      <c r="X279" s="10"/>
      <c r="Y279" s="10"/>
      <c r="Z279" s="10"/>
      <c r="AA279" s="10"/>
      <c r="AB279" s="10"/>
      <c r="AC279" s="10"/>
      <c r="AD279" s="10"/>
      <c r="AE279" s="10"/>
      <c r="AT279" s="227" t="s">
        <v>199</v>
      </c>
      <c r="AU279" s="227" t="s">
        <v>85</v>
      </c>
      <c r="AV279" s="10" t="s">
        <v>83</v>
      </c>
      <c r="AW279" s="10" t="s">
        <v>32</v>
      </c>
      <c r="AX279" s="10" t="s">
        <v>76</v>
      </c>
      <c r="AY279" s="227" t="s">
        <v>195</v>
      </c>
    </row>
    <row r="280" s="11" customFormat="1">
      <c r="A280" s="11"/>
      <c r="B280" s="228"/>
      <c r="C280" s="229"/>
      <c r="D280" s="213" t="s">
        <v>199</v>
      </c>
      <c r="E280" s="230" t="s">
        <v>1</v>
      </c>
      <c r="F280" s="231" t="s">
        <v>4808</v>
      </c>
      <c r="G280" s="229"/>
      <c r="H280" s="232">
        <v>7.7000000000000002</v>
      </c>
      <c r="I280" s="233"/>
      <c r="J280" s="229"/>
      <c r="K280" s="229"/>
      <c r="L280" s="234"/>
      <c r="M280" s="235"/>
      <c r="N280" s="236"/>
      <c r="O280" s="236"/>
      <c r="P280" s="236"/>
      <c r="Q280" s="236"/>
      <c r="R280" s="236"/>
      <c r="S280" s="236"/>
      <c r="T280" s="237"/>
      <c r="U280" s="11"/>
      <c r="V280" s="11"/>
      <c r="W280" s="11"/>
      <c r="X280" s="11"/>
      <c r="Y280" s="11"/>
      <c r="Z280" s="11"/>
      <c r="AA280" s="11"/>
      <c r="AB280" s="11"/>
      <c r="AC280" s="11"/>
      <c r="AD280" s="11"/>
      <c r="AE280" s="11"/>
      <c r="AT280" s="238" t="s">
        <v>199</v>
      </c>
      <c r="AU280" s="238" t="s">
        <v>85</v>
      </c>
      <c r="AV280" s="11" t="s">
        <v>85</v>
      </c>
      <c r="AW280" s="11" t="s">
        <v>32</v>
      </c>
      <c r="AX280" s="11" t="s">
        <v>76</v>
      </c>
      <c r="AY280" s="238" t="s">
        <v>195</v>
      </c>
    </row>
    <row r="281" s="10" customFormat="1">
      <c r="A281" s="10"/>
      <c r="B281" s="218"/>
      <c r="C281" s="219"/>
      <c r="D281" s="213" t="s">
        <v>199</v>
      </c>
      <c r="E281" s="220" t="s">
        <v>1</v>
      </c>
      <c r="F281" s="221" t="s">
        <v>4801</v>
      </c>
      <c r="G281" s="219"/>
      <c r="H281" s="220" t="s">
        <v>1</v>
      </c>
      <c r="I281" s="222"/>
      <c r="J281" s="219"/>
      <c r="K281" s="219"/>
      <c r="L281" s="223"/>
      <c r="M281" s="224"/>
      <c r="N281" s="225"/>
      <c r="O281" s="225"/>
      <c r="P281" s="225"/>
      <c r="Q281" s="225"/>
      <c r="R281" s="225"/>
      <c r="S281" s="225"/>
      <c r="T281" s="226"/>
      <c r="U281" s="10"/>
      <c r="V281" s="10"/>
      <c r="W281" s="10"/>
      <c r="X281" s="10"/>
      <c r="Y281" s="10"/>
      <c r="Z281" s="10"/>
      <c r="AA281" s="10"/>
      <c r="AB281" s="10"/>
      <c r="AC281" s="10"/>
      <c r="AD281" s="10"/>
      <c r="AE281" s="10"/>
      <c r="AT281" s="227" t="s">
        <v>199</v>
      </c>
      <c r="AU281" s="227" t="s">
        <v>85</v>
      </c>
      <c r="AV281" s="10" t="s">
        <v>83</v>
      </c>
      <c r="AW281" s="10" t="s">
        <v>32</v>
      </c>
      <c r="AX281" s="10" t="s">
        <v>76</v>
      </c>
      <c r="AY281" s="227" t="s">
        <v>195</v>
      </c>
    </row>
    <row r="282" s="11" customFormat="1">
      <c r="A282" s="11"/>
      <c r="B282" s="228"/>
      <c r="C282" s="229"/>
      <c r="D282" s="213" t="s">
        <v>199</v>
      </c>
      <c r="E282" s="230" t="s">
        <v>1</v>
      </c>
      <c r="F282" s="231" t="s">
        <v>4040</v>
      </c>
      <c r="G282" s="229"/>
      <c r="H282" s="232">
        <v>1.2</v>
      </c>
      <c r="I282" s="233"/>
      <c r="J282" s="229"/>
      <c r="K282" s="229"/>
      <c r="L282" s="234"/>
      <c r="M282" s="235"/>
      <c r="N282" s="236"/>
      <c r="O282" s="236"/>
      <c r="P282" s="236"/>
      <c r="Q282" s="236"/>
      <c r="R282" s="236"/>
      <c r="S282" s="236"/>
      <c r="T282" s="237"/>
      <c r="U282" s="11"/>
      <c r="V282" s="11"/>
      <c r="W282" s="11"/>
      <c r="X282" s="11"/>
      <c r="Y282" s="11"/>
      <c r="Z282" s="11"/>
      <c r="AA282" s="11"/>
      <c r="AB282" s="11"/>
      <c r="AC282" s="11"/>
      <c r="AD282" s="11"/>
      <c r="AE282" s="11"/>
      <c r="AT282" s="238" t="s">
        <v>199</v>
      </c>
      <c r="AU282" s="238" t="s">
        <v>85</v>
      </c>
      <c r="AV282" s="11" t="s">
        <v>85</v>
      </c>
      <c r="AW282" s="11" t="s">
        <v>32</v>
      </c>
      <c r="AX282" s="11" t="s">
        <v>76</v>
      </c>
      <c r="AY282" s="238" t="s">
        <v>195</v>
      </c>
    </row>
    <row r="283" s="10" customFormat="1">
      <c r="A283" s="10"/>
      <c r="B283" s="218"/>
      <c r="C283" s="219"/>
      <c r="D283" s="213" t="s">
        <v>199</v>
      </c>
      <c r="E283" s="220" t="s">
        <v>1</v>
      </c>
      <c r="F283" s="221" t="s">
        <v>4802</v>
      </c>
      <c r="G283" s="219"/>
      <c r="H283" s="220" t="s">
        <v>1</v>
      </c>
      <c r="I283" s="222"/>
      <c r="J283" s="219"/>
      <c r="K283" s="219"/>
      <c r="L283" s="223"/>
      <c r="M283" s="224"/>
      <c r="N283" s="225"/>
      <c r="O283" s="225"/>
      <c r="P283" s="225"/>
      <c r="Q283" s="225"/>
      <c r="R283" s="225"/>
      <c r="S283" s="225"/>
      <c r="T283" s="226"/>
      <c r="U283" s="10"/>
      <c r="V283" s="10"/>
      <c r="W283" s="10"/>
      <c r="X283" s="10"/>
      <c r="Y283" s="10"/>
      <c r="Z283" s="10"/>
      <c r="AA283" s="10"/>
      <c r="AB283" s="10"/>
      <c r="AC283" s="10"/>
      <c r="AD283" s="10"/>
      <c r="AE283" s="10"/>
      <c r="AT283" s="227" t="s">
        <v>199</v>
      </c>
      <c r="AU283" s="227" t="s">
        <v>85</v>
      </c>
      <c r="AV283" s="10" t="s">
        <v>83</v>
      </c>
      <c r="AW283" s="10" t="s">
        <v>32</v>
      </c>
      <c r="AX283" s="10" t="s">
        <v>76</v>
      </c>
      <c r="AY283" s="227" t="s">
        <v>195</v>
      </c>
    </row>
    <row r="284" s="11" customFormat="1">
      <c r="A284" s="11"/>
      <c r="B284" s="228"/>
      <c r="C284" s="229"/>
      <c r="D284" s="213" t="s">
        <v>199</v>
      </c>
      <c r="E284" s="230" t="s">
        <v>1</v>
      </c>
      <c r="F284" s="231" t="s">
        <v>4052</v>
      </c>
      <c r="G284" s="229"/>
      <c r="H284" s="232">
        <v>4.7999999999999998</v>
      </c>
      <c r="I284" s="233"/>
      <c r="J284" s="229"/>
      <c r="K284" s="229"/>
      <c r="L284" s="234"/>
      <c r="M284" s="235"/>
      <c r="N284" s="236"/>
      <c r="O284" s="236"/>
      <c r="P284" s="236"/>
      <c r="Q284" s="236"/>
      <c r="R284" s="236"/>
      <c r="S284" s="236"/>
      <c r="T284" s="237"/>
      <c r="U284" s="11"/>
      <c r="V284" s="11"/>
      <c r="W284" s="11"/>
      <c r="X284" s="11"/>
      <c r="Y284" s="11"/>
      <c r="Z284" s="11"/>
      <c r="AA284" s="11"/>
      <c r="AB284" s="11"/>
      <c r="AC284" s="11"/>
      <c r="AD284" s="11"/>
      <c r="AE284" s="11"/>
      <c r="AT284" s="238" t="s">
        <v>199</v>
      </c>
      <c r="AU284" s="238" t="s">
        <v>85</v>
      </c>
      <c r="AV284" s="11" t="s">
        <v>85</v>
      </c>
      <c r="AW284" s="11" t="s">
        <v>32</v>
      </c>
      <c r="AX284" s="11" t="s">
        <v>76</v>
      </c>
      <c r="AY284" s="238" t="s">
        <v>195</v>
      </c>
    </row>
    <row r="285" s="15" customFormat="1">
      <c r="A285" s="15"/>
      <c r="B285" s="287"/>
      <c r="C285" s="288"/>
      <c r="D285" s="213" t="s">
        <v>199</v>
      </c>
      <c r="E285" s="289" t="s">
        <v>1</v>
      </c>
      <c r="F285" s="290" t="s">
        <v>1422</v>
      </c>
      <c r="G285" s="288"/>
      <c r="H285" s="291">
        <v>13.699999999999999</v>
      </c>
      <c r="I285" s="292"/>
      <c r="J285" s="288"/>
      <c r="K285" s="288"/>
      <c r="L285" s="293"/>
      <c r="M285" s="294"/>
      <c r="N285" s="295"/>
      <c r="O285" s="295"/>
      <c r="P285" s="295"/>
      <c r="Q285" s="295"/>
      <c r="R285" s="295"/>
      <c r="S285" s="295"/>
      <c r="T285" s="296"/>
      <c r="U285" s="15"/>
      <c r="V285" s="15"/>
      <c r="W285" s="15"/>
      <c r="X285" s="15"/>
      <c r="Y285" s="15"/>
      <c r="Z285" s="15"/>
      <c r="AA285" s="15"/>
      <c r="AB285" s="15"/>
      <c r="AC285" s="15"/>
      <c r="AD285" s="15"/>
      <c r="AE285" s="15"/>
      <c r="AT285" s="297" t="s">
        <v>199</v>
      </c>
      <c r="AU285" s="297" t="s">
        <v>85</v>
      </c>
      <c r="AV285" s="15" t="s">
        <v>234</v>
      </c>
      <c r="AW285" s="15" t="s">
        <v>32</v>
      </c>
      <c r="AX285" s="15" t="s">
        <v>83</v>
      </c>
      <c r="AY285" s="297" t="s">
        <v>195</v>
      </c>
    </row>
    <row r="286" s="2" customFormat="1" ht="24.15" customHeight="1">
      <c r="A286" s="39"/>
      <c r="B286" s="40"/>
      <c r="C286" s="200" t="s">
        <v>7</v>
      </c>
      <c r="D286" s="200" t="s">
        <v>191</v>
      </c>
      <c r="E286" s="201" t="s">
        <v>1483</v>
      </c>
      <c r="F286" s="202" t="s">
        <v>1484</v>
      </c>
      <c r="G286" s="203" t="s">
        <v>1411</v>
      </c>
      <c r="H286" s="204">
        <v>149.44</v>
      </c>
      <c r="I286" s="205"/>
      <c r="J286" s="206">
        <f>ROUND(I286*H286,2)</f>
        <v>0</v>
      </c>
      <c r="K286" s="202" t="s">
        <v>1412</v>
      </c>
      <c r="L286" s="45"/>
      <c r="M286" s="207" t="s">
        <v>1</v>
      </c>
      <c r="N286" s="208" t="s">
        <v>41</v>
      </c>
      <c r="O286" s="92"/>
      <c r="P286" s="209">
        <f>O286*H286</f>
        <v>0</v>
      </c>
      <c r="Q286" s="209">
        <v>0</v>
      </c>
      <c r="R286" s="209">
        <f>Q286*H286</f>
        <v>0</v>
      </c>
      <c r="S286" s="209">
        <v>0</v>
      </c>
      <c r="T286" s="210">
        <f>S286*H286</f>
        <v>0</v>
      </c>
      <c r="U286" s="39"/>
      <c r="V286" s="39"/>
      <c r="W286" s="39"/>
      <c r="X286" s="39"/>
      <c r="Y286" s="39"/>
      <c r="Z286" s="39"/>
      <c r="AA286" s="39"/>
      <c r="AB286" s="39"/>
      <c r="AC286" s="39"/>
      <c r="AD286" s="39"/>
      <c r="AE286" s="39"/>
      <c r="AR286" s="211" t="s">
        <v>234</v>
      </c>
      <c r="AT286" s="211" t="s">
        <v>191</v>
      </c>
      <c r="AU286" s="211" t="s">
        <v>85</v>
      </c>
      <c r="AY286" s="18" t="s">
        <v>195</v>
      </c>
      <c r="BE286" s="212">
        <f>IF(N286="základní",J286,0)</f>
        <v>0</v>
      </c>
      <c r="BF286" s="212">
        <f>IF(N286="snížená",J286,0)</f>
        <v>0</v>
      </c>
      <c r="BG286" s="212">
        <f>IF(N286="zákl. přenesená",J286,0)</f>
        <v>0</v>
      </c>
      <c r="BH286" s="212">
        <f>IF(N286="sníž. přenesená",J286,0)</f>
        <v>0</v>
      </c>
      <c r="BI286" s="212">
        <f>IF(N286="nulová",J286,0)</f>
        <v>0</v>
      </c>
      <c r="BJ286" s="18" t="s">
        <v>83</v>
      </c>
      <c r="BK286" s="212">
        <f>ROUND(I286*H286,2)</f>
        <v>0</v>
      </c>
      <c r="BL286" s="18" t="s">
        <v>234</v>
      </c>
      <c r="BM286" s="211" t="s">
        <v>4809</v>
      </c>
    </row>
    <row r="287" s="10" customFormat="1">
      <c r="A287" s="10"/>
      <c r="B287" s="218"/>
      <c r="C287" s="219"/>
      <c r="D287" s="213" t="s">
        <v>199</v>
      </c>
      <c r="E287" s="220" t="s">
        <v>1</v>
      </c>
      <c r="F287" s="221" t="s">
        <v>4737</v>
      </c>
      <c r="G287" s="219"/>
      <c r="H287" s="220" t="s">
        <v>1</v>
      </c>
      <c r="I287" s="222"/>
      <c r="J287" s="219"/>
      <c r="K287" s="219"/>
      <c r="L287" s="223"/>
      <c r="M287" s="224"/>
      <c r="N287" s="225"/>
      <c r="O287" s="225"/>
      <c r="P287" s="225"/>
      <c r="Q287" s="225"/>
      <c r="R287" s="225"/>
      <c r="S287" s="225"/>
      <c r="T287" s="226"/>
      <c r="U287" s="10"/>
      <c r="V287" s="10"/>
      <c r="W287" s="10"/>
      <c r="X287" s="10"/>
      <c r="Y287" s="10"/>
      <c r="Z287" s="10"/>
      <c r="AA287" s="10"/>
      <c r="AB287" s="10"/>
      <c r="AC287" s="10"/>
      <c r="AD287" s="10"/>
      <c r="AE287" s="10"/>
      <c r="AT287" s="227" t="s">
        <v>199</v>
      </c>
      <c r="AU287" s="227" t="s">
        <v>85</v>
      </c>
      <c r="AV287" s="10" t="s">
        <v>83</v>
      </c>
      <c r="AW287" s="10" t="s">
        <v>32</v>
      </c>
      <c r="AX287" s="10" t="s">
        <v>76</v>
      </c>
      <c r="AY287" s="227" t="s">
        <v>195</v>
      </c>
    </row>
    <row r="288" s="10" customFormat="1">
      <c r="A288" s="10"/>
      <c r="B288" s="218"/>
      <c r="C288" s="219"/>
      <c r="D288" s="213" t="s">
        <v>199</v>
      </c>
      <c r="E288" s="220" t="s">
        <v>1</v>
      </c>
      <c r="F288" s="221" t="s">
        <v>4807</v>
      </c>
      <c r="G288" s="219"/>
      <c r="H288" s="220" t="s">
        <v>1</v>
      </c>
      <c r="I288" s="222"/>
      <c r="J288" s="219"/>
      <c r="K288" s="219"/>
      <c r="L288" s="223"/>
      <c r="M288" s="224"/>
      <c r="N288" s="225"/>
      <c r="O288" s="225"/>
      <c r="P288" s="225"/>
      <c r="Q288" s="225"/>
      <c r="R288" s="225"/>
      <c r="S288" s="225"/>
      <c r="T288" s="226"/>
      <c r="U288" s="10"/>
      <c r="V288" s="10"/>
      <c r="W288" s="10"/>
      <c r="X288" s="10"/>
      <c r="Y288" s="10"/>
      <c r="Z288" s="10"/>
      <c r="AA288" s="10"/>
      <c r="AB288" s="10"/>
      <c r="AC288" s="10"/>
      <c r="AD288" s="10"/>
      <c r="AE288" s="10"/>
      <c r="AT288" s="227" t="s">
        <v>199</v>
      </c>
      <c r="AU288" s="227" t="s">
        <v>85</v>
      </c>
      <c r="AV288" s="10" t="s">
        <v>83</v>
      </c>
      <c r="AW288" s="10" t="s">
        <v>32</v>
      </c>
      <c r="AX288" s="10" t="s">
        <v>76</v>
      </c>
      <c r="AY288" s="227" t="s">
        <v>195</v>
      </c>
    </row>
    <row r="289" s="10" customFormat="1">
      <c r="A289" s="10"/>
      <c r="B289" s="218"/>
      <c r="C289" s="219"/>
      <c r="D289" s="213" t="s">
        <v>199</v>
      </c>
      <c r="E289" s="220" t="s">
        <v>1</v>
      </c>
      <c r="F289" s="221" t="s">
        <v>4810</v>
      </c>
      <c r="G289" s="219"/>
      <c r="H289" s="220" t="s">
        <v>1</v>
      </c>
      <c r="I289" s="222"/>
      <c r="J289" s="219"/>
      <c r="K289" s="219"/>
      <c r="L289" s="223"/>
      <c r="M289" s="224"/>
      <c r="N289" s="225"/>
      <c r="O289" s="225"/>
      <c r="P289" s="225"/>
      <c r="Q289" s="225"/>
      <c r="R289" s="225"/>
      <c r="S289" s="225"/>
      <c r="T289" s="226"/>
      <c r="U289" s="10"/>
      <c r="V289" s="10"/>
      <c r="W289" s="10"/>
      <c r="X289" s="10"/>
      <c r="Y289" s="10"/>
      <c r="Z289" s="10"/>
      <c r="AA289" s="10"/>
      <c r="AB289" s="10"/>
      <c r="AC289" s="10"/>
      <c r="AD289" s="10"/>
      <c r="AE289" s="10"/>
      <c r="AT289" s="227" t="s">
        <v>199</v>
      </c>
      <c r="AU289" s="227" t="s">
        <v>85</v>
      </c>
      <c r="AV289" s="10" t="s">
        <v>83</v>
      </c>
      <c r="AW289" s="10" t="s">
        <v>32</v>
      </c>
      <c r="AX289" s="10" t="s">
        <v>76</v>
      </c>
      <c r="AY289" s="227" t="s">
        <v>195</v>
      </c>
    </row>
    <row r="290" s="11" customFormat="1">
      <c r="A290" s="11"/>
      <c r="B290" s="228"/>
      <c r="C290" s="229"/>
      <c r="D290" s="213" t="s">
        <v>199</v>
      </c>
      <c r="E290" s="230" t="s">
        <v>1</v>
      </c>
      <c r="F290" s="231" t="s">
        <v>4811</v>
      </c>
      <c r="G290" s="229"/>
      <c r="H290" s="232">
        <v>100.2</v>
      </c>
      <c r="I290" s="233"/>
      <c r="J290" s="229"/>
      <c r="K290" s="229"/>
      <c r="L290" s="234"/>
      <c r="M290" s="235"/>
      <c r="N290" s="236"/>
      <c r="O290" s="236"/>
      <c r="P290" s="236"/>
      <c r="Q290" s="236"/>
      <c r="R290" s="236"/>
      <c r="S290" s="236"/>
      <c r="T290" s="237"/>
      <c r="U290" s="11"/>
      <c r="V290" s="11"/>
      <c r="W290" s="11"/>
      <c r="X290" s="11"/>
      <c r="Y290" s="11"/>
      <c r="Z290" s="11"/>
      <c r="AA290" s="11"/>
      <c r="AB290" s="11"/>
      <c r="AC290" s="11"/>
      <c r="AD290" s="11"/>
      <c r="AE290" s="11"/>
      <c r="AT290" s="238" t="s">
        <v>199</v>
      </c>
      <c r="AU290" s="238" t="s">
        <v>85</v>
      </c>
      <c r="AV290" s="11" t="s">
        <v>85</v>
      </c>
      <c r="AW290" s="11" t="s">
        <v>32</v>
      </c>
      <c r="AX290" s="11" t="s">
        <v>76</v>
      </c>
      <c r="AY290" s="238" t="s">
        <v>195</v>
      </c>
    </row>
    <row r="291" s="11" customFormat="1">
      <c r="A291" s="11"/>
      <c r="B291" s="228"/>
      <c r="C291" s="229"/>
      <c r="D291" s="213" t="s">
        <v>199</v>
      </c>
      <c r="E291" s="230" t="s">
        <v>1</v>
      </c>
      <c r="F291" s="231" t="s">
        <v>4812</v>
      </c>
      <c r="G291" s="229"/>
      <c r="H291" s="232">
        <v>17.5</v>
      </c>
      <c r="I291" s="233"/>
      <c r="J291" s="229"/>
      <c r="K291" s="229"/>
      <c r="L291" s="234"/>
      <c r="M291" s="235"/>
      <c r="N291" s="236"/>
      <c r="O291" s="236"/>
      <c r="P291" s="236"/>
      <c r="Q291" s="236"/>
      <c r="R291" s="236"/>
      <c r="S291" s="236"/>
      <c r="T291" s="237"/>
      <c r="U291" s="11"/>
      <c r="V291" s="11"/>
      <c r="W291" s="11"/>
      <c r="X291" s="11"/>
      <c r="Y291" s="11"/>
      <c r="Z291" s="11"/>
      <c r="AA291" s="11"/>
      <c r="AB291" s="11"/>
      <c r="AC291" s="11"/>
      <c r="AD291" s="11"/>
      <c r="AE291" s="11"/>
      <c r="AT291" s="238" t="s">
        <v>199</v>
      </c>
      <c r="AU291" s="238" t="s">
        <v>85</v>
      </c>
      <c r="AV291" s="11" t="s">
        <v>85</v>
      </c>
      <c r="AW291" s="11" t="s">
        <v>32</v>
      </c>
      <c r="AX291" s="11" t="s">
        <v>76</v>
      </c>
      <c r="AY291" s="238" t="s">
        <v>195</v>
      </c>
    </row>
    <row r="292" s="11" customFormat="1">
      <c r="A292" s="11"/>
      <c r="B292" s="228"/>
      <c r="C292" s="229"/>
      <c r="D292" s="213" t="s">
        <v>199</v>
      </c>
      <c r="E292" s="230" t="s">
        <v>1</v>
      </c>
      <c r="F292" s="231" t="s">
        <v>4813</v>
      </c>
      <c r="G292" s="229"/>
      <c r="H292" s="232">
        <v>6</v>
      </c>
      <c r="I292" s="233"/>
      <c r="J292" s="229"/>
      <c r="K292" s="229"/>
      <c r="L292" s="234"/>
      <c r="M292" s="235"/>
      <c r="N292" s="236"/>
      <c r="O292" s="236"/>
      <c r="P292" s="236"/>
      <c r="Q292" s="236"/>
      <c r="R292" s="236"/>
      <c r="S292" s="236"/>
      <c r="T292" s="237"/>
      <c r="U292" s="11"/>
      <c r="V292" s="11"/>
      <c r="W292" s="11"/>
      <c r="X292" s="11"/>
      <c r="Y292" s="11"/>
      <c r="Z292" s="11"/>
      <c r="AA292" s="11"/>
      <c r="AB292" s="11"/>
      <c r="AC292" s="11"/>
      <c r="AD292" s="11"/>
      <c r="AE292" s="11"/>
      <c r="AT292" s="238" t="s">
        <v>199</v>
      </c>
      <c r="AU292" s="238" t="s">
        <v>85</v>
      </c>
      <c r="AV292" s="11" t="s">
        <v>85</v>
      </c>
      <c r="AW292" s="11" t="s">
        <v>32</v>
      </c>
      <c r="AX292" s="11" t="s">
        <v>76</v>
      </c>
      <c r="AY292" s="238" t="s">
        <v>195</v>
      </c>
    </row>
    <row r="293" s="10" customFormat="1">
      <c r="A293" s="10"/>
      <c r="B293" s="218"/>
      <c r="C293" s="219"/>
      <c r="D293" s="213" t="s">
        <v>199</v>
      </c>
      <c r="E293" s="220" t="s">
        <v>1</v>
      </c>
      <c r="F293" s="221" t="s">
        <v>4801</v>
      </c>
      <c r="G293" s="219"/>
      <c r="H293" s="220" t="s">
        <v>1</v>
      </c>
      <c r="I293" s="222"/>
      <c r="J293" s="219"/>
      <c r="K293" s="219"/>
      <c r="L293" s="223"/>
      <c r="M293" s="224"/>
      <c r="N293" s="225"/>
      <c r="O293" s="225"/>
      <c r="P293" s="225"/>
      <c r="Q293" s="225"/>
      <c r="R293" s="225"/>
      <c r="S293" s="225"/>
      <c r="T293" s="226"/>
      <c r="U293" s="10"/>
      <c r="V293" s="10"/>
      <c r="W293" s="10"/>
      <c r="X293" s="10"/>
      <c r="Y293" s="10"/>
      <c r="Z293" s="10"/>
      <c r="AA293" s="10"/>
      <c r="AB293" s="10"/>
      <c r="AC293" s="10"/>
      <c r="AD293" s="10"/>
      <c r="AE293" s="10"/>
      <c r="AT293" s="227" t="s">
        <v>199</v>
      </c>
      <c r="AU293" s="227" t="s">
        <v>85</v>
      </c>
      <c r="AV293" s="10" t="s">
        <v>83</v>
      </c>
      <c r="AW293" s="10" t="s">
        <v>32</v>
      </c>
      <c r="AX293" s="10" t="s">
        <v>76</v>
      </c>
      <c r="AY293" s="227" t="s">
        <v>195</v>
      </c>
    </row>
    <row r="294" s="10" customFormat="1">
      <c r="A294" s="10"/>
      <c r="B294" s="218"/>
      <c r="C294" s="219"/>
      <c r="D294" s="213" t="s">
        <v>199</v>
      </c>
      <c r="E294" s="220" t="s">
        <v>1</v>
      </c>
      <c r="F294" s="221" t="s">
        <v>4814</v>
      </c>
      <c r="G294" s="219"/>
      <c r="H294" s="220" t="s">
        <v>1</v>
      </c>
      <c r="I294" s="222"/>
      <c r="J294" s="219"/>
      <c r="K294" s="219"/>
      <c r="L294" s="223"/>
      <c r="M294" s="224"/>
      <c r="N294" s="225"/>
      <c r="O294" s="225"/>
      <c r="P294" s="225"/>
      <c r="Q294" s="225"/>
      <c r="R294" s="225"/>
      <c r="S294" s="225"/>
      <c r="T294" s="226"/>
      <c r="U294" s="10"/>
      <c r="V294" s="10"/>
      <c r="W294" s="10"/>
      <c r="X294" s="10"/>
      <c r="Y294" s="10"/>
      <c r="Z294" s="10"/>
      <c r="AA294" s="10"/>
      <c r="AB294" s="10"/>
      <c r="AC294" s="10"/>
      <c r="AD294" s="10"/>
      <c r="AE294" s="10"/>
      <c r="AT294" s="227" t="s">
        <v>199</v>
      </c>
      <c r="AU294" s="227" t="s">
        <v>85</v>
      </c>
      <c r="AV294" s="10" t="s">
        <v>83</v>
      </c>
      <c r="AW294" s="10" t="s">
        <v>32</v>
      </c>
      <c r="AX294" s="10" t="s">
        <v>76</v>
      </c>
      <c r="AY294" s="227" t="s">
        <v>195</v>
      </c>
    </row>
    <row r="295" s="11" customFormat="1">
      <c r="A295" s="11"/>
      <c r="B295" s="228"/>
      <c r="C295" s="229"/>
      <c r="D295" s="213" t="s">
        <v>199</v>
      </c>
      <c r="E295" s="230" t="s">
        <v>1</v>
      </c>
      <c r="F295" s="231" t="s">
        <v>4815</v>
      </c>
      <c r="G295" s="229"/>
      <c r="H295" s="232">
        <v>23.940000000000001</v>
      </c>
      <c r="I295" s="233"/>
      <c r="J295" s="229"/>
      <c r="K295" s="229"/>
      <c r="L295" s="234"/>
      <c r="M295" s="235"/>
      <c r="N295" s="236"/>
      <c r="O295" s="236"/>
      <c r="P295" s="236"/>
      <c r="Q295" s="236"/>
      <c r="R295" s="236"/>
      <c r="S295" s="236"/>
      <c r="T295" s="237"/>
      <c r="U295" s="11"/>
      <c r="V295" s="11"/>
      <c r="W295" s="11"/>
      <c r="X295" s="11"/>
      <c r="Y295" s="11"/>
      <c r="Z295" s="11"/>
      <c r="AA295" s="11"/>
      <c r="AB295" s="11"/>
      <c r="AC295" s="11"/>
      <c r="AD295" s="11"/>
      <c r="AE295" s="11"/>
      <c r="AT295" s="238" t="s">
        <v>199</v>
      </c>
      <c r="AU295" s="238" t="s">
        <v>85</v>
      </c>
      <c r="AV295" s="11" t="s">
        <v>85</v>
      </c>
      <c r="AW295" s="11" t="s">
        <v>32</v>
      </c>
      <c r="AX295" s="11" t="s">
        <v>76</v>
      </c>
      <c r="AY295" s="238" t="s">
        <v>195</v>
      </c>
    </row>
    <row r="296" s="10" customFormat="1">
      <c r="A296" s="10"/>
      <c r="B296" s="218"/>
      <c r="C296" s="219"/>
      <c r="D296" s="213" t="s">
        <v>199</v>
      </c>
      <c r="E296" s="220" t="s">
        <v>1</v>
      </c>
      <c r="F296" s="221" t="s">
        <v>4805</v>
      </c>
      <c r="G296" s="219"/>
      <c r="H296" s="220" t="s">
        <v>1</v>
      </c>
      <c r="I296" s="222"/>
      <c r="J296" s="219"/>
      <c r="K296" s="219"/>
      <c r="L296" s="223"/>
      <c r="M296" s="224"/>
      <c r="N296" s="225"/>
      <c r="O296" s="225"/>
      <c r="P296" s="225"/>
      <c r="Q296" s="225"/>
      <c r="R296" s="225"/>
      <c r="S296" s="225"/>
      <c r="T296" s="226"/>
      <c r="U296" s="10"/>
      <c r="V296" s="10"/>
      <c r="W296" s="10"/>
      <c r="X296" s="10"/>
      <c r="Y296" s="10"/>
      <c r="Z296" s="10"/>
      <c r="AA296" s="10"/>
      <c r="AB296" s="10"/>
      <c r="AC296" s="10"/>
      <c r="AD296" s="10"/>
      <c r="AE296" s="10"/>
      <c r="AT296" s="227" t="s">
        <v>199</v>
      </c>
      <c r="AU296" s="227" t="s">
        <v>85</v>
      </c>
      <c r="AV296" s="10" t="s">
        <v>83</v>
      </c>
      <c r="AW296" s="10" t="s">
        <v>32</v>
      </c>
      <c r="AX296" s="10" t="s">
        <v>76</v>
      </c>
      <c r="AY296" s="227" t="s">
        <v>195</v>
      </c>
    </row>
    <row r="297" s="10" customFormat="1">
      <c r="A297" s="10"/>
      <c r="B297" s="218"/>
      <c r="C297" s="219"/>
      <c r="D297" s="213" t="s">
        <v>199</v>
      </c>
      <c r="E297" s="220" t="s">
        <v>1</v>
      </c>
      <c r="F297" s="221" t="s">
        <v>4814</v>
      </c>
      <c r="G297" s="219"/>
      <c r="H297" s="220" t="s">
        <v>1</v>
      </c>
      <c r="I297" s="222"/>
      <c r="J297" s="219"/>
      <c r="K297" s="219"/>
      <c r="L297" s="223"/>
      <c r="M297" s="224"/>
      <c r="N297" s="225"/>
      <c r="O297" s="225"/>
      <c r="P297" s="225"/>
      <c r="Q297" s="225"/>
      <c r="R297" s="225"/>
      <c r="S297" s="225"/>
      <c r="T297" s="226"/>
      <c r="U297" s="10"/>
      <c r="V297" s="10"/>
      <c r="W297" s="10"/>
      <c r="X297" s="10"/>
      <c r="Y297" s="10"/>
      <c r="Z297" s="10"/>
      <c r="AA297" s="10"/>
      <c r="AB297" s="10"/>
      <c r="AC297" s="10"/>
      <c r="AD297" s="10"/>
      <c r="AE297" s="10"/>
      <c r="AT297" s="227" t="s">
        <v>199</v>
      </c>
      <c r="AU297" s="227" t="s">
        <v>85</v>
      </c>
      <c r="AV297" s="10" t="s">
        <v>83</v>
      </c>
      <c r="AW297" s="10" t="s">
        <v>32</v>
      </c>
      <c r="AX297" s="10" t="s">
        <v>76</v>
      </c>
      <c r="AY297" s="227" t="s">
        <v>195</v>
      </c>
    </row>
    <row r="298" s="11" customFormat="1">
      <c r="A298" s="11"/>
      <c r="B298" s="228"/>
      <c r="C298" s="229"/>
      <c r="D298" s="213" t="s">
        <v>199</v>
      </c>
      <c r="E298" s="230" t="s">
        <v>1</v>
      </c>
      <c r="F298" s="231" t="s">
        <v>4816</v>
      </c>
      <c r="G298" s="229"/>
      <c r="H298" s="232">
        <v>1.8</v>
      </c>
      <c r="I298" s="233"/>
      <c r="J298" s="229"/>
      <c r="K298" s="229"/>
      <c r="L298" s="234"/>
      <c r="M298" s="235"/>
      <c r="N298" s="236"/>
      <c r="O298" s="236"/>
      <c r="P298" s="236"/>
      <c r="Q298" s="236"/>
      <c r="R298" s="236"/>
      <c r="S298" s="236"/>
      <c r="T298" s="237"/>
      <c r="U298" s="11"/>
      <c r="V298" s="11"/>
      <c r="W298" s="11"/>
      <c r="X298" s="11"/>
      <c r="Y298" s="11"/>
      <c r="Z298" s="11"/>
      <c r="AA298" s="11"/>
      <c r="AB298" s="11"/>
      <c r="AC298" s="11"/>
      <c r="AD298" s="11"/>
      <c r="AE298" s="11"/>
      <c r="AT298" s="238" t="s">
        <v>199</v>
      </c>
      <c r="AU298" s="238" t="s">
        <v>85</v>
      </c>
      <c r="AV298" s="11" t="s">
        <v>85</v>
      </c>
      <c r="AW298" s="11" t="s">
        <v>32</v>
      </c>
      <c r="AX298" s="11" t="s">
        <v>76</v>
      </c>
      <c r="AY298" s="238" t="s">
        <v>195</v>
      </c>
    </row>
    <row r="299" s="15" customFormat="1">
      <c r="A299" s="15"/>
      <c r="B299" s="287"/>
      <c r="C299" s="288"/>
      <c r="D299" s="213" t="s">
        <v>199</v>
      </c>
      <c r="E299" s="289" t="s">
        <v>1</v>
      </c>
      <c r="F299" s="290" t="s">
        <v>1422</v>
      </c>
      <c r="G299" s="288"/>
      <c r="H299" s="291">
        <v>149.44</v>
      </c>
      <c r="I299" s="292"/>
      <c r="J299" s="288"/>
      <c r="K299" s="288"/>
      <c r="L299" s="293"/>
      <c r="M299" s="294"/>
      <c r="N299" s="295"/>
      <c r="O299" s="295"/>
      <c r="P299" s="295"/>
      <c r="Q299" s="295"/>
      <c r="R299" s="295"/>
      <c r="S299" s="295"/>
      <c r="T299" s="296"/>
      <c r="U299" s="15"/>
      <c r="V299" s="15"/>
      <c r="W299" s="15"/>
      <c r="X299" s="15"/>
      <c r="Y299" s="15"/>
      <c r="Z299" s="15"/>
      <c r="AA299" s="15"/>
      <c r="AB299" s="15"/>
      <c r="AC299" s="15"/>
      <c r="AD299" s="15"/>
      <c r="AE299" s="15"/>
      <c r="AT299" s="297" t="s">
        <v>199</v>
      </c>
      <c r="AU299" s="297" t="s">
        <v>85</v>
      </c>
      <c r="AV299" s="15" t="s">
        <v>234</v>
      </c>
      <c r="AW299" s="15" t="s">
        <v>32</v>
      </c>
      <c r="AX299" s="15" t="s">
        <v>83</v>
      </c>
      <c r="AY299" s="297" t="s">
        <v>195</v>
      </c>
    </row>
    <row r="300" s="2" customFormat="1" ht="33" customHeight="1">
      <c r="A300" s="39"/>
      <c r="B300" s="40"/>
      <c r="C300" s="200" t="s">
        <v>307</v>
      </c>
      <c r="D300" s="200" t="s">
        <v>191</v>
      </c>
      <c r="E300" s="201" t="s">
        <v>4067</v>
      </c>
      <c r="F300" s="202" t="s">
        <v>4068</v>
      </c>
      <c r="G300" s="203" t="s">
        <v>1237</v>
      </c>
      <c r="H300" s="204">
        <v>120</v>
      </c>
      <c r="I300" s="205"/>
      <c r="J300" s="206">
        <f>ROUND(I300*H300,2)</f>
        <v>0</v>
      </c>
      <c r="K300" s="202" t="s">
        <v>1412</v>
      </c>
      <c r="L300" s="45"/>
      <c r="M300" s="207" t="s">
        <v>1</v>
      </c>
      <c r="N300" s="208" t="s">
        <v>41</v>
      </c>
      <c r="O300" s="92"/>
      <c r="P300" s="209">
        <f>O300*H300</f>
        <v>0</v>
      </c>
      <c r="Q300" s="209">
        <v>0</v>
      </c>
      <c r="R300" s="209">
        <f>Q300*H300</f>
        <v>0</v>
      </c>
      <c r="S300" s="209">
        <v>0</v>
      </c>
      <c r="T300" s="210">
        <f>S300*H300</f>
        <v>0</v>
      </c>
      <c r="U300" s="39"/>
      <c r="V300" s="39"/>
      <c r="W300" s="39"/>
      <c r="X300" s="39"/>
      <c r="Y300" s="39"/>
      <c r="Z300" s="39"/>
      <c r="AA300" s="39"/>
      <c r="AB300" s="39"/>
      <c r="AC300" s="39"/>
      <c r="AD300" s="39"/>
      <c r="AE300" s="39"/>
      <c r="AR300" s="211" t="s">
        <v>234</v>
      </c>
      <c r="AT300" s="211" t="s">
        <v>191</v>
      </c>
      <c r="AU300" s="211" t="s">
        <v>85</v>
      </c>
      <c r="AY300" s="18" t="s">
        <v>195</v>
      </c>
      <c r="BE300" s="212">
        <f>IF(N300="základní",J300,0)</f>
        <v>0</v>
      </c>
      <c r="BF300" s="212">
        <f>IF(N300="snížená",J300,0)</f>
        <v>0</v>
      </c>
      <c r="BG300" s="212">
        <f>IF(N300="zákl. přenesená",J300,0)</f>
        <v>0</v>
      </c>
      <c r="BH300" s="212">
        <f>IF(N300="sníž. přenesená",J300,0)</f>
        <v>0</v>
      </c>
      <c r="BI300" s="212">
        <f>IF(N300="nulová",J300,0)</f>
        <v>0</v>
      </c>
      <c r="BJ300" s="18" t="s">
        <v>83</v>
      </c>
      <c r="BK300" s="212">
        <f>ROUND(I300*H300,2)</f>
        <v>0</v>
      </c>
      <c r="BL300" s="18" t="s">
        <v>234</v>
      </c>
      <c r="BM300" s="211" t="s">
        <v>4817</v>
      </c>
    </row>
    <row r="301" s="10" customFormat="1">
      <c r="A301" s="10"/>
      <c r="B301" s="218"/>
      <c r="C301" s="219"/>
      <c r="D301" s="213" t="s">
        <v>199</v>
      </c>
      <c r="E301" s="220" t="s">
        <v>1</v>
      </c>
      <c r="F301" s="221" t="s">
        <v>4818</v>
      </c>
      <c r="G301" s="219"/>
      <c r="H301" s="220" t="s">
        <v>1</v>
      </c>
      <c r="I301" s="222"/>
      <c r="J301" s="219"/>
      <c r="K301" s="219"/>
      <c r="L301" s="223"/>
      <c r="M301" s="224"/>
      <c r="N301" s="225"/>
      <c r="O301" s="225"/>
      <c r="P301" s="225"/>
      <c r="Q301" s="225"/>
      <c r="R301" s="225"/>
      <c r="S301" s="225"/>
      <c r="T301" s="226"/>
      <c r="U301" s="10"/>
      <c r="V301" s="10"/>
      <c r="W301" s="10"/>
      <c r="X301" s="10"/>
      <c r="Y301" s="10"/>
      <c r="Z301" s="10"/>
      <c r="AA301" s="10"/>
      <c r="AB301" s="10"/>
      <c r="AC301" s="10"/>
      <c r="AD301" s="10"/>
      <c r="AE301" s="10"/>
      <c r="AT301" s="227" t="s">
        <v>199</v>
      </c>
      <c r="AU301" s="227" t="s">
        <v>85</v>
      </c>
      <c r="AV301" s="10" t="s">
        <v>83</v>
      </c>
      <c r="AW301" s="10" t="s">
        <v>32</v>
      </c>
      <c r="AX301" s="10" t="s">
        <v>76</v>
      </c>
      <c r="AY301" s="227" t="s">
        <v>195</v>
      </c>
    </row>
    <row r="302" s="11" customFormat="1">
      <c r="A302" s="11"/>
      <c r="B302" s="228"/>
      <c r="C302" s="229"/>
      <c r="D302" s="213" t="s">
        <v>199</v>
      </c>
      <c r="E302" s="230" t="s">
        <v>1</v>
      </c>
      <c r="F302" s="231" t="s">
        <v>4071</v>
      </c>
      <c r="G302" s="229"/>
      <c r="H302" s="232">
        <v>80</v>
      </c>
      <c r="I302" s="233"/>
      <c r="J302" s="229"/>
      <c r="K302" s="229"/>
      <c r="L302" s="234"/>
      <c r="M302" s="235"/>
      <c r="N302" s="236"/>
      <c r="O302" s="236"/>
      <c r="P302" s="236"/>
      <c r="Q302" s="236"/>
      <c r="R302" s="236"/>
      <c r="S302" s="236"/>
      <c r="T302" s="237"/>
      <c r="U302" s="11"/>
      <c r="V302" s="11"/>
      <c r="W302" s="11"/>
      <c r="X302" s="11"/>
      <c r="Y302" s="11"/>
      <c r="Z302" s="11"/>
      <c r="AA302" s="11"/>
      <c r="AB302" s="11"/>
      <c r="AC302" s="11"/>
      <c r="AD302" s="11"/>
      <c r="AE302" s="11"/>
      <c r="AT302" s="238" t="s">
        <v>199</v>
      </c>
      <c r="AU302" s="238" t="s">
        <v>85</v>
      </c>
      <c r="AV302" s="11" t="s">
        <v>85</v>
      </c>
      <c r="AW302" s="11" t="s">
        <v>32</v>
      </c>
      <c r="AX302" s="11" t="s">
        <v>76</v>
      </c>
      <c r="AY302" s="238" t="s">
        <v>195</v>
      </c>
    </row>
    <row r="303" s="11" customFormat="1">
      <c r="A303" s="11"/>
      <c r="B303" s="228"/>
      <c r="C303" s="229"/>
      <c r="D303" s="213" t="s">
        <v>199</v>
      </c>
      <c r="E303" s="230" t="s">
        <v>1</v>
      </c>
      <c r="F303" s="231" t="s">
        <v>4072</v>
      </c>
      <c r="G303" s="229"/>
      <c r="H303" s="232">
        <v>40</v>
      </c>
      <c r="I303" s="233"/>
      <c r="J303" s="229"/>
      <c r="K303" s="229"/>
      <c r="L303" s="234"/>
      <c r="M303" s="235"/>
      <c r="N303" s="236"/>
      <c r="O303" s="236"/>
      <c r="P303" s="236"/>
      <c r="Q303" s="236"/>
      <c r="R303" s="236"/>
      <c r="S303" s="236"/>
      <c r="T303" s="237"/>
      <c r="U303" s="11"/>
      <c r="V303" s="11"/>
      <c r="W303" s="11"/>
      <c r="X303" s="11"/>
      <c r="Y303" s="11"/>
      <c r="Z303" s="11"/>
      <c r="AA303" s="11"/>
      <c r="AB303" s="11"/>
      <c r="AC303" s="11"/>
      <c r="AD303" s="11"/>
      <c r="AE303" s="11"/>
      <c r="AT303" s="238" t="s">
        <v>199</v>
      </c>
      <c r="AU303" s="238" t="s">
        <v>85</v>
      </c>
      <c r="AV303" s="11" t="s">
        <v>85</v>
      </c>
      <c r="AW303" s="11" t="s">
        <v>32</v>
      </c>
      <c r="AX303" s="11" t="s">
        <v>76</v>
      </c>
      <c r="AY303" s="238" t="s">
        <v>195</v>
      </c>
    </row>
    <row r="304" s="15" customFormat="1">
      <c r="A304" s="15"/>
      <c r="B304" s="287"/>
      <c r="C304" s="288"/>
      <c r="D304" s="213" t="s">
        <v>199</v>
      </c>
      <c r="E304" s="289" t="s">
        <v>1</v>
      </c>
      <c r="F304" s="290" t="s">
        <v>1422</v>
      </c>
      <c r="G304" s="288"/>
      <c r="H304" s="291">
        <v>120</v>
      </c>
      <c r="I304" s="292"/>
      <c r="J304" s="288"/>
      <c r="K304" s="288"/>
      <c r="L304" s="293"/>
      <c r="M304" s="294"/>
      <c r="N304" s="295"/>
      <c r="O304" s="295"/>
      <c r="P304" s="295"/>
      <c r="Q304" s="295"/>
      <c r="R304" s="295"/>
      <c r="S304" s="295"/>
      <c r="T304" s="296"/>
      <c r="U304" s="15"/>
      <c r="V304" s="15"/>
      <c r="W304" s="15"/>
      <c r="X304" s="15"/>
      <c r="Y304" s="15"/>
      <c r="Z304" s="15"/>
      <c r="AA304" s="15"/>
      <c r="AB304" s="15"/>
      <c r="AC304" s="15"/>
      <c r="AD304" s="15"/>
      <c r="AE304" s="15"/>
      <c r="AT304" s="297" t="s">
        <v>199</v>
      </c>
      <c r="AU304" s="297" t="s">
        <v>85</v>
      </c>
      <c r="AV304" s="15" t="s">
        <v>234</v>
      </c>
      <c r="AW304" s="15" t="s">
        <v>32</v>
      </c>
      <c r="AX304" s="15" t="s">
        <v>83</v>
      </c>
      <c r="AY304" s="297" t="s">
        <v>195</v>
      </c>
    </row>
    <row r="305" s="2" customFormat="1" ht="33" customHeight="1">
      <c r="A305" s="39"/>
      <c r="B305" s="40"/>
      <c r="C305" s="200" t="s">
        <v>311</v>
      </c>
      <c r="D305" s="200" t="s">
        <v>191</v>
      </c>
      <c r="E305" s="201" t="s">
        <v>4819</v>
      </c>
      <c r="F305" s="202" t="s">
        <v>4820</v>
      </c>
      <c r="G305" s="203" t="s">
        <v>1237</v>
      </c>
      <c r="H305" s="204">
        <v>216.08500000000001</v>
      </c>
      <c r="I305" s="205"/>
      <c r="J305" s="206">
        <f>ROUND(I305*H305,2)</f>
        <v>0</v>
      </c>
      <c r="K305" s="202" t="s">
        <v>1412</v>
      </c>
      <c r="L305" s="45"/>
      <c r="M305" s="207" t="s">
        <v>1</v>
      </c>
      <c r="N305" s="208" t="s">
        <v>41</v>
      </c>
      <c r="O305" s="92"/>
      <c r="P305" s="209">
        <f>O305*H305</f>
        <v>0</v>
      </c>
      <c r="Q305" s="209">
        <v>0</v>
      </c>
      <c r="R305" s="209">
        <f>Q305*H305</f>
        <v>0</v>
      </c>
      <c r="S305" s="209">
        <v>0</v>
      </c>
      <c r="T305" s="210">
        <f>S305*H305</f>
        <v>0</v>
      </c>
      <c r="U305" s="39"/>
      <c r="V305" s="39"/>
      <c r="W305" s="39"/>
      <c r="X305" s="39"/>
      <c r="Y305" s="39"/>
      <c r="Z305" s="39"/>
      <c r="AA305" s="39"/>
      <c r="AB305" s="39"/>
      <c r="AC305" s="39"/>
      <c r="AD305" s="39"/>
      <c r="AE305" s="39"/>
      <c r="AR305" s="211" t="s">
        <v>234</v>
      </c>
      <c r="AT305" s="211" t="s">
        <v>191</v>
      </c>
      <c r="AU305" s="211" t="s">
        <v>85</v>
      </c>
      <c r="AY305" s="18" t="s">
        <v>195</v>
      </c>
      <c r="BE305" s="212">
        <f>IF(N305="základní",J305,0)</f>
        <v>0</v>
      </c>
      <c r="BF305" s="212">
        <f>IF(N305="snížená",J305,0)</f>
        <v>0</v>
      </c>
      <c r="BG305" s="212">
        <f>IF(N305="zákl. přenesená",J305,0)</f>
        <v>0</v>
      </c>
      <c r="BH305" s="212">
        <f>IF(N305="sníž. přenesená",J305,0)</f>
        <v>0</v>
      </c>
      <c r="BI305" s="212">
        <f>IF(N305="nulová",J305,0)</f>
        <v>0</v>
      </c>
      <c r="BJ305" s="18" t="s">
        <v>83</v>
      </c>
      <c r="BK305" s="212">
        <f>ROUND(I305*H305,2)</f>
        <v>0</v>
      </c>
      <c r="BL305" s="18" t="s">
        <v>234</v>
      </c>
      <c r="BM305" s="211" t="s">
        <v>4821</v>
      </c>
    </row>
    <row r="306" s="10" customFormat="1">
      <c r="A306" s="10"/>
      <c r="B306" s="218"/>
      <c r="C306" s="219"/>
      <c r="D306" s="213" t="s">
        <v>199</v>
      </c>
      <c r="E306" s="220" t="s">
        <v>1</v>
      </c>
      <c r="F306" s="221" t="s">
        <v>4737</v>
      </c>
      <c r="G306" s="219"/>
      <c r="H306" s="220" t="s">
        <v>1</v>
      </c>
      <c r="I306" s="222"/>
      <c r="J306" s="219"/>
      <c r="K306" s="219"/>
      <c r="L306" s="223"/>
      <c r="M306" s="224"/>
      <c r="N306" s="225"/>
      <c r="O306" s="225"/>
      <c r="P306" s="225"/>
      <c r="Q306" s="225"/>
      <c r="R306" s="225"/>
      <c r="S306" s="225"/>
      <c r="T306" s="226"/>
      <c r="U306" s="10"/>
      <c r="V306" s="10"/>
      <c r="W306" s="10"/>
      <c r="X306" s="10"/>
      <c r="Y306" s="10"/>
      <c r="Z306" s="10"/>
      <c r="AA306" s="10"/>
      <c r="AB306" s="10"/>
      <c r="AC306" s="10"/>
      <c r="AD306" s="10"/>
      <c r="AE306" s="10"/>
      <c r="AT306" s="227" t="s">
        <v>199</v>
      </c>
      <c r="AU306" s="227" t="s">
        <v>85</v>
      </c>
      <c r="AV306" s="10" t="s">
        <v>83</v>
      </c>
      <c r="AW306" s="10" t="s">
        <v>32</v>
      </c>
      <c r="AX306" s="10" t="s">
        <v>76</v>
      </c>
      <c r="AY306" s="227" t="s">
        <v>195</v>
      </c>
    </row>
    <row r="307" s="10" customFormat="1">
      <c r="A307" s="10"/>
      <c r="B307" s="218"/>
      <c r="C307" s="219"/>
      <c r="D307" s="213" t="s">
        <v>199</v>
      </c>
      <c r="E307" s="220" t="s">
        <v>1</v>
      </c>
      <c r="F307" s="221" t="s">
        <v>4822</v>
      </c>
      <c r="G307" s="219"/>
      <c r="H307" s="220" t="s">
        <v>1</v>
      </c>
      <c r="I307" s="222"/>
      <c r="J307" s="219"/>
      <c r="K307" s="219"/>
      <c r="L307" s="223"/>
      <c r="M307" s="224"/>
      <c r="N307" s="225"/>
      <c r="O307" s="225"/>
      <c r="P307" s="225"/>
      <c r="Q307" s="225"/>
      <c r="R307" s="225"/>
      <c r="S307" s="225"/>
      <c r="T307" s="226"/>
      <c r="U307" s="10"/>
      <c r="V307" s="10"/>
      <c r="W307" s="10"/>
      <c r="X307" s="10"/>
      <c r="Y307" s="10"/>
      <c r="Z307" s="10"/>
      <c r="AA307" s="10"/>
      <c r="AB307" s="10"/>
      <c r="AC307" s="10"/>
      <c r="AD307" s="10"/>
      <c r="AE307" s="10"/>
      <c r="AT307" s="227" t="s">
        <v>199</v>
      </c>
      <c r="AU307" s="227" t="s">
        <v>85</v>
      </c>
      <c r="AV307" s="10" t="s">
        <v>83</v>
      </c>
      <c r="AW307" s="10" t="s">
        <v>32</v>
      </c>
      <c r="AX307" s="10" t="s">
        <v>76</v>
      </c>
      <c r="AY307" s="227" t="s">
        <v>195</v>
      </c>
    </row>
    <row r="308" s="11" customFormat="1">
      <c r="A308" s="11"/>
      <c r="B308" s="228"/>
      <c r="C308" s="229"/>
      <c r="D308" s="213" t="s">
        <v>199</v>
      </c>
      <c r="E308" s="230" t="s">
        <v>1</v>
      </c>
      <c r="F308" s="231" t="s">
        <v>4823</v>
      </c>
      <c r="G308" s="229"/>
      <c r="H308" s="232">
        <v>247.494</v>
      </c>
      <c r="I308" s="233"/>
      <c r="J308" s="229"/>
      <c r="K308" s="229"/>
      <c r="L308" s="234"/>
      <c r="M308" s="235"/>
      <c r="N308" s="236"/>
      <c r="O308" s="236"/>
      <c r="P308" s="236"/>
      <c r="Q308" s="236"/>
      <c r="R308" s="236"/>
      <c r="S308" s="236"/>
      <c r="T308" s="237"/>
      <c r="U308" s="11"/>
      <c r="V308" s="11"/>
      <c r="W308" s="11"/>
      <c r="X308" s="11"/>
      <c r="Y308" s="11"/>
      <c r="Z308" s="11"/>
      <c r="AA308" s="11"/>
      <c r="AB308" s="11"/>
      <c r="AC308" s="11"/>
      <c r="AD308" s="11"/>
      <c r="AE308" s="11"/>
      <c r="AT308" s="238" t="s">
        <v>199</v>
      </c>
      <c r="AU308" s="238" t="s">
        <v>85</v>
      </c>
      <c r="AV308" s="11" t="s">
        <v>85</v>
      </c>
      <c r="AW308" s="11" t="s">
        <v>32</v>
      </c>
      <c r="AX308" s="11" t="s">
        <v>76</v>
      </c>
      <c r="AY308" s="238" t="s">
        <v>195</v>
      </c>
    </row>
    <row r="309" s="11" customFormat="1">
      <c r="A309" s="11"/>
      <c r="B309" s="228"/>
      <c r="C309" s="229"/>
      <c r="D309" s="213" t="s">
        <v>199</v>
      </c>
      <c r="E309" s="230" t="s">
        <v>1</v>
      </c>
      <c r="F309" s="231" t="s">
        <v>4824</v>
      </c>
      <c r="G309" s="229"/>
      <c r="H309" s="232">
        <v>16.145</v>
      </c>
      <c r="I309" s="233"/>
      <c r="J309" s="229"/>
      <c r="K309" s="229"/>
      <c r="L309" s="234"/>
      <c r="M309" s="235"/>
      <c r="N309" s="236"/>
      <c r="O309" s="236"/>
      <c r="P309" s="236"/>
      <c r="Q309" s="236"/>
      <c r="R309" s="236"/>
      <c r="S309" s="236"/>
      <c r="T309" s="237"/>
      <c r="U309" s="11"/>
      <c r="V309" s="11"/>
      <c r="W309" s="11"/>
      <c r="X309" s="11"/>
      <c r="Y309" s="11"/>
      <c r="Z309" s="11"/>
      <c r="AA309" s="11"/>
      <c r="AB309" s="11"/>
      <c r="AC309" s="11"/>
      <c r="AD309" s="11"/>
      <c r="AE309" s="11"/>
      <c r="AT309" s="238" t="s">
        <v>199</v>
      </c>
      <c r="AU309" s="238" t="s">
        <v>85</v>
      </c>
      <c r="AV309" s="11" t="s">
        <v>85</v>
      </c>
      <c r="AW309" s="11" t="s">
        <v>32</v>
      </c>
      <c r="AX309" s="11" t="s">
        <v>76</v>
      </c>
      <c r="AY309" s="238" t="s">
        <v>195</v>
      </c>
    </row>
    <row r="310" s="11" customFormat="1">
      <c r="A310" s="11"/>
      <c r="B310" s="228"/>
      <c r="C310" s="229"/>
      <c r="D310" s="213" t="s">
        <v>199</v>
      </c>
      <c r="E310" s="230" t="s">
        <v>1</v>
      </c>
      <c r="F310" s="231" t="s">
        <v>4825</v>
      </c>
      <c r="G310" s="229"/>
      <c r="H310" s="232">
        <v>49</v>
      </c>
      <c r="I310" s="233"/>
      <c r="J310" s="229"/>
      <c r="K310" s="229"/>
      <c r="L310" s="234"/>
      <c r="M310" s="235"/>
      <c r="N310" s="236"/>
      <c r="O310" s="236"/>
      <c r="P310" s="236"/>
      <c r="Q310" s="236"/>
      <c r="R310" s="236"/>
      <c r="S310" s="236"/>
      <c r="T310" s="237"/>
      <c r="U310" s="11"/>
      <c r="V310" s="11"/>
      <c r="W310" s="11"/>
      <c r="X310" s="11"/>
      <c r="Y310" s="11"/>
      <c r="Z310" s="11"/>
      <c r="AA310" s="11"/>
      <c r="AB310" s="11"/>
      <c r="AC310" s="11"/>
      <c r="AD310" s="11"/>
      <c r="AE310" s="11"/>
      <c r="AT310" s="238" t="s">
        <v>199</v>
      </c>
      <c r="AU310" s="238" t="s">
        <v>85</v>
      </c>
      <c r="AV310" s="11" t="s">
        <v>85</v>
      </c>
      <c r="AW310" s="11" t="s">
        <v>32</v>
      </c>
      <c r="AX310" s="11" t="s">
        <v>76</v>
      </c>
      <c r="AY310" s="238" t="s">
        <v>195</v>
      </c>
    </row>
    <row r="311" s="11" customFormat="1">
      <c r="A311" s="11"/>
      <c r="B311" s="228"/>
      <c r="C311" s="229"/>
      <c r="D311" s="213" t="s">
        <v>199</v>
      </c>
      <c r="E311" s="230" t="s">
        <v>1</v>
      </c>
      <c r="F311" s="231" t="s">
        <v>4826</v>
      </c>
      <c r="G311" s="229"/>
      <c r="H311" s="232">
        <v>19.800000000000001</v>
      </c>
      <c r="I311" s="233"/>
      <c r="J311" s="229"/>
      <c r="K311" s="229"/>
      <c r="L311" s="234"/>
      <c r="M311" s="235"/>
      <c r="N311" s="236"/>
      <c r="O311" s="236"/>
      <c r="P311" s="236"/>
      <c r="Q311" s="236"/>
      <c r="R311" s="236"/>
      <c r="S311" s="236"/>
      <c r="T311" s="237"/>
      <c r="U311" s="11"/>
      <c r="V311" s="11"/>
      <c r="W311" s="11"/>
      <c r="X311" s="11"/>
      <c r="Y311" s="11"/>
      <c r="Z311" s="11"/>
      <c r="AA311" s="11"/>
      <c r="AB311" s="11"/>
      <c r="AC311" s="11"/>
      <c r="AD311" s="11"/>
      <c r="AE311" s="11"/>
      <c r="AT311" s="238" t="s">
        <v>199</v>
      </c>
      <c r="AU311" s="238" t="s">
        <v>85</v>
      </c>
      <c r="AV311" s="11" t="s">
        <v>85</v>
      </c>
      <c r="AW311" s="11" t="s">
        <v>32</v>
      </c>
      <c r="AX311" s="11" t="s">
        <v>76</v>
      </c>
      <c r="AY311" s="238" t="s">
        <v>195</v>
      </c>
    </row>
    <row r="312" s="15" customFormat="1">
      <c r="A312" s="15"/>
      <c r="B312" s="287"/>
      <c r="C312" s="288"/>
      <c r="D312" s="213" t="s">
        <v>199</v>
      </c>
      <c r="E312" s="289" t="s">
        <v>1</v>
      </c>
      <c r="F312" s="290" t="s">
        <v>1422</v>
      </c>
      <c r="G312" s="288"/>
      <c r="H312" s="291">
        <v>332.43900000000002</v>
      </c>
      <c r="I312" s="292"/>
      <c r="J312" s="288"/>
      <c r="K312" s="288"/>
      <c r="L312" s="293"/>
      <c r="M312" s="294"/>
      <c r="N312" s="295"/>
      <c r="O312" s="295"/>
      <c r="P312" s="295"/>
      <c r="Q312" s="295"/>
      <c r="R312" s="295"/>
      <c r="S312" s="295"/>
      <c r="T312" s="296"/>
      <c r="U312" s="15"/>
      <c r="V312" s="15"/>
      <c r="W312" s="15"/>
      <c r="X312" s="15"/>
      <c r="Y312" s="15"/>
      <c r="Z312" s="15"/>
      <c r="AA312" s="15"/>
      <c r="AB312" s="15"/>
      <c r="AC312" s="15"/>
      <c r="AD312" s="15"/>
      <c r="AE312" s="15"/>
      <c r="AT312" s="297" t="s">
        <v>199</v>
      </c>
      <c r="AU312" s="297" t="s">
        <v>85</v>
      </c>
      <c r="AV312" s="15" t="s">
        <v>234</v>
      </c>
      <c r="AW312" s="15" t="s">
        <v>32</v>
      </c>
      <c r="AX312" s="15" t="s">
        <v>76</v>
      </c>
      <c r="AY312" s="297" t="s">
        <v>195</v>
      </c>
    </row>
    <row r="313" s="10" customFormat="1">
      <c r="A313" s="10"/>
      <c r="B313" s="218"/>
      <c r="C313" s="219"/>
      <c r="D313" s="213" t="s">
        <v>199</v>
      </c>
      <c r="E313" s="220" t="s">
        <v>1</v>
      </c>
      <c r="F313" s="221" t="s">
        <v>4827</v>
      </c>
      <c r="G313" s="219"/>
      <c r="H313" s="220" t="s">
        <v>1</v>
      </c>
      <c r="I313" s="222"/>
      <c r="J313" s="219"/>
      <c r="K313" s="219"/>
      <c r="L313" s="223"/>
      <c r="M313" s="224"/>
      <c r="N313" s="225"/>
      <c r="O313" s="225"/>
      <c r="P313" s="225"/>
      <c r="Q313" s="225"/>
      <c r="R313" s="225"/>
      <c r="S313" s="225"/>
      <c r="T313" s="226"/>
      <c r="U313" s="10"/>
      <c r="V313" s="10"/>
      <c r="W313" s="10"/>
      <c r="X313" s="10"/>
      <c r="Y313" s="10"/>
      <c r="Z313" s="10"/>
      <c r="AA313" s="10"/>
      <c r="AB313" s="10"/>
      <c r="AC313" s="10"/>
      <c r="AD313" s="10"/>
      <c r="AE313" s="10"/>
      <c r="AT313" s="227" t="s">
        <v>199</v>
      </c>
      <c r="AU313" s="227" t="s">
        <v>85</v>
      </c>
      <c r="AV313" s="10" t="s">
        <v>83</v>
      </c>
      <c r="AW313" s="10" t="s">
        <v>32</v>
      </c>
      <c r="AX313" s="10" t="s">
        <v>76</v>
      </c>
      <c r="AY313" s="227" t="s">
        <v>195</v>
      </c>
    </row>
    <row r="314" s="11" customFormat="1">
      <c r="A314" s="11"/>
      <c r="B314" s="228"/>
      <c r="C314" s="229"/>
      <c r="D314" s="213" t="s">
        <v>199</v>
      </c>
      <c r="E314" s="230" t="s">
        <v>1</v>
      </c>
      <c r="F314" s="231" t="s">
        <v>4828</v>
      </c>
      <c r="G314" s="229"/>
      <c r="H314" s="232">
        <v>216.08500000000001</v>
      </c>
      <c r="I314" s="233"/>
      <c r="J314" s="229"/>
      <c r="K314" s="229"/>
      <c r="L314" s="234"/>
      <c r="M314" s="235"/>
      <c r="N314" s="236"/>
      <c r="O314" s="236"/>
      <c r="P314" s="236"/>
      <c r="Q314" s="236"/>
      <c r="R314" s="236"/>
      <c r="S314" s="236"/>
      <c r="T314" s="237"/>
      <c r="U314" s="11"/>
      <c r="V314" s="11"/>
      <c r="W314" s="11"/>
      <c r="X314" s="11"/>
      <c r="Y314" s="11"/>
      <c r="Z314" s="11"/>
      <c r="AA314" s="11"/>
      <c r="AB314" s="11"/>
      <c r="AC314" s="11"/>
      <c r="AD314" s="11"/>
      <c r="AE314" s="11"/>
      <c r="AT314" s="238" t="s">
        <v>199</v>
      </c>
      <c r="AU314" s="238" t="s">
        <v>85</v>
      </c>
      <c r="AV314" s="11" t="s">
        <v>85</v>
      </c>
      <c r="AW314" s="11" t="s">
        <v>32</v>
      </c>
      <c r="AX314" s="11" t="s">
        <v>83</v>
      </c>
      <c r="AY314" s="238" t="s">
        <v>195</v>
      </c>
    </row>
    <row r="315" s="2" customFormat="1" ht="33" customHeight="1">
      <c r="A315" s="39"/>
      <c r="B315" s="40"/>
      <c r="C315" s="200" t="s">
        <v>315</v>
      </c>
      <c r="D315" s="200" t="s">
        <v>191</v>
      </c>
      <c r="E315" s="201" t="s">
        <v>4819</v>
      </c>
      <c r="F315" s="202" t="s">
        <v>4820</v>
      </c>
      <c r="G315" s="203" t="s">
        <v>1237</v>
      </c>
      <c r="H315" s="204">
        <v>129.024</v>
      </c>
      <c r="I315" s="205"/>
      <c r="J315" s="206">
        <f>ROUND(I315*H315,2)</f>
        <v>0</v>
      </c>
      <c r="K315" s="202" t="s">
        <v>1412</v>
      </c>
      <c r="L315" s="45"/>
      <c r="M315" s="207" t="s">
        <v>1</v>
      </c>
      <c r="N315" s="208" t="s">
        <v>41</v>
      </c>
      <c r="O315" s="92"/>
      <c r="P315" s="209">
        <f>O315*H315</f>
        <v>0</v>
      </c>
      <c r="Q315" s="209">
        <v>0</v>
      </c>
      <c r="R315" s="209">
        <f>Q315*H315</f>
        <v>0</v>
      </c>
      <c r="S315" s="209">
        <v>0</v>
      </c>
      <c r="T315" s="210">
        <f>S315*H315</f>
        <v>0</v>
      </c>
      <c r="U315" s="39"/>
      <c r="V315" s="39"/>
      <c r="W315" s="39"/>
      <c r="X315" s="39"/>
      <c r="Y315" s="39"/>
      <c r="Z315" s="39"/>
      <c r="AA315" s="39"/>
      <c r="AB315" s="39"/>
      <c r="AC315" s="39"/>
      <c r="AD315" s="39"/>
      <c r="AE315" s="39"/>
      <c r="AR315" s="211" t="s">
        <v>234</v>
      </c>
      <c r="AT315" s="211" t="s">
        <v>191</v>
      </c>
      <c r="AU315" s="211" t="s">
        <v>85</v>
      </c>
      <c r="AY315" s="18" t="s">
        <v>195</v>
      </c>
      <c r="BE315" s="212">
        <f>IF(N315="základní",J315,0)</f>
        <v>0</v>
      </c>
      <c r="BF315" s="212">
        <f>IF(N315="snížená",J315,0)</f>
        <v>0</v>
      </c>
      <c r="BG315" s="212">
        <f>IF(N315="zákl. přenesená",J315,0)</f>
        <v>0</v>
      </c>
      <c r="BH315" s="212">
        <f>IF(N315="sníž. přenesená",J315,0)</f>
        <v>0</v>
      </c>
      <c r="BI315" s="212">
        <f>IF(N315="nulová",J315,0)</f>
        <v>0</v>
      </c>
      <c r="BJ315" s="18" t="s">
        <v>83</v>
      </c>
      <c r="BK315" s="212">
        <f>ROUND(I315*H315,2)</f>
        <v>0</v>
      </c>
      <c r="BL315" s="18" t="s">
        <v>234</v>
      </c>
      <c r="BM315" s="211" t="s">
        <v>4829</v>
      </c>
    </row>
    <row r="316" s="10" customFormat="1">
      <c r="A316" s="10"/>
      <c r="B316" s="218"/>
      <c r="C316" s="219"/>
      <c r="D316" s="213" t="s">
        <v>199</v>
      </c>
      <c r="E316" s="220" t="s">
        <v>1</v>
      </c>
      <c r="F316" s="221" t="s">
        <v>4737</v>
      </c>
      <c r="G316" s="219"/>
      <c r="H316" s="220" t="s">
        <v>1</v>
      </c>
      <c r="I316" s="222"/>
      <c r="J316" s="219"/>
      <c r="K316" s="219"/>
      <c r="L316" s="223"/>
      <c r="M316" s="224"/>
      <c r="N316" s="225"/>
      <c r="O316" s="225"/>
      <c r="P316" s="225"/>
      <c r="Q316" s="225"/>
      <c r="R316" s="225"/>
      <c r="S316" s="225"/>
      <c r="T316" s="226"/>
      <c r="U316" s="10"/>
      <c r="V316" s="10"/>
      <c r="W316" s="10"/>
      <c r="X316" s="10"/>
      <c r="Y316" s="10"/>
      <c r="Z316" s="10"/>
      <c r="AA316" s="10"/>
      <c r="AB316" s="10"/>
      <c r="AC316" s="10"/>
      <c r="AD316" s="10"/>
      <c r="AE316" s="10"/>
      <c r="AT316" s="227" t="s">
        <v>199</v>
      </c>
      <c r="AU316" s="227" t="s">
        <v>85</v>
      </c>
      <c r="AV316" s="10" t="s">
        <v>83</v>
      </c>
      <c r="AW316" s="10" t="s">
        <v>32</v>
      </c>
      <c r="AX316" s="10" t="s">
        <v>76</v>
      </c>
      <c r="AY316" s="227" t="s">
        <v>195</v>
      </c>
    </row>
    <row r="317" s="10" customFormat="1">
      <c r="A317" s="10"/>
      <c r="B317" s="218"/>
      <c r="C317" s="219"/>
      <c r="D317" s="213" t="s">
        <v>199</v>
      </c>
      <c r="E317" s="220" t="s">
        <v>1</v>
      </c>
      <c r="F317" s="221" t="s">
        <v>4830</v>
      </c>
      <c r="G317" s="219"/>
      <c r="H317" s="220" t="s">
        <v>1</v>
      </c>
      <c r="I317" s="222"/>
      <c r="J317" s="219"/>
      <c r="K317" s="219"/>
      <c r="L317" s="223"/>
      <c r="M317" s="224"/>
      <c r="N317" s="225"/>
      <c r="O317" s="225"/>
      <c r="P317" s="225"/>
      <c r="Q317" s="225"/>
      <c r="R317" s="225"/>
      <c r="S317" s="225"/>
      <c r="T317" s="226"/>
      <c r="U317" s="10"/>
      <c r="V317" s="10"/>
      <c r="W317" s="10"/>
      <c r="X317" s="10"/>
      <c r="Y317" s="10"/>
      <c r="Z317" s="10"/>
      <c r="AA317" s="10"/>
      <c r="AB317" s="10"/>
      <c r="AC317" s="10"/>
      <c r="AD317" s="10"/>
      <c r="AE317" s="10"/>
      <c r="AT317" s="227" t="s">
        <v>199</v>
      </c>
      <c r="AU317" s="227" t="s">
        <v>85</v>
      </c>
      <c r="AV317" s="10" t="s">
        <v>83</v>
      </c>
      <c r="AW317" s="10" t="s">
        <v>32</v>
      </c>
      <c r="AX317" s="10" t="s">
        <v>76</v>
      </c>
      <c r="AY317" s="227" t="s">
        <v>195</v>
      </c>
    </row>
    <row r="318" s="11" customFormat="1">
      <c r="A318" s="11"/>
      <c r="B318" s="228"/>
      <c r="C318" s="229"/>
      <c r="D318" s="213" t="s">
        <v>199</v>
      </c>
      <c r="E318" s="230" t="s">
        <v>1</v>
      </c>
      <c r="F318" s="231" t="s">
        <v>4831</v>
      </c>
      <c r="G318" s="229"/>
      <c r="H318" s="232">
        <v>45.485999999999997</v>
      </c>
      <c r="I318" s="233"/>
      <c r="J318" s="229"/>
      <c r="K318" s="229"/>
      <c r="L318" s="234"/>
      <c r="M318" s="235"/>
      <c r="N318" s="236"/>
      <c r="O318" s="236"/>
      <c r="P318" s="236"/>
      <c r="Q318" s="236"/>
      <c r="R318" s="236"/>
      <c r="S318" s="236"/>
      <c r="T318" s="237"/>
      <c r="U318" s="11"/>
      <c r="V318" s="11"/>
      <c r="W318" s="11"/>
      <c r="X318" s="11"/>
      <c r="Y318" s="11"/>
      <c r="Z318" s="11"/>
      <c r="AA318" s="11"/>
      <c r="AB318" s="11"/>
      <c r="AC318" s="11"/>
      <c r="AD318" s="11"/>
      <c r="AE318" s="11"/>
      <c r="AT318" s="238" t="s">
        <v>199</v>
      </c>
      <c r="AU318" s="238" t="s">
        <v>85</v>
      </c>
      <c r="AV318" s="11" t="s">
        <v>85</v>
      </c>
      <c r="AW318" s="11" t="s">
        <v>32</v>
      </c>
      <c r="AX318" s="11" t="s">
        <v>76</v>
      </c>
      <c r="AY318" s="238" t="s">
        <v>195</v>
      </c>
    </row>
    <row r="319" s="11" customFormat="1">
      <c r="A319" s="11"/>
      <c r="B319" s="228"/>
      <c r="C319" s="229"/>
      <c r="D319" s="213" t="s">
        <v>199</v>
      </c>
      <c r="E319" s="230" t="s">
        <v>1</v>
      </c>
      <c r="F319" s="231" t="s">
        <v>4832</v>
      </c>
      <c r="G319" s="229"/>
      <c r="H319" s="232">
        <v>182.59200000000001</v>
      </c>
      <c r="I319" s="233"/>
      <c r="J319" s="229"/>
      <c r="K319" s="229"/>
      <c r="L319" s="234"/>
      <c r="M319" s="235"/>
      <c r="N319" s="236"/>
      <c r="O319" s="236"/>
      <c r="P319" s="236"/>
      <c r="Q319" s="236"/>
      <c r="R319" s="236"/>
      <c r="S319" s="236"/>
      <c r="T319" s="237"/>
      <c r="U319" s="11"/>
      <c r="V319" s="11"/>
      <c r="W319" s="11"/>
      <c r="X319" s="11"/>
      <c r="Y319" s="11"/>
      <c r="Z319" s="11"/>
      <c r="AA319" s="11"/>
      <c r="AB319" s="11"/>
      <c r="AC319" s="11"/>
      <c r="AD319" s="11"/>
      <c r="AE319" s="11"/>
      <c r="AT319" s="238" t="s">
        <v>199</v>
      </c>
      <c r="AU319" s="238" t="s">
        <v>85</v>
      </c>
      <c r="AV319" s="11" t="s">
        <v>85</v>
      </c>
      <c r="AW319" s="11" t="s">
        <v>32</v>
      </c>
      <c r="AX319" s="11" t="s">
        <v>76</v>
      </c>
      <c r="AY319" s="238" t="s">
        <v>195</v>
      </c>
    </row>
    <row r="320" s="11" customFormat="1">
      <c r="A320" s="11"/>
      <c r="B320" s="228"/>
      <c r="C320" s="229"/>
      <c r="D320" s="213" t="s">
        <v>199</v>
      </c>
      <c r="E320" s="230" t="s">
        <v>1</v>
      </c>
      <c r="F320" s="231" t="s">
        <v>4833</v>
      </c>
      <c r="G320" s="229"/>
      <c r="H320" s="232">
        <v>29.969999999999999</v>
      </c>
      <c r="I320" s="233"/>
      <c r="J320" s="229"/>
      <c r="K320" s="229"/>
      <c r="L320" s="234"/>
      <c r="M320" s="235"/>
      <c r="N320" s="236"/>
      <c r="O320" s="236"/>
      <c r="P320" s="236"/>
      <c r="Q320" s="236"/>
      <c r="R320" s="236"/>
      <c r="S320" s="236"/>
      <c r="T320" s="237"/>
      <c r="U320" s="11"/>
      <c r="V320" s="11"/>
      <c r="W320" s="11"/>
      <c r="X320" s="11"/>
      <c r="Y320" s="11"/>
      <c r="Z320" s="11"/>
      <c r="AA320" s="11"/>
      <c r="AB320" s="11"/>
      <c r="AC320" s="11"/>
      <c r="AD320" s="11"/>
      <c r="AE320" s="11"/>
      <c r="AT320" s="238" t="s">
        <v>199</v>
      </c>
      <c r="AU320" s="238" t="s">
        <v>85</v>
      </c>
      <c r="AV320" s="11" t="s">
        <v>85</v>
      </c>
      <c r="AW320" s="11" t="s">
        <v>32</v>
      </c>
      <c r="AX320" s="11" t="s">
        <v>76</v>
      </c>
      <c r="AY320" s="238" t="s">
        <v>195</v>
      </c>
    </row>
    <row r="321" s="15" customFormat="1">
      <c r="A321" s="15"/>
      <c r="B321" s="287"/>
      <c r="C321" s="288"/>
      <c r="D321" s="213" t="s">
        <v>199</v>
      </c>
      <c r="E321" s="289" t="s">
        <v>1</v>
      </c>
      <c r="F321" s="290" t="s">
        <v>1422</v>
      </c>
      <c r="G321" s="288"/>
      <c r="H321" s="291">
        <v>258.048</v>
      </c>
      <c r="I321" s="292"/>
      <c r="J321" s="288"/>
      <c r="K321" s="288"/>
      <c r="L321" s="293"/>
      <c r="M321" s="294"/>
      <c r="N321" s="295"/>
      <c r="O321" s="295"/>
      <c r="P321" s="295"/>
      <c r="Q321" s="295"/>
      <c r="R321" s="295"/>
      <c r="S321" s="295"/>
      <c r="T321" s="296"/>
      <c r="U321" s="15"/>
      <c r="V321" s="15"/>
      <c r="W321" s="15"/>
      <c r="X321" s="15"/>
      <c r="Y321" s="15"/>
      <c r="Z321" s="15"/>
      <c r="AA321" s="15"/>
      <c r="AB321" s="15"/>
      <c r="AC321" s="15"/>
      <c r="AD321" s="15"/>
      <c r="AE321" s="15"/>
      <c r="AT321" s="297" t="s">
        <v>199</v>
      </c>
      <c r="AU321" s="297" t="s">
        <v>85</v>
      </c>
      <c r="AV321" s="15" t="s">
        <v>234</v>
      </c>
      <c r="AW321" s="15" t="s">
        <v>32</v>
      </c>
      <c r="AX321" s="15" t="s">
        <v>76</v>
      </c>
      <c r="AY321" s="297" t="s">
        <v>195</v>
      </c>
    </row>
    <row r="322" s="10" customFormat="1">
      <c r="A322" s="10"/>
      <c r="B322" s="218"/>
      <c r="C322" s="219"/>
      <c r="D322" s="213" t="s">
        <v>199</v>
      </c>
      <c r="E322" s="220" t="s">
        <v>1</v>
      </c>
      <c r="F322" s="221" t="s">
        <v>4544</v>
      </c>
      <c r="G322" s="219"/>
      <c r="H322" s="220" t="s">
        <v>1</v>
      </c>
      <c r="I322" s="222"/>
      <c r="J322" s="219"/>
      <c r="K322" s="219"/>
      <c r="L322" s="223"/>
      <c r="M322" s="224"/>
      <c r="N322" s="225"/>
      <c r="O322" s="225"/>
      <c r="P322" s="225"/>
      <c r="Q322" s="225"/>
      <c r="R322" s="225"/>
      <c r="S322" s="225"/>
      <c r="T322" s="226"/>
      <c r="U322" s="10"/>
      <c r="V322" s="10"/>
      <c r="W322" s="10"/>
      <c r="X322" s="10"/>
      <c r="Y322" s="10"/>
      <c r="Z322" s="10"/>
      <c r="AA322" s="10"/>
      <c r="AB322" s="10"/>
      <c r="AC322" s="10"/>
      <c r="AD322" s="10"/>
      <c r="AE322" s="10"/>
      <c r="AT322" s="227" t="s">
        <v>199</v>
      </c>
      <c r="AU322" s="227" t="s">
        <v>85</v>
      </c>
      <c r="AV322" s="10" t="s">
        <v>83</v>
      </c>
      <c r="AW322" s="10" t="s">
        <v>32</v>
      </c>
      <c r="AX322" s="10" t="s">
        <v>76</v>
      </c>
      <c r="AY322" s="227" t="s">
        <v>195</v>
      </c>
    </row>
    <row r="323" s="11" customFormat="1">
      <c r="A323" s="11"/>
      <c r="B323" s="228"/>
      <c r="C323" s="229"/>
      <c r="D323" s="213" t="s">
        <v>199</v>
      </c>
      <c r="E323" s="230" t="s">
        <v>1</v>
      </c>
      <c r="F323" s="231" t="s">
        <v>4834</v>
      </c>
      <c r="G323" s="229"/>
      <c r="H323" s="232">
        <v>129.024</v>
      </c>
      <c r="I323" s="233"/>
      <c r="J323" s="229"/>
      <c r="K323" s="229"/>
      <c r="L323" s="234"/>
      <c r="M323" s="235"/>
      <c r="N323" s="236"/>
      <c r="O323" s="236"/>
      <c r="P323" s="236"/>
      <c r="Q323" s="236"/>
      <c r="R323" s="236"/>
      <c r="S323" s="236"/>
      <c r="T323" s="237"/>
      <c r="U323" s="11"/>
      <c r="V323" s="11"/>
      <c r="W323" s="11"/>
      <c r="X323" s="11"/>
      <c r="Y323" s="11"/>
      <c r="Z323" s="11"/>
      <c r="AA323" s="11"/>
      <c r="AB323" s="11"/>
      <c r="AC323" s="11"/>
      <c r="AD323" s="11"/>
      <c r="AE323" s="11"/>
      <c r="AT323" s="238" t="s">
        <v>199</v>
      </c>
      <c r="AU323" s="238" t="s">
        <v>85</v>
      </c>
      <c r="AV323" s="11" t="s">
        <v>85</v>
      </c>
      <c r="AW323" s="11" t="s">
        <v>32</v>
      </c>
      <c r="AX323" s="11" t="s">
        <v>83</v>
      </c>
      <c r="AY323" s="238" t="s">
        <v>195</v>
      </c>
    </row>
    <row r="324" s="2" customFormat="1" ht="33" customHeight="1">
      <c r="A324" s="39"/>
      <c r="B324" s="40"/>
      <c r="C324" s="200" t="s">
        <v>319</v>
      </c>
      <c r="D324" s="200" t="s">
        <v>191</v>
      </c>
      <c r="E324" s="201" t="s">
        <v>4819</v>
      </c>
      <c r="F324" s="202" t="s">
        <v>4820</v>
      </c>
      <c r="G324" s="203" t="s">
        <v>1237</v>
      </c>
      <c r="H324" s="204">
        <v>12.981</v>
      </c>
      <c r="I324" s="205"/>
      <c r="J324" s="206">
        <f>ROUND(I324*H324,2)</f>
        <v>0</v>
      </c>
      <c r="K324" s="202" t="s">
        <v>1412</v>
      </c>
      <c r="L324" s="45"/>
      <c r="M324" s="207" t="s">
        <v>1</v>
      </c>
      <c r="N324" s="208" t="s">
        <v>41</v>
      </c>
      <c r="O324" s="92"/>
      <c r="P324" s="209">
        <f>O324*H324</f>
        <v>0</v>
      </c>
      <c r="Q324" s="209">
        <v>0</v>
      </c>
      <c r="R324" s="209">
        <f>Q324*H324</f>
        <v>0</v>
      </c>
      <c r="S324" s="209">
        <v>0</v>
      </c>
      <c r="T324" s="210">
        <f>S324*H324</f>
        <v>0</v>
      </c>
      <c r="U324" s="39"/>
      <c r="V324" s="39"/>
      <c r="W324" s="39"/>
      <c r="X324" s="39"/>
      <c r="Y324" s="39"/>
      <c r="Z324" s="39"/>
      <c r="AA324" s="39"/>
      <c r="AB324" s="39"/>
      <c r="AC324" s="39"/>
      <c r="AD324" s="39"/>
      <c r="AE324" s="39"/>
      <c r="AR324" s="211" t="s">
        <v>234</v>
      </c>
      <c r="AT324" s="211" t="s">
        <v>191</v>
      </c>
      <c r="AU324" s="211" t="s">
        <v>85</v>
      </c>
      <c r="AY324" s="18" t="s">
        <v>195</v>
      </c>
      <c r="BE324" s="212">
        <f>IF(N324="základní",J324,0)</f>
        <v>0</v>
      </c>
      <c r="BF324" s="212">
        <f>IF(N324="snížená",J324,0)</f>
        <v>0</v>
      </c>
      <c r="BG324" s="212">
        <f>IF(N324="zákl. přenesená",J324,0)</f>
        <v>0</v>
      </c>
      <c r="BH324" s="212">
        <f>IF(N324="sníž. přenesená",J324,0)</f>
        <v>0</v>
      </c>
      <c r="BI324" s="212">
        <f>IF(N324="nulová",J324,0)</f>
        <v>0</v>
      </c>
      <c r="BJ324" s="18" t="s">
        <v>83</v>
      </c>
      <c r="BK324" s="212">
        <f>ROUND(I324*H324,2)</f>
        <v>0</v>
      </c>
      <c r="BL324" s="18" t="s">
        <v>234</v>
      </c>
      <c r="BM324" s="211" t="s">
        <v>4835</v>
      </c>
    </row>
    <row r="325" s="10" customFormat="1">
      <c r="A325" s="10"/>
      <c r="B325" s="218"/>
      <c r="C325" s="219"/>
      <c r="D325" s="213" t="s">
        <v>199</v>
      </c>
      <c r="E325" s="220" t="s">
        <v>1</v>
      </c>
      <c r="F325" s="221" t="s">
        <v>4737</v>
      </c>
      <c r="G325" s="219"/>
      <c r="H325" s="220" t="s">
        <v>1</v>
      </c>
      <c r="I325" s="222"/>
      <c r="J325" s="219"/>
      <c r="K325" s="219"/>
      <c r="L325" s="223"/>
      <c r="M325" s="224"/>
      <c r="N325" s="225"/>
      <c r="O325" s="225"/>
      <c r="P325" s="225"/>
      <c r="Q325" s="225"/>
      <c r="R325" s="225"/>
      <c r="S325" s="225"/>
      <c r="T325" s="226"/>
      <c r="U325" s="10"/>
      <c r="V325" s="10"/>
      <c r="W325" s="10"/>
      <c r="X325" s="10"/>
      <c r="Y325" s="10"/>
      <c r="Z325" s="10"/>
      <c r="AA325" s="10"/>
      <c r="AB325" s="10"/>
      <c r="AC325" s="10"/>
      <c r="AD325" s="10"/>
      <c r="AE325" s="10"/>
      <c r="AT325" s="227" t="s">
        <v>199</v>
      </c>
      <c r="AU325" s="227" t="s">
        <v>85</v>
      </c>
      <c r="AV325" s="10" t="s">
        <v>83</v>
      </c>
      <c r="AW325" s="10" t="s">
        <v>32</v>
      </c>
      <c r="AX325" s="10" t="s">
        <v>76</v>
      </c>
      <c r="AY325" s="227" t="s">
        <v>195</v>
      </c>
    </row>
    <row r="326" s="10" customFormat="1">
      <c r="A326" s="10"/>
      <c r="B326" s="218"/>
      <c r="C326" s="219"/>
      <c r="D326" s="213" t="s">
        <v>199</v>
      </c>
      <c r="E326" s="220" t="s">
        <v>1</v>
      </c>
      <c r="F326" s="221" t="s">
        <v>4836</v>
      </c>
      <c r="G326" s="219"/>
      <c r="H326" s="220" t="s">
        <v>1</v>
      </c>
      <c r="I326" s="222"/>
      <c r="J326" s="219"/>
      <c r="K326" s="219"/>
      <c r="L326" s="223"/>
      <c r="M326" s="224"/>
      <c r="N326" s="225"/>
      <c r="O326" s="225"/>
      <c r="P326" s="225"/>
      <c r="Q326" s="225"/>
      <c r="R326" s="225"/>
      <c r="S326" s="225"/>
      <c r="T326" s="226"/>
      <c r="U326" s="10"/>
      <c r="V326" s="10"/>
      <c r="W326" s="10"/>
      <c r="X326" s="10"/>
      <c r="Y326" s="10"/>
      <c r="Z326" s="10"/>
      <c r="AA326" s="10"/>
      <c r="AB326" s="10"/>
      <c r="AC326" s="10"/>
      <c r="AD326" s="10"/>
      <c r="AE326" s="10"/>
      <c r="AT326" s="227" t="s">
        <v>199</v>
      </c>
      <c r="AU326" s="227" t="s">
        <v>85</v>
      </c>
      <c r="AV326" s="10" t="s">
        <v>83</v>
      </c>
      <c r="AW326" s="10" t="s">
        <v>32</v>
      </c>
      <c r="AX326" s="10" t="s">
        <v>76</v>
      </c>
      <c r="AY326" s="227" t="s">
        <v>195</v>
      </c>
    </row>
    <row r="327" s="11" customFormat="1">
      <c r="A327" s="11"/>
      <c r="B327" s="228"/>
      <c r="C327" s="229"/>
      <c r="D327" s="213" t="s">
        <v>199</v>
      </c>
      <c r="E327" s="230" t="s">
        <v>1</v>
      </c>
      <c r="F327" s="231" t="s">
        <v>4837</v>
      </c>
      <c r="G327" s="229"/>
      <c r="H327" s="232">
        <v>3.1499999999999999</v>
      </c>
      <c r="I327" s="233"/>
      <c r="J327" s="229"/>
      <c r="K327" s="229"/>
      <c r="L327" s="234"/>
      <c r="M327" s="235"/>
      <c r="N327" s="236"/>
      <c r="O327" s="236"/>
      <c r="P327" s="236"/>
      <c r="Q327" s="236"/>
      <c r="R327" s="236"/>
      <c r="S327" s="236"/>
      <c r="T327" s="237"/>
      <c r="U327" s="11"/>
      <c r="V327" s="11"/>
      <c r="W327" s="11"/>
      <c r="X327" s="11"/>
      <c r="Y327" s="11"/>
      <c r="Z327" s="11"/>
      <c r="AA327" s="11"/>
      <c r="AB327" s="11"/>
      <c r="AC327" s="11"/>
      <c r="AD327" s="11"/>
      <c r="AE327" s="11"/>
      <c r="AT327" s="238" t="s">
        <v>199</v>
      </c>
      <c r="AU327" s="238" t="s">
        <v>85</v>
      </c>
      <c r="AV327" s="11" t="s">
        <v>85</v>
      </c>
      <c r="AW327" s="11" t="s">
        <v>32</v>
      </c>
      <c r="AX327" s="11" t="s">
        <v>76</v>
      </c>
      <c r="AY327" s="238" t="s">
        <v>195</v>
      </c>
    </row>
    <row r="328" s="11" customFormat="1">
      <c r="A328" s="11"/>
      <c r="B328" s="228"/>
      <c r="C328" s="229"/>
      <c r="D328" s="213" t="s">
        <v>199</v>
      </c>
      <c r="E328" s="230" t="s">
        <v>1</v>
      </c>
      <c r="F328" s="231" t="s">
        <v>4838</v>
      </c>
      <c r="G328" s="229"/>
      <c r="H328" s="232">
        <v>2.9580000000000002</v>
      </c>
      <c r="I328" s="233"/>
      <c r="J328" s="229"/>
      <c r="K328" s="229"/>
      <c r="L328" s="234"/>
      <c r="M328" s="235"/>
      <c r="N328" s="236"/>
      <c r="O328" s="236"/>
      <c r="P328" s="236"/>
      <c r="Q328" s="236"/>
      <c r="R328" s="236"/>
      <c r="S328" s="236"/>
      <c r="T328" s="237"/>
      <c r="U328" s="11"/>
      <c r="V328" s="11"/>
      <c r="W328" s="11"/>
      <c r="X328" s="11"/>
      <c r="Y328" s="11"/>
      <c r="Z328" s="11"/>
      <c r="AA328" s="11"/>
      <c r="AB328" s="11"/>
      <c r="AC328" s="11"/>
      <c r="AD328" s="11"/>
      <c r="AE328" s="11"/>
      <c r="AT328" s="238" t="s">
        <v>199</v>
      </c>
      <c r="AU328" s="238" t="s">
        <v>85</v>
      </c>
      <c r="AV328" s="11" t="s">
        <v>85</v>
      </c>
      <c r="AW328" s="11" t="s">
        <v>32</v>
      </c>
      <c r="AX328" s="11" t="s">
        <v>76</v>
      </c>
      <c r="AY328" s="238" t="s">
        <v>195</v>
      </c>
    </row>
    <row r="329" s="11" customFormat="1">
      <c r="A329" s="11"/>
      <c r="B329" s="228"/>
      <c r="C329" s="229"/>
      <c r="D329" s="213" t="s">
        <v>199</v>
      </c>
      <c r="E329" s="230" t="s">
        <v>1</v>
      </c>
      <c r="F329" s="231" t="s">
        <v>4839</v>
      </c>
      <c r="G329" s="229"/>
      <c r="H329" s="232">
        <v>6.8730000000000002</v>
      </c>
      <c r="I329" s="233"/>
      <c r="J329" s="229"/>
      <c r="K329" s="229"/>
      <c r="L329" s="234"/>
      <c r="M329" s="235"/>
      <c r="N329" s="236"/>
      <c r="O329" s="236"/>
      <c r="P329" s="236"/>
      <c r="Q329" s="236"/>
      <c r="R329" s="236"/>
      <c r="S329" s="236"/>
      <c r="T329" s="237"/>
      <c r="U329" s="11"/>
      <c r="V329" s="11"/>
      <c r="W329" s="11"/>
      <c r="X329" s="11"/>
      <c r="Y329" s="11"/>
      <c r="Z329" s="11"/>
      <c r="AA329" s="11"/>
      <c r="AB329" s="11"/>
      <c r="AC329" s="11"/>
      <c r="AD329" s="11"/>
      <c r="AE329" s="11"/>
      <c r="AT329" s="238" t="s">
        <v>199</v>
      </c>
      <c r="AU329" s="238" t="s">
        <v>85</v>
      </c>
      <c r="AV329" s="11" t="s">
        <v>85</v>
      </c>
      <c r="AW329" s="11" t="s">
        <v>32</v>
      </c>
      <c r="AX329" s="11" t="s">
        <v>76</v>
      </c>
      <c r="AY329" s="238" t="s">
        <v>195</v>
      </c>
    </row>
    <row r="330" s="15" customFormat="1">
      <c r="A330" s="15"/>
      <c r="B330" s="287"/>
      <c r="C330" s="288"/>
      <c r="D330" s="213" t="s">
        <v>199</v>
      </c>
      <c r="E330" s="289" t="s">
        <v>1</v>
      </c>
      <c r="F330" s="290" t="s">
        <v>1422</v>
      </c>
      <c r="G330" s="288"/>
      <c r="H330" s="291">
        <v>12.981</v>
      </c>
      <c r="I330" s="292"/>
      <c r="J330" s="288"/>
      <c r="K330" s="288"/>
      <c r="L330" s="293"/>
      <c r="M330" s="294"/>
      <c r="N330" s="295"/>
      <c r="O330" s="295"/>
      <c r="P330" s="295"/>
      <c r="Q330" s="295"/>
      <c r="R330" s="295"/>
      <c r="S330" s="295"/>
      <c r="T330" s="296"/>
      <c r="U330" s="15"/>
      <c r="V330" s="15"/>
      <c r="W330" s="15"/>
      <c r="X330" s="15"/>
      <c r="Y330" s="15"/>
      <c r="Z330" s="15"/>
      <c r="AA330" s="15"/>
      <c r="AB330" s="15"/>
      <c r="AC330" s="15"/>
      <c r="AD330" s="15"/>
      <c r="AE330" s="15"/>
      <c r="AT330" s="297" t="s">
        <v>199</v>
      </c>
      <c r="AU330" s="297" t="s">
        <v>85</v>
      </c>
      <c r="AV330" s="15" t="s">
        <v>234</v>
      </c>
      <c r="AW330" s="15" t="s">
        <v>32</v>
      </c>
      <c r="AX330" s="15" t="s">
        <v>76</v>
      </c>
      <c r="AY330" s="297" t="s">
        <v>195</v>
      </c>
    </row>
    <row r="331" s="10" customFormat="1">
      <c r="A331" s="10"/>
      <c r="B331" s="218"/>
      <c r="C331" s="219"/>
      <c r="D331" s="213" t="s">
        <v>199</v>
      </c>
      <c r="E331" s="220" t="s">
        <v>1</v>
      </c>
      <c r="F331" s="221" t="s">
        <v>4840</v>
      </c>
      <c r="G331" s="219"/>
      <c r="H331" s="220" t="s">
        <v>1</v>
      </c>
      <c r="I331" s="222"/>
      <c r="J331" s="219"/>
      <c r="K331" s="219"/>
      <c r="L331" s="223"/>
      <c r="M331" s="224"/>
      <c r="N331" s="225"/>
      <c r="O331" s="225"/>
      <c r="P331" s="225"/>
      <c r="Q331" s="225"/>
      <c r="R331" s="225"/>
      <c r="S331" s="225"/>
      <c r="T331" s="226"/>
      <c r="U331" s="10"/>
      <c r="V331" s="10"/>
      <c r="W331" s="10"/>
      <c r="X331" s="10"/>
      <c r="Y331" s="10"/>
      <c r="Z331" s="10"/>
      <c r="AA331" s="10"/>
      <c r="AB331" s="10"/>
      <c r="AC331" s="10"/>
      <c r="AD331" s="10"/>
      <c r="AE331" s="10"/>
      <c r="AT331" s="227" t="s">
        <v>199</v>
      </c>
      <c r="AU331" s="227" t="s">
        <v>85</v>
      </c>
      <c r="AV331" s="10" t="s">
        <v>83</v>
      </c>
      <c r="AW331" s="10" t="s">
        <v>32</v>
      </c>
      <c r="AX331" s="10" t="s">
        <v>76</v>
      </c>
      <c r="AY331" s="227" t="s">
        <v>195</v>
      </c>
    </row>
    <row r="332" s="11" customFormat="1">
      <c r="A332" s="11"/>
      <c r="B332" s="228"/>
      <c r="C332" s="229"/>
      <c r="D332" s="213" t="s">
        <v>199</v>
      </c>
      <c r="E332" s="230" t="s">
        <v>1</v>
      </c>
      <c r="F332" s="231" t="s">
        <v>4841</v>
      </c>
      <c r="G332" s="229"/>
      <c r="H332" s="232">
        <v>12.981</v>
      </c>
      <c r="I332" s="233"/>
      <c r="J332" s="229"/>
      <c r="K332" s="229"/>
      <c r="L332" s="234"/>
      <c r="M332" s="235"/>
      <c r="N332" s="236"/>
      <c r="O332" s="236"/>
      <c r="P332" s="236"/>
      <c r="Q332" s="236"/>
      <c r="R332" s="236"/>
      <c r="S332" s="236"/>
      <c r="T332" s="237"/>
      <c r="U332" s="11"/>
      <c r="V332" s="11"/>
      <c r="W332" s="11"/>
      <c r="X332" s="11"/>
      <c r="Y332" s="11"/>
      <c r="Z332" s="11"/>
      <c r="AA332" s="11"/>
      <c r="AB332" s="11"/>
      <c r="AC332" s="11"/>
      <c r="AD332" s="11"/>
      <c r="AE332" s="11"/>
      <c r="AT332" s="238" t="s">
        <v>199</v>
      </c>
      <c r="AU332" s="238" t="s">
        <v>85</v>
      </c>
      <c r="AV332" s="11" t="s">
        <v>85</v>
      </c>
      <c r="AW332" s="11" t="s">
        <v>32</v>
      </c>
      <c r="AX332" s="11" t="s">
        <v>83</v>
      </c>
      <c r="AY332" s="238" t="s">
        <v>195</v>
      </c>
    </row>
    <row r="333" s="2" customFormat="1" ht="33" customHeight="1">
      <c r="A333" s="39"/>
      <c r="B333" s="40"/>
      <c r="C333" s="200" t="s">
        <v>323</v>
      </c>
      <c r="D333" s="200" t="s">
        <v>191</v>
      </c>
      <c r="E333" s="201" t="s">
        <v>4842</v>
      </c>
      <c r="F333" s="202" t="s">
        <v>4843</v>
      </c>
      <c r="G333" s="203" t="s">
        <v>1237</v>
      </c>
      <c r="H333" s="204">
        <v>66.488</v>
      </c>
      <c r="I333" s="205"/>
      <c r="J333" s="206">
        <f>ROUND(I333*H333,2)</f>
        <v>0</v>
      </c>
      <c r="K333" s="202" t="s">
        <v>1412</v>
      </c>
      <c r="L333" s="45"/>
      <c r="M333" s="207" t="s">
        <v>1</v>
      </c>
      <c r="N333" s="208" t="s">
        <v>41</v>
      </c>
      <c r="O333" s="92"/>
      <c r="P333" s="209">
        <f>O333*H333</f>
        <v>0</v>
      </c>
      <c r="Q333" s="209">
        <v>0</v>
      </c>
      <c r="R333" s="209">
        <f>Q333*H333</f>
        <v>0</v>
      </c>
      <c r="S333" s="209">
        <v>0</v>
      </c>
      <c r="T333" s="210">
        <f>S333*H333</f>
        <v>0</v>
      </c>
      <c r="U333" s="39"/>
      <c r="V333" s="39"/>
      <c r="W333" s="39"/>
      <c r="X333" s="39"/>
      <c r="Y333" s="39"/>
      <c r="Z333" s="39"/>
      <c r="AA333" s="39"/>
      <c r="AB333" s="39"/>
      <c r="AC333" s="39"/>
      <c r="AD333" s="39"/>
      <c r="AE333" s="39"/>
      <c r="AR333" s="211" t="s">
        <v>234</v>
      </c>
      <c r="AT333" s="211" t="s">
        <v>191</v>
      </c>
      <c r="AU333" s="211" t="s">
        <v>85</v>
      </c>
      <c r="AY333" s="18" t="s">
        <v>195</v>
      </c>
      <c r="BE333" s="212">
        <f>IF(N333="základní",J333,0)</f>
        <v>0</v>
      </c>
      <c r="BF333" s="212">
        <f>IF(N333="snížená",J333,0)</f>
        <v>0</v>
      </c>
      <c r="BG333" s="212">
        <f>IF(N333="zákl. přenesená",J333,0)</f>
        <v>0</v>
      </c>
      <c r="BH333" s="212">
        <f>IF(N333="sníž. přenesená",J333,0)</f>
        <v>0</v>
      </c>
      <c r="BI333" s="212">
        <f>IF(N333="nulová",J333,0)</f>
        <v>0</v>
      </c>
      <c r="BJ333" s="18" t="s">
        <v>83</v>
      </c>
      <c r="BK333" s="212">
        <f>ROUND(I333*H333,2)</f>
        <v>0</v>
      </c>
      <c r="BL333" s="18" t="s">
        <v>234</v>
      </c>
      <c r="BM333" s="211" t="s">
        <v>4844</v>
      </c>
    </row>
    <row r="334" s="10" customFormat="1">
      <c r="A334" s="10"/>
      <c r="B334" s="218"/>
      <c r="C334" s="219"/>
      <c r="D334" s="213" t="s">
        <v>199</v>
      </c>
      <c r="E334" s="220" t="s">
        <v>1</v>
      </c>
      <c r="F334" s="221" t="s">
        <v>4737</v>
      </c>
      <c r="G334" s="219"/>
      <c r="H334" s="220" t="s">
        <v>1</v>
      </c>
      <c r="I334" s="222"/>
      <c r="J334" s="219"/>
      <c r="K334" s="219"/>
      <c r="L334" s="223"/>
      <c r="M334" s="224"/>
      <c r="N334" s="225"/>
      <c r="O334" s="225"/>
      <c r="P334" s="225"/>
      <c r="Q334" s="225"/>
      <c r="R334" s="225"/>
      <c r="S334" s="225"/>
      <c r="T334" s="226"/>
      <c r="U334" s="10"/>
      <c r="V334" s="10"/>
      <c r="W334" s="10"/>
      <c r="X334" s="10"/>
      <c r="Y334" s="10"/>
      <c r="Z334" s="10"/>
      <c r="AA334" s="10"/>
      <c r="AB334" s="10"/>
      <c r="AC334" s="10"/>
      <c r="AD334" s="10"/>
      <c r="AE334" s="10"/>
      <c r="AT334" s="227" t="s">
        <v>199</v>
      </c>
      <c r="AU334" s="227" t="s">
        <v>85</v>
      </c>
      <c r="AV334" s="10" t="s">
        <v>83</v>
      </c>
      <c r="AW334" s="10" t="s">
        <v>32</v>
      </c>
      <c r="AX334" s="10" t="s">
        <v>76</v>
      </c>
      <c r="AY334" s="227" t="s">
        <v>195</v>
      </c>
    </row>
    <row r="335" s="10" customFormat="1">
      <c r="A335" s="10"/>
      <c r="B335" s="218"/>
      <c r="C335" s="219"/>
      <c r="D335" s="213" t="s">
        <v>199</v>
      </c>
      <c r="E335" s="220" t="s">
        <v>1</v>
      </c>
      <c r="F335" s="221" t="s">
        <v>4822</v>
      </c>
      <c r="G335" s="219"/>
      <c r="H335" s="220" t="s">
        <v>1</v>
      </c>
      <c r="I335" s="222"/>
      <c r="J335" s="219"/>
      <c r="K335" s="219"/>
      <c r="L335" s="223"/>
      <c r="M335" s="224"/>
      <c r="N335" s="225"/>
      <c r="O335" s="225"/>
      <c r="P335" s="225"/>
      <c r="Q335" s="225"/>
      <c r="R335" s="225"/>
      <c r="S335" s="225"/>
      <c r="T335" s="226"/>
      <c r="U335" s="10"/>
      <c r="V335" s="10"/>
      <c r="W335" s="10"/>
      <c r="X335" s="10"/>
      <c r="Y335" s="10"/>
      <c r="Z335" s="10"/>
      <c r="AA335" s="10"/>
      <c r="AB335" s="10"/>
      <c r="AC335" s="10"/>
      <c r="AD335" s="10"/>
      <c r="AE335" s="10"/>
      <c r="AT335" s="227" t="s">
        <v>199</v>
      </c>
      <c r="AU335" s="227" t="s">
        <v>85</v>
      </c>
      <c r="AV335" s="10" t="s">
        <v>83</v>
      </c>
      <c r="AW335" s="10" t="s">
        <v>32</v>
      </c>
      <c r="AX335" s="10" t="s">
        <v>76</v>
      </c>
      <c r="AY335" s="227" t="s">
        <v>195</v>
      </c>
    </row>
    <row r="336" s="11" customFormat="1">
      <c r="A336" s="11"/>
      <c r="B336" s="228"/>
      <c r="C336" s="229"/>
      <c r="D336" s="213" t="s">
        <v>199</v>
      </c>
      <c r="E336" s="230" t="s">
        <v>1</v>
      </c>
      <c r="F336" s="231" t="s">
        <v>4823</v>
      </c>
      <c r="G336" s="229"/>
      <c r="H336" s="232">
        <v>247.494</v>
      </c>
      <c r="I336" s="233"/>
      <c r="J336" s="229"/>
      <c r="K336" s="229"/>
      <c r="L336" s="234"/>
      <c r="M336" s="235"/>
      <c r="N336" s="236"/>
      <c r="O336" s="236"/>
      <c r="P336" s="236"/>
      <c r="Q336" s="236"/>
      <c r="R336" s="236"/>
      <c r="S336" s="236"/>
      <c r="T336" s="237"/>
      <c r="U336" s="11"/>
      <c r="V336" s="11"/>
      <c r="W336" s="11"/>
      <c r="X336" s="11"/>
      <c r="Y336" s="11"/>
      <c r="Z336" s="11"/>
      <c r="AA336" s="11"/>
      <c r="AB336" s="11"/>
      <c r="AC336" s="11"/>
      <c r="AD336" s="11"/>
      <c r="AE336" s="11"/>
      <c r="AT336" s="238" t="s">
        <v>199</v>
      </c>
      <c r="AU336" s="238" t="s">
        <v>85</v>
      </c>
      <c r="AV336" s="11" t="s">
        <v>85</v>
      </c>
      <c r="AW336" s="11" t="s">
        <v>32</v>
      </c>
      <c r="AX336" s="11" t="s">
        <v>76</v>
      </c>
      <c r="AY336" s="238" t="s">
        <v>195</v>
      </c>
    </row>
    <row r="337" s="11" customFormat="1">
      <c r="A337" s="11"/>
      <c r="B337" s="228"/>
      <c r="C337" s="229"/>
      <c r="D337" s="213" t="s">
        <v>199</v>
      </c>
      <c r="E337" s="230" t="s">
        <v>1</v>
      </c>
      <c r="F337" s="231" t="s">
        <v>4824</v>
      </c>
      <c r="G337" s="229"/>
      <c r="H337" s="232">
        <v>16.145</v>
      </c>
      <c r="I337" s="233"/>
      <c r="J337" s="229"/>
      <c r="K337" s="229"/>
      <c r="L337" s="234"/>
      <c r="M337" s="235"/>
      <c r="N337" s="236"/>
      <c r="O337" s="236"/>
      <c r="P337" s="236"/>
      <c r="Q337" s="236"/>
      <c r="R337" s="236"/>
      <c r="S337" s="236"/>
      <c r="T337" s="237"/>
      <c r="U337" s="11"/>
      <c r="V337" s="11"/>
      <c r="W337" s="11"/>
      <c r="X337" s="11"/>
      <c r="Y337" s="11"/>
      <c r="Z337" s="11"/>
      <c r="AA337" s="11"/>
      <c r="AB337" s="11"/>
      <c r="AC337" s="11"/>
      <c r="AD337" s="11"/>
      <c r="AE337" s="11"/>
      <c r="AT337" s="238" t="s">
        <v>199</v>
      </c>
      <c r="AU337" s="238" t="s">
        <v>85</v>
      </c>
      <c r="AV337" s="11" t="s">
        <v>85</v>
      </c>
      <c r="AW337" s="11" t="s">
        <v>32</v>
      </c>
      <c r="AX337" s="11" t="s">
        <v>76</v>
      </c>
      <c r="AY337" s="238" t="s">
        <v>195</v>
      </c>
    </row>
    <row r="338" s="11" customFormat="1">
      <c r="A338" s="11"/>
      <c r="B338" s="228"/>
      <c r="C338" s="229"/>
      <c r="D338" s="213" t="s">
        <v>199</v>
      </c>
      <c r="E338" s="230" t="s">
        <v>1</v>
      </c>
      <c r="F338" s="231" t="s">
        <v>4825</v>
      </c>
      <c r="G338" s="229"/>
      <c r="H338" s="232">
        <v>49</v>
      </c>
      <c r="I338" s="233"/>
      <c r="J338" s="229"/>
      <c r="K338" s="229"/>
      <c r="L338" s="234"/>
      <c r="M338" s="235"/>
      <c r="N338" s="236"/>
      <c r="O338" s="236"/>
      <c r="P338" s="236"/>
      <c r="Q338" s="236"/>
      <c r="R338" s="236"/>
      <c r="S338" s="236"/>
      <c r="T338" s="237"/>
      <c r="U338" s="11"/>
      <c r="V338" s="11"/>
      <c r="W338" s="11"/>
      <c r="X338" s="11"/>
      <c r="Y338" s="11"/>
      <c r="Z338" s="11"/>
      <c r="AA338" s="11"/>
      <c r="AB338" s="11"/>
      <c r="AC338" s="11"/>
      <c r="AD338" s="11"/>
      <c r="AE338" s="11"/>
      <c r="AT338" s="238" t="s">
        <v>199</v>
      </c>
      <c r="AU338" s="238" t="s">
        <v>85</v>
      </c>
      <c r="AV338" s="11" t="s">
        <v>85</v>
      </c>
      <c r="AW338" s="11" t="s">
        <v>32</v>
      </c>
      <c r="AX338" s="11" t="s">
        <v>76</v>
      </c>
      <c r="AY338" s="238" t="s">
        <v>195</v>
      </c>
    </row>
    <row r="339" s="11" customFormat="1">
      <c r="A339" s="11"/>
      <c r="B339" s="228"/>
      <c r="C339" s="229"/>
      <c r="D339" s="213" t="s">
        <v>199</v>
      </c>
      <c r="E339" s="230" t="s">
        <v>1</v>
      </c>
      <c r="F339" s="231" t="s">
        <v>4826</v>
      </c>
      <c r="G339" s="229"/>
      <c r="H339" s="232">
        <v>19.800000000000001</v>
      </c>
      <c r="I339" s="233"/>
      <c r="J339" s="229"/>
      <c r="K339" s="229"/>
      <c r="L339" s="234"/>
      <c r="M339" s="235"/>
      <c r="N339" s="236"/>
      <c r="O339" s="236"/>
      <c r="P339" s="236"/>
      <c r="Q339" s="236"/>
      <c r="R339" s="236"/>
      <c r="S339" s="236"/>
      <c r="T339" s="237"/>
      <c r="U339" s="11"/>
      <c r="V339" s="11"/>
      <c r="W339" s="11"/>
      <c r="X339" s="11"/>
      <c r="Y339" s="11"/>
      <c r="Z339" s="11"/>
      <c r="AA339" s="11"/>
      <c r="AB339" s="11"/>
      <c r="AC339" s="11"/>
      <c r="AD339" s="11"/>
      <c r="AE339" s="11"/>
      <c r="AT339" s="238" t="s">
        <v>199</v>
      </c>
      <c r="AU339" s="238" t="s">
        <v>85</v>
      </c>
      <c r="AV339" s="11" t="s">
        <v>85</v>
      </c>
      <c r="AW339" s="11" t="s">
        <v>32</v>
      </c>
      <c r="AX339" s="11" t="s">
        <v>76</v>
      </c>
      <c r="AY339" s="238" t="s">
        <v>195</v>
      </c>
    </row>
    <row r="340" s="15" customFormat="1">
      <c r="A340" s="15"/>
      <c r="B340" s="287"/>
      <c r="C340" s="288"/>
      <c r="D340" s="213" t="s">
        <v>199</v>
      </c>
      <c r="E340" s="289" t="s">
        <v>1</v>
      </c>
      <c r="F340" s="290" t="s">
        <v>1422</v>
      </c>
      <c r="G340" s="288"/>
      <c r="H340" s="291">
        <v>332.43900000000002</v>
      </c>
      <c r="I340" s="292"/>
      <c r="J340" s="288"/>
      <c r="K340" s="288"/>
      <c r="L340" s="293"/>
      <c r="M340" s="294"/>
      <c r="N340" s="295"/>
      <c r="O340" s="295"/>
      <c r="P340" s="295"/>
      <c r="Q340" s="295"/>
      <c r="R340" s="295"/>
      <c r="S340" s="295"/>
      <c r="T340" s="296"/>
      <c r="U340" s="15"/>
      <c r="V340" s="15"/>
      <c r="W340" s="15"/>
      <c r="X340" s="15"/>
      <c r="Y340" s="15"/>
      <c r="Z340" s="15"/>
      <c r="AA340" s="15"/>
      <c r="AB340" s="15"/>
      <c r="AC340" s="15"/>
      <c r="AD340" s="15"/>
      <c r="AE340" s="15"/>
      <c r="AT340" s="297" t="s">
        <v>199</v>
      </c>
      <c r="AU340" s="297" t="s">
        <v>85</v>
      </c>
      <c r="AV340" s="15" t="s">
        <v>234</v>
      </c>
      <c r="AW340" s="15" t="s">
        <v>32</v>
      </c>
      <c r="AX340" s="15" t="s">
        <v>76</v>
      </c>
      <c r="AY340" s="297" t="s">
        <v>195</v>
      </c>
    </row>
    <row r="341" s="10" customFormat="1">
      <c r="A341" s="10"/>
      <c r="B341" s="218"/>
      <c r="C341" s="219"/>
      <c r="D341" s="213" t="s">
        <v>199</v>
      </c>
      <c r="E341" s="220" t="s">
        <v>1</v>
      </c>
      <c r="F341" s="221" t="s">
        <v>4845</v>
      </c>
      <c r="G341" s="219"/>
      <c r="H341" s="220" t="s">
        <v>1</v>
      </c>
      <c r="I341" s="222"/>
      <c r="J341" s="219"/>
      <c r="K341" s="219"/>
      <c r="L341" s="223"/>
      <c r="M341" s="224"/>
      <c r="N341" s="225"/>
      <c r="O341" s="225"/>
      <c r="P341" s="225"/>
      <c r="Q341" s="225"/>
      <c r="R341" s="225"/>
      <c r="S341" s="225"/>
      <c r="T341" s="226"/>
      <c r="U341" s="10"/>
      <c r="V341" s="10"/>
      <c r="W341" s="10"/>
      <c r="X341" s="10"/>
      <c r="Y341" s="10"/>
      <c r="Z341" s="10"/>
      <c r="AA341" s="10"/>
      <c r="AB341" s="10"/>
      <c r="AC341" s="10"/>
      <c r="AD341" s="10"/>
      <c r="AE341" s="10"/>
      <c r="AT341" s="227" t="s">
        <v>199</v>
      </c>
      <c r="AU341" s="227" t="s">
        <v>85</v>
      </c>
      <c r="AV341" s="10" t="s">
        <v>83</v>
      </c>
      <c r="AW341" s="10" t="s">
        <v>32</v>
      </c>
      <c r="AX341" s="10" t="s">
        <v>76</v>
      </c>
      <c r="AY341" s="227" t="s">
        <v>195</v>
      </c>
    </row>
    <row r="342" s="11" customFormat="1">
      <c r="A342" s="11"/>
      <c r="B342" s="228"/>
      <c r="C342" s="229"/>
      <c r="D342" s="213" t="s">
        <v>199</v>
      </c>
      <c r="E342" s="230" t="s">
        <v>1</v>
      </c>
      <c r="F342" s="231" t="s">
        <v>4846</v>
      </c>
      <c r="G342" s="229"/>
      <c r="H342" s="232">
        <v>66.488</v>
      </c>
      <c r="I342" s="233"/>
      <c r="J342" s="229"/>
      <c r="K342" s="229"/>
      <c r="L342" s="234"/>
      <c r="M342" s="235"/>
      <c r="N342" s="236"/>
      <c r="O342" s="236"/>
      <c r="P342" s="236"/>
      <c r="Q342" s="236"/>
      <c r="R342" s="236"/>
      <c r="S342" s="236"/>
      <c r="T342" s="237"/>
      <c r="U342" s="11"/>
      <c r="V342" s="11"/>
      <c r="W342" s="11"/>
      <c r="X342" s="11"/>
      <c r="Y342" s="11"/>
      <c r="Z342" s="11"/>
      <c r="AA342" s="11"/>
      <c r="AB342" s="11"/>
      <c r="AC342" s="11"/>
      <c r="AD342" s="11"/>
      <c r="AE342" s="11"/>
      <c r="AT342" s="238" t="s">
        <v>199</v>
      </c>
      <c r="AU342" s="238" t="s">
        <v>85</v>
      </c>
      <c r="AV342" s="11" t="s">
        <v>85</v>
      </c>
      <c r="AW342" s="11" t="s">
        <v>32</v>
      </c>
      <c r="AX342" s="11" t="s">
        <v>83</v>
      </c>
      <c r="AY342" s="238" t="s">
        <v>195</v>
      </c>
    </row>
    <row r="343" s="2" customFormat="1" ht="33" customHeight="1">
      <c r="A343" s="39"/>
      <c r="B343" s="40"/>
      <c r="C343" s="200" t="s">
        <v>327</v>
      </c>
      <c r="D343" s="200" t="s">
        <v>191</v>
      </c>
      <c r="E343" s="201" t="s">
        <v>4842</v>
      </c>
      <c r="F343" s="202" t="s">
        <v>4843</v>
      </c>
      <c r="G343" s="203" t="s">
        <v>1237</v>
      </c>
      <c r="H343" s="204">
        <v>77.414000000000001</v>
      </c>
      <c r="I343" s="205"/>
      <c r="J343" s="206">
        <f>ROUND(I343*H343,2)</f>
        <v>0</v>
      </c>
      <c r="K343" s="202" t="s">
        <v>1412</v>
      </c>
      <c r="L343" s="45"/>
      <c r="M343" s="207" t="s">
        <v>1</v>
      </c>
      <c r="N343" s="208" t="s">
        <v>41</v>
      </c>
      <c r="O343" s="92"/>
      <c r="P343" s="209">
        <f>O343*H343</f>
        <v>0</v>
      </c>
      <c r="Q343" s="209">
        <v>0</v>
      </c>
      <c r="R343" s="209">
        <f>Q343*H343</f>
        <v>0</v>
      </c>
      <c r="S343" s="209">
        <v>0</v>
      </c>
      <c r="T343" s="210">
        <f>S343*H343</f>
        <v>0</v>
      </c>
      <c r="U343" s="39"/>
      <c r="V343" s="39"/>
      <c r="W343" s="39"/>
      <c r="X343" s="39"/>
      <c r="Y343" s="39"/>
      <c r="Z343" s="39"/>
      <c r="AA343" s="39"/>
      <c r="AB343" s="39"/>
      <c r="AC343" s="39"/>
      <c r="AD343" s="39"/>
      <c r="AE343" s="39"/>
      <c r="AR343" s="211" t="s">
        <v>234</v>
      </c>
      <c r="AT343" s="211" t="s">
        <v>191</v>
      </c>
      <c r="AU343" s="211" t="s">
        <v>85</v>
      </c>
      <c r="AY343" s="18" t="s">
        <v>195</v>
      </c>
      <c r="BE343" s="212">
        <f>IF(N343="základní",J343,0)</f>
        <v>0</v>
      </c>
      <c r="BF343" s="212">
        <f>IF(N343="snížená",J343,0)</f>
        <v>0</v>
      </c>
      <c r="BG343" s="212">
        <f>IF(N343="zákl. přenesená",J343,0)</f>
        <v>0</v>
      </c>
      <c r="BH343" s="212">
        <f>IF(N343="sníž. přenesená",J343,0)</f>
        <v>0</v>
      </c>
      <c r="BI343" s="212">
        <f>IF(N343="nulová",J343,0)</f>
        <v>0</v>
      </c>
      <c r="BJ343" s="18" t="s">
        <v>83</v>
      </c>
      <c r="BK343" s="212">
        <f>ROUND(I343*H343,2)</f>
        <v>0</v>
      </c>
      <c r="BL343" s="18" t="s">
        <v>234</v>
      </c>
      <c r="BM343" s="211" t="s">
        <v>4847</v>
      </c>
    </row>
    <row r="344" s="10" customFormat="1">
      <c r="A344" s="10"/>
      <c r="B344" s="218"/>
      <c r="C344" s="219"/>
      <c r="D344" s="213" t="s">
        <v>199</v>
      </c>
      <c r="E344" s="220" t="s">
        <v>1</v>
      </c>
      <c r="F344" s="221" t="s">
        <v>4737</v>
      </c>
      <c r="G344" s="219"/>
      <c r="H344" s="220" t="s">
        <v>1</v>
      </c>
      <c r="I344" s="222"/>
      <c r="J344" s="219"/>
      <c r="K344" s="219"/>
      <c r="L344" s="223"/>
      <c r="M344" s="224"/>
      <c r="N344" s="225"/>
      <c r="O344" s="225"/>
      <c r="P344" s="225"/>
      <c r="Q344" s="225"/>
      <c r="R344" s="225"/>
      <c r="S344" s="225"/>
      <c r="T344" s="226"/>
      <c r="U344" s="10"/>
      <c r="V344" s="10"/>
      <c r="W344" s="10"/>
      <c r="X344" s="10"/>
      <c r="Y344" s="10"/>
      <c r="Z344" s="10"/>
      <c r="AA344" s="10"/>
      <c r="AB344" s="10"/>
      <c r="AC344" s="10"/>
      <c r="AD344" s="10"/>
      <c r="AE344" s="10"/>
      <c r="AT344" s="227" t="s">
        <v>199</v>
      </c>
      <c r="AU344" s="227" t="s">
        <v>85</v>
      </c>
      <c r="AV344" s="10" t="s">
        <v>83</v>
      </c>
      <c r="AW344" s="10" t="s">
        <v>32</v>
      </c>
      <c r="AX344" s="10" t="s">
        <v>76</v>
      </c>
      <c r="AY344" s="227" t="s">
        <v>195</v>
      </c>
    </row>
    <row r="345" s="10" customFormat="1">
      <c r="A345" s="10"/>
      <c r="B345" s="218"/>
      <c r="C345" s="219"/>
      <c r="D345" s="213" t="s">
        <v>199</v>
      </c>
      <c r="E345" s="220" t="s">
        <v>1</v>
      </c>
      <c r="F345" s="221" t="s">
        <v>4830</v>
      </c>
      <c r="G345" s="219"/>
      <c r="H345" s="220" t="s">
        <v>1</v>
      </c>
      <c r="I345" s="222"/>
      <c r="J345" s="219"/>
      <c r="K345" s="219"/>
      <c r="L345" s="223"/>
      <c r="M345" s="224"/>
      <c r="N345" s="225"/>
      <c r="O345" s="225"/>
      <c r="P345" s="225"/>
      <c r="Q345" s="225"/>
      <c r="R345" s="225"/>
      <c r="S345" s="225"/>
      <c r="T345" s="226"/>
      <c r="U345" s="10"/>
      <c r="V345" s="10"/>
      <c r="W345" s="10"/>
      <c r="X345" s="10"/>
      <c r="Y345" s="10"/>
      <c r="Z345" s="10"/>
      <c r="AA345" s="10"/>
      <c r="AB345" s="10"/>
      <c r="AC345" s="10"/>
      <c r="AD345" s="10"/>
      <c r="AE345" s="10"/>
      <c r="AT345" s="227" t="s">
        <v>199</v>
      </c>
      <c r="AU345" s="227" t="s">
        <v>85</v>
      </c>
      <c r="AV345" s="10" t="s">
        <v>83</v>
      </c>
      <c r="AW345" s="10" t="s">
        <v>32</v>
      </c>
      <c r="AX345" s="10" t="s">
        <v>76</v>
      </c>
      <c r="AY345" s="227" t="s">
        <v>195</v>
      </c>
    </row>
    <row r="346" s="11" customFormat="1">
      <c r="A346" s="11"/>
      <c r="B346" s="228"/>
      <c r="C346" s="229"/>
      <c r="D346" s="213" t="s">
        <v>199</v>
      </c>
      <c r="E346" s="230" t="s">
        <v>1</v>
      </c>
      <c r="F346" s="231" t="s">
        <v>4831</v>
      </c>
      <c r="G346" s="229"/>
      <c r="H346" s="232">
        <v>45.485999999999997</v>
      </c>
      <c r="I346" s="233"/>
      <c r="J346" s="229"/>
      <c r="K346" s="229"/>
      <c r="L346" s="234"/>
      <c r="M346" s="235"/>
      <c r="N346" s="236"/>
      <c r="O346" s="236"/>
      <c r="P346" s="236"/>
      <c r="Q346" s="236"/>
      <c r="R346" s="236"/>
      <c r="S346" s="236"/>
      <c r="T346" s="237"/>
      <c r="U346" s="11"/>
      <c r="V346" s="11"/>
      <c r="W346" s="11"/>
      <c r="X346" s="11"/>
      <c r="Y346" s="11"/>
      <c r="Z346" s="11"/>
      <c r="AA346" s="11"/>
      <c r="AB346" s="11"/>
      <c r="AC346" s="11"/>
      <c r="AD346" s="11"/>
      <c r="AE346" s="11"/>
      <c r="AT346" s="238" t="s">
        <v>199</v>
      </c>
      <c r="AU346" s="238" t="s">
        <v>85</v>
      </c>
      <c r="AV346" s="11" t="s">
        <v>85</v>
      </c>
      <c r="AW346" s="11" t="s">
        <v>32</v>
      </c>
      <c r="AX346" s="11" t="s">
        <v>76</v>
      </c>
      <c r="AY346" s="238" t="s">
        <v>195</v>
      </c>
    </row>
    <row r="347" s="11" customFormat="1">
      <c r="A347" s="11"/>
      <c r="B347" s="228"/>
      <c r="C347" s="229"/>
      <c r="D347" s="213" t="s">
        <v>199</v>
      </c>
      <c r="E347" s="230" t="s">
        <v>1</v>
      </c>
      <c r="F347" s="231" t="s">
        <v>4832</v>
      </c>
      <c r="G347" s="229"/>
      <c r="H347" s="232">
        <v>182.59200000000001</v>
      </c>
      <c r="I347" s="233"/>
      <c r="J347" s="229"/>
      <c r="K347" s="229"/>
      <c r="L347" s="234"/>
      <c r="M347" s="235"/>
      <c r="N347" s="236"/>
      <c r="O347" s="236"/>
      <c r="P347" s="236"/>
      <c r="Q347" s="236"/>
      <c r="R347" s="236"/>
      <c r="S347" s="236"/>
      <c r="T347" s="237"/>
      <c r="U347" s="11"/>
      <c r="V347" s="11"/>
      <c r="W347" s="11"/>
      <c r="X347" s="11"/>
      <c r="Y347" s="11"/>
      <c r="Z347" s="11"/>
      <c r="AA347" s="11"/>
      <c r="AB347" s="11"/>
      <c r="AC347" s="11"/>
      <c r="AD347" s="11"/>
      <c r="AE347" s="11"/>
      <c r="AT347" s="238" t="s">
        <v>199</v>
      </c>
      <c r="AU347" s="238" t="s">
        <v>85</v>
      </c>
      <c r="AV347" s="11" t="s">
        <v>85</v>
      </c>
      <c r="AW347" s="11" t="s">
        <v>32</v>
      </c>
      <c r="AX347" s="11" t="s">
        <v>76</v>
      </c>
      <c r="AY347" s="238" t="s">
        <v>195</v>
      </c>
    </row>
    <row r="348" s="11" customFormat="1">
      <c r="A348" s="11"/>
      <c r="B348" s="228"/>
      <c r="C348" s="229"/>
      <c r="D348" s="213" t="s">
        <v>199</v>
      </c>
      <c r="E348" s="230" t="s">
        <v>1</v>
      </c>
      <c r="F348" s="231" t="s">
        <v>4833</v>
      </c>
      <c r="G348" s="229"/>
      <c r="H348" s="232">
        <v>29.969999999999999</v>
      </c>
      <c r="I348" s="233"/>
      <c r="J348" s="229"/>
      <c r="K348" s="229"/>
      <c r="L348" s="234"/>
      <c r="M348" s="235"/>
      <c r="N348" s="236"/>
      <c r="O348" s="236"/>
      <c r="P348" s="236"/>
      <c r="Q348" s="236"/>
      <c r="R348" s="236"/>
      <c r="S348" s="236"/>
      <c r="T348" s="237"/>
      <c r="U348" s="11"/>
      <c r="V348" s="11"/>
      <c r="W348" s="11"/>
      <c r="X348" s="11"/>
      <c r="Y348" s="11"/>
      <c r="Z348" s="11"/>
      <c r="AA348" s="11"/>
      <c r="AB348" s="11"/>
      <c r="AC348" s="11"/>
      <c r="AD348" s="11"/>
      <c r="AE348" s="11"/>
      <c r="AT348" s="238" t="s">
        <v>199</v>
      </c>
      <c r="AU348" s="238" t="s">
        <v>85</v>
      </c>
      <c r="AV348" s="11" t="s">
        <v>85</v>
      </c>
      <c r="AW348" s="11" t="s">
        <v>32</v>
      </c>
      <c r="AX348" s="11" t="s">
        <v>76</v>
      </c>
      <c r="AY348" s="238" t="s">
        <v>195</v>
      </c>
    </row>
    <row r="349" s="15" customFormat="1">
      <c r="A349" s="15"/>
      <c r="B349" s="287"/>
      <c r="C349" s="288"/>
      <c r="D349" s="213" t="s">
        <v>199</v>
      </c>
      <c r="E349" s="289" t="s">
        <v>1</v>
      </c>
      <c r="F349" s="290" t="s">
        <v>1422</v>
      </c>
      <c r="G349" s="288"/>
      <c r="H349" s="291">
        <v>258.048</v>
      </c>
      <c r="I349" s="292"/>
      <c r="J349" s="288"/>
      <c r="K349" s="288"/>
      <c r="L349" s="293"/>
      <c r="M349" s="294"/>
      <c r="N349" s="295"/>
      <c r="O349" s="295"/>
      <c r="P349" s="295"/>
      <c r="Q349" s="295"/>
      <c r="R349" s="295"/>
      <c r="S349" s="295"/>
      <c r="T349" s="296"/>
      <c r="U349" s="15"/>
      <c r="V349" s="15"/>
      <c r="W349" s="15"/>
      <c r="X349" s="15"/>
      <c r="Y349" s="15"/>
      <c r="Z349" s="15"/>
      <c r="AA349" s="15"/>
      <c r="AB349" s="15"/>
      <c r="AC349" s="15"/>
      <c r="AD349" s="15"/>
      <c r="AE349" s="15"/>
      <c r="AT349" s="297" t="s">
        <v>199</v>
      </c>
      <c r="AU349" s="297" t="s">
        <v>85</v>
      </c>
      <c r="AV349" s="15" t="s">
        <v>234</v>
      </c>
      <c r="AW349" s="15" t="s">
        <v>32</v>
      </c>
      <c r="AX349" s="15" t="s">
        <v>76</v>
      </c>
      <c r="AY349" s="297" t="s">
        <v>195</v>
      </c>
    </row>
    <row r="350" s="10" customFormat="1">
      <c r="A350" s="10"/>
      <c r="B350" s="218"/>
      <c r="C350" s="219"/>
      <c r="D350" s="213" t="s">
        <v>199</v>
      </c>
      <c r="E350" s="220" t="s">
        <v>1</v>
      </c>
      <c r="F350" s="221" t="s">
        <v>4848</v>
      </c>
      <c r="G350" s="219"/>
      <c r="H350" s="220" t="s">
        <v>1</v>
      </c>
      <c r="I350" s="222"/>
      <c r="J350" s="219"/>
      <c r="K350" s="219"/>
      <c r="L350" s="223"/>
      <c r="M350" s="224"/>
      <c r="N350" s="225"/>
      <c r="O350" s="225"/>
      <c r="P350" s="225"/>
      <c r="Q350" s="225"/>
      <c r="R350" s="225"/>
      <c r="S350" s="225"/>
      <c r="T350" s="226"/>
      <c r="U350" s="10"/>
      <c r="V350" s="10"/>
      <c r="W350" s="10"/>
      <c r="X350" s="10"/>
      <c r="Y350" s="10"/>
      <c r="Z350" s="10"/>
      <c r="AA350" s="10"/>
      <c r="AB350" s="10"/>
      <c r="AC350" s="10"/>
      <c r="AD350" s="10"/>
      <c r="AE350" s="10"/>
      <c r="AT350" s="227" t="s">
        <v>199</v>
      </c>
      <c r="AU350" s="227" t="s">
        <v>85</v>
      </c>
      <c r="AV350" s="10" t="s">
        <v>83</v>
      </c>
      <c r="AW350" s="10" t="s">
        <v>32</v>
      </c>
      <c r="AX350" s="10" t="s">
        <v>76</v>
      </c>
      <c r="AY350" s="227" t="s">
        <v>195</v>
      </c>
    </row>
    <row r="351" s="11" customFormat="1">
      <c r="A351" s="11"/>
      <c r="B351" s="228"/>
      <c r="C351" s="229"/>
      <c r="D351" s="213" t="s">
        <v>199</v>
      </c>
      <c r="E351" s="230" t="s">
        <v>1</v>
      </c>
      <c r="F351" s="231" t="s">
        <v>4849</v>
      </c>
      <c r="G351" s="229"/>
      <c r="H351" s="232">
        <v>77.414000000000001</v>
      </c>
      <c r="I351" s="233"/>
      <c r="J351" s="229"/>
      <c r="K351" s="229"/>
      <c r="L351" s="234"/>
      <c r="M351" s="235"/>
      <c r="N351" s="236"/>
      <c r="O351" s="236"/>
      <c r="P351" s="236"/>
      <c r="Q351" s="236"/>
      <c r="R351" s="236"/>
      <c r="S351" s="236"/>
      <c r="T351" s="237"/>
      <c r="U351" s="11"/>
      <c r="V351" s="11"/>
      <c r="W351" s="11"/>
      <c r="X351" s="11"/>
      <c r="Y351" s="11"/>
      <c r="Z351" s="11"/>
      <c r="AA351" s="11"/>
      <c r="AB351" s="11"/>
      <c r="AC351" s="11"/>
      <c r="AD351" s="11"/>
      <c r="AE351" s="11"/>
      <c r="AT351" s="238" t="s">
        <v>199</v>
      </c>
      <c r="AU351" s="238" t="s">
        <v>85</v>
      </c>
      <c r="AV351" s="11" t="s">
        <v>85</v>
      </c>
      <c r="AW351" s="11" t="s">
        <v>32</v>
      </c>
      <c r="AX351" s="11" t="s">
        <v>83</v>
      </c>
      <c r="AY351" s="238" t="s">
        <v>195</v>
      </c>
    </row>
    <row r="352" s="2" customFormat="1" ht="33" customHeight="1">
      <c r="A352" s="39"/>
      <c r="B352" s="40"/>
      <c r="C352" s="200" t="s">
        <v>331</v>
      </c>
      <c r="D352" s="200" t="s">
        <v>191</v>
      </c>
      <c r="E352" s="201" t="s">
        <v>4842</v>
      </c>
      <c r="F352" s="202" t="s">
        <v>4843</v>
      </c>
      <c r="G352" s="203" t="s">
        <v>1237</v>
      </c>
      <c r="H352" s="204">
        <v>91.930000000000007</v>
      </c>
      <c r="I352" s="205"/>
      <c r="J352" s="206">
        <f>ROUND(I352*H352,2)</f>
        <v>0</v>
      </c>
      <c r="K352" s="202" t="s">
        <v>1412</v>
      </c>
      <c r="L352" s="45"/>
      <c r="M352" s="207" t="s">
        <v>1</v>
      </c>
      <c r="N352" s="208" t="s">
        <v>41</v>
      </c>
      <c r="O352" s="92"/>
      <c r="P352" s="209">
        <f>O352*H352</f>
        <v>0</v>
      </c>
      <c r="Q352" s="209">
        <v>0</v>
      </c>
      <c r="R352" s="209">
        <f>Q352*H352</f>
        <v>0</v>
      </c>
      <c r="S352" s="209">
        <v>0</v>
      </c>
      <c r="T352" s="210">
        <f>S352*H352</f>
        <v>0</v>
      </c>
      <c r="U352" s="39"/>
      <c r="V352" s="39"/>
      <c r="W352" s="39"/>
      <c r="X352" s="39"/>
      <c r="Y352" s="39"/>
      <c r="Z352" s="39"/>
      <c r="AA352" s="39"/>
      <c r="AB352" s="39"/>
      <c r="AC352" s="39"/>
      <c r="AD352" s="39"/>
      <c r="AE352" s="39"/>
      <c r="AR352" s="211" t="s">
        <v>234</v>
      </c>
      <c r="AT352" s="211" t="s">
        <v>191</v>
      </c>
      <c r="AU352" s="211" t="s">
        <v>85</v>
      </c>
      <c r="AY352" s="18" t="s">
        <v>195</v>
      </c>
      <c r="BE352" s="212">
        <f>IF(N352="základní",J352,0)</f>
        <v>0</v>
      </c>
      <c r="BF352" s="212">
        <f>IF(N352="snížená",J352,0)</f>
        <v>0</v>
      </c>
      <c r="BG352" s="212">
        <f>IF(N352="zákl. přenesená",J352,0)</f>
        <v>0</v>
      </c>
      <c r="BH352" s="212">
        <f>IF(N352="sníž. přenesená",J352,0)</f>
        <v>0</v>
      </c>
      <c r="BI352" s="212">
        <f>IF(N352="nulová",J352,0)</f>
        <v>0</v>
      </c>
      <c r="BJ352" s="18" t="s">
        <v>83</v>
      </c>
      <c r="BK352" s="212">
        <f>ROUND(I352*H352,2)</f>
        <v>0</v>
      </c>
      <c r="BL352" s="18" t="s">
        <v>234</v>
      </c>
      <c r="BM352" s="211" t="s">
        <v>4850</v>
      </c>
    </row>
    <row r="353" s="10" customFormat="1">
      <c r="A353" s="10"/>
      <c r="B353" s="218"/>
      <c r="C353" s="219"/>
      <c r="D353" s="213" t="s">
        <v>199</v>
      </c>
      <c r="E353" s="220" t="s">
        <v>1</v>
      </c>
      <c r="F353" s="221" t="s">
        <v>4737</v>
      </c>
      <c r="G353" s="219"/>
      <c r="H353" s="220" t="s">
        <v>1</v>
      </c>
      <c r="I353" s="222"/>
      <c r="J353" s="219"/>
      <c r="K353" s="219"/>
      <c r="L353" s="223"/>
      <c r="M353" s="224"/>
      <c r="N353" s="225"/>
      <c r="O353" s="225"/>
      <c r="P353" s="225"/>
      <c r="Q353" s="225"/>
      <c r="R353" s="225"/>
      <c r="S353" s="225"/>
      <c r="T353" s="226"/>
      <c r="U353" s="10"/>
      <c r="V353" s="10"/>
      <c r="W353" s="10"/>
      <c r="X353" s="10"/>
      <c r="Y353" s="10"/>
      <c r="Z353" s="10"/>
      <c r="AA353" s="10"/>
      <c r="AB353" s="10"/>
      <c r="AC353" s="10"/>
      <c r="AD353" s="10"/>
      <c r="AE353" s="10"/>
      <c r="AT353" s="227" t="s">
        <v>199</v>
      </c>
      <c r="AU353" s="227" t="s">
        <v>85</v>
      </c>
      <c r="AV353" s="10" t="s">
        <v>83</v>
      </c>
      <c r="AW353" s="10" t="s">
        <v>32</v>
      </c>
      <c r="AX353" s="10" t="s">
        <v>76</v>
      </c>
      <c r="AY353" s="227" t="s">
        <v>195</v>
      </c>
    </row>
    <row r="354" s="10" customFormat="1">
      <c r="A354" s="10"/>
      <c r="B354" s="218"/>
      <c r="C354" s="219"/>
      <c r="D354" s="213" t="s">
        <v>199</v>
      </c>
      <c r="E354" s="220" t="s">
        <v>1</v>
      </c>
      <c r="F354" s="221" t="s">
        <v>4851</v>
      </c>
      <c r="G354" s="219"/>
      <c r="H354" s="220" t="s">
        <v>1</v>
      </c>
      <c r="I354" s="222"/>
      <c r="J354" s="219"/>
      <c r="K354" s="219"/>
      <c r="L354" s="223"/>
      <c r="M354" s="224"/>
      <c r="N354" s="225"/>
      <c r="O354" s="225"/>
      <c r="P354" s="225"/>
      <c r="Q354" s="225"/>
      <c r="R354" s="225"/>
      <c r="S354" s="225"/>
      <c r="T354" s="226"/>
      <c r="U354" s="10"/>
      <c r="V354" s="10"/>
      <c r="W354" s="10"/>
      <c r="X354" s="10"/>
      <c r="Y354" s="10"/>
      <c r="Z354" s="10"/>
      <c r="AA354" s="10"/>
      <c r="AB354" s="10"/>
      <c r="AC354" s="10"/>
      <c r="AD354" s="10"/>
      <c r="AE354" s="10"/>
      <c r="AT354" s="227" t="s">
        <v>199</v>
      </c>
      <c r="AU354" s="227" t="s">
        <v>85</v>
      </c>
      <c r="AV354" s="10" t="s">
        <v>83</v>
      </c>
      <c r="AW354" s="10" t="s">
        <v>32</v>
      </c>
      <c r="AX354" s="10" t="s">
        <v>76</v>
      </c>
      <c r="AY354" s="227" t="s">
        <v>195</v>
      </c>
    </row>
    <row r="355" s="11" customFormat="1">
      <c r="A355" s="11"/>
      <c r="B355" s="228"/>
      <c r="C355" s="229"/>
      <c r="D355" s="213" t="s">
        <v>199</v>
      </c>
      <c r="E355" s="230" t="s">
        <v>1</v>
      </c>
      <c r="F355" s="231" t="s">
        <v>4852</v>
      </c>
      <c r="G355" s="229"/>
      <c r="H355" s="232">
        <v>102.14400000000001</v>
      </c>
      <c r="I355" s="233"/>
      <c r="J355" s="229"/>
      <c r="K355" s="229"/>
      <c r="L355" s="234"/>
      <c r="M355" s="235"/>
      <c r="N355" s="236"/>
      <c r="O355" s="236"/>
      <c r="P355" s="236"/>
      <c r="Q355" s="236"/>
      <c r="R355" s="236"/>
      <c r="S355" s="236"/>
      <c r="T355" s="237"/>
      <c r="U355" s="11"/>
      <c r="V355" s="11"/>
      <c r="W355" s="11"/>
      <c r="X355" s="11"/>
      <c r="Y355" s="11"/>
      <c r="Z355" s="11"/>
      <c r="AA355" s="11"/>
      <c r="AB355" s="11"/>
      <c r="AC355" s="11"/>
      <c r="AD355" s="11"/>
      <c r="AE355" s="11"/>
      <c r="AT355" s="238" t="s">
        <v>199</v>
      </c>
      <c r="AU355" s="238" t="s">
        <v>85</v>
      </c>
      <c r="AV355" s="11" t="s">
        <v>85</v>
      </c>
      <c r="AW355" s="11" t="s">
        <v>32</v>
      </c>
      <c r="AX355" s="11" t="s">
        <v>76</v>
      </c>
      <c r="AY355" s="238" t="s">
        <v>195</v>
      </c>
    </row>
    <row r="356" s="15" customFormat="1">
      <c r="A356" s="15"/>
      <c r="B356" s="287"/>
      <c r="C356" s="288"/>
      <c r="D356" s="213" t="s">
        <v>199</v>
      </c>
      <c r="E356" s="289" t="s">
        <v>1</v>
      </c>
      <c r="F356" s="290" t="s">
        <v>1422</v>
      </c>
      <c r="G356" s="288"/>
      <c r="H356" s="291">
        <v>102.14400000000001</v>
      </c>
      <c r="I356" s="292"/>
      <c r="J356" s="288"/>
      <c r="K356" s="288"/>
      <c r="L356" s="293"/>
      <c r="M356" s="294"/>
      <c r="N356" s="295"/>
      <c r="O356" s="295"/>
      <c r="P356" s="295"/>
      <c r="Q356" s="295"/>
      <c r="R356" s="295"/>
      <c r="S356" s="295"/>
      <c r="T356" s="296"/>
      <c r="U356" s="15"/>
      <c r="V356" s="15"/>
      <c r="W356" s="15"/>
      <c r="X356" s="15"/>
      <c r="Y356" s="15"/>
      <c r="Z356" s="15"/>
      <c r="AA356" s="15"/>
      <c r="AB356" s="15"/>
      <c r="AC356" s="15"/>
      <c r="AD356" s="15"/>
      <c r="AE356" s="15"/>
      <c r="AT356" s="297" t="s">
        <v>199</v>
      </c>
      <c r="AU356" s="297" t="s">
        <v>85</v>
      </c>
      <c r="AV356" s="15" t="s">
        <v>234</v>
      </c>
      <c r="AW356" s="15" t="s">
        <v>32</v>
      </c>
      <c r="AX356" s="15" t="s">
        <v>76</v>
      </c>
      <c r="AY356" s="297" t="s">
        <v>195</v>
      </c>
    </row>
    <row r="357" s="10" customFormat="1">
      <c r="A357" s="10"/>
      <c r="B357" s="218"/>
      <c r="C357" s="219"/>
      <c r="D357" s="213" t="s">
        <v>199</v>
      </c>
      <c r="E357" s="220" t="s">
        <v>1</v>
      </c>
      <c r="F357" s="221" t="s">
        <v>4853</v>
      </c>
      <c r="G357" s="219"/>
      <c r="H357" s="220" t="s">
        <v>1</v>
      </c>
      <c r="I357" s="222"/>
      <c r="J357" s="219"/>
      <c r="K357" s="219"/>
      <c r="L357" s="223"/>
      <c r="M357" s="224"/>
      <c r="N357" s="225"/>
      <c r="O357" s="225"/>
      <c r="P357" s="225"/>
      <c r="Q357" s="225"/>
      <c r="R357" s="225"/>
      <c r="S357" s="225"/>
      <c r="T357" s="226"/>
      <c r="U357" s="10"/>
      <c r="V357" s="10"/>
      <c r="W357" s="10"/>
      <c r="X357" s="10"/>
      <c r="Y357" s="10"/>
      <c r="Z357" s="10"/>
      <c r="AA357" s="10"/>
      <c r="AB357" s="10"/>
      <c r="AC357" s="10"/>
      <c r="AD357" s="10"/>
      <c r="AE357" s="10"/>
      <c r="AT357" s="227" t="s">
        <v>199</v>
      </c>
      <c r="AU357" s="227" t="s">
        <v>85</v>
      </c>
      <c r="AV357" s="10" t="s">
        <v>83</v>
      </c>
      <c r="AW357" s="10" t="s">
        <v>32</v>
      </c>
      <c r="AX357" s="10" t="s">
        <v>76</v>
      </c>
      <c r="AY357" s="227" t="s">
        <v>195</v>
      </c>
    </row>
    <row r="358" s="11" customFormat="1">
      <c r="A358" s="11"/>
      <c r="B358" s="228"/>
      <c r="C358" s="229"/>
      <c r="D358" s="213" t="s">
        <v>199</v>
      </c>
      <c r="E358" s="230" t="s">
        <v>1</v>
      </c>
      <c r="F358" s="231" t="s">
        <v>4854</v>
      </c>
      <c r="G358" s="229"/>
      <c r="H358" s="232">
        <v>91.930000000000007</v>
      </c>
      <c r="I358" s="233"/>
      <c r="J358" s="229"/>
      <c r="K358" s="229"/>
      <c r="L358" s="234"/>
      <c r="M358" s="235"/>
      <c r="N358" s="236"/>
      <c r="O358" s="236"/>
      <c r="P358" s="236"/>
      <c r="Q358" s="236"/>
      <c r="R358" s="236"/>
      <c r="S358" s="236"/>
      <c r="T358" s="237"/>
      <c r="U358" s="11"/>
      <c r="V358" s="11"/>
      <c r="W358" s="11"/>
      <c r="X358" s="11"/>
      <c r="Y358" s="11"/>
      <c r="Z358" s="11"/>
      <c r="AA358" s="11"/>
      <c r="AB358" s="11"/>
      <c r="AC358" s="11"/>
      <c r="AD358" s="11"/>
      <c r="AE358" s="11"/>
      <c r="AT358" s="238" t="s">
        <v>199</v>
      </c>
      <c r="AU358" s="238" t="s">
        <v>85</v>
      </c>
      <c r="AV358" s="11" t="s">
        <v>85</v>
      </c>
      <c r="AW358" s="11" t="s">
        <v>32</v>
      </c>
      <c r="AX358" s="11" t="s">
        <v>83</v>
      </c>
      <c r="AY358" s="238" t="s">
        <v>195</v>
      </c>
    </row>
    <row r="359" s="2" customFormat="1" ht="33" customHeight="1">
      <c r="A359" s="39"/>
      <c r="B359" s="40"/>
      <c r="C359" s="200" t="s">
        <v>335</v>
      </c>
      <c r="D359" s="200" t="s">
        <v>191</v>
      </c>
      <c r="E359" s="201" t="s">
        <v>4855</v>
      </c>
      <c r="F359" s="202" t="s">
        <v>4856</v>
      </c>
      <c r="G359" s="203" t="s">
        <v>1237</v>
      </c>
      <c r="H359" s="204">
        <v>51.609999999999999</v>
      </c>
      <c r="I359" s="205"/>
      <c r="J359" s="206">
        <f>ROUND(I359*H359,2)</f>
        <v>0</v>
      </c>
      <c r="K359" s="202" t="s">
        <v>1412</v>
      </c>
      <c r="L359" s="45"/>
      <c r="M359" s="207" t="s">
        <v>1</v>
      </c>
      <c r="N359" s="208" t="s">
        <v>41</v>
      </c>
      <c r="O359" s="92"/>
      <c r="P359" s="209">
        <f>O359*H359</f>
        <v>0</v>
      </c>
      <c r="Q359" s="209">
        <v>0</v>
      </c>
      <c r="R359" s="209">
        <f>Q359*H359</f>
        <v>0</v>
      </c>
      <c r="S359" s="209">
        <v>0</v>
      </c>
      <c r="T359" s="210">
        <f>S359*H359</f>
        <v>0</v>
      </c>
      <c r="U359" s="39"/>
      <c r="V359" s="39"/>
      <c r="W359" s="39"/>
      <c r="X359" s="39"/>
      <c r="Y359" s="39"/>
      <c r="Z359" s="39"/>
      <c r="AA359" s="39"/>
      <c r="AB359" s="39"/>
      <c r="AC359" s="39"/>
      <c r="AD359" s="39"/>
      <c r="AE359" s="39"/>
      <c r="AR359" s="211" t="s">
        <v>234</v>
      </c>
      <c r="AT359" s="211" t="s">
        <v>191</v>
      </c>
      <c r="AU359" s="211" t="s">
        <v>85</v>
      </c>
      <c r="AY359" s="18" t="s">
        <v>195</v>
      </c>
      <c r="BE359" s="212">
        <f>IF(N359="základní",J359,0)</f>
        <v>0</v>
      </c>
      <c r="BF359" s="212">
        <f>IF(N359="snížená",J359,0)</f>
        <v>0</v>
      </c>
      <c r="BG359" s="212">
        <f>IF(N359="zákl. přenesená",J359,0)</f>
        <v>0</v>
      </c>
      <c r="BH359" s="212">
        <f>IF(N359="sníž. přenesená",J359,0)</f>
        <v>0</v>
      </c>
      <c r="BI359" s="212">
        <f>IF(N359="nulová",J359,0)</f>
        <v>0</v>
      </c>
      <c r="BJ359" s="18" t="s">
        <v>83</v>
      </c>
      <c r="BK359" s="212">
        <f>ROUND(I359*H359,2)</f>
        <v>0</v>
      </c>
      <c r="BL359" s="18" t="s">
        <v>234</v>
      </c>
      <c r="BM359" s="211" t="s">
        <v>4857</v>
      </c>
    </row>
    <row r="360" s="10" customFormat="1">
      <c r="A360" s="10"/>
      <c r="B360" s="218"/>
      <c r="C360" s="219"/>
      <c r="D360" s="213" t="s">
        <v>199</v>
      </c>
      <c r="E360" s="220" t="s">
        <v>1</v>
      </c>
      <c r="F360" s="221" t="s">
        <v>4737</v>
      </c>
      <c r="G360" s="219"/>
      <c r="H360" s="220" t="s">
        <v>1</v>
      </c>
      <c r="I360" s="222"/>
      <c r="J360" s="219"/>
      <c r="K360" s="219"/>
      <c r="L360" s="223"/>
      <c r="M360" s="224"/>
      <c r="N360" s="225"/>
      <c r="O360" s="225"/>
      <c r="P360" s="225"/>
      <c r="Q360" s="225"/>
      <c r="R360" s="225"/>
      <c r="S360" s="225"/>
      <c r="T360" s="226"/>
      <c r="U360" s="10"/>
      <c r="V360" s="10"/>
      <c r="W360" s="10"/>
      <c r="X360" s="10"/>
      <c r="Y360" s="10"/>
      <c r="Z360" s="10"/>
      <c r="AA360" s="10"/>
      <c r="AB360" s="10"/>
      <c r="AC360" s="10"/>
      <c r="AD360" s="10"/>
      <c r="AE360" s="10"/>
      <c r="AT360" s="227" t="s">
        <v>199</v>
      </c>
      <c r="AU360" s="227" t="s">
        <v>85</v>
      </c>
      <c r="AV360" s="10" t="s">
        <v>83</v>
      </c>
      <c r="AW360" s="10" t="s">
        <v>32</v>
      </c>
      <c r="AX360" s="10" t="s">
        <v>76</v>
      </c>
      <c r="AY360" s="227" t="s">
        <v>195</v>
      </c>
    </row>
    <row r="361" s="10" customFormat="1">
      <c r="A361" s="10"/>
      <c r="B361" s="218"/>
      <c r="C361" s="219"/>
      <c r="D361" s="213" t="s">
        <v>199</v>
      </c>
      <c r="E361" s="220" t="s">
        <v>1</v>
      </c>
      <c r="F361" s="221" t="s">
        <v>4830</v>
      </c>
      <c r="G361" s="219"/>
      <c r="H361" s="220" t="s">
        <v>1</v>
      </c>
      <c r="I361" s="222"/>
      <c r="J361" s="219"/>
      <c r="K361" s="219"/>
      <c r="L361" s="223"/>
      <c r="M361" s="224"/>
      <c r="N361" s="225"/>
      <c r="O361" s="225"/>
      <c r="P361" s="225"/>
      <c r="Q361" s="225"/>
      <c r="R361" s="225"/>
      <c r="S361" s="225"/>
      <c r="T361" s="226"/>
      <c r="U361" s="10"/>
      <c r="V361" s="10"/>
      <c r="W361" s="10"/>
      <c r="X361" s="10"/>
      <c r="Y361" s="10"/>
      <c r="Z361" s="10"/>
      <c r="AA361" s="10"/>
      <c r="AB361" s="10"/>
      <c r="AC361" s="10"/>
      <c r="AD361" s="10"/>
      <c r="AE361" s="10"/>
      <c r="AT361" s="227" t="s">
        <v>199</v>
      </c>
      <c r="AU361" s="227" t="s">
        <v>85</v>
      </c>
      <c r="AV361" s="10" t="s">
        <v>83</v>
      </c>
      <c r="AW361" s="10" t="s">
        <v>32</v>
      </c>
      <c r="AX361" s="10" t="s">
        <v>76</v>
      </c>
      <c r="AY361" s="227" t="s">
        <v>195</v>
      </c>
    </row>
    <row r="362" s="11" customFormat="1">
      <c r="A362" s="11"/>
      <c r="B362" s="228"/>
      <c r="C362" s="229"/>
      <c r="D362" s="213" t="s">
        <v>199</v>
      </c>
      <c r="E362" s="230" t="s">
        <v>1</v>
      </c>
      <c r="F362" s="231" t="s">
        <v>4831</v>
      </c>
      <c r="G362" s="229"/>
      <c r="H362" s="232">
        <v>45.485999999999997</v>
      </c>
      <c r="I362" s="233"/>
      <c r="J362" s="229"/>
      <c r="K362" s="229"/>
      <c r="L362" s="234"/>
      <c r="M362" s="235"/>
      <c r="N362" s="236"/>
      <c r="O362" s="236"/>
      <c r="P362" s="236"/>
      <c r="Q362" s="236"/>
      <c r="R362" s="236"/>
      <c r="S362" s="236"/>
      <c r="T362" s="237"/>
      <c r="U362" s="11"/>
      <c r="V362" s="11"/>
      <c r="W362" s="11"/>
      <c r="X362" s="11"/>
      <c r="Y362" s="11"/>
      <c r="Z362" s="11"/>
      <c r="AA362" s="11"/>
      <c r="AB362" s="11"/>
      <c r="AC362" s="11"/>
      <c r="AD362" s="11"/>
      <c r="AE362" s="11"/>
      <c r="AT362" s="238" t="s">
        <v>199</v>
      </c>
      <c r="AU362" s="238" t="s">
        <v>85</v>
      </c>
      <c r="AV362" s="11" t="s">
        <v>85</v>
      </c>
      <c r="AW362" s="11" t="s">
        <v>32</v>
      </c>
      <c r="AX362" s="11" t="s">
        <v>76</v>
      </c>
      <c r="AY362" s="238" t="s">
        <v>195</v>
      </c>
    </row>
    <row r="363" s="11" customFormat="1">
      <c r="A363" s="11"/>
      <c r="B363" s="228"/>
      <c r="C363" s="229"/>
      <c r="D363" s="213" t="s">
        <v>199</v>
      </c>
      <c r="E363" s="230" t="s">
        <v>1</v>
      </c>
      <c r="F363" s="231" t="s">
        <v>4832</v>
      </c>
      <c r="G363" s="229"/>
      <c r="H363" s="232">
        <v>182.59200000000001</v>
      </c>
      <c r="I363" s="233"/>
      <c r="J363" s="229"/>
      <c r="K363" s="229"/>
      <c r="L363" s="234"/>
      <c r="M363" s="235"/>
      <c r="N363" s="236"/>
      <c r="O363" s="236"/>
      <c r="P363" s="236"/>
      <c r="Q363" s="236"/>
      <c r="R363" s="236"/>
      <c r="S363" s="236"/>
      <c r="T363" s="237"/>
      <c r="U363" s="11"/>
      <c r="V363" s="11"/>
      <c r="W363" s="11"/>
      <c r="X363" s="11"/>
      <c r="Y363" s="11"/>
      <c r="Z363" s="11"/>
      <c r="AA363" s="11"/>
      <c r="AB363" s="11"/>
      <c r="AC363" s="11"/>
      <c r="AD363" s="11"/>
      <c r="AE363" s="11"/>
      <c r="AT363" s="238" t="s">
        <v>199</v>
      </c>
      <c r="AU363" s="238" t="s">
        <v>85</v>
      </c>
      <c r="AV363" s="11" t="s">
        <v>85</v>
      </c>
      <c r="AW363" s="11" t="s">
        <v>32</v>
      </c>
      <c r="AX363" s="11" t="s">
        <v>76</v>
      </c>
      <c r="AY363" s="238" t="s">
        <v>195</v>
      </c>
    </row>
    <row r="364" s="11" customFormat="1">
      <c r="A364" s="11"/>
      <c r="B364" s="228"/>
      <c r="C364" s="229"/>
      <c r="D364" s="213" t="s">
        <v>199</v>
      </c>
      <c r="E364" s="230" t="s">
        <v>1</v>
      </c>
      <c r="F364" s="231" t="s">
        <v>4833</v>
      </c>
      <c r="G364" s="229"/>
      <c r="H364" s="232">
        <v>29.969999999999999</v>
      </c>
      <c r="I364" s="233"/>
      <c r="J364" s="229"/>
      <c r="K364" s="229"/>
      <c r="L364" s="234"/>
      <c r="M364" s="235"/>
      <c r="N364" s="236"/>
      <c r="O364" s="236"/>
      <c r="P364" s="236"/>
      <c r="Q364" s="236"/>
      <c r="R364" s="236"/>
      <c r="S364" s="236"/>
      <c r="T364" s="237"/>
      <c r="U364" s="11"/>
      <c r="V364" s="11"/>
      <c r="W364" s="11"/>
      <c r="X364" s="11"/>
      <c r="Y364" s="11"/>
      <c r="Z364" s="11"/>
      <c r="AA364" s="11"/>
      <c r="AB364" s="11"/>
      <c r="AC364" s="11"/>
      <c r="AD364" s="11"/>
      <c r="AE364" s="11"/>
      <c r="AT364" s="238" t="s">
        <v>199</v>
      </c>
      <c r="AU364" s="238" t="s">
        <v>85</v>
      </c>
      <c r="AV364" s="11" t="s">
        <v>85</v>
      </c>
      <c r="AW364" s="11" t="s">
        <v>32</v>
      </c>
      <c r="AX364" s="11" t="s">
        <v>76</v>
      </c>
      <c r="AY364" s="238" t="s">
        <v>195</v>
      </c>
    </row>
    <row r="365" s="15" customFormat="1">
      <c r="A365" s="15"/>
      <c r="B365" s="287"/>
      <c r="C365" s="288"/>
      <c r="D365" s="213" t="s">
        <v>199</v>
      </c>
      <c r="E365" s="289" t="s">
        <v>1</v>
      </c>
      <c r="F365" s="290" t="s">
        <v>1422</v>
      </c>
      <c r="G365" s="288"/>
      <c r="H365" s="291">
        <v>258.048</v>
      </c>
      <c r="I365" s="292"/>
      <c r="J365" s="288"/>
      <c r="K365" s="288"/>
      <c r="L365" s="293"/>
      <c r="M365" s="294"/>
      <c r="N365" s="295"/>
      <c r="O365" s="295"/>
      <c r="P365" s="295"/>
      <c r="Q365" s="295"/>
      <c r="R365" s="295"/>
      <c r="S365" s="295"/>
      <c r="T365" s="296"/>
      <c r="U365" s="15"/>
      <c r="V365" s="15"/>
      <c r="W365" s="15"/>
      <c r="X365" s="15"/>
      <c r="Y365" s="15"/>
      <c r="Z365" s="15"/>
      <c r="AA365" s="15"/>
      <c r="AB365" s="15"/>
      <c r="AC365" s="15"/>
      <c r="AD365" s="15"/>
      <c r="AE365" s="15"/>
      <c r="AT365" s="297" t="s">
        <v>199</v>
      </c>
      <c r="AU365" s="297" t="s">
        <v>85</v>
      </c>
      <c r="AV365" s="15" t="s">
        <v>234</v>
      </c>
      <c r="AW365" s="15" t="s">
        <v>32</v>
      </c>
      <c r="AX365" s="15" t="s">
        <v>76</v>
      </c>
      <c r="AY365" s="297" t="s">
        <v>195</v>
      </c>
    </row>
    <row r="366" s="10" customFormat="1">
      <c r="A366" s="10"/>
      <c r="B366" s="218"/>
      <c r="C366" s="219"/>
      <c r="D366" s="213" t="s">
        <v>199</v>
      </c>
      <c r="E366" s="220" t="s">
        <v>1</v>
      </c>
      <c r="F366" s="221" t="s">
        <v>4845</v>
      </c>
      <c r="G366" s="219"/>
      <c r="H366" s="220" t="s">
        <v>1</v>
      </c>
      <c r="I366" s="222"/>
      <c r="J366" s="219"/>
      <c r="K366" s="219"/>
      <c r="L366" s="223"/>
      <c r="M366" s="224"/>
      <c r="N366" s="225"/>
      <c r="O366" s="225"/>
      <c r="P366" s="225"/>
      <c r="Q366" s="225"/>
      <c r="R366" s="225"/>
      <c r="S366" s="225"/>
      <c r="T366" s="226"/>
      <c r="U366" s="10"/>
      <c r="V366" s="10"/>
      <c r="W366" s="10"/>
      <c r="X366" s="10"/>
      <c r="Y366" s="10"/>
      <c r="Z366" s="10"/>
      <c r="AA366" s="10"/>
      <c r="AB366" s="10"/>
      <c r="AC366" s="10"/>
      <c r="AD366" s="10"/>
      <c r="AE366" s="10"/>
      <c r="AT366" s="227" t="s">
        <v>199</v>
      </c>
      <c r="AU366" s="227" t="s">
        <v>85</v>
      </c>
      <c r="AV366" s="10" t="s">
        <v>83</v>
      </c>
      <c r="AW366" s="10" t="s">
        <v>32</v>
      </c>
      <c r="AX366" s="10" t="s">
        <v>76</v>
      </c>
      <c r="AY366" s="227" t="s">
        <v>195</v>
      </c>
    </row>
    <row r="367" s="11" customFormat="1">
      <c r="A367" s="11"/>
      <c r="B367" s="228"/>
      <c r="C367" s="229"/>
      <c r="D367" s="213" t="s">
        <v>199</v>
      </c>
      <c r="E367" s="230" t="s">
        <v>1</v>
      </c>
      <c r="F367" s="231" t="s">
        <v>4858</v>
      </c>
      <c r="G367" s="229"/>
      <c r="H367" s="232">
        <v>51.609999999999999</v>
      </c>
      <c r="I367" s="233"/>
      <c r="J367" s="229"/>
      <c r="K367" s="229"/>
      <c r="L367" s="234"/>
      <c r="M367" s="235"/>
      <c r="N367" s="236"/>
      <c r="O367" s="236"/>
      <c r="P367" s="236"/>
      <c r="Q367" s="236"/>
      <c r="R367" s="236"/>
      <c r="S367" s="236"/>
      <c r="T367" s="237"/>
      <c r="U367" s="11"/>
      <c r="V367" s="11"/>
      <c r="W367" s="11"/>
      <c r="X367" s="11"/>
      <c r="Y367" s="11"/>
      <c r="Z367" s="11"/>
      <c r="AA367" s="11"/>
      <c r="AB367" s="11"/>
      <c r="AC367" s="11"/>
      <c r="AD367" s="11"/>
      <c r="AE367" s="11"/>
      <c r="AT367" s="238" t="s">
        <v>199</v>
      </c>
      <c r="AU367" s="238" t="s">
        <v>85</v>
      </c>
      <c r="AV367" s="11" t="s">
        <v>85</v>
      </c>
      <c r="AW367" s="11" t="s">
        <v>32</v>
      </c>
      <c r="AX367" s="11" t="s">
        <v>83</v>
      </c>
      <c r="AY367" s="238" t="s">
        <v>195</v>
      </c>
    </row>
    <row r="368" s="2" customFormat="1" ht="33" customHeight="1">
      <c r="A368" s="39"/>
      <c r="B368" s="40"/>
      <c r="C368" s="200" t="s">
        <v>340</v>
      </c>
      <c r="D368" s="200" t="s">
        <v>191</v>
      </c>
      <c r="E368" s="201" t="s">
        <v>4859</v>
      </c>
      <c r="F368" s="202" t="s">
        <v>4860</v>
      </c>
      <c r="G368" s="203" t="s">
        <v>1237</v>
      </c>
      <c r="H368" s="204">
        <v>49.866</v>
      </c>
      <c r="I368" s="205"/>
      <c r="J368" s="206">
        <f>ROUND(I368*H368,2)</f>
        <v>0</v>
      </c>
      <c r="K368" s="202" t="s">
        <v>1412</v>
      </c>
      <c r="L368" s="45"/>
      <c r="M368" s="207" t="s">
        <v>1</v>
      </c>
      <c r="N368" s="208" t="s">
        <v>41</v>
      </c>
      <c r="O368" s="92"/>
      <c r="P368" s="209">
        <f>O368*H368</f>
        <v>0</v>
      </c>
      <c r="Q368" s="209">
        <v>0</v>
      </c>
      <c r="R368" s="209">
        <f>Q368*H368</f>
        <v>0</v>
      </c>
      <c r="S368" s="209">
        <v>0</v>
      </c>
      <c r="T368" s="210">
        <f>S368*H368</f>
        <v>0</v>
      </c>
      <c r="U368" s="39"/>
      <c r="V368" s="39"/>
      <c r="W368" s="39"/>
      <c r="X368" s="39"/>
      <c r="Y368" s="39"/>
      <c r="Z368" s="39"/>
      <c r="AA368" s="39"/>
      <c r="AB368" s="39"/>
      <c r="AC368" s="39"/>
      <c r="AD368" s="39"/>
      <c r="AE368" s="39"/>
      <c r="AR368" s="211" t="s">
        <v>234</v>
      </c>
      <c r="AT368" s="211" t="s">
        <v>191</v>
      </c>
      <c r="AU368" s="211" t="s">
        <v>85</v>
      </c>
      <c r="AY368" s="18" t="s">
        <v>195</v>
      </c>
      <c r="BE368" s="212">
        <f>IF(N368="základní",J368,0)</f>
        <v>0</v>
      </c>
      <c r="BF368" s="212">
        <f>IF(N368="snížená",J368,0)</f>
        <v>0</v>
      </c>
      <c r="BG368" s="212">
        <f>IF(N368="zákl. přenesená",J368,0)</f>
        <v>0</v>
      </c>
      <c r="BH368" s="212">
        <f>IF(N368="sníž. přenesená",J368,0)</f>
        <v>0</v>
      </c>
      <c r="BI368" s="212">
        <f>IF(N368="nulová",J368,0)</f>
        <v>0</v>
      </c>
      <c r="BJ368" s="18" t="s">
        <v>83</v>
      </c>
      <c r="BK368" s="212">
        <f>ROUND(I368*H368,2)</f>
        <v>0</v>
      </c>
      <c r="BL368" s="18" t="s">
        <v>234</v>
      </c>
      <c r="BM368" s="211" t="s">
        <v>4861</v>
      </c>
    </row>
    <row r="369" s="10" customFormat="1">
      <c r="A369" s="10"/>
      <c r="B369" s="218"/>
      <c r="C369" s="219"/>
      <c r="D369" s="213" t="s">
        <v>199</v>
      </c>
      <c r="E369" s="220" t="s">
        <v>1</v>
      </c>
      <c r="F369" s="221" t="s">
        <v>4737</v>
      </c>
      <c r="G369" s="219"/>
      <c r="H369" s="220" t="s">
        <v>1</v>
      </c>
      <c r="I369" s="222"/>
      <c r="J369" s="219"/>
      <c r="K369" s="219"/>
      <c r="L369" s="223"/>
      <c r="M369" s="224"/>
      <c r="N369" s="225"/>
      <c r="O369" s="225"/>
      <c r="P369" s="225"/>
      <c r="Q369" s="225"/>
      <c r="R369" s="225"/>
      <c r="S369" s="225"/>
      <c r="T369" s="226"/>
      <c r="U369" s="10"/>
      <c r="V369" s="10"/>
      <c r="W369" s="10"/>
      <c r="X369" s="10"/>
      <c r="Y369" s="10"/>
      <c r="Z369" s="10"/>
      <c r="AA369" s="10"/>
      <c r="AB369" s="10"/>
      <c r="AC369" s="10"/>
      <c r="AD369" s="10"/>
      <c r="AE369" s="10"/>
      <c r="AT369" s="227" t="s">
        <v>199</v>
      </c>
      <c r="AU369" s="227" t="s">
        <v>85</v>
      </c>
      <c r="AV369" s="10" t="s">
        <v>83</v>
      </c>
      <c r="AW369" s="10" t="s">
        <v>32</v>
      </c>
      <c r="AX369" s="10" t="s">
        <v>76</v>
      </c>
      <c r="AY369" s="227" t="s">
        <v>195</v>
      </c>
    </row>
    <row r="370" s="10" customFormat="1">
      <c r="A370" s="10"/>
      <c r="B370" s="218"/>
      <c r="C370" s="219"/>
      <c r="D370" s="213" t="s">
        <v>199</v>
      </c>
      <c r="E370" s="220" t="s">
        <v>1</v>
      </c>
      <c r="F370" s="221" t="s">
        <v>4822</v>
      </c>
      <c r="G370" s="219"/>
      <c r="H370" s="220" t="s">
        <v>1</v>
      </c>
      <c r="I370" s="222"/>
      <c r="J370" s="219"/>
      <c r="K370" s="219"/>
      <c r="L370" s="223"/>
      <c r="M370" s="224"/>
      <c r="N370" s="225"/>
      <c r="O370" s="225"/>
      <c r="P370" s="225"/>
      <c r="Q370" s="225"/>
      <c r="R370" s="225"/>
      <c r="S370" s="225"/>
      <c r="T370" s="226"/>
      <c r="U370" s="10"/>
      <c r="V370" s="10"/>
      <c r="W370" s="10"/>
      <c r="X370" s="10"/>
      <c r="Y370" s="10"/>
      <c r="Z370" s="10"/>
      <c r="AA370" s="10"/>
      <c r="AB370" s="10"/>
      <c r="AC370" s="10"/>
      <c r="AD370" s="10"/>
      <c r="AE370" s="10"/>
      <c r="AT370" s="227" t="s">
        <v>199</v>
      </c>
      <c r="AU370" s="227" t="s">
        <v>85</v>
      </c>
      <c r="AV370" s="10" t="s">
        <v>83</v>
      </c>
      <c r="AW370" s="10" t="s">
        <v>32</v>
      </c>
      <c r="AX370" s="10" t="s">
        <v>76</v>
      </c>
      <c r="AY370" s="227" t="s">
        <v>195</v>
      </c>
    </row>
    <row r="371" s="11" customFormat="1">
      <c r="A371" s="11"/>
      <c r="B371" s="228"/>
      <c r="C371" s="229"/>
      <c r="D371" s="213" t="s">
        <v>199</v>
      </c>
      <c r="E371" s="230" t="s">
        <v>1</v>
      </c>
      <c r="F371" s="231" t="s">
        <v>4823</v>
      </c>
      <c r="G371" s="229"/>
      <c r="H371" s="232">
        <v>247.494</v>
      </c>
      <c r="I371" s="233"/>
      <c r="J371" s="229"/>
      <c r="K371" s="229"/>
      <c r="L371" s="234"/>
      <c r="M371" s="235"/>
      <c r="N371" s="236"/>
      <c r="O371" s="236"/>
      <c r="P371" s="236"/>
      <c r="Q371" s="236"/>
      <c r="R371" s="236"/>
      <c r="S371" s="236"/>
      <c r="T371" s="237"/>
      <c r="U371" s="11"/>
      <c r="V371" s="11"/>
      <c r="W371" s="11"/>
      <c r="X371" s="11"/>
      <c r="Y371" s="11"/>
      <c r="Z371" s="11"/>
      <c r="AA371" s="11"/>
      <c r="AB371" s="11"/>
      <c r="AC371" s="11"/>
      <c r="AD371" s="11"/>
      <c r="AE371" s="11"/>
      <c r="AT371" s="238" t="s">
        <v>199</v>
      </c>
      <c r="AU371" s="238" t="s">
        <v>85</v>
      </c>
      <c r="AV371" s="11" t="s">
        <v>85</v>
      </c>
      <c r="AW371" s="11" t="s">
        <v>32</v>
      </c>
      <c r="AX371" s="11" t="s">
        <v>76</v>
      </c>
      <c r="AY371" s="238" t="s">
        <v>195</v>
      </c>
    </row>
    <row r="372" s="11" customFormat="1">
      <c r="A372" s="11"/>
      <c r="B372" s="228"/>
      <c r="C372" s="229"/>
      <c r="D372" s="213" t="s">
        <v>199</v>
      </c>
      <c r="E372" s="230" t="s">
        <v>1</v>
      </c>
      <c r="F372" s="231" t="s">
        <v>4824</v>
      </c>
      <c r="G372" s="229"/>
      <c r="H372" s="232">
        <v>16.145</v>
      </c>
      <c r="I372" s="233"/>
      <c r="J372" s="229"/>
      <c r="K372" s="229"/>
      <c r="L372" s="234"/>
      <c r="M372" s="235"/>
      <c r="N372" s="236"/>
      <c r="O372" s="236"/>
      <c r="P372" s="236"/>
      <c r="Q372" s="236"/>
      <c r="R372" s="236"/>
      <c r="S372" s="236"/>
      <c r="T372" s="237"/>
      <c r="U372" s="11"/>
      <c r="V372" s="11"/>
      <c r="W372" s="11"/>
      <c r="X372" s="11"/>
      <c r="Y372" s="11"/>
      <c r="Z372" s="11"/>
      <c r="AA372" s="11"/>
      <c r="AB372" s="11"/>
      <c r="AC372" s="11"/>
      <c r="AD372" s="11"/>
      <c r="AE372" s="11"/>
      <c r="AT372" s="238" t="s">
        <v>199</v>
      </c>
      <c r="AU372" s="238" t="s">
        <v>85</v>
      </c>
      <c r="AV372" s="11" t="s">
        <v>85</v>
      </c>
      <c r="AW372" s="11" t="s">
        <v>32</v>
      </c>
      <c r="AX372" s="11" t="s">
        <v>76</v>
      </c>
      <c r="AY372" s="238" t="s">
        <v>195</v>
      </c>
    </row>
    <row r="373" s="11" customFormat="1">
      <c r="A373" s="11"/>
      <c r="B373" s="228"/>
      <c r="C373" s="229"/>
      <c r="D373" s="213" t="s">
        <v>199</v>
      </c>
      <c r="E373" s="230" t="s">
        <v>1</v>
      </c>
      <c r="F373" s="231" t="s">
        <v>4825</v>
      </c>
      <c r="G373" s="229"/>
      <c r="H373" s="232">
        <v>49</v>
      </c>
      <c r="I373" s="233"/>
      <c r="J373" s="229"/>
      <c r="K373" s="229"/>
      <c r="L373" s="234"/>
      <c r="M373" s="235"/>
      <c r="N373" s="236"/>
      <c r="O373" s="236"/>
      <c r="P373" s="236"/>
      <c r="Q373" s="236"/>
      <c r="R373" s="236"/>
      <c r="S373" s="236"/>
      <c r="T373" s="237"/>
      <c r="U373" s="11"/>
      <c r="V373" s="11"/>
      <c r="W373" s="11"/>
      <c r="X373" s="11"/>
      <c r="Y373" s="11"/>
      <c r="Z373" s="11"/>
      <c r="AA373" s="11"/>
      <c r="AB373" s="11"/>
      <c r="AC373" s="11"/>
      <c r="AD373" s="11"/>
      <c r="AE373" s="11"/>
      <c r="AT373" s="238" t="s">
        <v>199</v>
      </c>
      <c r="AU373" s="238" t="s">
        <v>85</v>
      </c>
      <c r="AV373" s="11" t="s">
        <v>85</v>
      </c>
      <c r="AW373" s="11" t="s">
        <v>32</v>
      </c>
      <c r="AX373" s="11" t="s">
        <v>76</v>
      </c>
      <c r="AY373" s="238" t="s">
        <v>195</v>
      </c>
    </row>
    <row r="374" s="11" customFormat="1">
      <c r="A374" s="11"/>
      <c r="B374" s="228"/>
      <c r="C374" s="229"/>
      <c r="D374" s="213" t="s">
        <v>199</v>
      </c>
      <c r="E374" s="230" t="s">
        <v>1</v>
      </c>
      <c r="F374" s="231" t="s">
        <v>4826</v>
      </c>
      <c r="G374" s="229"/>
      <c r="H374" s="232">
        <v>19.800000000000001</v>
      </c>
      <c r="I374" s="233"/>
      <c r="J374" s="229"/>
      <c r="K374" s="229"/>
      <c r="L374" s="234"/>
      <c r="M374" s="235"/>
      <c r="N374" s="236"/>
      <c r="O374" s="236"/>
      <c r="P374" s="236"/>
      <c r="Q374" s="236"/>
      <c r="R374" s="236"/>
      <c r="S374" s="236"/>
      <c r="T374" s="237"/>
      <c r="U374" s="11"/>
      <c r="V374" s="11"/>
      <c r="W374" s="11"/>
      <c r="X374" s="11"/>
      <c r="Y374" s="11"/>
      <c r="Z374" s="11"/>
      <c r="AA374" s="11"/>
      <c r="AB374" s="11"/>
      <c r="AC374" s="11"/>
      <c r="AD374" s="11"/>
      <c r="AE374" s="11"/>
      <c r="AT374" s="238" t="s">
        <v>199</v>
      </c>
      <c r="AU374" s="238" t="s">
        <v>85</v>
      </c>
      <c r="AV374" s="11" t="s">
        <v>85</v>
      </c>
      <c r="AW374" s="11" t="s">
        <v>32</v>
      </c>
      <c r="AX374" s="11" t="s">
        <v>76</v>
      </c>
      <c r="AY374" s="238" t="s">
        <v>195</v>
      </c>
    </row>
    <row r="375" s="15" customFormat="1">
      <c r="A375" s="15"/>
      <c r="B375" s="287"/>
      <c r="C375" s="288"/>
      <c r="D375" s="213" t="s">
        <v>199</v>
      </c>
      <c r="E375" s="289" t="s">
        <v>1</v>
      </c>
      <c r="F375" s="290" t="s">
        <v>1422</v>
      </c>
      <c r="G375" s="288"/>
      <c r="H375" s="291">
        <v>332.43900000000002</v>
      </c>
      <c r="I375" s="292"/>
      <c r="J375" s="288"/>
      <c r="K375" s="288"/>
      <c r="L375" s="293"/>
      <c r="M375" s="294"/>
      <c r="N375" s="295"/>
      <c r="O375" s="295"/>
      <c r="P375" s="295"/>
      <c r="Q375" s="295"/>
      <c r="R375" s="295"/>
      <c r="S375" s="295"/>
      <c r="T375" s="296"/>
      <c r="U375" s="15"/>
      <c r="V375" s="15"/>
      <c r="W375" s="15"/>
      <c r="X375" s="15"/>
      <c r="Y375" s="15"/>
      <c r="Z375" s="15"/>
      <c r="AA375" s="15"/>
      <c r="AB375" s="15"/>
      <c r="AC375" s="15"/>
      <c r="AD375" s="15"/>
      <c r="AE375" s="15"/>
      <c r="AT375" s="297" t="s">
        <v>199</v>
      </c>
      <c r="AU375" s="297" t="s">
        <v>85</v>
      </c>
      <c r="AV375" s="15" t="s">
        <v>234</v>
      </c>
      <c r="AW375" s="15" t="s">
        <v>32</v>
      </c>
      <c r="AX375" s="15" t="s">
        <v>76</v>
      </c>
      <c r="AY375" s="297" t="s">
        <v>195</v>
      </c>
    </row>
    <row r="376" s="10" customFormat="1">
      <c r="A376" s="10"/>
      <c r="B376" s="218"/>
      <c r="C376" s="219"/>
      <c r="D376" s="213" t="s">
        <v>199</v>
      </c>
      <c r="E376" s="220" t="s">
        <v>1</v>
      </c>
      <c r="F376" s="221" t="s">
        <v>4862</v>
      </c>
      <c r="G376" s="219"/>
      <c r="H376" s="220" t="s">
        <v>1</v>
      </c>
      <c r="I376" s="222"/>
      <c r="J376" s="219"/>
      <c r="K376" s="219"/>
      <c r="L376" s="223"/>
      <c r="M376" s="224"/>
      <c r="N376" s="225"/>
      <c r="O376" s="225"/>
      <c r="P376" s="225"/>
      <c r="Q376" s="225"/>
      <c r="R376" s="225"/>
      <c r="S376" s="225"/>
      <c r="T376" s="226"/>
      <c r="U376" s="10"/>
      <c r="V376" s="10"/>
      <c r="W376" s="10"/>
      <c r="X376" s="10"/>
      <c r="Y376" s="10"/>
      <c r="Z376" s="10"/>
      <c r="AA376" s="10"/>
      <c r="AB376" s="10"/>
      <c r="AC376" s="10"/>
      <c r="AD376" s="10"/>
      <c r="AE376" s="10"/>
      <c r="AT376" s="227" t="s">
        <v>199</v>
      </c>
      <c r="AU376" s="227" t="s">
        <v>85</v>
      </c>
      <c r="AV376" s="10" t="s">
        <v>83</v>
      </c>
      <c r="AW376" s="10" t="s">
        <v>32</v>
      </c>
      <c r="AX376" s="10" t="s">
        <v>76</v>
      </c>
      <c r="AY376" s="227" t="s">
        <v>195</v>
      </c>
    </row>
    <row r="377" s="11" customFormat="1">
      <c r="A377" s="11"/>
      <c r="B377" s="228"/>
      <c r="C377" s="229"/>
      <c r="D377" s="213" t="s">
        <v>199</v>
      </c>
      <c r="E377" s="230" t="s">
        <v>1</v>
      </c>
      <c r="F377" s="231" t="s">
        <v>4863</v>
      </c>
      <c r="G377" s="229"/>
      <c r="H377" s="232">
        <v>49.866</v>
      </c>
      <c r="I377" s="233"/>
      <c r="J377" s="229"/>
      <c r="K377" s="229"/>
      <c r="L377" s="234"/>
      <c r="M377" s="235"/>
      <c r="N377" s="236"/>
      <c r="O377" s="236"/>
      <c r="P377" s="236"/>
      <c r="Q377" s="236"/>
      <c r="R377" s="236"/>
      <c r="S377" s="236"/>
      <c r="T377" s="237"/>
      <c r="U377" s="11"/>
      <c r="V377" s="11"/>
      <c r="W377" s="11"/>
      <c r="X377" s="11"/>
      <c r="Y377" s="11"/>
      <c r="Z377" s="11"/>
      <c r="AA377" s="11"/>
      <c r="AB377" s="11"/>
      <c r="AC377" s="11"/>
      <c r="AD377" s="11"/>
      <c r="AE377" s="11"/>
      <c r="AT377" s="238" t="s">
        <v>199</v>
      </c>
      <c r="AU377" s="238" t="s">
        <v>85</v>
      </c>
      <c r="AV377" s="11" t="s">
        <v>85</v>
      </c>
      <c r="AW377" s="11" t="s">
        <v>32</v>
      </c>
      <c r="AX377" s="11" t="s">
        <v>83</v>
      </c>
      <c r="AY377" s="238" t="s">
        <v>195</v>
      </c>
    </row>
    <row r="378" s="2" customFormat="1" ht="33" customHeight="1">
      <c r="A378" s="39"/>
      <c r="B378" s="40"/>
      <c r="C378" s="200" t="s">
        <v>345</v>
      </c>
      <c r="D378" s="200" t="s">
        <v>191</v>
      </c>
      <c r="E378" s="201" t="s">
        <v>4859</v>
      </c>
      <c r="F378" s="202" t="s">
        <v>4860</v>
      </c>
      <c r="G378" s="203" t="s">
        <v>1237</v>
      </c>
      <c r="H378" s="204">
        <v>10.214</v>
      </c>
      <c r="I378" s="205"/>
      <c r="J378" s="206">
        <f>ROUND(I378*H378,2)</f>
        <v>0</v>
      </c>
      <c r="K378" s="202" t="s">
        <v>1412</v>
      </c>
      <c r="L378" s="45"/>
      <c r="M378" s="207" t="s">
        <v>1</v>
      </c>
      <c r="N378" s="208" t="s">
        <v>41</v>
      </c>
      <c r="O378" s="92"/>
      <c r="P378" s="209">
        <f>O378*H378</f>
        <v>0</v>
      </c>
      <c r="Q378" s="209">
        <v>0</v>
      </c>
      <c r="R378" s="209">
        <f>Q378*H378</f>
        <v>0</v>
      </c>
      <c r="S378" s="209">
        <v>0</v>
      </c>
      <c r="T378" s="210">
        <f>S378*H378</f>
        <v>0</v>
      </c>
      <c r="U378" s="39"/>
      <c r="V378" s="39"/>
      <c r="W378" s="39"/>
      <c r="X378" s="39"/>
      <c r="Y378" s="39"/>
      <c r="Z378" s="39"/>
      <c r="AA378" s="39"/>
      <c r="AB378" s="39"/>
      <c r="AC378" s="39"/>
      <c r="AD378" s="39"/>
      <c r="AE378" s="39"/>
      <c r="AR378" s="211" t="s">
        <v>234</v>
      </c>
      <c r="AT378" s="211" t="s">
        <v>191</v>
      </c>
      <c r="AU378" s="211" t="s">
        <v>85</v>
      </c>
      <c r="AY378" s="18" t="s">
        <v>195</v>
      </c>
      <c r="BE378" s="212">
        <f>IF(N378="základní",J378,0)</f>
        <v>0</v>
      </c>
      <c r="BF378" s="212">
        <f>IF(N378="snížená",J378,0)</f>
        <v>0</v>
      </c>
      <c r="BG378" s="212">
        <f>IF(N378="zákl. přenesená",J378,0)</f>
        <v>0</v>
      </c>
      <c r="BH378" s="212">
        <f>IF(N378="sníž. přenesená",J378,0)</f>
        <v>0</v>
      </c>
      <c r="BI378" s="212">
        <f>IF(N378="nulová",J378,0)</f>
        <v>0</v>
      </c>
      <c r="BJ378" s="18" t="s">
        <v>83</v>
      </c>
      <c r="BK378" s="212">
        <f>ROUND(I378*H378,2)</f>
        <v>0</v>
      </c>
      <c r="BL378" s="18" t="s">
        <v>234</v>
      </c>
      <c r="BM378" s="211" t="s">
        <v>4864</v>
      </c>
    </row>
    <row r="379" s="10" customFormat="1">
      <c r="A379" s="10"/>
      <c r="B379" s="218"/>
      <c r="C379" s="219"/>
      <c r="D379" s="213" t="s">
        <v>199</v>
      </c>
      <c r="E379" s="220" t="s">
        <v>1</v>
      </c>
      <c r="F379" s="221" t="s">
        <v>4737</v>
      </c>
      <c r="G379" s="219"/>
      <c r="H379" s="220" t="s">
        <v>1</v>
      </c>
      <c r="I379" s="222"/>
      <c r="J379" s="219"/>
      <c r="K379" s="219"/>
      <c r="L379" s="223"/>
      <c r="M379" s="224"/>
      <c r="N379" s="225"/>
      <c r="O379" s="225"/>
      <c r="P379" s="225"/>
      <c r="Q379" s="225"/>
      <c r="R379" s="225"/>
      <c r="S379" s="225"/>
      <c r="T379" s="226"/>
      <c r="U379" s="10"/>
      <c r="V379" s="10"/>
      <c r="W379" s="10"/>
      <c r="X379" s="10"/>
      <c r="Y379" s="10"/>
      <c r="Z379" s="10"/>
      <c r="AA379" s="10"/>
      <c r="AB379" s="10"/>
      <c r="AC379" s="10"/>
      <c r="AD379" s="10"/>
      <c r="AE379" s="10"/>
      <c r="AT379" s="227" t="s">
        <v>199</v>
      </c>
      <c r="AU379" s="227" t="s">
        <v>85</v>
      </c>
      <c r="AV379" s="10" t="s">
        <v>83</v>
      </c>
      <c r="AW379" s="10" t="s">
        <v>32</v>
      </c>
      <c r="AX379" s="10" t="s">
        <v>76</v>
      </c>
      <c r="AY379" s="227" t="s">
        <v>195</v>
      </c>
    </row>
    <row r="380" s="10" customFormat="1">
      <c r="A380" s="10"/>
      <c r="B380" s="218"/>
      <c r="C380" s="219"/>
      <c r="D380" s="213" t="s">
        <v>199</v>
      </c>
      <c r="E380" s="220" t="s">
        <v>1</v>
      </c>
      <c r="F380" s="221" t="s">
        <v>4851</v>
      </c>
      <c r="G380" s="219"/>
      <c r="H380" s="220" t="s">
        <v>1</v>
      </c>
      <c r="I380" s="222"/>
      <c r="J380" s="219"/>
      <c r="K380" s="219"/>
      <c r="L380" s="223"/>
      <c r="M380" s="224"/>
      <c r="N380" s="225"/>
      <c r="O380" s="225"/>
      <c r="P380" s="225"/>
      <c r="Q380" s="225"/>
      <c r="R380" s="225"/>
      <c r="S380" s="225"/>
      <c r="T380" s="226"/>
      <c r="U380" s="10"/>
      <c r="V380" s="10"/>
      <c r="W380" s="10"/>
      <c r="X380" s="10"/>
      <c r="Y380" s="10"/>
      <c r="Z380" s="10"/>
      <c r="AA380" s="10"/>
      <c r="AB380" s="10"/>
      <c r="AC380" s="10"/>
      <c r="AD380" s="10"/>
      <c r="AE380" s="10"/>
      <c r="AT380" s="227" t="s">
        <v>199</v>
      </c>
      <c r="AU380" s="227" t="s">
        <v>85</v>
      </c>
      <c r="AV380" s="10" t="s">
        <v>83</v>
      </c>
      <c r="AW380" s="10" t="s">
        <v>32</v>
      </c>
      <c r="AX380" s="10" t="s">
        <v>76</v>
      </c>
      <c r="AY380" s="227" t="s">
        <v>195</v>
      </c>
    </row>
    <row r="381" s="11" customFormat="1">
      <c r="A381" s="11"/>
      <c r="B381" s="228"/>
      <c r="C381" s="229"/>
      <c r="D381" s="213" t="s">
        <v>199</v>
      </c>
      <c r="E381" s="230" t="s">
        <v>1</v>
      </c>
      <c r="F381" s="231" t="s">
        <v>4852</v>
      </c>
      <c r="G381" s="229"/>
      <c r="H381" s="232">
        <v>102.14400000000001</v>
      </c>
      <c r="I381" s="233"/>
      <c r="J381" s="229"/>
      <c r="K381" s="229"/>
      <c r="L381" s="234"/>
      <c r="M381" s="235"/>
      <c r="N381" s="236"/>
      <c r="O381" s="236"/>
      <c r="P381" s="236"/>
      <c r="Q381" s="236"/>
      <c r="R381" s="236"/>
      <c r="S381" s="236"/>
      <c r="T381" s="237"/>
      <c r="U381" s="11"/>
      <c r="V381" s="11"/>
      <c r="W381" s="11"/>
      <c r="X381" s="11"/>
      <c r="Y381" s="11"/>
      <c r="Z381" s="11"/>
      <c r="AA381" s="11"/>
      <c r="AB381" s="11"/>
      <c r="AC381" s="11"/>
      <c r="AD381" s="11"/>
      <c r="AE381" s="11"/>
      <c r="AT381" s="238" t="s">
        <v>199</v>
      </c>
      <c r="AU381" s="238" t="s">
        <v>85</v>
      </c>
      <c r="AV381" s="11" t="s">
        <v>85</v>
      </c>
      <c r="AW381" s="11" t="s">
        <v>32</v>
      </c>
      <c r="AX381" s="11" t="s">
        <v>76</v>
      </c>
      <c r="AY381" s="238" t="s">
        <v>195</v>
      </c>
    </row>
    <row r="382" s="15" customFormat="1">
      <c r="A382" s="15"/>
      <c r="B382" s="287"/>
      <c r="C382" s="288"/>
      <c r="D382" s="213" t="s">
        <v>199</v>
      </c>
      <c r="E382" s="289" t="s">
        <v>1</v>
      </c>
      <c r="F382" s="290" t="s">
        <v>1422</v>
      </c>
      <c r="G382" s="288"/>
      <c r="H382" s="291">
        <v>102.14400000000001</v>
      </c>
      <c r="I382" s="292"/>
      <c r="J382" s="288"/>
      <c r="K382" s="288"/>
      <c r="L382" s="293"/>
      <c r="M382" s="294"/>
      <c r="N382" s="295"/>
      <c r="O382" s="295"/>
      <c r="P382" s="295"/>
      <c r="Q382" s="295"/>
      <c r="R382" s="295"/>
      <c r="S382" s="295"/>
      <c r="T382" s="296"/>
      <c r="U382" s="15"/>
      <c r="V382" s="15"/>
      <c r="W382" s="15"/>
      <c r="X382" s="15"/>
      <c r="Y382" s="15"/>
      <c r="Z382" s="15"/>
      <c r="AA382" s="15"/>
      <c r="AB382" s="15"/>
      <c r="AC382" s="15"/>
      <c r="AD382" s="15"/>
      <c r="AE382" s="15"/>
      <c r="AT382" s="297" t="s">
        <v>199</v>
      </c>
      <c r="AU382" s="297" t="s">
        <v>85</v>
      </c>
      <c r="AV382" s="15" t="s">
        <v>234</v>
      </c>
      <c r="AW382" s="15" t="s">
        <v>32</v>
      </c>
      <c r="AX382" s="15" t="s">
        <v>76</v>
      </c>
      <c r="AY382" s="297" t="s">
        <v>195</v>
      </c>
    </row>
    <row r="383" s="10" customFormat="1">
      <c r="A383" s="10"/>
      <c r="B383" s="218"/>
      <c r="C383" s="219"/>
      <c r="D383" s="213" t="s">
        <v>199</v>
      </c>
      <c r="E383" s="220" t="s">
        <v>1</v>
      </c>
      <c r="F383" s="221" t="s">
        <v>4100</v>
      </c>
      <c r="G383" s="219"/>
      <c r="H383" s="220" t="s">
        <v>1</v>
      </c>
      <c r="I383" s="222"/>
      <c r="J383" s="219"/>
      <c r="K383" s="219"/>
      <c r="L383" s="223"/>
      <c r="M383" s="224"/>
      <c r="N383" s="225"/>
      <c r="O383" s="225"/>
      <c r="P383" s="225"/>
      <c r="Q383" s="225"/>
      <c r="R383" s="225"/>
      <c r="S383" s="225"/>
      <c r="T383" s="226"/>
      <c r="U383" s="10"/>
      <c r="V383" s="10"/>
      <c r="W383" s="10"/>
      <c r="X383" s="10"/>
      <c r="Y383" s="10"/>
      <c r="Z383" s="10"/>
      <c r="AA383" s="10"/>
      <c r="AB383" s="10"/>
      <c r="AC383" s="10"/>
      <c r="AD383" s="10"/>
      <c r="AE383" s="10"/>
      <c r="AT383" s="227" t="s">
        <v>199</v>
      </c>
      <c r="AU383" s="227" t="s">
        <v>85</v>
      </c>
      <c r="AV383" s="10" t="s">
        <v>83</v>
      </c>
      <c r="AW383" s="10" t="s">
        <v>32</v>
      </c>
      <c r="AX383" s="10" t="s">
        <v>76</v>
      </c>
      <c r="AY383" s="227" t="s">
        <v>195</v>
      </c>
    </row>
    <row r="384" s="11" customFormat="1">
      <c r="A384" s="11"/>
      <c r="B384" s="228"/>
      <c r="C384" s="229"/>
      <c r="D384" s="213" t="s">
        <v>199</v>
      </c>
      <c r="E384" s="230" t="s">
        <v>1</v>
      </c>
      <c r="F384" s="231" t="s">
        <v>4865</v>
      </c>
      <c r="G384" s="229"/>
      <c r="H384" s="232">
        <v>10.214</v>
      </c>
      <c r="I384" s="233"/>
      <c r="J384" s="229"/>
      <c r="K384" s="229"/>
      <c r="L384" s="234"/>
      <c r="M384" s="235"/>
      <c r="N384" s="236"/>
      <c r="O384" s="236"/>
      <c r="P384" s="236"/>
      <c r="Q384" s="236"/>
      <c r="R384" s="236"/>
      <c r="S384" s="236"/>
      <c r="T384" s="237"/>
      <c r="U384" s="11"/>
      <c r="V384" s="11"/>
      <c r="W384" s="11"/>
      <c r="X384" s="11"/>
      <c r="Y384" s="11"/>
      <c r="Z384" s="11"/>
      <c r="AA384" s="11"/>
      <c r="AB384" s="11"/>
      <c r="AC384" s="11"/>
      <c r="AD384" s="11"/>
      <c r="AE384" s="11"/>
      <c r="AT384" s="238" t="s">
        <v>199</v>
      </c>
      <c r="AU384" s="238" t="s">
        <v>85</v>
      </c>
      <c r="AV384" s="11" t="s">
        <v>85</v>
      </c>
      <c r="AW384" s="11" t="s">
        <v>32</v>
      </c>
      <c r="AX384" s="11" t="s">
        <v>83</v>
      </c>
      <c r="AY384" s="238" t="s">
        <v>195</v>
      </c>
    </row>
    <row r="385" s="2" customFormat="1" ht="24.15" customHeight="1">
      <c r="A385" s="39"/>
      <c r="B385" s="40"/>
      <c r="C385" s="200" t="s">
        <v>349</v>
      </c>
      <c r="D385" s="200" t="s">
        <v>191</v>
      </c>
      <c r="E385" s="201" t="s">
        <v>1546</v>
      </c>
      <c r="F385" s="202" t="s">
        <v>1547</v>
      </c>
      <c r="G385" s="203" t="s">
        <v>1237</v>
      </c>
      <c r="H385" s="204">
        <v>33.942</v>
      </c>
      <c r="I385" s="205"/>
      <c r="J385" s="206">
        <f>ROUND(I385*H385,2)</f>
        <v>0</v>
      </c>
      <c r="K385" s="202" t="s">
        <v>1412</v>
      </c>
      <c r="L385" s="45"/>
      <c r="M385" s="207" t="s">
        <v>1</v>
      </c>
      <c r="N385" s="208" t="s">
        <v>41</v>
      </c>
      <c r="O385" s="92"/>
      <c r="P385" s="209">
        <f>O385*H385</f>
        <v>0</v>
      </c>
      <c r="Q385" s="209">
        <v>0</v>
      </c>
      <c r="R385" s="209">
        <f>Q385*H385</f>
        <v>0</v>
      </c>
      <c r="S385" s="209">
        <v>0</v>
      </c>
      <c r="T385" s="210">
        <f>S385*H385</f>
        <v>0</v>
      </c>
      <c r="U385" s="39"/>
      <c r="V385" s="39"/>
      <c r="W385" s="39"/>
      <c r="X385" s="39"/>
      <c r="Y385" s="39"/>
      <c r="Z385" s="39"/>
      <c r="AA385" s="39"/>
      <c r="AB385" s="39"/>
      <c r="AC385" s="39"/>
      <c r="AD385" s="39"/>
      <c r="AE385" s="39"/>
      <c r="AR385" s="211" t="s">
        <v>234</v>
      </c>
      <c r="AT385" s="211" t="s">
        <v>191</v>
      </c>
      <c r="AU385" s="211" t="s">
        <v>85</v>
      </c>
      <c r="AY385" s="18" t="s">
        <v>195</v>
      </c>
      <c r="BE385" s="212">
        <f>IF(N385="základní",J385,0)</f>
        <v>0</v>
      </c>
      <c r="BF385" s="212">
        <f>IF(N385="snížená",J385,0)</f>
        <v>0</v>
      </c>
      <c r="BG385" s="212">
        <f>IF(N385="zákl. přenesená",J385,0)</f>
        <v>0</v>
      </c>
      <c r="BH385" s="212">
        <f>IF(N385="sníž. přenesená",J385,0)</f>
        <v>0</v>
      </c>
      <c r="BI385" s="212">
        <f>IF(N385="nulová",J385,0)</f>
        <v>0</v>
      </c>
      <c r="BJ385" s="18" t="s">
        <v>83</v>
      </c>
      <c r="BK385" s="212">
        <f>ROUND(I385*H385,2)</f>
        <v>0</v>
      </c>
      <c r="BL385" s="18" t="s">
        <v>234</v>
      </c>
      <c r="BM385" s="211" t="s">
        <v>4866</v>
      </c>
    </row>
    <row r="386" s="10" customFormat="1">
      <c r="A386" s="10"/>
      <c r="B386" s="218"/>
      <c r="C386" s="219"/>
      <c r="D386" s="213" t="s">
        <v>199</v>
      </c>
      <c r="E386" s="220" t="s">
        <v>1</v>
      </c>
      <c r="F386" s="221" t="s">
        <v>4737</v>
      </c>
      <c r="G386" s="219"/>
      <c r="H386" s="220" t="s">
        <v>1</v>
      </c>
      <c r="I386" s="222"/>
      <c r="J386" s="219"/>
      <c r="K386" s="219"/>
      <c r="L386" s="223"/>
      <c r="M386" s="224"/>
      <c r="N386" s="225"/>
      <c r="O386" s="225"/>
      <c r="P386" s="225"/>
      <c r="Q386" s="225"/>
      <c r="R386" s="225"/>
      <c r="S386" s="225"/>
      <c r="T386" s="226"/>
      <c r="U386" s="10"/>
      <c r="V386" s="10"/>
      <c r="W386" s="10"/>
      <c r="X386" s="10"/>
      <c r="Y386" s="10"/>
      <c r="Z386" s="10"/>
      <c r="AA386" s="10"/>
      <c r="AB386" s="10"/>
      <c r="AC386" s="10"/>
      <c r="AD386" s="10"/>
      <c r="AE386" s="10"/>
      <c r="AT386" s="227" t="s">
        <v>199</v>
      </c>
      <c r="AU386" s="227" t="s">
        <v>85</v>
      </c>
      <c r="AV386" s="10" t="s">
        <v>83</v>
      </c>
      <c r="AW386" s="10" t="s">
        <v>32</v>
      </c>
      <c r="AX386" s="10" t="s">
        <v>76</v>
      </c>
      <c r="AY386" s="227" t="s">
        <v>195</v>
      </c>
    </row>
    <row r="387" s="11" customFormat="1">
      <c r="A387" s="11"/>
      <c r="B387" s="228"/>
      <c r="C387" s="229"/>
      <c r="D387" s="213" t="s">
        <v>199</v>
      </c>
      <c r="E387" s="230" t="s">
        <v>1</v>
      </c>
      <c r="F387" s="231" t="s">
        <v>4867</v>
      </c>
      <c r="G387" s="229"/>
      <c r="H387" s="232">
        <v>9.7919999999999998</v>
      </c>
      <c r="I387" s="233"/>
      <c r="J387" s="229"/>
      <c r="K387" s="229"/>
      <c r="L387" s="234"/>
      <c r="M387" s="235"/>
      <c r="N387" s="236"/>
      <c r="O387" s="236"/>
      <c r="P387" s="236"/>
      <c r="Q387" s="236"/>
      <c r="R387" s="236"/>
      <c r="S387" s="236"/>
      <c r="T387" s="237"/>
      <c r="U387" s="11"/>
      <c r="V387" s="11"/>
      <c r="W387" s="11"/>
      <c r="X387" s="11"/>
      <c r="Y387" s="11"/>
      <c r="Z387" s="11"/>
      <c r="AA387" s="11"/>
      <c r="AB387" s="11"/>
      <c r="AC387" s="11"/>
      <c r="AD387" s="11"/>
      <c r="AE387" s="11"/>
      <c r="AT387" s="238" t="s">
        <v>199</v>
      </c>
      <c r="AU387" s="238" t="s">
        <v>85</v>
      </c>
      <c r="AV387" s="11" t="s">
        <v>85</v>
      </c>
      <c r="AW387" s="11" t="s">
        <v>32</v>
      </c>
      <c r="AX387" s="11" t="s">
        <v>76</v>
      </c>
      <c r="AY387" s="238" t="s">
        <v>195</v>
      </c>
    </row>
    <row r="388" s="11" customFormat="1">
      <c r="A388" s="11"/>
      <c r="B388" s="228"/>
      <c r="C388" s="229"/>
      <c r="D388" s="213" t="s">
        <v>199</v>
      </c>
      <c r="E388" s="230" t="s">
        <v>1</v>
      </c>
      <c r="F388" s="231" t="s">
        <v>4868</v>
      </c>
      <c r="G388" s="229"/>
      <c r="H388" s="232">
        <v>3.6000000000000001</v>
      </c>
      <c r="I388" s="233"/>
      <c r="J388" s="229"/>
      <c r="K388" s="229"/>
      <c r="L388" s="234"/>
      <c r="M388" s="235"/>
      <c r="N388" s="236"/>
      <c r="O388" s="236"/>
      <c r="P388" s="236"/>
      <c r="Q388" s="236"/>
      <c r="R388" s="236"/>
      <c r="S388" s="236"/>
      <c r="T388" s="237"/>
      <c r="U388" s="11"/>
      <c r="V388" s="11"/>
      <c r="W388" s="11"/>
      <c r="X388" s="11"/>
      <c r="Y388" s="11"/>
      <c r="Z388" s="11"/>
      <c r="AA388" s="11"/>
      <c r="AB388" s="11"/>
      <c r="AC388" s="11"/>
      <c r="AD388" s="11"/>
      <c r="AE388" s="11"/>
      <c r="AT388" s="238" t="s">
        <v>199</v>
      </c>
      <c r="AU388" s="238" t="s">
        <v>85</v>
      </c>
      <c r="AV388" s="11" t="s">
        <v>85</v>
      </c>
      <c r="AW388" s="11" t="s">
        <v>32</v>
      </c>
      <c r="AX388" s="11" t="s">
        <v>76</v>
      </c>
      <c r="AY388" s="238" t="s">
        <v>195</v>
      </c>
    </row>
    <row r="389" s="11" customFormat="1">
      <c r="A389" s="11"/>
      <c r="B389" s="228"/>
      <c r="C389" s="229"/>
      <c r="D389" s="213" t="s">
        <v>199</v>
      </c>
      <c r="E389" s="230" t="s">
        <v>1</v>
      </c>
      <c r="F389" s="231" t="s">
        <v>4869</v>
      </c>
      <c r="G389" s="229"/>
      <c r="H389" s="232">
        <v>20.550000000000001</v>
      </c>
      <c r="I389" s="233"/>
      <c r="J389" s="229"/>
      <c r="K389" s="229"/>
      <c r="L389" s="234"/>
      <c r="M389" s="235"/>
      <c r="N389" s="236"/>
      <c r="O389" s="236"/>
      <c r="P389" s="236"/>
      <c r="Q389" s="236"/>
      <c r="R389" s="236"/>
      <c r="S389" s="236"/>
      <c r="T389" s="237"/>
      <c r="U389" s="11"/>
      <c r="V389" s="11"/>
      <c r="W389" s="11"/>
      <c r="X389" s="11"/>
      <c r="Y389" s="11"/>
      <c r="Z389" s="11"/>
      <c r="AA389" s="11"/>
      <c r="AB389" s="11"/>
      <c r="AC389" s="11"/>
      <c r="AD389" s="11"/>
      <c r="AE389" s="11"/>
      <c r="AT389" s="238" t="s">
        <v>199</v>
      </c>
      <c r="AU389" s="238" t="s">
        <v>85</v>
      </c>
      <c r="AV389" s="11" t="s">
        <v>85</v>
      </c>
      <c r="AW389" s="11" t="s">
        <v>32</v>
      </c>
      <c r="AX389" s="11" t="s">
        <v>76</v>
      </c>
      <c r="AY389" s="238" t="s">
        <v>195</v>
      </c>
    </row>
    <row r="390" s="15" customFormat="1">
      <c r="A390" s="15"/>
      <c r="B390" s="287"/>
      <c r="C390" s="288"/>
      <c r="D390" s="213" t="s">
        <v>199</v>
      </c>
      <c r="E390" s="289" t="s">
        <v>1</v>
      </c>
      <c r="F390" s="290" t="s">
        <v>1422</v>
      </c>
      <c r="G390" s="288"/>
      <c r="H390" s="291">
        <v>33.942</v>
      </c>
      <c r="I390" s="292"/>
      <c r="J390" s="288"/>
      <c r="K390" s="288"/>
      <c r="L390" s="293"/>
      <c r="M390" s="294"/>
      <c r="N390" s="295"/>
      <c r="O390" s="295"/>
      <c r="P390" s="295"/>
      <c r="Q390" s="295"/>
      <c r="R390" s="295"/>
      <c r="S390" s="295"/>
      <c r="T390" s="296"/>
      <c r="U390" s="15"/>
      <c r="V390" s="15"/>
      <c r="W390" s="15"/>
      <c r="X390" s="15"/>
      <c r="Y390" s="15"/>
      <c r="Z390" s="15"/>
      <c r="AA390" s="15"/>
      <c r="AB390" s="15"/>
      <c r="AC390" s="15"/>
      <c r="AD390" s="15"/>
      <c r="AE390" s="15"/>
      <c r="AT390" s="297" t="s">
        <v>199</v>
      </c>
      <c r="AU390" s="297" t="s">
        <v>85</v>
      </c>
      <c r="AV390" s="15" t="s">
        <v>234</v>
      </c>
      <c r="AW390" s="15" t="s">
        <v>32</v>
      </c>
      <c r="AX390" s="15" t="s">
        <v>83</v>
      </c>
      <c r="AY390" s="297" t="s">
        <v>195</v>
      </c>
    </row>
    <row r="391" s="2" customFormat="1" ht="44.25" customHeight="1">
      <c r="A391" s="39"/>
      <c r="B391" s="40"/>
      <c r="C391" s="200" t="s">
        <v>353</v>
      </c>
      <c r="D391" s="200" t="s">
        <v>191</v>
      </c>
      <c r="E391" s="201" t="s">
        <v>4870</v>
      </c>
      <c r="F391" s="202" t="s">
        <v>4871</v>
      </c>
      <c r="G391" s="203" t="s">
        <v>513</v>
      </c>
      <c r="H391" s="204">
        <v>17</v>
      </c>
      <c r="I391" s="205"/>
      <c r="J391" s="206">
        <f>ROUND(I391*H391,2)</f>
        <v>0</v>
      </c>
      <c r="K391" s="202" t="s">
        <v>1412</v>
      </c>
      <c r="L391" s="45"/>
      <c r="M391" s="207" t="s">
        <v>1</v>
      </c>
      <c r="N391" s="208" t="s">
        <v>41</v>
      </c>
      <c r="O391" s="92"/>
      <c r="P391" s="209">
        <f>O391*H391</f>
        <v>0</v>
      </c>
      <c r="Q391" s="209">
        <v>0.010999999999999999</v>
      </c>
      <c r="R391" s="209">
        <f>Q391*H391</f>
        <v>0.187</v>
      </c>
      <c r="S391" s="209">
        <v>0</v>
      </c>
      <c r="T391" s="210">
        <f>S391*H391</f>
        <v>0</v>
      </c>
      <c r="U391" s="39"/>
      <c r="V391" s="39"/>
      <c r="W391" s="39"/>
      <c r="X391" s="39"/>
      <c r="Y391" s="39"/>
      <c r="Z391" s="39"/>
      <c r="AA391" s="39"/>
      <c r="AB391" s="39"/>
      <c r="AC391" s="39"/>
      <c r="AD391" s="39"/>
      <c r="AE391" s="39"/>
      <c r="AR391" s="211" t="s">
        <v>234</v>
      </c>
      <c r="AT391" s="211" t="s">
        <v>191</v>
      </c>
      <c r="AU391" s="211" t="s">
        <v>85</v>
      </c>
      <c r="AY391" s="18" t="s">
        <v>195</v>
      </c>
      <c r="BE391" s="212">
        <f>IF(N391="základní",J391,0)</f>
        <v>0</v>
      </c>
      <c r="BF391" s="212">
        <f>IF(N391="snížená",J391,0)</f>
        <v>0</v>
      </c>
      <c r="BG391" s="212">
        <f>IF(N391="zákl. přenesená",J391,0)</f>
        <v>0</v>
      </c>
      <c r="BH391" s="212">
        <f>IF(N391="sníž. přenesená",J391,0)</f>
        <v>0</v>
      </c>
      <c r="BI391" s="212">
        <f>IF(N391="nulová",J391,0)</f>
        <v>0</v>
      </c>
      <c r="BJ391" s="18" t="s">
        <v>83</v>
      </c>
      <c r="BK391" s="212">
        <f>ROUND(I391*H391,2)</f>
        <v>0</v>
      </c>
      <c r="BL391" s="18" t="s">
        <v>234</v>
      </c>
      <c r="BM391" s="211" t="s">
        <v>4872</v>
      </c>
    </row>
    <row r="392" s="10" customFormat="1">
      <c r="A392" s="10"/>
      <c r="B392" s="218"/>
      <c r="C392" s="219"/>
      <c r="D392" s="213" t="s">
        <v>199</v>
      </c>
      <c r="E392" s="220" t="s">
        <v>1</v>
      </c>
      <c r="F392" s="221" t="s">
        <v>4737</v>
      </c>
      <c r="G392" s="219"/>
      <c r="H392" s="220" t="s">
        <v>1</v>
      </c>
      <c r="I392" s="222"/>
      <c r="J392" s="219"/>
      <c r="K392" s="219"/>
      <c r="L392" s="223"/>
      <c r="M392" s="224"/>
      <c r="N392" s="225"/>
      <c r="O392" s="225"/>
      <c r="P392" s="225"/>
      <c r="Q392" s="225"/>
      <c r="R392" s="225"/>
      <c r="S392" s="225"/>
      <c r="T392" s="226"/>
      <c r="U392" s="10"/>
      <c r="V392" s="10"/>
      <c r="W392" s="10"/>
      <c r="X392" s="10"/>
      <c r="Y392" s="10"/>
      <c r="Z392" s="10"/>
      <c r="AA392" s="10"/>
      <c r="AB392" s="10"/>
      <c r="AC392" s="10"/>
      <c r="AD392" s="10"/>
      <c r="AE392" s="10"/>
      <c r="AT392" s="227" t="s">
        <v>199</v>
      </c>
      <c r="AU392" s="227" t="s">
        <v>85</v>
      </c>
      <c r="AV392" s="10" t="s">
        <v>83</v>
      </c>
      <c r="AW392" s="10" t="s">
        <v>32</v>
      </c>
      <c r="AX392" s="10" t="s">
        <v>76</v>
      </c>
      <c r="AY392" s="227" t="s">
        <v>195</v>
      </c>
    </row>
    <row r="393" s="10" customFormat="1">
      <c r="A393" s="10"/>
      <c r="B393" s="218"/>
      <c r="C393" s="219"/>
      <c r="D393" s="213" t="s">
        <v>199</v>
      </c>
      <c r="E393" s="220" t="s">
        <v>1</v>
      </c>
      <c r="F393" s="221" t="s">
        <v>4807</v>
      </c>
      <c r="G393" s="219"/>
      <c r="H393" s="220" t="s">
        <v>1</v>
      </c>
      <c r="I393" s="222"/>
      <c r="J393" s="219"/>
      <c r="K393" s="219"/>
      <c r="L393" s="223"/>
      <c r="M393" s="224"/>
      <c r="N393" s="225"/>
      <c r="O393" s="225"/>
      <c r="P393" s="225"/>
      <c r="Q393" s="225"/>
      <c r="R393" s="225"/>
      <c r="S393" s="225"/>
      <c r="T393" s="226"/>
      <c r="U393" s="10"/>
      <c r="V393" s="10"/>
      <c r="W393" s="10"/>
      <c r="X393" s="10"/>
      <c r="Y393" s="10"/>
      <c r="Z393" s="10"/>
      <c r="AA393" s="10"/>
      <c r="AB393" s="10"/>
      <c r="AC393" s="10"/>
      <c r="AD393" s="10"/>
      <c r="AE393" s="10"/>
      <c r="AT393" s="227" t="s">
        <v>199</v>
      </c>
      <c r="AU393" s="227" t="s">
        <v>85</v>
      </c>
      <c r="AV393" s="10" t="s">
        <v>83</v>
      </c>
      <c r="AW393" s="10" t="s">
        <v>32</v>
      </c>
      <c r="AX393" s="10" t="s">
        <v>76</v>
      </c>
      <c r="AY393" s="227" t="s">
        <v>195</v>
      </c>
    </row>
    <row r="394" s="11" customFormat="1">
      <c r="A394" s="11"/>
      <c r="B394" s="228"/>
      <c r="C394" s="229"/>
      <c r="D394" s="213" t="s">
        <v>199</v>
      </c>
      <c r="E394" s="230" t="s">
        <v>1</v>
      </c>
      <c r="F394" s="231" t="s">
        <v>4873</v>
      </c>
      <c r="G394" s="229"/>
      <c r="H394" s="232">
        <v>17</v>
      </c>
      <c r="I394" s="233"/>
      <c r="J394" s="229"/>
      <c r="K394" s="229"/>
      <c r="L394" s="234"/>
      <c r="M394" s="235"/>
      <c r="N394" s="236"/>
      <c r="O394" s="236"/>
      <c r="P394" s="236"/>
      <c r="Q394" s="236"/>
      <c r="R394" s="236"/>
      <c r="S394" s="236"/>
      <c r="T394" s="237"/>
      <c r="U394" s="11"/>
      <c r="V394" s="11"/>
      <c r="W394" s="11"/>
      <c r="X394" s="11"/>
      <c r="Y394" s="11"/>
      <c r="Z394" s="11"/>
      <c r="AA394" s="11"/>
      <c r="AB394" s="11"/>
      <c r="AC394" s="11"/>
      <c r="AD394" s="11"/>
      <c r="AE394" s="11"/>
      <c r="AT394" s="238" t="s">
        <v>199</v>
      </c>
      <c r="AU394" s="238" t="s">
        <v>85</v>
      </c>
      <c r="AV394" s="11" t="s">
        <v>85</v>
      </c>
      <c r="AW394" s="11" t="s">
        <v>32</v>
      </c>
      <c r="AX394" s="11" t="s">
        <v>83</v>
      </c>
      <c r="AY394" s="238" t="s">
        <v>195</v>
      </c>
    </row>
    <row r="395" s="2" customFormat="1" ht="24.15" customHeight="1">
      <c r="A395" s="39"/>
      <c r="B395" s="40"/>
      <c r="C395" s="262" t="s">
        <v>357</v>
      </c>
      <c r="D395" s="262" t="s">
        <v>224</v>
      </c>
      <c r="E395" s="263" t="s">
        <v>4874</v>
      </c>
      <c r="F395" s="264" t="s">
        <v>4875</v>
      </c>
      <c r="G395" s="265" t="s">
        <v>513</v>
      </c>
      <c r="H395" s="266">
        <v>18.699999999999999</v>
      </c>
      <c r="I395" s="267"/>
      <c r="J395" s="268">
        <f>ROUND(I395*H395,2)</f>
        <v>0</v>
      </c>
      <c r="K395" s="264" t="s">
        <v>1412</v>
      </c>
      <c r="L395" s="269"/>
      <c r="M395" s="270" t="s">
        <v>1</v>
      </c>
      <c r="N395" s="271" t="s">
        <v>41</v>
      </c>
      <c r="O395" s="92"/>
      <c r="P395" s="209">
        <f>O395*H395</f>
        <v>0</v>
      </c>
      <c r="Q395" s="209">
        <v>0.062399999999999997</v>
      </c>
      <c r="R395" s="209">
        <f>Q395*H395</f>
        <v>1.1668799999999999</v>
      </c>
      <c r="S395" s="209">
        <v>0</v>
      </c>
      <c r="T395" s="210">
        <f>S395*H395</f>
        <v>0</v>
      </c>
      <c r="U395" s="39"/>
      <c r="V395" s="39"/>
      <c r="W395" s="39"/>
      <c r="X395" s="39"/>
      <c r="Y395" s="39"/>
      <c r="Z395" s="39"/>
      <c r="AA395" s="39"/>
      <c r="AB395" s="39"/>
      <c r="AC395" s="39"/>
      <c r="AD395" s="39"/>
      <c r="AE395" s="39"/>
      <c r="AR395" s="211" t="s">
        <v>253</v>
      </c>
      <c r="AT395" s="211" t="s">
        <v>224</v>
      </c>
      <c r="AU395" s="211" t="s">
        <v>85</v>
      </c>
      <c r="AY395" s="18" t="s">
        <v>195</v>
      </c>
      <c r="BE395" s="212">
        <f>IF(N395="základní",J395,0)</f>
        <v>0</v>
      </c>
      <c r="BF395" s="212">
        <f>IF(N395="snížená",J395,0)</f>
        <v>0</v>
      </c>
      <c r="BG395" s="212">
        <f>IF(N395="zákl. přenesená",J395,0)</f>
        <v>0</v>
      </c>
      <c r="BH395" s="212">
        <f>IF(N395="sníž. přenesená",J395,0)</f>
        <v>0</v>
      </c>
      <c r="BI395" s="212">
        <f>IF(N395="nulová",J395,0)</f>
        <v>0</v>
      </c>
      <c r="BJ395" s="18" t="s">
        <v>83</v>
      </c>
      <c r="BK395" s="212">
        <f>ROUND(I395*H395,2)</f>
        <v>0</v>
      </c>
      <c r="BL395" s="18" t="s">
        <v>234</v>
      </c>
      <c r="BM395" s="211" t="s">
        <v>4876</v>
      </c>
    </row>
    <row r="396" s="11" customFormat="1">
      <c r="A396" s="11"/>
      <c r="B396" s="228"/>
      <c r="C396" s="229"/>
      <c r="D396" s="213" t="s">
        <v>199</v>
      </c>
      <c r="E396" s="229"/>
      <c r="F396" s="231" t="s">
        <v>4877</v>
      </c>
      <c r="G396" s="229"/>
      <c r="H396" s="232">
        <v>18.699999999999999</v>
      </c>
      <c r="I396" s="233"/>
      <c r="J396" s="229"/>
      <c r="K396" s="229"/>
      <c r="L396" s="234"/>
      <c r="M396" s="235"/>
      <c r="N396" s="236"/>
      <c r="O396" s="236"/>
      <c r="P396" s="236"/>
      <c r="Q396" s="236"/>
      <c r="R396" s="236"/>
      <c r="S396" s="236"/>
      <c r="T396" s="237"/>
      <c r="U396" s="11"/>
      <c r="V396" s="11"/>
      <c r="W396" s="11"/>
      <c r="X396" s="11"/>
      <c r="Y396" s="11"/>
      <c r="Z396" s="11"/>
      <c r="AA396" s="11"/>
      <c r="AB396" s="11"/>
      <c r="AC396" s="11"/>
      <c r="AD396" s="11"/>
      <c r="AE396" s="11"/>
      <c r="AT396" s="238" t="s">
        <v>199</v>
      </c>
      <c r="AU396" s="238" t="s">
        <v>85</v>
      </c>
      <c r="AV396" s="11" t="s">
        <v>85</v>
      </c>
      <c r="AW396" s="11" t="s">
        <v>4</v>
      </c>
      <c r="AX396" s="11" t="s">
        <v>83</v>
      </c>
      <c r="AY396" s="238" t="s">
        <v>195</v>
      </c>
    </row>
    <row r="397" s="2" customFormat="1" ht="24.15" customHeight="1">
      <c r="A397" s="39"/>
      <c r="B397" s="40"/>
      <c r="C397" s="200" t="s">
        <v>361</v>
      </c>
      <c r="D397" s="200" t="s">
        <v>191</v>
      </c>
      <c r="E397" s="201" t="s">
        <v>3418</v>
      </c>
      <c r="F397" s="202" t="s">
        <v>3419</v>
      </c>
      <c r="G397" s="203" t="s">
        <v>1411</v>
      </c>
      <c r="H397" s="204">
        <v>251.32499999999999</v>
      </c>
      <c r="I397" s="205"/>
      <c r="J397" s="206">
        <f>ROUND(I397*H397,2)</f>
        <v>0</v>
      </c>
      <c r="K397" s="202" t="s">
        <v>1412</v>
      </c>
      <c r="L397" s="45"/>
      <c r="M397" s="207" t="s">
        <v>1</v>
      </c>
      <c r="N397" s="208" t="s">
        <v>41</v>
      </c>
      <c r="O397" s="92"/>
      <c r="P397" s="209">
        <f>O397*H397</f>
        <v>0</v>
      </c>
      <c r="Q397" s="209">
        <v>0.00084999999999999995</v>
      </c>
      <c r="R397" s="209">
        <f>Q397*H397</f>
        <v>0.21362624999999999</v>
      </c>
      <c r="S397" s="209">
        <v>0</v>
      </c>
      <c r="T397" s="210">
        <f>S397*H397</f>
        <v>0</v>
      </c>
      <c r="U397" s="39"/>
      <c r="V397" s="39"/>
      <c r="W397" s="39"/>
      <c r="X397" s="39"/>
      <c r="Y397" s="39"/>
      <c r="Z397" s="39"/>
      <c r="AA397" s="39"/>
      <c r="AB397" s="39"/>
      <c r="AC397" s="39"/>
      <c r="AD397" s="39"/>
      <c r="AE397" s="39"/>
      <c r="AR397" s="211" t="s">
        <v>234</v>
      </c>
      <c r="AT397" s="211" t="s">
        <v>191</v>
      </c>
      <c r="AU397" s="211" t="s">
        <v>85</v>
      </c>
      <c r="AY397" s="18" t="s">
        <v>195</v>
      </c>
      <c r="BE397" s="212">
        <f>IF(N397="základní",J397,0)</f>
        <v>0</v>
      </c>
      <c r="BF397" s="212">
        <f>IF(N397="snížená",J397,0)</f>
        <v>0</v>
      </c>
      <c r="BG397" s="212">
        <f>IF(N397="zákl. přenesená",J397,0)</f>
        <v>0</v>
      </c>
      <c r="BH397" s="212">
        <f>IF(N397="sníž. přenesená",J397,0)</f>
        <v>0</v>
      </c>
      <c r="BI397" s="212">
        <f>IF(N397="nulová",J397,0)</f>
        <v>0</v>
      </c>
      <c r="BJ397" s="18" t="s">
        <v>83</v>
      </c>
      <c r="BK397" s="212">
        <f>ROUND(I397*H397,2)</f>
        <v>0</v>
      </c>
      <c r="BL397" s="18" t="s">
        <v>234</v>
      </c>
      <c r="BM397" s="211" t="s">
        <v>4878</v>
      </c>
    </row>
    <row r="398" s="10" customFormat="1">
      <c r="A398" s="10"/>
      <c r="B398" s="218"/>
      <c r="C398" s="219"/>
      <c r="D398" s="213" t="s">
        <v>199</v>
      </c>
      <c r="E398" s="220" t="s">
        <v>1</v>
      </c>
      <c r="F398" s="221" t="s">
        <v>4737</v>
      </c>
      <c r="G398" s="219"/>
      <c r="H398" s="220" t="s">
        <v>1</v>
      </c>
      <c r="I398" s="222"/>
      <c r="J398" s="219"/>
      <c r="K398" s="219"/>
      <c r="L398" s="223"/>
      <c r="M398" s="224"/>
      <c r="N398" s="225"/>
      <c r="O398" s="225"/>
      <c r="P398" s="225"/>
      <c r="Q398" s="225"/>
      <c r="R398" s="225"/>
      <c r="S398" s="225"/>
      <c r="T398" s="226"/>
      <c r="U398" s="10"/>
      <c r="V398" s="10"/>
      <c r="W398" s="10"/>
      <c r="X398" s="10"/>
      <c r="Y398" s="10"/>
      <c r="Z398" s="10"/>
      <c r="AA398" s="10"/>
      <c r="AB398" s="10"/>
      <c r="AC398" s="10"/>
      <c r="AD398" s="10"/>
      <c r="AE398" s="10"/>
      <c r="AT398" s="227" t="s">
        <v>199</v>
      </c>
      <c r="AU398" s="227" t="s">
        <v>85</v>
      </c>
      <c r="AV398" s="10" t="s">
        <v>83</v>
      </c>
      <c r="AW398" s="10" t="s">
        <v>32</v>
      </c>
      <c r="AX398" s="10" t="s">
        <v>76</v>
      </c>
      <c r="AY398" s="227" t="s">
        <v>195</v>
      </c>
    </row>
    <row r="399" s="10" customFormat="1">
      <c r="A399" s="10"/>
      <c r="B399" s="218"/>
      <c r="C399" s="219"/>
      <c r="D399" s="213" t="s">
        <v>199</v>
      </c>
      <c r="E399" s="220" t="s">
        <v>1</v>
      </c>
      <c r="F399" s="221" t="s">
        <v>4805</v>
      </c>
      <c r="G399" s="219"/>
      <c r="H399" s="220" t="s">
        <v>1</v>
      </c>
      <c r="I399" s="222"/>
      <c r="J399" s="219"/>
      <c r="K399" s="219"/>
      <c r="L399" s="223"/>
      <c r="M399" s="224"/>
      <c r="N399" s="225"/>
      <c r="O399" s="225"/>
      <c r="P399" s="225"/>
      <c r="Q399" s="225"/>
      <c r="R399" s="225"/>
      <c r="S399" s="225"/>
      <c r="T399" s="226"/>
      <c r="U399" s="10"/>
      <c r="V399" s="10"/>
      <c r="W399" s="10"/>
      <c r="X399" s="10"/>
      <c r="Y399" s="10"/>
      <c r="Z399" s="10"/>
      <c r="AA399" s="10"/>
      <c r="AB399" s="10"/>
      <c r="AC399" s="10"/>
      <c r="AD399" s="10"/>
      <c r="AE399" s="10"/>
      <c r="AT399" s="227" t="s">
        <v>199</v>
      </c>
      <c r="AU399" s="227" t="s">
        <v>85</v>
      </c>
      <c r="AV399" s="10" t="s">
        <v>83</v>
      </c>
      <c r="AW399" s="10" t="s">
        <v>32</v>
      </c>
      <c r="AX399" s="10" t="s">
        <v>76</v>
      </c>
      <c r="AY399" s="227" t="s">
        <v>195</v>
      </c>
    </row>
    <row r="400" s="11" customFormat="1">
      <c r="A400" s="11"/>
      <c r="B400" s="228"/>
      <c r="C400" s="229"/>
      <c r="D400" s="213" t="s">
        <v>199</v>
      </c>
      <c r="E400" s="230" t="s">
        <v>1</v>
      </c>
      <c r="F400" s="231" t="s">
        <v>4879</v>
      </c>
      <c r="G400" s="229"/>
      <c r="H400" s="232">
        <v>27.885000000000002</v>
      </c>
      <c r="I400" s="233"/>
      <c r="J400" s="229"/>
      <c r="K400" s="229"/>
      <c r="L400" s="234"/>
      <c r="M400" s="235"/>
      <c r="N400" s="236"/>
      <c r="O400" s="236"/>
      <c r="P400" s="236"/>
      <c r="Q400" s="236"/>
      <c r="R400" s="236"/>
      <c r="S400" s="236"/>
      <c r="T400" s="237"/>
      <c r="U400" s="11"/>
      <c r="V400" s="11"/>
      <c r="W400" s="11"/>
      <c r="X400" s="11"/>
      <c r="Y400" s="11"/>
      <c r="Z400" s="11"/>
      <c r="AA400" s="11"/>
      <c r="AB400" s="11"/>
      <c r="AC400" s="11"/>
      <c r="AD400" s="11"/>
      <c r="AE400" s="11"/>
      <c r="AT400" s="238" t="s">
        <v>199</v>
      </c>
      <c r="AU400" s="238" t="s">
        <v>85</v>
      </c>
      <c r="AV400" s="11" t="s">
        <v>85</v>
      </c>
      <c r="AW400" s="11" t="s">
        <v>32</v>
      </c>
      <c r="AX400" s="11" t="s">
        <v>76</v>
      </c>
      <c r="AY400" s="238" t="s">
        <v>195</v>
      </c>
    </row>
    <row r="401" s="10" customFormat="1">
      <c r="A401" s="10"/>
      <c r="B401" s="218"/>
      <c r="C401" s="219"/>
      <c r="D401" s="213" t="s">
        <v>199</v>
      </c>
      <c r="E401" s="220" t="s">
        <v>1</v>
      </c>
      <c r="F401" s="221" t="s">
        <v>4802</v>
      </c>
      <c r="G401" s="219"/>
      <c r="H401" s="220" t="s">
        <v>1</v>
      </c>
      <c r="I401" s="222"/>
      <c r="J401" s="219"/>
      <c r="K401" s="219"/>
      <c r="L401" s="223"/>
      <c r="M401" s="224"/>
      <c r="N401" s="225"/>
      <c r="O401" s="225"/>
      <c r="P401" s="225"/>
      <c r="Q401" s="225"/>
      <c r="R401" s="225"/>
      <c r="S401" s="225"/>
      <c r="T401" s="226"/>
      <c r="U401" s="10"/>
      <c r="V401" s="10"/>
      <c r="W401" s="10"/>
      <c r="X401" s="10"/>
      <c r="Y401" s="10"/>
      <c r="Z401" s="10"/>
      <c r="AA401" s="10"/>
      <c r="AB401" s="10"/>
      <c r="AC401" s="10"/>
      <c r="AD401" s="10"/>
      <c r="AE401" s="10"/>
      <c r="AT401" s="227" t="s">
        <v>199</v>
      </c>
      <c r="AU401" s="227" t="s">
        <v>85</v>
      </c>
      <c r="AV401" s="10" t="s">
        <v>83</v>
      </c>
      <c r="AW401" s="10" t="s">
        <v>32</v>
      </c>
      <c r="AX401" s="10" t="s">
        <v>76</v>
      </c>
      <c r="AY401" s="227" t="s">
        <v>195</v>
      </c>
    </row>
    <row r="402" s="11" customFormat="1">
      <c r="A402" s="11"/>
      <c r="B402" s="228"/>
      <c r="C402" s="229"/>
      <c r="D402" s="213" t="s">
        <v>199</v>
      </c>
      <c r="E402" s="230" t="s">
        <v>1</v>
      </c>
      <c r="F402" s="231" t="s">
        <v>4880</v>
      </c>
      <c r="G402" s="229"/>
      <c r="H402" s="232">
        <v>223.44</v>
      </c>
      <c r="I402" s="233"/>
      <c r="J402" s="229"/>
      <c r="K402" s="229"/>
      <c r="L402" s="234"/>
      <c r="M402" s="235"/>
      <c r="N402" s="236"/>
      <c r="O402" s="236"/>
      <c r="P402" s="236"/>
      <c r="Q402" s="236"/>
      <c r="R402" s="236"/>
      <c r="S402" s="236"/>
      <c r="T402" s="237"/>
      <c r="U402" s="11"/>
      <c r="V402" s="11"/>
      <c r="W402" s="11"/>
      <c r="X402" s="11"/>
      <c r="Y402" s="11"/>
      <c r="Z402" s="11"/>
      <c r="AA402" s="11"/>
      <c r="AB402" s="11"/>
      <c r="AC402" s="11"/>
      <c r="AD402" s="11"/>
      <c r="AE402" s="11"/>
      <c r="AT402" s="238" t="s">
        <v>199</v>
      </c>
      <c r="AU402" s="238" t="s">
        <v>85</v>
      </c>
      <c r="AV402" s="11" t="s">
        <v>85</v>
      </c>
      <c r="AW402" s="11" t="s">
        <v>32</v>
      </c>
      <c r="AX402" s="11" t="s">
        <v>76</v>
      </c>
      <c r="AY402" s="238" t="s">
        <v>195</v>
      </c>
    </row>
    <row r="403" s="15" customFormat="1">
      <c r="A403" s="15"/>
      <c r="B403" s="287"/>
      <c r="C403" s="288"/>
      <c r="D403" s="213" t="s">
        <v>199</v>
      </c>
      <c r="E403" s="289" t="s">
        <v>1</v>
      </c>
      <c r="F403" s="290" t="s">
        <v>1422</v>
      </c>
      <c r="G403" s="288"/>
      <c r="H403" s="291">
        <v>251.32499999999999</v>
      </c>
      <c r="I403" s="292"/>
      <c r="J403" s="288"/>
      <c r="K403" s="288"/>
      <c r="L403" s="293"/>
      <c r="M403" s="294"/>
      <c r="N403" s="295"/>
      <c r="O403" s="295"/>
      <c r="P403" s="295"/>
      <c r="Q403" s="295"/>
      <c r="R403" s="295"/>
      <c r="S403" s="295"/>
      <c r="T403" s="296"/>
      <c r="U403" s="15"/>
      <c r="V403" s="15"/>
      <c r="W403" s="15"/>
      <c r="X403" s="15"/>
      <c r="Y403" s="15"/>
      <c r="Z403" s="15"/>
      <c r="AA403" s="15"/>
      <c r="AB403" s="15"/>
      <c r="AC403" s="15"/>
      <c r="AD403" s="15"/>
      <c r="AE403" s="15"/>
      <c r="AT403" s="297" t="s">
        <v>199</v>
      </c>
      <c r="AU403" s="297" t="s">
        <v>85</v>
      </c>
      <c r="AV403" s="15" t="s">
        <v>234</v>
      </c>
      <c r="AW403" s="15" t="s">
        <v>32</v>
      </c>
      <c r="AX403" s="15" t="s">
        <v>83</v>
      </c>
      <c r="AY403" s="297" t="s">
        <v>195</v>
      </c>
    </row>
    <row r="404" s="2" customFormat="1" ht="24.15" customHeight="1">
      <c r="A404" s="39"/>
      <c r="B404" s="40"/>
      <c r="C404" s="200" t="s">
        <v>365</v>
      </c>
      <c r="D404" s="200" t="s">
        <v>191</v>
      </c>
      <c r="E404" s="201" t="s">
        <v>3479</v>
      </c>
      <c r="F404" s="202" t="s">
        <v>3480</v>
      </c>
      <c r="G404" s="203" t="s">
        <v>1411</v>
      </c>
      <c r="H404" s="204">
        <v>251.32499999999999</v>
      </c>
      <c r="I404" s="205"/>
      <c r="J404" s="206">
        <f>ROUND(I404*H404,2)</f>
        <v>0</v>
      </c>
      <c r="K404" s="202" t="s">
        <v>1412</v>
      </c>
      <c r="L404" s="45"/>
      <c r="M404" s="207" t="s">
        <v>1</v>
      </c>
      <c r="N404" s="208" t="s">
        <v>41</v>
      </c>
      <c r="O404" s="92"/>
      <c r="P404" s="209">
        <f>O404*H404</f>
        <v>0</v>
      </c>
      <c r="Q404" s="209">
        <v>0</v>
      </c>
      <c r="R404" s="209">
        <f>Q404*H404</f>
        <v>0</v>
      </c>
      <c r="S404" s="209">
        <v>0</v>
      </c>
      <c r="T404" s="210">
        <f>S404*H404</f>
        <v>0</v>
      </c>
      <c r="U404" s="39"/>
      <c r="V404" s="39"/>
      <c r="W404" s="39"/>
      <c r="X404" s="39"/>
      <c r="Y404" s="39"/>
      <c r="Z404" s="39"/>
      <c r="AA404" s="39"/>
      <c r="AB404" s="39"/>
      <c r="AC404" s="39"/>
      <c r="AD404" s="39"/>
      <c r="AE404" s="39"/>
      <c r="AR404" s="211" t="s">
        <v>234</v>
      </c>
      <c r="AT404" s="211" t="s">
        <v>191</v>
      </c>
      <c r="AU404" s="211" t="s">
        <v>85</v>
      </c>
      <c r="AY404" s="18" t="s">
        <v>195</v>
      </c>
      <c r="BE404" s="212">
        <f>IF(N404="základní",J404,0)</f>
        <v>0</v>
      </c>
      <c r="BF404" s="212">
        <f>IF(N404="snížená",J404,0)</f>
        <v>0</v>
      </c>
      <c r="BG404" s="212">
        <f>IF(N404="zákl. přenesená",J404,0)</f>
        <v>0</v>
      </c>
      <c r="BH404" s="212">
        <f>IF(N404="sníž. přenesená",J404,0)</f>
        <v>0</v>
      </c>
      <c r="BI404" s="212">
        <f>IF(N404="nulová",J404,0)</f>
        <v>0</v>
      </c>
      <c r="BJ404" s="18" t="s">
        <v>83</v>
      </c>
      <c r="BK404" s="212">
        <f>ROUND(I404*H404,2)</f>
        <v>0</v>
      </c>
      <c r="BL404" s="18" t="s">
        <v>234</v>
      </c>
      <c r="BM404" s="211" t="s">
        <v>4881</v>
      </c>
    </row>
    <row r="405" s="2" customFormat="1" ht="24.15" customHeight="1">
      <c r="A405" s="39"/>
      <c r="B405" s="40"/>
      <c r="C405" s="200" t="s">
        <v>369</v>
      </c>
      <c r="D405" s="200" t="s">
        <v>191</v>
      </c>
      <c r="E405" s="201" t="s">
        <v>1559</v>
      </c>
      <c r="F405" s="202" t="s">
        <v>1560</v>
      </c>
      <c r="G405" s="203" t="s">
        <v>1411</v>
      </c>
      <c r="H405" s="204">
        <v>1090.49</v>
      </c>
      <c r="I405" s="205"/>
      <c r="J405" s="206">
        <f>ROUND(I405*H405,2)</f>
        <v>0</v>
      </c>
      <c r="K405" s="202" t="s">
        <v>1412</v>
      </c>
      <c r="L405" s="45"/>
      <c r="M405" s="207" t="s">
        <v>1</v>
      </c>
      <c r="N405" s="208" t="s">
        <v>41</v>
      </c>
      <c r="O405" s="92"/>
      <c r="P405" s="209">
        <f>O405*H405</f>
        <v>0</v>
      </c>
      <c r="Q405" s="209">
        <v>0.0020100000000000001</v>
      </c>
      <c r="R405" s="209">
        <f>Q405*H405</f>
        <v>2.1918849000000002</v>
      </c>
      <c r="S405" s="209">
        <v>0</v>
      </c>
      <c r="T405" s="210">
        <f>S405*H405</f>
        <v>0</v>
      </c>
      <c r="U405" s="39"/>
      <c r="V405" s="39"/>
      <c r="W405" s="39"/>
      <c r="X405" s="39"/>
      <c r="Y405" s="39"/>
      <c r="Z405" s="39"/>
      <c r="AA405" s="39"/>
      <c r="AB405" s="39"/>
      <c r="AC405" s="39"/>
      <c r="AD405" s="39"/>
      <c r="AE405" s="39"/>
      <c r="AR405" s="211" t="s">
        <v>234</v>
      </c>
      <c r="AT405" s="211" t="s">
        <v>191</v>
      </c>
      <c r="AU405" s="211" t="s">
        <v>85</v>
      </c>
      <c r="AY405" s="18" t="s">
        <v>195</v>
      </c>
      <c r="BE405" s="212">
        <f>IF(N405="základní",J405,0)</f>
        <v>0</v>
      </c>
      <c r="BF405" s="212">
        <f>IF(N405="snížená",J405,0)</f>
        <v>0</v>
      </c>
      <c r="BG405" s="212">
        <f>IF(N405="zákl. přenesená",J405,0)</f>
        <v>0</v>
      </c>
      <c r="BH405" s="212">
        <f>IF(N405="sníž. přenesená",J405,0)</f>
        <v>0</v>
      </c>
      <c r="BI405" s="212">
        <f>IF(N405="nulová",J405,0)</f>
        <v>0</v>
      </c>
      <c r="BJ405" s="18" t="s">
        <v>83</v>
      </c>
      <c r="BK405" s="212">
        <f>ROUND(I405*H405,2)</f>
        <v>0</v>
      </c>
      <c r="BL405" s="18" t="s">
        <v>234</v>
      </c>
      <c r="BM405" s="211" t="s">
        <v>4882</v>
      </c>
    </row>
    <row r="406" s="10" customFormat="1">
      <c r="A406" s="10"/>
      <c r="B406" s="218"/>
      <c r="C406" s="219"/>
      <c r="D406" s="213" t="s">
        <v>199</v>
      </c>
      <c r="E406" s="220" t="s">
        <v>1</v>
      </c>
      <c r="F406" s="221" t="s">
        <v>4737</v>
      </c>
      <c r="G406" s="219"/>
      <c r="H406" s="220" t="s">
        <v>1</v>
      </c>
      <c r="I406" s="222"/>
      <c r="J406" s="219"/>
      <c r="K406" s="219"/>
      <c r="L406" s="223"/>
      <c r="M406" s="224"/>
      <c r="N406" s="225"/>
      <c r="O406" s="225"/>
      <c r="P406" s="225"/>
      <c r="Q406" s="225"/>
      <c r="R406" s="225"/>
      <c r="S406" s="225"/>
      <c r="T406" s="226"/>
      <c r="U406" s="10"/>
      <c r="V406" s="10"/>
      <c r="W406" s="10"/>
      <c r="X406" s="10"/>
      <c r="Y406" s="10"/>
      <c r="Z406" s="10"/>
      <c r="AA406" s="10"/>
      <c r="AB406" s="10"/>
      <c r="AC406" s="10"/>
      <c r="AD406" s="10"/>
      <c r="AE406" s="10"/>
      <c r="AT406" s="227" t="s">
        <v>199</v>
      </c>
      <c r="AU406" s="227" t="s">
        <v>85</v>
      </c>
      <c r="AV406" s="10" t="s">
        <v>83</v>
      </c>
      <c r="AW406" s="10" t="s">
        <v>32</v>
      </c>
      <c r="AX406" s="10" t="s">
        <v>76</v>
      </c>
      <c r="AY406" s="227" t="s">
        <v>195</v>
      </c>
    </row>
    <row r="407" s="10" customFormat="1">
      <c r="A407" s="10"/>
      <c r="B407" s="218"/>
      <c r="C407" s="219"/>
      <c r="D407" s="213" t="s">
        <v>199</v>
      </c>
      <c r="E407" s="220" t="s">
        <v>1</v>
      </c>
      <c r="F407" s="221" t="s">
        <v>4807</v>
      </c>
      <c r="G407" s="219"/>
      <c r="H407" s="220" t="s">
        <v>1</v>
      </c>
      <c r="I407" s="222"/>
      <c r="J407" s="219"/>
      <c r="K407" s="219"/>
      <c r="L407" s="223"/>
      <c r="M407" s="224"/>
      <c r="N407" s="225"/>
      <c r="O407" s="225"/>
      <c r="P407" s="225"/>
      <c r="Q407" s="225"/>
      <c r="R407" s="225"/>
      <c r="S407" s="225"/>
      <c r="T407" s="226"/>
      <c r="U407" s="10"/>
      <c r="V407" s="10"/>
      <c r="W407" s="10"/>
      <c r="X407" s="10"/>
      <c r="Y407" s="10"/>
      <c r="Z407" s="10"/>
      <c r="AA407" s="10"/>
      <c r="AB407" s="10"/>
      <c r="AC407" s="10"/>
      <c r="AD407" s="10"/>
      <c r="AE407" s="10"/>
      <c r="AT407" s="227" t="s">
        <v>199</v>
      </c>
      <c r="AU407" s="227" t="s">
        <v>85</v>
      </c>
      <c r="AV407" s="10" t="s">
        <v>83</v>
      </c>
      <c r="AW407" s="10" t="s">
        <v>32</v>
      </c>
      <c r="AX407" s="10" t="s">
        <v>76</v>
      </c>
      <c r="AY407" s="227" t="s">
        <v>195</v>
      </c>
    </row>
    <row r="408" s="11" customFormat="1">
      <c r="A408" s="11"/>
      <c r="B408" s="228"/>
      <c r="C408" s="229"/>
      <c r="D408" s="213" t="s">
        <v>199</v>
      </c>
      <c r="E408" s="230" t="s">
        <v>1</v>
      </c>
      <c r="F408" s="231" t="s">
        <v>4883</v>
      </c>
      <c r="G408" s="229"/>
      <c r="H408" s="232">
        <v>464.57999999999998</v>
      </c>
      <c r="I408" s="233"/>
      <c r="J408" s="229"/>
      <c r="K408" s="229"/>
      <c r="L408" s="234"/>
      <c r="M408" s="235"/>
      <c r="N408" s="236"/>
      <c r="O408" s="236"/>
      <c r="P408" s="236"/>
      <c r="Q408" s="236"/>
      <c r="R408" s="236"/>
      <c r="S408" s="236"/>
      <c r="T408" s="237"/>
      <c r="U408" s="11"/>
      <c r="V408" s="11"/>
      <c r="W408" s="11"/>
      <c r="X408" s="11"/>
      <c r="Y408" s="11"/>
      <c r="Z408" s="11"/>
      <c r="AA408" s="11"/>
      <c r="AB408" s="11"/>
      <c r="AC408" s="11"/>
      <c r="AD408" s="11"/>
      <c r="AE408" s="11"/>
      <c r="AT408" s="238" t="s">
        <v>199</v>
      </c>
      <c r="AU408" s="238" t="s">
        <v>85</v>
      </c>
      <c r="AV408" s="11" t="s">
        <v>85</v>
      </c>
      <c r="AW408" s="11" t="s">
        <v>32</v>
      </c>
      <c r="AX408" s="11" t="s">
        <v>76</v>
      </c>
      <c r="AY408" s="238" t="s">
        <v>195</v>
      </c>
    </row>
    <row r="409" s="11" customFormat="1">
      <c r="A409" s="11"/>
      <c r="B409" s="228"/>
      <c r="C409" s="229"/>
      <c r="D409" s="213" t="s">
        <v>199</v>
      </c>
      <c r="E409" s="230" t="s">
        <v>1</v>
      </c>
      <c r="F409" s="231" t="s">
        <v>4884</v>
      </c>
      <c r="G409" s="229"/>
      <c r="H409" s="232">
        <v>51</v>
      </c>
      <c r="I409" s="233"/>
      <c r="J409" s="229"/>
      <c r="K409" s="229"/>
      <c r="L409" s="234"/>
      <c r="M409" s="235"/>
      <c r="N409" s="236"/>
      <c r="O409" s="236"/>
      <c r="P409" s="236"/>
      <c r="Q409" s="236"/>
      <c r="R409" s="236"/>
      <c r="S409" s="236"/>
      <c r="T409" s="237"/>
      <c r="U409" s="11"/>
      <c r="V409" s="11"/>
      <c r="W409" s="11"/>
      <c r="X409" s="11"/>
      <c r="Y409" s="11"/>
      <c r="Z409" s="11"/>
      <c r="AA409" s="11"/>
      <c r="AB409" s="11"/>
      <c r="AC409" s="11"/>
      <c r="AD409" s="11"/>
      <c r="AE409" s="11"/>
      <c r="AT409" s="238" t="s">
        <v>199</v>
      </c>
      <c r="AU409" s="238" t="s">
        <v>85</v>
      </c>
      <c r="AV409" s="11" t="s">
        <v>85</v>
      </c>
      <c r="AW409" s="11" t="s">
        <v>32</v>
      </c>
      <c r="AX409" s="11" t="s">
        <v>76</v>
      </c>
      <c r="AY409" s="238" t="s">
        <v>195</v>
      </c>
    </row>
    <row r="410" s="11" customFormat="1">
      <c r="A410" s="11"/>
      <c r="B410" s="228"/>
      <c r="C410" s="229"/>
      <c r="D410" s="213" t="s">
        <v>199</v>
      </c>
      <c r="E410" s="230" t="s">
        <v>1</v>
      </c>
      <c r="F410" s="231" t="s">
        <v>4885</v>
      </c>
      <c r="G410" s="229"/>
      <c r="H410" s="232">
        <v>35</v>
      </c>
      <c r="I410" s="233"/>
      <c r="J410" s="229"/>
      <c r="K410" s="229"/>
      <c r="L410" s="234"/>
      <c r="M410" s="235"/>
      <c r="N410" s="236"/>
      <c r="O410" s="236"/>
      <c r="P410" s="236"/>
      <c r="Q410" s="236"/>
      <c r="R410" s="236"/>
      <c r="S410" s="236"/>
      <c r="T410" s="237"/>
      <c r="U410" s="11"/>
      <c r="V410" s="11"/>
      <c r="W410" s="11"/>
      <c r="X410" s="11"/>
      <c r="Y410" s="11"/>
      <c r="Z410" s="11"/>
      <c r="AA410" s="11"/>
      <c r="AB410" s="11"/>
      <c r="AC410" s="11"/>
      <c r="AD410" s="11"/>
      <c r="AE410" s="11"/>
      <c r="AT410" s="238" t="s">
        <v>199</v>
      </c>
      <c r="AU410" s="238" t="s">
        <v>85</v>
      </c>
      <c r="AV410" s="11" t="s">
        <v>85</v>
      </c>
      <c r="AW410" s="11" t="s">
        <v>32</v>
      </c>
      <c r="AX410" s="11" t="s">
        <v>76</v>
      </c>
      <c r="AY410" s="238" t="s">
        <v>195</v>
      </c>
    </row>
    <row r="411" s="16" customFormat="1">
      <c r="A411" s="16"/>
      <c r="B411" s="298"/>
      <c r="C411" s="299"/>
      <c r="D411" s="213" t="s">
        <v>199</v>
      </c>
      <c r="E411" s="300" t="s">
        <v>1</v>
      </c>
      <c r="F411" s="301" t="s">
        <v>1498</v>
      </c>
      <c r="G411" s="299"/>
      <c r="H411" s="302">
        <v>550.58000000000004</v>
      </c>
      <c r="I411" s="303"/>
      <c r="J411" s="299"/>
      <c r="K411" s="299"/>
      <c r="L411" s="304"/>
      <c r="M411" s="305"/>
      <c r="N411" s="306"/>
      <c r="O411" s="306"/>
      <c r="P411" s="306"/>
      <c r="Q411" s="306"/>
      <c r="R411" s="306"/>
      <c r="S411" s="306"/>
      <c r="T411" s="307"/>
      <c r="U411" s="16"/>
      <c r="V411" s="16"/>
      <c r="W411" s="16"/>
      <c r="X411" s="16"/>
      <c r="Y411" s="16"/>
      <c r="Z411" s="16"/>
      <c r="AA411" s="16"/>
      <c r="AB411" s="16"/>
      <c r="AC411" s="16"/>
      <c r="AD411" s="16"/>
      <c r="AE411" s="16"/>
      <c r="AT411" s="308" t="s">
        <v>199</v>
      </c>
      <c r="AU411" s="308" t="s">
        <v>85</v>
      </c>
      <c r="AV411" s="16" t="s">
        <v>229</v>
      </c>
      <c r="AW411" s="16" t="s">
        <v>32</v>
      </c>
      <c r="AX411" s="16" t="s">
        <v>76</v>
      </c>
      <c r="AY411" s="308" t="s">
        <v>195</v>
      </c>
    </row>
    <row r="412" s="10" customFormat="1">
      <c r="A412" s="10"/>
      <c r="B412" s="218"/>
      <c r="C412" s="219"/>
      <c r="D412" s="213" t="s">
        <v>199</v>
      </c>
      <c r="E412" s="220" t="s">
        <v>1</v>
      </c>
      <c r="F412" s="221" t="s">
        <v>4801</v>
      </c>
      <c r="G412" s="219"/>
      <c r="H412" s="220" t="s">
        <v>1</v>
      </c>
      <c r="I412" s="222"/>
      <c r="J412" s="219"/>
      <c r="K412" s="219"/>
      <c r="L412" s="223"/>
      <c r="M412" s="224"/>
      <c r="N412" s="225"/>
      <c r="O412" s="225"/>
      <c r="P412" s="225"/>
      <c r="Q412" s="225"/>
      <c r="R412" s="225"/>
      <c r="S412" s="225"/>
      <c r="T412" s="226"/>
      <c r="U412" s="10"/>
      <c r="V412" s="10"/>
      <c r="W412" s="10"/>
      <c r="X412" s="10"/>
      <c r="Y412" s="10"/>
      <c r="Z412" s="10"/>
      <c r="AA412" s="10"/>
      <c r="AB412" s="10"/>
      <c r="AC412" s="10"/>
      <c r="AD412" s="10"/>
      <c r="AE412" s="10"/>
      <c r="AT412" s="227" t="s">
        <v>199</v>
      </c>
      <c r="AU412" s="227" t="s">
        <v>85</v>
      </c>
      <c r="AV412" s="10" t="s">
        <v>83</v>
      </c>
      <c r="AW412" s="10" t="s">
        <v>32</v>
      </c>
      <c r="AX412" s="10" t="s">
        <v>76</v>
      </c>
      <c r="AY412" s="227" t="s">
        <v>195</v>
      </c>
    </row>
    <row r="413" s="11" customFormat="1">
      <c r="A413" s="11"/>
      <c r="B413" s="228"/>
      <c r="C413" s="229"/>
      <c r="D413" s="213" t="s">
        <v>199</v>
      </c>
      <c r="E413" s="230" t="s">
        <v>1</v>
      </c>
      <c r="F413" s="231" t="s">
        <v>4886</v>
      </c>
      <c r="G413" s="229"/>
      <c r="H413" s="232">
        <v>539.90999999999997</v>
      </c>
      <c r="I413" s="233"/>
      <c r="J413" s="229"/>
      <c r="K413" s="229"/>
      <c r="L413" s="234"/>
      <c r="M413" s="235"/>
      <c r="N413" s="236"/>
      <c r="O413" s="236"/>
      <c r="P413" s="236"/>
      <c r="Q413" s="236"/>
      <c r="R413" s="236"/>
      <c r="S413" s="236"/>
      <c r="T413" s="237"/>
      <c r="U413" s="11"/>
      <c r="V413" s="11"/>
      <c r="W413" s="11"/>
      <c r="X413" s="11"/>
      <c r="Y413" s="11"/>
      <c r="Z413" s="11"/>
      <c r="AA413" s="11"/>
      <c r="AB413" s="11"/>
      <c r="AC413" s="11"/>
      <c r="AD413" s="11"/>
      <c r="AE413" s="11"/>
      <c r="AT413" s="238" t="s">
        <v>199</v>
      </c>
      <c r="AU413" s="238" t="s">
        <v>85</v>
      </c>
      <c r="AV413" s="11" t="s">
        <v>85</v>
      </c>
      <c r="AW413" s="11" t="s">
        <v>32</v>
      </c>
      <c r="AX413" s="11" t="s">
        <v>76</v>
      </c>
      <c r="AY413" s="238" t="s">
        <v>195</v>
      </c>
    </row>
    <row r="414" s="15" customFormat="1">
      <c r="A414" s="15"/>
      <c r="B414" s="287"/>
      <c r="C414" s="288"/>
      <c r="D414" s="213" t="s">
        <v>199</v>
      </c>
      <c r="E414" s="289" t="s">
        <v>1</v>
      </c>
      <c r="F414" s="290" t="s">
        <v>1422</v>
      </c>
      <c r="G414" s="288"/>
      <c r="H414" s="291">
        <v>1090.49</v>
      </c>
      <c r="I414" s="292"/>
      <c r="J414" s="288"/>
      <c r="K414" s="288"/>
      <c r="L414" s="293"/>
      <c r="M414" s="294"/>
      <c r="N414" s="295"/>
      <c r="O414" s="295"/>
      <c r="P414" s="295"/>
      <c r="Q414" s="295"/>
      <c r="R414" s="295"/>
      <c r="S414" s="295"/>
      <c r="T414" s="296"/>
      <c r="U414" s="15"/>
      <c r="V414" s="15"/>
      <c r="W414" s="15"/>
      <c r="X414" s="15"/>
      <c r="Y414" s="15"/>
      <c r="Z414" s="15"/>
      <c r="AA414" s="15"/>
      <c r="AB414" s="15"/>
      <c r="AC414" s="15"/>
      <c r="AD414" s="15"/>
      <c r="AE414" s="15"/>
      <c r="AT414" s="297" t="s">
        <v>199</v>
      </c>
      <c r="AU414" s="297" t="s">
        <v>85</v>
      </c>
      <c r="AV414" s="15" t="s">
        <v>234</v>
      </c>
      <c r="AW414" s="15" t="s">
        <v>32</v>
      </c>
      <c r="AX414" s="15" t="s">
        <v>83</v>
      </c>
      <c r="AY414" s="297" t="s">
        <v>195</v>
      </c>
    </row>
    <row r="415" s="2" customFormat="1" ht="24.15" customHeight="1">
      <c r="A415" s="39"/>
      <c r="B415" s="40"/>
      <c r="C415" s="200" t="s">
        <v>373</v>
      </c>
      <c r="D415" s="200" t="s">
        <v>191</v>
      </c>
      <c r="E415" s="201" t="s">
        <v>1587</v>
      </c>
      <c r="F415" s="202" t="s">
        <v>1588</v>
      </c>
      <c r="G415" s="203" t="s">
        <v>1411</v>
      </c>
      <c r="H415" s="204">
        <v>1090.49</v>
      </c>
      <c r="I415" s="205"/>
      <c r="J415" s="206">
        <f>ROUND(I415*H415,2)</f>
        <v>0</v>
      </c>
      <c r="K415" s="202" t="s">
        <v>1412</v>
      </c>
      <c r="L415" s="45"/>
      <c r="M415" s="207" t="s">
        <v>1</v>
      </c>
      <c r="N415" s="208" t="s">
        <v>41</v>
      </c>
      <c r="O415" s="92"/>
      <c r="P415" s="209">
        <f>O415*H415</f>
        <v>0</v>
      </c>
      <c r="Q415" s="209">
        <v>0</v>
      </c>
      <c r="R415" s="209">
        <f>Q415*H415</f>
        <v>0</v>
      </c>
      <c r="S415" s="209">
        <v>0</v>
      </c>
      <c r="T415" s="210">
        <f>S415*H415</f>
        <v>0</v>
      </c>
      <c r="U415" s="39"/>
      <c r="V415" s="39"/>
      <c r="W415" s="39"/>
      <c r="X415" s="39"/>
      <c r="Y415" s="39"/>
      <c r="Z415" s="39"/>
      <c r="AA415" s="39"/>
      <c r="AB415" s="39"/>
      <c r="AC415" s="39"/>
      <c r="AD415" s="39"/>
      <c r="AE415" s="39"/>
      <c r="AR415" s="211" t="s">
        <v>234</v>
      </c>
      <c r="AT415" s="211" t="s">
        <v>191</v>
      </c>
      <c r="AU415" s="211" t="s">
        <v>85</v>
      </c>
      <c r="AY415" s="18" t="s">
        <v>195</v>
      </c>
      <c r="BE415" s="212">
        <f>IF(N415="základní",J415,0)</f>
        <v>0</v>
      </c>
      <c r="BF415" s="212">
        <f>IF(N415="snížená",J415,0)</f>
        <v>0</v>
      </c>
      <c r="BG415" s="212">
        <f>IF(N415="zákl. přenesená",J415,0)</f>
        <v>0</v>
      </c>
      <c r="BH415" s="212">
        <f>IF(N415="sníž. přenesená",J415,0)</f>
        <v>0</v>
      </c>
      <c r="BI415" s="212">
        <f>IF(N415="nulová",J415,0)</f>
        <v>0</v>
      </c>
      <c r="BJ415" s="18" t="s">
        <v>83</v>
      </c>
      <c r="BK415" s="212">
        <f>ROUND(I415*H415,2)</f>
        <v>0</v>
      </c>
      <c r="BL415" s="18" t="s">
        <v>234</v>
      </c>
      <c r="BM415" s="211" t="s">
        <v>4887</v>
      </c>
    </row>
    <row r="416" s="2" customFormat="1" ht="37.8" customHeight="1">
      <c r="A416" s="39"/>
      <c r="B416" s="40"/>
      <c r="C416" s="200" t="s">
        <v>380</v>
      </c>
      <c r="D416" s="200" t="s">
        <v>191</v>
      </c>
      <c r="E416" s="201" t="s">
        <v>1590</v>
      </c>
      <c r="F416" s="202" t="s">
        <v>1591</v>
      </c>
      <c r="G416" s="203" t="s">
        <v>1237</v>
      </c>
      <c r="H416" s="204">
        <v>14.944000000000001</v>
      </c>
      <c r="I416" s="205"/>
      <c r="J416" s="206">
        <f>ROUND(I416*H416,2)</f>
        <v>0</v>
      </c>
      <c r="K416" s="202" t="s">
        <v>1412</v>
      </c>
      <c r="L416" s="45"/>
      <c r="M416" s="207" t="s">
        <v>1</v>
      </c>
      <c r="N416" s="208" t="s">
        <v>41</v>
      </c>
      <c r="O416" s="92"/>
      <c r="P416" s="209">
        <f>O416*H416</f>
        <v>0</v>
      </c>
      <c r="Q416" s="209">
        <v>0</v>
      </c>
      <c r="R416" s="209">
        <f>Q416*H416</f>
        <v>0</v>
      </c>
      <c r="S416" s="209">
        <v>0</v>
      </c>
      <c r="T416" s="210">
        <f>S416*H416</f>
        <v>0</v>
      </c>
      <c r="U416" s="39"/>
      <c r="V416" s="39"/>
      <c r="W416" s="39"/>
      <c r="X416" s="39"/>
      <c r="Y416" s="39"/>
      <c r="Z416" s="39"/>
      <c r="AA416" s="39"/>
      <c r="AB416" s="39"/>
      <c r="AC416" s="39"/>
      <c r="AD416" s="39"/>
      <c r="AE416" s="39"/>
      <c r="AR416" s="211" t="s">
        <v>234</v>
      </c>
      <c r="AT416" s="211" t="s">
        <v>191</v>
      </c>
      <c r="AU416" s="211" t="s">
        <v>85</v>
      </c>
      <c r="AY416" s="18" t="s">
        <v>195</v>
      </c>
      <c r="BE416" s="212">
        <f>IF(N416="základní",J416,0)</f>
        <v>0</v>
      </c>
      <c r="BF416" s="212">
        <f>IF(N416="snížená",J416,0)</f>
        <v>0</v>
      </c>
      <c r="BG416" s="212">
        <f>IF(N416="zákl. přenesená",J416,0)</f>
        <v>0</v>
      </c>
      <c r="BH416" s="212">
        <f>IF(N416="sníž. přenesená",J416,0)</f>
        <v>0</v>
      </c>
      <c r="BI416" s="212">
        <f>IF(N416="nulová",J416,0)</f>
        <v>0</v>
      </c>
      <c r="BJ416" s="18" t="s">
        <v>83</v>
      </c>
      <c r="BK416" s="212">
        <f>ROUND(I416*H416,2)</f>
        <v>0</v>
      </c>
      <c r="BL416" s="18" t="s">
        <v>234</v>
      </c>
      <c r="BM416" s="211" t="s">
        <v>4888</v>
      </c>
    </row>
    <row r="417" s="10" customFormat="1">
      <c r="A417" s="10"/>
      <c r="B417" s="218"/>
      <c r="C417" s="219"/>
      <c r="D417" s="213" t="s">
        <v>199</v>
      </c>
      <c r="E417" s="220" t="s">
        <v>1</v>
      </c>
      <c r="F417" s="221" t="s">
        <v>4127</v>
      </c>
      <c r="G417" s="219"/>
      <c r="H417" s="220" t="s">
        <v>1</v>
      </c>
      <c r="I417" s="222"/>
      <c r="J417" s="219"/>
      <c r="K417" s="219"/>
      <c r="L417" s="223"/>
      <c r="M417" s="224"/>
      <c r="N417" s="225"/>
      <c r="O417" s="225"/>
      <c r="P417" s="225"/>
      <c r="Q417" s="225"/>
      <c r="R417" s="225"/>
      <c r="S417" s="225"/>
      <c r="T417" s="226"/>
      <c r="U417" s="10"/>
      <c r="V417" s="10"/>
      <c r="W417" s="10"/>
      <c r="X417" s="10"/>
      <c r="Y417" s="10"/>
      <c r="Z417" s="10"/>
      <c r="AA417" s="10"/>
      <c r="AB417" s="10"/>
      <c r="AC417" s="10"/>
      <c r="AD417" s="10"/>
      <c r="AE417" s="10"/>
      <c r="AT417" s="227" t="s">
        <v>199</v>
      </c>
      <c r="AU417" s="227" t="s">
        <v>85</v>
      </c>
      <c r="AV417" s="10" t="s">
        <v>83</v>
      </c>
      <c r="AW417" s="10" t="s">
        <v>32</v>
      </c>
      <c r="AX417" s="10" t="s">
        <v>76</v>
      </c>
      <c r="AY417" s="227" t="s">
        <v>195</v>
      </c>
    </row>
    <row r="418" s="11" customFormat="1">
      <c r="A418" s="11"/>
      <c r="B418" s="228"/>
      <c r="C418" s="229"/>
      <c r="D418" s="213" t="s">
        <v>199</v>
      </c>
      <c r="E418" s="230" t="s">
        <v>1</v>
      </c>
      <c r="F418" s="231" t="s">
        <v>4889</v>
      </c>
      <c r="G418" s="229"/>
      <c r="H418" s="232">
        <v>14.944000000000001</v>
      </c>
      <c r="I418" s="233"/>
      <c r="J418" s="229"/>
      <c r="K418" s="229"/>
      <c r="L418" s="234"/>
      <c r="M418" s="235"/>
      <c r="N418" s="236"/>
      <c r="O418" s="236"/>
      <c r="P418" s="236"/>
      <c r="Q418" s="236"/>
      <c r="R418" s="236"/>
      <c r="S418" s="236"/>
      <c r="T418" s="237"/>
      <c r="U418" s="11"/>
      <c r="V418" s="11"/>
      <c r="W418" s="11"/>
      <c r="X418" s="11"/>
      <c r="Y418" s="11"/>
      <c r="Z418" s="11"/>
      <c r="AA418" s="11"/>
      <c r="AB418" s="11"/>
      <c r="AC418" s="11"/>
      <c r="AD418" s="11"/>
      <c r="AE418" s="11"/>
      <c r="AT418" s="238" t="s">
        <v>199</v>
      </c>
      <c r="AU418" s="238" t="s">
        <v>85</v>
      </c>
      <c r="AV418" s="11" t="s">
        <v>85</v>
      </c>
      <c r="AW418" s="11" t="s">
        <v>32</v>
      </c>
      <c r="AX418" s="11" t="s">
        <v>83</v>
      </c>
      <c r="AY418" s="238" t="s">
        <v>195</v>
      </c>
    </row>
    <row r="419" s="2" customFormat="1" ht="37.8" customHeight="1">
      <c r="A419" s="39"/>
      <c r="B419" s="40"/>
      <c r="C419" s="200" t="s">
        <v>385</v>
      </c>
      <c r="D419" s="200" t="s">
        <v>191</v>
      </c>
      <c r="E419" s="201" t="s">
        <v>3499</v>
      </c>
      <c r="F419" s="202" t="s">
        <v>3500</v>
      </c>
      <c r="G419" s="203" t="s">
        <v>1237</v>
      </c>
      <c r="H419" s="204">
        <v>404.31799999999998</v>
      </c>
      <c r="I419" s="205"/>
      <c r="J419" s="206">
        <f>ROUND(I419*H419,2)</f>
        <v>0</v>
      </c>
      <c r="K419" s="202" t="s">
        <v>1412</v>
      </c>
      <c r="L419" s="45"/>
      <c r="M419" s="207" t="s">
        <v>1</v>
      </c>
      <c r="N419" s="208" t="s">
        <v>41</v>
      </c>
      <c r="O419" s="92"/>
      <c r="P419" s="209">
        <f>O419*H419</f>
        <v>0</v>
      </c>
      <c r="Q419" s="209">
        <v>0</v>
      </c>
      <c r="R419" s="209">
        <f>Q419*H419</f>
        <v>0</v>
      </c>
      <c r="S419" s="209">
        <v>0</v>
      </c>
      <c r="T419" s="210">
        <f>S419*H419</f>
        <v>0</v>
      </c>
      <c r="U419" s="39"/>
      <c r="V419" s="39"/>
      <c r="W419" s="39"/>
      <c r="X419" s="39"/>
      <c r="Y419" s="39"/>
      <c r="Z419" s="39"/>
      <c r="AA419" s="39"/>
      <c r="AB419" s="39"/>
      <c r="AC419" s="39"/>
      <c r="AD419" s="39"/>
      <c r="AE419" s="39"/>
      <c r="AR419" s="211" t="s">
        <v>234</v>
      </c>
      <c r="AT419" s="211" t="s">
        <v>191</v>
      </c>
      <c r="AU419" s="211" t="s">
        <v>85</v>
      </c>
      <c r="AY419" s="18" t="s">
        <v>195</v>
      </c>
      <c r="BE419" s="212">
        <f>IF(N419="základní",J419,0)</f>
        <v>0</v>
      </c>
      <c r="BF419" s="212">
        <f>IF(N419="snížená",J419,0)</f>
        <v>0</v>
      </c>
      <c r="BG419" s="212">
        <f>IF(N419="zákl. přenesená",J419,0)</f>
        <v>0</v>
      </c>
      <c r="BH419" s="212">
        <f>IF(N419="sníž. přenesená",J419,0)</f>
        <v>0</v>
      </c>
      <c r="BI419" s="212">
        <f>IF(N419="nulová",J419,0)</f>
        <v>0</v>
      </c>
      <c r="BJ419" s="18" t="s">
        <v>83</v>
      </c>
      <c r="BK419" s="212">
        <f>ROUND(I419*H419,2)</f>
        <v>0</v>
      </c>
      <c r="BL419" s="18" t="s">
        <v>234</v>
      </c>
      <c r="BM419" s="211" t="s">
        <v>4890</v>
      </c>
    </row>
    <row r="420" s="10" customFormat="1">
      <c r="A420" s="10"/>
      <c r="B420" s="218"/>
      <c r="C420" s="219"/>
      <c r="D420" s="213" t="s">
        <v>199</v>
      </c>
      <c r="E420" s="220" t="s">
        <v>1</v>
      </c>
      <c r="F420" s="221" t="s">
        <v>4891</v>
      </c>
      <c r="G420" s="219"/>
      <c r="H420" s="220" t="s">
        <v>1</v>
      </c>
      <c r="I420" s="222"/>
      <c r="J420" s="219"/>
      <c r="K420" s="219"/>
      <c r="L420" s="223"/>
      <c r="M420" s="224"/>
      <c r="N420" s="225"/>
      <c r="O420" s="225"/>
      <c r="P420" s="225"/>
      <c r="Q420" s="225"/>
      <c r="R420" s="225"/>
      <c r="S420" s="225"/>
      <c r="T420" s="226"/>
      <c r="U420" s="10"/>
      <c r="V420" s="10"/>
      <c r="W420" s="10"/>
      <c r="X420" s="10"/>
      <c r="Y420" s="10"/>
      <c r="Z420" s="10"/>
      <c r="AA420" s="10"/>
      <c r="AB420" s="10"/>
      <c r="AC420" s="10"/>
      <c r="AD420" s="10"/>
      <c r="AE420" s="10"/>
      <c r="AT420" s="227" t="s">
        <v>199</v>
      </c>
      <c r="AU420" s="227" t="s">
        <v>85</v>
      </c>
      <c r="AV420" s="10" t="s">
        <v>83</v>
      </c>
      <c r="AW420" s="10" t="s">
        <v>32</v>
      </c>
      <c r="AX420" s="10" t="s">
        <v>76</v>
      </c>
      <c r="AY420" s="227" t="s">
        <v>195</v>
      </c>
    </row>
    <row r="421" s="11" customFormat="1">
      <c r="A421" s="11"/>
      <c r="B421" s="228"/>
      <c r="C421" s="229"/>
      <c r="D421" s="213" t="s">
        <v>199</v>
      </c>
      <c r="E421" s="230" t="s">
        <v>1</v>
      </c>
      <c r="F421" s="231" t="s">
        <v>4892</v>
      </c>
      <c r="G421" s="229"/>
      <c r="H421" s="232">
        <v>284.31799999999998</v>
      </c>
      <c r="I421" s="233"/>
      <c r="J421" s="229"/>
      <c r="K421" s="229"/>
      <c r="L421" s="234"/>
      <c r="M421" s="235"/>
      <c r="N421" s="236"/>
      <c r="O421" s="236"/>
      <c r="P421" s="236"/>
      <c r="Q421" s="236"/>
      <c r="R421" s="236"/>
      <c r="S421" s="236"/>
      <c r="T421" s="237"/>
      <c r="U421" s="11"/>
      <c r="V421" s="11"/>
      <c r="W421" s="11"/>
      <c r="X421" s="11"/>
      <c r="Y421" s="11"/>
      <c r="Z421" s="11"/>
      <c r="AA421" s="11"/>
      <c r="AB421" s="11"/>
      <c r="AC421" s="11"/>
      <c r="AD421" s="11"/>
      <c r="AE421" s="11"/>
      <c r="AT421" s="238" t="s">
        <v>199</v>
      </c>
      <c r="AU421" s="238" t="s">
        <v>85</v>
      </c>
      <c r="AV421" s="11" t="s">
        <v>85</v>
      </c>
      <c r="AW421" s="11" t="s">
        <v>32</v>
      </c>
      <c r="AX421" s="11" t="s">
        <v>76</v>
      </c>
      <c r="AY421" s="238" t="s">
        <v>195</v>
      </c>
    </row>
    <row r="422" s="11" customFormat="1">
      <c r="A422" s="11"/>
      <c r="B422" s="228"/>
      <c r="C422" s="229"/>
      <c r="D422" s="213" t="s">
        <v>199</v>
      </c>
      <c r="E422" s="230" t="s">
        <v>1</v>
      </c>
      <c r="F422" s="231" t="s">
        <v>4893</v>
      </c>
      <c r="G422" s="229"/>
      <c r="H422" s="232">
        <v>120</v>
      </c>
      <c r="I422" s="233"/>
      <c r="J422" s="229"/>
      <c r="K422" s="229"/>
      <c r="L422" s="234"/>
      <c r="M422" s="235"/>
      <c r="N422" s="236"/>
      <c r="O422" s="236"/>
      <c r="P422" s="236"/>
      <c r="Q422" s="236"/>
      <c r="R422" s="236"/>
      <c r="S422" s="236"/>
      <c r="T422" s="237"/>
      <c r="U422" s="11"/>
      <c r="V422" s="11"/>
      <c r="W422" s="11"/>
      <c r="X422" s="11"/>
      <c r="Y422" s="11"/>
      <c r="Z422" s="11"/>
      <c r="AA422" s="11"/>
      <c r="AB422" s="11"/>
      <c r="AC422" s="11"/>
      <c r="AD422" s="11"/>
      <c r="AE422" s="11"/>
      <c r="AT422" s="238" t="s">
        <v>199</v>
      </c>
      <c r="AU422" s="238" t="s">
        <v>85</v>
      </c>
      <c r="AV422" s="11" t="s">
        <v>85</v>
      </c>
      <c r="AW422" s="11" t="s">
        <v>32</v>
      </c>
      <c r="AX422" s="11" t="s">
        <v>76</v>
      </c>
      <c r="AY422" s="238" t="s">
        <v>195</v>
      </c>
    </row>
    <row r="423" s="15" customFormat="1">
      <c r="A423" s="15"/>
      <c r="B423" s="287"/>
      <c r="C423" s="288"/>
      <c r="D423" s="213" t="s">
        <v>199</v>
      </c>
      <c r="E423" s="289" t="s">
        <v>1</v>
      </c>
      <c r="F423" s="290" t="s">
        <v>1422</v>
      </c>
      <c r="G423" s="288"/>
      <c r="H423" s="291">
        <v>404.31799999999998</v>
      </c>
      <c r="I423" s="292"/>
      <c r="J423" s="288"/>
      <c r="K423" s="288"/>
      <c r="L423" s="293"/>
      <c r="M423" s="294"/>
      <c r="N423" s="295"/>
      <c r="O423" s="295"/>
      <c r="P423" s="295"/>
      <c r="Q423" s="295"/>
      <c r="R423" s="295"/>
      <c r="S423" s="295"/>
      <c r="T423" s="296"/>
      <c r="U423" s="15"/>
      <c r="V423" s="15"/>
      <c r="W423" s="15"/>
      <c r="X423" s="15"/>
      <c r="Y423" s="15"/>
      <c r="Z423" s="15"/>
      <c r="AA423" s="15"/>
      <c r="AB423" s="15"/>
      <c r="AC423" s="15"/>
      <c r="AD423" s="15"/>
      <c r="AE423" s="15"/>
      <c r="AT423" s="297" t="s">
        <v>199</v>
      </c>
      <c r="AU423" s="297" t="s">
        <v>85</v>
      </c>
      <c r="AV423" s="15" t="s">
        <v>234</v>
      </c>
      <c r="AW423" s="15" t="s">
        <v>32</v>
      </c>
      <c r="AX423" s="15" t="s">
        <v>83</v>
      </c>
      <c r="AY423" s="297" t="s">
        <v>195</v>
      </c>
    </row>
    <row r="424" s="2" customFormat="1" ht="37.8" customHeight="1">
      <c r="A424" s="39"/>
      <c r="B424" s="40"/>
      <c r="C424" s="200" t="s">
        <v>389</v>
      </c>
      <c r="D424" s="200" t="s">
        <v>191</v>
      </c>
      <c r="E424" s="201" t="s">
        <v>1600</v>
      </c>
      <c r="F424" s="202" t="s">
        <v>1601</v>
      </c>
      <c r="G424" s="203" t="s">
        <v>1237</v>
      </c>
      <c r="H424" s="204">
        <v>451.76299999999998</v>
      </c>
      <c r="I424" s="205"/>
      <c r="J424" s="206">
        <f>ROUND(I424*H424,2)</f>
        <v>0</v>
      </c>
      <c r="K424" s="202" t="s">
        <v>1412</v>
      </c>
      <c r="L424" s="45"/>
      <c r="M424" s="207" t="s">
        <v>1</v>
      </c>
      <c r="N424" s="208" t="s">
        <v>41</v>
      </c>
      <c r="O424" s="92"/>
      <c r="P424" s="209">
        <f>O424*H424</f>
        <v>0</v>
      </c>
      <c r="Q424" s="209">
        <v>0</v>
      </c>
      <c r="R424" s="209">
        <f>Q424*H424</f>
        <v>0</v>
      </c>
      <c r="S424" s="209">
        <v>0</v>
      </c>
      <c r="T424" s="210">
        <f>S424*H424</f>
        <v>0</v>
      </c>
      <c r="U424" s="39"/>
      <c r="V424" s="39"/>
      <c r="W424" s="39"/>
      <c r="X424" s="39"/>
      <c r="Y424" s="39"/>
      <c r="Z424" s="39"/>
      <c r="AA424" s="39"/>
      <c r="AB424" s="39"/>
      <c r="AC424" s="39"/>
      <c r="AD424" s="39"/>
      <c r="AE424" s="39"/>
      <c r="AR424" s="211" t="s">
        <v>234</v>
      </c>
      <c r="AT424" s="211" t="s">
        <v>191</v>
      </c>
      <c r="AU424" s="211" t="s">
        <v>85</v>
      </c>
      <c r="AY424" s="18" t="s">
        <v>195</v>
      </c>
      <c r="BE424" s="212">
        <f>IF(N424="základní",J424,0)</f>
        <v>0</v>
      </c>
      <c r="BF424" s="212">
        <f>IF(N424="snížená",J424,0)</f>
        <v>0</v>
      </c>
      <c r="BG424" s="212">
        <f>IF(N424="zákl. přenesená",J424,0)</f>
        <v>0</v>
      </c>
      <c r="BH424" s="212">
        <f>IF(N424="sníž. přenesená",J424,0)</f>
        <v>0</v>
      </c>
      <c r="BI424" s="212">
        <f>IF(N424="nulová",J424,0)</f>
        <v>0</v>
      </c>
      <c r="BJ424" s="18" t="s">
        <v>83</v>
      </c>
      <c r="BK424" s="212">
        <f>ROUND(I424*H424,2)</f>
        <v>0</v>
      </c>
      <c r="BL424" s="18" t="s">
        <v>234</v>
      </c>
      <c r="BM424" s="211" t="s">
        <v>4894</v>
      </c>
    </row>
    <row r="425" s="10" customFormat="1">
      <c r="A425" s="10"/>
      <c r="B425" s="218"/>
      <c r="C425" s="219"/>
      <c r="D425" s="213" t="s">
        <v>199</v>
      </c>
      <c r="E425" s="220" t="s">
        <v>1</v>
      </c>
      <c r="F425" s="221" t="s">
        <v>4737</v>
      </c>
      <c r="G425" s="219"/>
      <c r="H425" s="220" t="s">
        <v>1</v>
      </c>
      <c r="I425" s="222"/>
      <c r="J425" s="219"/>
      <c r="K425" s="219"/>
      <c r="L425" s="223"/>
      <c r="M425" s="224"/>
      <c r="N425" s="225"/>
      <c r="O425" s="225"/>
      <c r="P425" s="225"/>
      <c r="Q425" s="225"/>
      <c r="R425" s="225"/>
      <c r="S425" s="225"/>
      <c r="T425" s="226"/>
      <c r="U425" s="10"/>
      <c r="V425" s="10"/>
      <c r="W425" s="10"/>
      <c r="X425" s="10"/>
      <c r="Y425" s="10"/>
      <c r="Z425" s="10"/>
      <c r="AA425" s="10"/>
      <c r="AB425" s="10"/>
      <c r="AC425" s="10"/>
      <c r="AD425" s="10"/>
      <c r="AE425" s="10"/>
      <c r="AT425" s="227" t="s">
        <v>199</v>
      </c>
      <c r="AU425" s="227" t="s">
        <v>85</v>
      </c>
      <c r="AV425" s="10" t="s">
        <v>83</v>
      </c>
      <c r="AW425" s="10" t="s">
        <v>32</v>
      </c>
      <c r="AX425" s="10" t="s">
        <v>76</v>
      </c>
      <c r="AY425" s="227" t="s">
        <v>195</v>
      </c>
    </row>
    <row r="426" s="10" customFormat="1">
      <c r="A426" s="10"/>
      <c r="B426" s="218"/>
      <c r="C426" s="219"/>
      <c r="D426" s="213" t="s">
        <v>199</v>
      </c>
      <c r="E426" s="220" t="s">
        <v>1</v>
      </c>
      <c r="F426" s="221" t="s">
        <v>4136</v>
      </c>
      <c r="G426" s="219"/>
      <c r="H426" s="220" t="s">
        <v>1</v>
      </c>
      <c r="I426" s="222"/>
      <c r="J426" s="219"/>
      <c r="K426" s="219"/>
      <c r="L426" s="223"/>
      <c r="M426" s="224"/>
      <c r="N426" s="225"/>
      <c r="O426" s="225"/>
      <c r="P426" s="225"/>
      <c r="Q426" s="225"/>
      <c r="R426" s="225"/>
      <c r="S426" s="225"/>
      <c r="T426" s="226"/>
      <c r="U426" s="10"/>
      <c r="V426" s="10"/>
      <c r="W426" s="10"/>
      <c r="X426" s="10"/>
      <c r="Y426" s="10"/>
      <c r="Z426" s="10"/>
      <c r="AA426" s="10"/>
      <c r="AB426" s="10"/>
      <c r="AC426" s="10"/>
      <c r="AD426" s="10"/>
      <c r="AE426" s="10"/>
      <c r="AT426" s="227" t="s">
        <v>199</v>
      </c>
      <c r="AU426" s="227" t="s">
        <v>85</v>
      </c>
      <c r="AV426" s="10" t="s">
        <v>83</v>
      </c>
      <c r="AW426" s="10" t="s">
        <v>32</v>
      </c>
      <c r="AX426" s="10" t="s">
        <v>76</v>
      </c>
      <c r="AY426" s="227" t="s">
        <v>195</v>
      </c>
    </row>
    <row r="427" s="11" customFormat="1">
      <c r="A427" s="11"/>
      <c r="B427" s="228"/>
      <c r="C427" s="229"/>
      <c r="D427" s="213" t="s">
        <v>199</v>
      </c>
      <c r="E427" s="230" t="s">
        <v>1</v>
      </c>
      <c r="F427" s="231" t="s">
        <v>4895</v>
      </c>
      <c r="G427" s="229"/>
      <c r="H427" s="232">
        <v>593.92200000000003</v>
      </c>
      <c r="I427" s="233"/>
      <c r="J427" s="229"/>
      <c r="K427" s="229"/>
      <c r="L427" s="234"/>
      <c r="M427" s="235"/>
      <c r="N427" s="236"/>
      <c r="O427" s="236"/>
      <c r="P427" s="236"/>
      <c r="Q427" s="236"/>
      <c r="R427" s="236"/>
      <c r="S427" s="236"/>
      <c r="T427" s="237"/>
      <c r="U427" s="11"/>
      <c r="V427" s="11"/>
      <c r="W427" s="11"/>
      <c r="X427" s="11"/>
      <c r="Y427" s="11"/>
      <c r="Z427" s="11"/>
      <c r="AA427" s="11"/>
      <c r="AB427" s="11"/>
      <c r="AC427" s="11"/>
      <c r="AD427" s="11"/>
      <c r="AE427" s="11"/>
      <c r="AT427" s="238" t="s">
        <v>199</v>
      </c>
      <c r="AU427" s="238" t="s">
        <v>85</v>
      </c>
      <c r="AV427" s="11" t="s">
        <v>85</v>
      </c>
      <c r="AW427" s="11" t="s">
        <v>32</v>
      </c>
      <c r="AX427" s="11" t="s">
        <v>76</v>
      </c>
      <c r="AY427" s="238" t="s">
        <v>195</v>
      </c>
    </row>
    <row r="428" s="10" customFormat="1">
      <c r="A428" s="10"/>
      <c r="B428" s="218"/>
      <c r="C428" s="219"/>
      <c r="D428" s="213" t="s">
        <v>199</v>
      </c>
      <c r="E428" s="220" t="s">
        <v>1</v>
      </c>
      <c r="F428" s="221" t="s">
        <v>4896</v>
      </c>
      <c r="G428" s="219"/>
      <c r="H428" s="220" t="s">
        <v>1</v>
      </c>
      <c r="I428" s="222"/>
      <c r="J428" s="219"/>
      <c r="K428" s="219"/>
      <c r="L428" s="223"/>
      <c r="M428" s="224"/>
      <c r="N428" s="225"/>
      <c r="O428" s="225"/>
      <c r="P428" s="225"/>
      <c r="Q428" s="225"/>
      <c r="R428" s="225"/>
      <c r="S428" s="225"/>
      <c r="T428" s="226"/>
      <c r="U428" s="10"/>
      <c r="V428" s="10"/>
      <c r="W428" s="10"/>
      <c r="X428" s="10"/>
      <c r="Y428" s="10"/>
      <c r="Z428" s="10"/>
      <c r="AA428" s="10"/>
      <c r="AB428" s="10"/>
      <c r="AC428" s="10"/>
      <c r="AD428" s="10"/>
      <c r="AE428" s="10"/>
      <c r="AT428" s="227" t="s">
        <v>199</v>
      </c>
      <c r="AU428" s="227" t="s">
        <v>85</v>
      </c>
      <c r="AV428" s="10" t="s">
        <v>83</v>
      </c>
      <c r="AW428" s="10" t="s">
        <v>32</v>
      </c>
      <c r="AX428" s="10" t="s">
        <v>76</v>
      </c>
      <c r="AY428" s="227" t="s">
        <v>195</v>
      </c>
    </row>
    <row r="429" s="11" customFormat="1">
      <c r="A429" s="11"/>
      <c r="B429" s="228"/>
      <c r="C429" s="229"/>
      <c r="D429" s="213" t="s">
        <v>199</v>
      </c>
      <c r="E429" s="230" t="s">
        <v>1</v>
      </c>
      <c r="F429" s="231" t="s">
        <v>4897</v>
      </c>
      <c r="G429" s="229"/>
      <c r="H429" s="232">
        <v>-142.15899999999999</v>
      </c>
      <c r="I429" s="233"/>
      <c r="J429" s="229"/>
      <c r="K429" s="229"/>
      <c r="L429" s="234"/>
      <c r="M429" s="235"/>
      <c r="N429" s="236"/>
      <c r="O429" s="236"/>
      <c r="P429" s="236"/>
      <c r="Q429" s="236"/>
      <c r="R429" s="236"/>
      <c r="S429" s="236"/>
      <c r="T429" s="237"/>
      <c r="U429" s="11"/>
      <c r="V429" s="11"/>
      <c r="W429" s="11"/>
      <c r="X429" s="11"/>
      <c r="Y429" s="11"/>
      <c r="Z429" s="11"/>
      <c r="AA429" s="11"/>
      <c r="AB429" s="11"/>
      <c r="AC429" s="11"/>
      <c r="AD429" s="11"/>
      <c r="AE429" s="11"/>
      <c r="AT429" s="238" t="s">
        <v>199</v>
      </c>
      <c r="AU429" s="238" t="s">
        <v>85</v>
      </c>
      <c r="AV429" s="11" t="s">
        <v>85</v>
      </c>
      <c r="AW429" s="11" t="s">
        <v>32</v>
      </c>
      <c r="AX429" s="11" t="s">
        <v>76</v>
      </c>
      <c r="AY429" s="238" t="s">
        <v>195</v>
      </c>
    </row>
    <row r="430" s="15" customFormat="1">
      <c r="A430" s="15"/>
      <c r="B430" s="287"/>
      <c r="C430" s="288"/>
      <c r="D430" s="213" t="s">
        <v>199</v>
      </c>
      <c r="E430" s="289" t="s">
        <v>1</v>
      </c>
      <c r="F430" s="290" t="s">
        <v>1422</v>
      </c>
      <c r="G430" s="288"/>
      <c r="H430" s="291">
        <v>451.76300000000003</v>
      </c>
      <c r="I430" s="292"/>
      <c r="J430" s="288"/>
      <c r="K430" s="288"/>
      <c r="L430" s="293"/>
      <c r="M430" s="294"/>
      <c r="N430" s="295"/>
      <c r="O430" s="295"/>
      <c r="P430" s="295"/>
      <c r="Q430" s="295"/>
      <c r="R430" s="295"/>
      <c r="S430" s="295"/>
      <c r="T430" s="296"/>
      <c r="U430" s="15"/>
      <c r="V430" s="15"/>
      <c r="W430" s="15"/>
      <c r="X430" s="15"/>
      <c r="Y430" s="15"/>
      <c r="Z430" s="15"/>
      <c r="AA430" s="15"/>
      <c r="AB430" s="15"/>
      <c r="AC430" s="15"/>
      <c r="AD430" s="15"/>
      <c r="AE430" s="15"/>
      <c r="AT430" s="297" t="s">
        <v>199</v>
      </c>
      <c r="AU430" s="297" t="s">
        <v>85</v>
      </c>
      <c r="AV430" s="15" t="s">
        <v>234</v>
      </c>
      <c r="AW430" s="15" t="s">
        <v>32</v>
      </c>
      <c r="AX430" s="15" t="s">
        <v>83</v>
      </c>
      <c r="AY430" s="297" t="s">
        <v>195</v>
      </c>
    </row>
    <row r="431" s="2" customFormat="1" ht="37.8" customHeight="1">
      <c r="A431" s="39"/>
      <c r="B431" s="40"/>
      <c r="C431" s="200" t="s">
        <v>392</v>
      </c>
      <c r="D431" s="200" t="s">
        <v>191</v>
      </c>
      <c r="E431" s="201" t="s">
        <v>1606</v>
      </c>
      <c r="F431" s="202" t="s">
        <v>1607</v>
      </c>
      <c r="G431" s="203" t="s">
        <v>1237</v>
      </c>
      <c r="H431" s="204">
        <v>7228.2079999999996</v>
      </c>
      <c r="I431" s="205"/>
      <c r="J431" s="206">
        <f>ROUND(I431*H431,2)</f>
        <v>0</v>
      </c>
      <c r="K431" s="202" t="s">
        <v>1412</v>
      </c>
      <c r="L431" s="45"/>
      <c r="M431" s="207" t="s">
        <v>1</v>
      </c>
      <c r="N431" s="208" t="s">
        <v>41</v>
      </c>
      <c r="O431" s="92"/>
      <c r="P431" s="209">
        <f>O431*H431</f>
        <v>0</v>
      </c>
      <c r="Q431" s="209">
        <v>0</v>
      </c>
      <c r="R431" s="209">
        <f>Q431*H431</f>
        <v>0</v>
      </c>
      <c r="S431" s="209">
        <v>0</v>
      </c>
      <c r="T431" s="210">
        <f>S431*H431</f>
        <v>0</v>
      </c>
      <c r="U431" s="39"/>
      <c r="V431" s="39"/>
      <c r="W431" s="39"/>
      <c r="X431" s="39"/>
      <c r="Y431" s="39"/>
      <c r="Z431" s="39"/>
      <c r="AA431" s="39"/>
      <c r="AB431" s="39"/>
      <c r="AC431" s="39"/>
      <c r="AD431" s="39"/>
      <c r="AE431" s="39"/>
      <c r="AR431" s="211" t="s">
        <v>234</v>
      </c>
      <c r="AT431" s="211" t="s">
        <v>191</v>
      </c>
      <c r="AU431" s="211" t="s">
        <v>85</v>
      </c>
      <c r="AY431" s="18" t="s">
        <v>195</v>
      </c>
      <c r="BE431" s="212">
        <f>IF(N431="základní",J431,0)</f>
        <v>0</v>
      </c>
      <c r="BF431" s="212">
        <f>IF(N431="snížená",J431,0)</f>
        <v>0</v>
      </c>
      <c r="BG431" s="212">
        <f>IF(N431="zákl. přenesená",J431,0)</f>
        <v>0</v>
      </c>
      <c r="BH431" s="212">
        <f>IF(N431="sníž. přenesená",J431,0)</f>
        <v>0</v>
      </c>
      <c r="BI431" s="212">
        <f>IF(N431="nulová",J431,0)</f>
        <v>0</v>
      </c>
      <c r="BJ431" s="18" t="s">
        <v>83</v>
      </c>
      <c r="BK431" s="212">
        <f>ROUND(I431*H431,2)</f>
        <v>0</v>
      </c>
      <c r="BL431" s="18" t="s">
        <v>234</v>
      </c>
      <c r="BM431" s="211" t="s">
        <v>4898</v>
      </c>
    </row>
    <row r="432" s="11" customFormat="1">
      <c r="A432" s="11"/>
      <c r="B432" s="228"/>
      <c r="C432" s="229"/>
      <c r="D432" s="213" t="s">
        <v>199</v>
      </c>
      <c r="E432" s="230" t="s">
        <v>1</v>
      </c>
      <c r="F432" s="231" t="s">
        <v>4899</v>
      </c>
      <c r="G432" s="229"/>
      <c r="H432" s="232">
        <v>451.76299999999998</v>
      </c>
      <c r="I432" s="233"/>
      <c r="J432" s="229"/>
      <c r="K432" s="229"/>
      <c r="L432" s="234"/>
      <c r="M432" s="235"/>
      <c r="N432" s="236"/>
      <c r="O432" s="236"/>
      <c r="P432" s="236"/>
      <c r="Q432" s="236"/>
      <c r="R432" s="236"/>
      <c r="S432" s="236"/>
      <c r="T432" s="237"/>
      <c r="U432" s="11"/>
      <c r="V432" s="11"/>
      <c r="W432" s="11"/>
      <c r="X432" s="11"/>
      <c r="Y432" s="11"/>
      <c r="Z432" s="11"/>
      <c r="AA432" s="11"/>
      <c r="AB432" s="11"/>
      <c r="AC432" s="11"/>
      <c r="AD432" s="11"/>
      <c r="AE432" s="11"/>
      <c r="AT432" s="238" t="s">
        <v>199</v>
      </c>
      <c r="AU432" s="238" t="s">
        <v>85</v>
      </c>
      <c r="AV432" s="11" t="s">
        <v>85</v>
      </c>
      <c r="AW432" s="11" t="s">
        <v>32</v>
      </c>
      <c r="AX432" s="11" t="s">
        <v>83</v>
      </c>
      <c r="AY432" s="238" t="s">
        <v>195</v>
      </c>
    </row>
    <row r="433" s="11" customFormat="1">
      <c r="A433" s="11"/>
      <c r="B433" s="228"/>
      <c r="C433" s="229"/>
      <c r="D433" s="213" t="s">
        <v>199</v>
      </c>
      <c r="E433" s="229"/>
      <c r="F433" s="231" t="s">
        <v>4900</v>
      </c>
      <c r="G433" s="229"/>
      <c r="H433" s="232">
        <v>7228.2079999999996</v>
      </c>
      <c r="I433" s="233"/>
      <c r="J433" s="229"/>
      <c r="K433" s="229"/>
      <c r="L433" s="234"/>
      <c r="M433" s="235"/>
      <c r="N433" s="236"/>
      <c r="O433" s="236"/>
      <c r="P433" s="236"/>
      <c r="Q433" s="236"/>
      <c r="R433" s="236"/>
      <c r="S433" s="236"/>
      <c r="T433" s="237"/>
      <c r="U433" s="11"/>
      <c r="V433" s="11"/>
      <c r="W433" s="11"/>
      <c r="X433" s="11"/>
      <c r="Y433" s="11"/>
      <c r="Z433" s="11"/>
      <c r="AA433" s="11"/>
      <c r="AB433" s="11"/>
      <c r="AC433" s="11"/>
      <c r="AD433" s="11"/>
      <c r="AE433" s="11"/>
      <c r="AT433" s="238" t="s">
        <v>199</v>
      </c>
      <c r="AU433" s="238" t="s">
        <v>85</v>
      </c>
      <c r="AV433" s="11" t="s">
        <v>85</v>
      </c>
      <c r="AW433" s="11" t="s">
        <v>4</v>
      </c>
      <c r="AX433" s="11" t="s">
        <v>83</v>
      </c>
      <c r="AY433" s="238" t="s">
        <v>195</v>
      </c>
    </row>
    <row r="434" s="2" customFormat="1" ht="37.8" customHeight="1">
      <c r="A434" s="39"/>
      <c r="B434" s="40"/>
      <c r="C434" s="200" t="s">
        <v>397</v>
      </c>
      <c r="D434" s="200" t="s">
        <v>191</v>
      </c>
      <c r="E434" s="201" t="s">
        <v>1611</v>
      </c>
      <c r="F434" s="202" t="s">
        <v>1612</v>
      </c>
      <c r="G434" s="203" t="s">
        <v>1237</v>
      </c>
      <c r="H434" s="204">
        <v>111.69</v>
      </c>
      <c r="I434" s="205"/>
      <c r="J434" s="206">
        <f>ROUND(I434*H434,2)</f>
        <v>0</v>
      </c>
      <c r="K434" s="202" t="s">
        <v>1412</v>
      </c>
      <c r="L434" s="45"/>
      <c r="M434" s="207" t="s">
        <v>1</v>
      </c>
      <c r="N434" s="208" t="s">
        <v>41</v>
      </c>
      <c r="O434" s="92"/>
      <c r="P434" s="209">
        <f>O434*H434</f>
        <v>0</v>
      </c>
      <c r="Q434" s="209">
        <v>0</v>
      </c>
      <c r="R434" s="209">
        <f>Q434*H434</f>
        <v>0</v>
      </c>
      <c r="S434" s="209">
        <v>0</v>
      </c>
      <c r="T434" s="210">
        <f>S434*H434</f>
        <v>0</v>
      </c>
      <c r="U434" s="39"/>
      <c r="V434" s="39"/>
      <c r="W434" s="39"/>
      <c r="X434" s="39"/>
      <c r="Y434" s="39"/>
      <c r="Z434" s="39"/>
      <c r="AA434" s="39"/>
      <c r="AB434" s="39"/>
      <c r="AC434" s="39"/>
      <c r="AD434" s="39"/>
      <c r="AE434" s="39"/>
      <c r="AR434" s="211" t="s">
        <v>234</v>
      </c>
      <c r="AT434" s="211" t="s">
        <v>191</v>
      </c>
      <c r="AU434" s="211" t="s">
        <v>85</v>
      </c>
      <c r="AY434" s="18" t="s">
        <v>195</v>
      </c>
      <c r="BE434" s="212">
        <f>IF(N434="základní",J434,0)</f>
        <v>0</v>
      </c>
      <c r="BF434" s="212">
        <f>IF(N434="snížená",J434,0)</f>
        <v>0</v>
      </c>
      <c r="BG434" s="212">
        <f>IF(N434="zákl. přenesená",J434,0)</f>
        <v>0</v>
      </c>
      <c r="BH434" s="212">
        <f>IF(N434="sníž. přenesená",J434,0)</f>
        <v>0</v>
      </c>
      <c r="BI434" s="212">
        <f>IF(N434="nulová",J434,0)</f>
        <v>0</v>
      </c>
      <c r="BJ434" s="18" t="s">
        <v>83</v>
      </c>
      <c r="BK434" s="212">
        <f>ROUND(I434*H434,2)</f>
        <v>0</v>
      </c>
      <c r="BL434" s="18" t="s">
        <v>234</v>
      </c>
      <c r="BM434" s="211" t="s">
        <v>4901</v>
      </c>
    </row>
    <row r="435" s="10" customFormat="1">
      <c r="A435" s="10"/>
      <c r="B435" s="218"/>
      <c r="C435" s="219"/>
      <c r="D435" s="213" t="s">
        <v>199</v>
      </c>
      <c r="E435" s="220" t="s">
        <v>1</v>
      </c>
      <c r="F435" s="221" t="s">
        <v>4737</v>
      </c>
      <c r="G435" s="219"/>
      <c r="H435" s="220" t="s">
        <v>1</v>
      </c>
      <c r="I435" s="222"/>
      <c r="J435" s="219"/>
      <c r="K435" s="219"/>
      <c r="L435" s="223"/>
      <c r="M435" s="224"/>
      <c r="N435" s="225"/>
      <c r="O435" s="225"/>
      <c r="P435" s="225"/>
      <c r="Q435" s="225"/>
      <c r="R435" s="225"/>
      <c r="S435" s="225"/>
      <c r="T435" s="226"/>
      <c r="U435" s="10"/>
      <c r="V435" s="10"/>
      <c r="W435" s="10"/>
      <c r="X435" s="10"/>
      <c r="Y435" s="10"/>
      <c r="Z435" s="10"/>
      <c r="AA435" s="10"/>
      <c r="AB435" s="10"/>
      <c r="AC435" s="10"/>
      <c r="AD435" s="10"/>
      <c r="AE435" s="10"/>
      <c r="AT435" s="227" t="s">
        <v>199</v>
      </c>
      <c r="AU435" s="227" t="s">
        <v>85</v>
      </c>
      <c r="AV435" s="10" t="s">
        <v>83</v>
      </c>
      <c r="AW435" s="10" t="s">
        <v>32</v>
      </c>
      <c r="AX435" s="10" t="s">
        <v>76</v>
      </c>
      <c r="AY435" s="227" t="s">
        <v>195</v>
      </c>
    </row>
    <row r="436" s="11" customFormat="1">
      <c r="A436" s="11"/>
      <c r="B436" s="228"/>
      <c r="C436" s="229"/>
      <c r="D436" s="213" t="s">
        <v>199</v>
      </c>
      <c r="E436" s="230" t="s">
        <v>1</v>
      </c>
      <c r="F436" s="231" t="s">
        <v>4902</v>
      </c>
      <c r="G436" s="229"/>
      <c r="H436" s="232">
        <v>111.69</v>
      </c>
      <c r="I436" s="233"/>
      <c r="J436" s="229"/>
      <c r="K436" s="229"/>
      <c r="L436" s="234"/>
      <c r="M436" s="235"/>
      <c r="N436" s="236"/>
      <c r="O436" s="236"/>
      <c r="P436" s="236"/>
      <c r="Q436" s="236"/>
      <c r="R436" s="236"/>
      <c r="S436" s="236"/>
      <c r="T436" s="237"/>
      <c r="U436" s="11"/>
      <c r="V436" s="11"/>
      <c r="W436" s="11"/>
      <c r="X436" s="11"/>
      <c r="Y436" s="11"/>
      <c r="Z436" s="11"/>
      <c r="AA436" s="11"/>
      <c r="AB436" s="11"/>
      <c r="AC436" s="11"/>
      <c r="AD436" s="11"/>
      <c r="AE436" s="11"/>
      <c r="AT436" s="238" t="s">
        <v>199</v>
      </c>
      <c r="AU436" s="238" t="s">
        <v>85</v>
      </c>
      <c r="AV436" s="11" t="s">
        <v>85</v>
      </c>
      <c r="AW436" s="11" t="s">
        <v>32</v>
      </c>
      <c r="AX436" s="11" t="s">
        <v>83</v>
      </c>
      <c r="AY436" s="238" t="s">
        <v>195</v>
      </c>
    </row>
    <row r="437" s="2" customFormat="1" ht="37.8" customHeight="1">
      <c r="A437" s="39"/>
      <c r="B437" s="40"/>
      <c r="C437" s="200" t="s">
        <v>401</v>
      </c>
      <c r="D437" s="200" t="s">
        <v>191</v>
      </c>
      <c r="E437" s="201" t="s">
        <v>1617</v>
      </c>
      <c r="F437" s="202" t="s">
        <v>1618</v>
      </c>
      <c r="G437" s="203" t="s">
        <v>1237</v>
      </c>
      <c r="H437" s="204">
        <v>1787.04</v>
      </c>
      <c r="I437" s="205"/>
      <c r="J437" s="206">
        <f>ROUND(I437*H437,2)</f>
        <v>0</v>
      </c>
      <c r="K437" s="202" t="s">
        <v>1412</v>
      </c>
      <c r="L437" s="45"/>
      <c r="M437" s="207" t="s">
        <v>1</v>
      </c>
      <c r="N437" s="208" t="s">
        <v>41</v>
      </c>
      <c r="O437" s="92"/>
      <c r="P437" s="209">
        <f>O437*H437</f>
        <v>0</v>
      </c>
      <c r="Q437" s="209">
        <v>0</v>
      </c>
      <c r="R437" s="209">
        <f>Q437*H437</f>
        <v>0</v>
      </c>
      <c r="S437" s="209">
        <v>0</v>
      </c>
      <c r="T437" s="210">
        <f>S437*H437</f>
        <v>0</v>
      </c>
      <c r="U437" s="39"/>
      <c r="V437" s="39"/>
      <c r="W437" s="39"/>
      <c r="X437" s="39"/>
      <c r="Y437" s="39"/>
      <c r="Z437" s="39"/>
      <c r="AA437" s="39"/>
      <c r="AB437" s="39"/>
      <c r="AC437" s="39"/>
      <c r="AD437" s="39"/>
      <c r="AE437" s="39"/>
      <c r="AR437" s="211" t="s">
        <v>234</v>
      </c>
      <c r="AT437" s="211" t="s">
        <v>191</v>
      </c>
      <c r="AU437" s="211" t="s">
        <v>85</v>
      </c>
      <c r="AY437" s="18" t="s">
        <v>195</v>
      </c>
      <c r="BE437" s="212">
        <f>IF(N437="základní",J437,0)</f>
        <v>0</v>
      </c>
      <c r="BF437" s="212">
        <f>IF(N437="snížená",J437,0)</f>
        <v>0</v>
      </c>
      <c r="BG437" s="212">
        <f>IF(N437="zákl. přenesená",J437,0)</f>
        <v>0</v>
      </c>
      <c r="BH437" s="212">
        <f>IF(N437="sníž. přenesená",J437,0)</f>
        <v>0</v>
      </c>
      <c r="BI437" s="212">
        <f>IF(N437="nulová",J437,0)</f>
        <v>0</v>
      </c>
      <c r="BJ437" s="18" t="s">
        <v>83</v>
      </c>
      <c r="BK437" s="212">
        <f>ROUND(I437*H437,2)</f>
        <v>0</v>
      </c>
      <c r="BL437" s="18" t="s">
        <v>234</v>
      </c>
      <c r="BM437" s="211" t="s">
        <v>4903</v>
      </c>
    </row>
    <row r="438" s="11" customFormat="1">
      <c r="A438" s="11"/>
      <c r="B438" s="228"/>
      <c r="C438" s="229"/>
      <c r="D438" s="213" t="s">
        <v>199</v>
      </c>
      <c r="E438" s="230" t="s">
        <v>1</v>
      </c>
      <c r="F438" s="231" t="s">
        <v>4904</v>
      </c>
      <c r="G438" s="229"/>
      <c r="H438" s="232">
        <v>111.69</v>
      </c>
      <c r="I438" s="233"/>
      <c r="J438" s="229"/>
      <c r="K438" s="229"/>
      <c r="L438" s="234"/>
      <c r="M438" s="235"/>
      <c r="N438" s="236"/>
      <c r="O438" s="236"/>
      <c r="P438" s="236"/>
      <c r="Q438" s="236"/>
      <c r="R438" s="236"/>
      <c r="S438" s="236"/>
      <c r="T438" s="237"/>
      <c r="U438" s="11"/>
      <c r="V438" s="11"/>
      <c r="W438" s="11"/>
      <c r="X438" s="11"/>
      <c r="Y438" s="11"/>
      <c r="Z438" s="11"/>
      <c r="AA438" s="11"/>
      <c r="AB438" s="11"/>
      <c r="AC438" s="11"/>
      <c r="AD438" s="11"/>
      <c r="AE438" s="11"/>
      <c r="AT438" s="238" t="s">
        <v>199</v>
      </c>
      <c r="AU438" s="238" t="s">
        <v>85</v>
      </c>
      <c r="AV438" s="11" t="s">
        <v>85</v>
      </c>
      <c r="AW438" s="11" t="s">
        <v>32</v>
      </c>
      <c r="AX438" s="11" t="s">
        <v>83</v>
      </c>
      <c r="AY438" s="238" t="s">
        <v>195</v>
      </c>
    </row>
    <row r="439" s="11" customFormat="1">
      <c r="A439" s="11"/>
      <c r="B439" s="228"/>
      <c r="C439" s="229"/>
      <c r="D439" s="213" t="s">
        <v>199</v>
      </c>
      <c r="E439" s="229"/>
      <c r="F439" s="231" t="s">
        <v>4905</v>
      </c>
      <c r="G439" s="229"/>
      <c r="H439" s="232">
        <v>1787.04</v>
      </c>
      <c r="I439" s="233"/>
      <c r="J439" s="229"/>
      <c r="K439" s="229"/>
      <c r="L439" s="234"/>
      <c r="M439" s="235"/>
      <c r="N439" s="236"/>
      <c r="O439" s="236"/>
      <c r="P439" s="236"/>
      <c r="Q439" s="236"/>
      <c r="R439" s="236"/>
      <c r="S439" s="236"/>
      <c r="T439" s="237"/>
      <c r="U439" s="11"/>
      <c r="V439" s="11"/>
      <c r="W439" s="11"/>
      <c r="X439" s="11"/>
      <c r="Y439" s="11"/>
      <c r="Z439" s="11"/>
      <c r="AA439" s="11"/>
      <c r="AB439" s="11"/>
      <c r="AC439" s="11"/>
      <c r="AD439" s="11"/>
      <c r="AE439" s="11"/>
      <c r="AT439" s="238" t="s">
        <v>199</v>
      </c>
      <c r="AU439" s="238" t="s">
        <v>85</v>
      </c>
      <c r="AV439" s="11" t="s">
        <v>85</v>
      </c>
      <c r="AW439" s="11" t="s">
        <v>4</v>
      </c>
      <c r="AX439" s="11" t="s">
        <v>83</v>
      </c>
      <c r="AY439" s="238" t="s">
        <v>195</v>
      </c>
    </row>
    <row r="440" s="2" customFormat="1" ht="24.15" customHeight="1">
      <c r="A440" s="39"/>
      <c r="B440" s="40"/>
      <c r="C440" s="200" t="s">
        <v>404</v>
      </c>
      <c r="D440" s="200" t="s">
        <v>191</v>
      </c>
      <c r="E440" s="201" t="s">
        <v>1622</v>
      </c>
      <c r="F440" s="202" t="s">
        <v>1623</v>
      </c>
      <c r="G440" s="203" t="s">
        <v>1237</v>
      </c>
      <c r="H440" s="204">
        <v>262.15899999999999</v>
      </c>
      <c r="I440" s="205"/>
      <c r="J440" s="206">
        <f>ROUND(I440*H440,2)</f>
        <v>0</v>
      </c>
      <c r="K440" s="202" t="s">
        <v>1412</v>
      </c>
      <c r="L440" s="45"/>
      <c r="M440" s="207" t="s">
        <v>1</v>
      </c>
      <c r="N440" s="208" t="s">
        <v>41</v>
      </c>
      <c r="O440" s="92"/>
      <c r="P440" s="209">
        <f>O440*H440</f>
        <v>0</v>
      </c>
      <c r="Q440" s="209">
        <v>0</v>
      </c>
      <c r="R440" s="209">
        <f>Q440*H440</f>
        <v>0</v>
      </c>
      <c r="S440" s="209">
        <v>0</v>
      </c>
      <c r="T440" s="210">
        <f>S440*H440</f>
        <v>0</v>
      </c>
      <c r="U440" s="39"/>
      <c r="V440" s="39"/>
      <c r="W440" s="39"/>
      <c r="X440" s="39"/>
      <c r="Y440" s="39"/>
      <c r="Z440" s="39"/>
      <c r="AA440" s="39"/>
      <c r="AB440" s="39"/>
      <c r="AC440" s="39"/>
      <c r="AD440" s="39"/>
      <c r="AE440" s="39"/>
      <c r="AR440" s="211" t="s">
        <v>234</v>
      </c>
      <c r="AT440" s="211" t="s">
        <v>191</v>
      </c>
      <c r="AU440" s="211" t="s">
        <v>85</v>
      </c>
      <c r="AY440" s="18" t="s">
        <v>195</v>
      </c>
      <c r="BE440" s="212">
        <f>IF(N440="základní",J440,0)</f>
        <v>0</v>
      </c>
      <c r="BF440" s="212">
        <f>IF(N440="snížená",J440,0)</f>
        <v>0</v>
      </c>
      <c r="BG440" s="212">
        <f>IF(N440="zákl. přenesená",J440,0)</f>
        <v>0</v>
      </c>
      <c r="BH440" s="212">
        <f>IF(N440="sníž. přenesená",J440,0)</f>
        <v>0</v>
      </c>
      <c r="BI440" s="212">
        <f>IF(N440="nulová",J440,0)</f>
        <v>0</v>
      </c>
      <c r="BJ440" s="18" t="s">
        <v>83</v>
      </c>
      <c r="BK440" s="212">
        <f>ROUND(I440*H440,2)</f>
        <v>0</v>
      </c>
      <c r="BL440" s="18" t="s">
        <v>234</v>
      </c>
      <c r="BM440" s="211" t="s">
        <v>4906</v>
      </c>
    </row>
    <row r="441" s="10" customFormat="1">
      <c r="A441" s="10"/>
      <c r="B441" s="218"/>
      <c r="C441" s="219"/>
      <c r="D441" s="213" t="s">
        <v>199</v>
      </c>
      <c r="E441" s="220" t="s">
        <v>1</v>
      </c>
      <c r="F441" s="221" t="s">
        <v>4737</v>
      </c>
      <c r="G441" s="219"/>
      <c r="H441" s="220" t="s">
        <v>1</v>
      </c>
      <c r="I441" s="222"/>
      <c r="J441" s="219"/>
      <c r="K441" s="219"/>
      <c r="L441" s="223"/>
      <c r="M441" s="224"/>
      <c r="N441" s="225"/>
      <c r="O441" s="225"/>
      <c r="P441" s="225"/>
      <c r="Q441" s="225"/>
      <c r="R441" s="225"/>
      <c r="S441" s="225"/>
      <c r="T441" s="226"/>
      <c r="U441" s="10"/>
      <c r="V441" s="10"/>
      <c r="W441" s="10"/>
      <c r="X441" s="10"/>
      <c r="Y441" s="10"/>
      <c r="Z441" s="10"/>
      <c r="AA441" s="10"/>
      <c r="AB441" s="10"/>
      <c r="AC441" s="10"/>
      <c r="AD441" s="10"/>
      <c r="AE441" s="10"/>
      <c r="AT441" s="227" t="s">
        <v>199</v>
      </c>
      <c r="AU441" s="227" t="s">
        <v>85</v>
      </c>
      <c r="AV441" s="10" t="s">
        <v>83</v>
      </c>
      <c r="AW441" s="10" t="s">
        <v>32</v>
      </c>
      <c r="AX441" s="10" t="s">
        <v>76</v>
      </c>
      <c r="AY441" s="227" t="s">
        <v>195</v>
      </c>
    </row>
    <row r="442" s="11" customFormat="1">
      <c r="A442" s="11"/>
      <c r="B442" s="228"/>
      <c r="C442" s="229"/>
      <c r="D442" s="213" t="s">
        <v>199</v>
      </c>
      <c r="E442" s="230" t="s">
        <v>1</v>
      </c>
      <c r="F442" s="231" t="s">
        <v>4907</v>
      </c>
      <c r="G442" s="229"/>
      <c r="H442" s="232">
        <v>142.15899999999999</v>
      </c>
      <c r="I442" s="233"/>
      <c r="J442" s="229"/>
      <c r="K442" s="229"/>
      <c r="L442" s="234"/>
      <c r="M442" s="235"/>
      <c r="N442" s="236"/>
      <c r="O442" s="236"/>
      <c r="P442" s="236"/>
      <c r="Q442" s="236"/>
      <c r="R442" s="236"/>
      <c r="S442" s="236"/>
      <c r="T442" s="237"/>
      <c r="U442" s="11"/>
      <c r="V442" s="11"/>
      <c r="W442" s="11"/>
      <c r="X442" s="11"/>
      <c r="Y442" s="11"/>
      <c r="Z442" s="11"/>
      <c r="AA442" s="11"/>
      <c r="AB442" s="11"/>
      <c r="AC442" s="11"/>
      <c r="AD442" s="11"/>
      <c r="AE442" s="11"/>
      <c r="AT442" s="238" t="s">
        <v>199</v>
      </c>
      <c r="AU442" s="238" t="s">
        <v>85</v>
      </c>
      <c r="AV442" s="11" t="s">
        <v>85</v>
      </c>
      <c r="AW442" s="11" t="s">
        <v>32</v>
      </c>
      <c r="AX442" s="11" t="s">
        <v>76</v>
      </c>
      <c r="AY442" s="238" t="s">
        <v>195</v>
      </c>
    </row>
    <row r="443" s="11" customFormat="1">
      <c r="A443" s="11"/>
      <c r="B443" s="228"/>
      <c r="C443" s="229"/>
      <c r="D443" s="213" t="s">
        <v>199</v>
      </c>
      <c r="E443" s="230" t="s">
        <v>1</v>
      </c>
      <c r="F443" s="231" t="s">
        <v>4908</v>
      </c>
      <c r="G443" s="229"/>
      <c r="H443" s="232">
        <v>120</v>
      </c>
      <c r="I443" s="233"/>
      <c r="J443" s="229"/>
      <c r="K443" s="229"/>
      <c r="L443" s="234"/>
      <c r="M443" s="235"/>
      <c r="N443" s="236"/>
      <c r="O443" s="236"/>
      <c r="P443" s="236"/>
      <c r="Q443" s="236"/>
      <c r="R443" s="236"/>
      <c r="S443" s="236"/>
      <c r="T443" s="237"/>
      <c r="U443" s="11"/>
      <c r="V443" s="11"/>
      <c r="W443" s="11"/>
      <c r="X443" s="11"/>
      <c r="Y443" s="11"/>
      <c r="Z443" s="11"/>
      <c r="AA443" s="11"/>
      <c r="AB443" s="11"/>
      <c r="AC443" s="11"/>
      <c r="AD443" s="11"/>
      <c r="AE443" s="11"/>
      <c r="AT443" s="238" t="s">
        <v>199</v>
      </c>
      <c r="AU443" s="238" t="s">
        <v>85</v>
      </c>
      <c r="AV443" s="11" t="s">
        <v>85</v>
      </c>
      <c r="AW443" s="11" t="s">
        <v>32</v>
      </c>
      <c r="AX443" s="11" t="s">
        <v>76</v>
      </c>
      <c r="AY443" s="238" t="s">
        <v>195</v>
      </c>
    </row>
    <row r="444" s="15" customFormat="1">
      <c r="A444" s="15"/>
      <c r="B444" s="287"/>
      <c r="C444" s="288"/>
      <c r="D444" s="213" t="s">
        <v>199</v>
      </c>
      <c r="E444" s="289" t="s">
        <v>1</v>
      </c>
      <c r="F444" s="290" t="s">
        <v>1422</v>
      </c>
      <c r="G444" s="288"/>
      <c r="H444" s="291">
        <v>262.15899999999999</v>
      </c>
      <c r="I444" s="292"/>
      <c r="J444" s="288"/>
      <c r="K444" s="288"/>
      <c r="L444" s="293"/>
      <c r="M444" s="294"/>
      <c r="N444" s="295"/>
      <c r="O444" s="295"/>
      <c r="P444" s="295"/>
      <c r="Q444" s="295"/>
      <c r="R444" s="295"/>
      <c r="S444" s="295"/>
      <c r="T444" s="296"/>
      <c r="U444" s="15"/>
      <c r="V444" s="15"/>
      <c r="W444" s="15"/>
      <c r="X444" s="15"/>
      <c r="Y444" s="15"/>
      <c r="Z444" s="15"/>
      <c r="AA444" s="15"/>
      <c r="AB444" s="15"/>
      <c r="AC444" s="15"/>
      <c r="AD444" s="15"/>
      <c r="AE444" s="15"/>
      <c r="AT444" s="297" t="s">
        <v>199</v>
      </c>
      <c r="AU444" s="297" t="s">
        <v>85</v>
      </c>
      <c r="AV444" s="15" t="s">
        <v>234</v>
      </c>
      <c r="AW444" s="15" t="s">
        <v>32</v>
      </c>
      <c r="AX444" s="15" t="s">
        <v>83</v>
      </c>
      <c r="AY444" s="297" t="s">
        <v>195</v>
      </c>
    </row>
    <row r="445" s="2" customFormat="1" ht="24.15" customHeight="1">
      <c r="A445" s="39"/>
      <c r="B445" s="40"/>
      <c r="C445" s="200" t="s">
        <v>407</v>
      </c>
      <c r="D445" s="200" t="s">
        <v>191</v>
      </c>
      <c r="E445" s="201" t="s">
        <v>4150</v>
      </c>
      <c r="F445" s="202" t="s">
        <v>4151</v>
      </c>
      <c r="G445" s="203" t="s">
        <v>1411</v>
      </c>
      <c r="H445" s="204">
        <v>70</v>
      </c>
      <c r="I445" s="205"/>
      <c r="J445" s="206">
        <f>ROUND(I445*H445,2)</f>
        <v>0</v>
      </c>
      <c r="K445" s="202" t="s">
        <v>1412</v>
      </c>
      <c r="L445" s="45"/>
      <c r="M445" s="207" t="s">
        <v>1</v>
      </c>
      <c r="N445" s="208" t="s">
        <v>41</v>
      </c>
      <c r="O445" s="92"/>
      <c r="P445" s="209">
        <f>O445*H445</f>
        <v>0</v>
      </c>
      <c r="Q445" s="209">
        <v>0</v>
      </c>
      <c r="R445" s="209">
        <f>Q445*H445</f>
        <v>0</v>
      </c>
      <c r="S445" s="209">
        <v>0</v>
      </c>
      <c r="T445" s="210">
        <f>S445*H445</f>
        <v>0</v>
      </c>
      <c r="U445" s="39"/>
      <c r="V445" s="39"/>
      <c r="W445" s="39"/>
      <c r="X445" s="39"/>
      <c r="Y445" s="39"/>
      <c r="Z445" s="39"/>
      <c r="AA445" s="39"/>
      <c r="AB445" s="39"/>
      <c r="AC445" s="39"/>
      <c r="AD445" s="39"/>
      <c r="AE445" s="39"/>
      <c r="AR445" s="211" t="s">
        <v>234</v>
      </c>
      <c r="AT445" s="211" t="s">
        <v>191</v>
      </c>
      <c r="AU445" s="211" t="s">
        <v>85</v>
      </c>
      <c r="AY445" s="18" t="s">
        <v>195</v>
      </c>
      <c r="BE445" s="212">
        <f>IF(N445="základní",J445,0)</f>
        <v>0</v>
      </c>
      <c r="BF445" s="212">
        <f>IF(N445="snížená",J445,0)</f>
        <v>0</v>
      </c>
      <c r="BG445" s="212">
        <f>IF(N445="zákl. přenesená",J445,0)</f>
        <v>0</v>
      </c>
      <c r="BH445" s="212">
        <f>IF(N445="sníž. přenesená",J445,0)</f>
        <v>0</v>
      </c>
      <c r="BI445" s="212">
        <f>IF(N445="nulová",J445,0)</f>
        <v>0</v>
      </c>
      <c r="BJ445" s="18" t="s">
        <v>83</v>
      </c>
      <c r="BK445" s="212">
        <f>ROUND(I445*H445,2)</f>
        <v>0</v>
      </c>
      <c r="BL445" s="18" t="s">
        <v>234</v>
      </c>
      <c r="BM445" s="211" t="s">
        <v>4909</v>
      </c>
    </row>
    <row r="446" s="10" customFormat="1">
      <c r="A446" s="10"/>
      <c r="B446" s="218"/>
      <c r="C446" s="219"/>
      <c r="D446" s="213" t="s">
        <v>199</v>
      </c>
      <c r="E446" s="220" t="s">
        <v>1</v>
      </c>
      <c r="F446" s="221" t="s">
        <v>4910</v>
      </c>
      <c r="G446" s="219"/>
      <c r="H446" s="220" t="s">
        <v>1</v>
      </c>
      <c r="I446" s="222"/>
      <c r="J446" s="219"/>
      <c r="K446" s="219"/>
      <c r="L446" s="223"/>
      <c r="M446" s="224"/>
      <c r="N446" s="225"/>
      <c r="O446" s="225"/>
      <c r="P446" s="225"/>
      <c r="Q446" s="225"/>
      <c r="R446" s="225"/>
      <c r="S446" s="225"/>
      <c r="T446" s="226"/>
      <c r="U446" s="10"/>
      <c r="V446" s="10"/>
      <c r="W446" s="10"/>
      <c r="X446" s="10"/>
      <c r="Y446" s="10"/>
      <c r="Z446" s="10"/>
      <c r="AA446" s="10"/>
      <c r="AB446" s="10"/>
      <c r="AC446" s="10"/>
      <c r="AD446" s="10"/>
      <c r="AE446" s="10"/>
      <c r="AT446" s="227" t="s">
        <v>199</v>
      </c>
      <c r="AU446" s="227" t="s">
        <v>85</v>
      </c>
      <c r="AV446" s="10" t="s">
        <v>83</v>
      </c>
      <c r="AW446" s="10" t="s">
        <v>32</v>
      </c>
      <c r="AX446" s="10" t="s">
        <v>76</v>
      </c>
      <c r="AY446" s="227" t="s">
        <v>195</v>
      </c>
    </row>
    <row r="447" s="11" customFormat="1">
      <c r="A447" s="11"/>
      <c r="B447" s="228"/>
      <c r="C447" s="229"/>
      <c r="D447" s="213" t="s">
        <v>199</v>
      </c>
      <c r="E447" s="230" t="s">
        <v>1</v>
      </c>
      <c r="F447" s="231" t="s">
        <v>4154</v>
      </c>
      <c r="G447" s="229"/>
      <c r="H447" s="232">
        <v>70</v>
      </c>
      <c r="I447" s="233"/>
      <c r="J447" s="229"/>
      <c r="K447" s="229"/>
      <c r="L447" s="234"/>
      <c r="M447" s="235"/>
      <c r="N447" s="236"/>
      <c r="O447" s="236"/>
      <c r="P447" s="236"/>
      <c r="Q447" s="236"/>
      <c r="R447" s="236"/>
      <c r="S447" s="236"/>
      <c r="T447" s="237"/>
      <c r="U447" s="11"/>
      <c r="V447" s="11"/>
      <c r="W447" s="11"/>
      <c r="X447" s="11"/>
      <c r="Y447" s="11"/>
      <c r="Z447" s="11"/>
      <c r="AA447" s="11"/>
      <c r="AB447" s="11"/>
      <c r="AC447" s="11"/>
      <c r="AD447" s="11"/>
      <c r="AE447" s="11"/>
      <c r="AT447" s="238" t="s">
        <v>199</v>
      </c>
      <c r="AU447" s="238" t="s">
        <v>85</v>
      </c>
      <c r="AV447" s="11" t="s">
        <v>85</v>
      </c>
      <c r="AW447" s="11" t="s">
        <v>32</v>
      </c>
      <c r="AX447" s="11" t="s">
        <v>76</v>
      </c>
      <c r="AY447" s="238" t="s">
        <v>195</v>
      </c>
    </row>
    <row r="448" s="15" customFormat="1">
      <c r="A448" s="15"/>
      <c r="B448" s="287"/>
      <c r="C448" s="288"/>
      <c r="D448" s="213" t="s">
        <v>199</v>
      </c>
      <c r="E448" s="289" t="s">
        <v>1</v>
      </c>
      <c r="F448" s="290" t="s">
        <v>1422</v>
      </c>
      <c r="G448" s="288"/>
      <c r="H448" s="291">
        <v>70</v>
      </c>
      <c r="I448" s="292"/>
      <c r="J448" s="288"/>
      <c r="K448" s="288"/>
      <c r="L448" s="293"/>
      <c r="M448" s="294"/>
      <c r="N448" s="295"/>
      <c r="O448" s="295"/>
      <c r="P448" s="295"/>
      <c r="Q448" s="295"/>
      <c r="R448" s="295"/>
      <c r="S448" s="295"/>
      <c r="T448" s="296"/>
      <c r="U448" s="15"/>
      <c r="V448" s="15"/>
      <c r="W448" s="15"/>
      <c r="X448" s="15"/>
      <c r="Y448" s="15"/>
      <c r="Z448" s="15"/>
      <c r="AA448" s="15"/>
      <c r="AB448" s="15"/>
      <c r="AC448" s="15"/>
      <c r="AD448" s="15"/>
      <c r="AE448" s="15"/>
      <c r="AT448" s="297" t="s">
        <v>199</v>
      </c>
      <c r="AU448" s="297" t="s">
        <v>85</v>
      </c>
      <c r="AV448" s="15" t="s">
        <v>234</v>
      </c>
      <c r="AW448" s="15" t="s">
        <v>32</v>
      </c>
      <c r="AX448" s="15" t="s">
        <v>83</v>
      </c>
      <c r="AY448" s="297" t="s">
        <v>195</v>
      </c>
    </row>
    <row r="449" s="2" customFormat="1" ht="24.15" customHeight="1">
      <c r="A449" s="39"/>
      <c r="B449" s="40"/>
      <c r="C449" s="200" t="s">
        <v>410</v>
      </c>
      <c r="D449" s="200" t="s">
        <v>191</v>
      </c>
      <c r="E449" s="201" t="s">
        <v>4155</v>
      </c>
      <c r="F449" s="202" t="s">
        <v>4156</v>
      </c>
      <c r="G449" s="203" t="s">
        <v>1237</v>
      </c>
      <c r="H449" s="204">
        <v>120</v>
      </c>
      <c r="I449" s="205"/>
      <c r="J449" s="206">
        <f>ROUND(I449*H449,2)</f>
        <v>0</v>
      </c>
      <c r="K449" s="202" t="s">
        <v>1412</v>
      </c>
      <c r="L449" s="45"/>
      <c r="M449" s="207" t="s">
        <v>1</v>
      </c>
      <c r="N449" s="208" t="s">
        <v>41</v>
      </c>
      <c r="O449" s="92"/>
      <c r="P449" s="209">
        <f>O449*H449</f>
        <v>0</v>
      </c>
      <c r="Q449" s="209">
        <v>0</v>
      </c>
      <c r="R449" s="209">
        <f>Q449*H449</f>
        <v>0</v>
      </c>
      <c r="S449" s="209">
        <v>0</v>
      </c>
      <c r="T449" s="210">
        <f>S449*H449</f>
        <v>0</v>
      </c>
      <c r="U449" s="39"/>
      <c r="V449" s="39"/>
      <c r="W449" s="39"/>
      <c r="X449" s="39"/>
      <c r="Y449" s="39"/>
      <c r="Z449" s="39"/>
      <c r="AA449" s="39"/>
      <c r="AB449" s="39"/>
      <c r="AC449" s="39"/>
      <c r="AD449" s="39"/>
      <c r="AE449" s="39"/>
      <c r="AR449" s="211" t="s">
        <v>234</v>
      </c>
      <c r="AT449" s="211" t="s">
        <v>191</v>
      </c>
      <c r="AU449" s="211" t="s">
        <v>85</v>
      </c>
      <c r="AY449" s="18" t="s">
        <v>195</v>
      </c>
      <c r="BE449" s="212">
        <f>IF(N449="základní",J449,0)</f>
        <v>0</v>
      </c>
      <c r="BF449" s="212">
        <f>IF(N449="snížená",J449,0)</f>
        <v>0</v>
      </c>
      <c r="BG449" s="212">
        <f>IF(N449="zákl. přenesená",J449,0)</f>
        <v>0</v>
      </c>
      <c r="BH449" s="212">
        <f>IF(N449="sníž. přenesená",J449,0)</f>
        <v>0</v>
      </c>
      <c r="BI449" s="212">
        <f>IF(N449="nulová",J449,0)</f>
        <v>0</v>
      </c>
      <c r="BJ449" s="18" t="s">
        <v>83</v>
      </c>
      <c r="BK449" s="212">
        <f>ROUND(I449*H449,2)</f>
        <v>0</v>
      </c>
      <c r="BL449" s="18" t="s">
        <v>234</v>
      </c>
      <c r="BM449" s="211" t="s">
        <v>4911</v>
      </c>
    </row>
    <row r="450" s="10" customFormat="1">
      <c r="A450" s="10"/>
      <c r="B450" s="218"/>
      <c r="C450" s="219"/>
      <c r="D450" s="213" t="s">
        <v>199</v>
      </c>
      <c r="E450" s="220" t="s">
        <v>1</v>
      </c>
      <c r="F450" s="221" t="s">
        <v>4910</v>
      </c>
      <c r="G450" s="219"/>
      <c r="H450" s="220" t="s">
        <v>1</v>
      </c>
      <c r="I450" s="222"/>
      <c r="J450" s="219"/>
      <c r="K450" s="219"/>
      <c r="L450" s="223"/>
      <c r="M450" s="224"/>
      <c r="N450" s="225"/>
      <c r="O450" s="225"/>
      <c r="P450" s="225"/>
      <c r="Q450" s="225"/>
      <c r="R450" s="225"/>
      <c r="S450" s="225"/>
      <c r="T450" s="226"/>
      <c r="U450" s="10"/>
      <c r="V450" s="10"/>
      <c r="W450" s="10"/>
      <c r="X450" s="10"/>
      <c r="Y450" s="10"/>
      <c r="Z450" s="10"/>
      <c r="AA450" s="10"/>
      <c r="AB450" s="10"/>
      <c r="AC450" s="10"/>
      <c r="AD450" s="10"/>
      <c r="AE450" s="10"/>
      <c r="AT450" s="227" t="s">
        <v>199</v>
      </c>
      <c r="AU450" s="227" t="s">
        <v>85</v>
      </c>
      <c r="AV450" s="10" t="s">
        <v>83</v>
      </c>
      <c r="AW450" s="10" t="s">
        <v>32</v>
      </c>
      <c r="AX450" s="10" t="s">
        <v>76</v>
      </c>
      <c r="AY450" s="227" t="s">
        <v>195</v>
      </c>
    </row>
    <row r="451" s="11" customFormat="1">
      <c r="A451" s="11"/>
      <c r="B451" s="228"/>
      <c r="C451" s="229"/>
      <c r="D451" s="213" t="s">
        <v>199</v>
      </c>
      <c r="E451" s="230" t="s">
        <v>1</v>
      </c>
      <c r="F451" s="231" t="s">
        <v>4071</v>
      </c>
      <c r="G451" s="229"/>
      <c r="H451" s="232">
        <v>80</v>
      </c>
      <c r="I451" s="233"/>
      <c r="J451" s="229"/>
      <c r="K451" s="229"/>
      <c r="L451" s="234"/>
      <c r="M451" s="235"/>
      <c r="N451" s="236"/>
      <c r="O451" s="236"/>
      <c r="P451" s="236"/>
      <c r="Q451" s="236"/>
      <c r="R451" s="236"/>
      <c r="S451" s="236"/>
      <c r="T451" s="237"/>
      <c r="U451" s="11"/>
      <c r="V451" s="11"/>
      <c r="W451" s="11"/>
      <c r="X451" s="11"/>
      <c r="Y451" s="11"/>
      <c r="Z451" s="11"/>
      <c r="AA451" s="11"/>
      <c r="AB451" s="11"/>
      <c r="AC451" s="11"/>
      <c r="AD451" s="11"/>
      <c r="AE451" s="11"/>
      <c r="AT451" s="238" t="s">
        <v>199</v>
      </c>
      <c r="AU451" s="238" t="s">
        <v>85</v>
      </c>
      <c r="AV451" s="11" t="s">
        <v>85</v>
      </c>
      <c r="AW451" s="11" t="s">
        <v>32</v>
      </c>
      <c r="AX451" s="11" t="s">
        <v>76</v>
      </c>
      <c r="AY451" s="238" t="s">
        <v>195</v>
      </c>
    </row>
    <row r="452" s="11" customFormat="1">
      <c r="A452" s="11"/>
      <c r="B452" s="228"/>
      <c r="C452" s="229"/>
      <c r="D452" s="213" t="s">
        <v>199</v>
      </c>
      <c r="E452" s="230" t="s">
        <v>1</v>
      </c>
      <c r="F452" s="231" t="s">
        <v>4072</v>
      </c>
      <c r="G452" s="229"/>
      <c r="H452" s="232">
        <v>40</v>
      </c>
      <c r="I452" s="233"/>
      <c r="J452" s="229"/>
      <c r="K452" s="229"/>
      <c r="L452" s="234"/>
      <c r="M452" s="235"/>
      <c r="N452" s="236"/>
      <c r="O452" s="236"/>
      <c r="P452" s="236"/>
      <c r="Q452" s="236"/>
      <c r="R452" s="236"/>
      <c r="S452" s="236"/>
      <c r="T452" s="237"/>
      <c r="U452" s="11"/>
      <c r="V452" s="11"/>
      <c r="W452" s="11"/>
      <c r="X452" s="11"/>
      <c r="Y452" s="11"/>
      <c r="Z452" s="11"/>
      <c r="AA452" s="11"/>
      <c r="AB452" s="11"/>
      <c r="AC452" s="11"/>
      <c r="AD452" s="11"/>
      <c r="AE452" s="11"/>
      <c r="AT452" s="238" t="s">
        <v>199</v>
      </c>
      <c r="AU452" s="238" t="s">
        <v>85</v>
      </c>
      <c r="AV452" s="11" t="s">
        <v>85</v>
      </c>
      <c r="AW452" s="11" t="s">
        <v>32</v>
      </c>
      <c r="AX452" s="11" t="s">
        <v>76</v>
      </c>
      <c r="AY452" s="238" t="s">
        <v>195</v>
      </c>
    </row>
    <row r="453" s="15" customFormat="1">
      <c r="A453" s="15"/>
      <c r="B453" s="287"/>
      <c r="C453" s="288"/>
      <c r="D453" s="213" t="s">
        <v>199</v>
      </c>
      <c r="E453" s="289" t="s">
        <v>1</v>
      </c>
      <c r="F453" s="290" t="s">
        <v>1422</v>
      </c>
      <c r="G453" s="288"/>
      <c r="H453" s="291">
        <v>120</v>
      </c>
      <c r="I453" s="292"/>
      <c r="J453" s="288"/>
      <c r="K453" s="288"/>
      <c r="L453" s="293"/>
      <c r="M453" s="294"/>
      <c r="N453" s="295"/>
      <c r="O453" s="295"/>
      <c r="P453" s="295"/>
      <c r="Q453" s="295"/>
      <c r="R453" s="295"/>
      <c r="S453" s="295"/>
      <c r="T453" s="296"/>
      <c r="U453" s="15"/>
      <c r="V453" s="15"/>
      <c r="W453" s="15"/>
      <c r="X453" s="15"/>
      <c r="Y453" s="15"/>
      <c r="Z453" s="15"/>
      <c r="AA453" s="15"/>
      <c r="AB453" s="15"/>
      <c r="AC453" s="15"/>
      <c r="AD453" s="15"/>
      <c r="AE453" s="15"/>
      <c r="AT453" s="297" t="s">
        <v>199</v>
      </c>
      <c r="AU453" s="297" t="s">
        <v>85</v>
      </c>
      <c r="AV453" s="15" t="s">
        <v>234</v>
      </c>
      <c r="AW453" s="15" t="s">
        <v>32</v>
      </c>
      <c r="AX453" s="15" t="s">
        <v>83</v>
      </c>
      <c r="AY453" s="297" t="s">
        <v>195</v>
      </c>
    </row>
    <row r="454" s="2" customFormat="1" ht="33" customHeight="1">
      <c r="A454" s="39"/>
      <c r="B454" s="40"/>
      <c r="C454" s="200" t="s">
        <v>413</v>
      </c>
      <c r="D454" s="200" t="s">
        <v>191</v>
      </c>
      <c r="E454" s="201" t="s">
        <v>1626</v>
      </c>
      <c r="F454" s="202" t="s">
        <v>1627</v>
      </c>
      <c r="G454" s="203" t="s">
        <v>1628</v>
      </c>
      <c r="H454" s="204">
        <v>1014.215</v>
      </c>
      <c r="I454" s="205"/>
      <c r="J454" s="206">
        <f>ROUND(I454*H454,2)</f>
        <v>0</v>
      </c>
      <c r="K454" s="202" t="s">
        <v>1412</v>
      </c>
      <c r="L454" s="45"/>
      <c r="M454" s="207" t="s">
        <v>1</v>
      </c>
      <c r="N454" s="208" t="s">
        <v>41</v>
      </c>
      <c r="O454" s="92"/>
      <c r="P454" s="209">
        <f>O454*H454</f>
        <v>0</v>
      </c>
      <c r="Q454" s="209">
        <v>0</v>
      </c>
      <c r="R454" s="209">
        <f>Q454*H454</f>
        <v>0</v>
      </c>
      <c r="S454" s="209">
        <v>0</v>
      </c>
      <c r="T454" s="210">
        <f>S454*H454</f>
        <v>0</v>
      </c>
      <c r="U454" s="39"/>
      <c r="V454" s="39"/>
      <c r="W454" s="39"/>
      <c r="X454" s="39"/>
      <c r="Y454" s="39"/>
      <c r="Z454" s="39"/>
      <c r="AA454" s="39"/>
      <c r="AB454" s="39"/>
      <c r="AC454" s="39"/>
      <c r="AD454" s="39"/>
      <c r="AE454" s="39"/>
      <c r="AR454" s="211" t="s">
        <v>234</v>
      </c>
      <c r="AT454" s="211" t="s">
        <v>191</v>
      </c>
      <c r="AU454" s="211" t="s">
        <v>85</v>
      </c>
      <c r="AY454" s="18" t="s">
        <v>195</v>
      </c>
      <c r="BE454" s="212">
        <f>IF(N454="základní",J454,0)</f>
        <v>0</v>
      </c>
      <c r="BF454" s="212">
        <f>IF(N454="snížená",J454,0)</f>
        <v>0</v>
      </c>
      <c r="BG454" s="212">
        <f>IF(N454="zákl. přenesená",J454,0)</f>
        <v>0</v>
      </c>
      <c r="BH454" s="212">
        <f>IF(N454="sníž. přenesená",J454,0)</f>
        <v>0</v>
      </c>
      <c r="BI454" s="212">
        <f>IF(N454="nulová",J454,0)</f>
        <v>0</v>
      </c>
      <c r="BJ454" s="18" t="s">
        <v>83</v>
      </c>
      <c r="BK454" s="212">
        <f>ROUND(I454*H454,2)</f>
        <v>0</v>
      </c>
      <c r="BL454" s="18" t="s">
        <v>234</v>
      </c>
      <c r="BM454" s="211" t="s">
        <v>4912</v>
      </c>
    </row>
    <row r="455" s="10" customFormat="1">
      <c r="A455" s="10"/>
      <c r="B455" s="218"/>
      <c r="C455" s="219"/>
      <c r="D455" s="213" t="s">
        <v>199</v>
      </c>
      <c r="E455" s="220" t="s">
        <v>1</v>
      </c>
      <c r="F455" s="221" t="s">
        <v>3936</v>
      </c>
      <c r="G455" s="219"/>
      <c r="H455" s="220" t="s">
        <v>1</v>
      </c>
      <c r="I455" s="222"/>
      <c r="J455" s="219"/>
      <c r="K455" s="219"/>
      <c r="L455" s="223"/>
      <c r="M455" s="224"/>
      <c r="N455" s="225"/>
      <c r="O455" s="225"/>
      <c r="P455" s="225"/>
      <c r="Q455" s="225"/>
      <c r="R455" s="225"/>
      <c r="S455" s="225"/>
      <c r="T455" s="226"/>
      <c r="U455" s="10"/>
      <c r="V455" s="10"/>
      <c r="W455" s="10"/>
      <c r="X455" s="10"/>
      <c r="Y455" s="10"/>
      <c r="Z455" s="10"/>
      <c r="AA455" s="10"/>
      <c r="AB455" s="10"/>
      <c r="AC455" s="10"/>
      <c r="AD455" s="10"/>
      <c r="AE455" s="10"/>
      <c r="AT455" s="227" t="s">
        <v>199</v>
      </c>
      <c r="AU455" s="227" t="s">
        <v>85</v>
      </c>
      <c r="AV455" s="10" t="s">
        <v>83</v>
      </c>
      <c r="AW455" s="10" t="s">
        <v>32</v>
      </c>
      <c r="AX455" s="10" t="s">
        <v>76</v>
      </c>
      <c r="AY455" s="227" t="s">
        <v>195</v>
      </c>
    </row>
    <row r="456" s="10" customFormat="1">
      <c r="A456" s="10"/>
      <c r="B456" s="218"/>
      <c r="C456" s="219"/>
      <c r="D456" s="213" t="s">
        <v>199</v>
      </c>
      <c r="E456" s="220" t="s">
        <v>1</v>
      </c>
      <c r="F456" s="221" t="s">
        <v>4159</v>
      </c>
      <c r="G456" s="219"/>
      <c r="H456" s="220" t="s">
        <v>1</v>
      </c>
      <c r="I456" s="222"/>
      <c r="J456" s="219"/>
      <c r="K456" s="219"/>
      <c r="L456" s="223"/>
      <c r="M456" s="224"/>
      <c r="N456" s="225"/>
      <c r="O456" s="225"/>
      <c r="P456" s="225"/>
      <c r="Q456" s="225"/>
      <c r="R456" s="225"/>
      <c r="S456" s="225"/>
      <c r="T456" s="226"/>
      <c r="U456" s="10"/>
      <c r="V456" s="10"/>
      <c r="W456" s="10"/>
      <c r="X456" s="10"/>
      <c r="Y456" s="10"/>
      <c r="Z456" s="10"/>
      <c r="AA456" s="10"/>
      <c r="AB456" s="10"/>
      <c r="AC456" s="10"/>
      <c r="AD456" s="10"/>
      <c r="AE456" s="10"/>
      <c r="AT456" s="227" t="s">
        <v>199</v>
      </c>
      <c r="AU456" s="227" t="s">
        <v>85</v>
      </c>
      <c r="AV456" s="10" t="s">
        <v>83</v>
      </c>
      <c r="AW456" s="10" t="s">
        <v>32</v>
      </c>
      <c r="AX456" s="10" t="s">
        <v>76</v>
      </c>
      <c r="AY456" s="227" t="s">
        <v>195</v>
      </c>
    </row>
    <row r="457" s="11" customFormat="1">
      <c r="A457" s="11"/>
      <c r="B457" s="228"/>
      <c r="C457" s="229"/>
      <c r="D457" s="213" t="s">
        <v>199</v>
      </c>
      <c r="E457" s="230" t="s">
        <v>1</v>
      </c>
      <c r="F457" s="231" t="s">
        <v>4913</v>
      </c>
      <c r="G457" s="229"/>
      <c r="H457" s="232">
        <v>1014.215</v>
      </c>
      <c r="I457" s="233"/>
      <c r="J457" s="229"/>
      <c r="K457" s="229"/>
      <c r="L457" s="234"/>
      <c r="M457" s="235"/>
      <c r="N457" s="236"/>
      <c r="O457" s="236"/>
      <c r="P457" s="236"/>
      <c r="Q457" s="236"/>
      <c r="R457" s="236"/>
      <c r="S457" s="236"/>
      <c r="T457" s="237"/>
      <c r="U457" s="11"/>
      <c r="V457" s="11"/>
      <c r="W457" s="11"/>
      <c r="X457" s="11"/>
      <c r="Y457" s="11"/>
      <c r="Z457" s="11"/>
      <c r="AA457" s="11"/>
      <c r="AB457" s="11"/>
      <c r="AC457" s="11"/>
      <c r="AD457" s="11"/>
      <c r="AE457" s="11"/>
      <c r="AT457" s="238" t="s">
        <v>199</v>
      </c>
      <c r="AU457" s="238" t="s">
        <v>85</v>
      </c>
      <c r="AV457" s="11" t="s">
        <v>85</v>
      </c>
      <c r="AW457" s="11" t="s">
        <v>32</v>
      </c>
      <c r="AX457" s="11" t="s">
        <v>76</v>
      </c>
      <c r="AY457" s="238" t="s">
        <v>195</v>
      </c>
    </row>
    <row r="458" s="15" customFormat="1">
      <c r="A458" s="15"/>
      <c r="B458" s="287"/>
      <c r="C458" s="288"/>
      <c r="D458" s="213" t="s">
        <v>199</v>
      </c>
      <c r="E458" s="289" t="s">
        <v>1</v>
      </c>
      <c r="F458" s="290" t="s">
        <v>1422</v>
      </c>
      <c r="G458" s="288"/>
      <c r="H458" s="291">
        <v>1014.215</v>
      </c>
      <c r="I458" s="292"/>
      <c r="J458" s="288"/>
      <c r="K458" s="288"/>
      <c r="L458" s="293"/>
      <c r="M458" s="294"/>
      <c r="N458" s="295"/>
      <c r="O458" s="295"/>
      <c r="P458" s="295"/>
      <c r="Q458" s="295"/>
      <c r="R458" s="295"/>
      <c r="S458" s="295"/>
      <c r="T458" s="296"/>
      <c r="U458" s="15"/>
      <c r="V458" s="15"/>
      <c r="W458" s="15"/>
      <c r="X458" s="15"/>
      <c r="Y458" s="15"/>
      <c r="Z458" s="15"/>
      <c r="AA458" s="15"/>
      <c r="AB458" s="15"/>
      <c r="AC458" s="15"/>
      <c r="AD458" s="15"/>
      <c r="AE458" s="15"/>
      <c r="AT458" s="297" t="s">
        <v>199</v>
      </c>
      <c r="AU458" s="297" t="s">
        <v>85</v>
      </c>
      <c r="AV458" s="15" t="s">
        <v>234</v>
      </c>
      <c r="AW458" s="15" t="s">
        <v>32</v>
      </c>
      <c r="AX458" s="15" t="s">
        <v>83</v>
      </c>
      <c r="AY458" s="297" t="s">
        <v>195</v>
      </c>
    </row>
    <row r="459" s="2" customFormat="1" ht="16.5" customHeight="1">
      <c r="A459" s="39"/>
      <c r="B459" s="40"/>
      <c r="C459" s="200" t="s">
        <v>416</v>
      </c>
      <c r="D459" s="200" t="s">
        <v>191</v>
      </c>
      <c r="E459" s="201" t="s">
        <v>1632</v>
      </c>
      <c r="F459" s="202" t="s">
        <v>1633</v>
      </c>
      <c r="G459" s="203" t="s">
        <v>1237</v>
      </c>
      <c r="H459" s="204">
        <v>825.61199999999997</v>
      </c>
      <c r="I459" s="205"/>
      <c r="J459" s="206">
        <f>ROUND(I459*H459,2)</f>
        <v>0</v>
      </c>
      <c r="K459" s="202" t="s">
        <v>1412</v>
      </c>
      <c r="L459" s="45"/>
      <c r="M459" s="207" t="s">
        <v>1</v>
      </c>
      <c r="N459" s="208" t="s">
        <v>41</v>
      </c>
      <c r="O459" s="92"/>
      <c r="P459" s="209">
        <f>O459*H459</f>
        <v>0</v>
      </c>
      <c r="Q459" s="209">
        <v>0</v>
      </c>
      <c r="R459" s="209">
        <f>Q459*H459</f>
        <v>0</v>
      </c>
      <c r="S459" s="209">
        <v>0</v>
      </c>
      <c r="T459" s="210">
        <f>S459*H459</f>
        <v>0</v>
      </c>
      <c r="U459" s="39"/>
      <c r="V459" s="39"/>
      <c r="W459" s="39"/>
      <c r="X459" s="39"/>
      <c r="Y459" s="39"/>
      <c r="Z459" s="39"/>
      <c r="AA459" s="39"/>
      <c r="AB459" s="39"/>
      <c r="AC459" s="39"/>
      <c r="AD459" s="39"/>
      <c r="AE459" s="39"/>
      <c r="AR459" s="211" t="s">
        <v>234</v>
      </c>
      <c r="AT459" s="211" t="s">
        <v>191</v>
      </c>
      <c r="AU459" s="211" t="s">
        <v>85</v>
      </c>
      <c r="AY459" s="18" t="s">
        <v>195</v>
      </c>
      <c r="BE459" s="212">
        <f>IF(N459="základní",J459,0)</f>
        <v>0</v>
      </c>
      <c r="BF459" s="212">
        <f>IF(N459="snížená",J459,0)</f>
        <v>0</v>
      </c>
      <c r="BG459" s="212">
        <f>IF(N459="zákl. přenesená",J459,0)</f>
        <v>0</v>
      </c>
      <c r="BH459" s="212">
        <f>IF(N459="sníž. přenesená",J459,0)</f>
        <v>0</v>
      </c>
      <c r="BI459" s="212">
        <f>IF(N459="nulová",J459,0)</f>
        <v>0</v>
      </c>
      <c r="BJ459" s="18" t="s">
        <v>83</v>
      </c>
      <c r="BK459" s="212">
        <f>ROUND(I459*H459,2)</f>
        <v>0</v>
      </c>
      <c r="BL459" s="18" t="s">
        <v>234</v>
      </c>
      <c r="BM459" s="211" t="s">
        <v>4914</v>
      </c>
    </row>
    <row r="460" s="11" customFormat="1">
      <c r="A460" s="11"/>
      <c r="B460" s="228"/>
      <c r="C460" s="229"/>
      <c r="D460" s="213" t="s">
        <v>199</v>
      </c>
      <c r="E460" s="230" t="s">
        <v>1</v>
      </c>
      <c r="F460" s="231" t="s">
        <v>4915</v>
      </c>
      <c r="G460" s="229"/>
      <c r="H460" s="232">
        <v>451.76299999999998</v>
      </c>
      <c r="I460" s="233"/>
      <c r="J460" s="229"/>
      <c r="K460" s="229"/>
      <c r="L460" s="234"/>
      <c r="M460" s="235"/>
      <c r="N460" s="236"/>
      <c r="O460" s="236"/>
      <c r="P460" s="236"/>
      <c r="Q460" s="236"/>
      <c r="R460" s="236"/>
      <c r="S460" s="236"/>
      <c r="T460" s="237"/>
      <c r="U460" s="11"/>
      <c r="V460" s="11"/>
      <c r="W460" s="11"/>
      <c r="X460" s="11"/>
      <c r="Y460" s="11"/>
      <c r="Z460" s="11"/>
      <c r="AA460" s="11"/>
      <c r="AB460" s="11"/>
      <c r="AC460" s="11"/>
      <c r="AD460" s="11"/>
      <c r="AE460" s="11"/>
      <c r="AT460" s="238" t="s">
        <v>199</v>
      </c>
      <c r="AU460" s="238" t="s">
        <v>85</v>
      </c>
      <c r="AV460" s="11" t="s">
        <v>85</v>
      </c>
      <c r="AW460" s="11" t="s">
        <v>32</v>
      </c>
      <c r="AX460" s="11" t="s">
        <v>76</v>
      </c>
      <c r="AY460" s="238" t="s">
        <v>195</v>
      </c>
    </row>
    <row r="461" s="11" customFormat="1">
      <c r="A461" s="11"/>
      <c r="B461" s="228"/>
      <c r="C461" s="229"/>
      <c r="D461" s="213" t="s">
        <v>199</v>
      </c>
      <c r="E461" s="230" t="s">
        <v>1</v>
      </c>
      <c r="F461" s="231" t="s">
        <v>4916</v>
      </c>
      <c r="G461" s="229"/>
      <c r="H461" s="232">
        <v>111.69</v>
      </c>
      <c r="I461" s="233"/>
      <c r="J461" s="229"/>
      <c r="K461" s="229"/>
      <c r="L461" s="234"/>
      <c r="M461" s="235"/>
      <c r="N461" s="236"/>
      <c r="O461" s="236"/>
      <c r="P461" s="236"/>
      <c r="Q461" s="236"/>
      <c r="R461" s="236"/>
      <c r="S461" s="236"/>
      <c r="T461" s="237"/>
      <c r="U461" s="11"/>
      <c r="V461" s="11"/>
      <c r="W461" s="11"/>
      <c r="X461" s="11"/>
      <c r="Y461" s="11"/>
      <c r="Z461" s="11"/>
      <c r="AA461" s="11"/>
      <c r="AB461" s="11"/>
      <c r="AC461" s="11"/>
      <c r="AD461" s="11"/>
      <c r="AE461" s="11"/>
      <c r="AT461" s="238" t="s">
        <v>199</v>
      </c>
      <c r="AU461" s="238" t="s">
        <v>85</v>
      </c>
      <c r="AV461" s="11" t="s">
        <v>85</v>
      </c>
      <c r="AW461" s="11" t="s">
        <v>32</v>
      </c>
      <c r="AX461" s="11" t="s">
        <v>76</v>
      </c>
      <c r="AY461" s="238" t="s">
        <v>195</v>
      </c>
    </row>
    <row r="462" s="11" customFormat="1">
      <c r="A462" s="11"/>
      <c r="B462" s="228"/>
      <c r="C462" s="229"/>
      <c r="D462" s="213" t="s">
        <v>199</v>
      </c>
      <c r="E462" s="230" t="s">
        <v>1</v>
      </c>
      <c r="F462" s="231" t="s">
        <v>4917</v>
      </c>
      <c r="G462" s="229"/>
      <c r="H462" s="232">
        <v>262.15899999999999</v>
      </c>
      <c r="I462" s="233"/>
      <c r="J462" s="229"/>
      <c r="K462" s="229"/>
      <c r="L462" s="234"/>
      <c r="M462" s="235"/>
      <c r="N462" s="236"/>
      <c r="O462" s="236"/>
      <c r="P462" s="236"/>
      <c r="Q462" s="236"/>
      <c r="R462" s="236"/>
      <c r="S462" s="236"/>
      <c r="T462" s="237"/>
      <c r="U462" s="11"/>
      <c r="V462" s="11"/>
      <c r="W462" s="11"/>
      <c r="X462" s="11"/>
      <c r="Y462" s="11"/>
      <c r="Z462" s="11"/>
      <c r="AA462" s="11"/>
      <c r="AB462" s="11"/>
      <c r="AC462" s="11"/>
      <c r="AD462" s="11"/>
      <c r="AE462" s="11"/>
      <c r="AT462" s="238" t="s">
        <v>199</v>
      </c>
      <c r="AU462" s="238" t="s">
        <v>85</v>
      </c>
      <c r="AV462" s="11" t="s">
        <v>85</v>
      </c>
      <c r="AW462" s="11" t="s">
        <v>32</v>
      </c>
      <c r="AX462" s="11" t="s">
        <v>76</v>
      </c>
      <c r="AY462" s="238" t="s">
        <v>195</v>
      </c>
    </row>
    <row r="463" s="15" customFormat="1">
      <c r="A463" s="15"/>
      <c r="B463" s="287"/>
      <c r="C463" s="288"/>
      <c r="D463" s="213" t="s">
        <v>199</v>
      </c>
      <c r="E463" s="289" t="s">
        <v>1</v>
      </c>
      <c r="F463" s="290" t="s">
        <v>1422</v>
      </c>
      <c r="G463" s="288"/>
      <c r="H463" s="291">
        <v>825.61199999999997</v>
      </c>
      <c r="I463" s="292"/>
      <c r="J463" s="288"/>
      <c r="K463" s="288"/>
      <c r="L463" s="293"/>
      <c r="M463" s="294"/>
      <c r="N463" s="295"/>
      <c r="O463" s="295"/>
      <c r="P463" s="295"/>
      <c r="Q463" s="295"/>
      <c r="R463" s="295"/>
      <c r="S463" s="295"/>
      <c r="T463" s="296"/>
      <c r="U463" s="15"/>
      <c r="V463" s="15"/>
      <c r="W463" s="15"/>
      <c r="X463" s="15"/>
      <c r="Y463" s="15"/>
      <c r="Z463" s="15"/>
      <c r="AA463" s="15"/>
      <c r="AB463" s="15"/>
      <c r="AC463" s="15"/>
      <c r="AD463" s="15"/>
      <c r="AE463" s="15"/>
      <c r="AT463" s="297" t="s">
        <v>199</v>
      </c>
      <c r="AU463" s="297" t="s">
        <v>85</v>
      </c>
      <c r="AV463" s="15" t="s">
        <v>234</v>
      </c>
      <c r="AW463" s="15" t="s">
        <v>32</v>
      </c>
      <c r="AX463" s="15" t="s">
        <v>83</v>
      </c>
      <c r="AY463" s="297" t="s">
        <v>195</v>
      </c>
    </row>
    <row r="464" s="2" customFormat="1" ht="24.15" customHeight="1">
      <c r="A464" s="39"/>
      <c r="B464" s="40"/>
      <c r="C464" s="200" t="s">
        <v>419</v>
      </c>
      <c r="D464" s="200" t="s">
        <v>191</v>
      </c>
      <c r="E464" s="201" t="s">
        <v>1635</v>
      </c>
      <c r="F464" s="202" t="s">
        <v>1636</v>
      </c>
      <c r="G464" s="203" t="s">
        <v>1237</v>
      </c>
      <c r="H464" s="204">
        <v>535.87400000000002</v>
      </c>
      <c r="I464" s="205"/>
      <c r="J464" s="206">
        <f>ROUND(I464*H464,2)</f>
        <v>0</v>
      </c>
      <c r="K464" s="202" t="s">
        <v>1412</v>
      </c>
      <c r="L464" s="45"/>
      <c r="M464" s="207" t="s">
        <v>1</v>
      </c>
      <c r="N464" s="208" t="s">
        <v>41</v>
      </c>
      <c r="O464" s="92"/>
      <c r="P464" s="209">
        <f>O464*H464</f>
        <v>0</v>
      </c>
      <c r="Q464" s="209">
        <v>0</v>
      </c>
      <c r="R464" s="209">
        <f>Q464*H464</f>
        <v>0</v>
      </c>
      <c r="S464" s="209">
        <v>0</v>
      </c>
      <c r="T464" s="210">
        <f>S464*H464</f>
        <v>0</v>
      </c>
      <c r="U464" s="39"/>
      <c r="V464" s="39"/>
      <c r="W464" s="39"/>
      <c r="X464" s="39"/>
      <c r="Y464" s="39"/>
      <c r="Z464" s="39"/>
      <c r="AA464" s="39"/>
      <c r="AB464" s="39"/>
      <c r="AC464" s="39"/>
      <c r="AD464" s="39"/>
      <c r="AE464" s="39"/>
      <c r="AR464" s="211" t="s">
        <v>234</v>
      </c>
      <c r="AT464" s="211" t="s">
        <v>191</v>
      </c>
      <c r="AU464" s="211" t="s">
        <v>85</v>
      </c>
      <c r="AY464" s="18" t="s">
        <v>195</v>
      </c>
      <c r="BE464" s="212">
        <f>IF(N464="základní",J464,0)</f>
        <v>0</v>
      </c>
      <c r="BF464" s="212">
        <f>IF(N464="snížená",J464,0)</f>
        <v>0</v>
      </c>
      <c r="BG464" s="212">
        <f>IF(N464="zákl. přenesená",J464,0)</f>
        <v>0</v>
      </c>
      <c r="BH464" s="212">
        <f>IF(N464="sníž. přenesená",J464,0)</f>
        <v>0</v>
      </c>
      <c r="BI464" s="212">
        <f>IF(N464="nulová",J464,0)</f>
        <v>0</v>
      </c>
      <c r="BJ464" s="18" t="s">
        <v>83</v>
      </c>
      <c r="BK464" s="212">
        <f>ROUND(I464*H464,2)</f>
        <v>0</v>
      </c>
      <c r="BL464" s="18" t="s">
        <v>234</v>
      </c>
      <c r="BM464" s="211" t="s">
        <v>4918</v>
      </c>
    </row>
    <row r="465" s="10" customFormat="1">
      <c r="A465" s="10"/>
      <c r="B465" s="218"/>
      <c r="C465" s="219"/>
      <c r="D465" s="213" t="s">
        <v>199</v>
      </c>
      <c r="E465" s="220" t="s">
        <v>1</v>
      </c>
      <c r="F465" s="221" t="s">
        <v>4737</v>
      </c>
      <c r="G465" s="219"/>
      <c r="H465" s="220" t="s">
        <v>1</v>
      </c>
      <c r="I465" s="222"/>
      <c r="J465" s="219"/>
      <c r="K465" s="219"/>
      <c r="L465" s="223"/>
      <c r="M465" s="224"/>
      <c r="N465" s="225"/>
      <c r="O465" s="225"/>
      <c r="P465" s="225"/>
      <c r="Q465" s="225"/>
      <c r="R465" s="225"/>
      <c r="S465" s="225"/>
      <c r="T465" s="226"/>
      <c r="U465" s="10"/>
      <c r="V465" s="10"/>
      <c r="W465" s="10"/>
      <c r="X465" s="10"/>
      <c r="Y465" s="10"/>
      <c r="Z465" s="10"/>
      <c r="AA465" s="10"/>
      <c r="AB465" s="10"/>
      <c r="AC465" s="10"/>
      <c r="AD465" s="10"/>
      <c r="AE465" s="10"/>
      <c r="AT465" s="227" t="s">
        <v>199</v>
      </c>
      <c r="AU465" s="227" t="s">
        <v>85</v>
      </c>
      <c r="AV465" s="10" t="s">
        <v>83</v>
      </c>
      <c r="AW465" s="10" t="s">
        <v>32</v>
      </c>
      <c r="AX465" s="10" t="s">
        <v>76</v>
      </c>
      <c r="AY465" s="227" t="s">
        <v>195</v>
      </c>
    </row>
    <row r="466" s="11" customFormat="1">
      <c r="A466" s="11"/>
      <c r="B466" s="228"/>
      <c r="C466" s="229"/>
      <c r="D466" s="213" t="s">
        <v>199</v>
      </c>
      <c r="E466" s="230" t="s">
        <v>1</v>
      </c>
      <c r="F466" s="231" t="s">
        <v>4919</v>
      </c>
      <c r="G466" s="229"/>
      <c r="H466" s="232">
        <v>705.61199999999997</v>
      </c>
      <c r="I466" s="233"/>
      <c r="J466" s="229"/>
      <c r="K466" s="229"/>
      <c r="L466" s="234"/>
      <c r="M466" s="235"/>
      <c r="N466" s="236"/>
      <c r="O466" s="236"/>
      <c r="P466" s="236"/>
      <c r="Q466" s="236"/>
      <c r="R466" s="236"/>
      <c r="S466" s="236"/>
      <c r="T466" s="237"/>
      <c r="U466" s="11"/>
      <c r="V466" s="11"/>
      <c r="W466" s="11"/>
      <c r="X466" s="11"/>
      <c r="Y466" s="11"/>
      <c r="Z466" s="11"/>
      <c r="AA466" s="11"/>
      <c r="AB466" s="11"/>
      <c r="AC466" s="11"/>
      <c r="AD466" s="11"/>
      <c r="AE466" s="11"/>
      <c r="AT466" s="238" t="s">
        <v>199</v>
      </c>
      <c r="AU466" s="238" t="s">
        <v>85</v>
      </c>
      <c r="AV466" s="11" t="s">
        <v>85</v>
      </c>
      <c r="AW466" s="11" t="s">
        <v>32</v>
      </c>
      <c r="AX466" s="11" t="s">
        <v>76</v>
      </c>
      <c r="AY466" s="238" t="s">
        <v>195</v>
      </c>
    </row>
    <row r="467" s="11" customFormat="1">
      <c r="A467" s="11"/>
      <c r="B467" s="228"/>
      <c r="C467" s="229"/>
      <c r="D467" s="213" t="s">
        <v>199</v>
      </c>
      <c r="E467" s="230" t="s">
        <v>1</v>
      </c>
      <c r="F467" s="231" t="s">
        <v>4920</v>
      </c>
      <c r="G467" s="229"/>
      <c r="H467" s="232">
        <v>-33.719999999999999</v>
      </c>
      <c r="I467" s="233"/>
      <c r="J467" s="229"/>
      <c r="K467" s="229"/>
      <c r="L467" s="234"/>
      <c r="M467" s="235"/>
      <c r="N467" s="236"/>
      <c r="O467" s="236"/>
      <c r="P467" s="236"/>
      <c r="Q467" s="236"/>
      <c r="R467" s="236"/>
      <c r="S467" s="236"/>
      <c r="T467" s="237"/>
      <c r="U467" s="11"/>
      <c r="V467" s="11"/>
      <c r="W467" s="11"/>
      <c r="X467" s="11"/>
      <c r="Y467" s="11"/>
      <c r="Z467" s="11"/>
      <c r="AA467" s="11"/>
      <c r="AB467" s="11"/>
      <c r="AC467" s="11"/>
      <c r="AD467" s="11"/>
      <c r="AE467" s="11"/>
      <c r="AT467" s="238" t="s">
        <v>199</v>
      </c>
      <c r="AU467" s="238" t="s">
        <v>85</v>
      </c>
      <c r="AV467" s="11" t="s">
        <v>85</v>
      </c>
      <c r="AW467" s="11" t="s">
        <v>32</v>
      </c>
      <c r="AX467" s="11" t="s">
        <v>76</v>
      </c>
      <c r="AY467" s="238" t="s">
        <v>195</v>
      </c>
    </row>
    <row r="468" s="11" customFormat="1">
      <c r="A468" s="11"/>
      <c r="B468" s="228"/>
      <c r="C468" s="229"/>
      <c r="D468" s="213" t="s">
        <v>199</v>
      </c>
      <c r="E468" s="230" t="s">
        <v>1</v>
      </c>
      <c r="F468" s="231" t="s">
        <v>4921</v>
      </c>
      <c r="G468" s="229"/>
      <c r="H468" s="232">
        <v>-136.018</v>
      </c>
      <c r="I468" s="233"/>
      <c r="J468" s="229"/>
      <c r="K468" s="229"/>
      <c r="L468" s="234"/>
      <c r="M468" s="235"/>
      <c r="N468" s="236"/>
      <c r="O468" s="236"/>
      <c r="P468" s="236"/>
      <c r="Q468" s="236"/>
      <c r="R468" s="236"/>
      <c r="S468" s="236"/>
      <c r="T468" s="237"/>
      <c r="U468" s="11"/>
      <c r="V468" s="11"/>
      <c r="W468" s="11"/>
      <c r="X468" s="11"/>
      <c r="Y468" s="11"/>
      <c r="Z468" s="11"/>
      <c r="AA468" s="11"/>
      <c r="AB468" s="11"/>
      <c r="AC468" s="11"/>
      <c r="AD468" s="11"/>
      <c r="AE468" s="11"/>
      <c r="AT468" s="238" t="s">
        <v>199</v>
      </c>
      <c r="AU468" s="238" t="s">
        <v>85</v>
      </c>
      <c r="AV468" s="11" t="s">
        <v>85</v>
      </c>
      <c r="AW468" s="11" t="s">
        <v>32</v>
      </c>
      <c r="AX468" s="11" t="s">
        <v>76</v>
      </c>
      <c r="AY468" s="238" t="s">
        <v>195</v>
      </c>
    </row>
    <row r="469" s="15" customFormat="1">
      <c r="A469" s="15"/>
      <c r="B469" s="287"/>
      <c r="C469" s="288"/>
      <c r="D469" s="213" t="s">
        <v>199</v>
      </c>
      <c r="E469" s="289" t="s">
        <v>1</v>
      </c>
      <c r="F469" s="290" t="s">
        <v>1422</v>
      </c>
      <c r="G469" s="288"/>
      <c r="H469" s="291">
        <v>535.87400000000002</v>
      </c>
      <c r="I469" s="292"/>
      <c r="J469" s="288"/>
      <c r="K469" s="288"/>
      <c r="L469" s="293"/>
      <c r="M469" s="294"/>
      <c r="N469" s="295"/>
      <c r="O469" s="295"/>
      <c r="P469" s="295"/>
      <c r="Q469" s="295"/>
      <c r="R469" s="295"/>
      <c r="S469" s="295"/>
      <c r="T469" s="296"/>
      <c r="U469" s="15"/>
      <c r="V469" s="15"/>
      <c r="W469" s="15"/>
      <c r="X469" s="15"/>
      <c r="Y469" s="15"/>
      <c r="Z469" s="15"/>
      <c r="AA469" s="15"/>
      <c r="AB469" s="15"/>
      <c r="AC469" s="15"/>
      <c r="AD469" s="15"/>
      <c r="AE469" s="15"/>
      <c r="AT469" s="297" t="s">
        <v>199</v>
      </c>
      <c r="AU469" s="297" t="s">
        <v>85</v>
      </c>
      <c r="AV469" s="15" t="s">
        <v>234</v>
      </c>
      <c r="AW469" s="15" t="s">
        <v>32</v>
      </c>
      <c r="AX469" s="15" t="s">
        <v>83</v>
      </c>
      <c r="AY469" s="297" t="s">
        <v>195</v>
      </c>
    </row>
    <row r="470" s="10" customFormat="1">
      <c r="A470" s="10"/>
      <c r="B470" s="218"/>
      <c r="C470" s="219"/>
      <c r="D470" s="213" t="s">
        <v>199</v>
      </c>
      <c r="E470" s="220" t="s">
        <v>1</v>
      </c>
      <c r="F470" s="221" t="s">
        <v>4891</v>
      </c>
      <c r="G470" s="219"/>
      <c r="H470" s="220" t="s">
        <v>1</v>
      </c>
      <c r="I470" s="222"/>
      <c r="J470" s="219"/>
      <c r="K470" s="219"/>
      <c r="L470" s="223"/>
      <c r="M470" s="224"/>
      <c r="N470" s="225"/>
      <c r="O470" s="225"/>
      <c r="P470" s="225"/>
      <c r="Q470" s="225"/>
      <c r="R470" s="225"/>
      <c r="S470" s="225"/>
      <c r="T470" s="226"/>
      <c r="U470" s="10"/>
      <c r="V470" s="10"/>
      <c r="W470" s="10"/>
      <c r="X470" s="10"/>
      <c r="Y470" s="10"/>
      <c r="Z470" s="10"/>
      <c r="AA470" s="10"/>
      <c r="AB470" s="10"/>
      <c r="AC470" s="10"/>
      <c r="AD470" s="10"/>
      <c r="AE470" s="10"/>
      <c r="AT470" s="227" t="s">
        <v>199</v>
      </c>
      <c r="AU470" s="227" t="s">
        <v>85</v>
      </c>
      <c r="AV470" s="10" t="s">
        <v>83</v>
      </c>
      <c r="AW470" s="10" t="s">
        <v>32</v>
      </c>
      <c r="AX470" s="10" t="s">
        <v>76</v>
      </c>
      <c r="AY470" s="227" t="s">
        <v>195</v>
      </c>
    </row>
    <row r="471" s="10" customFormat="1">
      <c r="A471" s="10"/>
      <c r="B471" s="218"/>
      <c r="C471" s="219"/>
      <c r="D471" s="213" t="s">
        <v>199</v>
      </c>
      <c r="E471" s="220" t="s">
        <v>1</v>
      </c>
      <c r="F471" s="221" t="s">
        <v>4922</v>
      </c>
      <c r="G471" s="219"/>
      <c r="H471" s="220" t="s">
        <v>1</v>
      </c>
      <c r="I471" s="222"/>
      <c r="J471" s="219"/>
      <c r="K471" s="219"/>
      <c r="L471" s="223"/>
      <c r="M471" s="224"/>
      <c r="N471" s="225"/>
      <c r="O471" s="225"/>
      <c r="P471" s="225"/>
      <c r="Q471" s="225"/>
      <c r="R471" s="225"/>
      <c r="S471" s="225"/>
      <c r="T471" s="226"/>
      <c r="U471" s="10"/>
      <c r="V471" s="10"/>
      <c r="W471" s="10"/>
      <c r="X471" s="10"/>
      <c r="Y471" s="10"/>
      <c r="Z471" s="10"/>
      <c r="AA471" s="10"/>
      <c r="AB471" s="10"/>
      <c r="AC471" s="10"/>
      <c r="AD471" s="10"/>
      <c r="AE471" s="10"/>
      <c r="AT471" s="227" t="s">
        <v>199</v>
      </c>
      <c r="AU471" s="227" t="s">
        <v>85</v>
      </c>
      <c r="AV471" s="10" t="s">
        <v>83</v>
      </c>
      <c r="AW471" s="10" t="s">
        <v>32</v>
      </c>
      <c r="AX471" s="10" t="s">
        <v>76</v>
      </c>
      <c r="AY471" s="227" t="s">
        <v>195</v>
      </c>
    </row>
    <row r="472" s="2" customFormat="1" ht="24.15" customHeight="1">
      <c r="A472" s="39"/>
      <c r="B472" s="40"/>
      <c r="C472" s="262" t="s">
        <v>422</v>
      </c>
      <c r="D472" s="262" t="s">
        <v>224</v>
      </c>
      <c r="E472" s="263" t="s">
        <v>1681</v>
      </c>
      <c r="F472" s="264" t="s">
        <v>1682</v>
      </c>
      <c r="G472" s="265" t="s">
        <v>1237</v>
      </c>
      <c r="H472" s="266">
        <v>151.97900000000001</v>
      </c>
      <c r="I472" s="267"/>
      <c r="J472" s="268">
        <f>ROUND(I472*H472,2)</f>
        <v>0</v>
      </c>
      <c r="K472" s="264" t="s">
        <v>1</v>
      </c>
      <c r="L472" s="269"/>
      <c r="M472" s="270" t="s">
        <v>1</v>
      </c>
      <c r="N472" s="271" t="s">
        <v>41</v>
      </c>
      <c r="O472" s="92"/>
      <c r="P472" s="209">
        <f>O472*H472</f>
        <v>0</v>
      </c>
      <c r="Q472" s="209">
        <v>0</v>
      </c>
      <c r="R472" s="209">
        <f>Q472*H472</f>
        <v>0</v>
      </c>
      <c r="S472" s="209">
        <v>0</v>
      </c>
      <c r="T472" s="210">
        <f>S472*H472</f>
        <v>0</v>
      </c>
      <c r="U472" s="39"/>
      <c r="V472" s="39"/>
      <c r="W472" s="39"/>
      <c r="X472" s="39"/>
      <c r="Y472" s="39"/>
      <c r="Z472" s="39"/>
      <c r="AA472" s="39"/>
      <c r="AB472" s="39"/>
      <c r="AC472" s="39"/>
      <c r="AD472" s="39"/>
      <c r="AE472" s="39"/>
      <c r="AR472" s="211" t="s">
        <v>253</v>
      </c>
      <c r="AT472" s="211" t="s">
        <v>224</v>
      </c>
      <c r="AU472" s="211" t="s">
        <v>85</v>
      </c>
      <c r="AY472" s="18" t="s">
        <v>195</v>
      </c>
      <c r="BE472" s="212">
        <f>IF(N472="základní",J472,0)</f>
        <v>0</v>
      </c>
      <c r="BF472" s="212">
        <f>IF(N472="snížená",J472,0)</f>
        <v>0</v>
      </c>
      <c r="BG472" s="212">
        <f>IF(N472="zákl. přenesená",J472,0)</f>
        <v>0</v>
      </c>
      <c r="BH472" s="212">
        <f>IF(N472="sníž. přenesená",J472,0)</f>
        <v>0</v>
      </c>
      <c r="BI472" s="212">
        <f>IF(N472="nulová",J472,0)</f>
        <v>0</v>
      </c>
      <c r="BJ472" s="18" t="s">
        <v>83</v>
      </c>
      <c r="BK472" s="212">
        <f>ROUND(I472*H472,2)</f>
        <v>0</v>
      </c>
      <c r="BL472" s="18" t="s">
        <v>234</v>
      </c>
      <c r="BM472" s="211" t="s">
        <v>4923</v>
      </c>
    </row>
    <row r="473" s="11" customFormat="1">
      <c r="A473" s="11"/>
      <c r="B473" s="228"/>
      <c r="C473" s="229"/>
      <c r="D473" s="213" t="s">
        <v>199</v>
      </c>
      <c r="E473" s="230" t="s">
        <v>1</v>
      </c>
      <c r="F473" s="231" t="s">
        <v>4924</v>
      </c>
      <c r="G473" s="229"/>
      <c r="H473" s="232">
        <v>535.87400000000002</v>
      </c>
      <c r="I473" s="233"/>
      <c r="J473" s="229"/>
      <c r="K473" s="229"/>
      <c r="L473" s="234"/>
      <c r="M473" s="235"/>
      <c r="N473" s="236"/>
      <c r="O473" s="236"/>
      <c r="P473" s="236"/>
      <c r="Q473" s="236"/>
      <c r="R473" s="236"/>
      <c r="S473" s="236"/>
      <c r="T473" s="237"/>
      <c r="U473" s="11"/>
      <c r="V473" s="11"/>
      <c r="W473" s="11"/>
      <c r="X473" s="11"/>
      <c r="Y473" s="11"/>
      <c r="Z473" s="11"/>
      <c r="AA473" s="11"/>
      <c r="AB473" s="11"/>
      <c r="AC473" s="11"/>
      <c r="AD473" s="11"/>
      <c r="AE473" s="11"/>
      <c r="AT473" s="238" t="s">
        <v>199</v>
      </c>
      <c r="AU473" s="238" t="s">
        <v>85</v>
      </c>
      <c r="AV473" s="11" t="s">
        <v>85</v>
      </c>
      <c r="AW473" s="11" t="s">
        <v>32</v>
      </c>
      <c r="AX473" s="11" t="s">
        <v>76</v>
      </c>
      <c r="AY473" s="238" t="s">
        <v>195</v>
      </c>
    </row>
    <row r="474" s="11" customFormat="1">
      <c r="A474" s="11"/>
      <c r="B474" s="228"/>
      <c r="C474" s="229"/>
      <c r="D474" s="213" t="s">
        <v>199</v>
      </c>
      <c r="E474" s="230" t="s">
        <v>1</v>
      </c>
      <c r="F474" s="231" t="s">
        <v>4925</v>
      </c>
      <c r="G474" s="229"/>
      <c r="H474" s="232">
        <v>-133.584</v>
      </c>
      <c r="I474" s="233"/>
      <c r="J474" s="229"/>
      <c r="K474" s="229"/>
      <c r="L474" s="234"/>
      <c r="M474" s="235"/>
      <c r="N474" s="236"/>
      <c r="O474" s="236"/>
      <c r="P474" s="236"/>
      <c r="Q474" s="236"/>
      <c r="R474" s="236"/>
      <c r="S474" s="236"/>
      <c r="T474" s="237"/>
      <c r="U474" s="11"/>
      <c r="V474" s="11"/>
      <c r="W474" s="11"/>
      <c r="X474" s="11"/>
      <c r="Y474" s="11"/>
      <c r="Z474" s="11"/>
      <c r="AA474" s="11"/>
      <c r="AB474" s="11"/>
      <c r="AC474" s="11"/>
      <c r="AD474" s="11"/>
      <c r="AE474" s="11"/>
      <c r="AT474" s="238" t="s">
        <v>199</v>
      </c>
      <c r="AU474" s="238" t="s">
        <v>85</v>
      </c>
      <c r="AV474" s="11" t="s">
        <v>85</v>
      </c>
      <c r="AW474" s="11" t="s">
        <v>32</v>
      </c>
      <c r="AX474" s="11" t="s">
        <v>76</v>
      </c>
      <c r="AY474" s="238" t="s">
        <v>195</v>
      </c>
    </row>
    <row r="475" s="11" customFormat="1">
      <c r="A475" s="11"/>
      <c r="B475" s="228"/>
      <c r="C475" s="229"/>
      <c r="D475" s="213" t="s">
        <v>199</v>
      </c>
      <c r="E475" s="230" t="s">
        <v>1</v>
      </c>
      <c r="F475" s="231" t="s">
        <v>4926</v>
      </c>
      <c r="G475" s="229"/>
      <c r="H475" s="232">
        <v>-123.336</v>
      </c>
      <c r="I475" s="233"/>
      <c r="J475" s="229"/>
      <c r="K475" s="229"/>
      <c r="L475" s="234"/>
      <c r="M475" s="235"/>
      <c r="N475" s="236"/>
      <c r="O475" s="236"/>
      <c r="P475" s="236"/>
      <c r="Q475" s="236"/>
      <c r="R475" s="236"/>
      <c r="S475" s="236"/>
      <c r="T475" s="237"/>
      <c r="U475" s="11"/>
      <c r="V475" s="11"/>
      <c r="W475" s="11"/>
      <c r="X475" s="11"/>
      <c r="Y475" s="11"/>
      <c r="Z475" s="11"/>
      <c r="AA475" s="11"/>
      <c r="AB475" s="11"/>
      <c r="AC475" s="11"/>
      <c r="AD475" s="11"/>
      <c r="AE475" s="11"/>
      <c r="AT475" s="238" t="s">
        <v>199</v>
      </c>
      <c r="AU475" s="238" t="s">
        <v>85</v>
      </c>
      <c r="AV475" s="11" t="s">
        <v>85</v>
      </c>
      <c r="AW475" s="11" t="s">
        <v>32</v>
      </c>
      <c r="AX475" s="11" t="s">
        <v>76</v>
      </c>
      <c r="AY475" s="238" t="s">
        <v>195</v>
      </c>
    </row>
    <row r="476" s="11" customFormat="1">
      <c r="A476" s="11"/>
      <c r="B476" s="228"/>
      <c r="C476" s="229"/>
      <c r="D476" s="213" t="s">
        <v>199</v>
      </c>
      <c r="E476" s="230" t="s">
        <v>1</v>
      </c>
      <c r="F476" s="231" t="s">
        <v>4927</v>
      </c>
      <c r="G476" s="229"/>
      <c r="H476" s="232">
        <v>-142.15899999999999</v>
      </c>
      <c r="I476" s="233"/>
      <c r="J476" s="229"/>
      <c r="K476" s="229"/>
      <c r="L476" s="234"/>
      <c r="M476" s="235"/>
      <c r="N476" s="236"/>
      <c r="O476" s="236"/>
      <c r="P476" s="236"/>
      <c r="Q476" s="236"/>
      <c r="R476" s="236"/>
      <c r="S476" s="236"/>
      <c r="T476" s="237"/>
      <c r="U476" s="11"/>
      <c r="V476" s="11"/>
      <c r="W476" s="11"/>
      <c r="X476" s="11"/>
      <c r="Y476" s="11"/>
      <c r="Z476" s="11"/>
      <c r="AA476" s="11"/>
      <c r="AB476" s="11"/>
      <c r="AC476" s="11"/>
      <c r="AD476" s="11"/>
      <c r="AE476" s="11"/>
      <c r="AT476" s="238" t="s">
        <v>199</v>
      </c>
      <c r="AU476" s="238" t="s">
        <v>85</v>
      </c>
      <c r="AV476" s="11" t="s">
        <v>85</v>
      </c>
      <c r="AW476" s="11" t="s">
        <v>32</v>
      </c>
      <c r="AX476" s="11" t="s">
        <v>76</v>
      </c>
      <c r="AY476" s="238" t="s">
        <v>195</v>
      </c>
    </row>
    <row r="477" s="16" customFormat="1">
      <c r="A477" s="16"/>
      <c r="B477" s="298"/>
      <c r="C477" s="299"/>
      <c r="D477" s="213" t="s">
        <v>199</v>
      </c>
      <c r="E477" s="300" t="s">
        <v>1</v>
      </c>
      <c r="F477" s="301" t="s">
        <v>1498</v>
      </c>
      <c r="G477" s="299"/>
      <c r="H477" s="302">
        <v>136.79500000000002</v>
      </c>
      <c r="I477" s="303"/>
      <c r="J477" s="299"/>
      <c r="K477" s="299"/>
      <c r="L477" s="304"/>
      <c r="M477" s="305"/>
      <c r="N477" s="306"/>
      <c r="O477" s="306"/>
      <c r="P477" s="306"/>
      <c r="Q477" s="306"/>
      <c r="R477" s="306"/>
      <c r="S477" s="306"/>
      <c r="T477" s="307"/>
      <c r="U477" s="16"/>
      <c r="V477" s="16"/>
      <c r="W477" s="16"/>
      <c r="X477" s="16"/>
      <c r="Y477" s="16"/>
      <c r="Z477" s="16"/>
      <c r="AA477" s="16"/>
      <c r="AB477" s="16"/>
      <c r="AC477" s="16"/>
      <c r="AD477" s="16"/>
      <c r="AE477" s="16"/>
      <c r="AT477" s="308" t="s">
        <v>199</v>
      </c>
      <c r="AU477" s="308" t="s">
        <v>85</v>
      </c>
      <c r="AV477" s="16" t="s">
        <v>229</v>
      </c>
      <c r="AW477" s="16" t="s">
        <v>32</v>
      </c>
      <c r="AX477" s="16" t="s">
        <v>76</v>
      </c>
      <c r="AY477" s="308" t="s">
        <v>195</v>
      </c>
    </row>
    <row r="478" s="11" customFormat="1">
      <c r="A478" s="11"/>
      <c r="B478" s="228"/>
      <c r="C478" s="229"/>
      <c r="D478" s="213" t="s">
        <v>199</v>
      </c>
      <c r="E478" s="230" t="s">
        <v>1</v>
      </c>
      <c r="F478" s="231" t="s">
        <v>4928</v>
      </c>
      <c r="G478" s="229"/>
      <c r="H478" s="232">
        <v>151.97900000000001</v>
      </c>
      <c r="I478" s="233"/>
      <c r="J478" s="229"/>
      <c r="K478" s="229"/>
      <c r="L478" s="234"/>
      <c r="M478" s="235"/>
      <c r="N478" s="236"/>
      <c r="O478" s="236"/>
      <c r="P478" s="236"/>
      <c r="Q478" s="236"/>
      <c r="R478" s="236"/>
      <c r="S478" s="236"/>
      <c r="T478" s="237"/>
      <c r="U478" s="11"/>
      <c r="V478" s="11"/>
      <c r="W478" s="11"/>
      <c r="X478" s="11"/>
      <c r="Y478" s="11"/>
      <c r="Z478" s="11"/>
      <c r="AA478" s="11"/>
      <c r="AB478" s="11"/>
      <c r="AC478" s="11"/>
      <c r="AD478" s="11"/>
      <c r="AE478" s="11"/>
      <c r="AT478" s="238" t="s">
        <v>199</v>
      </c>
      <c r="AU478" s="238" t="s">
        <v>85</v>
      </c>
      <c r="AV478" s="11" t="s">
        <v>85</v>
      </c>
      <c r="AW478" s="11" t="s">
        <v>32</v>
      </c>
      <c r="AX478" s="11" t="s">
        <v>83</v>
      </c>
      <c r="AY478" s="238" t="s">
        <v>195</v>
      </c>
    </row>
    <row r="479" s="2" customFormat="1" ht="33" customHeight="1">
      <c r="A479" s="39"/>
      <c r="B479" s="40"/>
      <c r="C479" s="262" t="s">
        <v>426</v>
      </c>
      <c r="D479" s="262" t="s">
        <v>224</v>
      </c>
      <c r="E479" s="263" t="s">
        <v>3570</v>
      </c>
      <c r="F479" s="264" t="s">
        <v>3571</v>
      </c>
      <c r="G479" s="265" t="s">
        <v>1237</v>
      </c>
      <c r="H479" s="266">
        <v>148.41200000000001</v>
      </c>
      <c r="I479" s="267"/>
      <c r="J479" s="268">
        <f>ROUND(I479*H479,2)</f>
        <v>0</v>
      </c>
      <c r="K479" s="264" t="s">
        <v>1</v>
      </c>
      <c r="L479" s="269"/>
      <c r="M479" s="270" t="s">
        <v>1</v>
      </c>
      <c r="N479" s="271" t="s">
        <v>41</v>
      </c>
      <c r="O479" s="92"/>
      <c r="P479" s="209">
        <f>O479*H479</f>
        <v>0</v>
      </c>
      <c r="Q479" s="209">
        <v>0</v>
      </c>
      <c r="R479" s="209">
        <f>Q479*H479</f>
        <v>0</v>
      </c>
      <c r="S479" s="209">
        <v>0</v>
      </c>
      <c r="T479" s="210">
        <f>S479*H479</f>
        <v>0</v>
      </c>
      <c r="U479" s="39"/>
      <c r="V479" s="39"/>
      <c r="W479" s="39"/>
      <c r="X479" s="39"/>
      <c r="Y479" s="39"/>
      <c r="Z479" s="39"/>
      <c r="AA479" s="39"/>
      <c r="AB479" s="39"/>
      <c r="AC479" s="39"/>
      <c r="AD479" s="39"/>
      <c r="AE479" s="39"/>
      <c r="AR479" s="211" t="s">
        <v>253</v>
      </c>
      <c r="AT479" s="211" t="s">
        <v>224</v>
      </c>
      <c r="AU479" s="211" t="s">
        <v>85</v>
      </c>
      <c r="AY479" s="18" t="s">
        <v>195</v>
      </c>
      <c r="BE479" s="212">
        <f>IF(N479="základní",J479,0)</f>
        <v>0</v>
      </c>
      <c r="BF479" s="212">
        <f>IF(N479="snížená",J479,0)</f>
        <v>0</v>
      </c>
      <c r="BG479" s="212">
        <f>IF(N479="zákl. přenesená",J479,0)</f>
        <v>0</v>
      </c>
      <c r="BH479" s="212">
        <f>IF(N479="sníž. přenesená",J479,0)</f>
        <v>0</v>
      </c>
      <c r="BI479" s="212">
        <f>IF(N479="nulová",J479,0)</f>
        <v>0</v>
      </c>
      <c r="BJ479" s="18" t="s">
        <v>83</v>
      </c>
      <c r="BK479" s="212">
        <f>ROUND(I479*H479,2)</f>
        <v>0</v>
      </c>
      <c r="BL479" s="18" t="s">
        <v>234</v>
      </c>
      <c r="BM479" s="211" t="s">
        <v>4929</v>
      </c>
    </row>
    <row r="480" s="10" customFormat="1">
      <c r="A480" s="10"/>
      <c r="B480" s="218"/>
      <c r="C480" s="219"/>
      <c r="D480" s="213" t="s">
        <v>199</v>
      </c>
      <c r="E480" s="220" t="s">
        <v>1</v>
      </c>
      <c r="F480" s="221" t="s">
        <v>4930</v>
      </c>
      <c r="G480" s="219"/>
      <c r="H480" s="220" t="s">
        <v>1</v>
      </c>
      <c r="I480" s="222"/>
      <c r="J480" s="219"/>
      <c r="K480" s="219"/>
      <c r="L480" s="223"/>
      <c r="M480" s="224"/>
      <c r="N480" s="225"/>
      <c r="O480" s="225"/>
      <c r="P480" s="225"/>
      <c r="Q480" s="225"/>
      <c r="R480" s="225"/>
      <c r="S480" s="225"/>
      <c r="T480" s="226"/>
      <c r="U480" s="10"/>
      <c r="V480" s="10"/>
      <c r="W480" s="10"/>
      <c r="X480" s="10"/>
      <c r="Y480" s="10"/>
      <c r="Z480" s="10"/>
      <c r="AA480" s="10"/>
      <c r="AB480" s="10"/>
      <c r="AC480" s="10"/>
      <c r="AD480" s="10"/>
      <c r="AE480" s="10"/>
      <c r="AT480" s="227" t="s">
        <v>199</v>
      </c>
      <c r="AU480" s="227" t="s">
        <v>85</v>
      </c>
      <c r="AV480" s="10" t="s">
        <v>83</v>
      </c>
      <c r="AW480" s="10" t="s">
        <v>32</v>
      </c>
      <c r="AX480" s="10" t="s">
        <v>76</v>
      </c>
      <c r="AY480" s="227" t="s">
        <v>195</v>
      </c>
    </row>
    <row r="481" s="10" customFormat="1">
      <c r="A481" s="10"/>
      <c r="B481" s="218"/>
      <c r="C481" s="219"/>
      <c r="D481" s="213" t="s">
        <v>199</v>
      </c>
      <c r="E481" s="220" t="s">
        <v>1</v>
      </c>
      <c r="F481" s="221" t="s">
        <v>4931</v>
      </c>
      <c r="G481" s="219"/>
      <c r="H481" s="220" t="s">
        <v>1</v>
      </c>
      <c r="I481" s="222"/>
      <c r="J481" s="219"/>
      <c r="K481" s="219"/>
      <c r="L481" s="223"/>
      <c r="M481" s="224"/>
      <c r="N481" s="225"/>
      <c r="O481" s="225"/>
      <c r="P481" s="225"/>
      <c r="Q481" s="225"/>
      <c r="R481" s="225"/>
      <c r="S481" s="225"/>
      <c r="T481" s="226"/>
      <c r="U481" s="10"/>
      <c r="V481" s="10"/>
      <c r="W481" s="10"/>
      <c r="X481" s="10"/>
      <c r="Y481" s="10"/>
      <c r="Z481" s="10"/>
      <c r="AA481" s="10"/>
      <c r="AB481" s="10"/>
      <c r="AC481" s="10"/>
      <c r="AD481" s="10"/>
      <c r="AE481" s="10"/>
      <c r="AT481" s="227" t="s">
        <v>199</v>
      </c>
      <c r="AU481" s="227" t="s">
        <v>85</v>
      </c>
      <c r="AV481" s="10" t="s">
        <v>83</v>
      </c>
      <c r="AW481" s="10" t="s">
        <v>32</v>
      </c>
      <c r="AX481" s="10" t="s">
        <v>76</v>
      </c>
      <c r="AY481" s="227" t="s">
        <v>195</v>
      </c>
    </row>
    <row r="482" s="11" customFormat="1">
      <c r="A482" s="11"/>
      <c r="B482" s="228"/>
      <c r="C482" s="229"/>
      <c r="D482" s="213" t="s">
        <v>199</v>
      </c>
      <c r="E482" s="230" t="s">
        <v>1</v>
      </c>
      <c r="F482" s="231" t="s">
        <v>4932</v>
      </c>
      <c r="G482" s="229"/>
      <c r="H482" s="232">
        <v>131.238</v>
      </c>
      <c r="I482" s="233"/>
      <c r="J482" s="229"/>
      <c r="K482" s="229"/>
      <c r="L482" s="234"/>
      <c r="M482" s="235"/>
      <c r="N482" s="236"/>
      <c r="O482" s="236"/>
      <c r="P482" s="236"/>
      <c r="Q482" s="236"/>
      <c r="R482" s="236"/>
      <c r="S482" s="236"/>
      <c r="T482" s="237"/>
      <c r="U482" s="11"/>
      <c r="V482" s="11"/>
      <c r="W482" s="11"/>
      <c r="X482" s="11"/>
      <c r="Y482" s="11"/>
      <c r="Z482" s="11"/>
      <c r="AA482" s="11"/>
      <c r="AB482" s="11"/>
      <c r="AC482" s="11"/>
      <c r="AD482" s="11"/>
      <c r="AE482" s="11"/>
      <c r="AT482" s="238" t="s">
        <v>199</v>
      </c>
      <c r="AU482" s="238" t="s">
        <v>85</v>
      </c>
      <c r="AV482" s="11" t="s">
        <v>85</v>
      </c>
      <c r="AW482" s="11" t="s">
        <v>32</v>
      </c>
      <c r="AX482" s="11" t="s">
        <v>76</v>
      </c>
      <c r="AY482" s="238" t="s">
        <v>195</v>
      </c>
    </row>
    <row r="483" s="10" customFormat="1">
      <c r="A483" s="10"/>
      <c r="B483" s="218"/>
      <c r="C483" s="219"/>
      <c r="D483" s="213" t="s">
        <v>199</v>
      </c>
      <c r="E483" s="220" t="s">
        <v>1</v>
      </c>
      <c r="F483" s="221" t="s">
        <v>4933</v>
      </c>
      <c r="G483" s="219"/>
      <c r="H483" s="220" t="s">
        <v>1</v>
      </c>
      <c r="I483" s="222"/>
      <c r="J483" s="219"/>
      <c r="K483" s="219"/>
      <c r="L483" s="223"/>
      <c r="M483" s="224"/>
      <c r="N483" s="225"/>
      <c r="O483" s="225"/>
      <c r="P483" s="225"/>
      <c r="Q483" s="225"/>
      <c r="R483" s="225"/>
      <c r="S483" s="225"/>
      <c r="T483" s="226"/>
      <c r="U483" s="10"/>
      <c r="V483" s="10"/>
      <c r="W483" s="10"/>
      <c r="X483" s="10"/>
      <c r="Y483" s="10"/>
      <c r="Z483" s="10"/>
      <c r="AA483" s="10"/>
      <c r="AB483" s="10"/>
      <c r="AC483" s="10"/>
      <c r="AD483" s="10"/>
      <c r="AE483" s="10"/>
      <c r="AT483" s="227" t="s">
        <v>199</v>
      </c>
      <c r="AU483" s="227" t="s">
        <v>85</v>
      </c>
      <c r="AV483" s="10" t="s">
        <v>83</v>
      </c>
      <c r="AW483" s="10" t="s">
        <v>32</v>
      </c>
      <c r="AX483" s="10" t="s">
        <v>76</v>
      </c>
      <c r="AY483" s="227" t="s">
        <v>195</v>
      </c>
    </row>
    <row r="484" s="10" customFormat="1">
      <c r="A484" s="10"/>
      <c r="B484" s="218"/>
      <c r="C484" s="219"/>
      <c r="D484" s="213" t="s">
        <v>199</v>
      </c>
      <c r="E484" s="220" t="s">
        <v>1</v>
      </c>
      <c r="F484" s="221" t="s">
        <v>4931</v>
      </c>
      <c r="G484" s="219"/>
      <c r="H484" s="220" t="s">
        <v>1</v>
      </c>
      <c r="I484" s="222"/>
      <c r="J484" s="219"/>
      <c r="K484" s="219"/>
      <c r="L484" s="223"/>
      <c r="M484" s="224"/>
      <c r="N484" s="225"/>
      <c r="O484" s="225"/>
      <c r="P484" s="225"/>
      <c r="Q484" s="225"/>
      <c r="R484" s="225"/>
      <c r="S484" s="225"/>
      <c r="T484" s="226"/>
      <c r="U484" s="10"/>
      <c r="V484" s="10"/>
      <c r="W484" s="10"/>
      <c r="X484" s="10"/>
      <c r="Y484" s="10"/>
      <c r="Z484" s="10"/>
      <c r="AA484" s="10"/>
      <c r="AB484" s="10"/>
      <c r="AC484" s="10"/>
      <c r="AD484" s="10"/>
      <c r="AE484" s="10"/>
      <c r="AT484" s="227" t="s">
        <v>199</v>
      </c>
      <c r="AU484" s="227" t="s">
        <v>85</v>
      </c>
      <c r="AV484" s="10" t="s">
        <v>83</v>
      </c>
      <c r="AW484" s="10" t="s">
        <v>32</v>
      </c>
      <c r="AX484" s="10" t="s">
        <v>76</v>
      </c>
      <c r="AY484" s="227" t="s">
        <v>195</v>
      </c>
    </row>
    <row r="485" s="11" customFormat="1">
      <c r="A485" s="11"/>
      <c r="B485" s="228"/>
      <c r="C485" s="229"/>
      <c r="D485" s="213" t="s">
        <v>199</v>
      </c>
      <c r="E485" s="230" t="s">
        <v>1</v>
      </c>
      <c r="F485" s="231" t="s">
        <v>4934</v>
      </c>
      <c r="G485" s="229"/>
      <c r="H485" s="232">
        <v>2.3460000000000001</v>
      </c>
      <c r="I485" s="233"/>
      <c r="J485" s="229"/>
      <c r="K485" s="229"/>
      <c r="L485" s="234"/>
      <c r="M485" s="235"/>
      <c r="N485" s="236"/>
      <c r="O485" s="236"/>
      <c r="P485" s="236"/>
      <c r="Q485" s="236"/>
      <c r="R485" s="236"/>
      <c r="S485" s="236"/>
      <c r="T485" s="237"/>
      <c r="U485" s="11"/>
      <c r="V485" s="11"/>
      <c r="W485" s="11"/>
      <c r="X485" s="11"/>
      <c r="Y485" s="11"/>
      <c r="Z485" s="11"/>
      <c r="AA485" s="11"/>
      <c r="AB485" s="11"/>
      <c r="AC485" s="11"/>
      <c r="AD485" s="11"/>
      <c r="AE485" s="11"/>
      <c r="AT485" s="238" t="s">
        <v>199</v>
      </c>
      <c r="AU485" s="238" t="s">
        <v>85</v>
      </c>
      <c r="AV485" s="11" t="s">
        <v>85</v>
      </c>
      <c r="AW485" s="11" t="s">
        <v>32</v>
      </c>
      <c r="AX485" s="11" t="s">
        <v>76</v>
      </c>
      <c r="AY485" s="238" t="s">
        <v>195</v>
      </c>
    </row>
    <row r="486" s="16" customFormat="1">
      <c r="A486" s="16"/>
      <c r="B486" s="298"/>
      <c r="C486" s="299"/>
      <c r="D486" s="213" t="s">
        <v>199</v>
      </c>
      <c r="E486" s="300" t="s">
        <v>1</v>
      </c>
      <c r="F486" s="301" t="s">
        <v>1498</v>
      </c>
      <c r="G486" s="299"/>
      <c r="H486" s="302">
        <v>133.584</v>
      </c>
      <c r="I486" s="303"/>
      <c r="J486" s="299"/>
      <c r="K486" s="299"/>
      <c r="L486" s="304"/>
      <c r="M486" s="305"/>
      <c r="N486" s="306"/>
      <c r="O486" s="306"/>
      <c r="P486" s="306"/>
      <c r="Q486" s="306"/>
      <c r="R486" s="306"/>
      <c r="S486" s="306"/>
      <c r="T486" s="307"/>
      <c r="U486" s="16"/>
      <c r="V486" s="16"/>
      <c r="W486" s="16"/>
      <c r="X486" s="16"/>
      <c r="Y486" s="16"/>
      <c r="Z486" s="16"/>
      <c r="AA486" s="16"/>
      <c r="AB486" s="16"/>
      <c r="AC486" s="16"/>
      <c r="AD486" s="16"/>
      <c r="AE486" s="16"/>
      <c r="AT486" s="308" t="s">
        <v>199</v>
      </c>
      <c r="AU486" s="308" t="s">
        <v>85</v>
      </c>
      <c r="AV486" s="16" t="s">
        <v>229</v>
      </c>
      <c r="AW486" s="16" t="s">
        <v>32</v>
      </c>
      <c r="AX486" s="16" t="s">
        <v>76</v>
      </c>
      <c r="AY486" s="308" t="s">
        <v>195</v>
      </c>
    </row>
    <row r="487" s="11" customFormat="1">
      <c r="A487" s="11"/>
      <c r="B487" s="228"/>
      <c r="C487" s="229"/>
      <c r="D487" s="213" t="s">
        <v>199</v>
      </c>
      <c r="E487" s="230" t="s">
        <v>1</v>
      </c>
      <c r="F487" s="231" t="s">
        <v>4935</v>
      </c>
      <c r="G487" s="229"/>
      <c r="H487" s="232">
        <v>148.41200000000001</v>
      </c>
      <c r="I487" s="233"/>
      <c r="J487" s="229"/>
      <c r="K487" s="229"/>
      <c r="L487" s="234"/>
      <c r="M487" s="235"/>
      <c r="N487" s="236"/>
      <c r="O487" s="236"/>
      <c r="P487" s="236"/>
      <c r="Q487" s="236"/>
      <c r="R487" s="236"/>
      <c r="S487" s="236"/>
      <c r="T487" s="237"/>
      <c r="U487" s="11"/>
      <c r="V487" s="11"/>
      <c r="W487" s="11"/>
      <c r="X487" s="11"/>
      <c r="Y487" s="11"/>
      <c r="Z487" s="11"/>
      <c r="AA487" s="11"/>
      <c r="AB487" s="11"/>
      <c r="AC487" s="11"/>
      <c r="AD487" s="11"/>
      <c r="AE487" s="11"/>
      <c r="AT487" s="238" t="s">
        <v>199</v>
      </c>
      <c r="AU487" s="238" t="s">
        <v>85</v>
      </c>
      <c r="AV487" s="11" t="s">
        <v>85</v>
      </c>
      <c r="AW487" s="11" t="s">
        <v>32</v>
      </c>
      <c r="AX487" s="11" t="s">
        <v>83</v>
      </c>
      <c r="AY487" s="238" t="s">
        <v>195</v>
      </c>
    </row>
    <row r="488" s="2" customFormat="1" ht="16.5" customHeight="1">
      <c r="A488" s="39"/>
      <c r="B488" s="40"/>
      <c r="C488" s="262" t="s">
        <v>429</v>
      </c>
      <c r="D488" s="262" t="s">
        <v>224</v>
      </c>
      <c r="E488" s="263" t="s">
        <v>1687</v>
      </c>
      <c r="F488" s="264" t="s">
        <v>1688</v>
      </c>
      <c r="G488" s="265" t="s">
        <v>1628</v>
      </c>
      <c r="H488" s="266">
        <v>228.834</v>
      </c>
      <c r="I488" s="267"/>
      <c r="J488" s="268">
        <f>ROUND(I488*H488,2)</f>
        <v>0</v>
      </c>
      <c r="K488" s="264" t="s">
        <v>1412</v>
      </c>
      <c r="L488" s="269"/>
      <c r="M488" s="270" t="s">
        <v>1</v>
      </c>
      <c r="N488" s="271" t="s">
        <v>41</v>
      </c>
      <c r="O488" s="92"/>
      <c r="P488" s="209">
        <f>O488*H488</f>
        <v>0</v>
      </c>
      <c r="Q488" s="209">
        <v>0</v>
      </c>
      <c r="R488" s="209">
        <f>Q488*H488</f>
        <v>0</v>
      </c>
      <c r="S488" s="209">
        <v>0</v>
      </c>
      <c r="T488" s="210">
        <f>S488*H488</f>
        <v>0</v>
      </c>
      <c r="U488" s="39"/>
      <c r="V488" s="39"/>
      <c r="W488" s="39"/>
      <c r="X488" s="39"/>
      <c r="Y488" s="39"/>
      <c r="Z488" s="39"/>
      <c r="AA488" s="39"/>
      <c r="AB488" s="39"/>
      <c r="AC488" s="39"/>
      <c r="AD488" s="39"/>
      <c r="AE488" s="39"/>
      <c r="AR488" s="211" t="s">
        <v>253</v>
      </c>
      <c r="AT488" s="211" t="s">
        <v>224</v>
      </c>
      <c r="AU488" s="211" t="s">
        <v>85</v>
      </c>
      <c r="AY488" s="18" t="s">
        <v>195</v>
      </c>
      <c r="BE488" s="212">
        <f>IF(N488="základní",J488,0)</f>
        <v>0</v>
      </c>
      <c r="BF488" s="212">
        <f>IF(N488="snížená",J488,0)</f>
        <v>0</v>
      </c>
      <c r="BG488" s="212">
        <f>IF(N488="zákl. přenesená",J488,0)</f>
        <v>0</v>
      </c>
      <c r="BH488" s="212">
        <f>IF(N488="sníž. přenesená",J488,0)</f>
        <v>0</v>
      </c>
      <c r="BI488" s="212">
        <f>IF(N488="nulová",J488,0)</f>
        <v>0</v>
      </c>
      <c r="BJ488" s="18" t="s">
        <v>83</v>
      </c>
      <c r="BK488" s="212">
        <f>ROUND(I488*H488,2)</f>
        <v>0</v>
      </c>
      <c r="BL488" s="18" t="s">
        <v>234</v>
      </c>
      <c r="BM488" s="211" t="s">
        <v>4936</v>
      </c>
    </row>
    <row r="489" s="10" customFormat="1">
      <c r="A489" s="10"/>
      <c r="B489" s="218"/>
      <c r="C489" s="219"/>
      <c r="D489" s="213" t="s">
        <v>199</v>
      </c>
      <c r="E489" s="220" t="s">
        <v>1</v>
      </c>
      <c r="F489" s="221" t="s">
        <v>4737</v>
      </c>
      <c r="G489" s="219"/>
      <c r="H489" s="220" t="s">
        <v>1</v>
      </c>
      <c r="I489" s="222"/>
      <c r="J489" s="219"/>
      <c r="K489" s="219"/>
      <c r="L489" s="223"/>
      <c r="M489" s="224"/>
      <c r="N489" s="225"/>
      <c r="O489" s="225"/>
      <c r="P489" s="225"/>
      <c r="Q489" s="225"/>
      <c r="R489" s="225"/>
      <c r="S489" s="225"/>
      <c r="T489" s="226"/>
      <c r="U489" s="10"/>
      <c r="V489" s="10"/>
      <c r="W489" s="10"/>
      <c r="X489" s="10"/>
      <c r="Y489" s="10"/>
      <c r="Z489" s="10"/>
      <c r="AA489" s="10"/>
      <c r="AB489" s="10"/>
      <c r="AC489" s="10"/>
      <c r="AD489" s="10"/>
      <c r="AE489" s="10"/>
      <c r="AT489" s="227" t="s">
        <v>199</v>
      </c>
      <c r="AU489" s="227" t="s">
        <v>85</v>
      </c>
      <c r="AV489" s="10" t="s">
        <v>83</v>
      </c>
      <c r="AW489" s="10" t="s">
        <v>32</v>
      </c>
      <c r="AX489" s="10" t="s">
        <v>76</v>
      </c>
      <c r="AY489" s="227" t="s">
        <v>195</v>
      </c>
    </row>
    <row r="490" s="10" customFormat="1">
      <c r="A490" s="10"/>
      <c r="B490" s="218"/>
      <c r="C490" s="219"/>
      <c r="D490" s="213" t="s">
        <v>199</v>
      </c>
      <c r="E490" s="220" t="s">
        <v>1</v>
      </c>
      <c r="F490" s="221" t="s">
        <v>4759</v>
      </c>
      <c r="G490" s="219"/>
      <c r="H490" s="220" t="s">
        <v>1</v>
      </c>
      <c r="I490" s="222"/>
      <c r="J490" s="219"/>
      <c r="K490" s="219"/>
      <c r="L490" s="223"/>
      <c r="M490" s="224"/>
      <c r="N490" s="225"/>
      <c r="O490" s="225"/>
      <c r="P490" s="225"/>
      <c r="Q490" s="225"/>
      <c r="R490" s="225"/>
      <c r="S490" s="225"/>
      <c r="T490" s="226"/>
      <c r="U490" s="10"/>
      <c r="V490" s="10"/>
      <c r="W490" s="10"/>
      <c r="X490" s="10"/>
      <c r="Y490" s="10"/>
      <c r="Z490" s="10"/>
      <c r="AA490" s="10"/>
      <c r="AB490" s="10"/>
      <c r="AC490" s="10"/>
      <c r="AD490" s="10"/>
      <c r="AE490" s="10"/>
      <c r="AT490" s="227" t="s">
        <v>199</v>
      </c>
      <c r="AU490" s="227" t="s">
        <v>85</v>
      </c>
      <c r="AV490" s="10" t="s">
        <v>83</v>
      </c>
      <c r="AW490" s="10" t="s">
        <v>32</v>
      </c>
      <c r="AX490" s="10" t="s">
        <v>76</v>
      </c>
      <c r="AY490" s="227" t="s">
        <v>195</v>
      </c>
    </row>
    <row r="491" s="10" customFormat="1">
      <c r="A491" s="10"/>
      <c r="B491" s="218"/>
      <c r="C491" s="219"/>
      <c r="D491" s="213" t="s">
        <v>199</v>
      </c>
      <c r="E491" s="220" t="s">
        <v>1</v>
      </c>
      <c r="F491" s="221" t="s">
        <v>4814</v>
      </c>
      <c r="G491" s="219"/>
      <c r="H491" s="220" t="s">
        <v>1</v>
      </c>
      <c r="I491" s="222"/>
      <c r="J491" s="219"/>
      <c r="K491" s="219"/>
      <c r="L491" s="223"/>
      <c r="M491" s="224"/>
      <c r="N491" s="225"/>
      <c r="O491" s="225"/>
      <c r="P491" s="225"/>
      <c r="Q491" s="225"/>
      <c r="R491" s="225"/>
      <c r="S491" s="225"/>
      <c r="T491" s="226"/>
      <c r="U491" s="10"/>
      <c r="V491" s="10"/>
      <c r="W491" s="10"/>
      <c r="X491" s="10"/>
      <c r="Y491" s="10"/>
      <c r="Z491" s="10"/>
      <c r="AA491" s="10"/>
      <c r="AB491" s="10"/>
      <c r="AC491" s="10"/>
      <c r="AD491" s="10"/>
      <c r="AE491" s="10"/>
      <c r="AT491" s="227" t="s">
        <v>199</v>
      </c>
      <c r="AU491" s="227" t="s">
        <v>85</v>
      </c>
      <c r="AV491" s="10" t="s">
        <v>83</v>
      </c>
      <c r="AW491" s="10" t="s">
        <v>32</v>
      </c>
      <c r="AX491" s="10" t="s">
        <v>76</v>
      </c>
      <c r="AY491" s="227" t="s">
        <v>195</v>
      </c>
    </row>
    <row r="492" s="11" customFormat="1">
      <c r="A492" s="11"/>
      <c r="B492" s="228"/>
      <c r="C492" s="229"/>
      <c r="D492" s="213" t="s">
        <v>199</v>
      </c>
      <c r="E492" s="230" t="s">
        <v>1</v>
      </c>
      <c r="F492" s="231" t="s">
        <v>4937</v>
      </c>
      <c r="G492" s="229"/>
      <c r="H492" s="232">
        <v>2.976</v>
      </c>
      <c r="I492" s="233"/>
      <c r="J492" s="229"/>
      <c r="K492" s="229"/>
      <c r="L492" s="234"/>
      <c r="M492" s="235"/>
      <c r="N492" s="236"/>
      <c r="O492" s="236"/>
      <c r="P492" s="236"/>
      <c r="Q492" s="236"/>
      <c r="R492" s="236"/>
      <c r="S492" s="236"/>
      <c r="T492" s="237"/>
      <c r="U492" s="11"/>
      <c r="V492" s="11"/>
      <c r="W492" s="11"/>
      <c r="X492" s="11"/>
      <c r="Y492" s="11"/>
      <c r="Z492" s="11"/>
      <c r="AA492" s="11"/>
      <c r="AB492" s="11"/>
      <c r="AC492" s="11"/>
      <c r="AD492" s="11"/>
      <c r="AE492" s="11"/>
      <c r="AT492" s="238" t="s">
        <v>199</v>
      </c>
      <c r="AU492" s="238" t="s">
        <v>85</v>
      </c>
      <c r="AV492" s="11" t="s">
        <v>85</v>
      </c>
      <c r="AW492" s="11" t="s">
        <v>32</v>
      </c>
      <c r="AX492" s="11" t="s">
        <v>76</v>
      </c>
      <c r="AY492" s="238" t="s">
        <v>195</v>
      </c>
    </row>
    <row r="493" s="10" customFormat="1">
      <c r="A493" s="10"/>
      <c r="B493" s="218"/>
      <c r="C493" s="219"/>
      <c r="D493" s="213" t="s">
        <v>199</v>
      </c>
      <c r="E493" s="220" t="s">
        <v>1</v>
      </c>
      <c r="F493" s="221" t="s">
        <v>4761</v>
      </c>
      <c r="G493" s="219"/>
      <c r="H493" s="220" t="s">
        <v>1</v>
      </c>
      <c r="I493" s="222"/>
      <c r="J493" s="219"/>
      <c r="K493" s="219"/>
      <c r="L493" s="223"/>
      <c r="M493" s="224"/>
      <c r="N493" s="225"/>
      <c r="O493" s="225"/>
      <c r="P493" s="225"/>
      <c r="Q493" s="225"/>
      <c r="R493" s="225"/>
      <c r="S493" s="225"/>
      <c r="T493" s="226"/>
      <c r="U493" s="10"/>
      <c r="V493" s="10"/>
      <c r="W493" s="10"/>
      <c r="X493" s="10"/>
      <c r="Y493" s="10"/>
      <c r="Z493" s="10"/>
      <c r="AA493" s="10"/>
      <c r="AB493" s="10"/>
      <c r="AC493" s="10"/>
      <c r="AD493" s="10"/>
      <c r="AE493" s="10"/>
      <c r="AT493" s="227" t="s">
        <v>199</v>
      </c>
      <c r="AU493" s="227" t="s">
        <v>85</v>
      </c>
      <c r="AV493" s="10" t="s">
        <v>83</v>
      </c>
      <c r="AW493" s="10" t="s">
        <v>32</v>
      </c>
      <c r="AX493" s="10" t="s">
        <v>76</v>
      </c>
      <c r="AY493" s="227" t="s">
        <v>195</v>
      </c>
    </row>
    <row r="494" s="10" customFormat="1">
      <c r="A494" s="10"/>
      <c r="B494" s="218"/>
      <c r="C494" s="219"/>
      <c r="D494" s="213" t="s">
        <v>199</v>
      </c>
      <c r="E494" s="220" t="s">
        <v>1</v>
      </c>
      <c r="F494" s="221" t="s">
        <v>4814</v>
      </c>
      <c r="G494" s="219"/>
      <c r="H494" s="220" t="s">
        <v>1</v>
      </c>
      <c r="I494" s="222"/>
      <c r="J494" s="219"/>
      <c r="K494" s="219"/>
      <c r="L494" s="223"/>
      <c r="M494" s="224"/>
      <c r="N494" s="225"/>
      <c r="O494" s="225"/>
      <c r="P494" s="225"/>
      <c r="Q494" s="225"/>
      <c r="R494" s="225"/>
      <c r="S494" s="225"/>
      <c r="T494" s="226"/>
      <c r="U494" s="10"/>
      <c r="V494" s="10"/>
      <c r="W494" s="10"/>
      <c r="X494" s="10"/>
      <c r="Y494" s="10"/>
      <c r="Z494" s="10"/>
      <c r="AA494" s="10"/>
      <c r="AB494" s="10"/>
      <c r="AC494" s="10"/>
      <c r="AD494" s="10"/>
      <c r="AE494" s="10"/>
      <c r="AT494" s="227" t="s">
        <v>199</v>
      </c>
      <c r="AU494" s="227" t="s">
        <v>85</v>
      </c>
      <c r="AV494" s="10" t="s">
        <v>83</v>
      </c>
      <c r="AW494" s="10" t="s">
        <v>32</v>
      </c>
      <c r="AX494" s="10" t="s">
        <v>76</v>
      </c>
      <c r="AY494" s="227" t="s">
        <v>195</v>
      </c>
    </row>
    <row r="495" s="11" customFormat="1">
      <c r="A495" s="11"/>
      <c r="B495" s="228"/>
      <c r="C495" s="229"/>
      <c r="D495" s="213" t="s">
        <v>199</v>
      </c>
      <c r="E495" s="230" t="s">
        <v>1</v>
      </c>
      <c r="F495" s="231" t="s">
        <v>4938</v>
      </c>
      <c r="G495" s="229"/>
      <c r="H495" s="232">
        <v>1.8959999999999999</v>
      </c>
      <c r="I495" s="233"/>
      <c r="J495" s="229"/>
      <c r="K495" s="229"/>
      <c r="L495" s="234"/>
      <c r="M495" s="235"/>
      <c r="N495" s="236"/>
      <c r="O495" s="236"/>
      <c r="P495" s="236"/>
      <c r="Q495" s="236"/>
      <c r="R495" s="236"/>
      <c r="S495" s="236"/>
      <c r="T495" s="237"/>
      <c r="U495" s="11"/>
      <c r="V495" s="11"/>
      <c r="W495" s="11"/>
      <c r="X495" s="11"/>
      <c r="Y495" s="11"/>
      <c r="Z495" s="11"/>
      <c r="AA495" s="11"/>
      <c r="AB495" s="11"/>
      <c r="AC495" s="11"/>
      <c r="AD495" s="11"/>
      <c r="AE495" s="11"/>
      <c r="AT495" s="238" t="s">
        <v>199</v>
      </c>
      <c r="AU495" s="238" t="s">
        <v>85</v>
      </c>
      <c r="AV495" s="11" t="s">
        <v>85</v>
      </c>
      <c r="AW495" s="11" t="s">
        <v>32</v>
      </c>
      <c r="AX495" s="11" t="s">
        <v>76</v>
      </c>
      <c r="AY495" s="238" t="s">
        <v>195</v>
      </c>
    </row>
    <row r="496" s="10" customFormat="1">
      <c r="A496" s="10"/>
      <c r="B496" s="218"/>
      <c r="C496" s="219"/>
      <c r="D496" s="213" t="s">
        <v>199</v>
      </c>
      <c r="E496" s="220" t="s">
        <v>1</v>
      </c>
      <c r="F496" s="221" t="s">
        <v>4763</v>
      </c>
      <c r="G496" s="219"/>
      <c r="H496" s="220" t="s">
        <v>1</v>
      </c>
      <c r="I496" s="222"/>
      <c r="J496" s="219"/>
      <c r="K496" s="219"/>
      <c r="L496" s="223"/>
      <c r="M496" s="224"/>
      <c r="N496" s="225"/>
      <c r="O496" s="225"/>
      <c r="P496" s="225"/>
      <c r="Q496" s="225"/>
      <c r="R496" s="225"/>
      <c r="S496" s="225"/>
      <c r="T496" s="226"/>
      <c r="U496" s="10"/>
      <c r="V496" s="10"/>
      <c r="W496" s="10"/>
      <c r="X496" s="10"/>
      <c r="Y496" s="10"/>
      <c r="Z496" s="10"/>
      <c r="AA496" s="10"/>
      <c r="AB496" s="10"/>
      <c r="AC496" s="10"/>
      <c r="AD496" s="10"/>
      <c r="AE496" s="10"/>
      <c r="AT496" s="227" t="s">
        <v>199</v>
      </c>
      <c r="AU496" s="227" t="s">
        <v>85</v>
      </c>
      <c r="AV496" s="10" t="s">
        <v>83</v>
      </c>
      <c r="AW496" s="10" t="s">
        <v>32</v>
      </c>
      <c r="AX496" s="10" t="s">
        <v>76</v>
      </c>
      <c r="AY496" s="227" t="s">
        <v>195</v>
      </c>
    </row>
    <row r="497" s="10" customFormat="1">
      <c r="A497" s="10"/>
      <c r="B497" s="218"/>
      <c r="C497" s="219"/>
      <c r="D497" s="213" t="s">
        <v>199</v>
      </c>
      <c r="E497" s="220" t="s">
        <v>1</v>
      </c>
      <c r="F497" s="221" t="s">
        <v>4814</v>
      </c>
      <c r="G497" s="219"/>
      <c r="H497" s="220" t="s">
        <v>1</v>
      </c>
      <c r="I497" s="222"/>
      <c r="J497" s="219"/>
      <c r="K497" s="219"/>
      <c r="L497" s="223"/>
      <c r="M497" s="224"/>
      <c r="N497" s="225"/>
      <c r="O497" s="225"/>
      <c r="P497" s="225"/>
      <c r="Q497" s="225"/>
      <c r="R497" s="225"/>
      <c r="S497" s="225"/>
      <c r="T497" s="226"/>
      <c r="U497" s="10"/>
      <c r="V497" s="10"/>
      <c r="W497" s="10"/>
      <c r="X497" s="10"/>
      <c r="Y497" s="10"/>
      <c r="Z497" s="10"/>
      <c r="AA497" s="10"/>
      <c r="AB497" s="10"/>
      <c r="AC497" s="10"/>
      <c r="AD497" s="10"/>
      <c r="AE497" s="10"/>
      <c r="AT497" s="227" t="s">
        <v>199</v>
      </c>
      <c r="AU497" s="227" t="s">
        <v>85</v>
      </c>
      <c r="AV497" s="10" t="s">
        <v>83</v>
      </c>
      <c r="AW497" s="10" t="s">
        <v>32</v>
      </c>
      <c r="AX497" s="10" t="s">
        <v>76</v>
      </c>
      <c r="AY497" s="227" t="s">
        <v>195</v>
      </c>
    </row>
    <row r="498" s="11" customFormat="1">
      <c r="A498" s="11"/>
      <c r="B498" s="228"/>
      <c r="C498" s="229"/>
      <c r="D498" s="213" t="s">
        <v>199</v>
      </c>
      <c r="E498" s="230" t="s">
        <v>1</v>
      </c>
      <c r="F498" s="231" t="s">
        <v>4939</v>
      </c>
      <c r="G498" s="229"/>
      <c r="H498" s="232">
        <v>25.536000000000001</v>
      </c>
      <c r="I498" s="233"/>
      <c r="J498" s="229"/>
      <c r="K498" s="229"/>
      <c r="L498" s="234"/>
      <c r="M498" s="235"/>
      <c r="N498" s="236"/>
      <c r="O498" s="236"/>
      <c r="P498" s="236"/>
      <c r="Q498" s="236"/>
      <c r="R498" s="236"/>
      <c r="S498" s="236"/>
      <c r="T498" s="237"/>
      <c r="U498" s="11"/>
      <c r="V498" s="11"/>
      <c r="W498" s="11"/>
      <c r="X498" s="11"/>
      <c r="Y498" s="11"/>
      <c r="Z498" s="11"/>
      <c r="AA498" s="11"/>
      <c r="AB498" s="11"/>
      <c r="AC498" s="11"/>
      <c r="AD498" s="11"/>
      <c r="AE498" s="11"/>
      <c r="AT498" s="238" t="s">
        <v>199</v>
      </c>
      <c r="AU498" s="238" t="s">
        <v>85</v>
      </c>
      <c r="AV498" s="11" t="s">
        <v>85</v>
      </c>
      <c r="AW498" s="11" t="s">
        <v>32</v>
      </c>
      <c r="AX498" s="11" t="s">
        <v>76</v>
      </c>
      <c r="AY498" s="238" t="s">
        <v>195</v>
      </c>
    </row>
    <row r="499" s="16" customFormat="1">
      <c r="A499" s="16"/>
      <c r="B499" s="298"/>
      <c r="C499" s="299"/>
      <c r="D499" s="213" t="s">
        <v>199</v>
      </c>
      <c r="E499" s="300" t="s">
        <v>1</v>
      </c>
      <c r="F499" s="301" t="s">
        <v>1498</v>
      </c>
      <c r="G499" s="299"/>
      <c r="H499" s="302">
        <v>30.408000000000001</v>
      </c>
      <c r="I499" s="303"/>
      <c r="J499" s="299"/>
      <c r="K499" s="299"/>
      <c r="L499" s="304"/>
      <c r="M499" s="305"/>
      <c r="N499" s="306"/>
      <c r="O499" s="306"/>
      <c r="P499" s="306"/>
      <c r="Q499" s="306"/>
      <c r="R499" s="306"/>
      <c r="S499" s="306"/>
      <c r="T499" s="307"/>
      <c r="U499" s="16"/>
      <c r="V499" s="16"/>
      <c r="W499" s="16"/>
      <c r="X499" s="16"/>
      <c r="Y499" s="16"/>
      <c r="Z499" s="16"/>
      <c r="AA499" s="16"/>
      <c r="AB499" s="16"/>
      <c r="AC499" s="16"/>
      <c r="AD499" s="16"/>
      <c r="AE499" s="16"/>
      <c r="AT499" s="308" t="s">
        <v>199</v>
      </c>
      <c r="AU499" s="308" t="s">
        <v>85</v>
      </c>
      <c r="AV499" s="16" t="s">
        <v>229</v>
      </c>
      <c r="AW499" s="16" t="s">
        <v>32</v>
      </c>
      <c r="AX499" s="16" t="s">
        <v>76</v>
      </c>
      <c r="AY499" s="308" t="s">
        <v>195</v>
      </c>
    </row>
    <row r="500" s="10" customFormat="1">
      <c r="A500" s="10"/>
      <c r="B500" s="218"/>
      <c r="C500" s="219"/>
      <c r="D500" s="213" t="s">
        <v>199</v>
      </c>
      <c r="E500" s="220" t="s">
        <v>1</v>
      </c>
      <c r="F500" s="221" t="s">
        <v>4930</v>
      </c>
      <c r="G500" s="219"/>
      <c r="H500" s="220" t="s">
        <v>1</v>
      </c>
      <c r="I500" s="222"/>
      <c r="J500" s="219"/>
      <c r="K500" s="219"/>
      <c r="L500" s="223"/>
      <c r="M500" s="224"/>
      <c r="N500" s="225"/>
      <c r="O500" s="225"/>
      <c r="P500" s="225"/>
      <c r="Q500" s="225"/>
      <c r="R500" s="225"/>
      <c r="S500" s="225"/>
      <c r="T500" s="226"/>
      <c r="U500" s="10"/>
      <c r="V500" s="10"/>
      <c r="W500" s="10"/>
      <c r="X500" s="10"/>
      <c r="Y500" s="10"/>
      <c r="Z500" s="10"/>
      <c r="AA500" s="10"/>
      <c r="AB500" s="10"/>
      <c r="AC500" s="10"/>
      <c r="AD500" s="10"/>
      <c r="AE500" s="10"/>
      <c r="AT500" s="227" t="s">
        <v>199</v>
      </c>
      <c r="AU500" s="227" t="s">
        <v>85</v>
      </c>
      <c r="AV500" s="10" t="s">
        <v>83</v>
      </c>
      <c r="AW500" s="10" t="s">
        <v>32</v>
      </c>
      <c r="AX500" s="10" t="s">
        <v>76</v>
      </c>
      <c r="AY500" s="227" t="s">
        <v>195</v>
      </c>
    </row>
    <row r="501" s="10" customFormat="1">
      <c r="A501" s="10"/>
      <c r="B501" s="218"/>
      <c r="C501" s="219"/>
      <c r="D501" s="213" t="s">
        <v>199</v>
      </c>
      <c r="E501" s="220" t="s">
        <v>1</v>
      </c>
      <c r="F501" s="221" t="s">
        <v>4931</v>
      </c>
      <c r="G501" s="219"/>
      <c r="H501" s="220" t="s">
        <v>1</v>
      </c>
      <c r="I501" s="222"/>
      <c r="J501" s="219"/>
      <c r="K501" s="219"/>
      <c r="L501" s="223"/>
      <c r="M501" s="224"/>
      <c r="N501" s="225"/>
      <c r="O501" s="225"/>
      <c r="P501" s="225"/>
      <c r="Q501" s="225"/>
      <c r="R501" s="225"/>
      <c r="S501" s="225"/>
      <c r="T501" s="226"/>
      <c r="U501" s="10"/>
      <c r="V501" s="10"/>
      <c r="W501" s="10"/>
      <c r="X501" s="10"/>
      <c r="Y501" s="10"/>
      <c r="Z501" s="10"/>
      <c r="AA501" s="10"/>
      <c r="AB501" s="10"/>
      <c r="AC501" s="10"/>
      <c r="AD501" s="10"/>
      <c r="AE501" s="10"/>
      <c r="AT501" s="227" t="s">
        <v>199</v>
      </c>
      <c r="AU501" s="227" t="s">
        <v>85</v>
      </c>
      <c r="AV501" s="10" t="s">
        <v>83</v>
      </c>
      <c r="AW501" s="10" t="s">
        <v>32</v>
      </c>
      <c r="AX501" s="10" t="s">
        <v>76</v>
      </c>
      <c r="AY501" s="227" t="s">
        <v>195</v>
      </c>
    </row>
    <row r="502" s="11" customFormat="1">
      <c r="A502" s="11"/>
      <c r="B502" s="228"/>
      <c r="C502" s="229"/>
      <c r="D502" s="213" t="s">
        <v>199</v>
      </c>
      <c r="E502" s="230" t="s">
        <v>1</v>
      </c>
      <c r="F502" s="231" t="s">
        <v>4940</v>
      </c>
      <c r="G502" s="229"/>
      <c r="H502" s="232">
        <v>91.296000000000006</v>
      </c>
      <c r="I502" s="233"/>
      <c r="J502" s="229"/>
      <c r="K502" s="229"/>
      <c r="L502" s="234"/>
      <c r="M502" s="235"/>
      <c r="N502" s="236"/>
      <c r="O502" s="236"/>
      <c r="P502" s="236"/>
      <c r="Q502" s="236"/>
      <c r="R502" s="236"/>
      <c r="S502" s="236"/>
      <c r="T502" s="237"/>
      <c r="U502" s="11"/>
      <c r="V502" s="11"/>
      <c r="W502" s="11"/>
      <c r="X502" s="11"/>
      <c r="Y502" s="11"/>
      <c r="Z502" s="11"/>
      <c r="AA502" s="11"/>
      <c r="AB502" s="11"/>
      <c r="AC502" s="11"/>
      <c r="AD502" s="11"/>
      <c r="AE502" s="11"/>
      <c r="AT502" s="238" t="s">
        <v>199</v>
      </c>
      <c r="AU502" s="238" t="s">
        <v>85</v>
      </c>
      <c r="AV502" s="11" t="s">
        <v>85</v>
      </c>
      <c r="AW502" s="11" t="s">
        <v>32</v>
      </c>
      <c r="AX502" s="11" t="s">
        <v>76</v>
      </c>
      <c r="AY502" s="238" t="s">
        <v>195</v>
      </c>
    </row>
    <row r="503" s="10" customFormat="1">
      <c r="A503" s="10"/>
      <c r="B503" s="218"/>
      <c r="C503" s="219"/>
      <c r="D503" s="213" t="s">
        <v>199</v>
      </c>
      <c r="E503" s="220" t="s">
        <v>1</v>
      </c>
      <c r="F503" s="221" t="s">
        <v>4933</v>
      </c>
      <c r="G503" s="219"/>
      <c r="H503" s="220" t="s">
        <v>1</v>
      </c>
      <c r="I503" s="222"/>
      <c r="J503" s="219"/>
      <c r="K503" s="219"/>
      <c r="L503" s="223"/>
      <c r="M503" s="224"/>
      <c r="N503" s="225"/>
      <c r="O503" s="225"/>
      <c r="P503" s="225"/>
      <c r="Q503" s="225"/>
      <c r="R503" s="225"/>
      <c r="S503" s="225"/>
      <c r="T503" s="226"/>
      <c r="U503" s="10"/>
      <c r="V503" s="10"/>
      <c r="W503" s="10"/>
      <c r="X503" s="10"/>
      <c r="Y503" s="10"/>
      <c r="Z503" s="10"/>
      <c r="AA503" s="10"/>
      <c r="AB503" s="10"/>
      <c r="AC503" s="10"/>
      <c r="AD503" s="10"/>
      <c r="AE503" s="10"/>
      <c r="AT503" s="227" t="s">
        <v>199</v>
      </c>
      <c r="AU503" s="227" t="s">
        <v>85</v>
      </c>
      <c r="AV503" s="10" t="s">
        <v>83</v>
      </c>
      <c r="AW503" s="10" t="s">
        <v>32</v>
      </c>
      <c r="AX503" s="10" t="s">
        <v>76</v>
      </c>
      <c r="AY503" s="227" t="s">
        <v>195</v>
      </c>
    </row>
    <row r="504" s="10" customFormat="1">
      <c r="A504" s="10"/>
      <c r="B504" s="218"/>
      <c r="C504" s="219"/>
      <c r="D504" s="213" t="s">
        <v>199</v>
      </c>
      <c r="E504" s="220" t="s">
        <v>1</v>
      </c>
      <c r="F504" s="221" t="s">
        <v>4931</v>
      </c>
      <c r="G504" s="219"/>
      <c r="H504" s="220" t="s">
        <v>1</v>
      </c>
      <c r="I504" s="222"/>
      <c r="J504" s="219"/>
      <c r="K504" s="219"/>
      <c r="L504" s="223"/>
      <c r="M504" s="224"/>
      <c r="N504" s="225"/>
      <c r="O504" s="225"/>
      <c r="P504" s="225"/>
      <c r="Q504" s="225"/>
      <c r="R504" s="225"/>
      <c r="S504" s="225"/>
      <c r="T504" s="226"/>
      <c r="U504" s="10"/>
      <c r="V504" s="10"/>
      <c r="W504" s="10"/>
      <c r="X504" s="10"/>
      <c r="Y504" s="10"/>
      <c r="Z504" s="10"/>
      <c r="AA504" s="10"/>
      <c r="AB504" s="10"/>
      <c r="AC504" s="10"/>
      <c r="AD504" s="10"/>
      <c r="AE504" s="10"/>
      <c r="AT504" s="227" t="s">
        <v>199</v>
      </c>
      <c r="AU504" s="227" t="s">
        <v>85</v>
      </c>
      <c r="AV504" s="10" t="s">
        <v>83</v>
      </c>
      <c r="AW504" s="10" t="s">
        <v>32</v>
      </c>
      <c r="AX504" s="10" t="s">
        <v>76</v>
      </c>
      <c r="AY504" s="227" t="s">
        <v>195</v>
      </c>
    </row>
    <row r="505" s="11" customFormat="1">
      <c r="A505" s="11"/>
      <c r="B505" s="228"/>
      <c r="C505" s="229"/>
      <c r="D505" s="213" t="s">
        <v>199</v>
      </c>
      <c r="E505" s="230" t="s">
        <v>1</v>
      </c>
      <c r="F505" s="231" t="s">
        <v>4941</v>
      </c>
      <c r="G505" s="229"/>
      <c r="H505" s="232">
        <v>1.6319999999999999</v>
      </c>
      <c r="I505" s="233"/>
      <c r="J505" s="229"/>
      <c r="K505" s="229"/>
      <c r="L505" s="234"/>
      <c r="M505" s="235"/>
      <c r="N505" s="236"/>
      <c r="O505" s="236"/>
      <c r="P505" s="236"/>
      <c r="Q505" s="236"/>
      <c r="R505" s="236"/>
      <c r="S505" s="236"/>
      <c r="T505" s="237"/>
      <c r="U505" s="11"/>
      <c r="V505" s="11"/>
      <c r="W505" s="11"/>
      <c r="X505" s="11"/>
      <c r="Y505" s="11"/>
      <c r="Z505" s="11"/>
      <c r="AA505" s="11"/>
      <c r="AB505" s="11"/>
      <c r="AC505" s="11"/>
      <c r="AD505" s="11"/>
      <c r="AE505" s="11"/>
      <c r="AT505" s="238" t="s">
        <v>199</v>
      </c>
      <c r="AU505" s="238" t="s">
        <v>85</v>
      </c>
      <c r="AV505" s="11" t="s">
        <v>85</v>
      </c>
      <c r="AW505" s="11" t="s">
        <v>32</v>
      </c>
      <c r="AX505" s="11" t="s">
        <v>76</v>
      </c>
      <c r="AY505" s="238" t="s">
        <v>195</v>
      </c>
    </row>
    <row r="506" s="16" customFormat="1">
      <c r="A506" s="16"/>
      <c r="B506" s="298"/>
      <c r="C506" s="299"/>
      <c r="D506" s="213" t="s">
        <v>199</v>
      </c>
      <c r="E506" s="300" t="s">
        <v>1</v>
      </c>
      <c r="F506" s="301" t="s">
        <v>1498</v>
      </c>
      <c r="G506" s="299"/>
      <c r="H506" s="302">
        <v>92.928000000000011</v>
      </c>
      <c r="I506" s="303"/>
      <c r="J506" s="299"/>
      <c r="K506" s="299"/>
      <c r="L506" s="304"/>
      <c r="M506" s="305"/>
      <c r="N506" s="306"/>
      <c r="O506" s="306"/>
      <c r="P506" s="306"/>
      <c r="Q506" s="306"/>
      <c r="R506" s="306"/>
      <c r="S506" s="306"/>
      <c r="T506" s="307"/>
      <c r="U506" s="16"/>
      <c r="V506" s="16"/>
      <c r="W506" s="16"/>
      <c r="X506" s="16"/>
      <c r="Y506" s="16"/>
      <c r="Z506" s="16"/>
      <c r="AA506" s="16"/>
      <c r="AB506" s="16"/>
      <c r="AC506" s="16"/>
      <c r="AD506" s="16"/>
      <c r="AE506" s="16"/>
      <c r="AT506" s="308" t="s">
        <v>199</v>
      </c>
      <c r="AU506" s="308" t="s">
        <v>85</v>
      </c>
      <c r="AV506" s="16" t="s">
        <v>229</v>
      </c>
      <c r="AW506" s="16" t="s">
        <v>32</v>
      </c>
      <c r="AX506" s="16" t="s">
        <v>76</v>
      </c>
      <c r="AY506" s="308" t="s">
        <v>195</v>
      </c>
    </row>
    <row r="507" s="11" customFormat="1">
      <c r="A507" s="11"/>
      <c r="B507" s="228"/>
      <c r="C507" s="229"/>
      <c r="D507" s="213" t="s">
        <v>199</v>
      </c>
      <c r="E507" s="230" t="s">
        <v>1</v>
      </c>
      <c r="F507" s="231" t="s">
        <v>4942</v>
      </c>
      <c r="G507" s="229"/>
      <c r="H507" s="232">
        <v>228.834</v>
      </c>
      <c r="I507" s="233"/>
      <c r="J507" s="229"/>
      <c r="K507" s="229"/>
      <c r="L507" s="234"/>
      <c r="M507" s="235"/>
      <c r="N507" s="236"/>
      <c r="O507" s="236"/>
      <c r="P507" s="236"/>
      <c r="Q507" s="236"/>
      <c r="R507" s="236"/>
      <c r="S507" s="236"/>
      <c r="T507" s="237"/>
      <c r="U507" s="11"/>
      <c r="V507" s="11"/>
      <c r="W507" s="11"/>
      <c r="X507" s="11"/>
      <c r="Y507" s="11"/>
      <c r="Z507" s="11"/>
      <c r="AA507" s="11"/>
      <c r="AB507" s="11"/>
      <c r="AC507" s="11"/>
      <c r="AD507" s="11"/>
      <c r="AE507" s="11"/>
      <c r="AT507" s="238" t="s">
        <v>199</v>
      </c>
      <c r="AU507" s="238" t="s">
        <v>85</v>
      </c>
      <c r="AV507" s="11" t="s">
        <v>85</v>
      </c>
      <c r="AW507" s="11" t="s">
        <v>32</v>
      </c>
      <c r="AX507" s="11" t="s">
        <v>83</v>
      </c>
      <c r="AY507" s="238" t="s">
        <v>195</v>
      </c>
    </row>
    <row r="508" s="2" customFormat="1" ht="24.15" customHeight="1">
      <c r="A508" s="39"/>
      <c r="B508" s="40"/>
      <c r="C508" s="200" t="s">
        <v>432</v>
      </c>
      <c r="D508" s="200" t="s">
        <v>191</v>
      </c>
      <c r="E508" s="201" t="s">
        <v>1693</v>
      </c>
      <c r="F508" s="202" t="s">
        <v>1694</v>
      </c>
      <c r="G508" s="203" t="s">
        <v>1237</v>
      </c>
      <c r="H508" s="204">
        <v>133.618</v>
      </c>
      <c r="I508" s="205"/>
      <c r="J508" s="206">
        <f>ROUND(I508*H508,2)</f>
        <v>0</v>
      </c>
      <c r="K508" s="202" t="s">
        <v>1412</v>
      </c>
      <c r="L508" s="45"/>
      <c r="M508" s="207" t="s">
        <v>1</v>
      </c>
      <c r="N508" s="208" t="s">
        <v>41</v>
      </c>
      <c r="O508" s="92"/>
      <c r="P508" s="209">
        <f>O508*H508</f>
        <v>0</v>
      </c>
      <c r="Q508" s="209">
        <v>0</v>
      </c>
      <c r="R508" s="209">
        <f>Q508*H508</f>
        <v>0</v>
      </c>
      <c r="S508" s="209">
        <v>0</v>
      </c>
      <c r="T508" s="210">
        <f>S508*H508</f>
        <v>0</v>
      </c>
      <c r="U508" s="39"/>
      <c r="V508" s="39"/>
      <c r="W508" s="39"/>
      <c r="X508" s="39"/>
      <c r="Y508" s="39"/>
      <c r="Z508" s="39"/>
      <c r="AA508" s="39"/>
      <c r="AB508" s="39"/>
      <c r="AC508" s="39"/>
      <c r="AD508" s="39"/>
      <c r="AE508" s="39"/>
      <c r="AR508" s="211" t="s">
        <v>234</v>
      </c>
      <c r="AT508" s="211" t="s">
        <v>191</v>
      </c>
      <c r="AU508" s="211" t="s">
        <v>85</v>
      </c>
      <c r="AY508" s="18" t="s">
        <v>195</v>
      </c>
      <c r="BE508" s="212">
        <f>IF(N508="základní",J508,0)</f>
        <v>0</v>
      </c>
      <c r="BF508" s="212">
        <f>IF(N508="snížená",J508,0)</f>
        <v>0</v>
      </c>
      <c r="BG508" s="212">
        <f>IF(N508="zákl. přenesená",J508,0)</f>
        <v>0</v>
      </c>
      <c r="BH508" s="212">
        <f>IF(N508="sníž. přenesená",J508,0)</f>
        <v>0</v>
      </c>
      <c r="BI508" s="212">
        <f>IF(N508="nulová",J508,0)</f>
        <v>0</v>
      </c>
      <c r="BJ508" s="18" t="s">
        <v>83</v>
      </c>
      <c r="BK508" s="212">
        <f>ROUND(I508*H508,2)</f>
        <v>0</v>
      </c>
      <c r="BL508" s="18" t="s">
        <v>234</v>
      </c>
      <c r="BM508" s="211" t="s">
        <v>4943</v>
      </c>
    </row>
    <row r="509" s="10" customFormat="1">
      <c r="A509" s="10"/>
      <c r="B509" s="218"/>
      <c r="C509" s="219"/>
      <c r="D509" s="213" t="s">
        <v>199</v>
      </c>
      <c r="E509" s="220" t="s">
        <v>1</v>
      </c>
      <c r="F509" s="221" t="s">
        <v>4737</v>
      </c>
      <c r="G509" s="219"/>
      <c r="H509" s="220" t="s">
        <v>1</v>
      </c>
      <c r="I509" s="222"/>
      <c r="J509" s="219"/>
      <c r="K509" s="219"/>
      <c r="L509" s="223"/>
      <c r="M509" s="224"/>
      <c r="N509" s="225"/>
      <c r="O509" s="225"/>
      <c r="P509" s="225"/>
      <c r="Q509" s="225"/>
      <c r="R509" s="225"/>
      <c r="S509" s="225"/>
      <c r="T509" s="226"/>
      <c r="U509" s="10"/>
      <c r="V509" s="10"/>
      <c r="W509" s="10"/>
      <c r="X509" s="10"/>
      <c r="Y509" s="10"/>
      <c r="Z509" s="10"/>
      <c r="AA509" s="10"/>
      <c r="AB509" s="10"/>
      <c r="AC509" s="10"/>
      <c r="AD509" s="10"/>
      <c r="AE509" s="10"/>
      <c r="AT509" s="227" t="s">
        <v>199</v>
      </c>
      <c r="AU509" s="227" t="s">
        <v>85</v>
      </c>
      <c r="AV509" s="10" t="s">
        <v>83</v>
      </c>
      <c r="AW509" s="10" t="s">
        <v>32</v>
      </c>
      <c r="AX509" s="10" t="s">
        <v>76</v>
      </c>
      <c r="AY509" s="227" t="s">
        <v>195</v>
      </c>
    </row>
    <row r="510" s="10" customFormat="1">
      <c r="A510" s="10"/>
      <c r="B510" s="218"/>
      <c r="C510" s="219"/>
      <c r="D510" s="213" t="s">
        <v>199</v>
      </c>
      <c r="E510" s="220" t="s">
        <v>1</v>
      </c>
      <c r="F510" s="221" t="s">
        <v>4214</v>
      </c>
      <c r="G510" s="219"/>
      <c r="H510" s="220" t="s">
        <v>1</v>
      </c>
      <c r="I510" s="222"/>
      <c r="J510" s="219"/>
      <c r="K510" s="219"/>
      <c r="L510" s="223"/>
      <c r="M510" s="224"/>
      <c r="N510" s="225"/>
      <c r="O510" s="225"/>
      <c r="P510" s="225"/>
      <c r="Q510" s="225"/>
      <c r="R510" s="225"/>
      <c r="S510" s="225"/>
      <c r="T510" s="226"/>
      <c r="U510" s="10"/>
      <c r="V510" s="10"/>
      <c r="W510" s="10"/>
      <c r="X510" s="10"/>
      <c r="Y510" s="10"/>
      <c r="Z510" s="10"/>
      <c r="AA510" s="10"/>
      <c r="AB510" s="10"/>
      <c r="AC510" s="10"/>
      <c r="AD510" s="10"/>
      <c r="AE510" s="10"/>
      <c r="AT510" s="227" t="s">
        <v>199</v>
      </c>
      <c r="AU510" s="227" t="s">
        <v>85</v>
      </c>
      <c r="AV510" s="10" t="s">
        <v>83</v>
      </c>
      <c r="AW510" s="10" t="s">
        <v>32</v>
      </c>
      <c r="AX510" s="10" t="s">
        <v>76</v>
      </c>
      <c r="AY510" s="227" t="s">
        <v>195</v>
      </c>
    </row>
    <row r="511" s="10" customFormat="1">
      <c r="A511" s="10"/>
      <c r="B511" s="218"/>
      <c r="C511" s="219"/>
      <c r="D511" s="213" t="s">
        <v>199</v>
      </c>
      <c r="E511" s="220" t="s">
        <v>1</v>
      </c>
      <c r="F511" s="221" t="s">
        <v>4807</v>
      </c>
      <c r="G511" s="219"/>
      <c r="H511" s="220" t="s">
        <v>1</v>
      </c>
      <c r="I511" s="222"/>
      <c r="J511" s="219"/>
      <c r="K511" s="219"/>
      <c r="L511" s="223"/>
      <c r="M511" s="224"/>
      <c r="N511" s="225"/>
      <c r="O511" s="225"/>
      <c r="P511" s="225"/>
      <c r="Q511" s="225"/>
      <c r="R511" s="225"/>
      <c r="S511" s="225"/>
      <c r="T511" s="226"/>
      <c r="U511" s="10"/>
      <c r="V511" s="10"/>
      <c r="W511" s="10"/>
      <c r="X511" s="10"/>
      <c r="Y511" s="10"/>
      <c r="Z511" s="10"/>
      <c r="AA511" s="10"/>
      <c r="AB511" s="10"/>
      <c r="AC511" s="10"/>
      <c r="AD511" s="10"/>
      <c r="AE511" s="10"/>
      <c r="AT511" s="227" t="s">
        <v>199</v>
      </c>
      <c r="AU511" s="227" t="s">
        <v>85</v>
      </c>
      <c r="AV511" s="10" t="s">
        <v>83</v>
      </c>
      <c r="AW511" s="10" t="s">
        <v>32</v>
      </c>
      <c r="AX511" s="10" t="s">
        <v>76</v>
      </c>
      <c r="AY511" s="227" t="s">
        <v>195</v>
      </c>
    </row>
    <row r="512" s="11" customFormat="1">
      <c r="A512" s="11"/>
      <c r="B512" s="228"/>
      <c r="C512" s="229"/>
      <c r="D512" s="213" t="s">
        <v>199</v>
      </c>
      <c r="E512" s="230" t="s">
        <v>1</v>
      </c>
      <c r="F512" s="231" t="s">
        <v>4944</v>
      </c>
      <c r="G512" s="229"/>
      <c r="H512" s="232">
        <v>45.313000000000002</v>
      </c>
      <c r="I512" s="233"/>
      <c r="J512" s="229"/>
      <c r="K512" s="229"/>
      <c r="L512" s="234"/>
      <c r="M512" s="235"/>
      <c r="N512" s="236"/>
      <c r="O512" s="236"/>
      <c r="P512" s="236"/>
      <c r="Q512" s="236"/>
      <c r="R512" s="236"/>
      <c r="S512" s="236"/>
      <c r="T512" s="237"/>
      <c r="U512" s="11"/>
      <c r="V512" s="11"/>
      <c r="W512" s="11"/>
      <c r="X512" s="11"/>
      <c r="Y512" s="11"/>
      <c r="Z512" s="11"/>
      <c r="AA512" s="11"/>
      <c r="AB512" s="11"/>
      <c r="AC512" s="11"/>
      <c r="AD512" s="11"/>
      <c r="AE512" s="11"/>
      <c r="AT512" s="238" t="s">
        <v>199</v>
      </c>
      <c r="AU512" s="238" t="s">
        <v>85</v>
      </c>
      <c r="AV512" s="11" t="s">
        <v>85</v>
      </c>
      <c r="AW512" s="11" t="s">
        <v>32</v>
      </c>
      <c r="AX512" s="11" t="s">
        <v>76</v>
      </c>
      <c r="AY512" s="238" t="s">
        <v>195</v>
      </c>
    </row>
    <row r="513" s="10" customFormat="1">
      <c r="A513" s="10"/>
      <c r="B513" s="218"/>
      <c r="C513" s="219"/>
      <c r="D513" s="213" t="s">
        <v>199</v>
      </c>
      <c r="E513" s="220" t="s">
        <v>1</v>
      </c>
      <c r="F513" s="221" t="s">
        <v>4805</v>
      </c>
      <c r="G513" s="219"/>
      <c r="H513" s="220" t="s">
        <v>1</v>
      </c>
      <c r="I513" s="222"/>
      <c r="J513" s="219"/>
      <c r="K513" s="219"/>
      <c r="L513" s="223"/>
      <c r="M513" s="224"/>
      <c r="N513" s="225"/>
      <c r="O513" s="225"/>
      <c r="P513" s="225"/>
      <c r="Q513" s="225"/>
      <c r="R513" s="225"/>
      <c r="S513" s="225"/>
      <c r="T513" s="226"/>
      <c r="U513" s="10"/>
      <c r="V513" s="10"/>
      <c r="W513" s="10"/>
      <c r="X513" s="10"/>
      <c r="Y513" s="10"/>
      <c r="Z513" s="10"/>
      <c r="AA513" s="10"/>
      <c r="AB513" s="10"/>
      <c r="AC513" s="10"/>
      <c r="AD513" s="10"/>
      <c r="AE513" s="10"/>
      <c r="AT513" s="227" t="s">
        <v>199</v>
      </c>
      <c r="AU513" s="227" t="s">
        <v>85</v>
      </c>
      <c r="AV513" s="10" t="s">
        <v>83</v>
      </c>
      <c r="AW513" s="10" t="s">
        <v>32</v>
      </c>
      <c r="AX513" s="10" t="s">
        <v>76</v>
      </c>
      <c r="AY513" s="227" t="s">
        <v>195</v>
      </c>
    </row>
    <row r="514" s="11" customFormat="1">
      <c r="A514" s="11"/>
      <c r="B514" s="228"/>
      <c r="C514" s="229"/>
      <c r="D514" s="213" t="s">
        <v>199</v>
      </c>
      <c r="E514" s="230" t="s">
        <v>1</v>
      </c>
      <c r="F514" s="231" t="s">
        <v>4945</v>
      </c>
      <c r="G514" s="229"/>
      <c r="H514" s="232">
        <v>63.247</v>
      </c>
      <c r="I514" s="233"/>
      <c r="J514" s="229"/>
      <c r="K514" s="229"/>
      <c r="L514" s="234"/>
      <c r="M514" s="235"/>
      <c r="N514" s="236"/>
      <c r="O514" s="236"/>
      <c r="P514" s="236"/>
      <c r="Q514" s="236"/>
      <c r="R514" s="236"/>
      <c r="S514" s="236"/>
      <c r="T514" s="237"/>
      <c r="U514" s="11"/>
      <c r="V514" s="11"/>
      <c r="W514" s="11"/>
      <c r="X514" s="11"/>
      <c r="Y514" s="11"/>
      <c r="Z514" s="11"/>
      <c r="AA514" s="11"/>
      <c r="AB514" s="11"/>
      <c r="AC514" s="11"/>
      <c r="AD514" s="11"/>
      <c r="AE514" s="11"/>
      <c r="AT514" s="238" t="s">
        <v>199</v>
      </c>
      <c r="AU514" s="238" t="s">
        <v>85</v>
      </c>
      <c r="AV514" s="11" t="s">
        <v>85</v>
      </c>
      <c r="AW514" s="11" t="s">
        <v>32</v>
      </c>
      <c r="AX514" s="11" t="s">
        <v>76</v>
      </c>
      <c r="AY514" s="238" t="s">
        <v>195</v>
      </c>
    </row>
    <row r="515" s="10" customFormat="1">
      <c r="A515" s="10"/>
      <c r="B515" s="218"/>
      <c r="C515" s="219"/>
      <c r="D515" s="213" t="s">
        <v>199</v>
      </c>
      <c r="E515" s="220" t="s">
        <v>1</v>
      </c>
      <c r="F515" s="221" t="s">
        <v>4805</v>
      </c>
      <c r="G515" s="219"/>
      <c r="H515" s="220" t="s">
        <v>1</v>
      </c>
      <c r="I515" s="222"/>
      <c r="J515" s="219"/>
      <c r="K515" s="219"/>
      <c r="L515" s="223"/>
      <c r="M515" s="224"/>
      <c r="N515" s="225"/>
      <c r="O515" s="225"/>
      <c r="P515" s="225"/>
      <c r="Q515" s="225"/>
      <c r="R515" s="225"/>
      <c r="S515" s="225"/>
      <c r="T515" s="226"/>
      <c r="U515" s="10"/>
      <c r="V515" s="10"/>
      <c r="W515" s="10"/>
      <c r="X515" s="10"/>
      <c r="Y515" s="10"/>
      <c r="Z515" s="10"/>
      <c r="AA515" s="10"/>
      <c r="AB515" s="10"/>
      <c r="AC515" s="10"/>
      <c r="AD515" s="10"/>
      <c r="AE515" s="10"/>
      <c r="AT515" s="227" t="s">
        <v>199</v>
      </c>
      <c r="AU515" s="227" t="s">
        <v>85</v>
      </c>
      <c r="AV515" s="10" t="s">
        <v>83</v>
      </c>
      <c r="AW515" s="10" t="s">
        <v>32</v>
      </c>
      <c r="AX515" s="10" t="s">
        <v>76</v>
      </c>
      <c r="AY515" s="227" t="s">
        <v>195</v>
      </c>
    </row>
    <row r="516" s="11" customFormat="1">
      <c r="A516" s="11"/>
      <c r="B516" s="228"/>
      <c r="C516" s="229"/>
      <c r="D516" s="213" t="s">
        <v>199</v>
      </c>
      <c r="E516" s="230" t="s">
        <v>1</v>
      </c>
      <c r="F516" s="231" t="s">
        <v>4946</v>
      </c>
      <c r="G516" s="229"/>
      <c r="H516" s="232">
        <v>3.5179999999999998</v>
      </c>
      <c r="I516" s="233"/>
      <c r="J516" s="229"/>
      <c r="K516" s="229"/>
      <c r="L516" s="234"/>
      <c r="M516" s="235"/>
      <c r="N516" s="236"/>
      <c r="O516" s="236"/>
      <c r="P516" s="236"/>
      <c r="Q516" s="236"/>
      <c r="R516" s="236"/>
      <c r="S516" s="236"/>
      <c r="T516" s="237"/>
      <c r="U516" s="11"/>
      <c r="V516" s="11"/>
      <c r="W516" s="11"/>
      <c r="X516" s="11"/>
      <c r="Y516" s="11"/>
      <c r="Z516" s="11"/>
      <c r="AA516" s="11"/>
      <c r="AB516" s="11"/>
      <c r="AC516" s="11"/>
      <c r="AD516" s="11"/>
      <c r="AE516" s="11"/>
      <c r="AT516" s="238" t="s">
        <v>199</v>
      </c>
      <c r="AU516" s="238" t="s">
        <v>85</v>
      </c>
      <c r="AV516" s="11" t="s">
        <v>85</v>
      </c>
      <c r="AW516" s="11" t="s">
        <v>32</v>
      </c>
      <c r="AX516" s="11" t="s">
        <v>76</v>
      </c>
      <c r="AY516" s="238" t="s">
        <v>195</v>
      </c>
    </row>
    <row r="517" s="10" customFormat="1">
      <c r="A517" s="10"/>
      <c r="B517" s="218"/>
      <c r="C517" s="219"/>
      <c r="D517" s="213" t="s">
        <v>199</v>
      </c>
      <c r="E517" s="220" t="s">
        <v>1</v>
      </c>
      <c r="F517" s="221" t="s">
        <v>4802</v>
      </c>
      <c r="G517" s="219"/>
      <c r="H517" s="220" t="s">
        <v>1</v>
      </c>
      <c r="I517" s="222"/>
      <c r="J517" s="219"/>
      <c r="K517" s="219"/>
      <c r="L517" s="223"/>
      <c r="M517" s="224"/>
      <c r="N517" s="225"/>
      <c r="O517" s="225"/>
      <c r="P517" s="225"/>
      <c r="Q517" s="225"/>
      <c r="R517" s="225"/>
      <c r="S517" s="225"/>
      <c r="T517" s="226"/>
      <c r="U517" s="10"/>
      <c r="V517" s="10"/>
      <c r="W517" s="10"/>
      <c r="X517" s="10"/>
      <c r="Y517" s="10"/>
      <c r="Z517" s="10"/>
      <c r="AA517" s="10"/>
      <c r="AB517" s="10"/>
      <c r="AC517" s="10"/>
      <c r="AD517" s="10"/>
      <c r="AE517" s="10"/>
      <c r="AT517" s="227" t="s">
        <v>199</v>
      </c>
      <c r="AU517" s="227" t="s">
        <v>85</v>
      </c>
      <c r="AV517" s="10" t="s">
        <v>83</v>
      </c>
      <c r="AW517" s="10" t="s">
        <v>32</v>
      </c>
      <c r="AX517" s="10" t="s">
        <v>76</v>
      </c>
      <c r="AY517" s="227" t="s">
        <v>195</v>
      </c>
    </row>
    <row r="518" s="11" customFormat="1">
      <c r="A518" s="11"/>
      <c r="B518" s="228"/>
      <c r="C518" s="229"/>
      <c r="D518" s="213" t="s">
        <v>199</v>
      </c>
      <c r="E518" s="230" t="s">
        <v>1</v>
      </c>
      <c r="F518" s="231" t="s">
        <v>4947</v>
      </c>
      <c r="G518" s="229"/>
      <c r="H518" s="232">
        <v>23.940000000000001</v>
      </c>
      <c r="I518" s="233"/>
      <c r="J518" s="229"/>
      <c r="K518" s="229"/>
      <c r="L518" s="234"/>
      <c r="M518" s="235"/>
      <c r="N518" s="236"/>
      <c r="O518" s="236"/>
      <c r="P518" s="236"/>
      <c r="Q518" s="236"/>
      <c r="R518" s="236"/>
      <c r="S518" s="236"/>
      <c r="T518" s="237"/>
      <c r="U518" s="11"/>
      <c r="V518" s="11"/>
      <c r="W518" s="11"/>
      <c r="X518" s="11"/>
      <c r="Y518" s="11"/>
      <c r="Z518" s="11"/>
      <c r="AA518" s="11"/>
      <c r="AB518" s="11"/>
      <c r="AC518" s="11"/>
      <c r="AD518" s="11"/>
      <c r="AE518" s="11"/>
      <c r="AT518" s="238" t="s">
        <v>199</v>
      </c>
      <c r="AU518" s="238" t="s">
        <v>85</v>
      </c>
      <c r="AV518" s="11" t="s">
        <v>85</v>
      </c>
      <c r="AW518" s="11" t="s">
        <v>32</v>
      </c>
      <c r="AX518" s="11" t="s">
        <v>76</v>
      </c>
      <c r="AY518" s="238" t="s">
        <v>195</v>
      </c>
    </row>
    <row r="519" s="16" customFormat="1">
      <c r="A519" s="16"/>
      <c r="B519" s="298"/>
      <c r="C519" s="299"/>
      <c r="D519" s="213" t="s">
        <v>199</v>
      </c>
      <c r="E519" s="300" t="s">
        <v>1</v>
      </c>
      <c r="F519" s="301" t="s">
        <v>1498</v>
      </c>
      <c r="G519" s="299"/>
      <c r="H519" s="302">
        <v>136.018</v>
      </c>
      <c r="I519" s="303"/>
      <c r="J519" s="299"/>
      <c r="K519" s="299"/>
      <c r="L519" s="304"/>
      <c r="M519" s="305"/>
      <c r="N519" s="306"/>
      <c r="O519" s="306"/>
      <c r="P519" s="306"/>
      <c r="Q519" s="306"/>
      <c r="R519" s="306"/>
      <c r="S519" s="306"/>
      <c r="T519" s="307"/>
      <c r="U519" s="16"/>
      <c r="V519" s="16"/>
      <c r="W519" s="16"/>
      <c r="X519" s="16"/>
      <c r="Y519" s="16"/>
      <c r="Z519" s="16"/>
      <c r="AA519" s="16"/>
      <c r="AB519" s="16"/>
      <c r="AC519" s="16"/>
      <c r="AD519" s="16"/>
      <c r="AE519" s="16"/>
      <c r="AT519" s="308" t="s">
        <v>199</v>
      </c>
      <c r="AU519" s="308" t="s">
        <v>85</v>
      </c>
      <c r="AV519" s="16" t="s">
        <v>229</v>
      </c>
      <c r="AW519" s="16" t="s">
        <v>32</v>
      </c>
      <c r="AX519" s="16" t="s">
        <v>76</v>
      </c>
      <c r="AY519" s="308" t="s">
        <v>195</v>
      </c>
    </row>
    <row r="520" s="10" customFormat="1">
      <c r="A520" s="10"/>
      <c r="B520" s="218"/>
      <c r="C520" s="219"/>
      <c r="D520" s="213" t="s">
        <v>199</v>
      </c>
      <c r="E520" s="220" t="s">
        <v>1</v>
      </c>
      <c r="F520" s="221" t="s">
        <v>4223</v>
      </c>
      <c r="G520" s="219"/>
      <c r="H520" s="220" t="s">
        <v>1</v>
      </c>
      <c r="I520" s="222"/>
      <c r="J520" s="219"/>
      <c r="K520" s="219"/>
      <c r="L520" s="223"/>
      <c r="M520" s="224"/>
      <c r="N520" s="225"/>
      <c r="O520" s="225"/>
      <c r="P520" s="225"/>
      <c r="Q520" s="225"/>
      <c r="R520" s="225"/>
      <c r="S520" s="225"/>
      <c r="T520" s="226"/>
      <c r="U520" s="10"/>
      <c r="V520" s="10"/>
      <c r="W520" s="10"/>
      <c r="X520" s="10"/>
      <c r="Y520" s="10"/>
      <c r="Z520" s="10"/>
      <c r="AA520" s="10"/>
      <c r="AB520" s="10"/>
      <c r="AC520" s="10"/>
      <c r="AD520" s="10"/>
      <c r="AE520" s="10"/>
      <c r="AT520" s="227" t="s">
        <v>199</v>
      </c>
      <c r="AU520" s="227" t="s">
        <v>85</v>
      </c>
      <c r="AV520" s="10" t="s">
        <v>83</v>
      </c>
      <c r="AW520" s="10" t="s">
        <v>32</v>
      </c>
      <c r="AX520" s="10" t="s">
        <v>76</v>
      </c>
      <c r="AY520" s="227" t="s">
        <v>195</v>
      </c>
    </row>
    <row r="521" s="10" customFormat="1">
      <c r="A521" s="10"/>
      <c r="B521" s="218"/>
      <c r="C521" s="219"/>
      <c r="D521" s="213" t="s">
        <v>199</v>
      </c>
      <c r="E521" s="220" t="s">
        <v>1</v>
      </c>
      <c r="F521" s="221" t="s">
        <v>4807</v>
      </c>
      <c r="G521" s="219"/>
      <c r="H521" s="220" t="s">
        <v>1</v>
      </c>
      <c r="I521" s="222"/>
      <c r="J521" s="219"/>
      <c r="K521" s="219"/>
      <c r="L521" s="223"/>
      <c r="M521" s="224"/>
      <c r="N521" s="225"/>
      <c r="O521" s="225"/>
      <c r="P521" s="225"/>
      <c r="Q521" s="225"/>
      <c r="R521" s="225"/>
      <c r="S521" s="225"/>
      <c r="T521" s="226"/>
      <c r="U521" s="10"/>
      <c r="V521" s="10"/>
      <c r="W521" s="10"/>
      <c r="X521" s="10"/>
      <c r="Y521" s="10"/>
      <c r="Z521" s="10"/>
      <c r="AA521" s="10"/>
      <c r="AB521" s="10"/>
      <c r="AC521" s="10"/>
      <c r="AD521" s="10"/>
      <c r="AE521" s="10"/>
      <c r="AT521" s="227" t="s">
        <v>199</v>
      </c>
      <c r="AU521" s="227" t="s">
        <v>85</v>
      </c>
      <c r="AV521" s="10" t="s">
        <v>83</v>
      </c>
      <c r="AW521" s="10" t="s">
        <v>32</v>
      </c>
      <c r="AX521" s="10" t="s">
        <v>76</v>
      </c>
      <c r="AY521" s="227" t="s">
        <v>195</v>
      </c>
    </row>
    <row r="522" s="11" customFormat="1">
      <c r="A522" s="11"/>
      <c r="B522" s="228"/>
      <c r="C522" s="229"/>
      <c r="D522" s="213" t="s">
        <v>199</v>
      </c>
      <c r="E522" s="230" t="s">
        <v>1</v>
      </c>
      <c r="F522" s="231" t="s">
        <v>4948</v>
      </c>
      <c r="G522" s="229"/>
      <c r="H522" s="232">
        <v>-0.875</v>
      </c>
      <c r="I522" s="233"/>
      <c r="J522" s="229"/>
      <c r="K522" s="229"/>
      <c r="L522" s="234"/>
      <c r="M522" s="235"/>
      <c r="N522" s="236"/>
      <c r="O522" s="236"/>
      <c r="P522" s="236"/>
      <c r="Q522" s="236"/>
      <c r="R522" s="236"/>
      <c r="S522" s="236"/>
      <c r="T522" s="237"/>
      <c r="U522" s="11"/>
      <c r="V522" s="11"/>
      <c r="W522" s="11"/>
      <c r="X522" s="11"/>
      <c r="Y522" s="11"/>
      <c r="Z522" s="11"/>
      <c r="AA522" s="11"/>
      <c r="AB522" s="11"/>
      <c r="AC522" s="11"/>
      <c r="AD522" s="11"/>
      <c r="AE522" s="11"/>
      <c r="AT522" s="238" t="s">
        <v>199</v>
      </c>
      <c r="AU522" s="238" t="s">
        <v>85</v>
      </c>
      <c r="AV522" s="11" t="s">
        <v>85</v>
      </c>
      <c r="AW522" s="11" t="s">
        <v>32</v>
      </c>
      <c r="AX522" s="11" t="s">
        <v>76</v>
      </c>
      <c r="AY522" s="238" t="s">
        <v>195</v>
      </c>
    </row>
    <row r="523" s="10" customFormat="1">
      <c r="A523" s="10"/>
      <c r="B523" s="218"/>
      <c r="C523" s="219"/>
      <c r="D523" s="213" t="s">
        <v>199</v>
      </c>
      <c r="E523" s="220" t="s">
        <v>1</v>
      </c>
      <c r="F523" s="221" t="s">
        <v>4801</v>
      </c>
      <c r="G523" s="219"/>
      <c r="H523" s="220" t="s">
        <v>1</v>
      </c>
      <c r="I523" s="222"/>
      <c r="J523" s="219"/>
      <c r="K523" s="219"/>
      <c r="L523" s="223"/>
      <c r="M523" s="224"/>
      <c r="N523" s="225"/>
      <c r="O523" s="225"/>
      <c r="P523" s="225"/>
      <c r="Q523" s="225"/>
      <c r="R523" s="225"/>
      <c r="S523" s="225"/>
      <c r="T523" s="226"/>
      <c r="U523" s="10"/>
      <c r="V523" s="10"/>
      <c r="W523" s="10"/>
      <c r="X523" s="10"/>
      <c r="Y523" s="10"/>
      <c r="Z523" s="10"/>
      <c r="AA523" s="10"/>
      <c r="AB523" s="10"/>
      <c r="AC523" s="10"/>
      <c r="AD523" s="10"/>
      <c r="AE523" s="10"/>
      <c r="AT523" s="227" t="s">
        <v>199</v>
      </c>
      <c r="AU523" s="227" t="s">
        <v>85</v>
      </c>
      <c r="AV523" s="10" t="s">
        <v>83</v>
      </c>
      <c r="AW523" s="10" t="s">
        <v>32</v>
      </c>
      <c r="AX523" s="10" t="s">
        <v>76</v>
      </c>
      <c r="AY523" s="227" t="s">
        <v>195</v>
      </c>
    </row>
    <row r="524" s="11" customFormat="1">
      <c r="A524" s="11"/>
      <c r="B524" s="228"/>
      <c r="C524" s="229"/>
      <c r="D524" s="213" t="s">
        <v>199</v>
      </c>
      <c r="E524" s="230" t="s">
        <v>1</v>
      </c>
      <c r="F524" s="231" t="s">
        <v>4949</v>
      </c>
      <c r="G524" s="229"/>
      <c r="H524" s="232">
        <v>-1.222</v>
      </c>
      <c r="I524" s="233"/>
      <c r="J524" s="229"/>
      <c r="K524" s="229"/>
      <c r="L524" s="234"/>
      <c r="M524" s="235"/>
      <c r="N524" s="236"/>
      <c r="O524" s="236"/>
      <c r="P524" s="236"/>
      <c r="Q524" s="236"/>
      <c r="R524" s="236"/>
      <c r="S524" s="236"/>
      <c r="T524" s="237"/>
      <c r="U524" s="11"/>
      <c r="V524" s="11"/>
      <c r="W524" s="11"/>
      <c r="X524" s="11"/>
      <c r="Y524" s="11"/>
      <c r="Z524" s="11"/>
      <c r="AA524" s="11"/>
      <c r="AB524" s="11"/>
      <c r="AC524" s="11"/>
      <c r="AD524" s="11"/>
      <c r="AE524" s="11"/>
      <c r="AT524" s="238" t="s">
        <v>199</v>
      </c>
      <c r="AU524" s="238" t="s">
        <v>85</v>
      </c>
      <c r="AV524" s="11" t="s">
        <v>85</v>
      </c>
      <c r="AW524" s="11" t="s">
        <v>32</v>
      </c>
      <c r="AX524" s="11" t="s">
        <v>76</v>
      </c>
      <c r="AY524" s="238" t="s">
        <v>195</v>
      </c>
    </row>
    <row r="525" s="10" customFormat="1">
      <c r="A525" s="10"/>
      <c r="B525" s="218"/>
      <c r="C525" s="219"/>
      <c r="D525" s="213" t="s">
        <v>199</v>
      </c>
      <c r="E525" s="220" t="s">
        <v>1</v>
      </c>
      <c r="F525" s="221" t="s">
        <v>4805</v>
      </c>
      <c r="G525" s="219"/>
      <c r="H525" s="220" t="s">
        <v>1</v>
      </c>
      <c r="I525" s="222"/>
      <c r="J525" s="219"/>
      <c r="K525" s="219"/>
      <c r="L525" s="223"/>
      <c r="M525" s="224"/>
      <c r="N525" s="225"/>
      <c r="O525" s="225"/>
      <c r="P525" s="225"/>
      <c r="Q525" s="225"/>
      <c r="R525" s="225"/>
      <c r="S525" s="225"/>
      <c r="T525" s="226"/>
      <c r="U525" s="10"/>
      <c r="V525" s="10"/>
      <c r="W525" s="10"/>
      <c r="X525" s="10"/>
      <c r="Y525" s="10"/>
      <c r="Z525" s="10"/>
      <c r="AA525" s="10"/>
      <c r="AB525" s="10"/>
      <c r="AC525" s="10"/>
      <c r="AD525" s="10"/>
      <c r="AE525" s="10"/>
      <c r="AT525" s="227" t="s">
        <v>199</v>
      </c>
      <c r="AU525" s="227" t="s">
        <v>85</v>
      </c>
      <c r="AV525" s="10" t="s">
        <v>83</v>
      </c>
      <c r="AW525" s="10" t="s">
        <v>32</v>
      </c>
      <c r="AX525" s="10" t="s">
        <v>76</v>
      </c>
      <c r="AY525" s="227" t="s">
        <v>195</v>
      </c>
    </row>
    <row r="526" s="11" customFormat="1">
      <c r="A526" s="11"/>
      <c r="B526" s="228"/>
      <c r="C526" s="229"/>
      <c r="D526" s="213" t="s">
        <v>199</v>
      </c>
      <c r="E526" s="230" t="s">
        <v>1</v>
      </c>
      <c r="F526" s="231" t="s">
        <v>4950</v>
      </c>
      <c r="G526" s="229"/>
      <c r="H526" s="232">
        <v>-0.068000000000000005</v>
      </c>
      <c r="I526" s="233"/>
      <c r="J526" s="229"/>
      <c r="K526" s="229"/>
      <c r="L526" s="234"/>
      <c r="M526" s="235"/>
      <c r="N526" s="236"/>
      <c r="O526" s="236"/>
      <c r="P526" s="236"/>
      <c r="Q526" s="236"/>
      <c r="R526" s="236"/>
      <c r="S526" s="236"/>
      <c r="T526" s="237"/>
      <c r="U526" s="11"/>
      <c r="V526" s="11"/>
      <c r="W526" s="11"/>
      <c r="X526" s="11"/>
      <c r="Y526" s="11"/>
      <c r="Z526" s="11"/>
      <c r="AA526" s="11"/>
      <c r="AB526" s="11"/>
      <c r="AC526" s="11"/>
      <c r="AD526" s="11"/>
      <c r="AE526" s="11"/>
      <c r="AT526" s="238" t="s">
        <v>199</v>
      </c>
      <c r="AU526" s="238" t="s">
        <v>85</v>
      </c>
      <c r="AV526" s="11" t="s">
        <v>85</v>
      </c>
      <c r="AW526" s="11" t="s">
        <v>32</v>
      </c>
      <c r="AX526" s="11" t="s">
        <v>76</v>
      </c>
      <c r="AY526" s="238" t="s">
        <v>195</v>
      </c>
    </row>
    <row r="527" s="10" customFormat="1">
      <c r="A527" s="10"/>
      <c r="B527" s="218"/>
      <c r="C527" s="219"/>
      <c r="D527" s="213" t="s">
        <v>199</v>
      </c>
      <c r="E527" s="220" t="s">
        <v>1</v>
      </c>
      <c r="F527" s="221" t="s">
        <v>4802</v>
      </c>
      <c r="G527" s="219"/>
      <c r="H527" s="220" t="s">
        <v>1</v>
      </c>
      <c r="I527" s="222"/>
      <c r="J527" s="219"/>
      <c r="K527" s="219"/>
      <c r="L527" s="223"/>
      <c r="M527" s="224"/>
      <c r="N527" s="225"/>
      <c r="O527" s="225"/>
      <c r="P527" s="225"/>
      <c r="Q527" s="225"/>
      <c r="R527" s="225"/>
      <c r="S527" s="225"/>
      <c r="T527" s="226"/>
      <c r="U527" s="10"/>
      <c r="V527" s="10"/>
      <c r="W527" s="10"/>
      <c r="X527" s="10"/>
      <c r="Y527" s="10"/>
      <c r="Z527" s="10"/>
      <c r="AA527" s="10"/>
      <c r="AB527" s="10"/>
      <c r="AC527" s="10"/>
      <c r="AD527" s="10"/>
      <c r="AE527" s="10"/>
      <c r="AT527" s="227" t="s">
        <v>199</v>
      </c>
      <c r="AU527" s="227" t="s">
        <v>85</v>
      </c>
      <c r="AV527" s="10" t="s">
        <v>83</v>
      </c>
      <c r="AW527" s="10" t="s">
        <v>32</v>
      </c>
      <c r="AX527" s="10" t="s">
        <v>76</v>
      </c>
      <c r="AY527" s="227" t="s">
        <v>195</v>
      </c>
    </row>
    <row r="528" s="11" customFormat="1">
      <c r="A528" s="11"/>
      <c r="B528" s="228"/>
      <c r="C528" s="229"/>
      <c r="D528" s="213" t="s">
        <v>199</v>
      </c>
      <c r="E528" s="230" t="s">
        <v>1</v>
      </c>
      <c r="F528" s="231" t="s">
        <v>4951</v>
      </c>
      <c r="G528" s="229"/>
      <c r="H528" s="232">
        <v>-0.23499999999999999</v>
      </c>
      <c r="I528" s="233"/>
      <c r="J528" s="229"/>
      <c r="K528" s="229"/>
      <c r="L528" s="234"/>
      <c r="M528" s="235"/>
      <c r="N528" s="236"/>
      <c r="O528" s="236"/>
      <c r="P528" s="236"/>
      <c r="Q528" s="236"/>
      <c r="R528" s="236"/>
      <c r="S528" s="236"/>
      <c r="T528" s="237"/>
      <c r="U528" s="11"/>
      <c r="V528" s="11"/>
      <c r="W528" s="11"/>
      <c r="X528" s="11"/>
      <c r="Y528" s="11"/>
      <c r="Z528" s="11"/>
      <c r="AA528" s="11"/>
      <c r="AB528" s="11"/>
      <c r="AC528" s="11"/>
      <c r="AD528" s="11"/>
      <c r="AE528" s="11"/>
      <c r="AT528" s="238" t="s">
        <v>199</v>
      </c>
      <c r="AU528" s="238" t="s">
        <v>85</v>
      </c>
      <c r="AV528" s="11" t="s">
        <v>85</v>
      </c>
      <c r="AW528" s="11" t="s">
        <v>32</v>
      </c>
      <c r="AX528" s="11" t="s">
        <v>76</v>
      </c>
      <c r="AY528" s="238" t="s">
        <v>195</v>
      </c>
    </row>
    <row r="529" s="16" customFormat="1">
      <c r="A529" s="16"/>
      <c r="B529" s="298"/>
      <c r="C529" s="299"/>
      <c r="D529" s="213" t="s">
        <v>199</v>
      </c>
      <c r="E529" s="300" t="s">
        <v>1</v>
      </c>
      <c r="F529" s="301" t="s">
        <v>1498</v>
      </c>
      <c r="G529" s="299"/>
      <c r="H529" s="302">
        <v>-2.3999999999999999</v>
      </c>
      <c r="I529" s="303"/>
      <c r="J529" s="299"/>
      <c r="K529" s="299"/>
      <c r="L529" s="304"/>
      <c r="M529" s="305"/>
      <c r="N529" s="306"/>
      <c r="O529" s="306"/>
      <c r="P529" s="306"/>
      <c r="Q529" s="306"/>
      <c r="R529" s="306"/>
      <c r="S529" s="306"/>
      <c r="T529" s="307"/>
      <c r="U529" s="16"/>
      <c r="V529" s="16"/>
      <c r="W529" s="16"/>
      <c r="X529" s="16"/>
      <c r="Y529" s="16"/>
      <c r="Z529" s="16"/>
      <c r="AA529" s="16"/>
      <c r="AB529" s="16"/>
      <c r="AC529" s="16"/>
      <c r="AD529" s="16"/>
      <c r="AE529" s="16"/>
      <c r="AT529" s="308" t="s">
        <v>199</v>
      </c>
      <c r="AU529" s="308" t="s">
        <v>85</v>
      </c>
      <c r="AV529" s="16" t="s">
        <v>229</v>
      </c>
      <c r="AW529" s="16" t="s">
        <v>32</v>
      </c>
      <c r="AX529" s="16" t="s">
        <v>76</v>
      </c>
      <c r="AY529" s="308" t="s">
        <v>195</v>
      </c>
    </row>
    <row r="530" s="15" customFormat="1">
      <c r="A530" s="15"/>
      <c r="B530" s="287"/>
      <c r="C530" s="288"/>
      <c r="D530" s="213" t="s">
        <v>199</v>
      </c>
      <c r="E530" s="289" t="s">
        <v>1</v>
      </c>
      <c r="F530" s="290" t="s">
        <v>1422</v>
      </c>
      <c r="G530" s="288"/>
      <c r="H530" s="291">
        <v>133.618</v>
      </c>
      <c r="I530" s="292"/>
      <c r="J530" s="288"/>
      <c r="K530" s="288"/>
      <c r="L530" s="293"/>
      <c r="M530" s="294"/>
      <c r="N530" s="295"/>
      <c r="O530" s="295"/>
      <c r="P530" s="295"/>
      <c r="Q530" s="295"/>
      <c r="R530" s="295"/>
      <c r="S530" s="295"/>
      <c r="T530" s="296"/>
      <c r="U530" s="15"/>
      <c r="V530" s="15"/>
      <c r="W530" s="15"/>
      <c r="X530" s="15"/>
      <c r="Y530" s="15"/>
      <c r="Z530" s="15"/>
      <c r="AA530" s="15"/>
      <c r="AB530" s="15"/>
      <c r="AC530" s="15"/>
      <c r="AD530" s="15"/>
      <c r="AE530" s="15"/>
      <c r="AT530" s="297" t="s">
        <v>199</v>
      </c>
      <c r="AU530" s="297" t="s">
        <v>85</v>
      </c>
      <c r="AV530" s="15" t="s">
        <v>234</v>
      </c>
      <c r="AW530" s="15" t="s">
        <v>32</v>
      </c>
      <c r="AX530" s="15" t="s">
        <v>83</v>
      </c>
      <c r="AY530" s="297" t="s">
        <v>195</v>
      </c>
    </row>
    <row r="531" s="2" customFormat="1" ht="16.5" customHeight="1">
      <c r="A531" s="39"/>
      <c r="B531" s="40"/>
      <c r="C531" s="262" t="s">
        <v>435</v>
      </c>
      <c r="D531" s="262" t="s">
        <v>224</v>
      </c>
      <c r="E531" s="263" t="s">
        <v>1701</v>
      </c>
      <c r="F531" s="264" t="s">
        <v>1702</v>
      </c>
      <c r="G531" s="265" t="s">
        <v>1628</v>
      </c>
      <c r="H531" s="266">
        <v>247.911</v>
      </c>
      <c r="I531" s="267"/>
      <c r="J531" s="268">
        <f>ROUND(I531*H531,2)</f>
        <v>0</v>
      </c>
      <c r="K531" s="264" t="s">
        <v>1412</v>
      </c>
      <c r="L531" s="269"/>
      <c r="M531" s="270" t="s">
        <v>1</v>
      </c>
      <c r="N531" s="271" t="s">
        <v>41</v>
      </c>
      <c r="O531" s="92"/>
      <c r="P531" s="209">
        <f>O531*H531</f>
        <v>0</v>
      </c>
      <c r="Q531" s="209">
        <v>0</v>
      </c>
      <c r="R531" s="209">
        <f>Q531*H531</f>
        <v>0</v>
      </c>
      <c r="S531" s="209">
        <v>0</v>
      </c>
      <c r="T531" s="210">
        <f>S531*H531</f>
        <v>0</v>
      </c>
      <c r="U531" s="39"/>
      <c r="V531" s="39"/>
      <c r="W531" s="39"/>
      <c r="X531" s="39"/>
      <c r="Y531" s="39"/>
      <c r="Z531" s="39"/>
      <c r="AA531" s="39"/>
      <c r="AB531" s="39"/>
      <c r="AC531" s="39"/>
      <c r="AD531" s="39"/>
      <c r="AE531" s="39"/>
      <c r="AR531" s="211" t="s">
        <v>253</v>
      </c>
      <c r="AT531" s="211" t="s">
        <v>224</v>
      </c>
      <c r="AU531" s="211" t="s">
        <v>85</v>
      </c>
      <c r="AY531" s="18" t="s">
        <v>195</v>
      </c>
      <c r="BE531" s="212">
        <f>IF(N531="základní",J531,0)</f>
        <v>0</v>
      </c>
      <c r="BF531" s="212">
        <f>IF(N531="snížená",J531,0)</f>
        <v>0</v>
      </c>
      <c r="BG531" s="212">
        <f>IF(N531="zákl. přenesená",J531,0)</f>
        <v>0</v>
      </c>
      <c r="BH531" s="212">
        <f>IF(N531="sníž. přenesená",J531,0)</f>
        <v>0</v>
      </c>
      <c r="BI531" s="212">
        <f>IF(N531="nulová",J531,0)</f>
        <v>0</v>
      </c>
      <c r="BJ531" s="18" t="s">
        <v>83</v>
      </c>
      <c r="BK531" s="212">
        <f>ROUND(I531*H531,2)</f>
        <v>0</v>
      </c>
      <c r="BL531" s="18" t="s">
        <v>234</v>
      </c>
      <c r="BM531" s="211" t="s">
        <v>4952</v>
      </c>
    </row>
    <row r="532" s="11" customFormat="1">
      <c r="A532" s="11"/>
      <c r="B532" s="228"/>
      <c r="C532" s="229"/>
      <c r="D532" s="213" t="s">
        <v>199</v>
      </c>
      <c r="E532" s="230" t="s">
        <v>1</v>
      </c>
      <c r="F532" s="231" t="s">
        <v>4953</v>
      </c>
      <c r="G532" s="229"/>
      <c r="H532" s="232">
        <v>247.911</v>
      </c>
      <c r="I532" s="233"/>
      <c r="J532" s="229"/>
      <c r="K532" s="229"/>
      <c r="L532" s="234"/>
      <c r="M532" s="235"/>
      <c r="N532" s="236"/>
      <c r="O532" s="236"/>
      <c r="P532" s="236"/>
      <c r="Q532" s="236"/>
      <c r="R532" s="236"/>
      <c r="S532" s="236"/>
      <c r="T532" s="237"/>
      <c r="U532" s="11"/>
      <c r="V532" s="11"/>
      <c r="W532" s="11"/>
      <c r="X532" s="11"/>
      <c r="Y532" s="11"/>
      <c r="Z532" s="11"/>
      <c r="AA532" s="11"/>
      <c r="AB532" s="11"/>
      <c r="AC532" s="11"/>
      <c r="AD532" s="11"/>
      <c r="AE532" s="11"/>
      <c r="AT532" s="238" t="s">
        <v>199</v>
      </c>
      <c r="AU532" s="238" t="s">
        <v>85</v>
      </c>
      <c r="AV532" s="11" t="s">
        <v>85</v>
      </c>
      <c r="AW532" s="11" t="s">
        <v>32</v>
      </c>
      <c r="AX532" s="11" t="s">
        <v>83</v>
      </c>
      <c r="AY532" s="238" t="s">
        <v>195</v>
      </c>
    </row>
    <row r="533" s="2" customFormat="1" ht="33" customHeight="1">
      <c r="A533" s="39"/>
      <c r="B533" s="40"/>
      <c r="C533" s="200" t="s">
        <v>438</v>
      </c>
      <c r="D533" s="200" t="s">
        <v>191</v>
      </c>
      <c r="E533" s="201" t="s">
        <v>2666</v>
      </c>
      <c r="F533" s="202" t="s">
        <v>2667</v>
      </c>
      <c r="G533" s="203" t="s">
        <v>1411</v>
      </c>
      <c r="H533" s="204">
        <v>149.44</v>
      </c>
      <c r="I533" s="205"/>
      <c r="J533" s="206">
        <f>ROUND(I533*H533,2)</f>
        <v>0</v>
      </c>
      <c r="K533" s="202" t="s">
        <v>1412</v>
      </c>
      <c r="L533" s="45"/>
      <c r="M533" s="207" t="s">
        <v>1</v>
      </c>
      <c r="N533" s="208" t="s">
        <v>41</v>
      </c>
      <c r="O533" s="92"/>
      <c r="P533" s="209">
        <f>O533*H533</f>
        <v>0</v>
      </c>
      <c r="Q533" s="209">
        <v>0</v>
      </c>
      <c r="R533" s="209">
        <f>Q533*H533</f>
        <v>0</v>
      </c>
      <c r="S533" s="209">
        <v>0</v>
      </c>
      <c r="T533" s="210">
        <f>S533*H533</f>
        <v>0</v>
      </c>
      <c r="U533" s="39"/>
      <c r="V533" s="39"/>
      <c r="W533" s="39"/>
      <c r="X533" s="39"/>
      <c r="Y533" s="39"/>
      <c r="Z533" s="39"/>
      <c r="AA533" s="39"/>
      <c r="AB533" s="39"/>
      <c r="AC533" s="39"/>
      <c r="AD533" s="39"/>
      <c r="AE533" s="39"/>
      <c r="AR533" s="211" t="s">
        <v>234</v>
      </c>
      <c r="AT533" s="211" t="s">
        <v>191</v>
      </c>
      <c r="AU533" s="211" t="s">
        <v>85</v>
      </c>
      <c r="AY533" s="18" t="s">
        <v>195</v>
      </c>
      <c r="BE533" s="212">
        <f>IF(N533="základní",J533,0)</f>
        <v>0</v>
      </c>
      <c r="BF533" s="212">
        <f>IF(N533="snížená",J533,0)</f>
        <v>0</v>
      </c>
      <c r="BG533" s="212">
        <f>IF(N533="zákl. přenesená",J533,0)</f>
        <v>0</v>
      </c>
      <c r="BH533" s="212">
        <f>IF(N533="sníž. přenesená",J533,0)</f>
        <v>0</v>
      </c>
      <c r="BI533" s="212">
        <f>IF(N533="nulová",J533,0)</f>
        <v>0</v>
      </c>
      <c r="BJ533" s="18" t="s">
        <v>83</v>
      </c>
      <c r="BK533" s="212">
        <f>ROUND(I533*H533,2)</f>
        <v>0</v>
      </c>
      <c r="BL533" s="18" t="s">
        <v>234</v>
      </c>
      <c r="BM533" s="211" t="s">
        <v>4954</v>
      </c>
    </row>
    <row r="534" s="10" customFormat="1">
      <c r="A534" s="10"/>
      <c r="B534" s="218"/>
      <c r="C534" s="219"/>
      <c r="D534" s="213" t="s">
        <v>199</v>
      </c>
      <c r="E534" s="220" t="s">
        <v>1</v>
      </c>
      <c r="F534" s="221" t="s">
        <v>4737</v>
      </c>
      <c r="G534" s="219"/>
      <c r="H534" s="220" t="s">
        <v>1</v>
      </c>
      <c r="I534" s="222"/>
      <c r="J534" s="219"/>
      <c r="K534" s="219"/>
      <c r="L534" s="223"/>
      <c r="M534" s="224"/>
      <c r="N534" s="225"/>
      <c r="O534" s="225"/>
      <c r="P534" s="225"/>
      <c r="Q534" s="225"/>
      <c r="R534" s="225"/>
      <c r="S534" s="225"/>
      <c r="T534" s="226"/>
      <c r="U534" s="10"/>
      <c r="V534" s="10"/>
      <c r="W534" s="10"/>
      <c r="X534" s="10"/>
      <c r="Y534" s="10"/>
      <c r="Z534" s="10"/>
      <c r="AA534" s="10"/>
      <c r="AB534" s="10"/>
      <c r="AC534" s="10"/>
      <c r="AD534" s="10"/>
      <c r="AE534" s="10"/>
      <c r="AT534" s="227" t="s">
        <v>199</v>
      </c>
      <c r="AU534" s="227" t="s">
        <v>85</v>
      </c>
      <c r="AV534" s="10" t="s">
        <v>83</v>
      </c>
      <c r="AW534" s="10" t="s">
        <v>32</v>
      </c>
      <c r="AX534" s="10" t="s">
        <v>76</v>
      </c>
      <c r="AY534" s="227" t="s">
        <v>195</v>
      </c>
    </row>
    <row r="535" s="10" customFormat="1">
      <c r="A535" s="10"/>
      <c r="B535" s="218"/>
      <c r="C535" s="219"/>
      <c r="D535" s="213" t="s">
        <v>199</v>
      </c>
      <c r="E535" s="220" t="s">
        <v>1</v>
      </c>
      <c r="F535" s="221" t="s">
        <v>4807</v>
      </c>
      <c r="G535" s="219"/>
      <c r="H535" s="220" t="s">
        <v>1</v>
      </c>
      <c r="I535" s="222"/>
      <c r="J535" s="219"/>
      <c r="K535" s="219"/>
      <c r="L535" s="223"/>
      <c r="M535" s="224"/>
      <c r="N535" s="225"/>
      <c r="O535" s="225"/>
      <c r="P535" s="225"/>
      <c r="Q535" s="225"/>
      <c r="R535" s="225"/>
      <c r="S535" s="225"/>
      <c r="T535" s="226"/>
      <c r="U535" s="10"/>
      <c r="V535" s="10"/>
      <c r="W535" s="10"/>
      <c r="X535" s="10"/>
      <c r="Y535" s="10"/>
      <c r="Z535" s="10"/>
      <c r="AA535" s="10"/>
      <c r="AB535" s="10"/>
      <c r="AC535" s="10"/>
      <c r="AD535" s="10"/>
      <c r="AE535" s="10"/>
      <c r="AT535" s="227" t="s">
        <v>199</v>
      </c>
      <c r="AU535" s="227" t="s">
        <v>85</v>
      </c>
      <c r="AV535" s="10" t="s">
        <v>83</v>
      </c>
      <c r="AW535" s="10" t="s">
        <v>32</v>
      </c>
      <c r="AX535" s="10" t="s">
        <v>76</v>
      </c>
      <c r="AY535" s="227" t="s">
        <v>195</v>
      </c>
    </row>
    <row r="536" s="10" customFormat="1">
      <c r="A536" s="10"/>
      <c r="B536" s="218"/>
      <c r="C536" s="219"/>
      <c r="D536" s="213" t="s">
        <v>199</v>
      </c>
      <c r="E536" s="220" t="s">
        <v>1</v>
      </c>
      <c r="F536" s="221" t="s">
        <v>4810</v>
      </c>
      <c r="G536" s="219"/>
      <c r="H536" s="220" t="s">
        <v>1</v>
      </c>
      <c r="I536" s="222"/>
      <c r="J536" s="219"/>
      <c r="K536" s="219"/>
      <c r="L536" s="223"/>
      <c r="M536" s="224"/>
      <c r="N536" s="225"/>
      <c r="O536" s="225"/>
      <c r="P536" s="225"/>
      <c r="Q536" s="225"/>
      <c r="R536" s="225"/>
      <c r="S536" s="225"/>
      <c r="T536" s="226"/>
      <c r="U536" s="10"/>
      <c r="V536" s="10"/>
      <c r="W536" s="10"/>
      <c r="X536" s="10"/>
      <c r="Y536" s="10"/>
      <c r="Z536" s="10"/>
      <c r="AA536" s="10"/>
      <c r="AB536" s="10"/>
      <c r="AC536" s="10"/>
      <c r="AD536" s="10"/>
      <c r="AE536" s="10"/>
      <c r="AT536" s="227" t="s">
        <v>199</v>
      </c>
      <c r="AU536" s="227" t="s">
        <v>85</v>
      </c>
      <c r="AV536" s="10" t="s">
        <v>83</v>
      </c>
      <c r="AW536" s="10" t="s">
        <v>32</v>
      </c>
      <c r="AX536" s="10" t="s">
        <v>76</v>
      </c>
      <c r="AY536" s="227" t="s">
        <v>195</v>
      </c>
    </row>
    <row r="537" s="11" customFormat="1">
      <c r="A537" s="11"/>
      <c r="B537" s="228"/>
      <c r="C537" s="229"/>
      <c r="D537" s="213" t="s">
        <v>199</v>
      </c>
      <c r="E537" s="230" t="s">
        <v>1</v>
      </c>
      <c r="F537" s="231" t="s">
        <v>4811</v>
      </c>
      <c r="G537" s="229"/>
      <c r="H537" s="232">
        <v>100.2</v>
      </c>
      <c r="I537" s="233"/>
      <c r="J537" s="229"/>
      <c r="K537" s="229"/>
      <c r="L537" s="234"/>
      <c r="M537" s="235"/>
      <c r="N537" s="236"/>
      <c r="O537" s="236"/>
      <c r="P537" s="236"/>
      <c r="Q537" s="236"/>
      <c r="R537" s="236"/>
      <c r="S537" s="236"/>
      <c r="T537" s="237"/>
      <c r="U537" s="11"/>
      <c r="V537" s="11"/>
      <c r="W537" s="11"/>
      <c r="X537" s="11"/>
      <c r="Y537" s="11"/>
      <c r="Z537" s="11"/>
      <c r="AA537" s="11"/>
      <c r="AB537" s="11"/>
      <c r="AC537" s="11"/>
      <c r="AD537" s="11"/>
      <c r="AE537" s="11"/>
      <c r="AT537" s="238" t="s">
        <v>199</v>
      </c>
      <c r="AU537" s="238" t="s">
        <v>85</v>
      </c>
      <c r="AV537" s="11" t="s">
        <v>85</v>
      </c>
      <c r="AW537" s="11" t="s">
        <v>32</v>
      </c>
      <c r="AX537" s="11" t="s">
        <v>76</v>
      </c>
      <c r="AY537" s="238" t="s">
        <v>195</v>
      </c>
    </row>
    <row r="538" s="11" customFormat="1">
      <c r="A538" s="11"/>
      <c r="B538" s="228"/>
      <c r="C538" s="229"/>
      <c r="D538" s="213" t="s">
        <v>199</v>
      </c>
      <c r="E538" s="230" t="s">
        <v>1</v>
      </c>
      <c r="F538" s="231" t="s">
        <v>4812</v>
      </c>
      <c r="G538" s="229"/>
      <c r="H538" s="232">
        <v>17.5</v>
      </c>
      <c r="I538" s="233"/>
      <c r="J538" s="229"/>
      <c r="K538" s="229"/>
      <c r="L538" s="234"/>
      <c r="M538" s="235"/>
      <c r="N538" s="236"/>
      <c r="O538" s="236"/>
      <c r="P538" s="236"/>
      <c r="Q538" s="236"/>
      <c r="R538" s="236"/>
      <c r="S538" s="236"/>
      <c r="T538" s="237"/>
      <c r="U538" s="11"/>
      <c r="V538" s="11"/>
      <c r="W538" s="11"/>
      <c r="X538" s="11"/>
      <c r="Y538" s="11"/>
      <c r="Z538" s="11"/>
      <c r="AA538" s="11"/>
      <c r="AB538" s="11"/>
      <c r="AC538" s="11"/>
      <c r="AD538" s="11"/>
      <c r="AE538" s="11"/>
      <c r="AT538" s="238" t="s">
        <v>199</v>
      </c>
      <c r="AU538" s="238" t="s">
        <v>85</v>
      </c>
      <c r="AV538" s="11" t="s">
        <v>85</v>
      </c>
      <c r="AW538" s="11" t="s">
        <v>32</v>
      </c>
      <c r="AX538" s="11" t="s">
        <v>76</v>
      </c>
      <c r="AY538" s="238" t="s">
        <v>195</v>
      </c>
    </row>
    <row r="539" s="11" customFormat="1">
      <c r="A539" s="11"/>
      <c r="B539" s="228"/>
      <c r="C539" s="229"/>
      <c r="D539" s="213" t="s">
        <v>199</v>
      </c>
      <c r="E539" s="230" t="s">
        <v>1</v>
      </c>
      <c r="F539" s="231" t="s">
        <v>4813</v>
      </c>
      <c r="G539" s="229"/>
      <c r="H539" s="232">
        <v>6</v>
      </c>
      <c r="I539" s="233"/>
      <c r="J539" s="229"/>
      <c r="K539" s="229"/>
      <c r="L539" s="234"/>
      <c r="M539" s="235"/>
      <c r="N539" s="236"/>
      <c r="O539" s="236"/>
      <c r="P539" s="236"/>
      <c r="Q539" s="236"/>
      <c r="R539" s="236"/>
      <c r="S539" s="236"/>
      <c r="T539" s="237"/>
      <c r="U539" s="11"/>
      <c r="V539" s="11"/>
      <c r="W539" s="11"/>
      <c r="X539" s="11"/>
      <c r="Y539" s="11"/>
      <c r="Z539" s="11"/>
      <c r="AA539" s="11"/>
      <c r="AB539" s="11"/>
      <c r="AC539" s="11"/>
      <c r="AD539" s="11"/>
      <c r="AE539" s="11"/>
      <c r="AT539" s="238" t="s">
        <v>199</v>
      </c>
      <c r="AU539" s="238" t="s">
        <v>85</v>
      </c>
      <c r="AV539" s="11" t="s">
        <v>85</v>
      </c>
      <c r="AW539" s="11" t="s">
        <v>32</v>
      </c>
      <c r="AX539" s="11" t="s">
        <v>76</v>
      </c>
      <c r="AY539" s="238" t="s">
        <v>195</v>
      </c>
    </row>
    <row r="540" s="10" customFormat="1">
      <c r="A540" s="10"/>
      <c r="B540" s="218"/>
      <c r="C540" s="219"/>
      <c r="D540" s="213" t="s">
        <v>199</v>
      </c>
      <c r="E540" s="220" t="s">
        <v>1</v>
      </c>
      <c r="F540" s="221" t="s">
        <v>4801</v>
      </c>
      <c r="G540" s="219"/>
      <c r="H540" s="220" t="s">
        <v>1</v>
      </c>
      <c r="I540" s="222"/>
      <c r="J540" s="219"/>
      <c r="K540" s="219"/>
      <c r="L540" s="223"/>
      <c r="M540" s="224"/>
      <c r="N540" s="225"/>
      <c r="O540" s="225"/>
      <c r="P540" s="225"/>
      <c r="Q540" s="225"/>
      <c r="R540" s="225"/>
      <c r="S540" s="225"/>
      <c r="T540" s="226"/>
      <c r="U540" s="10"/>
      <c r="V540" s="10"/>
      <c r="W540" s="10"/>
      <c r="X540" s="10"/>
      <c r="Y540" s="10"/>
      <c r="Z540" s="10"/>
      <c r="AA540" s="10"/>
      <c r="AB540" s="10"/>
      <c r="AC540" s="10"/>
      <c r="AD540" s="10"/>
      <c r="AE540" s="10"/>
      <c r="AT540" s="227" t="s">
        <v>199</v>
      </c>
      <c r="AU540" s="227" t="s">
        <v>85</v>
      </c>
      <c r="AV540" s="10" t="s">
        <v>83</v>
      </c>
      <c r="AW540" s="10" t="s">
        <v>32</v>
      </c>
      <c r="AX540" s="10" t="s">
        <v>76</v>
      </c>
      <c r="AY540" s="227" t="s">
        <v>195</v>
      </c>
    </row>
    <row r="541" s="10" customFormat="1">
      <c r="A541" s="10"/>
      <c r="B541" s="218"/>
      <c r="C541" s="219"/>
      <c r="D541" s="213" t="s">
        <v>199</v>
      </c>
      <c r="E541" s="220" t="s">
        <v>1</v>
      </c>
      <c r="F541" s="221" t="s">
        <v>4814</v>
      </c>
      <c r="G541" s="219"/>
      <c r="H541" s="220" t="s">
        <v>1</v>
      </c>
      <c r="I541" s="222"/>
      <c r="J541" s="219"/>
      <c r="K541" s="219"/>
      <c r="L541" s="223"/>
      <c r="M541" s="224"/>
      <c r="N541" s="225"/>
      <c r="O541" s="225"/>
      <c r="P541" s="225"/>
      <c r="Q541" s="225"/>
      <c r="R541" s="225"/>
      <c r="S541" s="225"/>
      <c r="T541" s="226"/>
      <c r="U541" s="10"/>
      <c r="V541" s="10"/>
      <c r="W541" s="10"/>
      <c r="X541" s="10"/>
      <c r="Y541" s="10"/>
      <c r="Z541" s="10"/>
      <c r="AA541" s="10"/>
      <c r="AB541" s="10"/>
      <c r="AC541" s="10"/>
      <c r="AD541" s="10"/>
      <c r="AE541" s="10"/>
      <c r="AT541" s="227" t="s">
        <v>199</v>
      </c>
      <c r="AU541" s="227" t="s">
        <v>85</v>
      </c>
      <c r="AV541" s="10" t="s">
        <v>83</v>
      </c>
      <c r="AW541" s="10" t="s">
        <v>32</v>
      </c>
      <c r="AX541" s="10" t="s">
        <v>76</v>
      </c>
      <c r="AY541" s="227" t="s">
        <v>195</v>
      </c>
    </row>
    <row r="542" s="11" customFormat="1">
      <c r="A542" s="11"/>
      <c r="B542" s="228"/>
      <c r="C542" s="229"/>
      <c r="D542" s="213" t="s">
        <v>199</v>
      </c>
      <c r="E542" s="230" t="s">
        <v>1</v>
      </c>
      <c r="F542" s="231" t="s">
        <v>4815</v>
      </c>
      <c r="G542" s="229"/>
      <c r="H542" s="232">
        <v>23.940000000000001</v>
      </c>
      <c r="I542" s="233"/>
      <c r="J542" s="229"/>
      <c r="K542" s="229"/>
      <c r="L542" s="234"/>
      <c r="M542" s="235"/>
      <c r="N542" s="236"/>
      <c r="O542" s="236"/>
      <c r="P542" s="236"/>
      <c r="Q542" s="236"/>
      <c r="R542" s="236"/>
      <c r="S542" s="236"/>
      <c r="T542" s="237"/>
      <c r="U542" s="11"/>
      <c r="V542" s="11"/>
      <c r="W542" s="11"/>
      <c r="X542" s="11"/>
      <c r="Y542" s="11"/>
      <c r="Z542" s="11"/>
      <c r="AA542" s="11"/>
      <c r="AB542" s="11"/>
      <c r="AC542" s="11"/>
      <c r="AD542" s="11"/>
      <c r="AE542" s="11"/>
      <c r="AT542" s="238" t="s">
        <v>199</v>
      </c>
      <c r="AU542" s="238" t="s">
        <v>85</v>
      </c>
      <c r="AV542" s="11" t="s">
        <v>85</v>
      </c>
      <c r="AW542" s="11" t="s">
        <v>32</v>
      </c>
      <c r="AX542" s="11" t="s">
        <v>76</v>
      </c>
      <c r="AY542" s="238" t="s">
        <v>195</v>
      </c>
    </row>
    <row r="543" s="10" customFormat="1">
      <c r="A543" s="10"/>
      <c r="B543" s="218"/>
      <c r="C543" s="219"/>
      <c r="D543" s="213" t="s">
        <v>199</v>
      </c>
      <c r="E543" s="220" t="s">
        <v>1</v>
      </c>
      <c r="F543" s="221" t="s">
        <v>4805</v>
      </c>
      <c r="G543" s="219"/>
      <c r="H543" s="220" t="s">
        <v>1</v>
      </c>
      <c r="I543" s="222"/>
      <c r="J543" s="219"/>
      <c r="K543" s="219"/>
      <c r="L543" s="223"/>
      <c r="M543" s="224"/>
      <c r="N543" s="225"/>
      <c r="O543" s="225"/>
      <c r="P543" s="225"/>
      <c r="Q543" s="225"/>
      <c r="R543" s="225"/>
      <c r="S543" s="225"/>
      <c r="T543" s="226"/>
      <c r="U543" s="10"/>
      <c r="V543" s="10"/>
      <c r="W543" s="10"/>
      <c r="X543" s="10"/>
      <c r="Y543" s="10"/>
      <c r="Z543" s="10"/>
      <c r="AA543" s="10"/>
      <c r="AB543" s="10"/>
      <c r="AC543" s="10"/>
      <c r="AD543" s="10"/>
      <c r="AE543" s="10"/>
      <c r="AT543" s="227" t="s">
        <v>199</v>
      </c>
      <c r="AU543" s="227" t="s">
        <v>85</v>
      </c>
      <c r="AV543" s="10" t="s">
        <v>83</v>
      </c>
      <c r="AW543" s="10" t="s">
        <v>32</v>
      </c>
      <c r="AX543" s="10" t="s">
        <v>76</v>
      </c>
      <c r="AY543" s="227" t="s">
        <v>195</v>
      </c>
    </row>
    <row r="544" s="10" customFormat="1">
      <c r="A544" s="10"/>
      <c r="B544" s="218"/>
      <c r="C544" s="219"/>
      <c r="D544" s="213" t="s">
        <v>199</v>
      </c>
      <c r="E544" s="220" t="s">
        <v>1</v>
      </c>
      <c r="F544" s="221" t="s">
        <v>4814</v>
      </c>
      <c r="G544" s="219"/>
      <c r="H544" s="220" t="s">
        <v>1</v>
      </c>
      <c r="I544" s="222"/>
      <c r="J544" s="219"/>
      <c r="K544" s="219"/>
      <c r="L544" s="223"/>
      <c r="M544" s="224"/>
      <c r="N544" s="225"/>
      <c r="O544" s="225"/>
      <c r="P544" s="225"/>
      <c r="Q544" s="225"/>
      <c r="R544" s="225"/>
      <c r="S544" s="225"/>
      <c r="T544" s="226"/>
      <c r="U544" s="10"/>
      <c r="V544" s="10"/>
      <c r="W544" s="10"/>
      <c r="X544" s="10"/>
      <c r="Y544" s="10"/>
      <c r="Z544" s="10"/>
      <c r="AA544" s="10"/>
      <c r="AB544" s="10"/>
      <c r="AC544" s="10"/>
      <c r="AD544" s="10"/>
      <c r="AE544" s="10"/>
      <c r="AT544" s="227" t="s">
        <v>199</v>
      </c>
      <c r="AU544" s="227" t="s">
        <v>85</v>
      </c>
      <c r="AV544" s="10" t="s">
        <v>83</v>
      </c>
      <c r="AW544" s="10" t="s">
        <v>32</v>
      </c>
      <c r="AX544" s="10" t="s">
        <v>76</v>
      </c>
      <c r="AY544" s="227" t="s">
        <v>195</v>
      </c>
    </row>
    <row r="545" s="11" customFormat="1">
      <c r="A545" s="11"/>
      <c r="B545" s="228"/>
      <c r="C545" s="229"/>
      <c r="D545" s="213" t="s">
        <v>199</v>
      </c>
      <c r="E545" s="230" t="s">
        <v>1</v>
      </c>
      <c r="F545" s="231" t="s">
        <v>4816</v>
      </c>
      <c r="G545" s="229"/>
      <c r="H545" s="232">
        <v>1.8</v>
      </c>
      <c r="I545" s="233"/>
      <c r="J545" s="229"/>
      <c r="K545" s="229"/>
      <c r="L545" s="234"/>
      <c r="M545" s="235"/>
      <c r="N545" s="236"/>
      <c r="O545" s="236"/>
      <c r="P545" s="236"/>
      <c r="Q545" s="236"/>
      <c r="R545" s="236"/>
      <c r="S545" s="236"/>
      <c r="T545" s="237"/>
      <c r="U545" s="11"/>
      <c r="V545" s="11"/>
      <c r="W545" s="11"/>
      <c r="X545" s="11"/>
      <c r="Y545" s="11"/>
      <c r="Z545" s="11"/>
      <c r="AA545" s="11"/>
      <c r="AB545" s="11"/>
      <c r="AC545" s="11"/>
      <c r="AD545" s="11"/>
      <c r="AE545" s="11"/>
      <c r="AT545" s="238" t="s">
        <v>199</v>
      </c>
      <c r="AU545" s="238" t="s">
        <v>85</v>
      </c>
      <c r="AV545" s="11" t="s">
        <v>85</v>
      </c>
      <c r="AW545" s="11" t="s">
        <v>32</v>
      </c>
      <c r="AX545" s="11" t="s">
        <v>76</v>
      </c>
      <c r="AY545" s="238" t="s">
        <v>195</v>
      </c>
    </row>
    <row r="546" s="15" customFormat="1">
      <c r="A546" s="15"/>
      <c r="B546" s="287"/>
      <c r="C546" s="288"/>
      <c r="D546" s="213" t="s">
        <v>199</v>
      </c>
      <c r="E546" s="289" t="s">
        <v>1</v>
      </c>
      <c r="F546" s="290" t="s">
        <v>1422</v>
      </c>
      <c r="G546" s="288"/>
      <c r="H546" s="291">
        <v>149.44</v>
      </c>
      <c r="I546" s="292"/>
      <c r="J546" s="288"/>
      <c r="K546" s="288"/>
      <c r="L546" s="293"/>
      <c r="M546" s="294"/>
      <c r="N546" s="295"/>
      <c r="O546" s="295"/>
      <c r="P546" s="295"/>
      <c r="Q546" s="295"/>
      <c r="R546" s="295"/>
      <c r="S546" s="295"/>
      <c r="T546" s="296"/>
      <c r="U546" s="15"/>
      <c r="V546" s="15"/>
      <c r="W546" s="15"/>
      <c r="X546" s="15"/>
      <c r="Y546" s="15"/>
      <c r="Z546" s="15"/>
      <c r="AA546" s="15"/>
      <c r="AB546" s="15"/>
      <c r="AC546" s="15"/>
      <c r="AD546" s="15"/>
      <c r="AE546" s="15"/>
      <c r="AT546" s="297" t="s">
        <v>199</v>
      </c>
      <c r="AU546" s="297" t="s">
        <v>85</v>
      </c>
      <c r="AV546" s="15" t="s">
        <v>234</v>
      </c>
      <c r="AW546" s="15" t="s">
        <v>32</v>
      </c>
      <c r="AX546" s="15" t="s">
        <v>83</v>
      </c>
      <c r="AY546" s="297" t="s">
        <v>195</v>
      </c>
    </row>
    <row r="547" s="2" customFormat="1" ht="24.15" customHeight="1">
      <c r="A547" s="39"/>
      <c r="B547" s="40"/>
      <c r="C547" s="200" t="s">
        <v>441</v>
      </c>
      <c r="D547" s="200" t="s">
        <v>191</v>
      </c>
      <c r="E547" s="201" t="s">
        <v>1708</v>
      </c>
      <c r="F547" s="202" t="s">
        <v>1709</v>
      </c>
      <c r="G547" s="203" t="s">
        <v>1411</v>
      </c>
      <c r="H547" s="204">
        <v>149.44</v>
      </c>
      <c r="I547" s="205"/>
      <c r="J547" s="206">
        <f>ROUND(I547*H547,2)</f>
        <v>0</v>
      </c>
      <c r="K547" s="202" t="s">
        <v>1412</v>
      </c>
      <c r="L547" s="45"/>
      <c r="M547" s="207" t="s">
        <v>1</v>
      </c>
      <c r="N547" s="208" t="s">
        <v>41</v>
      </c>
      <c r="O547" s="92"/>
      <c r="P547" s="209">
        <f>O547*H547</f>
        <v>0</v>
      </c>
      <c r="Q547" s="209">
        <v>0</v>
      </c>
      <c r="R547" s="209">
        <f>Q547*H547</f>
        <v>0</v>
      </c>
      <c r="S547" s="209">
        <v>0</v>
      </c>
      <c r="T547" s="210">
        <f>S547*H547</f>
        <v>0</v>
      </c>
      <c r="U547" s="39"/>
      <c r="V547" s="39"/>
      <c r="W547" s="39"/>
      <c r="X547" s="39"/>
      <c r="Y547" s="39"/>
      <c r="Z547" s="39"/>
      <c r="AA547" s="39"/>
      <c r="AB547" s="39"/>
      <c r="AC547" s="39"/>
      <c r="AD547" s="39"/>
      <c r="AE547" s="39"/>
      <c r="AR547" s="211" t="s">
        <v>234</v>
      </c>
      <c r="AT547" s="211" t="s">
        <v>191</v>
      </c>
      <c r="AU547" s="211" t="s">
        <v>85</v>
      </c>
      <c r="AY547" s="18" t="s">
        <v>195</v>
      </c>
      <c r="BE547" s="212">
        <f>IF(N547="základní",J547,0)</f>
        <v>0</v>
      </c>
      <c r="BF547" s="212">
        <f>IF(N547="snížená",J547,0)</f>
        <v>0</v>
      </c>
      <c r="BG547" s="212">
        <f>IF(N547="zákl. přenesená",J547,0)</f>
        <v>0</v>
      </c>
      <c r="BH547" s="212">
        <f>IF(N547="sníž. přenesená",J547,0)</f>
        <v>0</v>
      </c>
      <c r="BI547" s="212">
        <f>IF(N547="nulová",J547,0)</f>
        <v>0</v>
      </c>
      <c r="BJ547" s="18" t="s">
        <v>83</v>
      </c>
      <c r="BK547" s="212">
        <f>ROUND(I547*H547,2)</f>
        <v>0</v>
      </c>
      <c r="BL547" s="18" t="s">
        <v>234</v>
      </c>
      <c r="BM547" s="211" t="s">
        <v>4955</v>
      </c>
    </row>
    <row r="548" s="10" customFormat="1">
      <c r="A548" s="10"/>
      <c r="B548" s="218"/>
      <c r="C548" s="219"/>
      <c r="D548" s="213" t="s">
        <v>199</v>
      </c>
      <c r="E548" s="220" t="s">
        <v>1</v>
      </c>
      <c r="F548" s="221" t="s">
        <v>4737</v>
      </c>
      <c r="G548" s="219"/>
      <c r="H548" s="220" t="s">
        <v>1</v>
      </c>
      <c r="I548" s="222"/>
      <c r="J548" s="219"/>
      <c r="K548" s="219"/>
      <c r="L548" s="223"/>
      <c r="M548" s="224"/>
      <c r="N548" s="225"/>
      <c r="O548" s="225"/>
      <c r="P548" s="225"/>
      <c r="Q548" s="225"/>
      <c r="R548" s="225"/>
      <c r="S548" s="225"/>
      <c r="T548" s="226"/>
      <c r="U548" s="10"/>
      <c r="V548" s="10"/>
      <c r="W548" s="10"/>
      <c r="X548" s="10"/>
      <c r="Y548" s="10"/>
      <c r="Z548" s="10"/>
      <c r="AA548" s="10"/>
      <c r="AB548" s="10"/>
      <c r="AC548" s="10"/>
      <c r="AD548" s="10"/>
      <c r="AE548" s="10"/>
      <c r="AT548" s="227" t="s">
        <v>199</v>
      </c>
      <c r="AU548" s="227" t="s">
        <v>85</v>
      </c>
      <c r="AV548" s="10" t="s">
        <v>83</v>
      </c>
      <c r="AW548" s="10" t="s">
        <v>32</v>
      </c>
      <c r="AX548" s="10" t="s">
        <v>76</v>
      </c>
      <c r="AY548" s="227" t="s">
        <v>195</v>
      </c>
    </row>
    <row r="549" s="10" customFormat="1">
      <c r="A549" s="10"/>
      <c r="B549" s="218"/>
      <c r="C549" s="219"/>
      <c r="D549" s="213" t="s">
        <v>199</v>
      </c>
      <c r="E549" s="220" t="s">
        <v>1</v>
      </c>
      <c r="F549" s="221" t="s">
        <v>4807</v>
      </c>
      <c r="G549" s="219"/>
      <c r="H549" s="220" t="s">
        <v>1</v>
      </c>
      <c r="I549" s="222"/>
      <c r="J549" s="219"/>
      <c r="K549" s="219"/>
      <c r="L549" s="223"/>
      <c r="M549" s="224"/>
      <c r="N549" s="225"/>
      <c r="O549" s="225"/>
      <c r="P549" s="225"/>
      <c r="Q549" s="225"/>
      <c r="R549" s="225"/>
      <c r="S549" s="225"/>
      <c r="T549" s="226"/>
      <c r="U549" s="10"/>
      <c r="V549" s="10"/>
      <c r="W549" s="10"/>
      <c r="X549" s="10"/>
      <c r="Y549" s="10"/>
      <c r="Z549" s="10"/>
      <c r="AA549" s="10"/>
      <c r="AB549" s="10"/>
      <c r="AC549" s="10"/>
      <c r="AD549" s="10"/>
      <c r="AE549" s="10"/>
      <c r="AT549" s="227" t="s">
        <v>199</v>
      </c>
      <c r="AU549" s="227" t="s">
        <v>85</v>
      </c>
      <c r="AV549" s="10" t="s">
        <v>83</v>
      </c>
      <c r="AW549" s="10" t="s">
        <v>32</v>
      </c>
      <c r="AX549" s="10" t="s">
        <v>76</v>
      </c>
      <c r="AY549" s="227" t="s">
        <v>195</v>
      </c>
    </row>
    <row r="550" s="10" customFormat="1">
      <c r="A550" s="10"/>
      <c r="B550" s="218"/>
      <c r="C550" s="219"/>
      <c r="D550" s="213" t="s">
        <v>199</v>
      </c>
      <c r="E550" s="220" t="s">
        <v>1</v>
      </c>
      <c r="F550" s="221" t="s">
        <v>4810</v>
      </c>
      <c r="G550" s="219"/>
      <c r="H550" s="220" t="s">
        <v>1</v>
      </c>
      <c r="I550" s="222"/>
      <c r="J550" s="219"/>
      <c r="K550" s="219"/>
      <c r="L550" s="223"/>
      <c r="M550" s="224"/>
      <c r="N550" s="225"/>
      <c r="O550" s="225"/>
      <c r="P550" s="225"/>
      <c r="Q550" s="225"/>
      <c r="R550" s="225"/>
      <c r="S550" s="225"/>
      <c r="T550" s="226"/>
      <c r="U550" s="10"/>
      <c r="V550" s="10"/>
      <c r="W550" s="10"/>
      <c r="X550" s="10"/>
      <c r="Y550" s="10"/>
      <c r="Z550" s="10"/>
      <c r="AA550" s="10"/>
      <c r="AB550" s="10"/>
      <c r="AC550" s="10"/>
      <c r="AD550" s="10"/>
      <c r="AE550" s="10"/>
      <c r="AT550" s="227" t="s">
        <v>199</v>
      </c>
      <c r="AU550" s="227" t="s">
        <v>85</v>
      </c>
      <c r="AV550" s="10" t="s">
        <v>83</v>
      </c>
      <c r="AW550" s="10" t="s">
        <v>32</v>
      </c>
      <c r="AX550" s="10" t="s">
        <v>76</v>
      </c>
      <c r="AY550" s="227" t="s">
        <v>195</v>
      </c>
    </row>
    <row r="551" s="11" customFormat="1">
      <c r="A551" s="11"/>
      <c r="B551" s="228"/>
      <c r="C551" s="229"/>
      <c r="D551" s="213" t="s">
        <v>199</v>
      </c>
      <c r="E551" s="230" t="s">
        <v>1</v>
      </c>
      <c r="F551" s="231" t="s">
        <v>4811</v>
      </c>
      <c r="G551" s="229"/>
      <c r="H551" s="232">
        <v>100.2</v>
      </c>
      <c r="I551" s="233"/>
      <c r="J551" s="229"/>
      <c r="K551" s="229"/>
      <c r="L551" s="234"/>
      <c r="M551" s="235"/>
      <c r="N551" s="236"/>
      <c r="O551" s="236"/>
      <c r="P551" s="236"/>
      <c r="Q551" s="236"/>
      <c r="R551" s="236"/>
      <c r="S551" s="236"/>
      <c r="T551" s="237"/>
      <c r="U551" s="11"/>
      <c r="V551" s="11"/>
      <c r="W551" s="11"/>
      <c r="X551" s="11"/>
      <c r="Y551" s="11"/>
      <c r="Z551" s="11"/>
      <c r="AA551" s="11"/>
      <c r="AB551" s="11"/>
      <c r="AC551" s="11"/>
      <c r="AD551" s="11"/>
      <c r="AE551" s="11"/>
      <c r="AT551" s="238" t="s">
        <v>199</v>
      </c>
      <c r="AU551" s="238" t="s">
        <v>85</v>
      </c>
      <c r="AV551" s="11" t="s">
        <v>85</v>
      </c>
      <c r="AW551" s="11" t="s">
        <v>32</v>
      </c>
      <c r="AX551" s="11" t="s">
        <v>76</v>
      </c>
      <c r="AY551" s="238" t="s">
        <v>195</v>
      </c>
    </row>
    <row r="552" s="11" customFormat="1">
      <c r="A552" s="11"/>
      <c r="B552" s="228"/>
      <c r="C552" s="229"/>
      <c r="D552" s="213" t="s">
        <v>199</v>
      </c>
      <c r="E552" s="230" t="s">
        <v>1</v>
      </c>
      <c r="F552" s="231" t="s">
        <v>4812</v>
      </c>
      <c r="G552" s="229"/>
      <c r="H552" s="232">
        <v>17.5</v>
      </c>
      <c r="I552" s="233"/>
      <c r="J552" s="229"/>
      <c r="K552" s="229"/>
      <c r="L552" s="234"/>
      <c r="M552" s="235"/>
      <c r="N552" s="236"/>
      <c r="O552" s="236"/>
      <c r="P552" s="236"/>
      <c r="Q552" s="236"/>
      <c r="R552" s="236"/>
      <c r="S552" s="236"/>
      <c r="T552" s="237"/>
      <c r="U552" s="11"/>
      <c r="V552" s="11"/>
      <c r="W552" s="11"/>
      <c r="X552" s="11"/>
      <c r="Y552" s="11"/>
      <c r="Z552" s="11"/>
      <c r="AA552" s="11"/>
      <c r="AB552" s="11"/>
      <c r="AC552" s="11"/>
      <c r="AD552" s="11"/>
      <c r="AE552" s="11"/>
      <c r="AT552" s="238" t="s">
        <v>199</v>
      </c>
      <c r="AU552" s="238" t="s">
        <v>85</v>
      </c>
      <c r="AV552" s="11" t="s">
        <v>85</v>
      </c>
      <c r="AW552" s="11" t="s">
        <v>32</v>
      </c>
      <c r="AX552" s="11" t="s">
        <v>76</v>
      </c>
      <c r="AY552" s="238" t="s">
        <v>195</v>
      </c>
    </row>
    <row r="553" s="11" customFormat="1">
      <c r="A553" s="11"/>
      <c r="B553" s="228"/>
      <c r="C553" s="229"/>
      <c r="D553" s="213" t="s">
        <v>199</v>
      </c>
      <c r="E553" s="230" t="s">
        <v>1</v>
      </c>
      <c r="F553" s="231" t="s">
        <v>4813</v>
      </c>
      <c r="G553" s="229"/>
      <c r="H553" s="232">
        <v>6</v>
      </c>
      <c r="I553" s="233"/>
      <c r="J553" s="229"/>
      <c r="K553" s="229"/>
      <c r="L553" s="234"/>
      <c r="M553" s="235"/>
      <c r="N553" s="236"/>
      <c r="O553" s="236"/>
      <c r="P553" s="236"/>
      <c r="Q553" s="236"/>
      <c r="R553" s="236"/>
      <c r="S553" s="236"/>
      <c r="T553" s="237"/>
      <c r="U553" s="11"/>
      <c r="V553" s="11"/>
      <c r="W553" s="11"/>
      <c r="X553" s="11"/>
      <c r="Y553" s="11"/>
      <c r="Z553" s="11"/>
      <c r="AA553" s="11"/>
      <c r="AB553" s="11"/>
      <c r="AC553" s="11"/>
      <c r="AD553" s="11"/>
      <c r="AE553" s="11"/>
      <c r="AT553" s="238" t="s">
        <v>199</v>
      </c>
      <c r="AU553" s="238" t="s">
        <v>85</v>
      </c>
      <c r="AV553" s="11" t="s">
        <v>85</v>
      </c>
      <c r="AW553" s="11" t="s">
        <v>32</v>
      </c>
      <c r="AX553" s="11" t="s">
        <v>76</v>
      </c>
      <c r="AY553" s="238" t="s">
        <v>195</v>
      </c>
    </row>
    <row r="554" s="10" customFormat="1">
      <c r="A554" s="10"/>
      <c r="B554" s="218"/>
      <c r="C554" s="219"/>
      <c r="D554" s="213" t="s">
        <v>199</v>
      </c>
      <c r="E554" s="220" t="s">
        <v>1</v>
      </c>
      <c r="F554" s="221" t="s">
        <v>4801</v>
      </c>
      <c r="G554" s="219"/>
      <c r="H554" s="220" t="s">
        <v>1</v>
      </c>
      <c r="I554" s="222"/>
      <c r="J554" s="219"/>
      <c r="K554" s="219"/>
      <c r="L554" s="223"/>
      <c r="M554" s="224"/>
      <c r="N554" s="225"/>
      <c r="O554" s="225"/>
      <c r="P554" s="225"/>
      <c r="Q554" s="225"/>
      <c r="R554" s="225"/>
      <c r="S554" s="225"/>
      <c r="T554" s="226"/>
      <c r="U554" s="10"/>
      <c r="V554" s="10"/>
      <c r="W554" s="10"/>
      <c r="X554" s="10"/>
      <c r="Y554" s="10"/>
      <c r="Z554" s="10"/>
      <c r="AA554" s="10"/>
      <c r="AB554" s="10"/>
      <c r="AC554" s="10"/>
      <c r="AD554" s="10"/>
      <c r="AE554" s="10"/>
      <c r="AT554" s="227" t="s">
        <v>199</v>
      </c>
      <c r="AU554" s="227" t="s">
        <v>85</v>
      </c>
      <c r="AV554" s="10" t="s">
        <v>83</v>
      </c>
      <c r="AW554" s="10" t="s">
        <v>32</v>
      </c>
      <c r="AX554" s="10" t="s">
        <v>76</v>
      </c>
      <c r="AY554" s="227" t="s">
        <v>195</v>
      </c>
    </row>
    <row r="555" s="10" customFormat="1">
      <c r="A555" s="10"/>
      <c r="B555" s="218"/>
      <c r="C555" s="219"/>
      <c r="D555" s="213" t="s">
        <v>199</v>
      </c>
      <c r="E555" s="220" t="s">
        <v>1</v>
      </c>
      <c r="F555" s="221" t="s">
        <v>4814</v>
      </c>
      <c r="G555" s="219"/>
      <c r="H555" s="220" t="s">
        <v>1</v>
      </c>
      <c r="I555" s="222"/>
      <c r="J555" s="219"/>
      <c r="K555" s="219"/>
      <c r="L555" s="223"/>
      <c r="M555" s="224"/>
      <c r="N555" s="225"/>
      <c r="O555" s="225"/>
      <c r="P555" s="225"/>
      <c r="Q555" s="225"/>
      <c r="R555" s="225"/>
      <c r="S555" s="225"/>
      <c r="T555" s="226"/>
      <c r="U555" s="10"/>
      <c r="V555" s="10"/>
      <c r="W555" s="10"/>
      <c r="X555" s="10"/>
      <c r="Y555" s="10"/>
      <c r="Z555" s="10"/>
      <c r="AA555" s="10"/>
      <c r="AB555" s="10"/>
      <c r="AC555" s="10"/>
      <c r="AD555" s="10"/>
      <c r="AE555" s="10"/>
      <c r="AT555" s="227" t="s">
        <v>199</v>
      </c>
      <c r="AU555" s="227" t="s">
        <v>85</v>
      </c>
      <c r="AV555" s="10" t="s">
        <v>83</v>
      </c>
      <c r="AW555" s="10" t="s">
        <v>32</v>
      </c>
      <c r="AX555" s="10" t="s">
        <v>76</v>
      </c>
      <c r="AY555" s="227" t="s">
        <v>195</v>
      </c>
    </row>
    <row r="556" s="11" customFormat="1">
      <c r="A556" s="11"/>
      <c r="B556" s="228"/>
      <c r="C556" s="229"/>
      <c r="D556" s="213" t="s">
        <v>199</v>
      </c>
      <c r="E556" s="230" t="s">
        <v>1</v>
      </c>
      <c r="F556" s="231" t="s">
        <v>4815</v>
      </c>
      <c r="G556" s="229"/>
      <c r="H556" s="232">
        <v>23.940000000000001</v>
      </c>
      <c r="I556" s="233"/>
      <c r="J556" s="229"/>
      <c r="K556" s="229"/>
      <c r="L556" s="234"/>
      <c r="M556" s="235"/>
      <c r="N556" s="236"/>
      <c r="O556" s="236"/>
      <c r="P556" s="236"/>
      <c r="Q556" s="236"/>
      <c r="R556" s="236"/>
      <c r="S556" s="236"/>
      <c r="T556" s="237"/>
      <c r="U556" s="11"/>
      <c r="V556" s="11"/>
      <c r="W556" s="11"/>
      <c r="X556" s="11"/>
      <c r="Y556" s="11"/>
      <c r="Z556" s="11"/>
      <c r="AA556" s="11"/>
      <c r="AB556" s="11"/>
      <c r="AC556" s="11"/>
      <c r="AD556" s="11"/>
      <c r="AE556" s="11"/>
      <c r="AT556" s="238" t="s">
        <v>199</v>
      </c>
      <c r="AU556" s="238" t="s">
        <v>85</v>
      </c>
      <c r="AV556" s="11" t="s">
        <v>85</v>
      </c>
      <c r="AW556" s="11" t="s">
        <v>32</v>
      </c>
      <c r="AX556" s="11" t="s">
        <v>76</v>
      </c>
      <c r="AY556" s="238" t="s">
        <v>195</v>
      </c>
    </row>
    <row r="557" s="10" customFormat="1">
      <c r="A557" s="10"/>
      <c r="B557" s="218"/>
      <c r="C557" s="219"/>
      <c r="D557" s="213" t="s">
        <v>199</v>
      </c>
      <c r="E557" s="220" t="s">
        <v>1</v>
      </c>
      <c r="F557" s="221" t="s">
        <v>4805</v>
      </c>
      <c r="G557" s="219"/>
      <c r="H557" s="220" t="s">
        <v>1</v>
      </c>
      <c r="I557" s="222"/>
      <c r="J557" s="219"/>
      <c r="K557" s="219"/>
      <c r="L557" s="223"/>
      <c r="M557" s="224"/>
      <c r="N557" s="225"/>
      <c r="O557" s="225"/>
      <c r="P557" s="225"/>
      <c r="Q557" s="225"/>
      <c r="R557" s="225"/>
      <c r="S557" s="225"/>
      <c r="T557" s="226"/>
      <c r="U557" s="10"/>
      <c r="V557" s="10"/>
      <c r="W557" s="10"/>
      <c r="X557" s="10"/>
      <c r="Y557" s="10"/>
      <c r="Z557" s="10"/>
      <c r="AA557" s="10"/>
      <c r="AB557" s="10"/>
      <c r="AC557" s="10"/>
      <c r="AD557" s="10"/>
      <c r="AE557" s="10"/>
      <c r="AT557" s="227" t="s">
        <v>199</v>
      </c>
      <c r="AU557" s="227" t="s">
        <v>85</v>
      </c>
      <c r="AV557" s="10" t="s">
        <v>83</v>
      </c>
      <c r="AW557" s="10" t="s">
        <v>32</v>
      </c>
      <c r="AX557" s="10" t="s">
        <v>76</v>
      </c>
      <c r="AY557" s="227" t="s">
        <v>195</v>
      </c>
    </row>
    <row r="558" s="10" customFormat="1">
      <c r="A558" s="10"/>
      <c r="B558" s="218"/>
      <c r="C558" s="219"/>
      <c r="D558" s="213" t="s">
        <v>199</v>
      </c>
      <c r="E558" s="220" t="s">
        <v>1</v>
      </c>
      <c r="F558" s="221" t="s">
        <v>4814</v>
      </c>
      <c r="G558" s="219"/>
      <c r="H558" s="220" t="s">
        <v>1</v>
      </c>
      <c r="I558" s="222"/>
      <c r="J558" s="219"/>
      <c r="K558" s="219"/>
      <c r="L558" s="223"/>
      <c r="M558" s="224"/>
      <c r="N558" s="225"/>
      <c r="O558" s="225"/>
      <c r="P558" s="225"/>
      <c r="Q558" s="225"/>
      <c r="R558" s="225"/>
      <c r="S558" s="225"/>
      <c r="T558" s="226"/>
      <c r="U558" s="10"/>
      <c r="V558" s="10"/>
      <c r="W558" s="10"/>
      <c r="X558" s="10"/>
      <c r="Y558" s="10"/>
      <c r="Z558" s="10"/>
      <c r="AA558" s="10"/>
      <c r="AB558" s="10"/>
      <c r="AC558" s="10"/>
      <c r="AD558" s="10"/>
      <c r="AE558" s="10"/>
      <c r="AT558" s="227" t="s">
        <v>199</v>
      </c>
      <c r="AU558" s="227" t="s">
        <v>85</v>
      </c>
      <c r="AV558" s="10" t="s">
        <v>83</v>
      </c>
      <c r="AW558" s="10" t="s">
        <v>32</v>
      </c>
      <c r="AX558" s="10" t="s">
        <v>76</v>
      </c>
      <c r="AY558" s="227" t="s">
        <v>195</v>
      </c>
    </row>
    <row r="559" s="11" customFormat="1">
      <c r="A559" s="11"/>
      <c r="B559" s="228"/>
      <c r="C559" s="229"/>
      <c r="D559" s="213" t="s">
        <v>199</v>
      </c>
      <c r="E559" s="230" t="s">
        <v>1</v>
      </c>
      <c r="F559" s="231" t="s">
        <v>4816</v>
      </c>
      <c r="G559" s="229"/>
      <c r="H559" s="232">
        <v>1.8</v>
      </c>
      <c r="I559" s="233"/>
      <c r="J559" s="229"/>
      <c r="K559" s="229"/>
      <c r="L559" s="234"/>
      <c r="M559" s="235"/>
      <c r="N559" s="236"/>
      <c r="O559" s="236"/>
      <c r="P559" s="236"/>
      <c r="Q559" s="236"/>
      <c r="R559" s="236"/>
      <c r="S559" s="236"/>
      <c r="T559" s="237"/>
      <c r="U559" s="11"/>
      <c r="V559" s="11"/>
      <c r="W559" s="11"/>
      <c r="X559" s="11"/>
      <c r="Y559" s="11"/>
      <c r="Z559" s="11"/>
      <c r="AA559" s="11"/>
      <c r="AB559" s="11"/>
      <c r="AC559" s="11"/>
      <c r="AD559" s="11"/>
      <c r="AE559" s="11"/>
      <c r="AT559" s="238" t="s">
        <v>199</v>
      </c>
      <c r="AU559" s="238" t="s">
        <v>85</v>
      </c>
      <c r="AV559" s="11" t="s">
        <v>85</v>
      </c>
      <c r="AW559" s="11" t="s">
        <v>32</v>
      </c>
      <c r="AX559" s="11" t="s">
        <v>76</v>
      </c>
      <c r="AY559" s="238" t="s">
        <v>195</v>
      </c>
    </row>
    <row r="560" s="15" customFormat="1">
      <c r="A560" s="15"/>
      <c r="B560" s="287"/>
      <c r="C560" s="288"/>
      <c r="D560" s="213" t="s">
        <v>199</v>
      </c>
      <c r="E560" s="289" t="s">
        <v>1</v>
      </c>
      <c r="F560" s="290" t="s">
        <v>1422</v>
      </c>
      <c r="G560" s="288"/>
      <c r="H560" s="291">
        <v>149.44</v>
      </c>
      <c r="I560" s="292"/>
      <c r="J560" s="288"/>
      <c r="K560" s="288"/>
      <c r="L560" s="293"/>
      <c r="M560" s="294"/>
      <c r="N560" s="295"/>
      <c r="O560" s="295"/>
      <c r="P560" s="295"/>
      <c r="Q560" s="295"/>
      <c r="R560" s="295"/>
      <c r="S560" s="295"/>
      <c r="T560" s="296"/>
      <c r="U560" s="15"/>
      <c r="V560" s="15"/>
      <c r="W560" s="15"/>
      <c r="X560" s="15"/>
      <c r="Y560" s="15"/>
      <c r="Z560" s="15"/>
      <c r="AA560" s="15"/>
      <c r="AB560" s="15"/>
      <c r="AC560" s="15"/>
      <c r="AD560" s="15"/>
      <c r="AE560" s="15"/>
      <c r="AT560" s="297" t="s">
        <v>199</v>
      </c>
      <c r="AU560" s="297" t="s">
        <v>85</v>
      </c>
      <c r="AV560" s="15" t="s">
        <v>234</v>
      </c>
      <c r="AW560" s="15" t="s">
        <v>32</v>
      </c>
      <c r="AX560" s="15" t="s">
        <v>83</v>
      </c>
      <c r="AY560" s="297" t="s">
        <v>195</v>
      </c>
    </row>
    <row r="561" s="2" customFormat="1" ht="16.5" customHeight="1">
      <c r="A561" s="39"/>
      <c r="B561" s="40"/>
      <c r="C561" s="262" t="s">
        <v>444</v>
      </c>
      <c r="D561" s="262" t="s">
        <v>224</v>
      </c>
      <c r="E561" s="263" t="s">
        <v>1711</v>
      </c>
      <c r="F561" s="264" t="s">
        <v>1712</v>
      </c>
      <c r="G561" s="265" t="s">
        <v>1713</v>
      </c>
      <c r="H561" s="266">
        <v>2.9889999999999999</v>
      </c>
      <c r="I561" s="267"/>
      <c r="J561" s="268">
        <f>ROUND(I561*H561,2)</f>
        <v>0</v>
      </c>
      <c r="K561" s="264" t="s">
        <v>1412</v>
      </c>
      <c r="L561" s="269"/>
      <c r="M561" s="270" t="s">
        <v>1</v>
      </c>
      <c r="N561" s="271" t="s">
        <v>41</v>
      </c>
      <c r="O561" s="92"/>
      <c r="P561" s="209">
        <f>O561*H561</f>
        <v>0</v>
      </c>
      <c r="Q561" s="209">
        <v>0.001</v>
      </c>
      <c r="R561" s="209">
        <f>Q561*H561</f>
        <v>0.0029889999999999999</v>
      </c>
      <c r="S561" s="209">
        <v>0</v>
      </c>
      <c r="T561" s="210">
        <f>S561*H561</f>
        <v>0</v>
      </c>
      <c r="U561" s="39"/>
      <c r="V561" s="39"/>
      <c r="W561" s="39"/>
      <c r="X561" s="39"/>
      <c r="Y561" s="39"/>
      <c r="Z561" s="39"/>
      <c r="AA561" s="39"/>
      <c r="AB561" s="39"/>
      <c r="AC561" s="39"/>
      <c r="AD561" s="39"/>
      <c r="AE561" s="39"/>
      <c r="AR561" s="211" t="s">
        <v>253</v>
      </c>
      <c r="AT561" s="211" t="s">
        <v>224</v>
      </c>
      <c r="AU561" s="211" t="s">
        <v>85</v>
      </c>
      <c r="AY561" s="18" t="s">
        <v>195</v>
      </c>
      <c r="BE561" s="212">
        <f>IF(N561="základní",J561,0)</f>
        <v>0</v>
      </c>
      <c r="BF561" s="212">
        <f>IF(N561="snížená",J561,0)</f>
        <v>0</v>
      </c>
      <c r="BG561" s="212">
        <f>IF(N561="zákl. přenesená",J561,0)</f>
        <v>0</v>
      </c>
      <c r="BH561" s="212">
        <f>IF(N561="sníž. přenesená",J561,0)</f>
        <v>0</v>
      </c>
      <c r="BI561" s="212">
        <f>IF(N561="nulová",J561,0)</f>
        <v>0</v>
      </c>
      <c r="BJ561" s="18" t="s">
        <v>83</v>
      </c>
      <c r="BK561" s="212">
        <f>ROUND(I561*H561,2)</f>
        <v>0</v>
      </c>
      <c r="BL561" s="18" t="s">
        <v>234</v>
      </c>
      <c r="BM561" s="211" t="s">
        <v>4956</v>
      </c>
    </row>
    <row r="562" s="11" customFormat="1">
      <c r="A562" s="11"/>
      <c r="B562" s="228"/>
      <c r="C562" s="229"/>
      <c r="D562" s="213" t="s">
        <v>199</v>
      </c>
      <c r="E562" s="229"/>
      <c r="F562" s="231" t="s">
        <v>4957</v>
      </c>
      <c r="G562" s="229"/>
      <c r="H562" s="232">
        <v>2.9889999999999999</v>
      </c>
      <c r="I562" s="233"/>
      <c r="J562" s="229"/>
      <c r="K562" s="229"/>
      <c r="L562" s="234"/>
      <c r="M562" s="235"/>
      <c r="N562" s="236"/>
      <c r="O562" s="236"/>
      <c r="P562" s="236"/>
      <c r="Q562" s="236"/>
      <c r="R562" s="236"/>
      <c r="S562" s="236"/>
      <c r="T562" s="237"/>
      <c r="U562" s="11"/>
      <c r="V562" s="11"/>
      <c r="W562" s="11"/>
      <c r="X562" s="11"/>
      <c r="Y562" s="11"/>
      <c r="Z562" s="11"/>
      <c r="AA562" s="11"/>
      <c r="AB562" s="11"/>
      <c r="AC562" s="11"/>
      <c r="AD562" s="11"/>
      <c r="AE562" s="11"/>
      <c r="AT562" s="238" t="s">
        <v>199</v>
      </c>
      <c r="AU562" s="238" t="s">
        <v>85</v>
      </c>
      <c r="AV562" s="11" t="s">
        <v>85</v>
      </c>
      <c r="AW562" s="11" t="s">
        <v>4</v>
      </c>
      <c r="AX562" s="11" t="s">
        <v>83</v>
      </c>
      <c r="AY562" s="238" t="s">
        <v>195</v>
      </c>
    </row>
    <row r="563" s="2" customFormat="1" ht="24.15" customHeight="1">
      <c r="A563" s="39"/>
      <c r="B563" s="40"/>
      <c r="C563" s="200" t="s">
        <v>447</v>
      </c>
      <c r="D563" s="200" t="s">
        <v>191</v>
      </c>
      <c r="E563" s="201" t="s">
        <v>4237</v>
      </c>
      <c r="F563" s="202" t="s">
        <v>4238</v>
      </c>
      <c r="G563" s="203" t="s">
        <v>1411</v>
      </c>
      <c r="H563" s="204">
        <v>10.26</v>
      </c>
      <c r="I563" s="205"/>
      <c r="J563" s="206">
        <f>ROUND(I563*H563,2)</f>
        <v>0</v>
      </c>
      <c r="K563" s="202" t="s">
        <v>1412</v>
      </c>
      <c r="L563" s="45"/>
      <c r="M563" s="207" t="s">
        <v>1</v>
      </c>
      <c r="N563" s="208" t="s">
        <v>41</v>
      </c>
      <c r="O563" s="92"/>
      <c r="P563" s="209">
        <f>O563*H563</f>
        <v>0</v>
      </c>
      <c r="Q563" s="209">
        <v>0</v>
      </c>
      <c r="R563" s="209">
        <f>Q563*H563</f>
        <v>0</v>
      </c>
      <c r="S563" s="209">
        <v>0</v>
      </c>
      <c r="T563" s="210">
        <f>S563*H563</f>
        <v>0</v>
      </c>
      <c r="U563" s="39"/>
      <c r="V563" s="39"/>
      <c r="W563" s="39"/>
      <c r="X563" s="39"/>
      <c r="Y563" s="39"/>
      <c r="Z563" s="39"/>
      <c r="AA563" s="39"/>
      <c r="AB563" s="39"/>
      <c r="AC563" s="39"/>
      <c r="AD563" s="39"/>
      <c r="AE563" s="39"/>
      <c r="AR563" s="211" t="s">
        <v>234</v>
      </c>
      <c r="AT563" s="211" t="s">
        <v>191</v>
      </c>
      <c r="AU563" s="211" t="s">
        <v>85</v>
      </c>
      <c r="AY563" s="18" t="s">
        <v>195</v>
      </c>
      <c r="BE563" s="212">
        <f>IF(N563="základní",J563,0)</f>
        <v>0</v>
      </c>
      <c r="BF563" s="212">
        <f>IF(N563="snížená",J563,0)</f>
        <v>0</v>
      </c>
      <c r="BG563" s="212">
        <f>IF(N563="zákl. přenesená",J563,0)</f>
        <v>0</v>
      </c>
      <c r="BH563" s="212">
        <f>IF(N563="sníž. přenesená",J563,0)</f>
        <v>0</v>
      </c>
      <c r="BI563" s="212">
        <f>IF(N563="nulová",J563,0)</f>
        <v>0</v>
      </c>
      <c r="BJ563" s="18" t="s">
        <v>83</v>
      </c>
      <c r="BK563" s="212">
        <f>ROUND(I563*H563,2)</f>
        <v>0</v>
      </c>
      <c r="BL563" s="18" t="s">
        <v>234</v>
      </c>
      <c r="BM563" s="211" t="s">
        <v>4958</v>
      </c>
    </row>
    <row r="564" s="10" customFormat="1">
      <c r="A564" s="10"/>
      <c r="B564" s="218"/>
      <c r="C564" s="219"/>
      <c r="D564" s="213" t="s">
        <v>199</v>
      </c>
      <c r="E564" s="220" t="s">
        <v>1</v>
      </c>
      <c r="F564" s="221" t="s">
        <v>4737</v>
      </c>
      <c r="G564" s="219"/>
      <c r="H564" s="220" t="s">
        <v>1</v>
      </c>
      <c r="I564" s="222"/>
      <c r="J564" s="219"/>
      <c r="K564" s="219"/>
      <c r="L564" s="223"/>
      <c r="M564" s="224"/>
      <c r="N564" s="225"/>
      <c r="O564" s="225"/>
      <c r="P564" s="225"/>
      <c r="Q564" s="225"/>
      <c r="R564" s="225"/>
      <c r="S564" s="225"/>
      <c r="T564" s="226"/>
      <c r="U564" s="10"/>
      <c r="V564" s="10"/>
      <c r="W564" s="10"/>
      <c r="X564" s="10"/>
      <c r="Y564" s="10"/>
      <c r="Z564" s="10"/>
      <c r="AA564" s="10"/>
      <c r="AB564" s="10"/>
      <c r="AC564" s="10"/>
      <c r="AD564" s="10"/>
      <c r="AE564" s="10"/>
      <c r="AT564" s="227" t="s">
        <v>199</v>
      </c>
      <c r="AU564" s="227" t="s">
        <v>85</v>
      </c>
      <c r="AV564" s="10" t="s">
        <v>83</v>
      </c>
      <c r="AW564" s="10" t="s">
        <v>32</v>
      </c>
      <c r="AX564" s="10" t="s">
        <v>76</v>
      </c>
      <c r="AY564" s="227" t="s">
        <v>195</v>
      </c>
    </row>
    <row r="565" s="10" customFormat="1">
      <c r="A565" s="10"/>
      <c r="B565" s="218"/>
      <c r="C565" s="219"/>
      <c r="D565" s="213" t="s">
        <v>199</v>
      </c>
      <c r="E565" s="220" t="s">
        <v>1</v>
      </c>
      <c r="F565" s="221" t="s">
        <v>4807</v>
      </c>
      <c r="G565" s="219"/>
      <c r="H565" s="220" t="s">
        <v>1</v>
      </c>
      <c r="I565" s="222"/>
      <c r="J565" s="219"/>
      <c r="K565" s="219"/>
      <c r="L565" s="223"/>
      <c r="M565" s="224"/>
      <c r="N565" s="225"/>
      <c r="O565" s="225"/>
      <c r="P565" s="225"/>
      <c r="Q565" s="225"/>
      <c r="R565" s="225"/>
      <c r="S565" s="225"/>
      <c r="T565" s="226"/>
      <c r="U565" s="10"/>
      <c r="V565" s="10"/>
      <c r="W565" s="10"/>
      <c r="X565" s="10"/>
      <c r="Y565" s="10"/>
      <c r="Z565" s="10"/>
      <c r="AA565" s="10"/>
      <c r="AB565" s="10"/>
      <c r="AC565" s="10"/>
      <c r="AD565" s="10"/>
      <c r="AE565" s="10"/>
      <c r="AT565" s="227" t="s">
        <v>199</v>
      </c>
      <c r="AU565" s="227" t="s">
        <v>85</v>
      </c>
      <c r="AV565" s="10" t="s">
        <v>83</v>
      </c>
      <c r="AW565" s="10" t="s">
        <v>32</v>
      </c>
      <c r="AX565" s="10" t="s">
        <v>76</v>
      </c>
      <c r="AY565" s="227" t="s">
        <v>195</v>
      </c>
    </row>
    <row r="566" s="11" customFormat="1">
      <c r="A566" s="11"/>
      <c r="B566" s="228"/>
      <c r="C566" s="229"/>
      <c r="D566" s="213" t="s">
        <v>199</v>
      </c>
      <c r="E566" s="230" t="s">
        <v>1</v>
      </c>
      <c r="F566" s="231" t="s">
        <v>4959</v>
      </c>
      <c r="G566" s="229"/>
      <c r="H566" s="232">
        <v>10.26</v>
      </c>
      <c r="I566" s="233"/>
      <c r="J566" s="229"/>
      <c r="K566" s="229"/>
      <c r="L566" s="234"/>
      <c r="M566" s="235"/>
      <c r="N566" s="236"/>
      <c r="O566" s="236"/>
      <c r="P566" s="236"/>
      <c r="Q566" s="236"/>
      <c r="R566" s="236"/>
      <c r="S566" s="236"/>
      <c r="T566" s="237"/>
      <c r="U566" s="11"/>
      <c r="V566" s="11"/>
      <c r="W566" s="11"/>
      <c r="X566" s="11"/>
      <c r="Y566" s="11"/>
      <c r="Z566" s="11"/>
      <c r="AA566" s="11"/>
      <c r="AB566" s="11"/>
      <c r="AC566" s="11"/>
      <c r="AD566" s="11"/>
      <c r="AE566" s="11"/>
      <c r="AT566" s="238" t="s">
        <v>199</v>
      </c>
      <c r="AU566" s="238" t="s">
        <v>85</v>
      </c>
      <c r="AV566" s="11" t="s">
        <v>85</v>
      </c>
      <c r="AW566" s="11" t="s">
        <v>32</v>
      </c>
      <c r="AX566" s="11" t="s">
        <v>76</v>
      </c>
      <c r="AY566" s="238" t="s">
        <v>195</v>
      </c>
    </row>
    <row r="567" s="15" customFormat="1">
      <c r="A567" s="15"/>
      <c r="B567" s="287"/>
      <c r="C567" s="288"/>
      <c r="D567" s="213" t="s">
        <v>199</v>
      </c>
      <c r="E567" s="289" t="s">
        <v>1</v>
      </c>
      <c r="F567" s="290" t="s">
        <v>1422</v>
      </c>
      <c r="G567" s="288"/>
      <c r="H567" s="291">
        <v>10.26</v>
      </c>
      <c r="I567" s="292"/>
      <c r="J567" s="288"/>
      <c r="K567" s="288"/>
      <c r="L567" s="293"/>
      <c r="M567" s="294"/>
      <c r="N567" s="295"/>
      <c r="O567" s="295"/>
      <c r="P567" s="295"/>
      <c r="Q567" s="295"/>
      <c r="R567" s="295"/>
      <c r="S567" s="295"/>
      <c r="T567" s="296"/>
      <c r="U567" s="15"/>
      <c r="V567" s="15"/>
      <c r="W567" s="15"/>
      <c r="X567" s="15"/>
      <c r="Y567" s="15"/>
      <c r="Z567" s="15"/>
      <c r="AA567" s="15"/>
      <c r="AB567" s="15"/>
      <c r="AC567" s="15"/>
      <c r="AD567" s="15"/>
      <c r="AE567" s="15"/>
      <c r="AT567" s="297" t="s">
        <v>199</v>
      </c>
      <c r="AU567" s="297" t="s">
        <v>85</v>
      </c>
      <c r="AV567" s="15" t="s">
        <v>234</v>
      </c>
      <c r="AW567" s="15" t="s">
        <v>32</v>
      </c>
      <c r="AX567" s="15" t="s">
        <v>83</v>
      </c>
      <c r="AY567" s="297" t="s">
        <v>195</v>
      </c>
    </row>
    <row r="568" s="2" customFormat="1" ht="16.5" customHeight="1">
      <c r="A568" s="39"/>
      <c r="B568" s="40"/>
      <c r="C568" s="262" t="s">
        <v>450</v>
      </c>
      <c r="D568" s="262" t="s">
        <v>224</v>
      </c>
      <c r="E568" s="263" t="s">
        <v>1711</v>
      </c>
      <c r="F568" s="264" t="s">
        <v>1712</v>
      </c>
      <c r="G568" s="265" t="s">
        <v>1713</v>
      </c>
      <c r="H568" s="266">
        <v>0.20499999999999999</v>
      </c>
      <c r="I568" s="267"/>
      <c r="J568" s="268">
        <f>ROUND(I568*H568,2)</f>
        <v>0</v>
      </c>
      <c r="K568" s="264" t="s">
        <v>1412</v>
      </c>
      <c r="L568" s="269"/>
      <c r="M568" s="270" t="s">
        <v>1</v>
      </c>
      <c r="N568" s="271" t="s">
        <v>41</v>
      </c>
      <c r="O568" s="92"/>
      <c r="P568" s="209">
        <f>O568*H568</f>
        <v>0</v>
      </c>
      <c r="Q568" s="209">
        <v>0.001</v>
      </c>
      <c r="R568" s="209">
        <f>Q568*H568</f>
        <v>0.000205</v>
      </c>
      <c r="S568" s="209">
        <v>0</v>
      </c>
      <c r="T568" s="210">
        <f>S568*H568</f>
        <v>0</v>
      </c>
      <c r="U568" s="39"/>
      <c r="V568" s="39"/>
      <c r="W568" s="39"/>
      <c r="X568" s="39"/>
      <c r="Y568" s="39"/>
      <c r="Z568" s="39"/>
      <c r="AA568" s="39"/>
      <c r="AB568" s="39"/>
      <c r="AC568" s="39"/>
      <c r="AD568" s="39"/>
      <c r="AE568" s="39"/>
      <c r="AR568" s="211" t="s">
        <v>253</v>
      </c>
      <c r="AT568" s="211" t="s">
        <v>224</v>
      </c>
      <c r="AU568" s="211" t="s">
        <v>85</v>
      </c>
      <c r="AY568" s="18" t="s">
        <v>195</v>
      </c>
      <c r="BE568" s="212">
        <f>IF(N568="základní",J568,0)</f>
        <v>0</v>
      </c>
      <c r="BF568" s="212">
        <f>IF(N568="snížená",J568,0)</f>
        <v>0</v>
      </c>
      <c r="BG568" s="212">
        <f>IF(N568="zákl. přenesená",J568,0)</f>
        <v>0</v>
      </c>
      <c r="BH568" s="212">
        <f>IF(N568="sníž. přenesená",J568,0)</f>
        <v>0</v>
      </c>
      <c r="BI568" s="212">
        <f>IF(N568="nulová",J568,0)</f>
        <v>0</v>
      </c>
      <c r="BJ568" s="18" t="s">
        <v>83</v>
      </c>
      <c r="BK568" s="212">
        <f>ROUND(I568*H568,2)</f>
        <v>0</v>
      </c>
      <c r="BL568" s="18" t="s">
        <v>234</v>
      </c>
      <c r="BM568" s="211" t="s">
        <v>4960</v>
      </c>
    </row>
    <row r="569" s="11" customFormat="1">
      <c r="A569" s="11"/>
      <c r="B569" s="228"/>
      <c r="C569" s="229"/>
      <c r="D569" s="213" t="s">
        <v>199</v>
      </c>
      <c r="E569" s="229"/>
      <c r="F569" s="231" t="s">
        <v>4961</v>
      </c>
      <c r="G569" s="229"/>
      <c r="H569" s="232">
        <v>0.20499999999999999</v>
      </c>
      <c r="I569" s="233"/>
      <c r="J569" s="229"/>
      <c r="K569" s="229"/>
      <c r="L569" s="234"/>
      <c r="M569" s="235"/>
      <c r="N569" s="236"/>
      <c r="O569" s="236"/>
      <c r="P569" s="236"/>
      <c r="Q569" s="236"/>
      <c r="R569" s="236"/>
      <c r="S569" s="236"/>
      <c r="T569" s="237"/>
      <c r="U569" s="11"/>
      <c r="V569" s="11"/>
      <c r="W569" s="11"/>
      <c r="X569" s="11"/>
      <c r="Y569" s="11"/>
      <c r="Z569" s="11"/>
      <c r="AA569" s="11"/>
      <c r="AB569" s="11"/>
      <c r="AC569" s="11"/>
      <c r="AD569" s="11"/>
      <c r="AE569" s="11"/>
      <c r="AT569" s="238" t="s">
        <v>199</v>
      </c>
      <c r="AU569" s="238" t="s">
        <v>85</v>
      </c>
      <c r="AV569" s="11" t="s">
        <v>85</v>
      </c>
      <c r="AW569" s="11" t="s">
        <v>4</v>
      </c>
      <c r="AX569" s="11" t="s">
        <v>83</v>
      </c>
      <c r="AY569" s="238" t="s">
        <v>195</v>
      </c>
    </row>
    <row r="570" s="2" customFormat="1" ht="24.15" customHeight="1">
      <c r="A570" s="39"/>
      <c r="B570" s="40"/>
      <c r="C570" s="200" t="s">
        <v>453</v>
      </c>
      <c r="D570" s="200" t="s">
        <v>191</v>
      </c>
      <c r="E570" s="201" t="s">
        <v>1716</v>
      </c>
      <c r="F570" s="202" t="s">
        <v>1717</v>
      </c>
      <c r="G570" s="203" t="s">
        <v>1411</v>
      </c>
      <c r="H570" s="204">
        <v>40</v>
      </c>
      <c r="I570" s="205"/>
      <c r="J570" s="206">
        <f>ROUND(I570*H570,2)</f>
        <v>0</v>
      </c>
      <c r="K570" s="202" t="s">
        <v>1412</v>
      </c>
      <c r="L570" s="45"/>
      <c r="M570" s="207" t="s">
        <v>1</v>
      </c>
      <c r="N570" s="208" t="s">
        <v>41</v>
      </c>
      <c r="O570" s="92"/>
      <c r="P570" s="209">
        <f>O570*H570</f>
        <v>0</v>
      </c>
      <c r="Q570" s="209">
        <v>0</v>
      </c>
      <c r="R570" s="209">
        <f>Q570*H570</f>
        <v>0</v>
      </c>
      <c r="S570" s="209">
        <v>0</v>
      </c>
      <c r="T570" s="210">
        <f>S570*H570</f>
        <v>0</v>
      </c>
      <c r="U570" s="39"/>
      <c r="V570" s="39"/>
      <c r="W570" s="39"/>
      <c r="X570" s="39"/>
      <c r="Y570" s="39"/>
      <c r="Z570" s="39"/>
      <c r="AA570" s="39"/>
      <c r="AB570" s="39"/>
      <c r="AC570" s="39"/>
      <c r="AD570" s="39"/>
      <c r="AE570" s="39"/>
      <c r="AR570" s="211" t="s">
        <v>234</v>
      </c>
      <c r="AT570" s="211" t="s">
        <v>191</v>
      </c>
      <c r="AU570" s="211" t="s">
        <v>85</v>
      </c>
      <c r="AY570" s="18" t="s">
        <v>195</v>
      </c>
      <c r="BE570" s="212">
        <f>IF(N570="základní",J570,0)</f>
        <v>0</v>
      </c>
      <c r="BF570" s="212">
        <f>IF(N570="snížená",J570,0)</f>
        <v>0</v>
      </c>
      <c r="BG570" s="212">
        <f>IF(N570="zákl. přenesená",J570,0)</f>
        <v>0</v>
      </c>
      <c r="BH570" s="212">
        <f>IF(N570="sníž. přenesená",J570,0)</f>
        <v>0</v>
      </c>
      <c r="BI570" s="212">
        <f>IF(N570="nulová",J570,0)</f>
        <v>0</v>
      </c>
      <c r="BJ570" s="18" t="s">
        <v>83</v>
      </c>
      <c r="BK570" s="212">
        <f>ROUND(I570*H570,2)</f>
        <v>0</v>
      </c>
      <c r="BL570" s="18" t="s">
        <v>234</v>
      </c>
      <c r="BM570" s="211" t="s">
        <v>4962</v>
      </c>
    </row>
    <row r="571" s="10" customFormat="1">
      <c r="A571" s="10"/>
      <c r="B571" s="218"/>
      <c r="C571" s="219"/>
      <c r="D571" s="213" t="s">
        <v>199</v>
      </c>
      <c r="E571" s="220" t="s">
        <v>1</v>
      </c>
      <c r="F571" s="221" t="s">
        <v>4910</v>
      </c>
      <c r="G571" s="219"/>
      <c r="H571" s="220" t="s">
        <v>1</v>
      </c>
      <c r="I571" s="222"/>
      <c r="J571" s="219"/>
      <c r="K571" s="219"/>
      <c r="L571" s="223"/>
      <c r="M571" s="224"/>
      <c r="N571" s="225"/>
      <c r="O571" s="225"/>
      <c r="P571" s="225"/>
      <c r="Q571" s="225"/>
      <c r="R571" s="225"/>
      <c r="S571" s="225"/>
      <c r="T571" s="226"/>
      <c r="U571" s="10"/>
      <c r="V571" s="10"/>
      <c r="W571" s="10"/>
      <c r="X571" s="10"/>
      <c r="Y571" s="10"/>
      <c r="Z571" s="10"/>
      <c r="AA571" s="10"/>
      <c r="AB571" s="10"/>
      <c r="AC571" s="10"/>
      <c r="AD571" s="10"/>
      <c r="AE571" s="10"/>
      <c r="AT571" s="227" t="s">
        <v>199</v>
      </c>
      <c r="AU571" s="227" t="s">
        <v>85</v>
      </c>
      <c r="AV571" s="10" t="s">
        <v>83</v>
      </c>
      <c r="AW571" s="10" t="s">
        <v>32</v>
      </c>
      <c r="AX571" s="10" t="s">
        <v>76</v>
      </c>
      <c r="AY571" s="227" t="s">
        <v>195</v>
      </c>
    </row>
    <row r="572" s="11" customFormat="1">
      <c r="A572" s="11"/>
      <c r="B572" s="228"/>
      <c r="C572" s="229"/>
      <c r="D572" s="213" t="s">
        <v>199</v>
      </c>
      <c r="E572" s="230" t="s">
        <v>1</v>
      </c>
      <c r="F572" s="231" t="s">
        <v>4245</v>
      </c>
      <c r="G572" s="229"/>
      <c r="H572" s="232">
        <v>40</v>
      </c>
      <c r="I572" s="233"/>
      <c r="J572" s="229"/>
      <c r="K572" s="229"/>
      <c r="L572" s="234"/>
      <c r="M572" s="235"/>
      <c r="N572" s="236"/>
      <c r="O572" s="236"/>
      <c r="P572" s="236"/>
      <c r="Q572" s="236"/>
      <c r="R572" s="236"/>
      <c r="S572" s="236"/>
      <c r="T572" s="237"/>
      <c r="U572" s="11"/>
      <c r="V572" s="11"/>
      <c r="W572" s="11"/>
      <c r="X572" s="11"/>
      <c r="Y572" s="11"/>
      <c r="Z572" s="11"/>
      <c r="AA572" s="11"/>
      <c r="AB572" s="11"/>
      <c r="AC572" s="11"/>
      <c r="AD572" s="11"/>
      <c r="AE572" s="11"/>
      <c r="AT572" s="238" t="s">
        <v>199</v>
      </c>
      <c r="AU572" s="238" t="s">
        <v>85</v>
      </c>
      <c r="AV572" s="11" t="s">
        <v>85</v>
      </c>
      <c r="AW572" s="11" t="s">
        <v>32</v>
      </c>
      <c r="AX572" s="11" t="s">
        <v>76</v>
      </c>
      <c r="AY572" s="238" t="s">
        <v>195</v>
      </c>
    </row>
    <row r="573" s="15" customFormat="1">
      <c r="A573" s="15"/>
      <c r="B573" s="287"/>
      <c r="C573" s="288"/>
      <c r="D573" s="213" t="s">
        <v>199</v>
      </c>
      <c r="E573" s="289" t="s">
        <v>1</v>
      </c>
      <c r="F573" s="290" t="s">
        <v>1422</v>
      </c>
      <c r="G573" s="288"/>
      <c r="H573" s="291">
        <v>40</v>
      </c>
      <c r="I573" s="292"/>
      <c r="J573" s="288"/>
      <c r="K573" s="288"/>
      <c r="L573" s="293"/>
      <c r="M573" s="294"/>
      <c r="N573" s="295"/>
      <c r="O573" s="295"/>
      <c r="P573" s="295"/>
      <c r="Q573" s="295"/>
      <c r="R573" s="295"/>
      <c r="S573" s="295"/>
      <c r="T573" s="296"/>
      <c r="U573" s="15"/>
      <c r="V573" s="15"/>
      <c r="W573" s="15"/>
      <c r="X573" s="15"/>
      <c r="Y573" s="15"/>
      <c r="Z573" s="15"/>
      <c r="AA573" s="15"/>
      <c r="AB573" s="15"/>
      <c r="AC573" s="15"/>
      <c r="AD573" s="15"/>
      <c r="AE573" s="15"/>
      <c r="AT573" s="297" t="s">
        <v>199</v>
      </c>
      <c r="AU573" s="297" t="s">
        <v>85</v>
      </c>
      <c r="AV573" s="15" t="s">
        <v>234</v>
      </c>
      <c r="AW573" s="15" t="s">
        <v>32</v>
      </c>
      <c r="AX573" s="15" t="s">
        <v>83</v>
      </c>
      <c r="AY573" s="297" t="s">
        <v>195</v>
      </c>
    </row>
    <row r="574" s="2" customFormat="1" ht="24.15" customHeight="1">
      <c r="A574" s="39"/>
      <c r="B574" s="40"/>
      <c r="C574" s="200" t="s">
        <v>456</v>
      </c>
      <c r="D574" s="200" t="s">
        <v>191</v>
      </c>
      <c r="E574" s="201" t="s">
        <v>4246</v>
      </c>
      <c r="F574" s="202" t="s">
        <v>4247</v>
      </c>
      <c r="G574" s="203" t="s">
        <v>1411</v>
      </c>
      <c r="H574" s="204">
        <v>70</v>
      </c>
      <c r="I574" s="205"/>
      <c r="J574" s="206">
        <f>ROUND(I574*H574,2)</f>
        <v>0</v>
      </c>
      <c r="K574" s="202" t="s">
        <v>1412</v>
      </c>
      <c r="L574" s="45"/>
      <c r="M574" s="207" t="s">
        <v>1</v>
      </c>
      <c r="N574" s="208" t="s">
        <v>41</v>
      </c>
      <c r="O574" s="92"/>
      <c r="P574" s="209">
        <f>O574*H574</f>
        <v>0</v>
      </c>
      <c r="Q574" s="209">
        <v>0</v>
      </c>
      <c r="R574" s="209">
        <f>Q574*H574</f>
        <v>0</v>
      </c>
      <c r="S574" s="209">
        <v>0</v>
      </c>
      <c r="T574" s="210">
        <f>S574*H574</f>
        <v>0</v>
      </c>
      <c r="U574" s="39"/>
      <c r="V574" s="39"/>
      <c r="W574" s="39"/>
      <c r="X574" s="39"/>
      <c r="Y574" s="39"/>
      <c r="Z574" s="39"/>
      <c r="AA574" s="39"/>
      <c r="AB574" s="39"/>
      <c r="AC574" s="39"/>
      <c r="AD574" s="39"/>
      <c r="AE574" s="39"/>
      <c r="AR574" s="211" t="s">
        <v>234</v>
      </c>
      <c r="AT574" s="211" t="s">
        <v>191</v>
      </c>
      <c r="AU574" s="211" t="s">
        <v>85</v>
      </c>
      <c r="AY574" s="18" t="s">
        <v>195</v>
      </c>
      <c r="BE574" s="212">
        <f>IF(N574="základní",J574,0)</f>
        <v>0</v>
      </c>
      <c r="BF574" s="212">
        <f>IF(N574="snížená",J574,0)</f>
        <v>0</v>
      </c>
      <c r="BG574" s="212">
        <f>IF(N574="zákl. přenesená",J574,0)</f>
        <v>0</v>
      </c>
      <c r="BH574" s="212">
        <f>IF(N574="sníž. přenesená",J574,0)</f>
        <v>0</v>
      </c>
      <c r="BI574" s="212">
        <f>IF(N574="nulová",J574,0)</f>
        <v>0</v>
      </c>
      <c r="BJ574" s="18" t="s">
        <v>83</v>
      </c>
      <c r="BK574" s="212">
        <f>ROUND(I574*H574,2)</f>
        <v>0</v>
      </c>
      <c r="BL574" s="18" t="s">
        <v>234</v>
      </c>
      <c r="BM574" s="211" t="s">
        <v>4963</v>
      </c>
    </row>
    <row r="575" s="10" customFormat="1">
      <c r="A575" s="10"/>
      <c r="B575" s="218"/>
      <c r="C575" s="219"/>
      <c r="D575" s="213" t="s">
        <v>199</v>
      </c>
      <c r="E575" s="220" t="s">
        <v>1</v>
      </c>
      <c r="F575" s="221" t="s">
        <v>4910</v>
      </c>
      <c r="G575" s="219"/>
      <c r="H575" s="220" t="s">
        <v>1</v>
      </c>
      <c r="I575" s="222"/>
      <c r="J575" s="219"/>
      <c r="K575" s="219"/>
      <c r="L575" s="223"/>
      <c r="M575" s="224"/>
      <c r="N575" s="225"/>
      <c r="O575" s="225"/>
      <c r="P575" s="225"/>
      <c r="Q575" s="225"/>
      <c r="R575" s="225"/>
      <c r="S575" s="225"/>
      <c r="T575" s="226"/>
      <c r="U575" s="10"/>
      <c r="V575" s="10"/>
      <c r="W575" s="10"/>
      <c r="X575" s="10"/>
      <c r="Y575" s="10"/>
      <c r="Z575" s="10"/>
      <c r="AA575" s="10"/>
      <c r="AB575" s="10"/>
      <c r="AC575" s="10"/>
      <c r="AD575" s="10"/>
      <c r="AE575" s="10"/>
      <c r="AT575" s="227" t="s">
        <v>199</v>
      </c>
      <c r="AU575" s="227" t="s">
        <v>85</v>
      </c>
      <c r="AV575" s="10" t="s">
        <v>83</v>
      </c>
      <c r="AW575" s="10" t="s">
        <v>32</v>
      </c>
      <c r="AX575" s="10" t="s">
        <v>76</v>
      </c>
      <c r="AY575" s="227" t="s">
        <v>195</v>
      </c>
    </row>
    <row r="576" s="11" customFormat="1">
      <c r="A576" s="11"/>
      <c r="B576" s="228"/>
      <c r="C576" s="229"/>
      <c r="D576" s="213" t="s">
        <v>199</v>
      </c>
      <c r="E576" s="230" t="s">
        <v>1</v>
      </c>
      <c r="F576" s="231" t="s">
        <v>4154</v>
      </c>
      <c r="G576" s="229"/>
      <c r="H576" s="232">
        <v>70</v>
      </c>
      <c r="I576" s="233"/>
      <c r="J576" s="229"/>
      <c r="K576" s="229"/>
      <c r="L576" s="234"/>
      <c r="M576" s="235"/>
      <c r="N576" s="236"/>
      <c r="O576" s="236"/>
      <c r="P576" s="236"/>
      <c r="Q576" s="236"/>
      <c r="R576" s="236"/>
      <c r="S576" s="236"/>
      <c r="T576" s="237"/>
      <c r="U576" s="11"/>
      <c r="V576" s="11"/>
      <c r="W576" s="11"/>
      <c r="X576" s="11"/>
      <c r="Y576" s="11"/>
      <c r="Z576" s="11"/>
      <c r="AA576" s="11"/>
      <c r="AB576" s="11"/>
      <c r="AC576" s="11"/>
      <c r="AD576" s="11"/>
      <c r="AE576" s="11"/>
      <c r="AT576" s="238" t="s">
        <v>199</v>
      </c>
      <c r="AU576" s="238" t="s">
        <v>85</v>
      </c>
      <c r="AV576" s="11" t="s">
        <v>85</v>
      </c>
      <c r="AW576" s="11" t="s">
        <v>32</v>
      </c>
      <c r="AX576" s="11" t="s">
        <v>76</v>
      </c>
      <c r="AY576" s="238" t="s">
        <v>195</v>
      </c>
    </row>
    <row r="577" s="15" customFormat="1">
      <c r="A577" s="15"/>
      <c r="B577" s="287"/>
      <c r="C577" s="288"/>
      <c r="D577" s="213" t="s">
        <v>199</v>
      </c>
      <c r="E577" s="289" t="s">
        <v>1</v>
      </c>
      <c r="F577" s="290" t="s">
        <v>1422</v>
      </c>
      <c r="G577" s="288"/>
      <c r="H577" s="291">
        <v>70</v>
      </c>
      <c r="I577" s="292"/>
      <c r="J577" s="288"/>
      <c r="K577" s="288"/>
      <c r="L577" s="293"/>
      <c r="M577" s="294"/>
      <c r="N577" s="295"/>
      <c r="O577" s="295"/>
      <c r="P577" s="295"/>
      <c r="Q577" s="295"/>
      <c r="R577" s="295"/>
      <c r="S577" s="295"/>
      <c r="T577" s="296"/>
      <c r="U577" s="15"/>
      <c r="V577" s="15"/>
      <c r="W577" s="15"/>
      <c r="X577" s="15"/>
      <c r="Y577" s="15"/>
      <c r="Z577" s="15"/>
      <c r="AA577" s="15"/>
      <c r="AB577" s="15"/>
      <c r="AC577" s="15"/>
      <c r="AD577" s="15"/>
      <c r="AE577" s="15"/>
      <c r="AT577" s="297" t="s">
        <v>199</v>
      </c>
      <c r="AU577" s="297" t="s">
        <v>85</v>
      </c>
      <c r="AV577" s="15" t="s">
        <v>234</v>
      </c>
      <c r="AW577" s="15" t="s">
        <v>32</v>
      </c>
      <c r="AX577" s="15" t="s">
        <v>83</v>
      </c>
      <c r="AY577" s="297" t="s">
        <v>195</v>
      </c>
    </row>
    <row r="578" s="2" customFormat="1" ht="33" customHeight="1">
      <c r="A578" s="39"/>
      <c r="B578" s="40"/>
      <c r="C578" s="200" t="s">
        <v>460</v>
      </c>
      <c r="D578" s="200" t="s">
        <v>191</v>
      </c>
      <c r="E578" s="201" t="s">
        <v>4249</v>
      </c>
      <c r="F578" s="202" t="s">
        <v>4250</v>
      </c>
      <c r="G578" s="203" t="s">
        <v>1411</v>
      </c>
      <c r="H578" s="204">
        <v>10.26</v>
      </c>
      <c r="I578" s="205"/>
      <c r="J578" s="206">
        <f>ROUND(I578*H578,2)</f>
        <v>0</v>
      </c>
      <c r="K578" s="202" t="s">
        <v>1</v>
      </c>
      <c r="L578" s="45"/>
      <c r="M578" s="207" t="s">
        <v>1</v>
      </c>
      <c r="N578" s="208" t="s">
        <v>41</v>
      </c>
      <c r="O578" s="92"/>
      <c r="P578" s="209">
        <f>O578*H578</f>
        <v>0</v>
      </c>
      <c r="Q578" s="209">
        <v>0</v>
      </c>
      <c r="R578" s="209">
        <f>Q578*H578</f>
        <v>0</v>
      </c>
      <c r="S578" s="209">
        <v>0</v>
      </c>
      <c r="T578" s="210">
        <f>S578*H578</f>
        <v>0</v>
      </c>
      <c r="U578" s="39"/>
      <c r="V578" s="39"/>
      <c r="W578" s="39"/>
      <c r="X578" s="39"/>
      <c r="Y578" s="39"/>
      <c r="Z578" s="39"/>
      <c r="AA578" s="39"/>
      <c r="AB578" s="39"/>
      <c r="AC578" s="39"/>
      <c r="AD578" s="39"/>
      <c r="AE578" s="39"/>
      <c r="AR578" s="211" t="s">
        <v>234</v>
      </c>
      <c r="AT578" s="211" t="s">
        <v>191</v>
      </c>
      <c r="AU578" s="211" t="s">
        <v>85</v>
      </c>
      <c r="AY578" s="18" t="s">
        <v>195</v>
      </c>
      <c r="BE578" s="212">
        <f>IF(N578="základní",J578,0)</f>
        <v>0</v>
      </c>
      <c r="BF578" s="212">
        <f>IF(N578="snížená",J578,0)</f>
        <v>0</v>
      </c>
      <c r="BG578" s="212">
        <f>IF(N578="zákl. přenesená",J578,0)</f>
        <v>0</v>
      </c>
      <c r="BH578" s="212">
        <f>IF(N578="sníž. přenesená",J578,0)</f>
        <v>0</v>
      </c>
      <c r="BI578" s="212">
        <f>IF(N578="nulová",J578,0)</f>
        <v>0</v>
      </c>
      <c r="BJ578" s="18" t="s">
        <v>83</v>
      </c>
      <c r="BK578" s="212">
        <f>ROUND(I578*H578,2)</f>
        <v>0</v>
      </c>
      <c r="BL578" s="18" t="s">
        <v>234</v>
      </c>
      <c r="BM578" s="211" t="s">
        <v>4964</v>
      </c>
    </row>
    <row r="579" s="10" customFormat="1">
      <c r="A579" s="10"/>
      <c r="B579" s="218"/>
      <c r="C579" s="219"/>
      <c r="D579" s="213" t="s">
        <v>199</v>
      </c>
      <c r="E579" s="220" t="s">
        <v>1</v>
      </c>
      <c r="F579" s="221" t="s">
        <v>4737</v>
      </c>
      <c r="G579" s="219"/>
      <c r="H579" s="220" t="s">
        <v>1</v>
      </c>
      <c r="I579" s="222"/>
      <c r="J579" s="219"/>
      <c r="K579" s="219"/>
      <c r="L579" s="223"/>
      <c r="M579" s="224"/>
      <c r="N579" s="225"/>
      <c r="O579" s="225"/>
      <c r="P579" s="225"/>
      <c r="Q579" s="225"/>
      <c r="R579" s="225"/>
      <c r="S579" s="225"/>
      <c r="T579" s="226"/>
      <c r="U579" s="10"/>
      <c r="V579" s="10"/>
      <c r="W579" s="10"/>
      <c r="X579" s="10"/>
      <c r="Y579" s="10"/>
      <c r="Z579" s="10"/>
      <c r="AA579" s="10"/>
      <c r="AB579" s="10"/>
      <c r="AC579" s="10"/>
      <c r="AD579" s="10"/>
      <c r="AE579" s="10"/>
      <c r="AT579" s="227" t="s">
        <v>199</v>
      </c>
      <c r="AU579" s="227" t="s">
        <v>85</v>
      </c>
      <c r="AV579" s="10" t="s">
        <v>83</v>
      </c>
      <c r="AW579" s="10" t="s">
        <v>32</v>
      </c>
      <c r="AX579" s="10" t="s">
        <v>76</v>
      </c>
      <c r="AY579" s="227" t="s">
        <v>195</v>
      </c>
    </row>
    <row r="580" s="10" customFormat="1">
      <c r="A580" s="10"/>
      <c r="B580" s="218"/>
      <c r="C580" s="219"/>
      <c r="D580" s="213" t="s">
        <v>199</v>
      </c>
      <c r="E580" s="220" t="s">
        <v>1</v>
      </c>
      <c r="F580" s="221" t="s">
        <v>4807</v>
      </c>
      <c r="G580" s="219"/>
      <c r="H580" s="220" t="s">
        <v>1</v>
      </c>
      <c r="I580" s="222"/>
      <c r="J580" s="219"/>
      <c r="K580" s="219"/>
      <c r="L580" s="223"/>
      <c r="M580" s="224"/>
      <c r="N580" s="225"/>
      <c r="O580" s="225"/>
      <c r="P580" s="225"/>
      <c r="Q580" s="225"/>
      <c r="R580" s="225"/>
      <c r="S580" s="225"/>
      <c r="T580" s="226"/>
      <c r="U580" s="10"/>
      <c r="V580" s="10"/>
      <c r="W580" s="10"/>
      <c r="X580" s="10"/>
      <c r="Y580" s="10"/>
      <c r="Z580" s="10"/>
      <c r="AA580" s="10"/>
      <c r="AB580" s="10"/>
      <c r="AC580" s="10"/>
      <c r="AD580" s="10"/>
      <c r="AE580" s="10"/>
      <c r="AT580" s="227" t="s">
        <v>199</v>
      </c>
      <c r="AU580" s="227" t="s">
        <v>85</v>
      </c>
      <c r="AV580" s="10" t="s">
        <v>83</v>
      </c>
      <c r="AW580" s="10" t="s">
        <v>32</v>
      </c>
      <c r="AX580" s="10" t="s">
        <v>76</v>
      </c>
      <c r="AY580" s="227" t="s">
        <v>195</v>
      </c>
    </row>
    <row r="581" s="11" customFormat="1">
      <c r="A581" s="11"/>
      <c r="B581" s="228"/>
      <c r="C581" s="229"/>
      <c r="D581" s="213" t="s">
        <v>199</v>
      </c>
      <c r="E581" s="230" t="s">
        <v>1</v>
      </c>
      <c r="F581" s="231" t="s">
        <v>4959</v>
      </c>
      <c r="G581" s="229"/>
      <c r="H581" s="232">
        <v>10.26</v>
      </c>
      <c r="I581" s="233"/>
      <c r="J581" s="229"/>
      <c r="K581" s="229"/>
      <c r="L581" s="234"/>
      <c r="M581" s="235"/>
      <c r="N581" s="236"/>
      <c r="O581" s="236"/>
      <c r="P581" s="236"/>
      <c r="Q581" s="236"/>
      <c r="R581" s="236"/>
      <c r="S581" s="236"/>
      <c r="T581" s="237"/>
      <c r="U581" s="11"/>
      <c r="V581" s="11"/>
      <c r="W581" s="11"/>
      <c r="X581" s="11"/>
      <c r="Y581" s="11"/>
      <c r="Z581" s="11"/>
      <c r="AA581" s="11"/>
      <c r="AB581" s="11"/>
      <c r="AC581" s="11"/>
      <c r="AD581" s="11"/>
      <c r="AE581" s="11"/>
      <c r="AT581" s="238" t="s">
        <v>199</v>
      </c>
      <c r="AU581" s="238" t="s">
        <v>85</v>
      </c>
      <c r="AV581" s="11" t="s">
        <v>85</v>
      </c>
      <c r="AW581" s="11" t="s">
        <v>32</v>
      </c>
      <c r="AX581" s="11" t="s">
        <v>76</v>
      </c>
      <c r="AY581" s="238" t="s">
        <v>195</v>
      </c>
    </row>
    <row r="582" s="15" customFormat="1">
      <c r="A582" s="15"/>
      <c r="B582" s="287"/>
      <c r="C582" s="288"/>
      <c r="D582" s="213" t="s">
        <v>199</v>
      </c>
      <c r="E582" s="289" t="s">
        <v>1</v>
      </c>
      <c r="F582" s="290" t="s">
        <v>1422</v>
      </c>
      <c r="G582" s="288"/>
      <c r="H582" s="291">
        <v>10.26</v>
      </c>
      <c r="I582" s="292"/>
      <c r="J582" s="288"/>
      <c r="K582" s="288"/>
      <c r="L582" s="293"/>
      <c r="M582" s="294"/>
      <c r="N582" s="295"/>
      <c r="O582" s="295"/>
      <c r="P582" s="295"/>
      <c r="Q582" s="295"/>
      <c r="R582" s="295"/>
      <c r="S582" s="295"/>
      <c r="T582" s="296"/>
      <c r="U582" s="15"/>
      <c r="V582" s="15"/>
      <c r="W582" s="15"/>
      <c r="X582" s="15"/>
      <c r="Y582" s="15"/>
      <c r="Z582" s="15"/>
      <c r="AA582" s="15"/>
      <c r="AB582" s="15"/>
      <c r="AC582" s="15"/>
      <c r="AD582" s="15"/>
      <c r="AE582" s="15"/>
      <c r="AT582" s="297" t="s">
        <v>199</v>
      </c>
      <c r="AU582" s="297" t="s">
        <v>85</v>
      </c>
      <c r="AV582" s="15" t="s">
        <v>234</v>
      </c>
      <c r="AW582" s="15" t="s">
        <v>32</v>
      </c>
      <c r="AX582" s="15" t="s">
        <v>83</v>
      </c>
      <c r="AY582" s="297" t="s">
        <v>195</v>
      </c>
    </row>
    <row r="583" s="2" customFormat="1" ht="16.5" customHeight="1">
      <c r="A583" s="39"/>
      <c r="B583" s="40"/>
      <c r="C583" s="262" t="s">
        <v>221</v>
      </c>
      <c r="D583" s="262" t="s">
        <v>224</v>
      </c>
      <c r="E583" s="263" t="s">
        <v>4252</v>
      </c>
      <c r="F583" s="264" t="s">
        <v>4253</v>
      </c>
      <c r="G583" s="265" t="s">
        <v>1237</v>
      </c>
      <c r="H583" s="266">
        <v>1.19</v>
      </c>
      <c r="I583" s="267"/>
      <c r="J583" s="268">
        <f>ROUND(I583*H583,2)</f>
        <v>0</v>
      </c>
      <c r="K583" s="264" t="s">
        <v>1412</v>
      </c>
      <c r="L583" s="269"/>
      <c r="M583" s="270" t="s">
        <v>1</v>
      </c>
      <c r="N583" s="271" t="s">
        <v>41</v>
      </c>
      <c r="O583" s="92"/>
      <c r="P583" s="209">
        <f>O583*H583</f>
        <v>0</v>
      </c>
      <c r="Q583" s="209">
        <v>0.20999999999999999</v>
      </c>
      <c r="R583" s="209">
        <f>Q583*H583</f>
        <v>0.24989999999999998</v>
      </c>
      <c r="S583" s="209">
        <v>0</v>
      </c>
      <c r="T583" s="210">
        <f>S583*H583</f>
        <v>0</v>
      </c>
      <c r="U583" s="39"/>
      <c r="V583" s="39"/>
      <c r="W583" s="39"/>
      <c r="X583" s="39"/>
      <c r="Y583" s="39"/>
      <c r="Z583" s="39"/>
      <c r="AA583" s="39"/>
      <c r="AB583" s="39"/>
      <c r="AC583" s="39"/>
      <c r="AD583" s="39"/>
      <c r="AE583" s="39"/>
      <c r="AR583" s="211" t="s">
        <v>253</v>
      </c>
      <c r="AT583" s="211" t="s">
        <v>224</v>
      </c>
      <c r="AU583" s="211" t="s">
        <v>85</v>
      </c>
      <c r="AY583" s="18" t="s">
        <v>195</v>
      </c>
      <c r="BE583" s="212">
        <f>IF(N583="základní",J583,0)</f>
        <v>0</v>
      </c>
      <c r="BF583" s="212">
        <f>IF(N583="snížená",J583,0)</f>
        <v>0</v>
      </c>
      <c r="BG583" s="212">
        <f>IF(N583="zákl. přenesená",J583,0)</f>
        <v>0</v>
      </c>
      <c r="BH583" s="212">
        <f>IF(N583="sníž. přenesená",J583,0)</f>
        <v>0</v>
      </c>
      <c r="BI583" s="212">
        <f>IF(N583="nulová",J583,0)</f>
        <v>0</v>
      </c>
      <c r="BJ583" s="18" t="s">
        <v>83</v>
      </c>
      <c r="BK583" s="212">
        <f>ROUND(I583*H583,2)</f>
        <v>0</v>
      </c>
      <c r="BL583" s="18" t="s">
        <v>234</v>
      </c>
      <c r="BM583" s="211" t="s">
        <v>4965</v>
      </c>
    </row>
    <row r="584" s="11" customFormat="1">
      <c r="A584" s="11"/>
      <c r="B584" s="228"/>
      <c r="C584" s="229"/>
      <c r="D584" s="213" t="s">
        <v>199</v>
      </c>
      <c r="E584" s="229"/>
      <c r="F584" s="231" t="s">
        <v>4966</v>
      </c>
      <c r="G584" s="229"/>
      <c r="H584" s="232">
        <v>1.19</v>
      </c>
      <c r="I584" s="233"/>
      <c r="J584" s="229"/>
      <c r="K584" s="229"/>
      <c r="L584" s="234"/>
      <c r="M584" s="235"/>
      <c r="N584" s="236"/>
      <c r="O584" s="236"/>
      <c r="P584" s="236"/>
      <c r="Q584" s="236"/>
      <c r="R584" s="236"/>
      <c r="S584" s="236"/>
      <c r="T584" s="237"/>
      <c r="U584" s="11"/>
      <c r="V584" s="11"/>
      <c r="W584" s="11"/>
      <c r="X584" s="11"/>
      <c r="Y584" s="11"/>
      <c r="Z584" s="11"/>
      <c r="AA584" s="11"/>
      <c r="AB584" s="11"/>
      <c r="AC584" s="11"/>
      <c r="AD584" s="11"/>
      <c r="AE584" s="11"/>
      <c r="AT584" s="238" t="s">
        <v>199</v>
      </c>
      <c r="AU584" s="238" t="s">
        <v>85</v>
      </c>
      <c r="AV584" s="11" t="s">
        <v>85</v>
      </c>
      <c r="AW584" s="11" t="s">
        <v>4</v>
      </c>
      <c r="AX584" s="11" t="s">
        <v>83</v>
      </c>
      <c r="AY584" s="238" t="s">
        <v>195</v>
      </c>
    </row>
    <row r="585" s="13" customFormat="1" ht="22.8" customHeight="1">
      <c r="A585" s="13"/>
      <c r="B585" s="248"/>
      <c r="C585" s="249"/>
      <c r="D585" s="250" t="s">
        <v>75</v>
      </c>
      <c r="E585" s="285" t="s">
        <v>85</v>
      </c>
      <c r="F585" s="285" t="s">
        <v>1726</v>
      </c>
      <c r="G585" s="249"/>
      <c r="H585" s="249"/>
      <c r="I585" s="252"/>
      <c r="J585" s="286">
        <f>BK585</f>
        <v>0</v>
      </c>
      <c r="K585" s="249"/>
      <c r="L585" s="254"/>
      <c r="M585" s="255"/>
      <c r="N585" s="256"/>
      <c r="O585" s="256"/>
      <c r="P585" s="257">
        <f>SUM(P586:P601)</f>
        <v>0</v>
      </c>
      <c r="Q585" s="256"/>
      <c r="R585" s="257">
        <f>SUM(R586:R601)</f>
        <v>81.04160259999999</v>
      </c>
      <c r="S585" s="256"/>
      <c r="T585" s="258">
        <f>SUM(T586:T601)</f>
        <v>0</v>
      </c>
      <c r="U585" s="13"/>
      <c r="V585" s="13"/>
      <c r="W585" s="13"/>
      <c r="X585" s="13"/>
      <c r="Y585" s="13"/>
      <c r="Z585" s="13"/>
      <c r="AA585" s="13"/>
      <c r="AB585" s="13"/>
      <c r="AC585" s="13"/>
      <c r="AD585" s="13"/>
      <c r="AE585" s="13"/>
      <c r="AR585" s="259" t="s">
        <v>83</v>
      </c>
      <c r="AT585" s="260" t="s">
        <v>75</v>
      </c>
      <c r="AU585" s="260" t="s">
        <v>83</v>
      </c>
      <c r="AY585" s="259" t="s">
        <v>195</v>
      </c>
      <c r="BK585" s="261">
        <f>SUM(BK586:BK601)</f>
        <v>0</v>
      </c>
    </row>
    <row r="586" s="2" customFormat="1" ht="21.75" customHeight="1">
      <c r="A586" s="39"/>
      <c r="B586" s="40"/>
      <c r="C586" s="200" t="s">
        <v>465</v>
      </c>
      <c r="D586" s="200" t="s">
        <v>191</v>
      </c>
      <c r="E586" s="201" t="s">
        <v>1727</v>
      </c>
      <c r="F586" s="202" t="s">
        <v>1728</v>
      </c>
      <c r="G586" s="203" t="s">
        <v>1237</v>
      </c>
      <c r="H586" s="204">
        <v>42.149999999999999</v>
      </c>
      <c r="I586" s="205"/>
      <c r="J586" s="206">
        <f>ROUND(I586*H586,2)</f>
        <v>0</v>
      </c>
      <c r="K586" s="202" t="s">
        <v>1689</v>
      </c>
      <c r="L586" s="45"/>
      <c r="M586" s="207" t="s">
        <v>1</v>
      </c>
      <c r="N586" s="208" t="s">
        <v>41</v>
      </c>
      <c r="O586" s="92"/>
      <c r="P586" s="209">
        <f>O586*H586</f>
        <v>0</v>
      </c>
      <c r="Q586" s="209">
        <v>1.9199999999999999</v>
      </c>
      <c r="R586" s="209">
        <f>Q586*H586</f>
        <v>80.927999999999997</v>
      </c>
      <c r="S586" s="209">
        <v>0</v>
      </c>
      <c r="T586" s="210">
        <f>S586*H586</f>
        <v>0</v>
      </c>
      <c r="U586" s="39"/>
      <c r="V586" s="39"/>
      <c r="W586" s="39"/>
      <c r="X586" s="39"/>
      <c r="Y586" s="39"/>
      <c r="Z586" s="39"/>
      <c r="AA586" s="39"/>
      <c r="AB586" s="39"/>
      <c r="AC586" s="39"/>
      <c r="AD586" s="39"/>
      <c r="AE586" s="39"/>
      <c r="AR586" s="211" t="s">
        <v>234</v>
      </c>
      <c r="AT586" s="211" t="s">
        <v>191</v>
      </c>
      <c r="AU586" s="211" t="s">
        <v>85</v>
      </c>
      <c r="AY586" s="18" t="s">
        <v>195</v>
      </c>
      <c r="BE586" s="212">
        <f>IF(N586="základní",J586,0)</f>
        <v>0</v>
      </c>
      <c r="BF586" s="212">
        <f>IF(N586="snížená",J586,0)</f>
        <v>0</v>
      </c>
      <c r="BG586" s="212">
        <f>IF(N586="zákl. přenesená",J586,0)</f>
        <v>0</v>
      </c>
      <c r="BH586" s="212">
        <f>IF(N586="sníž. přenesená",J586,0)</f>
        <v>0</v>
      </c>
      <c r="BI586" s="212">
        <f>IF(N586="nulová",J586,0)</f>
        <v>0</v>
      </c>
      <c r="BJ586" s="18" t="s">
        <v>83</v>
      </c>
      <c r="BK586" s="212">
        <f>ROUND(I586*H586,2)</f>
        <v>0</v>
      </c>
      <c r="BL586" s="18" t="s">
        <v>234</v>
      </c>
      <c r="BM586" s="211" t="s">
        <v>4967</v>
      </c>
    </row>
    <row r="587" s="10" customFormat="1">
      <c r="A587" s="10"/>
      <c r="B587" s="218"/>
      <c r="C587" s="219"/>
      <c r="D587" s="213" t="s">
        <v>199</v>
      </c>
      <c r="E587" s="220" t="s">
        <v>1</v>
      </c>
      <c r="F587" s="221" t="s">
        <v>4737</v>
      </c>
      <c r="G587" s="219"/>
      <c r="H587" s="220" t="s">
        <v>1</v>
      </c>
      <c r="I587" s="222"/>
      <c r="J587" s="219"/>
      <c r="K587" s="219"/>
      <c r="L587" s="223"/>
      <c r="M587" s="224"/>
      <c r="N587" s="225"/>
      <c r="O587" s="225"/>
      <c r="P587" s="225"/>
      <c r="Q587" s="225"/>
      <c r="R587" s="225"/>
      <c r="S587" s="225"/>
      <c r="T587" s="226"/>
      <c r="U587" s="10"/>
      <c r="V587" s="10"/>
      <c r="W587" s="10"/>
      <c r="X587" s="10"/>
      <c r="Y587" s="10"/>
      <c r="Z587" s="10"/>
      <c r="AA587" s="10"/>
      <c r="AB587" s="10"/>
      <c r="AC587" s="10"/>
      <c r="AD587" s="10"/>
      <c r="AE587" s="10"/>
      <c r="AT587" s="227" t="s">
        <v>199</v>
      </c>
      <c r="AU587" s="227" t="s">
        <v>85</v>
      </c>
      <c r="AV587" s="10" t="s">
        <v>83</v>
      </c>
      <c r="AW587" s="10" t="s">
        <v>32</v>
      </c>
      <c r="AX587" s="10" t="s">
        <v>76</v>
      </c>
      <c r="AY587" s="227" t="s">
        <v>195</v>
      </c>
    </row>
    <row r="588" s="11" customFormat="1">
      <c r="A588" s="11"/>
      <c r="B588" s="228"/>
      <c r="C588" s="229"/>
      <c r="D588" s="213" t="s">
        <v>199</v>
      </c>
      <c r="E588" s="230" t="s">
        <v>1</v>
      </c>
      <c r="F588" s="231" t="s">
        <v>4968</v>
      </c>
      <c r="G588" s="229"/>
      <c r="H588" s="232">
        <v>42.149999999999999</v>
      </c>
      <c r="I588" s="233"/>
      <c r="J588" s="229"/>
      <c r="K588" s="229"/>
      <c r="L588" s="234"/>
      <c r="M588" s="235"/>
      <c r="N588" s="236"/>
      <c r="O588" s="236"/>
      <c r="P588" s="236"/>
      <c r="Q588" s="236"/>
      <c r="R588" s="236"/>
      <c r="S588" s="236"/>
      <c r="T588" s="237"/>
      <c r="U588" s="11"/>
      <c r="V588" s="11"/>
      <c r="W588" s="11"/>
      <c r="X588" s="11"/>
      <c r="Y588" s="11"/>
      <c r="Z588" s="11"/>
      <c r="AA588" s="11"/>
      <c r="AB588" s="11"/>
      <c r="AC588" s="11"/>
      <c r="AD588" s="11"/>
      <c r="AE588" s="11"/>
      <c r="AT588" s="238" t="s">
        <v>199</v>
      </c>
      <c r="AU588" s="238" t="s">
        <v>85</v>
      </c>
      <c r="AV588" s="11" t="s">
        <v>85</v>
      </c>
      <c r="AW588" s="11" t="s">
        <v>32</v>
      </c>
      <c r="AX588" s="11" t="s">
        <v>83</v>
      </c>
      <c r="AY588" s="238" t="s">
        <v>195</v>
      </c>
    </row>
    <row r="589" s="2" customFormat="1" ht="37.8" customHeight="1">
      <c r="A589" s="39"/>
      <c r="B589" s="40"/>
      <c r="C589" s="200" t="s">
        <v>468</v>
      </c>
      <c r="D589" s="200" t="s">
        <v>191</v>
      </c>
      <c r="E589" s="201" t="s">
        <v>4258</v>
      </c>
      <c r="F589" s="202" t="s">
        <v>4259</v>
      </c>
      <c r="G589" s="203" t="s">
        <v>513</v>
      </c>
      <c r="H589" s="204">
        <v>281</v>
      </c>
      <c r="I589" s="205"/>
      <c r="J589" s="206">
        <f>ROUND(I589*H589,2)</f>
        <v>0</v>
      </c>
      <c r="K589" s="202" t="s">
        <v>1412</v>
      </c>
      <c r="L589" s="45"/>
      <c r="M589" s="207" t="s">
        <v>1</v>
      </c>
      <c r="N589" s="208" t="s">
        <v>41</v>
      </c>
      <c r="O589" s="92"/>
      <c r="P589" s="209">
        <f>O589*H589</f>
        <v>0</v>
      </c>
      <c r="Q589" s="209">
        <v>0</v>
      </c>
      <c r="R589" s="209">
        <f>Q589*H589</f>
        <v>0</v>
      </c>
      <c r="S589" s="209">
        <v>0</v>
      </c>
      <c r="T589" s="210">
        <f>S589*H589</f>
        <v>0</v>
      </c>
      <c r="U589" s="39"/>
      <c r="V589" s="39"/>
      <c r="W589" s="39"/>
      <c r="X589" s="39"/>
      <c r="Y589" s="39"/>
      <c r="Z589" s="39"/>
      <c r="AA589" s="39"/>
      <c r="AB589" s="39"/>
      <c r="AC589" s="39"/>
      <c r="AD589" s="39"/>
      <c r="AE589" s="39"/>
      <c r="AR589" s="211" t="s">
        <v>234</v>
      </c>
      <c r="AT589" s="211" t="s">
        <v>191</v>
      </c>
      <c r="AU589" s="211" t="s">
        <v>85</v>
      </c>
      <c r="AY589" s="18" t="s">
        <v>195</v>
      </c>
      <c r="BE589" s="212">
        <f>IF(N589="základní",J589,0)</f>
        <v>0</v>
      </c>
      <c r="BF589" s="212">
        <f>IF(N589="snížená",J589,0)</f>
        <v>0</v>
      </c>
      <c r="BG589" s="212">
        <f>IF(N589="zákl. přenesená",J589,0)</f>
        <v>0</v>
      </c>
      <c r="BH589" s="212">
        <f>IF(N589="sníž. přenesená",J589,0)</f>
        <v>0</v>
      </c>
      <c r="BI589" s="212">
        <f>IF(N589="nulová",J589,0)</f>
        <v>0</v>
      </c>
      <c r="BJ589" s="18" t="s">
        <v>83</v>
      </c>
      <c r="BK589" s="212">
        <f>ROUND(I589*H589,2)</f>
        <v>0</v>
      </c>
      <c r="BL589" s="18" t="s">
        <v>234</v>
      </c>
      <c r="BM589" s="211" t="s">
        <v>4969</v>
      </c>
    </row>
    <row r="590" s="10" customFormat="1">
      <c r="A590" s="10"/>
      <c r="B590" s="218"/>
      <c r="C590" s="219"/>
      <c r="D590" s="213" t="s">
        <v>199</v>
      </c>
      <c r="E590" s="220" t="s">
        <v>1</v>
      </c>
      <c r="F590" s="221" t="s">
        <v>4737</v>
      </c>
      <c r="G590" s="219"/>
      <c r="H590" s="220" t="s">
        <v>1</v>
      </c>
      <c r="I590" s="222"/>
      <c r="J590" s="219"/>
      <c r="K590" s="219"/>
      <c r="L590" s="223"/>
      <c r="M590" s="224"/>
      <c r="N590" s="225"/>
      <c r="O590" s="225"/>
      <c r="P590" s="225"/>
      <c r="Q590" s="225"/>
      <c r="R590" s="225"/>
      <c r="S590" s="225"/>
      <c r="T590" s="226"/>
      <c r="U590" s="10"/>
      <c r="V590" s="10"/>
      <c r="W590" s="10"/>
      <c r="X590" s="10"/>
      <c r="Y590" s="10"/>
      <c r="Z590" s="10"/>
      <c r="AA590" s="10"/>
      <c r="AB590" s="10"/>
      <c r="AC590" s="10"/>
      <c r="AD590" s="10"/>
      <c r="AE590" s="10"/>
      <c r="AT590" s="227" t="s">
        <v>199</v>
      </c>
      <c r="AU590" s="227" t="s">
        <v>85</v>
      </c>
      <c r="AV590" s="10" t="s">
        <v>83</v>
      </c>
      <c r="AW590" s="10" t="s">
        <v>32</v>
      </c>
      <c r="AX590" s="10" t="s">
        <v>76</v>
      </c>
      <c r="AY590" s="227" t="s">
        <v>195</v>
      </c>
    </row>
    <row r="591" s="11" customFormat="1">
      <c r="A591" s="11"/>
      <c r="B591" s="228"/>
      <c r="C591" s="229"/>
      <c r="D591" s="213" t="s">
        <v>199</v>
      </c>
      <c r="E591" s="230" t="s">
        <v>1</v>
      </c>
      <c r="F591" s="231" t="s">
        <v>4970</v>
      </c>
      <c r="G591" s="229"/>
      <c r="H591" s="232">
        <v>92.099999999999994</v>
      </c>
      <c r="I591" s="233"/>
      <c r="J591" s="229"/>
      <c r="K591" s="229"/>
      <c r="L591" s="234"/>
      <c r="M591" s="235"/>
      <c r="N591" s="236"/>
      <c r="O591" s="236"/>
      <c r="P591" s="236"/>
      <c r="Q591" s="236"/>
      <c r="R591" s="236"/>
      <c r="S591" s="236"/>
      <c r="T591" s="237"/>
      <c r="U591" s="11"/>
      <c r="V591" s="11"/>
      <c r="W591" s="11"/>
      <c r="X591" s="11"/>
      <c r="Y591" s="11"/>
      <c r="Z591" s="11"/>
      <c r="AA591" s="11"/>
      <c r="AB591" s="11"/>
      <c r="AC591" s="11"/>
      <c r="AD591" s="11"/>
      <c r="AE591" s="11"/>
      <c r="AT591" s="238" t="s">
        <v>199</v>
      </c>
      <c r="AU591" s="238" t="s">
        <v>85</v>
      </c>
      <c r="AV591" s="11" t="s">
        <v>85</v>
      </c>
      <c r="AW591" s="11" t="s">
        <v>32</v>
      </c>
      <c r="AX591" s="11" t="s">
        <v>76</v>
      </c>
      <c r="AY591" s="238" t="s">
        <v>195</v>
      </c>
    </row>
    <row r="592" s="11" customFormat="1">
      <c r="A592" s="11"/>
      <c r="B592" s="228"/>
      <c r="C592" s="229"/>
      <c r="D592" s="213" t="s">
        <v>199</v>
      </c>
      <c r="E592" s="230" t="s">
        <v>1</v>
      </c>
      <c r="F592" s="231" t="s">
        <v>4971</v>
      </c>
      <c r="G592" s="229"/>
      <c r="H592" s="232">
        <v>128.55000000000001</v>
      </c>
      <c r="I592" s="233"/>
      <c r="J592" s="229"/>
      <c r="K592" s="229"/>
      <c r="L592" s="234"/>
      <c r="M592" s="235"/>
      <c r="N592" s="236"/>
      <c r="O592" s="236"/>
      <c r="P592" s="236"/>
      <c r="Q592" s="236"/>
      <c r="R592" s="236"/>
      <c r="S592" s="236"/>
      <c r="T592" s="237"/>
      <c r="U592" s="11"/>
      <c r="V592" s="11"/>
      <c r="W592" s="11"/>
      <c r="X592" s="11"/>
      <c r="Y592" s="11"/>
      <c r="Z592" s="11"/>
      <c r="AA592" s="11"/>
      <c r="AB592" s="11"/>
      <c r="AC592" s="11"/>
      <c r="AD592" s="11"/>
      <c r="AE592" s="11"/>
      <c r="AT592" s="238" t="s">
        <v>199</v>
      </c>
      <c r="AU592" s="238" t="s">
        <v>85</v>
      </c>
      <c r="AV592" s="11" t="s">
        <v>85</v>
      </c>
      <c r="AW592" s="11" t="s">
        <v>32</v>
      </c>
      <c r="AX592" s="11" t="s">
        <v>76</v>
      </c>
      <c r="AY592" s="238" t="s">
        <v>195</v>
      </c>
    </row>
    <row r="593" s="11" customFormat="1">
      <c r="A593" s="11"/>
      <c r="B593" s="228"/>
      <c r="C593" s="229"/>
      <c r="D593" s="213" t="s">
        <v>199</v>
      </c>
      <c r="E593" s="230" t="s">
        <v>1</v>
      </c>
      <c r="F593" s="231" t="s">
        <v>4972</v>
      </c>
      <c r="G593" s="229"/>
      <c r="H593" s="232">
        <v>7.1500000000000004</v>
      </c>
      <c r="I593" s="233"/>
      <c r="J593" s="229"/>
      <c r="K593" s="229"/>
      <c r="L593" s="234"/>
      <c r="M593" s="235"/>
      <c r="N593" s="236"/>
      <c r="O593" s="236"/>
      <c r="P593" s="236"/>
      <c r="Q593" s="236"/>
      <c r="R593" s="236"/>
      <c r="S593" s="236"/>
      <c r="T593" s="237"/>
      <c r="U593" s="11"/>
      <c r="V593" s="11"/>
      <c r="W593" s="11"/>
      <c r="X593" s="11"/>
      <c r="Y593" s="11"/>
      <c r="Z593" s="11"/>
      <c r="AA593" s="11"/>
      <c r="AB593" s="11"/>
      <c r="AC593" s="11"/>
      <c r="AD593" s="11"/>
      <c r="AE593" s="11"/>
      <c r="AT593" s="238" t="s">
        <v>199</v>
      </c>
      <c r="AU593" s="238" t="s">
        <v>85</v>
      </c>
      <c r="AV593" s="11" t="s">
        <v>85</v>
      </c>
      <c r="AW593" s="11" t="s">
        <v>32</v>
      </c>
      <c r="AX593" s="11" t="s">
        <v>76</v>
      </c>
      <c r="AY593" s="238" t="s">
        <v>195</v>
      </c>
    </row>
    <row r="594" s="11" customFormat="1">
      <c r="A594" s="11"/>
      <c r="B594" s="228"/>
      <c r="C594" s="229"/>
      <c r="D594" s="213" t="s">
        <v>199</v>
      </c>
      <c r="E594" s="230" t="s">
        <v>1</v>
      </c>
      <c r="F594" s="231" t="s">
        <v>4973</v>
      </c>
      <c r="G594" s="229"/>
      <c r="H594" s="232">
        <v>53.200000000000003</v>
      </c>
      <c r="I594" s="233"/>
      <c r="J594" s="229"/>
      <c r="K594" s="229"/>
      <c r="L594" s="234"/>
      <c r="M594" s="235"/>
      <c r="N594" s="236"/>
      <c r="O594" s="236"/>
      <c r="P594" s="236"/>
      <c r="Q594" s="236"/>
      <c r="R594" s="236"/>
      <c r="S594" s="236"/>
      <c r="T594" s="237"/>
      <c r="U594" s="11"/>
      <c r="V594" s="11"/>
      <c r="W594" s="11"/>
      <c r="X594" s="11"/>
      <c r="Y594" s="11"/>
      <c r="Z594" s="11"/>
      <c r="AA594" s="11"/>
      <c r="AB594" s="11"/>
      <c r="AC594" s="11"/>
      <c r="AD594" s="11"/>
      <c r="AE594" s="11"/>
      <c r="AT594" s="238" t="s">
        <v>199</v>
      </c>
      <c r="AU594" s="238" t="s">
        <v>85</v>
      </c>
      <c r="AV594" s="11" t="s">
        <v>85</v>
      </c>
      <c r="AW594" s="11" t="s">
        <v>32</v>
      </c>
      <c r="AX594" s="11" t="s">
        <v>76</v>
      </c>
      <c r="AY594" s="238" t="s">
        <v>195</v>
      </c>
    </row>
    <row r="595" s="15" customFormat="1">
      <c r="A595" s="15"/>
      <c r="B595" s="287"/>
      <c r="C595" s="288"/>
      <c r="D595" s="213" t="s">
        <v>199</v>
      </c>
      <c r="E595" s="289" t="s">
        <v>1</v>
      </c>
      <c r="F595" s="290" t="s">
        <v>1422</v>
      </c>
      <c r="G595" s="288"/>
      <c r="H595" s="291">
        <v>281</v>
      </c>
      <c r="I595" s="292"/>
      <c r="J595" s="288"/>
      <c r="K595" s="288"/>
      <c r="L595" s="293"/>
      <c r="M595" s="294"/>
      <c r="N595" s="295"/>
      <c r="O595" s="295"/>
      <c r="P595" s="295"/>
      <c r="Q595" s="295"/>
      <c r="R595" s="295"/>
      <c r="S595" s="295"/>
      <c r="T595" s="296"/>
      <c r="U595" s="15"/>
      <c r="V595" s="15"/>
      <c r="W595" s="15"/>
      <c r="X595" s="15"/>
      <c r="Y595" s="15"/>
      <c r="Z595" s="15"/>
      <c r="AA595" s="15"/>
      <c r="AB595" s="15"/>
      <c r="AC595" s="15"/>
      <c r="AD595" s="15"/>
      <c r="AE595" s="15"/>
      <c r="AT595" s="297" t="s">
        <v>199</v>
      </c>
      <c r="AU595" s="297" t="s">
        <v>85</v>
      </c>
      <c r="AV595" s="15" t="s">
        <v>234</v>
      </c>
      <c r="AW595" s="15" t="s">
        <v>32</v>
      </c>
      <c r="AX595" s="15" t="s">
        <v>83</v>
      </c>
      <c r="AY595" s="297" t="s">
        <v>195</v>
      </c>
    </row>
    <row r="596" s="2" customFormat="1" ht="24.15" customHeight="1">
      <c r="A596" s="39"/>
      <c r="B596" s="40"/>
      <c r="C596" s="200" t="s">
        <v>471</v>
      </c>
      <c r="D596" s="200" t="s">
        <v>191</v>
      </c>
      <c r="E596" s="201" t="s">
        <v>1741</v>
      </c>
      <c r="F596" s="202" t="s">
        <v>1742</v>
      </c>
      <c r="G596" s="203" t="s">
        <v>1411</v>
      </c>
      <c r="H596" s="204">
        <v>337.19999999999999</v>
      </c>
      <c r="I596" s="205"/>
      <c r="J596" s="206">
        <f>ROUND(I596*H596,2)</f>
        <v>0</v>
      </c>
      <c r="K596" s="202" t="s">
        <v>1412</v>
      </c>
      <c r="L596" s="45"/>
      <c r="M596" s="207" t="s">
        <v>1</v>
      </c>
      <c r="N596" s="208" t="s">
        <v>41</v>
      </c>
      <c r="O596" s="92"/>
      <c r="P596" s="209">
        <f>O596*H596</f>
        <v>0</v>
      </c>
      <c r="Q596" s="209">
        <v>0.00010000000000000001</v>
      </c>
      <c r="R596" s="209">
        <f>Q596*H596</f>
        <v>0.03372</v>
      </c>
      <c r="S596" s="209">
        <v>0</v>
      </c>
      <c r="T596" s="210">
        <f>S596*H596</f>
        <v>0</v>
      </c>
      <c r="U596" s="39"/>
      <c r="V596" s="39"/>
      <c r="W596" s="39"/>
      <c r="X596" s="39"/>
      <c r="Y596" s="39"/>
      <c r="Z596" s="39"/>
      <c r="AA596" s="39"/>
      <c r="AB596" s="39"/>
      <c r="AC596" s="39"/>
      <c r="AD596" s="39"/>
      <c r="AE596" s="39"/>
      <c r="AR596" s="211" t="s">
        <v>234</v>
      </c>
      <c r="AT596" s="211" t="s">
        <v>191</v>
      </c>
      <c r="AU596" s="211" t="s">
        <v>85</v>
      </c>
      <c r="AY596" s="18" t="s">
        <v>195</v>
      </c>
      <c r="BE596" s="212">
        <f>IF(N596="základní",J596,0)</f>
        <v>0</v>
      </c>
      <c r="BF596" s="212">
        <f>IF(N596="snížená",J596,0)</f>
        <v>0</v>
      </c>
      <c r="BG596" s="212">
        <f>IF(N596="zákl. přenesená",J596,0)</f>
        <v>0</v>
      </c>
      <c r="BH596" s="212">
        <f>IF(N596="sníž. přenesená",J596,0)</f>
        <v>0</v>
      </c>
      <c r="BI596" s="212">
        <f>IF(N596="nulová",J596,0)</f>
        <v>0</v>
      </c>
      <c r="BJ596" s="18" t="s">
        <v>83</v>
      </c>
      <c r="BK596" s="212">
        <f>ROUND(I596*H596,2)</f>
        <v>0</v>
      </c>
      <c r="BL596" s="18" t="s">
        <v>234</v>
      </c>
      <c r="BM596" s="211" t="s">
        <v>4974</v>
      </c>
    </row>
    <row r="597" s="10" customFormat="1">
      <c r="A597" s="10"/>
      <c r="B597" s="218"/>
      <c r="C597" s="219"/>
      <c r="D597" s="213" t="s">
        <v>199</v>
      </c>
      <c r="E597" s="220" t="s">
        <v>1</v>
      </c>
      <c r="F597" s="221" t="s">
        <v>4737</v>
      </c>
      <c r="G597" s="219"/>
      <c r="H597" s="220" t="s">
        <v>1</v>
      </c>
      <c r="I597" s="222"/>
      <c r="J597" s="219"/>
      <c r="K597" s="219"/>
      <c r="L597" s="223"/>
      <c r="M597" s="224"/>
      <c r="N597" s="225"/>
      <c r="O597" s="225"/>
      <c r="P597" s="225"/>
      <c r="Q597" s="225"/>
      <c r="R597" s="225"/>
      <c r="S597" s="225"/>
      <c r="T597" s="226"/>
      <c r="U597" s="10"/>
      <c r="V597" s="10"/>
      <c r="W597" s="10"/>
      <c r="X597" s="10"/>
      <c r="Y597" s="10"/>
      <c r="Z597" s="10"/>
      <c r="AA597" s="10"/>
      <c r="AB597" s="10"/>
      <c r="AC597" s="10"/>
      <c r="AD597" s="10"/>
      <c r="AE597" s="10"/>
      <c r="AT597" s="227" t="s">
        <v>199</v>
      </c>
      <c r="AU597" s="227" t="s">
        <v>85</v>
      </c>
      <c r="AV597" s="10" t="s">
        <v>83</v>
      </c>
      <c r="AW597" s="10" t="s">
        <v>32</v>
      </c>
      <c r="AX597" s="10" t="s">
        <v>76</v>
      </c>
      <c r="AY597" s="227" t="s">
        <v>195</v>
      </c>
    </row>
    <row r="598" s="11" customFormat="1">
      <c r="A598" s="11"/>
      <c r="B598" s="228"/>
      <c r="C598" s="229"/>
      <c r="D598" s="213" t="s">
        <v>199</v>
      </c>
      <c r="E598" s="230" t="s">
        <v>1</v>
      </c>
      <c r="F598" s="231" t="s">
        <v>4975</v>
      </c>
      <c r="G598" s="229"/>
      <c r="H598" s="232">
        <v>337.19999999999999</v>
      </c>
      <c r="I598" s="233"/>
      <c r="J598" s="229"/>
      <c r="K598" s="229"/>
      <c r="L598" s="234"/>
      <c r="M598" s="235"/>
      <c r="N598" s="236"/>
      <c r="O598" s="236"/>
      <c r="P598" s="236"/>
      <c r="Q598" s="236"/>
      <c r="R598" s="236"/>
      <c r="S598" s="236"/>
      <c r="T598" s="237"/>
      <c r="U598" s="11"/>
      <c r="V598" s="11"/>
      <c r="W598" s="11"/>
      <c r="X598" s="11"/>
      <c r="Y598" s="11"/>
      <c r="Z598" s="11"/>
      <c r="AA598" s="11"/>
      <c r="AB598" s="11"/>
      <c r="AC598" s="11"/>
      <c r="AD598" s="11"/>
      <c r="AE598" s="11"/>
      <c r="AT598" s="238" t="s">
        <v>199</v>
      </c>
      <c r="AU598" s="238" t="s">
        <v>85</v>
      </c>
      <c r="AV598" s="11" t="s">
        <v>85</v>
      </c>
      <c r="AW598" s="11" t="s">
        <v>32</v>
      </c>
      <c r="AX598" s="11" t="s">
        <v>76</v>
      </c>
      <c r="AY598" s="238" t="s">
        <v>195</v>
      </c>
    </row>
    <row r="599" s="15" customFormat="1">
      <c r="A599" s="15"/>
      <c r="B599" s="287"/>
      <c r="C599" s="288"/>
      <c r="D599" s="213" t="s">
        <v>199</v>
      </c>
      <c r="E599" s="289" t="s">
        <v>1</v>
      </c>
      <c r="F599" s="290" t="s">
        <v>1422</v>
      </c>
      <c r="G599" s="288"/>
      <c r="H599" s="291">
        <v>337.19999999999999</v>
      </c>
      <c r="I599" s="292"/>
      <c r="J599" s="288"/>
      <c r="K599" s="288"/>
      <c r="L599" s="293"/>
      <c r="M599" s="294"/>
      <c r="N599" s="295"/>
      <c r="O599" s="295"/>
      <c r="P599" s="295"/>
      <c r="Q599" s="295"/>
      <c r="R599" s="295"/>
      <c r="S599" s="295"/>
      <c r="T599" s="296"/>
      <c r="U599" s="15"/>
      <c r="V599" s="15"/>
      <c r="W599" s="15"/>
      <c r="X599" s="15"/>
      <c r="Y599" s="15"/>
      <c r="Z599" s="15"/>
      <c r="AA599" s="15"/>
      <c r="AB599" s="15"/>
      <c r="AC599" s="15"/>
      <c r="AD599" s="15"/>
      <c r="AE599" s="15"/>
      <c r="AT599" s="297" t="s">
        <v>199</v>
      </c>
      <c r="AU599" s="297" t="s">
        <v>85</v>
      </c>
      <c r="AV599" s="15" t="s">
        <v>234</v>
      </c>
      <c r="AW599" s="15" t="s">
        <v>32</v>
      </c>
      <c r="AX599" s="15" t="s">
        <v>83</v>
      </c>
      <c r="AY599" s="297" t="s">
        <v>195</v>
      </c>
    </row>
    <row r="600" s="2" customFormat="1" ht="24.15" customHeight="1">
      <c r="A600" s="39"/>
      <c r="B600" s="40"/>
      <c r="C600" s="262" t="s">
        <v>474</v>
      </c>
      <c r="D600" s="262" t="s">
        <v>224</v>
      </c>
      <c r="E600" s="263" t="s">
        <v>4264</v>
      </c>
      <c r="F600" s="264" t="s">
        <v>4265</v>
      </c>
      <c r="G600" s="265" t="s">
        <v>1411</v>
      </c>
      <c r="H600" s="266">
        <v>399.41300000000001</v>
      </c>
      <c r="I600" s="267"/>
      <c r="J600" s="268">
        <f>ROUND(I600*H600,2)</f>
        <v>0</v>
      </c>
      <c r="K600" s="264" t="s">
        <v>1412</v>
      </c>
      <c r="L600" s="269"/>
      <c r="M600" s="270" t="s">
        <v>1</v>
      </c>
      <c r="N600" s="271" t="s">
        <v>41</v>
      </c>
      <c r="O600" s="92"/>
      <c r="P600" s="209">
        <f>O600*H600</f>
        <v>0</v>
      </c>
      <c r="Q600" s="209">
        <v>0.00020000000000000001</v>
      </c>
      <c r="R600" s="209">
        <f>Q600*H600</f>
        <v>0.079882600000000012</v>
      </c>
      <c r="S600" s="209">
        <v>0</v>
      </c>
      <c r="T600" s="210">
        <f>S600*H600</f>
        <v>0</v>
      </c>
      <c r="U600" s="39"/>
      <c r="V600" s="39"/>
      <c r="W600" s="39"/>
      <c r="X600" s="39"/>
      <c r="Y600" s="39"/>
      <c r="Z600" s="39"/>
      <c r="AA600" s="39"/>
      <c r="AB600" s="39"/>
      <c r="AC600" s="39"/>
      <c r="AD600" s="39"/>
      <c r="AE600" s="39"/>
      <c r="AR600" s="211" t="s">
        <v>253</v>
      </c>
      <c r="AT600" s="211" t="s">
        <v>224</v>
      </c>
      <c r="AU600" s="211" t="s">
        <v>85</v>
      </c>
      <c r="AY600" s="18" t="s">
        <v>195</v>
      </c>
      <c r="BE600" s="212">
        <f>IF(N600="základní",J600,0)</f>
        <v>0</v>
      </c>
      <c r="BF600" s="212">
        <f>IF(N600="snížená",J600,0)</f>
        <v>0</v>
      </c>
      <c r="BG600" s="212">
        <f>IF(N600="zákl. přenesená",J600,0)</f>
        <v>0</v>
      </c>
      <c r="BH600" s="212">
        <f>IF(N600="sníž. přenesená",J600,0)</f>
        <v>0</v>
      </c>
      <c r="BI600" s="212">
        <f>IF(N600="nulová",J600,0)</f>
        <v>0</v>
      </c>
      <c r="BJ600" s="18" t="s">
        <v>83</v>
      </c>
      <c r="BK600" s="212">
        <f>ROUND(I600*H600,2)</f>
        <v>0</v>
      </c>
      <c r="BL600" s="18" t="s">
        <v>234</v>
      </c>
      <c r="BM600" s="211" t="s">
        <v>4976</v>
      </c>
    </row>
    <row r="601" s="11" customFormat="1">
      <c r="A601" s="11"/>
      <c r="B601" s="228"/>
      <c r="C601" s="229"/>
      <c r="D601" s="213" t="s">
        <v>199</v>
      </c>
      <c r="E601" s="229"/>
      <c r="F601" s="231" t="s">
        <v>4977</v>
      </c>
      <c r="G601" s="229"/>
      <c r="H601" s="232">
        <v>399.41300000000001</v>
      </c>
      <c r="I601" s="233"/>
      <c r="J601" s="229"/>
      <c r="K601" s="229"/>
      <c r="L601" s="234"/>
      <c r="M601" s="235"/>
      <c r="N601" s="236"/>
      <c r="O601" s="236"/>
      <c r="P601" s="236"/>
      <c r="Q601" s="236"/>
      <c r="R601" s="236"/>
      <c r="S601" s="236"/>
      <c r="T601" s="237"/>
      <c r="U601" s="11"/>
      <c r="V601" s="11"/>
      <c r="W601" s="11"/>
      <c r="X601" s="11"/>
      <c r="Y601" s="11"/>
      <c r="Z601" s="11"/>
      <c r="AA601" s="11"/>
      <c r="AB601" s="11"/>
      <c r="AC601" s="11"/>
      <c r="AD601" s="11"/>
      <c r="AE601" s="11"/>
      <c r="AT601" s="238" t="s">
        <v>199</v>
      </c>
      <c r="AU601" s="238" t="s">
        <v>85</v>
      </c>
      <c r="AV601" s="11" t="s">
        <v>85</v>
      </c>
      <c r="AW601" s="11" t="s">
        <v>4</v>
      </c>
      <c r="AX601" s="11" t="s">
        <v>83</v>
      </c>
      <c r="AY601" s="238" t="s">
        <v>195</v>
      </c>
    </row>
    <row r="602" s="13" customFormat="1" ht="22.8" customHeight="1">
      <c r="A602" s="13"/>
      <c r="B602" s="248"/>
      <c r="C602" s="249"/>
      <c r="D602" s="250" t="s">
        <v>75</v>
      </c>
      <c r="E602" s="285" t="s">
        <v>234</v>
      </c>
      <c r="F602" s="285" t="s">
        <v>1759</v>
      </c>
      <c r="G602" s="249"/>
      <c r="H602" s="249"/>
      <c r="I602" s="252"/>
      <c r="J602" s="286">
        <f>BK602</f>
        <v>0</v>
      </c>
      <c r="K602" s="249"/>
      <c r="L602" s="254"/>
      <c r="M602" s="255"/>
      <c r="N602" s="256"/>
      <c r="O602" s="256"/>
      <c r="P602" s="257">
        <f>SUM(P603:P612)</f>
        <v>0</v>
      </c>
      <c r="Q602" s="256"/>
      <c r="R602" s="257">
        <f>SUM(R603:R612)</f>
        <v>0.1076868</v>
      </c>
      <c r="S602" s="256"/>
      <c r="T602" s="258">
        <f>SUM(T603:T612)</f>
        <v>0</v>
      </c>
      <c r="U602" s="13"/>
      <c r="V602" s="13"/>
      <c r="W602" s="13"/>
      <c r="X602" s="13"/>
      <c r="Y602" s="13"/>
      <c r="Z602" s="13"/>
      <c r="AA602" s="13"/>
      <c r="AB602" s="13"/>
      <c r="AC602" s="13"/>
      <c r="AD602" s="13"/>
      <c r="AE602" s="13"/>
      <c r="AR602" s="259" t="s">
        <v>83</v>
      </c>
      <c r="AT602" s="260" t="s">
        <v>75</v>
      </c>
      <c r="AU602" s="260" t="s">
        <v>83</v>
      </c>
      <c r="AY602" s="259" t="s">
        <v>195</v>
      </c>
      <c r="BK602" s="261">
        <f>SUM(BK603:BK612)</f>
        <v>0</v>
      </c>
    </row>
    <row r="603" s="2" customFormat="1" ht="16.5" customHeight="1">
      <c r="A603" s="39"/>
      <c r="B603" s="40"/>
      <c r="C603" s="200" t="s">
        <v>479</v>
      </c>
      <c r="D603" s="200" t="s">
        <v>191</v>
      </c>
      <c r="E603" s="201" t="s">
        <v>1760</v>
      </c>
      <c r="F603" s="202" t="s">
        <v>1761</v>
      </c>
      <c r="G603" s="203" t="s">
        <v>1237</v>
      </c>
      <c r="H603" s="204">
        <v>33.719999999999999</v>
      </c>
      <c r="I603" s="205"/>
      <c r="J603" s="206">
        <f>ROUND(I603*H603,2)</f>
        <v>0</v>
      </c>
      <c r="K603" s="202" t="s">
        <v>1412</v>
      </c>
      <c r="L603" s="45"/>
      <c r="M603" s="207" t="s">
        <v>1</v>
      </c>
      <c r="N603" s="208" t="s">
        <v>41</v>
      </c>
      <c r="O603" s="92"/>
      <c r="P603" s="209">
        <f>O603*H603</f>
        <v>0</v>
      </c>
      <c r="Q603" s="209">
        <v>0</v>
      </c>
      <c r="R603" s="209">
        <f>Q603*H603</f>
        <v>0</v>
      </c>
      <c r="S603" s="209">
        <v>0</v>
      </c>
      <c r="T603" s="210">
        <f>S603*H603</f>
        <v>0</v>
      </c>
      <c r="U603" s="39"/>
      <c r="V603" s="39"/>
      <c r="W603" s="39"/>
      <c r="X603" s="39"/>
      <c r="Y603" s="39"/>
      <c r="Z603" s="39"/>
      <c r="AA603" s="39"/>
      <c r="AB603" s="39"/>
      <c r="AC603" s="39"/>
      <c r="AD603" s="39"/>
      <c r="AE603" s="39"/>
      <c r="AR603" s="211" t="s">
        <v>234</v>
      </c>
      <c r="AT603" s="211" t="s">
        <v>191</v>
      </c>
      <c r="AU603" s="211" t="s">
        <v>85</v>
      </c>
      <c r="AY603" s="18" t="s">
        <v>195</v>
      </c>
      <c r="BE603" s="212">
        <f>IF(N603="základní",J603,0)</f>
        <v>0</v>
      </c>
      <c r="BF603" s="212">
        <f>IF(N603="snížená",J603,0)</f>
        <v>0</v>
      </c>
      <c r="BG603" s="212">
        <f>IF(N603="zákl. přenesená",J603,0)</f>
        <v>0</v>
      </c>
      <c r="BH603" s="212">
        <f>IF(N603="sníž. přenesená",J603,0)</f>
        <v>0</v>
      </c>
      <c r="BI603" s="212">
        <f>IF(N603="nulová",J603,0)</f>
        <v>0</v>
      </c>
      <c r="BJ603" s="18" t="s">
        <v>83</v>
      </c>
      <c r="BK603" s="212">
        <f>ROUND(I603*H603,2)</f>
        <v>0</v>
      </c>
      <c r="BL603" s="18" t="s">
        <v>234</v>
      </c>
      <c r="BM603" s="211" t="s">
        <v>4978</v>
      </c>
    </row>
    <row r="604" s="10" customFormat="1">
      <c r="A604" s="10"/>
      <c r="B604" s="218"/>
      <c r="C604" s="219"/>
      <c r="D604" s="213" t="s">
        <v>199</v>
      </c>
      <c r="E604" s="220" t="s">
        <v>1</v>
      </c>
      <c r="F604" s="221" t="s">
        <v>4737</v>
      </c>
      <c r="G604" s="219"/>
      <c r="H604" s="220" t="s">
        <v>1</v>
      </c>
      <c r="I604" s="222"/>
      <c r="J604" s="219"/>
      <c r="K604" s="219"/>
      <c r="L604" s="223"/>
      <c r="M604" s="224"/>
      <c r="N604" s="225"/>
      <c r="O604" s="225"/>
      <c r="P604" s="225"/>
      <c r="Q604" s="225"/>
      <c r="R604" s="225"/>
      <c r="S604" s="225"/>
      <c r="T604" s="226"/>
      <c r="U604" s="10"/>
      <c r="V604" s="10"/>
      <c r="W604" s="10"/>
      <c r="X604" s="10"/>
      <c r="Y604" s="10"/>
      <c r="Z604" s="10"/>
      <c r="AA604" s="10"/>
      <c r="AB604" s="10"/>
      <c r="AC604" s="10"/>
      <c r="AD604" s="10"/>
      <c r="AE604" s="10"/>
      <c r="AT604" s="227" t="s">
        <v>199</v>
      </c>
      <c r="AU604" s="227" t="s">
        <v>85</v>
      </c>
      <c r="AV604" s="10" t="s">
        <v>83</v>
      </c>
      <c r="AW604" s="10" t="s">
        <v>32</v>
      </c>
      <c r="AX604" s="10" t="s">
        <v>76</v>
      </c>
      <c r="AY604" s="227" t="s">
        <v>195</v>
      </c>
    </row>
    <row r="605" s="10" customFormat="1">
      <c r="A605" s="10"/>
      <c r="B605" s="218"/>
      <c r="C605" s="219"/>
      <c r="D605" s="213" t="s">
        <v>199</v>
      </c>
      <c r="E605" s="220" t="s">
        <v>1</v>
      </c>
      <c r="F605" s="221" t="s">
        <v>4269</v>
      </c>
      <c r="G605" s="219"/>
      <c r="H605" s="220" t="s">
        <v>1</v>
      </c>
      <c r="I605" s="222"/>
      <c r="J605" s="219"/>
      <c r="K605" s="219"/>
      <c r="L605" s="223"/>
      <c r="M605" s="224"/>
      <c r="N605" s="225"/>
      <c r="O605" s="225"/>
      <c r="P605" s="225"/>
      <c r="Q605" s="225"/>
      <c r="R605" s="225"/>
      <c r="S605" s="225"/>
      <c r="T605" s="226"/>
      <c r="U605" s="10"/>
      <c r="V605" s="10"/>
      <c r="W605" s="10"/>
      <c r="X605" s="10"/>
      <c r="Y605" s="10"/>
      <c r="Z605" s="10"/>
      <c r="AA605" s="10"/>
      <c r="AB605" s="10"/>
      <c r="AC605" s="10"/>
      <c r="AD605" s="10"/>
      <c r="AE605" s="10"/>
      <c r="AT605" s="227" t="s">
        <v>199</v>
      </c>
      <c r="AU605" s="227" t="s">
        <v>85</v>
      </c>
      <c r="AV605" s="10" t="s">
        <v>83</v>
      </c>
      <c r="AW605" s="10" t="s">
        <v>32</v>
      </c>
      <c r="AX605" s="10" t="s">
        <v>76</v>
      </c>
      <c r="AY605" s="227" t="s">
        <v>195</v>
      </c>
    </row>
    <row r="606" s="11" customFormat="1">
      <c r="A606" s="11"/>
      <c r="B606" s="228"/>
      <c r="C606" s="229"/>
      <c r="D606" s="213" t="s">
        <v>199</v>
      </c>
      <c r="E606" s="230" t="s">
        <v>1</v>
      </c>
      <c r="F606" s="231" t="s">
        <v>4979</v>
      </c>
      <c r="G606" s="229"/>
      <c r="H606" s="232">
        <v>33.719999999999999</v>
      </c>
      <c r="I606" s="233"/>
      <c r="J606" s="229"/>
      <c r="K606" s="229"/>
      <c r="L606" s="234"/>
      <c r="M606" s="235"/>
      <c r="N606" s="236"/>
      <c r="O606" s="236"/>
      <c r="P606" s="236"/>
      <c r="Q606" s="236"/>
      <c r="R606" s="236"/>
      <c r="S606" s="236"/>
      <c r="T606" s="237"/>
      <c r="U606" s="11"/>
      <c r="V606" s="11"/>
      <c r="W606" s="11"/>
      <c r="X606" s="11"/>
      <c r="Y606" s="11"/>
      <c r="Z606" s="11"/>
      <c r="AA606" s="11"/>
      <c r="AB606" s="11"/>
      <c r="AC606" s="11"/>
      <c r="AD606" s="11"/>
      <c r="AE606" s="11"/>
      <c r="AT606" s="238" t="s">
        <v>199</v>
      </c>
      <c r="AU606" s="238" t="s">
        <v>85</v>
      </c>
      <c r="AV606" s="11" t="s">
        <v>85</v>
      </c>
      <c r="AW606" s="11" t="s">
        <v>32</v>
      </c>
      <c r="AX606" s="11" t="s">
        <v>76</v>
      </c>
      <c r="AY606" s="238" t="s">
        <v>195</v>
      </c>
    </row>
    <row r="607" s="15" customFormat="1">
      <c r="A607" s="15"/>
      <c r="B607" s="287"/>
      <c r="C607" s="288"/>
      <c r="D607" s="213" t="s">
        <v>199</v>
      </c>
      <c r="E607" s="289" t="s">
        <v>1</v>
      </c>
      <c r="F607" s="290" t="s">
        <v>1422</v>
      </c>
      <c r="G607" s="288"/>
      <c r="H607" s="291">
        <v>33.719999999999999</v>
      </c>
      <c r="I607" s="292"/>
      <c r="J607" s="288"/>
      <c r="K607" s="288"/>
      <c r="L607" s="293"/>
      <c r="M607" s="294"/>
      <c r="N607" s="295"/>
      <c r="O607" s="295"/>
      <c r="P607" s="295"/>
      <c r="Q607" s="295"/>
      <c r="R607" s="295"/>
      <c r="S607" s="295"/>
      <c r="T607" s="296"/>
      <c r="U607" s="15"/>
      <c r="V607" s="15"/>
      <c r="W607" s="15"/>
      <c r="X607" s="15"/>
      <c r="Y607" s="15"/>
      <c r="Z607" s="15"/>
      <c r="AA607" s="15"/>
      <c r="AB607" s="15"/>
      <c r="AC607" s="15"/>
      <c r="AD607" s="15"/>
      <c r="AE607" s="15"/>
      <c r="AT607" s="297" t="s">
        <v>199</v>
      </c>
      <c r="AU607" s="297" t="s">
        <v>85</v>
      </c>
      <c r="AV607" s="15" t="s">
        <v>234</v>
      </c>
      <c r="AW607" s="15" t="s">
        <v>32</v>
      </c>
      <c r="AX607" s="15" t="s">
        <v>83</v>
      </c>
      <c r="AY607" s="297" t="s">
        <v>195</v>
      </c>
    </row>
    <row r="608" s="2" customFormat="1" ht="24.15" customHeight="1">
      <c r="A608" s="39"/>
      <c r="B608" s="40"/>
      <c r="C608" s="200" t="s">
        <v>483</v>
      </c>
      <c r="D608" s="200" t="s">
        <v>191</v>
      </c>
      <c r="E608" s="201" t="s">
        <v>4273</v>
      </c>
      <c r="F608" s="202" t="s">
        <v>4274</v>
      </c>
      <c r="G608" s="203" t="s">
        <v>1411</v>
      </c>
      <c r="H608" s="204">
        <v>10.140000000000001</v>
      </c>
      <c r="I608" s="205"/>
      <c r="J608" s="206">
        <f>ROUND(I608*H608,2)</f>
        <v>0</v>
      </c>
      <c r="K608" s="202" t="s">
        <v>1412</v>
      </c>
      <c r="L608" s="45"/>
      <c r="M608" s="207" t="s">
        <v>1</v>
      </c>
      <c r="N608" s="208" t="s">
        <v>41</v>
      </c>
      <c r="O608" s="92"/>
      <c r="P608" s="209">
        <f>O608*H608</f>
        <v>0</v>
      </c>
      <c r="Q608" s="209">
        <v>0.010619999999999999</v>
      </c>
      <c r="R608" s="209">
        <f>Q608*H608</f>
        <v>0.1076868</v>
      </c>
      <c r="S608" s="209">
        <v>0</v>
      </c>
      <c r="T608" s="210">
        <f>S608*H608</f>
        <v>0</v>
      </c>
      <c r="U608" s="39"/>
      <c r="V608" s="39"/>
      <c r="W608" s="39"/>
      <c r="X608" s="39"/>
      <c r="Y608" s="39"/>
      <c r="Z608" s="39"/>
      <c r="AA608" s="39"/>
      <c r="AB608" s="39"/>
      <c r="AC608" s="39"/>
      <c r="AD608" s="39"/>
      <c r="AE608" s="39"/>
      <c r="AR608" s="211" t="s">
        <v>234</v>
      </c>
      <c r="AT608" s="211" t="s">
        <v>191</v>
      </c>
      <c r="AU608" s="211" t="s">
        <v>85</v>
      </c>
      <c r="AY608" s="18" t="s">
        <v>195</v>
      </c>
      <c r="BE608" s="212">
        <f>IF(N608="základní",J608,0)</f>
        <v>0</v>
      </c>
      <c r="BF608" s="212">
        <f>IF(N608="snížená",J608,0)</f>
        <v>0</v>
      </c>
      <c r="BG608" s="212">
        <f>IF(N608="zákl. přenesená",J608,0)</f>
        <v>0</v>
      </c>
      <c r="BH608" s="212">
        <f>IF(N608="sníž. přenesená",J608,0)</f>
        <v>0</v>
      </c>
      <c r="BI608" s="212">
        <f>IF(N608="nulová",J608,0)</f>
        <v>0</v>
      </c>
      <c r="BJ608" s="18" t="s">
        <v>83</v>
      </c>
      <c r="BK608" s="212">
        <f>ROUND(I608*H608,2)</f>
        <v>0</v>
      </c>
      <c r="BL608" s="18" t="s">
        <v>234</v>
      </c>
      <c r="BM608" s="211" t="s">
        <v>4980</v>
      </c>
    </row>
    <row r="609" s="10" customFormat="1">
      <c r="A609" s="10"/>
      <c r="B609" s="218"/>
      <c r="C609" s="219"/>
      <c r="D609" s="213" t="s">
        <v>199</v>
      </c>
      <c r="E609" s="220" t="s">
        <v>1</v>
      </c>
      <c r="F609" s="221" t="s">
        <v>4737</v>
      </c>
      <c r="G609" s="219"/>
      <c r="H609" s="220" t="s">
        <v>1</v>
      </c>
      <c r="I609" s="222"/>
      <c r="J609" s="219"/>
      <c r="K609" s="219"/>
      <c r="L609" s="223"/>
      <c r="M609" s="224"/>
      <c r="N609" s="225"/>
      <c r="O609" s="225"/>
      <c r="P609" s="225"/>
      <c r="Q609" s="225"/>
      <c r="R609" s="225"/>
      <c r="S609" s="225"/>
      <c r="T609" s="226"/>
      <c r="U609" s="10"/>
      <c r="V609" s="10"/>
      <c r="W609" s="10"/>
      <c r="X609" s="10"/>
      <c r="Y609" s="10"/>
      <c r="Z609" s="10"/>
      <c r="AA609" s="10"/>
      <c r="AB609" s="10"/>
      <c r="AC609" s="10"/>
      <c r="AD609" s="10"/>
      <c r="AE609" s="10"/>
      <c r="AT609" s="227" t="s">
        <v>199</v>
      </c>
      <c r="AU609" s="227" t="s">
        <v>85</v>
      </c>
      <c r="AV609" s="10" t="s">
        <v>83</v>
      </c>
      <c r="AW609" s="10" t="s">
        <v>32</v>
      </c>
      <c r="AX609" s="10" t="s">
        <v>76</v>
      </c>
      <c r="AY609" s="227" t="s">
        <v>195</v>
      </c>
    </row>
    <row r="610" s="10" customFormat="1">
      <c r="A610" s="10"/>
      <c r="B610" s="218"/>
      <c r="C610" s="219"/>
      <c r="D610" s="213" t="s">
        <v>199</v>
      </c>
      <c r="E610" s="220" t="s">
        <v>1</v>
      </c>
      <c r="F610" s="221" t="s">
        <v>4807</v>
      </c>
      <c r="G610" s="219"/>
      <c r="H610" s="220" t="s">
        <v>1</v>
      </c>
      <c r="I610" s="222"/>
      <c r="J610" s="219"/>
      <c r="K610" s="219"/>
      <c r="L610" s="223"/>
      <c r="M610" s="224"/>
      <c r="N610" s="225"/>
      <c r="O610" s="225"/>
      <c r="P610" s="225"/>
      <c r="Q610" s="225"/>
      <c r="R610" s="225"/>
      <c r="S610" s="225"/>
      <c r="T610" s="226"/>
      <c r="U610" s="10"/>
      <c r="V610" s="10"/>
      <c r="W610" s="10"/>
      <c r="X610" s="10"/>
      <c r="Y610" s="10"/>
      <c r="Z610" s="10"/>
      <c r="AA610" s="10"/>
      <c r="AB610" s="10"/>
      <c r="AC610" s="10"/>
      <c r="AD610" s="10"/>
      <c r="AE610" s="10"/>
      <c r="AT610" s="227" t="s">
        <v>199</v>
      </c>
      <c r="AU610" s="227" t="s">
        <v>85</v>
      </c>
      <c r="AV610" s="10" t="s">
        <v>83</v>
      </c>
      <c r="AW610" s="10" t="s">
        <v>32</v>
      </c>
      <c r="AX610" s="10" t="s">
        <v>76</v>
      </c>
      <c r="AY610" s="227" t="s">
        <v>195</v>
      </c>
    </row>
    <row r="611" s="11" customFormat="1">
      <c r="A611" s="11"/>
      <c r="B611" s="228"/>
      <c r="C611" s="229"/>
      <c r="D611" s="213" t="s">
        <v>199</v>
      </c>
      <c r="E611" s="230" t="s">
        <v>1</v>
      </c>
      <c r="F611" s="231" t="s">
        <v>4981</v>
      </c>
      <c r="G611" s="229"/>
      <c r="H611" s="232">
        <v>10.140000000000001</v>
      </c>
      <c r="I611" s="233"/>
      <c r="J611" s="229"/>
      <c r="K611" s="229"/>
      <c r="L611" s="234"/>
      <c r="M611" s="235"/>
      <c r="N611" s="236"/>
      <c r="O611" s="236"/>
      <c r="P611" s="236"/>
      <c r="Q611" s="236"/>
      <c r="R611" s="236"/>
      <c r="S611" s="236"/>
      <c r="T611" s="237"/>
      <c r="U611" s="11"/>
      <c r="V611" s="11"/>
      <c r="W611" s="11"/>
      <c r="X611" s="11"/>
      <c r="Y611" s="11"/>
      <c r="Z611" s="11"/>
      <c r="AA611" s="11"/>
      <c r="AB611" s="11"/>
      <c r="AC611" s="11"/>
      <c r="AD611" s="11"/>
      <c r="AE611" s="11"/>
      <c r="AT611" s="238" t="s">
        <v>199</v>
      </c>
      <c r="AU611" s="238" t="s">
        <v>85</v>
      </c>
      <c r="AV611" s="11" t="s">
        <v>85</v>
      </c>
      <c r="AW611" s="11" t="s">
        <v>32</v>
      </c>
      <c r="AX611" s="11" t="s">
        <v>76</v>
      </c>
      <c r="AY611" s="238" t="s">
        <v>195</v>
      </c>
    </row>
    <row r="612" s="15" customFormat="1">
      <c r="A612" s="15"/>
      <c r="B612" s="287"/>
      <c r="C612" s="288"/>
      <c r="D612" s="213" t="s">
        <v>199</v>
      </c>
      <c r="E612" s="289" t="s">
        <v>1</v>
      </c>
      <c r="F612" s="290" t="s">
        <v>1422</v>
      </c>
      <c r="G612" s="288"/>
      <c r="H612" s="291">
        <v>10.140000000000001</v>
      </c>
      <c r="I612" s="292"/>
      <c r="J612" s="288"/>
      <c r="K612" s="288"/>
      <c r="L612" s="293"/>
      <c r="M612" s="294"/>
      <c r="N612" s="295"/>
      <c r="O612" s="295"/>
      <c r="P612" s="295"/>
      <c r="Q612" s="295"/>
      <c r="R612" s="295"/>
      <c r="S612" s="295"/>
      <c r="T612" s="296"/>
      <c r="U612" s="15"/>
      <c r="V612" s="15"/>
      <c r="W612" s="15"/>
      <c r="X612" s="15"/>
      <c r="Y612" s="15"/>
      <c r="Z612" s="15"/>
      <c r="AA612" s="15"/>
      <c r="AB612" s="15"/>
      <c r="AC612" s="15"/>
      <c r="AD612" s="15"/>
      <c r="AE612" s="15"/>
      <c r="AT612" s="297" t="s">
        <v>199</v>
      </c>
      <c r="AU612" s="297" t="s">
        <v>85</v>
      </c>
      <c r="AV612" s="15" t="s">
        <v>234</v>
      </c>
      <c r="AW612" s="15" t="s">
        <v>32</v>
      </c>
      <c r="AX612" s="15" t="s">
        <v>83</v>
      </c>
      <c r="AY612" s="297" t="s">
        <v>195</v>
      </c>
    </row>
    <row r="613" s="13" customFormat="1" ht="22.8" customHeight="1">
      <c r="A613" s="13"/>
      <c r="B613" s="248"/>
      <c r="C613" s="249"/>
      <c r="D613" s="250" t="s">
        <v>75</v>
      </c>
      <c r="E613" s="285" t="s">
        <v>239</v>
      </c>
      <c r="F613" s="285" t="s">
        <v>4277</v>
      </c>
      <c r="G613" s="249"/>
      <c r="H613" s="249"/>
      <c r="I613" s="252"/>
      <c r="J613" s="286">
        <f>BK613</f>
        <v>0</v>
      </c>
      <c r="K613" s="249"/>
      <c r="L613" s="254"/>
      <c r="M613" s="255"/>
      <c r="N613" s="256"/>
      <c r="O613" s="256"/>
      <c r="P613" s="257">
        <f>SUM(P614:P762)</f>
        <v>0</v>
      </c>
      <c r="Q613" s="256"/>
      <c r="R613" s="257">
        <f>SUM(R614:R762)</f>
        <v>1.3222200000000002</v>
      </c>
      <c r="S613" s="256"/>
      <c r="T613" s="258">
        <f>SUM(T614:T762)</f>
        <v>0</v>
      </c>
      <c r="U613" s="13"/>
      <c r="V613" s="13"/>
      <c r="W613" s="13"/>
      <c r="X613" s="13"/>
      <c r="Y613" s="13"/>
      <c r="Z613" s="13"/>
      <c r="AA613" s="13"/>
      <c r="AB613" s="13"/>
      <c r="AC613" s="13"/>
      <c r="AD613" s="13"/>
      <c r="AE613" s="13"/>
      <c r="AR613" s="259" t="s">
        <v>83</v>
      </c>
      <c r="AT613" s="260" t="s">
        <v>75</v>
      </c>
      <c r="AU613" s="260" t="s">
        <v>83</v>
      </c>
      <c r="AY613" s="259" t="s">
        <v>195</v>
      </c>
      <c r="BK613" s="261">
        <f>SUM(BK614:BK762)</f>
        <v>0</v>
      </c>
    </row>
    <row r="614" s="2" customFormat="1" ht="24.15" customHeight="1">
      <c r="A614" s="39"/>
      <c r="B614" s="40"/>
      <c r="C614" s="200" t="s">
        <v>486</v>
      </c>
      <c r="D614" s="200" t="s">
        <v>191</v>
      </c>
      <c r="E614" s="201" t="s">
        <v>1781</v>
      </c>
      <c r="F614" s="202" t="s">
        <v>1782</v>
      </c>
      <c r="G614" s="203" t="s">
        <v>1411</v>
      </c>
      <c r="H614" s="204">
        <v>76.019999999999996</v>
      </c>
      <c r="I614" s="205"/>
      <c r="J614" s="206">
        <f>ROUND(I614*H614,2)</f>
        <v>0</v>
      </c>
      <c r="K614" s="202" t="s">
        <v>1412</v>
      </c>
      <c r="L614" s="45"/>
      <c r="M614" s="207" t="s">
        <v>1</v>
      </c>
      <c r="N614" s="208" t="s">
        <v>41</v>
      </c>
      <c r="O614" s="92"/>
      <c r="P614" s="209">
        <f>O614*H614</f>
        <v>0</v>
      </c>
      <c r="Q614" s="209">
        <v>0</v>
      </c>
      <c r="R614" s="209">
        <f>Q614*H614</f>
        <v>0</v>
      </c>
      <c r="S614" s="209">
        <v>0</v>
      </c>
      <c r="T614" s="210">
        <f>S614*H614</f>
        <v>0</v>
      </c>
      <c r="U614" s="39"/>
      <c r="V614" s="39"/>
      <c r="W614" s="39"/>
      <c r="X614" s="39"/>
      <c r="Y614" s="39"/>
      <c r="Z614" s="39"/>
      <c r="AA614" s="39"/>
      <c r="AB614" s="39"/>
      <c r="AC614" s="39"/>
      <c r="AD614" s="39"/>
      <c r="AE614" s="39"/>
      <c r="AR614" s="211" t="s">
        <v>234</v>
      </c>
      <c r="AT614" s="211" t="s">
        <v>191</v>
      </c>
      <c r="AU614" s="211" t="s">
        <v>85</v>
      </c>
      <c r="AY614" s="18" t="s">
        <v>195</v>
      </c>
      <c r="BE614" s="212">
        <f>IF(N614="základní",J614,0)</f>
        <v>0</v>
      </c>
      <c r="BF614" s="212">
        <f>IF(N614="snížená",J614,0)</f>
        <v>0</v>
      </c>
      <c r="BG614" s="212">
        <f>IF(N614="zákl. přenesená",J614,0)</f>
        <v>0</v>
      </c>
      <c r="BH614" s="212">
        <f>IF(N614="sníž. přenesená",J614,0)</f>
        <v>0</v>
      </c>
      <c r="BI614" s="212">
        <f>IF(N614="nulová",J614,0)</f>
        <v>0</v>
      </c>
      <c r="BJ614" s="18" t="s">
        <v>83</v>
      </c>
      <c r="BK614" s="212">
        <f>ROUND(I614*H614,2)</f>
        <v>0</v>
      </c>
      <c r="BL614" s="18" t="s">
        <v>234</v>
      </c>
      <c r="BM614" s="211" t="s">
        <v>4982</v>
      </c>
    </row>
    <row r="615" s="10" customFormat="1">
      <c r="A615" s="10"/>
      <c r="B615" s="218"/>
      <c r="C615" s="219"/>
      <c r="D615" s="213" t="s">
        <v>199</v>
      </c>
      <c r="E615" s="220" t="s">
        <v>1</v>
      </c>
      <c r="F615" s="221" t="s">
        <v>4737</v>
      </c>
      <c r="G615" s="219"/>
      <c r="H615" s="220" t="s">
        <v>1</v>
      </c>
      <c r="I615" s="222"/>
      <c r="J615" s="219"/>
      <c r="K615" s="219"/>
      <c r="L615" s="223"/>
      <c r="M615" s="224"/>
      <c r="N615" s="225"/>
      <c r="O615" s="225"/>
      <c r="P615" s="225"/>
      <c r="Q615" s="225"/>
      <c r="R615" s="225"/>
      <c r="S615" s="225"/>
      <c r="T615" s="226"/>
      <c r="U615" s="10"/>
      <c r="V615" s="10"/>
      <c r="W615" s="10"/>
      <c r="X615" s="10"/>
      <c r="Y615" s="10"/>
      <c r="Z615" s="10"/>
      <c r="AA615" s="10"/>
      <c r="AB615" s="10"/>
      <c r="AC615" s="10"/>
      <c r="AD615" s="10"/>
      <c r="AE615" s="10"/>
      <c r="AT615" s="227" t="s">
        <v>199</v>
      </c>
      <c r="AU615" s="227" t="s">
        <v>85</v>
      </c>
      <c r="AV615" s="10" t="s">
        <v>83</v>
      </c>
      <c r="AW615" s="10" t="s">
        <v>32</v>
      </c>
      <c r="AX615" s="10" t="s">
        <v>76</v>
      </c>
      <c r="AY615" s="227" t="s">
        <v>195</v>
      </c>
    </row>
    <row r="616" s="10" customFormat="1">
      <c r="A616" s="10"/>
      <c r="B616" s="218"/>
      <c r="C616" s="219"/>
      <c r="D616" s="213" t="s">
        <v>199</v>
      </c>
      <c r="E616" s="220" t="s">
        <v>1</v>
      </c>
      <c r="F616" s="221" t="s">
        <v>4759</v>
      </c>
      <c r="G616" s="219"/>
      <c r="H616" s="220" t="s">
        <v>1</v>
      </c>
      <c r="I616" s="222"/>
      <c r="J616" s="219"/>
      <c r="K616" s="219"/>
      <c r="L616" s="223"/>
      <c r="M616" s="224"/>
      <c r="N616" s="225"/>
      <c r="O616" s="225"/>
      <c r="P616" s="225"/>
      <c r="Q616" s="225"/>
      <c r="R616" s="225"/>
      <c r="S616" s="225"/>
      <c r="T616" s="226"/>
      <c r="U616" s="10"/>
      <c r="V616" s="10"/>
      <c r="W616" s="10"/>
      <c r="X616" s="10"/>
      <c r="Y616" s="10"/>
      <c r="Z616" s="10"/>
      <c r="AA616" s="10"/>
      <c r="AB616" s="10"/>
      <c r="AC616" s="10"/>
      <c r="AD616" s="10"/>
      <c r="AE616" s="10"/>
      <c r="AT616" s="227" t="s">
        <v>199</v>
      </c>
      <c r="AU616" s="227" t="s">
        <v>85</v>
      </c>
      <c r="AV616" s="10" t="s">
        <v>83</v>
      </c>
      <c r="AW616" s="10" t="s">
        <v>32</v>
      </c>
      <c r="AX616" s="10" t="s">
        <v>76</v>
      </c>
      <c r="AY616" s="227" t="s">
        <v>195</v>
      </c>
    </row>
    <row r="617" s="10" customFormat="1">
      <c r="A617" s="10"/>
      <c r="B617" s="218"/>
      <c r="C617" s="219"/>
      <c r="D617" s="213" t="s">
        <v>199</v>
      </c>
      <c r="E617" s="220" t="s">
        <v>1</v>
      </c>
      <c r="F617" s="221" t="s">
        <v>4814</v>
      </c>
      <c r="G617" s="219"/>
      <c r="H617" s="220" t="s">
        <v>1</v>
      </c>
      <c r="I617" s="222"/>
      <c r="J617" s="219"/>
      <c r="K617" s="219"/>
      <c r="L617" s="223"/>
      <c r="M617" s="224"/>
      <c r="N617" s="225"/>
      <c r="O617" s="225"/>
      <c r="P617" s="225"/>
      <c r="Q617" s="225"/>
      <c r="R617" s="225"/>
      <c r="S617" s="225"/>
      <c r="T617" s="226"/>
      <c r="U617" s="10"/>
      <c r="V617" s="10"/>
      <c r="W617" s="10"/>
      <c r="X617" s="10"/>
      <c r="Y617" s="10"/>
      <c r="Z617" s="10"/>
      <c r="AA617" s="10"/>
      <c r="AB617" s="10"/>
      <c r="AC617" s="10"/>
      <c r="AD617" s="10"/>
      <c r="AE617" s="10"/>
      <c r="AT617" s="227" t="s">
        <v>199</v>
      </c>
      <c r="AU617" s="227" t="s">
        <v>85</v>
      </c>
      <c r="AV617" s="10" t="s">
        <v>83</v>
      </c>
      <c r="AW617" s="10" t="s">
        <v>32</v>
      </c>
      <c r="AX617" s="10" t="s">
        <v>76</v>
      </c>
      <c r="AY617" s="227" t="s">
        <v>195</v>
      </c>
    </row>
    <row r="618" s="11" customFormat="1">
      <c r="A618" s="11"/>
      <c r="B618" s="228"/>
      <c r="C618" s="229"/>
      <c r="D618" s="213" t="s">
        <v>199</v>
      </c>
      <c r="E618" s="230" t="s">
        <v>1</v>
      </c>
      <c r="F618" s="231" t="s">
        <v>4760</v>
      </c>
      <c r="G618" s="229"/>
      <c r="H618" s="232">
        <v>7.4400000000000004</v>
      </c>
      <c r="I618" s="233"/>
      <c r="J618" s="229"/>
      <c r="K618" s="229"/>
      <c r="L618" s="234"/>
      <c r="M618" s="235"/>
      <c r="N618" s="236"/>
      <c r="O618" s="236"/>
      <c r="P618" s="236"/>
      <c r="Q618" s="236"/>
      <c r="R618" s="236"/>
      <c r="S618" s="236"/>
      <c r="T618" s="237"/>
      <c r="U618" s="11"/>
      <c r="V618" s="11"/>
      <c r="W618" s="11"/>
      <c r="X618" s="11"/>
      <c r="Y618" s="11"/>
      <c r="Z618" s="11"/>
      <c r="AA618" s="11"/>
      <c r="AB618" s="11"/>
      <c r="AC618" s="11"/>
      <c r="AD618" s="11"/>
      <c r="AE618" s="11"/>
      <c r="AT618" s="238" t="s">
        <v>199</v>
      </c>
      <c r="AU618" s="238" t="s">
        <v>85</v>
      </c>
      <c r="AV618" s="11" t="s">
        <v>85</v>
      </c>
      <c r="AW618" s="11" t="s">
        <v>32</v>
      </c>
      <c r="AX618" s="11" t="s">
        <v>76</v>
      </c>
      <c r="AY618" s="238" t="s">
        <v>195</v>
      </c>
    </row>
    <row r="619" s="10" customFormat="1">
      <c r="A619" s="10"/>
      <c r="B619" s="218"/>
      <c r="C619" s="219"/>
      <c r="D619" s="213" t="s">
        <v>199</v>
      </c>
      <c r="E619" s="220" t="s">
        <v>1</v>
      </c>
      <c r="F619" s="221" t="s">
        <v>4761</v>
      </c>
      <c r="G619" s="219"/>
      <c r="H619" s="220" t="s">
        <v>1</v>
      </c>
      <c r="I619" s="222"/>
      <c r="J619" s="219"/>
      <c r="K619" s="219"/>
      <c r="L619" s="223"/>
      <c r="M619" s="224"/>
      <c r="N619" s="225"/>
      <c r="O619" s="225"/>
      <c r="P619" s="225"/>
      <c r="Q619" s="225"/>
      <c r="R619" s="225"/>
      <c r="S619" s="225"/>
      <c r="T619" s="226"/>
      <c r="U619" s="10"/>
      <c r="V619" s="10"/>
      <c r="W619" s="10"/>
      <c r="X619" s="10"/>
      <c r="Y619" s="10"/>
      <c r="Z619" s="10"/>
      <c r="AA619" s="10"/>
      <c r="AB619" s="10"/>
      <c r="AC619" s="10"/>
      <c r="AD619" s="10"/>
      <c r="AE619" s="10"/>
      <c r="AT619" s="227" t="s">
        <v>199</v>
      </c>
      <c r="AU619" s="227" t="s">
        <v>85</v>
      </c>
      <c r="AV619" s="10" t="s">
        <v>83</v>
      </c>
      <c r="AW619" s="10" t="s">
        <v>32</v>
      </c>
      <c r="AX619" s="10" t="s">
        <v>76</v>
      </c>
      <c r="AY619" s="227" t="s">
        <v>195</v>
      </c>
    </row>
    <row r="620" s="10" customFormat="1">
      <c r="A620" s="10"/>
      <c r="B620" s="218"/>
      <c r="C620" s="219"/>
      <c r="D620" s="213" t="s">
        <v>199</v>
      </c>
      <c r="E620" s="220" t="s">
        <v>1</v>
      </c>
      <c r="F620" s="221" t="s">
        <v>4814</v>
      </c>
      <c r="G620" s="219"/>
      <c r="H620" s="220" t="s">
        <v>1</v>
      </c>
      <c r="I620" s="222"/>
      <c r="J620" s="219"/>
      <c r="K620" s="219"/>
      <c r="L620" s="223"/>
      <c r="M620" s="224"/>
      <c r="N620" s="225"/>
      <c r="O620" s="225"/>
      <c r="P620" s="225"/>
      <c r="Q620" s="225"/>
      <c r="R620" s="225"/>
      <c r="S620" s="225"/>
      <c r="T620" s="226"/>
      <c r="U620" s="10"/>
      <c r="V620" s="10"/>
      <c r="W620" s="10"/>
      <c r="X620" s="10"/>
      <c r="Y620" s="10"/>
      <c r="Z620" s="10"/>
      <c r="AA620" s="10"/>
      <c r="AB620" s="10"/>
      <c r="AC620" s="10"/>
      <c r="AD620" s="10"/>
      <c r="AE620" s="10"/>
      <c r="AT620" s="227" t="s">
        <v>199</v>
      </c>
      <c r="AU620" s="227" t="s">
        <v>85</v>
      </c>
      <c r="AV620" s="10" t="s">
        <v>83</v>
      </c>
      <c r="AW620" s="10" t="s">
        <v>32</v>
      </c>
      <c r="AX620" s="10" t="s">
        <v>76</v>
      </c>
      <c r="AY620" s="227" t="s">
        <v>195</v>
      </c>
    </row>
    <row r="621" s="11" customFormat="1">
      <c r="A621" s="11"/>
      <c r="B621" s="228"/>
      <c r="C621" s="229"/>
      <c r="D621" s="213" t="s">
        <v>199</v>
      </c>
      <c r="E621" s="230" t="s">
        <v>1</v>
      </c>
      <c r="F621" s="231" t="s">
        <v>4762</v>
      </c>
      <c r="G621" s="229"/>
      <c r="H621" s="232">
        <v>4.7400000000000002</v>
      </c>
      <c r="I621" s="233"/>
      <c r="J621" s="229"/>
      <c r="K621" s="229"/>
      <c r="L621" s="234"/>
      <c r="M621" s="235"/>
      <c r="N621" s="236"/>
      <c r="O621" s="236"/>
      <c r="P621" s="236"/>
      <c r="Q621" s="236"/>
      <c r="R621" s="236"/>
      <c r="S621" s="236"/>
      <c r="T621" s="237"/>
      <c r="U621" s="11"/>
      <c r="V621" s="11"/>
      <c r="W621" s="11"/>
      <c r="X621" s="11"/>
      <c r="Y621" s="11"/>
      <c r="Z621" s="11"/>
      <c r="AA621" s="11"/>
      <c r="AB621" s="11"/>
      <c r="AC621" s="11"/>
      <c r="AD621" s="11"/>
      <c r="AE621" s="11"/>
      <c r="AT621" s="238" t="s">
        <v>199</v>
      </c>
      <c r="AU621" s="238" t="s">
        <v>85</v>
      </c>
      <c r="AV621" s="11" t="s">
        <v>85</v>
      </c>
      <c r="AW621" s="11" t="s">
        <v>32</v>
      </c>
      <c r="AX621" s="11" t="s">
        <v>76</v>
      </c>
      <c r="AY621" s="238" t="s">
        <v>195</v>
      </c>
    </row>
    <row r="622" s="10" customFormat="1">
      <c r="A622" s="10"/>
      <c r="B622" s="218"/>
      <c r="C622" s="219"/>
      <c r="D622" s="213" t="s">
        <v>199</v>
      </c>
      <c r="E622" s="220" t="s">
        <v>1</v>
      </c>
      <c r="F622" s="221" t="s">
        <v>4763</v>
      </c>
      <c r="G622" s="219"/>
      <c r="H622" s="220" t="s">
        <v>1</v>
      </c>
      <c r="I622" s="222"/>
      <c r="J622" s="219"/>
      <c r="K622" s="219"/>
      <c r="L622" s="223"/>
      <c r="M622" s="224"/>
      <c r="N622" s="225"/>
      <c r="O622" s="225"/>
      <c r="P622" s="225"/>
      <c r="Q622" s="225"/>
      <c r="R622" s="225"/>
      <c r="S622" s="225"/>
      <c r="T622" s="226"/>
      <c r="U622" s="10"/>
      <c r="V622" s="10"/>
      <c r="W622" s="10"/>
      <c r="X622" s="10"/>
      <c r="Y622" s="10"/>
      <c r="Z622" s="10"/>
      <c r="AA622" s="10"/>
      <c r="AB622" s="10"/>
      <c r="AC622" s="10"/>
      <c r="AD622" s="10"/>
      <c r="AE622" s="10"/>
      <c r="AT622" s="227" t="s">
        <v>199</v>
      </c>
      <c r="AU622" s="227" t="s">
        <v>85</v>
      </c>
      <c r="AV622" s="10" t="s">
        <v>83</v>
      </c>
      <c r="AW622" s="10" t="s">
        <v>32</v>
      </c>
      <c r="AX622" s="10" t="s">
        <v>76</v>
      </c>
      <c r="AY622" s="227" t="s">
        <v>195</v>
      </c>
    </row>
    <row r="623" s="10" customFormat="1">
      <c r="A623" s="10"/>
      <c r="B623" s="218"/>
      <c r="C623" s="219"/>
      <c r="D623" s="213" t="s">
        <v>199</v>
      </c>
      <c r="E623" s="220" t="s">
        <v>1</v>
      </c>
      <c r="F623" s="221" t="s">
        <v>4814</v>
      </c>
      <c r="G623" s="219"/>
      <c r="H623" s="220" t="s">
        <v>1</v>
      </c>
      <c r="I623" s="222"/>
      <c r="J623" s="219"/>
      <c r="K623" s="219"/>
      <c r="L623" s="223"/>
      <c r="M623" s="224"/>
      <c r="N623" s="225"/>
      <c r="O623" s="225"/>
      <c r="P623" s="225"/>
      <c r="Q623" s="225"/>
      <c r="R623" s="225"/>
      <c r="S623" s="225"/>
      <c r="T623" s="226"/>
      <c r="U623" s="10"/>
      <c r="V623" s="10"/>
      <c r="W623" s="10"/>
      <c r="X623" s="10"/>
      <c r="Y623" s="10"/>
      <c r="Z623" s="10"/>
      <c r="AA623" s="10"/>
      <c r="AB623" s="10"/>
      <c r="AC623" s="10"/>
      <c r="AD623" s="10"/>
      <c r="AE623" s="10"/>
      <c r="AT623" s="227" t="s">
        <v>199</v>
      </c>
      <c r="AU623" s="227" t="s">
        <v>85</v>
      </c>
      <c r="AV623" s="10" t="s">
        <v>83</v>
      </c>
      <c r="AW623" s="10" t="s">
        <v>32</v>
      </c>
      <c r="AX623" s="10" t="s">
        <v>76</v>
      </c>
      <c r="AY623" s="227" t="s">
        <v>195</v>
      </c>
    </row>
    <row r="624" s="11" customFormat="1">
      <c r="A624" s="11"/>
      <c r="B624" s="228"/>
      <c r="C624" s="229"/>
      <c r="D624" s="213" t="s">
        <v>199</v>
      </c>
      <c r="E624" s="230" t="s">
        <v>1</v>
      </c>
      <c r="F624" s="231" t="s">
        <v>4764</v>
      </c>
      <c r="G624" s="229"/>
      <c r="H624" s="232">
        <v>63.840000000000003</v>
      </c>
      <c r="I624" s="233"/>
      <c r="J624" s="229"/>
      <c r="K624" s="229"/>
      <c r="L624" s="234"/>
      <c r="M624" s="235"/>
      <c r="N624" s="236"/>
      <c r="O624" s="236"/>
      <c r="P624" s="236"/>
      <c r="Q624" s="236"/>
      <c r="R624" s="236"/>
      <c r="S624" s="236"/>
      <c r="T624" s="237"/>
      <c r="U624" s="11"/>
      <c r="V624" s="11"/>
      <c r="W624" s="11"/>
      <c r="X624" s="11"/>
      <c r="Y624" s="11"/>
      <c r="Z624" s="11"/>
      <c r="AA624" s="11"/>
      <c r="AB624" s="11"/>
      <c r="AC624" s="11"/>
      <c r="AD624" s="11"/>
      <c r="AE624" s="11"/>
      <c r="AT624" s="238" t="s">
        <v>199</v>
      </c>
      <c r="AU624" s="238" t="s">
        <v>85</v>
      </c>
      <c r="AV624" s="11" t="s">
        <v>85</v>
      </c>
      <c r="AW624" s="11" t="s">
        <v>32</v>
      </c>
      <c r="AX624" s="11" t="s">
        <v>76</v>
      </c>
      <c r="AY624" s="238" t="s">
        <v>195</v>
      </c>
    </row>
    <row r="625" s="15" customFormat="1">
      <c r="A625" s="15"/>
      <c r="B625" s="287"/>
      <c r="C625" s="288"/>
      <c r="D625" s="213" t="s">
        <v>199</v>
      </c>
      <c r="E625" s="289" t="s">
        <v>1</v>
      </c>
      <c r="F625" s="290" t="s">
        <v>1422</v>
      </c>
      <c r="G625" s="288"/>
      <c r="H625" s="291">
        <v>76.019999999999996</v>
      </c>
      <c r="I625" s="292"/>
      <c r="J625" s="288"/>
      <c r="K625" s="288"/>
      <c r="L625" s="293"/>
      <c r="M625" s="294"/>
      <c r="N625" s="295"/>
      <c r="O625" s="295"/>
      <c r="P625" s="295"/>
      <c r="Q625" s="295"/>
      <c r="R625" s="295"/>
      <c r="S625" s="295"/>
      <c r="T625" s="296"/>
      <c r="U625" s="15"/>
      <c r="V625" s="15"/>
      <c r="W625" s="15"/>
      <c r="X625" s="15"/>
      <c r="Y625" s="15"/>
      <c r="Z625" s="15"/>
      <c r="AA625" s="15"/>
      <c r="AB625" s="15"/>
      <c r="AC625" s="15"/>
      <c r="AD625" s="15"/>
      <c r="AE625" s="15"/>
      <c r="AT625" s="297" t="s">
        <v>199</v>
      </c>
      <c r="AU625" s="297" t="s">
        <v>85</v>
      </c>
      <c r="AV625" s="15" t="s">
        <v>234</v>
      </c>
      <c r="AW625" s="15" t="s">
        <v>32</v>
      </c>
      <c r="AX625" s="15" t="s">
        <v>83</v>
      </c>
      <c r="AY625" s="297" t="s">
        <v>195</v>
      </c>
    </row>
    <row r="626" s="2" customFormat="1" ht="24.15" customHeight="1">
      <c r="A626" s="39"/>
      <c r="B626" s="40"/>
      <c r="C626" s="200" t="s">
        <v>489</v>
      </c>
      <c r="D626" s="200" t="s">
        <v>191</v>
      </c>
      <c r="E626" s="201" t="s">
        <v>4983</v>
      </c>
      <c r="F626" s="202" t="s">
        <v>4984</v>
      </c>
      <c r="G626" s="203" t="s">
        <v>1411</v>
      </c>
      <c r="H626" s="204">
        <v>232.31999999999999</v>
      </c>
      <c r="I626" s="205"/>
      <c r="J626" s="206">
        <f>ROUND(I626*H626,2)</f>
        <v>0</v>
      </c>
      <c r="K626" s="202" t="s">
        <v>1412</v>
      </c>
      <c r="L626" s="45"/>
      <c r="M626" s="207" t="s">
        <v>1</v>
      </c>
      <c r="N626" s="208" t="s">
        <v>41</v>
      </c>
      <c r="O626" s="92"/>
      <c r="P626" s="209">
        <f>O626*H626</f>
        <v>0</v>
      </c>
      <c r="Q626" s="209">
        <v>0</v>
      </c>
      <c r="R626" s="209">
        <f>Q626*H626</f>
        <v>0</v>
      </c>
      <c r="S626" s="209">
        <v>0</v>
      </c>
      <c r="T626" s="210">
        <f>S626*H626</f>
        <v>0</v>
      </c>
      <c r="U626" s="39"/>
      <c r="V626" s="39"/>
      <c r="W626" s="39"/>
      <c r="X626" s="39"/>
      <c r="Y626" s="39"/>
      <c r="Z626" s="39"/>
      <c r="AA626" s="39"/>
      <c r="AB626" s="39"/>
      <c r="AC626" s="39"/>
      <c r="AD626" s="39"/>
      <c r="AE626" s="39"/>
      <c r="AR626" s="211" t="s">
        <v>234</v>
      </c>
      <c r="AT626" s="211" t="s">
        <v>191</v>
      </c>
      <c r="AU626" s="211" t="s">
        <v>85</v>
      </c>
      <c r="AY626" s="18" t="s">
        <v>195</v>
      </c>
      <c r="BE626" s="212">
        <f>IF(N626="základní",J626,0)</f>
        <v>0</v>
      </c>
      <c r="BF626" s="212">
        <f>IF(N626="snížená",J626,0)</f>
        <v>0</v>
      </c>
      <c r="BG626" s="212">
        <f>IF(N626="zákl. přenesená",J626,0)</f>
        <v>0</v>
      </c>
      <c r="BH626" s="212">
        <f>IF(N626="sníž. přenesená",J626,0)</f>
        <v>0</v>
      </c>
      <c r="BI626" s="212">
        <f>IF(N626="nulová",J626,0)</f>
        <v>0</v>
      </c>
      <c r="BJ626" s="18" t="s">
        <v>83</v>
      </c>
      <c r="BK626" s="212">
        <f>ROUND(I626*H626,2)</f>
        <v>0</v>
      </c>
      <c r="BL626" s="18" t="s">
        <v>234</v>
      </c>
      <c r="BM626" s="211" t="s">
        <v>4985</v>
      </c>
    </row>
    <row r="627" s="10" customFormat="1">
      <c r="A627" s="10"/>
      <c r="B627" s="218"/>
      <c r="C627" s="219"/>
      <c r="D627" s="213" t="s">
        <v>199</v>
      </c>
      <c r="E627" s="220" t="s">
        <v>1</v>
      </c>
      <c r="F627" s="221" t="s">
        <v>4737</v>
      </c>
      <c r="G627" s="219"/>
      <c r="H627" s="220" t="s">
        <v>1</v>
      </c>
      <c r="I627" s="222"/>
      <c r="J627" s="219"/>
      <c r="K627" s="219"/>
      <c r="L627" s="223"/>
      <c r="M627" s="224"/>
      <c r="N627" s="225"/>
      <c r="O627" s="225"/>
      <c r="P627" s="225"/>
      <c r="Q627" s="225"/>
      <c r="R627" s="225"/>
      <c r="S627" s="225"/>
      <c r="T627" s="226"/>
      <c r="U627" s="10"/>
      <c r="V627" s="10"/>
      <c r="W627" s="10"/>
      <c r="X627" s="10"/>
      <c r="Y627" s="10"/>
      <c r="Z627" s="10"/>
      <c r="AA627" s="10"/>
      <c r="AB627" s="10"/>
      <c r="AC627" s="10"/>
      <c r="AD627" s="10"/>
      <c r="AE627" s="10"/>
      <c r="AT627" s="227" t="s">
        <v>199</v>
      </c>
      <c r="AU627" s="227" t="s">
        <v>85</v>
      </c>
      <c r="AV627" s="10" t="s">
        <v>83</v>
      </c>
      <c r="AW627" s="10" t="s">
        <v>32</v>
      </c>
      <c r="AX627" s="10" t="s">
        <v>76</v>
      </c>
      <c r="AY627" s="227" t="s">
        <v>195</v>
      </c>
    </row>
    <row r="628" s="10" customFormat="1">
      <c r="A628" s="10"/>
      <c r="B628" s="218"/>
      <c r="C628" s="219"/>
      <c r="D628" s="213" t="s">
        <v>199</v>
      </c>
      <c r="E628" s="220" t="s">
        <v>1</v>
      </c>
      <c r="F628" s="221" t="s">
        <v>4930</v>
      </c>
      <c r="G628" s="219"/>
      <c r="H628" s="220" t="s">
        <v>1</v>
      </c>
      <c r="I628" s="222"/>
      <c r="J628" s="219"/>
      <c r="K628" s="219"/>
      <c r="L628" s="223"/>
      <c r="M628" s="224"/>
      <c r="N628" s="225"/>
      <c r="O628" s="225"/>
      <c r="P628" s="225"/>
      <c r="Q628" s="225"/>
      <c r="R628" s="225"/>
      <c r="S628" s="225"/>
      <c r="T628" s="226"/>
      <c r="U628" s="10"/>
      <c r="V628" s="10"/>
      <c r="W628" s="10"/>
      <c r="X628" s="10"/>
      <c r="Y628" s="10"/>
      <c r="Z628" s="10"/>
      <c r="AA628" s="10"/>
      <c r="AB628" s="10"/>
      <c r="AC628" s="10"/>
      <c r="AD628" s="10"/>
      <c r="AE628" s="10"/>
      <c r="AT628" s="227" t="s">
        <v>199</v>
      </c>
      <c r="AU628" s="227" t="s">
        <v>85</v>
      </c>
      <c r="AV628" s="10" t="s">
        <v>83</v>
      </c>
      <c r="AW628" s="10" t="s">
        <v>32</v>
      </c>
      <c r="AX628" s="10" t="s">
        <v>76</v>
      </c>
      <c r="AY628" s="227" t="s">
        <v>195</v>
      </c>
    </row>
    <row r="629" s="10" customFormat="1">
      <c r="A629" s="10"/>
      <c r="B629" s="218"/>
      <c r="C629" s="219"/>
      <c r="D629" s="213" t="s">
        <v>199</v>
      </c>
      <c r="E629" s="220" t="s">
        <v>1</v>
      </c>
      <c r="F629" s="221" t="s">
        <v>4931</v>
      </c>
      <c r="G629" s="219"/>
      <c r="H629" s="220" t="s">
        <v>1</v>
      </c>
      <c r="I629" s="222"/>
      <c r="J629" s="219"/>
      <c r="K629" s="219"/>
      <c r="L629" s="223"/>
      <c r="M629" s="224"/>
      <c r="N629" s="225"/>
      <c r="O629" s="225"/>
      <c r="P629" s="225"/>
      <c r="Q629" s="225"/>
      <c r="R629" s="225"/>
      <c r="S629" s="225"/>
      <c r="T629" s="226"/>
      <c r="U629" s="10"/>
      <c r="V629" s="10"/>
      <c r="W629" s="10"/>
      <c r="X629" s="10"/>
      <c r="Y629" s="10"/>
      <c r="Z629" s="10"/>
      <c r="AA629" s="10"/>
      <c r="AB629" s="10"/>
      <c r="AC629" s="10"/>
      <c r="AD629" s="10"/>
      <c r="AE629" s="10"/>
      <c r="AT629" s="227" t="s">
        <v>199</v>
      </c>
      <c r="AU629" s="227" t="s">
        <v>85</v>
      </c>
      <c r="AV629" s="10" t="s">
        <v>83</v>
      </c>
      <c r="AW629" s="10" t="s">
        <v>32</v>
      </c>
      <c r="AX629" s="10" t="s">
        <v>76</v>
      </c>
      <c r="AY629" s="227" t="s">
        <v>195</v>
      </c>
    </row>
    <row r="630" s="11" customFormat="1">
      <c r="A630" s="11"/>
      <c r="B630" s="228"/>
      <c r="C630" s="229"/>
      <c r="D630" s="213" t="s">
        <v>199</v>
      </c>
      <c r="E630" s="230" t="s">
        <v>1</v>
      </c>
      <c r="F630" s="231" t="s">
        <v>4986</v>
      </c>
      <c r="G630" s="229"/>
      <c r="H630" s="232">
        <v>228.24000000000001</v>
      </c>
      <c r="I630" s="233"/>
      <c r="J630" s="229"/>
      <c r="K630" s="229"/>
      <c r="L630" s="234"/>
      <c r="M630" s="235"/>
      <c r="N630" s="236"/>
      <c r="O630" s="236"/>
      <c r="P630" s="236"/>
      <c r="Q630" s="236"/>
      <c r="R630" s="236"/>
      <c r="S630" s="236"/>
      <c r="T630" s="237"/>
      <c r="U630" s="11"/>
      <c r="V630" s="11"/>
      <c r="W630" s="11"/>
      <c r="X630" s="11"/>
      <c r="Y630" s="11"/>
      <c r="Z630" s="11"/>
      <c r="AA630" s="11"/>
      <c r="AB630" s="11"/>
      <c r="AC630" s="11"/>
      <c r="AD630" s="11"/>
      <c r="AE630" s="11"/>
      <c r="AT630" s="238" t="s">
        <v>199</v>
      </c>
      <c r="AU630" s="238" t="s">
        <v>85</v>
      </c>
      <c r="AV630" s="11" t="s">
        <v>85</v>
      </c>
      <c r="AW630" s="11" t="s">
        <v>32</v>
      </c>
      <c r="AX630" s="11" t="s">
        <v>76</v>
      </c>
      <c r="AY630" s="238" t="s">
        <v>195</v>
      </c>
    </row>
    <row r="631" s="10" customFormat="1">
      <c r="A631" s="10"/>
      <c r="B631" s="218"/>
      <c r="C631" s="219"/>
      <c r="D631" s="213" t="s">
        <v>199</v>
      </c>
      <c r="E631" s="220" t="s">
        <v>1</v>
      </c>
      <c r="F631" s="221" t="s">
        <v>4933</v>
      </c>
      <c r="G631" s="219"/>
      <c r="H631" s="220" t="s">
        <v>1</v>
      </c>
      <c r="I631" s="222"/>
      <c r="J631" s="219"/>
      <c r="K631" s="219"/>
      <c r="L631" s="223"/>
      <c r="M631" s="224"/>
      <c r="N631" s="225"/>
      <c r="O631" s="225"/>
      <c r="P631" s="225"/>
      <c r="Q631" s="225"/>
      <c r="R631" s="225"/>
      <c r="S631" s="225"/>
      <c r="T631" s="226"/>
      <c r="U631" s="10"/>
      <c r="V631" s="10"/>
      <c r="W631" s="10"/>
      <c r="X631" s="10"/>
      <c r="Y631" s="10"/>
      <c r="Z631" s="10"/>
      <c r="AA631" s="10"/>
      <c r="AB631" s="10"/>
      <c r="AC631" s="10"/>
      <c r="AD631" s="10"/>
      <c r="AE631" s="10"/>
      <c r="AT631" s="227" t="s">
        <v>199</v>
      </c>
      <c r="AU631" s="227" t="s">
        <v>85</v>
      </c>
      <c r="AV631" s="10" t="s">
        <v>83</v>
      </c>
      <c r="AW631" s="10" t="s">
        <v>32</v>
      </c>
      <c r="AX631" s="10" t="s">
        <v>76</v>
      </c>
      <c r="AY631" s="227" t="s">
        <v>195</v>
      </c>
    </row>
    <row r="632" s="10" customFormat="1">
      <c r="A632" s="10"/>
      <c r="B632" s="218"/>
      <c r="C632" s="219"/>
      <c r="D632" s="213" t="s">
        <v>199</v>
      </c>
      <c r="E632" s="220" t="s">
        <v>1</v>
      </c>
      <c r="F632" s="221" t="s">
        <v>4931</v>
      </c>
      <c r="G632" s="219"/>
      <c r="H632" s="220" t="s">
        <v>1</v>
      </c>
      <c r="I632" s="222"/>
      <c r="J632" s="219"/>
      <c r="K632" s="219"/>
      <c r="L632" s="223"/>
      <c r="M632" s="224"/>
      <c r="N632" s="225"/>
      <c r="O632" s="225"/>
      <c r="P632" s="225"/>
      <c r="Q632" s="225"/>
      <c r="R632" s="225"/>
      <c r="S632" s="225"/>
      <c r="T632" s="226"/>
      <c r="U632" s="10"/>
      <c r="V632" s="10"/>
      <c r="W632" s="10"/>
      <c r="X632" s="10"/>
      <c r="Y632" s="10"/>
      <c r="Z632" s="10"/>
      <c r="AA632" s="10"/>
      <c r="AB632" s="10"/>
      <c r="AC632" s="10"/>
      <c r="AD632" s="10"/>
      <c r="AE632" s="10"/>
      <c r="AT632" s="227" t="s">
        <v>199</v>
      </c>
      <c r="AU632" s="227" t="s">
        <v>85</v>
      </c>
      <c r="AV632" s="10" t="s">
        <v>83</v>
      </c>
      <c r="AW632" s="10" t="s">
        <v>32</v>
      </c>
      <c r="AX632" s="10" t="s">
        <v>76</v>
      </c>
      <c r="AY632" s="227" t="s">
        <v>195</v>
      </c>
    </row>
    <row r="633" s="11" customFormat="1">
      <c r="A633" s="11"/>
      <c r="B633" s="228"/>
      <c r="C633" s="229"/>
      <c r="D633" s="213" t="s">
        <v>199</v>
      </c>
      <c r="E633" s="230" t="s">
        <v>1</v>
      </c>
      <c r="F633" s="231" t="s">
        <v>4987</v>
      </c>
      <c r="G633" s="229"/>
      <c r="H633" s="232">
        <v>4.0800000000000001</v>
      </c>
      <c r="I633" s="233"/>
      <c r="J633" s="229"/>
      <c r="K633" s="229"/>
      <c r="L633" s="234"/>
      <c r="M633" s="235"/>
      <c r="N633" s="236"/>
      <c r="O633" s="236"/>
      <c r="P633" s="236"/>
      <c r="Q633" s="236"/>
      <c r="R633" s="236"/>
      <c r="S633" s="236"/>
      <c r="T633" s="237"/>
      <c r="U633" s="11"/>
      <c r="V633" s="11"/>
      <c r="W633" s="11"/>
      <c r="X633" s="11"/>
      <c r="Y633" s="11"/>
      <c r="Z633" s="11"/>
      <c r="AA633" s="11"/>
      <c r="AB633" s="11"/>
      <c r="AC633" s="11"/>
      <c r="AD633" s="11"/>
      <c r="AE633" s="11"/>
      <c r="AT633" s="238" t="s">
        <v>199</v>
      </c>
      <c r="AU633" s="238" t="s">
        <v>85</v>
      </c>
      <c r="AV633" s="11" t="s">
        <v>85</v>
      </c>
      <c r="AW633" s="11" t="s">
        <v>32</v>
      </c>
      <c r="AX633" s="11" t="s">
        <v>76</v>
      </c>
      <c r="AY633" s="238" t="s">
        <v>195</v>
      </c>
    </row>
    <row r="634" s="15" customFormat="1">
      <c r="A634" s="15"/>
      <c r="B634" s="287"/>
      <c r="C634" s="288"/>
      <c r="D634" s="213" t="s">
        <v>199</v>
      </c>
      <c r="E634" s="289" t="s">
        <v>1</v>
      </c>
      <c r="F634" s="290" t="s">
        <v>1422</v>
      </c>
      <c r="G634" s="288"/>
      <c r="H634" s="291">
        <v>232.31999999999999</v>
      </c>
      <c r="I634" s="292"/>
      <c r="J634" s="288"/>
      <c r="K634" s="288"/>
      <c r="L634" s="293"/>
      <c r="M634" s="294"/>
      <c r="N634" s="295"/>
      <c r="O634" s="295"/>
      <c r="P634" s="295"/>
      <c r="Q634" s="295"/>
      <c r="R634" s="295"/>
      <c r="S634" s="295"/>
      <c r="T634" s="296"/>
      <c r="U634" s="15"/>
      <c r="V634" s="15"/>
      <c r="W634" s="15"/>
      <c r="X634" s="15"/>
      <c r="Y634" s="15"/>
      <c r="Z634" s="15"/>
      <c r="AA634" s="15"/>
      <c r="AB634" s="15"/>
      <c r="AC634" s="15"/>
      <c r="AD634" s="15"/>
      <c r="AE634" s="15"/>
      <c r="AT634" s="297" t="s">
        <v>199</v>
      </c>
      <c r="AU634" s="297" t="s">
        <v>85</v>
      </c>
      <c r="AV634" s="15" t="s">
        <v>234</v>
      </c>
      <c r="AW634" s="15" t="s">
        <v>32</v>
      </c>
      <c r="AX634" s="15" t="s">
        <v>83</v>
      </c>
      <c r="AY634" s="297" t="s">
        <v>195</v>
      </c>
    </row>
    <row r="635" s="2" customFormat="1" ht="16.5" customHeight="1">
      <c r="A635" s="39"/>
      <c r="B635" s="40"/>
      <c r="C635" s="200" t="s">
        <v>492</v>
      </c>
      <c r="D635" s="200" t="s">
        <v>191</v>
      </c>
      <c r="E635" s="201" t="s">
        <v>2801</v>
      </c>
      <c r="F635" s="202" t="s">
        <v>2802</v>
      </c>
      <c r="G635" s="203" t="s">
        <v>1411</v>
      </c>
      <c r="H635" s="204">
        <v>13.560000000000001</v>
      </c>
      <c r="I635" s="205"/>
      <c r="J635" s="206">
        <f>ROUND(I635*H635,2)</f>
        <v>0</v>
      </c>
      <c r="K635" s="202" t="s">
        <v>1412</v>
      </c>
      <c r="L635" s="45"/>
      <c r="M635" s="207" t="s">
        <v>1</v>
      </c>
      <c r="N635" s="208" t="s">
        <v>41</v>
      </c>
      <c r="O635" s="92"/>
      <c r="P635" s="209">
        <f>O635*H635</f>
        <v>0</v>
      </c>
      <c r="Q635" s="209">
        <v>0</v>
      </c>
      <c r="R635" s="209">
        <f>Q635*H635</f>
        <v>0</v>
      </c>
      <c r="S635" s="209">
        <v>0</v>
      </c>
      <c r="T635" s="210">
        <f>S635*H635</f>
        <v>0</v>
      </c>
      <c r="U635" s="39"/>
      <c r="V635" s="39"/>
      <c r="W635" s="39"/>
      <c r="X635" s="39"/>
      <c r="Y635" s="39"/>
      <c r="Z635" s="39"/>
      <c r="AA635" s="39"/>
      <c r="AB635" s="39"/>
      <c r="AC635" s="39"/>
      <c r="AD635" s="39"/>
      <c r="AE635" s="39"/>
      <c r="AR635" s="211" t="s">
        <v>234</v>
      </c>
      <c r="AT635" s="211" t="s">
        <v>191</v>
      </c>
      <c r="AU635" s="211" t="s">
        <v>85</v>
      </c>
      <c r="AY635" s="18" t="s">
        <v>195</v>
      </c>
      <c r="BE635" s="212">
        <f>IF(N635="základní",J635,0)</f>
        <v>0</v>
      </c>
      <c r="BF635" s="212">
        <f>IF(N635="snížená",J635,0)</f>
        <v>0</v>
      </c>
      <c r="BG635" s="212">
        <f>IF(N635="zákl. přenesená",J635,0)</f>
        <v>0</v>
      </c>
      <c r="BH635" s="212">
        <f>IF(N635="sníž. přenesená",J635,0)</f>
        <v>0</v>
      </c>
      <c r="BI635" s="212">
        <f>IF(N635="nulová",J635,0)</f>
        <v>0</v>
      </c>
      <c r="BJ635" s="18" t="s">
        <v>83</v>
      </c>
      <c r="BK635" s="212">
        <f>ROUND(I635*H635,2)</f>
        <v>0</v>
      </c>
      <c r="BL635" s="18" t="s">
        <v>234</v>
      </c>
      <c r="BM635" s="211" t="s">
        <v>4988</v>
      </c>
    </row>
    <row r="636" s="10" customFormat="1">
      <c r="A636" s="10"/>
      <c r="B636" s="218"/>
      <c r="C636" s="219"/>
      <c r="D636" s="213" t="s">
        <v>199</v>
      </c>
      <c r="E636" s="220" t="s">
        <v>1</v>
      </c>
      <c r="F636" s="221" t="s">
        <v>4737</v>
      </c>
      <c r="G636" s="219"/>
      <c r="H636" s="220" t="s">
        <v>1</v>
      </c>
      <c r="I636" s="222"/>
      <c r="J636" s="219"/>
      <c r="K636" s="219"/>
      <c r="L636" s="223"/>
      <c r="M636" s="224"/>
      <c r="N636" s="225"/>
      <c r="O636" s="225"/>
      <c r="P636" s="225"/>
      <c r="Q636" s="225"/>
      <c r="R636" s="225"/>
      <c r="S636" s="225"/>
      <c r="T636" s="226"/>
      <c r="U636" s="10"/>
      <c r="V636" s="10"/>
      <c r="W636" s="10"/>
      <c r="X636" s="10"/>
      <c r="Y636" s="10"/>
      <c r="Z636" s="10"/>
      <c r="AA636" s="10"/>
      <c r="AB636" s="10"/>
      <c r="AC636" s="10"/>
      <c r="AD636" s="10"/>
      <c r="AE636" s="10"/>
      <c r="AT636" s="227" t="s">
        <v>199</v>
      </c>
      <c r="AU636" s="227" t="s">
        <v>85</v>
      </c>
      <c r="AV636" s="10" t="s">
        <v>83</v>
      </c>
      <c r="AW636" s="10" t="s">
        <v>32</v>
      </c>
      <c r="AX636" s="10" t="s">
        <v>76</v>
      </c>
      <c r="AY636" s="227" t="s">
        <v>195</v>
      </c>
    </row>
    <row r="637" s="10" customFormat="1">
      <c r="A637" s="10"/>
      <c r="B637" s="218"/>
      <c r="C637" s="219"/>
      <c r="D637" s="213" t="s">
        <v>199</v>
      </c>
      <c r="E637" s="220" t="s">
        <v>1</v>
      </c>
      <c r="F637" s="221" t="s">
        <v>4741</v>
      </c>
      <c r="G637" s="219"/>
      <c r="H637" s="220" t="s">
        <v>1</v>
      </c>
      <c r="I637" s="222"/>
      <c r="J637" s="219"/>
      <c r="K637" s="219"/>
      <c r="L637" s="223"/>
      <c r="M637" s="224"/>
      <c r="N637" s="225"/>
      <c r="O637" s="225"/>
      <c r="P637" s="225"/>
      <c r="Q637" s="225"/>
      <c r="R637" s="225"/>
      <c r="S637" s="225"/>
      <c r="T637" s="226"/>
      <c r="U637" s="10"/>
      <c r="V637" s="10"/>
      <c r="W637" s="10"/>
      <c r="X637" s="10"/>
      <c r="Y637" s="10"/>
      <c r="Z637" s="10"/>
      <c r="AA637" s="10"/>
      <c r="AB637" s="10"/>
      <c r="AC637" s="10"/>
      <c r="AD637" s="10"/>
      <c r="AE637" s="10"/>
      <c r="AT637" s="227" t="s">
        <v>199</v>
      </c>
      <c r="AU637" s="227" t="s">
        <v>85</v>
      </c>
      <c r="AV637" s="10" t="s">
        <v>83</v>
      </c>
      <c r="AW637" s="10" t="s">
        <v>32</v>
      </c>
      <c r="AX637" s="10" t="s">
        <v>76</v>
      </c>
      <c r="AY637" s="227" t="s">
        <v>195</v>
      </c>
    </row>
    <row r="638" s="10" customFormat="1">
      <c r="A638" s="10"/>
      <c r="B638" s="218"/>
      <c r="C638" s="219"/>
      <c r="D638" s="213" t="s">
        <v>199</v>
      </c>
      <c r="E638" s="220" t="s">
        <v>1</v>
      </c>
      <c r="F638" s="221" t="s">
        <v>4280</v>
      </c>
      <c r="G638" s="219"/>
      <c r="H638" s="220" t="s">
        <v>1</v>
      </c>
      <c r="I638" s="222"/>
      <c r="J638" s="219"/>
      <c r="K638" s="219"/>
      <c r="L638" s="223"/>
      <c r="M638" s="224"/>
      <c r="N638" s="225"/>
      <c r="O638" s="225"/>
      <c r="P638" s="225"/>
      <c r="Q638" s="225"/>
      <c r="R638" s="225"/>
      <c r="S638" s="225"/>
      <c r="T638" s="226"/>
      <c r="U638" s="10"/>
      <c r="V638" s="10"/>
      <c r="W638" s="10"/>
      <c r="X638" s="10"/>
      <c r="Y638" s="10"/>
      <c r="Z638" s="10"/>
      <c r="AA638" s="10"/>
      <c r="AB638" s="10"/>
      <c r="AC638" s="10"/>
      <c r="AD638" s="10"/>
      <c r="AE638" s="10"/>
      <c r="AT638" s="227" t="s">
        <v>199</v>
      </c>
      <c r="AU638" s="227" t="s">
        <v>85</v>
      </c>
      <c r="AV638" s="10" t="s">
        <v>83</v>
      </c>
      <c r="AW638" s="10" t="s">
        <v>32</v>
      </c>
      <c r="AX638" s="10" t="s">
        <v>76</v>
      </c>
      <c r="AY638" s="227" t="s">
        <v>195</v>
      </c>
    </row>
    <row r="639" s="11" customFormat="1">
      <c r="A639" s="11"/>
      <c r="B639" s="228"/>
      <c r="C639" s="229"/>
      <c r="D639" s="213" t="s">
        <v>199</v>
      </c>
      <c r="E639" s="230" t="s">
        <v>1</v>
      </c>
      <c r="F639" s="231" t="s">
        <v>4742</v>
      </c>
      <c r="G639" s="229"/>
      <c r="H639" s="232">
        <v>13.560000000000001</v>
      </c>
      <c r="I639" s="233"/>
      <c r="J639" s="229"/>
      <c r="K639" s="229"/>
      <c r="L639" s="234"/>
      <c r="M639" s="235"/>
      <c r="N639" s="236"/>
      <c r="O639" s="236"/>
      <c r="P639" s="236"/>
      <c r="Q639" s="236"/>
      <c r="R639" s="236"/>
      <c r="S639" s="236"/>
      <c r="T639" s="237"/>
      <c r="U639" s="11"/>
      <c r="V639" s="11"/>
      <c r="W639" s="11"/>
      <c r="X639" s="11"/>
      <c r="Y639" s="11"/>
      <c r="Z639" s="11"/>
      <c r="AA639" s="11"/>
      <c r="AB639" s="11"/>
      <c r="AC639" s="11"/>
      <c r="AD639" s="11"/>
      <c r="AE639" s="11"/>
      <c r="AT639" s="238" t="s">
        <v>199</v>
      </c>
      <c r="AU639" s="238" t="s">
        <v>85</v>
      </c>
      <c r="AV639" s="11" t="s">
        <v>85</v>
      </c>
      <c r="AW639" s="11" t="s">
        <v>32</v>
      </c>
      <c r="AX639" s="11" t="s">
        <v>76</v>
      </c>
      <c r="AY639" s="238" t="s">
        <v>195</v>
      </c>
    </row>
    <row r="640" s="15" customFormat="1">
      <c r="A640" s="15"/>
      <c r="B640" s="287"/>
      <c r="C640" s="288"/>
      <c r="D640" s="213" t="s">
        <v>199</v>
      </c>
      <c r="E640" s="289" t="s">
        <v>1</v>
      </c>
      <c r="F640" s="290" t="s">
        <v>1422</v>
      </c>
      <c r="G640" s="288"/>
      <c r="H640" s="291">
        <v>13.560000000000001</v>
      </c>
      <c r="I640" s="292"/>
      <c r="J640" s="288"/>
      <c r="K640" s="288"/>
      <c r="L640" s="293"/>
      <c r="M640" s="294"/>
      <c r="N640" s="295"/>
      <c r="O640" s="295"/>
      <c r="P640" s="295"/>
      <c r="Q640" s="295"/>
      <c r="R640" s="295"/>
      <c r="S640" s="295"/>
      <c r="T640" s="296"/>
      <c r="U640" s="15"/>
      <c r="V640" s="15"/>
      <c r="W640" s="15"/>
      <c r="X640" s="15"/>
      <c r="Y640" s="15"/>
      <c r="Z640" s="15"/>
      <c r="AA640" s="15"/>
      <c r="AB640" s="15"/>
      <c r="AC640" s="15"/>
      <c r="AD640" s="15"/>
      <c r="AE640" s="15"/>
      <c r="AT640" s="297" t="s">
        <v>199</v>
      </c>
      <c r="AU640" s="297" t="s">
        <v>85</v>
      </c>
      <c r="AV640" s="15" t="s">
        <v>234</v>
      </c>
      <c r="AW640" s="15" t="s">
        <v>32</v>
      </c>
      <c r="AX640" s="15" t="s">
        <v>83</v>
      </c>
      <c r="AY640" s="297" t="s">
        <v>195</v>
      </c>
    </row>
    <row r="641" s="2" customFormat="1" ht="16.5" customHeight="1">
      <c r="A641" s="39"/>
      <c r="B641" s="40"/>
      <c r="C641" s="200" t="s">
        <v>495</v>
      </c>
      <c r="D641" s="200" t="s">
        <v>191</v>
      </c>
      <c r="E641" s="201" t="s">
        <v>4989</v>
      </c>
      <c r="F641" s="202" t="s">
        <v>4990</v>
      </c>
      <c r="G641" s="203" t="s">
        <v>1411</v>
      </c>
      <c r="H641" s="204">
        <v>2.6400000000000001</v>
      </c>
      <c r="I641" s="205"/>
      <c r="J641" s="206">
        <f>ROUND(I641*H641,2)</f>
        <v>0</v>
      </c>
      <c r="K641" s="202" t="s">
        <v>1412</v>
      </c>
      <c r="L641" s="45"/>
      <c r="M641" s="207" t="s">
        <v>1</v>
      </c>
      <c r="N641" s="208" t="s">
        <v>41</v>
      </c>
      <c r="O641" s="92"/>
      <c r="P641" s="209">
        <f>O641*H641</f>
        <v>0</v>
      </c>
      <c r="Q641" s="209">
        <v>0</v>
      </c>
      <c r="R641" s="209">
        <f>Q641*H641</f>
        <v>0</v>
      </c>
      <c r="S641" s="209">
        <v>0</v>
      </c>
      <c r="T641" s="210">
        <f>S641*H641</f>
        <v>0</v>
      </c>
      <c r="U641" s="39"/>
      <c r="V641" s="39"/>
      <c r="W641" s="39"/>
      <c r="X641" s="39"/>
      <c r="Y641" s="39"/>
      <c r="Z641" s="39"/>
      <c r="AA641" s="39"/>
      <c r="AB641" s="39"/>
      <c r="AC641" s="39"/>
      <c r="AD641" s="39"/>
      <c r="AE641" s="39"/>
      <c r="AR641" s="211" t="s">
        <v>234</v>
      </c>
      <c r="AT641" s="211" t="s">
        <v>191</v>
      </c>
      <c r="AU641" s="211" t="s">
        <v>85</v>
      </c>
      <c r="AY641" s="18" t="s">
        <v>195</v>
      </c>
      <c r="BE641" s="212">
        <f>IF(N641="základní",J641,0)</f>
        <v>0</v>
      </c>
      <c r="BF641" s="212">
        <f>IF(N641="snížená",J641,0)</f>
        <v>0</v>
      </c>
      <c r="BG641" s="212">
        <f>IF(N641="zákl. přenesená",J641,0)</f>
        <v>0</v>
      </c>
      <c r="BH641" s="212">
        <f>IF(N641="sníž. přenesená",J641,0)</f>
        <v>0</v>
      </c>
      <c r="BI641" s="212">
        <f>IF(N641="nulová",J641,0)</f>
        <v>0</v>
      </c>
      <c r="BJ641" s="18" t="s">
        <v>83</v>
      </c>
      <c r="BK641" s="212">
        <f>ROUND(I641*H641,2)</f>
        <v>0</v>
      </c>
      <c r="BL641" s="18" t="s">
        <v>234</v>
      </c>
      <c r="BM641" s="211" t="s">
        <v>4991</v>
      </c>
    </row>
    <row r="642" s="10" customFormat="1">
      <c r="A642" s="10"/>
      <c r="B642" s="218"/>
      <c r="C642" s="219"/>
      <c r="D642" s="213" t="s">
        <v>199</v>
      </c>
      <c r="E642" s="220" t="s">
        <v>1</v>
      </c>
      <c r="F642" s="221" t="s">
        <v>4737</v>
      </c>
      <c r="G642" s="219"/>
      <c r="H642" s="220" t="s">
        <v>1</v>
      </c>
      <c r="I642" s="222"/>
      <c r="J642" s="219"/>
      <c r="K642" s="219"/>
      <c r="L642" s="223"/>
      <c r="M642" s="224"/>
      <c r="N642" s="225"/>
      <c r="O642" s="225"/>
      <c r="P642" s="225"/>
      <c r="Q642" s="225"/>
      <c r="R642" s="225"/>
      <c r="S642" s="225"/>
      <c r="T642" s="226"/>
      <c r="U642" s="10"/>
      <c r="V642" s="10"/>
      <c r="W642" s="10"/>
      <c r="X642" s="10"/>
      <c r="Y642" s="10"/>
      <c r="Z642" s="10"/>
      <c r="AA642" s="10"/>
      <c r="AB642" s="10"/>
      <c r="AC642" s="10"/>
      <c r="AD642" s="10"/>
      <c r="AE642" s="10"/>
      <c r="AT642" s="227" t="s">
        <v>199</v>
      </c>
      <c r="AU642" s="227" t="s">
        <v>85</v>
      </c>
      <c r="AV642" s="10" t="s">
        <v>83</v>
      </c>
      <c r="AW642" s="10" t="s">
        <v>32</v>
      </c>
      <c r="AX642" s="10" t="s">
        <v>76</v>
      </c>
      <c r="AY642" s="227" t="s">
        <v>195</v>
      </c>
    </row>
    <row r="643" s="10" customFormat="1">
      <c r="A643" s="10"/>
      <c r="B643" s="218"/>
      <c r="C643" s="219"/>
      <c r="D643" s="213" t="s">
        <v>199</v>
      </c>
      <c r="E643" s="220" t="s">
        <v>1</v>
      </c>
      <c r="F643" s="221" t="s">
        <v>4789</v>
      </c>
      <c r="G643" s="219"/>
      <c r="H643" s="220" t="s">
        <v>1</v>
      </c>
      <c r="I643" s="222"/>
      <c r="J643" s="219"/>
      <c r="K643" s="219"/>
      <c r="L643" s="223"/>
      <c r="M643" s="224"/>
      <c r="N643" s="225"/>
      <c r="O643" s="225"/>
      <c r="P643" s="225"/>
      <c r="Q643" s="225"/>
      <c r="R643" s="225"/>
      <c r="S643" s="225"/>
      <c r="T643" s="226"/>
      <c r="U643" s="10"/>
      <c r="V643" s="10"/>
      <c r="W643" s="10"/>
      <c r="X643" s="10"/>
      <c r="Y643" s="10"/>
      <c r="Z643" s="10"/>
      <c r="AA643" s="10"/>
      <c r="AB643" s="10"/>
      <c r="AC643" s="10"/>
      <c r="AD643" s="10"/>
      <c r="AE643" s="10"/>
      <c r="AT643" s="227" t="s">
        <v>199</v>
      </c>
      <c r="AU643" s="227" t="s">
        <v>85</v>
      </c>
      <c r="AV643" s="10" t="s">
        <v>83</v>
      </c>
      <c r="AW643" s="10" t="s">
        <v>32</v>
      </c>
      <c r="AX643" s="10" t="s">
        <v>76</v>
      </c>
      <c r="AY643" s="227" t="s">
        <v>195</v>
      </c>
    </row>
    <row r="644" s="10" customFormat="1">
      <c r="A644" s="10"/>
      <c r="B644" s="218"/>
      <c r="C644" s="219"/>
      <c r="D644" s="213" t="s">
        <v>199</v>
      </c>
      <c r="E644" s="220" t="s">
        <v>1</v>
      </c>
      <c r="F644" s="221" t="s">
        <v>4020</v>
      </c>
      <c r="G644" s="219"/>
      <c r="H644" s="220" t="s">
        <v>1</v>
      </c>
      <c r="I644" s="222"/>
      <c r="J644" s="219"/>
      <c r="K644" s="219"/>
      <c r="L644" s="223"/>
      <c r="M644" s="224"/>
      <c r="N644" s="225"/>
      <c r="O644" s="225"/>
      <c r="P644" s="225"/>
      <c r="Q644" s="225"/>
      <c r="R644" s="225"/>
      <c r="S644" s="225"/>
      <c r="T644" s="226"/>
      <c r="U644" s="10"/>
      <c r="V644" s="10"/>
      <c r="W644" s="10"/>
      <c r="X644" s="10"/>
      <c r="Y644" s="10"/>
      <c r="Z644" s="10"/>
      <c r="AA644" s="10"/>
      <c r="AB644" s="10"/>
      <c r="AC644" s="10"/>
      <c r="AD644" s="10"/>
      <c r="AE644" s="10"/>
      <c r="AT644" s="227" t="s">
        <v>199</v>
      </c>
      <c r="AU644" s="227" t="s">
        <v>85</v>
      </c>
      <c r="AV644" s="10" t="s">
        <v>83</v>
      </c>
      <c r="AW644" s="10" t="s">
        <v>32</v>
      </c>
      <c r="AX644" s="10" t="s">
        <v>76</v>
      </c>
      <c r="AY644" s="227" t="s">
        <v>195</v>
      </c>
    </row>
    <row r="645" s="11" customFormat="1">
      <c r="A645" s="11"/>
      <c r="B645" s="228"/>
      <c r="C645" s="229"/>
      <c r="D645" s="213" t="s">
        <v>199</v>
      </c>
      <c r="E645" s="230" t="s">
        <v>1</v>
      </c>
      <c r="F645" s="231" t="s">
        <v>4790</v>
      </c>
      <c r="G645" s="229"/>
      <c r="H645" s="232">
        <v>2.6400000000000001</v>
      </c>
      <c r="I645" s="233"/>
      <c r="J645" s="229"/>
      <c r="K645" s="229"/>
      <c r="L645" s="234"/>
      <c r="M645" s="235"/>
      <c r="N645" s="236"/>
      <c r="O645" s="236"/>
      <c r="P645" s="236"/>
      <c r="Q645" s="236"/>
      <c r="R645" s="236"/>
      <c r="S645" s="236"/>
      <c r="T645" s="237"/>
      <c r="U645" s="11"/>
      <c r="V645" s="11"/>
      <c r="W645" s="11"/>
      <c r="X645" s="11"/>
      <c r="Y645" s="11"/>
      <c r="Z645" s="11"/>
      <c r="AA645" s="11"/>
      <c r="AB645" s="11"/>
      <c r="AC645" s="11"/>
      <c r="AD645" s="11"/>
      <c r="AE645" s="11"/>
      <c r="AT645" s="238" t="s">
        <v>199</v>
      </c>
      <c r="AU645" s="238" t="s">
        <v>85</v>
      </c>
      <c r="AV645" s="11" t="s">
        <v>85</v>
      </c>
      <c r="AW645" s="11" t="s">
        <v>32</v>
      </c>
      <c r="AX645" s="11" t="s">
        <v>76</v>
      </c>
      <c r="AY645" s="238" t="s">
        <v>195</v>
      </c>
    </row>
    <row r="646" s="15" customFormat="1">
      <c r="A646" s="15"/>
      <c r="B646" s="287"/>
      <c r="C646" s="288"/>
      <c r="D646" s="213" t="s">
        <v>199</v>
      </c>
      <c r="E646" s="289" t="s">
        <v>1</v>
      </c>
      <c r="F646" s="290" t="s">
        <v>1422</v>
      </c>
      <c r="G646" s="288"/>
      <c r="H646" s="291">
        <v>2.6400000000000001</v>
      </c>
      <c r="I646" s="292"/>
      <c r="J646" s="288"/>
      <c r="K646" s="288"/>
      <c r="L646" s="293"/>
      <c r="M646" s="294"/>
      <c r="N646" s="295"/>
      <c r="O646" s="295"/>
      <c r="P646" s="295"/>
      <c r="Q646" s="295"/>
      <c r="R646" s="295"/>
      <c r="S646" s="295"/>
      <c r="T646" s="296"/>
      <c r="U646" s="15"/>
      <c r="V646" s="15"/>
      <c r="W646" s="15"/>
      <c r="X646" s="15"/>
      <c r="Y646" s="15"/>
      <c r="Z646" s="15"/>
      <c r="AA646" s="15"/>
      <c r="AB646" s="15"/>
      <c r="AC646" s="15"/>
      <c r="AD646" s="15"/>
      <c r="AE646" s="15"/>
      <c r="AT646" s="297" t="s">
        <v>199</v>
      </c>
      <c r="AU646" s="297" t="s">
        <v>85</v>
      </c>
      <c r="AV646" s="15" t="s">
        <v>234</v>
      </c>
      <c r="AW646" s="15" t="s">
        <v>32</v>
      </c>
      <c r="AX646" s="15" t="s">
        <v>83</v>
      </c>
      <c r="AY646" s="297" t="s">
        <v>195</v>
      </c>
    </row>
    <row r="647" s="2" customFormat="1" ht="16.5" customHeight="1">
      <c r="A647" s="39"/>
      <c r="B647" s="40"/>
      <c r="C647" s="200" t="s">
        <v>498</v>
      </c>
      <c r="D647" s="200" t="s">
        <v>191</v>
      </c>
      <c r="E647" s="201" t="s">
        <v>1789</v>
      </c>
      <c r="F647" s="202" t="s">
        <v>1790</v>
      </c>
      <c r="G647" s="203" t="s">
        <v>1411</v>
      </c>
      <c r="H647" s="204">
        <v>76.019999999999996</v>
      </c>
      <c r="I647" s="205"/>
      <c r="J647" s="206">
        <f>ROUND(I647*H647,2)</f>
        <v>0</v>
      </c>
      <c r="K647" s="202" t="s">
        <v>1412</v>
      </c>
      <c r="L647" s="45"/>
      <c r="M647" s="207" t="s">
        <v>1</v>
      </c>
      <c r="N647" s="208" t="s">
        <v>41</v>
      </c>
      <c r="O647" s="92"/>
      <c r="P647" s="209">
        <f>O647*H647</f>
        <v>0</v>
      </c>
      <c r="Q647" s="209">
        <v>0</v>
      </c>
      <c r="R647" s="209">
        <f>Q647*H647</f>
        <v>0</v>
      </c>
      <c r="S647" s="209">
        <v>0</v>
      </c>
      <c r="T647" s="210">
        <f>S647*H647</f>
        <v>0</v>
      </c>
      <c r="U647" s="39"/>
      <c r="V647" s="39"/>
      <c r="W647" s="39"/>
      <c r="X647" s="39"/>
      <c r="Y647" s="39"/>
      <c r="Z647" s="39"/>
      <c r="AA647" s="39"/>
      <c r="AB647" s="39"/>
      <c r="AC647" s="39"/>
      <c r="AD647" s="39"/>
      <c r="AE647" s="39"/>
      <c r="AR647" s="211" t="s">
        <v>234</v>
      </c>
      <c r="AT647" s="211" t="s">
        <v>191</v>
      </c>
      <c r="AU647" s="211" t="s">
        <v>85</v>
      </c>
      <c r="AY647" s="18" t="s">
        <v>195</v>
      </c>
      <c r="BE647" s="212">
        <f>IF(N647="základní",J647,0)</f>
        <v>0</v>
      </c>
      <c r="BF647" s="212">
        <f>IF(N647="snížená",J647,0)</f>
        <v>0</v>
      </c>
      <c r="BG647" s="212">
        <f>IF(N647="zákl. přenesená",J647,0)</f>
        <v>0</v>
      </c>
      <c r="BH647" s="212">
        <f>IF(N647="sníž. přenesená",J647,0)</f>
        <v>0</v>
      </c>
      <c r="BI647" s="212">
        <f>IF(N647="nulová",J647,0)</f>
        <v>0</v>
      </c>
      <c r="BJ647" s="18" t="s">
        <v>83</v>
      </c>
      <c r="BK647" s="212">
        <f>ROUND(I647*H647,2)</f>
        <v>0</v>
      </c>
      <c r="BL647" s="18" t="s">
        <v>234</v>
      </c>
      <c r="BM647" s="211" t="s">
        <v>4992</v>
      </c>
    </row>
    <row r="648" s="10" customFormat="1">
      <c r="A648" s="10"/>
      <c r="B648" s="218"/>
      <c r="C648" s="219"/>
      <c r="D648" s="213" t="s">
        <v>199</v>
      </c>
      <c r="E648" s="220" t="s">
        <v>1</v>
      </c>
      <c r="F648" s="221" t="s">
        <v>4737</v>
      </c>
      <c r="G648" s="219"/>
      <c r="H648" s="220" t="s">
        <v>1</v>
      </c>
      <c r="I648" s="222"/>
      <c r="J648" s="219"/>
      <c r="K648" s="219"/>
      <c r="L648" s="223"/>
      <c r="M648" s="224"/>
      <c r="N648" s="225"/>
      <c r="O648" s="225"/>
      <c r="P648" s="225"/>
      <c r="Q648" s="225"/>
      <c r="R648" s="225"/>
      <c r="S648" s="225"/>
      <c r="T648" s="226"/>
      <c r="U648" s="10"/>
      <c r="V648" s="10"/>
      <c r="W648" s="10"/>
      <c r="X648" s="10"/>
      <c r="Y648" s="10"/>
      <c r="Z648" s="10"/>
      <c r="AA648" s="10"/>
      <c r="AB648" s="10"/>
      <c r="AC648" s="10"/>
      <c r="AD648" s="10"/>
      <c r="AE648" s="10"/>
      <c r="AT648" s="227" t="s">
        <v>199</v>
      </c>
      <c r="AU648" s="227" t="s">
        <v>85</v>
      </c>
      <c r="AV648" s="10" t="s">
        <v>83</v>
      </c>
      <c r="AW648" s="10" t="s">
        <v>32</v>
      </c>
      <c r="AX648" s="10" t="s">
        <v>76</v>
      </c>
      <c r="AY648" s="227" t="s">
        <v>195</v>
      </c>
    </row>
    <row r="649" s="10" customFormat="1">
      <c r="A649" s="10"/>
      <c r="B649" s="218"/>
      <c r="C649" s="219"/>
      <c r="D649" s="213" t="s">
        <v>199</v>
      </c>
      <c r="E649" s="220" t="s">
        <v>1</v>
      </c>
      <c r="F649" s="221" t="s">
        <v>4759</v>
      </c>
      <c r="G649" s="219"/>
      <c r="H649" s="220" t="s">
        <v>1</v>
      </c>
      <c r="I649" s="222"/>
      <c r="J649" s="219"/>
      <c r="K649" s="219"/>
      <c r="L649" s="223"/>
      <c r="M649" s="224"/>
      <c r="N649" s="225"/>
      <c r="O649" s="225"/>
      <c r="P649" s="225"/>
      <c r="Q649" s="225"/>
      <c r="R649" s="225"/>
      <c r="S649" s="225"/>
      <c r="T649" s="226"/>
      <c r="U649" s="10"/>
      <c r="V649" s="10"/>
      <c r="W649" s="10"/>
      <c r="X649" s="10"/>
      <c r="Y649" s="10"/>
      <c r="Z649" s="10"/>
      <c r="AA649" s="10"/>
      <c r="AB649" s="10"/>
      <c r="AC649" s="10"/>
      <c r="AD649" s="10"/>
      <c r="AE649" s="10"/>
      <c r="AT649" s="227" t="s">
        <v>199</v>
      </c>
      <c r="AU649" s="227" t="s">
        <v>85</v>
      </c>
      <c r="AV649" s="10" t="s">
        <v>83</v>
      </c>
      <c r="AW649" s="10" t="s">
        <v>32</v>
      </c>
      <c r="AX649" s="10" t="s">
        <v>76</v>
      </c>
      <c r="AY649" s="227" t="s">
        <v>195</v>
      </c>
    </row>
    <row r="650" s="10" customFormat="1">
      <c r="A650" s="10"/>
      <c r="B650" s="218"/>
      <c r="C650" s="219"/>
      <c r="D650" s="213" t="s">
        <v>199</v>
      </c>
      <c r="E650" s="220" t="s">
        <v>1</v>
      </c>
      <c r="F650" s="221" t="s">
        <v>4814</v>
      </c>
      <c r="G650" s="219"/>
      <c r="H650" s="220" t="s">
        <v>1</v>
      </c>
      <c r="I650" s="222"/>
      <c r="J650" s="219"/>
      <c r="K650" s="219"/>
      <c r="L650" s="223"/>
      <c r="M650" s="224"/>
      <c r="N650" s="225"/>
      <c r="O650" s="225"/>
      <c r="P650" s="225"/>
      <c r="Q650" s="225"/>
      <c r="R650" s="225"/>
      <c r="S650" s="225"/>
      <c r="T650" s="226"/>
      <c r="U650" s="10"/>
      <c r="V650" s="10"/>
      <c r="W650" s="10"/>
      <c r="X650" s="10"/>
      <c r="Y650" s="10"/>
      <c r="Z650" s="10"/>
      <c r="AA650" s="10"/>
      <c r="AB650" s="10"/>
      <c r="AC650" s="10"/>
      <c r="AD650" s="10"/>
      <c r="AE650" s="10"/>
      <c r="AT650" s="227" t="s">
        <v>199</v>
      </c>
      <c r="AU650" s="227" t="s">
        <v>85</v>
      </c>
      <c r="AV650" s="10" t="s">
        <v>83</v>
      </c>
      <c r="AW650" s="10" t="s">
        <v>32</v>
      </c>
      <c r="AX650" s="10" t="s">
        <v>76</v>
      </c>
      <c r="AY650" s="227" t="s">
        <v>195</v>
      </c>
    </row>
    <row r="651" s="11" customFormat="1">
      <c r="A651" s="11"/>
      <c r="B651" s="228"/>
      <c r="C651" s="229"/>
      <c r="D651" s="213" t="s">
        <v>199</v>
      </c>
      <c r="E651" s="230" t="s">
        <v>1</v>
      </c>
      <c r="F651" s="231" t="s">
        <v>4760</v>
      </c>
      <c r="G651" s="229"/>
      <c r="H651" s="232">
        <v>7.4400000000000004</v>
      </c>
      <c r="I651" s="233"/>
      <c r="J651" s="229"/>
      <c r="K651" s="229"/>
      <c r="L651" s="234"/>
      <c r="M651" s="235"/>
      <c r="N651" s="236"/>
      <c r="O651" s="236"/>
      <c r="P651" s="236"/>
      <c r="Q651" s="236"/>
      <c r="R651" s="236"/>
      <c r="S651" s="236"/>
      <c r="T651" s="237"/>
      <c r="U651" s="11"/>
      <c r="V651" s="11"/>
      <c r="W651" s="11"/>
      <c r="X651" s="11"/>
      <c r="Y651" s="11"/>
      <c r="Z651" s="11"/>
      <c r="AA651" s="11"/>
      <c r="AB651" s="11"/>
      <c r="AC651" s="11"/>
      <c r="AD651" s="11"/>
      <c r="AE651" s="11"/>
      <c r="AT651" s="238" t="s">
        <v>199</v>
      </c>
      <c r="AU651" s="238" t="s">
        <v>85</v>
      </c>
      <c r="AV651" s="11" t="s">
        <v>85</v>
      </c>
      <c r="AW651" s="11" t="s">
        <v>32</v>
      </c>
      <c r="AX651" s="11" t="s">
        <v>76</v>
      </c>
      <c r="AY651" s="238" t="s">
        <v>195</v>
      </c>
    </row>
    <row r="652" s="10" customFormat="1">
      <c r="A652" s="10"/>
      <c r="B652" s="218"/>
      <c r="C652" s="219"/>
      <c r="D652" s="213" t="s">
        <v>199</v>
      </c>
      <c r="E652" s="220" t="s">
        <v>1</v>
      </c>
      <c r="F652" s="221" t="s">
        <v>4761</v>
      </c>
      <c r="G652" s="219"/>
      <c r="H652" s="220" t="s">
        <v>1</v>
      </c>
      <c r="I652" s="222"/>
      <c r="J652" s="219"/>
      <c r="K652" s="219"/>
      <c r="L652" s="223"/>
      <c r="M652" s="224"/>
      <c r="N652" s="225"/>
      <c r="O652" s="225"/>
      <c r="P652" s="225"/>
      <c r="Q652" s="225"/>
      <c r="R652" s="225"/>
      <c r="S652" s="225"/>
      <c r="T652" s="226"/>
      <c r="U652" s="10"/>
      <c r="V652" s="10"/>
      <c r="W652" s="10"/>
      <c r="X652" s="10"/>
      <c r="Y652" s="10"/>
      <c r="Z652" s="10"/>
      <c r="AA652" s="10"/>
      <c r="AB652" s="10"/>
      <c r="AC652" s="10"/>
      <c r="AD652" s="10"/>
      <c r="AE652" s="10"/>
      <c r="AT652" s="227" t="s">
        <v>199</v>
      </c>
      <c r="AU652" s="227" t="s">
        <v>85</v>
      </c>
      <c r="AV652" s="10" t="s">
        <v>83</v>
      </c>
      <c r="AW652" s="10" t="s">
        <v>32</v>
      </c>
      <c r="AX652" s="10" t="s">
        <v>76</v>
      </c>
      <c r="AY652" s="227" t="s">
        <v>195</v>
      </c>
    </row>
    <row r="653" s="10" customFormat="1">
      <c r="A653" s="10"/>
      <c r="B653" s="218"/>
      <c r="C653" s="219"/>
      <c r="D653" s="213" t="s">
        <v>199</v>
      </c>
      <c r="E653" s="220" t="s">
        <v>1</v>
      </c>
      <c r="F653" s="221" t="s">
        <v>4814</v>
      </c>
      <c r="G653" s="219"/>
      <c r="H653" s="220" t="s">
        <v>1</v>
      </c>
      <c r="I653" s="222"/>
      <c r="J653" s="219"/>
      <c r="K653" s="219"/>
      <c r="L653" s="223"/>
      <c r="M653" s="224"/>
      <c r="N653" s="225"/>
      <c r="O653" s="225"/>
      <c r="P653" s="225"/>
      <c r="Q653" s="225"/>
      <c r="R653" s="225"/>
      <c r="S653" s="225"/>
      <c r="T653" s="226"/>
      <c r="U653" s="10"/>
      <c r="V653" s="10"/>
      <c r="W653" s="10"/>
      <c r="X653" s="10"/>
      <c r="Y653" s="10"/>
      <c r="Z653" s="10"/>
      <c r="AA653" s="10"/>
      <c r="AB653" s="10"/>
      <c r="AC653" s="10"/>
      <c r="AD653" s="10"/>
      <c r="AE653" s="10"/>
      <c r="AT653" s="227" t="s">
        <v>199</v>
      </c>
      <c r="AU653" s="227" t="s">
        <v>85</v>
      </c>
      <c r="AV653" s="10" t="s">
        <v>83</v>
      </c>
      <c r="AW653" s="10" t="s">
        <v>32</v>
      </c>
      <c r="AX653" s="10" t="s">
        <v>76</v>
      </c>
      <c r="AY653" s="227" t="s">
        <v>195</v>
      </c>
    </row>
    <row r="654" s="11" customFormat="1">
      <c r="A654" s="11"/>
      <c r="B654" s="228"/>
      <c r="C654" s="229"/>
      <c r="D654" s="213" t="s">
        <v>199</v>
      </c>
      <c r="E654" s="230" t="s">
        <v>1</v>
      </c>
      <c r="F654" s="231" t="s">
        <v>4762</v>
      </c>
      <c r="G654" s="229"/>
      <c r="H654" s="232">
        <v>4.7400000000000002</v>
      </c>
      <c r="I654" s="233"/>
      <c r="J654" s="229"/>
      <c r="K654" s="229"/>
      <c r="L654" s="234"/>
      <c r="M654" s="235"/>
      <c r="N654" s="236"/>
      <c r="O654" s="236"/>
      <c r="P654" s="236"/>
      <c r="Q654" s="236"/>
      <c r="R654" s="236"/>
      <c r="S654" s="236"/>
      <c r="T654" s="237"/>
      <c r="U654" s="11"/>
      <c r="V654" s="11"/>
      <c r="W654" s="11"/>
      <c r="X654" s="11"/>
      <c r="Y654" s="11"/>
      <c r="Z654" s="11"/>
      <c r="AA654" s="11"/>
      <c r="AB654" s="11"/>
      <c r="AC654" s="11"/>
      <c r="AD654" s="11"/>
      <c r="AE654" s="11"/>
      <c r="AT654" s="238" t="s">
        <v>199</v>
      </c>
      <c r="AU654" s="238" t="s">
        <v>85</v>
      </c>
      <c r="AV654" s="11" t="s">
        <v>85</v>
      </c>
      <c r="AW654" s="11" t="s">
        <v>32</v>
      </c>
      <c r="AX654" s="11" t="s">
        <v>76</v>
      </c>
      <c r="AY654" s="238" t="s">
        <v>195</v>
      </c>
    </row>
    <row r="655" s="10" customFormat="1">
      <c r="A655" s="10"/>
      <c r="B655" s="218"/>
      <c r="C655" s="219"/>
      <c r="D655" s="213" t="s">
        <v>199</v>
      </c>
      <c r="E655" s="220" t="s">
        <v>1</v>
      </c>
      <c r="F655" s="221" t="s">
        <v>4763</v>
      </c>
      <c r="G655" s="219"/>
      <c r="H655" s="220" t="s">
        <v>1</v>
      </c>
      <c r="I655" s="222"/>
      <c r="J655" s="219"/>
      <c r="K655" s="219"/>
      <c r="L655" s="223"/>
      <c r="M655" s="224"/>
      <c r="N655" s="225"/>
      <c r="O655" s="225"/>
      <c r="P655" s="225"/>
      <c r="Q655" s="225"/>
      <c r="R655" s="225"/>
      <c r="S655" s="225"/>
      <c r="T655" s="226"/>
      <c r="U655" s="10"/>
      <c r="V655" s="10"/>
      <c r="W655" s="10"/>
      <c r="X655" s="10"/>
      <c r="Y655" s="10"/>
      <c r="Z655" s="10"/>
      <c r="AA655" s="10"/>
      <c r="AB655" s="10"/>
      <c r="AC655" s="10"/>
      <c r="AD655" s="10"/>
      <c r="AE655" s="10"/>
      <c r="AT655" s="227" t="s">
        <v>199</v>
      </c>
      <c r="AU655" s="227" t="s">
        <v>85</v>
      </c>
      <c r="AV655" s="10" t="s">
        <v>83</v>
      </c>
      <c r="AW655" s="10" t="s">
        <v>32</v>
      </c>
      <c r="AX655" s="10" t="s">
        <v>76</v>
      </c>
      <c r="AY655" s="227" t="s">
        <v>195</v>
      </c>
    </row>
    <row r="656" s="10" customFormat="1">
      <c r="A656" s="10"/>
      <c r="B656" s="218"/>
      <c r="C656" s="219"/>
      <c r="D656" s="213" t="s">
        <v>199</v>
      </c>
      <c r="E656" s="220" t="s">
        <v>1</v>
      </c>
      <c r="F656" s="221" t="s">
        <v>4814</v>
      </c>
      <c r="G656" s="219"/>
      <c r="H656" s="220" t="s">
        <v>1</v>
      </c>
      <c r="I656" s="222"/>
      <c r="J656" s="219"/>
      <c r="K656" s="219"/>
      <c r="L656" s="223"/>
      <c r="M656" s="224"/>
      <c r="N656" s="225"/>
      <c r="O656" s="225"/>
      <c r="P656" s="225"/>
      <c r="Q656" s="225"/>
      <c r="R656" s="225"/>
      <c r="S656" s="225"/>
      <c r="T656" s="226"/>
      <c r="U656" s="10"/>
      <c r="V656" s="10"/>
      <c r="W656" s="10"/>
      <c r="X656" s="10"/>
      <c r="Y656" s="10"/>
      <c r="Z656" s="10"/>
      <c r="AA656" s="10"/>
      <c r="AB656" s="10"/>
      <c r="AC656" s="10"/>
      <c r="AD656" s="10"/>
      <c r="AE656" s="10"/>
      <c r="AT656" s="227" t="s">
        <v>199</v>
      </c>
      <c r="AU656" s="227" t="s">
        <v>85</v>
      </c>
      <c r="AV656" s="10" t="s">
        <v>83</v>
      </c>
      <c r="AW656" s="10" t="s">
        <v>32</v>
      </c>
      <c r="AX656" s="10" t="s">
        <v>76</v>
      </c>
      <c r="AY656" s="227" t="s">
        <v>195</v>
      </c>
    </row>
    <row r="657" s="11" customFormat="1">
      <c r="A657" s="11"/>
      <c r="B657" s="228"/>
      <c r="C657" s="229"/>
      <c r="D657" s="213" t="s">
        <v>199</v>
      </c>
      <c r="E657" s="230" t="s">
        <v>1</v>
      </c>
      <c r="F657" s="231" t="s">
        <v>4764</v>
      </c>
      <c r="G657" s="229"/>
      <c r="H657" s="232">
        <v>63.840000000000003</v>
      </c>
      <c r="I657" s="233"/>
      <c r="J657" s="229"/>
      <c r="K657" s="229"/>
      <c r="L657" s="234"/>
      <c r="M657" s="235"/>
      <c r="N657" s="236"/>
      <c r="O657" s="236"/>
      <c r="P657" s="236"/>
      <c r="Q657" s="236"/>
      <c r="R657" s="236"/>
      <c r="S657" s="236"/>
      <c r="T657" s="237"/>
      <c r="U657" s="11"/>
      <c r="V657" s="11"/>
      <c r="W657" s="11"/>
      <c r="X657" s="11"/>
      <c r="Y657" s="11"/>
      <c r="Z657" s="11"/>
      <c r="AA657" s="11"/>
      <c r="AB657" s="11"/>
      <c r="AC657" s="11"/>
      <c r="AD657" s="11"/>
      <c r="AE657" s="11"/>
      <c r="AT657" s="238" t="s">
        <v>199</v>
      </c>
      <c r="AU657" s="238" t="s">
        <v>85</v>
      </c>
      <c r="AV657" s="11" t="s">
        <v>85</v>
      </c>
      <c r="AW657" s="11" t="s">
        <v>32</v>
      </c>
      <c r="AX657" s="11" t="s">
        <v>76</v>
      </c>
      <c r="AY657" s="238" t="s">
        <v>195</v>
      </c>
    </row>
    <row r="658" s="15" customFormat="1">
      <c r="A658" s="15"/>
      <c r="B658" s="287"/>
      <c r="C658" s="288"/>
      <c r="D658" s="213" t="s">
        <v>199</v>
      </c>
      <c r="E658" s="289" t="s">
        <v>1</v>
      </c>
      <c r="F658" s="290" t="s">
        <v>1422</v>
      </c>
      <c r="G658" s="288"/>
      <c r="H658" s="291">
        <v>76.019999999999996</v>
      </c>
      <c r="I658" s="292"/>
      <c r="J658" s="288"/>
      <c r="K658" s="288"/>
      <c r="L658" s="293"/>
      <c r="M658" s="294"/>
      <c r="N658" s="295"/>
      <c r="O658" s="295"/>
      <c r="P658" s="295"/>
      <c r="Q658" s="295"/>
      <c r="R658" s="295"/>
      <c r="S658" s="295"/>
      <c r="T658" s="296"/>
      <c r="U658" s="15"/>
      <c r="V658" s="15"/>
      <c r="W658" s="15"/>
      <c r="X658" s="15"/>
      <c r="Y658" s="15"/>
      <c r="Z658" s="15"/>
      <c r="AA658" s="15"/>
      <c r="AB658" s="15"/>
      <c r="AC658" s="15"/>
      <c r="AD658" s="15"/>
      <c r="AE658" s="15"/>
      <c r="AT658" s="297" t="s">
        <v>199</v>
      </c>
      <c r="AU658" s="297" t="s">
        <v>85</v>
      </c>
      <c r="AV658" s="15" t="s">
        <v>234</v>
      </c>
      <c r="AW658" s="15" t="s">
        <v>32</v>
      </c>
      <c r="AX658" s="15" t="s">
        <v>83</v>
      </c>
      <c r="AY658" s="297" t="s">
        <v>195</v>
      </c>
    </row>
    <row r="659" s="2" customFormat="1" ht="16.5" customHeight="1">
      <c r="A659" s="39"/>
      <c r="B659" s="40"/>
      <c r="C659" s="200" t="s">
        <v>501</v>
      </c>
      <c r="D659" s="200" t="s">
        <v>191</v>
      </c>
      <c r="E659" s="201" t="s">
        <v>3681</v>
      </c>
      <c r="F659" s="202" t="s">
        <v>3682</v>
      </c>
      <c r="G659" s="203" t="s">
        <v>1411</v>
      </c>
      <c r="H659" s="204">
        <v>154.88</v>
      </c>
      <c r="I659" s="205"/>
      <c r="J659" s="206">
        <f>ROUND(I659*H659,2)</f>
        <v>0</v>
      </c>
      <c r="K659" s="202" t="s">
        <v>1412</v>
      </c>
      <c r="L659" s="45"/>
      <c r="M659" s="207" t="s">
        <v>1</v>
      </c>
      <c r="N659" s="208" t="s">
        <v>41</v>
      </c>
      <c r="O659" s="92"/>
      <c r="P659" s="209">
        <f>O659*H659</f>
        <v>0</v>
      </c>
      <c r="Q659" s="209">
        <v>0</v>
      </c>
      <c r="R659" s="209">
        <f>Q659*H659</f>
        <v>0</v>
      </c>
      <c r="S659" s="209">
        <v>0</v>
      </c>
      <c r="T659" s="210">
        <f>S659*H659</f>
        <v>0</v>
      </c>
      <c r="U659" s="39"/>
      <c r="V659" s="39"/>
      <c r="W659" s="39"/>
      <c r="X659" s="39"/>
      <c r="Y659" s="39"/>
      <c r="Z659" s="39"/>
      <c r="AA659" s="39"/>
      <c r="AB659" s="39"/>
      <c r="AC659" s="39"/>
      <c r="AD659" s="39"/>
      <c r="AE659" s="39"/>
      <c r="AR659" s="211" t="s">
        <v>234</v>
      </c>
      <c r="AT659" s="211" t="s">
        <v>191</v>
      </c>
      <c r="AU659" s="211" t="s">
        <v>85</v>
      </c>
      <c r="AY659" s="18" t="s">
        <v>195</v>
      </c>
      <c r="BE659" s="212">
        <f>IF(N659="základní",J659,0)</f>
        <v>0</v>
      </c>
      <c r="BF659" s="212">
        <f>IF(N659="snížená",J659,0)</f>
        <v>0</v>
      </c>
      <c r="BG659" s="212">
        <f>IF(N659="zákl. přenesená",J659,0)</f>
        <v>0</v>
      </c>
      <c r="BH659" s="212">
        <f>IF(N659="sníž. přenesená",J659,0)</f>
        <v>0</v>
      </c>
      <c r="BI659" s="212">
        <f>IF(N659="nulová",J659,0)</f>
        <v>0</v>
      </c>
      <c r="BJ659" s="18" t="s">
        <v>83</v>
      </c>
      <c r="BK659" s="212">
        <f>ROUND(I659*H659,2)</f>
        <v>0</v>
      </c>
      <c r="BL659" s="18" t="s">
        <v>234</v>
      </c>
      <c r="BM659" s="211" t="s">
        <v>4993</v>
      </c>
    </row>
    <row r="660" s="10" customFormat="1">
      <c r="A660" s="10"/>
      <c r="B660" s="218"/>
      <c r="C660" s="219"/>
      <c r="D660" s="213" t="s">
        <v>199</v>
      </c>
      <c r="E660" s="220" t="s">
        <v>1</v>
      </c>
      <c r="F660" s="221" t="s">
        <v>4737</v>
      </c>
      <c r="G660" s="219"/>
      <c r="H660" s="220" t="s">
        <v>1</v>
      </c>
      <c r="I660" s="222"/>
      <c r="J660" s="219"/>
      <c r="K660" s="219"/>
      <c r="L660" s="223"/>
      <c r="M660" s="224"/>
      <c r="N660" s="225"/>
      <c r="O660" s="225"/>
      <c r="P660" s="225"/>
      <c r="Q660" s="225"/>
      <c r="R660" s="225"/>
      <c r="S660" s="225"/>
      <c r="T660" s="226"/>
      <c r="U660" s="10"/>
      <c r="V660" s="10"/>
      <c r="W660" s="10"/>
      <c r="X660" s="10"/>
      <c r="Y660" s="10"/>
      <c r="Z660" s="10"/>
      <c r="AA660" s="10"/>
      <c r="AB660" s="10"/>
      <c r="AC660" s="10"/>
      <c r="AD660" s="10"/>
      <c r="AE660" s="10"/>
      <c r="AT660" s="227" t="s">
        <v>199</v>
      </c>
      <c r="AU660" s="227" t="s">
        <v>85</v>
      </c>
      <c r="AV660" s="10" t="s">
        <v>83</v>
      </c>
      <c r="AW660" s="10" t="s">
        <v>32</v>
      </c>
      <c r="AX660" s="10" t="s">
        <v>76</v>
      </c>
      <c r="AY660" s="227" t="s">
        <v>195</v>
      </c>
    </row>
    <row r="661" s="10" customFormat="1">
      <c r="A661" s="10"/>
      <c r="B661" s="218"/>
      <c r="C661" s="219"/>
      <c r="D661" s="213" t="s">
        <v>199</v>
      </c>
      <c r="E661" s="220" t="s">
        <v>1</v>
      </c>
      <c r="F661" s="221" t="s">
        <v>4752</v>
      </c>
      <c r="G661" s="219"/>
      <c r="H661" s="220" t="s">
        <v>1</v>
      </c>
      <c r="I661" s="222"/>
      <c r="J661" s="219"/>
      <c r="K661" s="219"/>
      <c r="L661" s="223"/>
      <c r="M661" s="224"/>
      <c r="N661" s="225"/>
      <c r="O661" s="225"/>
      <c r="P661" s="225"/>
      <c r="Q661" s="225"/>
      <c r="R661" s="225"/>
      <c r="S661" s="225"/>
      <c r="T661" s="226"/>
      <c r="U661" s="10"/>
      <c r="V661" s="10"/>
      <c r="W661" s="10"/>
      <c r="X661" s="10"/>
      <c r="Y661" s="10"/>
      <c r="Z661" s="10"/>
      <c r="AA661" s="10"/>
      <c r="AB661" s="10"/>
      <c r="AC661" s="10"/>
      <c r="AD661" s="10"/>
      <c r="AE661" s="10"/>
      <c r="AT661" s="227" t="s">
        <v>199</v>
      </c>
      <c r="AU661" s="227" t="s">
        <v>85</v>
      </c>
      <c r="AV661" s="10" t="s">
        <v>83</v>
      </c>
      <c r="AW661" s="10" t="s">
        <v>32</v>
      </c>
      <c r="AX661" s="10" t="s">
        <v>76</v>
      </c>
      <c r="AY661" s="227" t="s">
        <v>195</v>
      </c>
    </row>
    <row r="662" s="10" customFormat="1">
      <c r="A662" s="10"/>
      <c r="B662" s="218"/>
      <c r="C662" s="219"/>
      <c r="D662" s="213" t="s">
        <v>199</v>
      </c>
      <c r="E662" s="220" t="s">
        <v>1</v>
      </c>
      <c r="F662" s="221" t="s">
        <v>4747</v>
      </c>
      <c r="G662" s="219"/>
      <c r="H662" s="220" t="s">
        <v>1</v>
      </c>
      <c r="I662" s="222"/>
      <c r="J662" s="219"/>
      <c r="K662" s="219"/>
      <c r="L662" s="223"/>
      <c r="M662" s="224"/>
      <c r="N662" s="225"/>
      <c r="O662" s="225"/>
      <c r="P662" s="225"/>
      <c r="Q662" s="225"/>
      <c r="R662" s="225"/>
      <c r="S662" s="225"/>
      <c r="T662" s="226"/>
      <c r="U662" s="10"/>
      <c r="V662" s="10"/>
      <c r="W662" s="10"/>
      <c r="X662" s="10"/>
      <c r="Y662" s="10"/>
      <c r="Z662" s="10"/>
      <c r="AA662" s="10"/>
      <c r="AB662" s="10"/>
      <c r="AC662" s="10"/>
      <c r="AD662" s="10"/>
      <c r="AE662" s="10"/>
      <c r="AT662" s="227" t="s">
        <v>199</v>
      </c>
      <c r="AU662" s="227" t="s">
        <v>85</v>
      </c>
      <c r="AV662" s="10" t="s">
        <v>83</v>
      </c>
      <c r="AW662" s="10" t="s">
        <v>32</v>
      </c>
      <c r="AX662" s="10" t="s">
        <v>76</v>
      </c>
      <c r="AY662" s="227" t="s">
        <v>195</v>
      </c>
    </row>
    <row r="663" s="11" customFormat="1">
      <c r="A663" s="11"/>
      <c r="B663" s="228"/>
      <c r="C663" s="229"/>
      <c r="D663" s="213" t="s">
        <v>199</v>
      </c>
      <c r="E663" s="230" t="s">
        <v>1</v>
      </c>
      <c r="F663" s="231" t="s">
        <v>4753</v>
      </c>
      <c r="G663" s="229"/>
      <c r="H663" s="232">
        <v>152.16</v>
      </c>
      <c r="I663" s="233"/>
      <c r="J663" s="229"/>
      <c r="K663" s="229"/>
      <c r="L663" s="234"/>
      <c r="M663" s="235"/>
      <c r="N663" s="236"/>
      <c r="O663" s="236"/>
      <c r="P663" s="236"/>
      <c r="Q663" s="236"/>
      <c r="R663" s="236"/>
      <c r="S663" s="236"/>
      <c r="T663" s="237"/>
      <c r="U663" s="11"/>
      <c r="V663" s="11"/>
      <c r="W663" s="11"/>
      <c r="X663" s="11"/>
      <c r="Y663" s="11"/>
      <c r="Z663" s="11"/>
      <c r="AA663" s="11"/>
      <c r="AB663" s="11"/>
      <c r="AC663" s="11"/>
      <c r="AD663" s="11"/>
      <c r="AE663" s="11"/>
      <c r="AT663" s="238" t="s">
        <v>199</v>
      </c>
      <c r="AU663" s="238" t="s">
        <v>85</v>
      </c>
      <c r="AV663" s="11" t="s">
        <v>85</v>
      </c>
      <c r="AW663" s="11" t="s">
        <v>32</v>
      </c>
      <c r="AX663" s="11" t="s">
        <v>76</v>
      </c>
      <c r="AY663" s="238" t="s">
        <v>195</v>
      </c>
    </row>
    <row r="664" s="10" customFormat="1">
      <c r="A664" s="10"/>
      <c r="B664" s="218"/>
      <c r="C664" s="219"/>
      <c r="D664" s="213" t="s">
        <v>199</v>
      </c>
      <c r="E664" s="220" t="s">
        <v>1</v>
      </c>
      <c r="F664" s="221" t="s">
        <v>4754</v>
      </c>
      <c r="G664" s="219"/>
      <c r="H664" s="220" t="s">
        <v>1</v>
      </c>
      <c r="I664" s="222"/>
      <c r="J664" s="219"/>
      <c r="K664" s="219"/>
      <c r="L664" s="223"/>
      <c r="M664" s="224"/>
      <c r="N664" s="225"/>
      <c r="O664" s="225"/>
      <c r="P664" s="225"/>
      <c r="Q664" s="225"/>
      <c r="R664" s="225"/>
      <c r="S664" s="225"/>
      <c r="T664" s="226"/>
      <c r="U664" s="10"/>
      <c r="V664" s="10"/>
      <c r="W664" s="10"/>
      <c r="X664" s="10"/>
      <c r="Y664" s="10"/>
      <c r="Z664" s="10"/>
      <c r="AA664" s="10"/>
      <c r="AB664" s="10"/>
      <c r="AC664" s="10"/>
      <c r="AD664" s="10"/>
      <c r="AE664" s="10"/>
      <c r="AT664" s="227" t="s">
        <v>199</v>
      </c>
      <c r="AU664" s="227" t="s">
        <v>85</v>
      </c>
      <c r="AV664" s="10" t="s">
        <v>83</v>
      </c>
      <c r="AW664" s="10" t="s">
        <v>32</v>
      </c>
      <c r="AX664" s="10" t="s">
        <v>76</v>
      </c>
      <c r="AY664" s="227" t="s">
        <v>195</v>
      </c>
    </row>
    <row r="665" s="10" customFormat="1">
      <c r="A665" s="10"/>
      <c r="B665" s="218"/>
      <c r="C665" s="219"/>
      <c r="D665" s="213" t="s">
        <v>199</v>
      </c>
      <c r="E665" s="220" t="s">
        <v>1</v>
      </c>
      <c r="F665" s="221" t="s">
        <v>4747</v>
      </c>
      <c r="G665" s="219"/>
      <c r="H665" s="220" t="s">
        <v>1</v>
      </c>
      <c r="I665" s="222"/>
      <c r="J665" s="219"/>
      <c r="K665" s="219"/>
      <c r="L665" s="223"/>
      <c r="M665" s="224"/>
      <c r="N665" s="225"/>
      <c r="O665" s="225"/>
      <c r="P665" s="225"/>
      <c r="Q665" s="225"/>
      <c r="R665" s="225"/>
      <c r="S665" s="225"/>
      <c r="T665" s="226"/>
      <c r="U665" s="10"/>
      <c r="V665" s="10"/>
      <c r="W665" s="10"/>
      <c r="X665" s="10"/>
      <c r="Y665" s="10"/>
      <c r="Z665" s="10"/>
      <c r="AA665" s="10"/>
      <c r="AB665" s="10"/>
      <c r="AC665" s="10"/>
      <c r="AD665" s="10"/>
      <c r="AE665" s="10"/>
      <c r="AT665" s="227" t="s">
        <v>199</v>
      </c>
      <c r="AU665" s="227" t="s">
        <v>85</v>
      </c>
      <c r="AV665" s="10" t="s">
        <v>83</v>
      </c>
      <c r="AW665" s="10" t="s">
        <v>32</v>
      </c>
      <c r="AX665" s="10" t="s">
        <v>76</v>
      </c>
      <c r="AY665" s="227" t="s">
        <v>195</v>
      </c>
    </row>
    <row r="666" s="11" customFormat="1">
      <c r="A666" s="11"/>
      <c r="B666" s="228"/>
      <c r="C666" s="229"/>
      <c r="D666" s="213" t="s">
        <v>199</v>
      </c>
      <c r="E666" s="230" t="s">
        <v>1</v>
      </c>
      <c r="F666" s="231" t="s">
        <v>4755</v>
      </c>
      <c r="G666" s="229"/>
      <c r="H666" s="232">
        <v>2.7200000000000002</v>
      </c>
      <c r="I666" s="233"/>
      <c r="J666" s="229"/>
      <c r="K666" s="229"/>
      <c r="L666" s="234"/>
      <c r="M666" s="235"/>
      <c r="N666" s="236"/>
      <c r="O666" s="236"/>
      <c r="P666" s="236"/>
      <c r="Q666" s="236"/>
      <c r="R666" s="236"/>
      <c r="S666" s="236"/>
      <c r="T666" s="237"/>
      <c r="U666" s="11"/>
      <c r="V666" s="11"/>
      <c r="W666" s="11"/>
      <c r="X666" s="11"/>
      <c r="Y666" s="11"/>
      <c r="Z666" s="11"/>
      <c r="AA666" s="11"/>
      <c r="AB666" s="11"/>
      <c r="AC666" s="11"/>
      <c r="AD666" s="11"/>
      <c r="AE666" s="11"/>
      <c r="AT666" s="238" t="s">
        <v>199</v>
      </c>
      <c r="AU666" s="238" t="s">
        <v>85</v>
      </c>
      <c r="AV666" s="11" t="s">
        <v>85</v>
      </c>
      <c r="AW666" s="11" t="s">
        <v>32</v>
      </c>
      <c r="AX666" s="11" t="s">
        <v>76</v>
      </c>
      <c r="AY666" s="238" t="s">
        <v>195</v>
      </c>
    </row>
    <row r="667" s="15" customFormat="1">
      <c r="A667" s="15"/>
      <c r="B667" s="287"/>
      <c r="C667" s="288"/>
      <c r="D667" s="213" t="s">
        <v>199</v>
      </c>
      <c r="E667" s="289" t="s">
        <v>1</v>
      </c>
      <c r="F667" s="290" t="s">
        <v>1422</v>
      </c>
      <c r="G667" s="288"/>
      <c r="H667" s="291">
        <v>154.88</v>
      </c>
      <c r="I667" s="292"/>
      <c r="J667" s="288"/>
      <c r="K667" s="288"/>
      <c r="L667" s="293"/>
      <c r="M667" s="294"/>
      <c r="N667" s="295"/>
      <c r="O667" s="295"/>
      <c r="P667" s="295"/>
      <c r="Q667" s="295"/>
      <c r="R667" s="295"/>
      <c r="S667" s="295"/>
      <c r="T667" s="296"/>
      <c r="U667" s="15"/>
      <c r="V667" s="15"/>
      <c r="W667" s="15"/>
      <c r="X667" s="15"/>
      <c r="Y667" s="15"/>
      <c r="Z667" s="15"/>
      <c r="AA667" s="15"/>
      <c r="AB667" s="15"/>
      <c r="AC667" s="15"/>
      <c r="AD667" s="15"/>
      <c r="AE667" s="15"/>
      <c r="AT667" s="297" t="s">
        <v>199</v>
      </c>
      <c r="AU667" s="297" t="s">
        <v>85</v>
      </c>
      <c r="AV667" s="15" t="s">
        <v>234</v>
      </c>
      <c r="AW667" s="15" t="s">
        <v>32</v>
      </c>
      <c r="AX667" s="15" t="s">
        <v>83</v>
      </c>
      <c r="AY667" s="297" t="s">
        <v>195</v>
      </c>
    </row>
    <row r="668" s="2" customFormat="1" ht="33" customHeight="1">
      <c r="A668" s="39"/>
      <c r="B668" s="40"/>
      <c r="C668" s="200" t="s">
        <v>504</v>
      </c>
      <c r="D668" s="200" t="s">
        <v>191</v>
      </c>
      <c r="E668" s="201" t="s">
        <v>4295</v>
      </c>
      <c r="F668" s="202" t="s">
        <v>4296</v>
      </c>
      <c r="G668" s="203" t="s">
        <v>1411</v>
      </c>
      <c r="H668" s="204">
        <v>116.16</v>
      </c>
      <c r="I668" s="205"/>
      <c r="J668" s="206">
        <f>ROUND(I668*H668,2)</f>
        <v>0</v>
      </c>
      <c r="K668" s="202" t="s">
        <v>1412</v>
      </c>
      <c r="L668" s="45"/>
      <c r="M668" s="207" t="s">
        <v>1</v>
      </c>
      <c r="N668" s="208" t="s">
        <v>41</v>
      </c>
      <c r="O668" s="92"/>
      <c r="P668" s="209">
        <f>O668*H668</f>
        <v>0</v>
      </c>
      <c r="Q668" s="209">
        <v>0</v>
      </c>
      <c r="R668" s="209">
        <f>Q668*H668</f>
        <v>0</v>
      </c>
      <c r="S668" s="209">
        <v>0</v>
      </c>
      <c r="T668" s="210">
        <f>S668*H668</f>
        <v>0</v>
      </c>
      <c r="U668" s="39"/>
      <c r="V668" s="39"/>
      <c r="W668" s="39"/>
      <c r="X668" s="39"/>
      <c r="Y668" s="39"/>
      <c r="Z668" s="39"/>
      <c r="AA668" s="39"/>
      <c r="AB668" s="39"/>
      <c r="AC668" s="39"/>
      <c r="AD668" s="39"/>
      <c r="AE668" s="39"/>
      <c r="AR668" s="211" t="s">
        <v>234</v>
      </c>
      <c r="AT668" s="211" t="s">
        <v>191</v>
      </c>
      <c r="AU668" s="211" t="s">
        <v>85</v>
      </c>
      <c r="AY668" s="18" t="s">
        <v>195</v>
      </c>
      <c r="BE668" s="212">
        <f>IF(N668="základní",J668,0)</f>
        <v>0</v>
      </c>
      <c r="BF668" s="212">
        <f>IF(N668="snížená",J668,0)</f>
        <v>0</v>
      </c>
      <c r="BG668" s="212">
        <f>IF(N668="zákl. přenesená",J668,0)</f>
        <v>0</v>
      </c>
      <c r="BH668" s="212">
        <f>IF(N668="sníž. přenesená",J668,0)</f>
        <v>0</v>
      </c>
      <c r="BI668" s="212">
        <f>IF(N668="nulová",J668,0)</f>
        <v>0</v>
      </c>
      <c r="BJ668" s="18" t="s">
        <v>83</v>
      </c>
      <c r="BK668" s="212">
        <f>ROUND(I668*H668,2)</f>
        <v>0</v>
      </c>
      <c r="BL668" s="18" t="s">
        <v>234</v>
      </c>
      <c r="BM668" s="211" t="s">
        <v>4994</v>
      </c>
    </row>
    <row r="669" s="10" customFormat="1">
      <c r="A669" s="10"/>
      <c r="B669" s="218"/>
      <c r="C669" s="219"/>
      <c r="D669" s="213" t="s">
        <v>199</v>
      </c>
      <c r="E669" s="220" t="s">
        <v>1</v>
      </c>
      <c r="F669" s="221" t="s">
        <v>4737</v>
      </c>
      <c r="G669" s="219"/>
      <c r="H669" s="220" t="s">
        <v>1</v>
      </c>
      <c r="I669" s="222"/>
      <c r="J669" s="219"/>
      <c r="K669" s="219"/>
      <c r="L669" s="223"/>
      <c r="M669" s="224"/>
      <c r="N669" s="225"/>
      <c r="O669" s="225"/>
      <c r="P669" s="225"/>
      <c r="Q669" s="225"/>
      <c r="R669" s="225"/>
      <c r="S669" s="225"/>
      <c r="T669" s="226"/>
      <c r="U669" s="10"/>
      <c r="V669" s="10"/>
      <c r="W669" s="10"/>
      <c r="X669" s="10"/>
      <c r="Y669" s="10"/>
      <c r="Z669" s="10"/>
      <c r="AA669" s="10"/>
      <c r="AB669" s="10"/>
      <c r="AC669" s="10"/>
      <c r="AD669" s="10"/>
      <c r="AE669" s="10"/>
      <c r="AT669" s="227" t="s">
        <v>199</v>
      </c>
      <c r="AU669" s="227" t="s">
        <v>85</v>
      </c>
      <c r="AV669" s="10" t="s">
        <v>83</v>
      </c>
      <c r="AW669" s="10" t="s">
        <v>32</v>
      </c>
      <c r="AX669" s="10" t="s">
        <v>76</v>
      </c>
      <c r="AY669" s="227" t="s">
        <v>195</v>
      </c>
    </row>
    <row r="670" s="10" customFormat="1">
      <c r="A670" s="10"/>
      <c r="B670" s="218"/>
      <c r="C670" s="219"/>
      <c r="D670" s="213" t="s">
        <v>199</v>
      </c>
      <c r="E670" s="220" t="s">
        <v>1</v>
      </c>
      <c r="F670" s="221" t="s">
        <v>4930</v>
      </c>
      <c r="G670" s="219"/>
      <c r="H670" s="220" t="s">
        <v>1</v>
      </c>
      <c r="I670" s="222"/>
      <c r="J670" s="219"/>
      <c r="K670" s="219"/>
      <c r="L670" s="223"/>
      <c r="M670" s="224"/>
      <c r="N670" s="225"/>
      <c r="O670" s="225"/>
      <c r="P670" s="225"/>
      <c r="Q670" s="225"/>
      <c r="R670" s="225"/>
      <c r="S670" s="225"/>
      <c r="T670" s="226"/>
      <c r="U670" s="10"/>
      <c r="V670" s="10"/>
      <c r="W670" s="10"/>
      <c r="X670" s="10"/>
      <c r="Y670" s="10"/>
      <c r="Z670" s="10"/>
      <c r="AA670" s="10"/>
      <c r="AB670" s="10"/>
      <c r="AC670" s="10"/>
      <c r="AD670" s="10"/>
      <c r="AE670" s="10"/>
      <c r="AT670" s="227" t="s">
        <v>199</v>
      </c>
      <c r="AU670" s="227" t="s">
        <v>85</v>
      </c>
      <c r="AV670" s="10" t="s">
        <v>83</v>
      </c>
      <c r="AW670" s="10" t="s">
        <v>32</v>
      </c>
      <c r="AX670" s="10" t="s">
        <v>76</v>
      </c>
      <c r="AY670" s="227" t="s">
        <v>195</v>
      </c>
    </row>
    <row r="671" s="10" customFormat="1">
      <c r="A671" s="10"/>
      <c r="B671" s="218"/>
      <c r="C671" s="219"/>
      <c r="D671" s="213" t="s">
        <v>199</v>
      </c>
      <c r="E671" s="220" t="s">
        <v>1</v>
      </c>
      <c r="F671" s="221" t="s">
        <v>3943</v>
      </c>
      <c r="G671" s="219"/>
      <c r="H671" s="220" t="s">
        <v>1</v>
      </c>
      <c r="I671" s="222"/>
      <c r="J671" s="219"/>
      <c r="K671" s="219"/>
      <c r="L671" s="223"/>
      <c r="M671" s="224"/>
      <c r="N671" s="225"/>
      <c r="O671" s="225"/>
      <c r="P671" s="225"/>
      <c r="Q671" s="225"/>
      <c r="R671" s="225"/>
      <c r="S671" s="225"/>
      <c r="T671" s="226"/>
      <c r="U671" s="10"/>
      <c r="V671" s="10"/>
      <c r="W671" s="10"/>
      <c r="X671" s="10"/>
      <c r="Y671" s="10"/>
      <c r="Z671" s="10"/>
      <c r="AA671" s="10"/>
      <c r="AB671" s="10"/>
      <c r="AC671" s="10"/>
      <c r="AD671" s="10"/>
      <c r="AE671" s="10"/>
      <c r="AT671" s="227" t="s">
        <v>199</v>
      </c>
      <c r="AU671" s="227" t="s">
        <v>85</v>
      </c>
      <c r="AV671" s="10" t="s">
        <v>83</v>
      </c>
      <c r="AW671" s="10" t="s">
        <v>32</v>
      </c>
      <c r="AX671" s="10" t="s">
        <v>76</v>
      </c>
      <c r="AY671" s="227" t="s">
        <v>195</v>
      </c>
    </row>
    <row r="672" s="11" customFormat="1">
      <c r="A672" s="11"/>
      <c r="B672" s="228"/>
      <c r="C672" s="229"/>
      <c r="D672" s="213" t="s">
        <v>199</v>
      </c>
      <c r="E672" s="230" t="s">
        <v>1</v>
      </c>
      <c r="F672" s="231" t="s">
        <v>4748</v>
      </c>
      <c r="G672" s="229"/>
      <c r="H672" s="232">
        <v>114.12000000000001</v>
      </c>
      <c r="I672" s="233"/>
      <c r="J672" s="229"/>
      <c r="K672" s="229"/>
      <c r="L672" s="234"/>
      <c r="M672" s="235"/>
      <c r="N672" s="236"/>
      <c r="O672" s="236"/>
      <c r="P672" s="236"/>
      <c r="Q672" s="236"/>
      <c r="R672" s="236"/>
      <c r="S672" s="236"/>
      <c r="T672" s="237"/>
      <c r="U672" s="11"/>
      <c r="V672" s="11"/>
      <c r="W672" s="11"/>
      <c r="X672" s="11"/>
      <c r="Y672" s="11"/>
      <c r="Z672" s="11"/>
      <c r="AA672" s="11"/>
      <c r="AB672" s="11"/>
      <c r="AC672" s="11"/>
      <c r="AD672" s="11"/>
      <c r="AE672" s="11"/>
      <c r="AT672" s="238" t="s">
        <v>199</v>
      </c>
      <c r="AU672" s="238" t="s">
        <v>85</v>
      </c>
      <c r="AV672" s="11" t="s">
        <v>85</v>
      </c>
      <c r="AW672" s="11" t="s">
        <v>32</v>
      </c>
      <c r="AX672" s="11" t="s">
        <v>76</v>
      </c>
      <c r="AY672" s="238" t="s">
        <v>195</v>
      </c>
    </row>
    <row r="673" s="10" customFormat="1">
      <c r="A673" s="10"/>
      <c r="B673" s="218"/>
      <c r="C673" s="219"/>
      <c r="D673" s="213" t="s">
        <v>199</v>
      </c>
      <c r="E673" s="220" t="s">
        <v>1</v>
      </c>
      <c r="F673" s="221" t="s">
        <v>4933</v>
      </c>
      <c r="G673" s="219"/>
      <c r="H673" s="220" t="s">
        <v>1</v>
      </c>
      <c r="I673" s="222"/>
      <c r="J673" s="219"/>
      <c r="K673" s="219"/>
      <c r="L673" s="223"/>
      <c r="M673" s="224"/>
      <c r="N673" s="225"/>
      <c r="O673" s="225"/>
      <c r="P673" s="225"/>
      <c r="Q673" s="225"/>
      <c r="R673" s="225"/>
      <c r="S673" s="225"/>
      <c r="T673" s="226"/>
      <c r="U673" s="10"/>
      <c r="V673" s="10"/>
      <c r="W673" s="10"/>
      <c r="X673" s="10"/>
      <c r="Y673" s="10"/>
      <c r="Z673" s="10"/>
      <c r="AA673" s="10"/>
      <c r="AB673" s="10"/>
      <c r="AC673" s="10"/>
      <c r="AD673" s="10"/>
      <c r="AE673" s="10"/>
      <c r="AT673" s="227" t="s">
        <v>199</v>
      </c>
      <c r="AU673" s="227" t="s">
        <v>85</v>
      </c>
      <c r="AV673" s="10" t="s">
        <v>83</v>
      </c>
      <c r="AW673" s="10" t="s">
        <v>32</v>
      </c>
      <c r="AX673" s="10" t="s">
        <v>76</v>
      </c>
      <c r="AY673" s="227" t="s">
        <v>195</v>
      </c>
    </row>
    <row r="674" s="10" customFormat="1">
      <c r="A674" s="10"/>
      <c r="B674" s="218"/>
      <c r="C674" s="219"/>
      <c r="D674" s="213" t="s">
        <v>199</v>
      </c>
      <c r="E674" s="220" t="s">
        <v>1</v>
      </c>
      <c r="F674" s="221" t="s">
        <v>3943</v>
      </c>
      <c r="G674" s="219"/>
      <c r="H674" s="220" t="s">
        <v>1</v>
      </c>
      <c r="I674" s="222"/>
      <c r="J674" s="219"/>
      <c r="K674" s="219"/>
      <c r="L674" s="223"/>
      <c r="M674" s="224"/>
      <c r="N674" s="225"/>
      <c r="O674" s="225"/>
      <c r="P674" s="225"/>
      <c r="Q674" s="225"/>
      <c r="R674" s="225"/>
      <c r="S674" s="225"/>
      <c r="T674" s="226"/>
      <c r="U674" s="10"/>
      <c r="V674" s="10"/>
      <c r="W674" s="10"/>
      <c r="X674" s="10"/>
      <c r="Y674" s="10"/>
      <c r="Z674" s="10"/>
      <c r="AA674" s="10"/>
      <c r="AB674" s="10"/>
      <c r="AC674" s="10"/>
      <c r="AD674" s="10"/>
      <c r="AE674" s="10"/>
      <c r="AT674" s="227" t="s">
        <v>199</v>
      </c>
      <c r="AU674" s="227" t="s">
        <v>85</v>
      </c>
      <c r="AV674" s="10" t="s">
        <v>83</v>
      </c>
      <c r="AW674" s="10" t="s">
        <v>32</v>
      </c>
      <c r="AX674" s="10" t="s">
        <v>76</v>
      </c>
      <c r="AY674" s="227" t="s">
        <v>195</v>
      </c>
    </row>
    <row r="675" s="11" customFormat="1">
      <c r="A675" s="11"/>
      <c r="B675" s="228"/>
      <c r="C675" s="229"/>
      <c r="D675" s="213" t="s">
        <v>199</v>
      </c>
      <c r="E675" s="230" t="s">
        <v>1</v>
      </c>
      <c r="F675" s="231" t="s">
        <v>4750</v>
      </c>
      <c r="G675" s="229"/>
      <c r="H675" s="232">
        <v>2.04</v>
      </c>
      <c r="I675" s="233"/>
      <c r="J675" s="229"/>
      <c r="K675" s="229"/>
      <c r="L675" s="234"/>
      <c r="M675" s="235"/>
      <c r="N675" s="236"/>
      <c r="O675" s="236"/>
      <c r="P675" s="236"/>
      <c r="Q675" s="236"/>
      <c r="R675" s="236"/>
      <c r="S675" s="236"/>
      <c r="T675" s="237"/>
      <c r="U675" s="11"/>
      <c r="V675" s="11"/>
      <c r="W675" s="11"/>
      <c r="X675" s="11"/>
      <c r="Y675" s="11"/>
      <c r="Z675" s="11"/>
      <c r="AA675" s="11"/>
      <c r="AB675" s="11"/>
      <c r="AC675" s="11"/>
      <c r="AD675" s="11"/>
      <c r="AE675" s="11"/>
      <c r="AT675" s="238" t="s">
        <v>199</v>
      </c>
      <c r="AU675" s="238" t="s">
        <v>85</v>
      </c>
      <c r="AV675" s="11" t="s">
        <v>85</v>
      </c>
      <c r="AW675" s="11" t="s">
        <v>32</v>
      </c>
      <c r="AX675" s="11" t="s">
        <v>76</v>
      </c>
      <c r="AY675" s="238" t="s">
        <v>195</v>
      </c>
    </row>
    <row r="676" s="15" customFormat="1">
      <c r="A676" s="15"/>
      <c r="B676" s="287"/>
      <c r="C676" s="288"/>
      <c r="D676" s="213" t="s">
        <v>199</v>
      </c>
      <c r="E676" s="289" t="s">
        <v>1</v>
      </c>
      <c r="F676" s="290" t="s">
        <v>1422</v>
      </c>
      <c r="G676" s="288"/>
      <c r="H676" s="291">
        <v>116.16</v>
      </c>
      <c r="I676" s="292"/>
      <c r="J676" s="288"/>
      <c r="K676" s="288"/>
      <c r="L676" s="293"/>
      <c r="M676" s="294"/>
      <c r="N676" s="295"/>
      <c r="O676" s="295"/>
      <c r="P676" s="295"/>
      <c r="Q676" s="295"/>
      <c r="R676" s="295"/>
      <c r="S676" s="295"/>
      <c r="T676" s="296"/>
      <c r="U676" s="15"/>
      <c r="V676" s="15"/>
      <c r="W676" s="15"/>
      <c r="X676" s="15"/>
      <c r="Y676" s="15"/>
      <c r="Z676" s="15"/>
      <c r="AA676" s="15"/>
      <c r="AB676" s="15"/>
      <c r="AC676" s="15"/>
      <c r="AD676" s="15"/>
      <c r="AE676" s="15"/>
      <c r="AT676" s="297" t="s">
        <v>199</v>
      </c>
      <c r="AU676" s="297" t="s">
        <v>85</v>
      </c>
      <c r="AV676" s="15" t="s">
        <v>234</v>
      </c>
      <c r="AW676" s="15" t="s">
        <v>32</v>
      </c>
      <c r="AX676" s="15" t="s">
        <v>83</v>
      </c>
      <c r="AY676" s="297" t="s">
        <v>195</v>
      </c>
    </row>
    <row r="677" s="2" customFormat="1" ht="24.15" customHeight="1">
      <c r="A677" s="39"/>
      <c r="B677" s="40"/>
      <c r="C677" s="200" t="s">
        <v>510</v>
      </c>
      <c r="D677" s="200" t="s">
        <v>191</v>
      </c>
      <c r="E677" s="201" t="s">
        <v>3686</v>
      </c>
      <c r="F677" s="202" t="s">
        <v>3687</v>
      </c>
      <c r="G677" s="203" t="s">
        <v>1411</v>
      </c>
      <c r="H677" s="204">
        <v>193.59999999999999</v>
      </c>
      <c r="I677" s="205"/>
      <c r="J677" s="206">
        <f>ROUND(I677*H677,2)</f>
        <v>0</v>
      </c>
      <c r="K677" s="202" t="s">
        <v>1412</v>
      </c>
      <c r="L677" s="45"/>
      <c r="M677" s="207" t="s">
        <v>1</v>
      </c>
      <c r="N677" s="208" t="s">
        <v>41</v>
      </c>
      <c r="O677" s="92"/>
      <c r="P677" s="209">
        <f>O677*H677</f>
        <v>0</v>
      </c>
      <c r="Q677" s="209">
        <v>0</v>
      </c>
      <c r="R677" s="209">
        <f>Q677*H677</f>
        <v>0</v>
      </c>
      <c r="S677" s="209">
        <v>0</v>
      </c>
      <c r="T677" s="210">
        <f>S677*H677</f>
        <v>0</v>
      </c>
      <c r="U677" s="39"/>
      <c r="V677" s="39"/>
      <c r="W677" s="39"/>
      <c r="X677" s="39"/>
      <c r="Y677" s="39"/>
      <c r="Z677" s="39"/>
      <c r="AA677" s="39"/>
      <c r="AB677" s="39"/>
      <c r="AC677" s="39"/>
      <c r="AD677" s="39"/>
      <c r="AE677" s="39"/>
      <c r="AR677" s="211" t="s">
        <v>234</v>
      </c>
      <c r="AT677" s="211" t="s">
        <v>191</v>
      </c>
      <c r="AU677" s="211" t="s">
        <v>85</v>
      </c>
      <c r="AY677" s="18" t="s">
        <v>195</v>
      </c>
      <c r="BE677" s="212">
        <f>IF(N677="základní",J677,0)</f>
        <v>0</v>
      </c>
      <c r="BF677" s="212">
        <f>IF(N677="snížená",J677,0)</f>
        <v>0</v>
      </c>
      <c r="BG677" s="212">
        <f>IF(N677="zákl. přenesená",J677,0)</f>
        <v>0</v>
      </c>
      <c r="BH677" s="212">
        <f>IF(N677="sníž. přenesená",J677,0)</f>
        <v>0</v>
      </c>
      <c r="BI677" s="212">
        <f>IF(N677="nulová",J677,0)</f>
        <v>0</v>
      </c>
      <c r="BJ677" s="18" t="s">
        <v>83</v>
      </c>
      <c r="BK677" s="212">
        <f>ROUND(I677*H677,2)</f>
        <v>0</v>
      </c>
      <c r="BL677" s="18" t="s">
        <v>234</v>
      </c>
      <c r="BM677" s="211" t="s">
        <v>4995</v>
      </c>
    </row>
    <row r="678" s="10" customFormat="1">
      <c r="A678" s="10"/>
      <c r="B678" s="218"/>
      <c r="C678" s="219"/>
      <c r="D678" s="213" t="s">
        <v>199</v>
      </c>
      <c r="E678" s="220" t="s">
        <v>1</v>
      </c>
      <c r="F678" s="221" t="s">
        <v>4737</v>
      </c>
      <c r="G678" s="219"/>
      <c r="H678" s="220" t="s">
        <v>1</v>
      </c>
      <c r="I678" s="222"/>
      <c r="J678" s="219"/>
      <c r="K678" s="219"/>
      <c r="L678" s="223"/>
      <c r="M678" s="224"/>
      <c r="N678" s="225"/>
      <c r="O678" s="225"/>
      <c r="P678" s="225"/>
      <c r="Q678" s="225"/>
      <c r="R678" s="225"/>
      <c r="S678" s="225"/>
      <c r="T678" s="226"/>
      <c r="U678" s="10"/>
      <c r="V678" s="10"/>
      <c r="W678" s="10"/>
      <c r="X678" s="10"/>
      <c r="Y678" s="10"/>
      <c r="Z678" s="10"/>
      <c r="AA678" s="10"/>
      <c r="AB678" s="10"/>
      <c r="AC678" s="10"/>
      <c r="AD678" s="10"/>
      <c r="AE678" s="10"/>
      <c r="AT678" s="227" t="s">
        <v>199</v>
      </c>
      <c r="AU678" s="227" t="s">
        <v>85</v>
      </c>
      <c r="AV678" s="10" t="s">
        <v>83</v>
      </c>
      <c r="AW678" s="10" t="s">
        <v>32</v>
      </c>
      <c r="AX678" s="10" t="s">
        <v>76</v>
      </c>
      <c r="AY678" s="227" t="s">
        <v>195</v>
      </c>
    </row>
    <row r="679" s="10" customFormat="1">
      <c r="A679" s="10"/>
      <c r="B679" s="218"/>
      <c r="C679" s="219"/>
      <c r="D679" s="213" t="s">
        <v>199</v>
      </c>
      <c r="E679" s="220" t="s">
        <v>1</v>
      </c>
      <c r="F679" s="221" t="s">
        <v>4752</v>
      </c>
      <c r="G679" s="219"/>
      <c r="H679" s="220" t="s">
        <v>1</v>
      </c>
      <c r="I679" s="222"/>
      <c r="J679" s="219"/>
      <c r="K679" s="219"/>
      <c r="L679" s="223"/>
      <c r="M679" s="224"/>
      <c r="N679" s="225"/>
      <c r="O679" s="225"/>
      <c r="P679" s="225"/>
      <c r="Q679" s="225"/>
      <c r="R679" s="225"/>
      <c r="S679" s="225"/>
      <c r="T679" s="226"/>
      <c r="U679" s="10"/>
      <c r="V679" s="10"/>
      <c r="W679" s="10"/>
      <c r="X679" s="10"/>
      <c r="Y679" s="10"/>
      <c r="Z679" s="10"/>
      <c r="AA679" s="10"/>
      <c r="AB679" s="10"/>
      <c r="AC679" s="10"/>
      <c r="AD679" s="10"/>
      <c r="AE679" s="10"/>
      <c r="AT679" s="227" t="s">
        <v>199</v>
      </c>
      <c r="AU679" s="227" t="s">
        <v>85</v>
      </c>
      <c r="AV679" s="10" t="s">
        <v>83</v>
      </c>
      <c r="AW679" s="10" t="s">
        <v>32</v>
      </c>
      <c r="AX679" s="10" t="s">
        <v>76</v>
      </c>
      <c r="AY679" s="227" t="s">
        <v>195</v>
      </c>
    </row>
    <row r="680" s="10" customFormat="1">
      <c r="A680" s="10"/>
      <c r="B680" s="218"/>
      <c r="C680" s="219"/>
      <c r="D680" s="213" t="s">
        <v>199</v>
      </c>
      <c r="E680" s="220" t="s">
        <v>1</v>
      </c>
      <c r="F680" s="221" t="s">
        <v>4768</v>
      </c>
      <c r="G680" s="219"/>
      <c r="H680" s="220" t="s">
        <v>1</v>
      </c>
      <c r="I680" s="222"/>
      <c r="J680" s="219"/>
      <c r="K680" s="219"/>
      <c r="L680" s="223"/>
      <c r="M680" s="224"/>
      <c r="N680" s="225"/>
      <c r="O680" s="225"/>
      <c r="P680" s="225"/>
      <c r="Q680" s="225"/>
      <c r="R680" s="225"/>
      <c r="S680" s="225"/>
      <c r="T680" s="226"/>
      <c r="U680" s="10"/>
      <c r="V680" s="10"/>
      <c r="W680" s="10"/>
      <c r="X680" s="10"/>
      <c r="Y680" s="10"/>
      <c r="Z680" s="10"/>
      <c r="AA680" s="10"/>
      <c r="AB680" s="10"/>
      <c r="AC680" s="10"/>
      <c r="AD680" s="10"/>
      <c r="AE680" s="10"/>
      <c r="AT680" s="227" t="s">
        <v>199</v>
      </c>
      <c r="AU680" s="227" t="s">
        <v>85</v>
      </c>
      <c r="AV680" s="10" t="s">
        <v>83</v>
      </c>
      <c r="AW680" s="10" t="s">
        <v>32</v>
      </c>
      <c r="AX680" s="10" t="s">
        <v>76</v>
      </c>
      <c r="AY680" s="227" t="s">
        <v>195</v>
      </c>
    </row>
    <row r="681" s="11" customFormat="1">
      <c r="A681" s="11"/>
      <c r="B681" s="228"/>
      <c r="C681" s="229"/>
      <c r="D681" s="213" t="s">
        <v>199</v>
      </c>
      <c r="E681" s="230" t="s">
        <v>1</v>
      </c>
      <c r="F681" s="231" t="s">
        <v>4770</v>
      </c>
      <c r="G681" s="229"/>
      <c r="H681" s="232">
        <v>190.19999999999999</v>
      </c>
      <c r="I681" s="233"/>
      <c r="J681" s="229"/>
      <c r="K681" s="229"/>
      <c r="L681" s="234"/>
      <c r="M681" s="235"/>
      <c r="N681" s="236"/>
      <c r="O681" s="236"/>
      <c r="P681" s="236"/>
      <c r="Q681" s="236"/>
      <c r="R681" s="236"/>
      <c r="S681" s="236"/>
      <c r="T681" s="237"/>
      <c r="U681" s="11"/>
      <c r="V681" s="11"/>
      <c r="W681" s="11"/>
      <c r="X681" s="11"/>
      <c r="Y681" s="11"/>
      <c r="Z681" s="11"/>
      <c r="AA681" s="11"/>
      <c r="AB681" s="11"/>
      <c r="AC681" s="11"/>
      <c r="AD681" s="11"/>
      <c r="AE681" s="11"/>
      <c r="AT681" s="238" t="s">
        <v>199</v>
      </c>
      <c r="AU681" s="238" t="s">
        <v>85</v>
      </c>
      <c r="AV681" s="11" t="s">
        <v>85</v>
      </c>
      <c r="AW681" s="11" t="s">
        <v>32</v>
      </c>
      <c r="AX681" s="11" t="s">
        <v>76</v>
      </c>
      <c r="AY681" s="238" t="s">
        <v>195</v>
      </c>
    </row>
    <row r="682" s="10" customFormat="1">
      <c r="A682" s="10"/>
      <c r="B682" s="218"/>
      <c r="C682" s="219"/>
      <c r="D682" s="213" t="s">
        <v>199</v>
      </c>
      <c r="E682" s="220" t="s">
        <v>1</v>
      </c>
      <c r="F682" s="221" t="s">
        <v>4754</v>
      </c>
      <c r="G682" s="219"/>
      <c r="H682" s="220" t="s">
        <v>1</v>
      </c>
      <c r="I682" s="222"/>
      <c r="J682" s="219"/>
      <c r="K682" s="219"/>
      <c r="L682" s="223"/>
      <c r="M682" s="224"/>
      <c r="N682" s="225"/>
      <c r="O682" s="225"/>
      <c r="P682" s="225"/>
      <c r="Q682" s="225"/>
      <c r="R682" s="225"/>
      <c r="S682" s="225"/>
      <c r="T682" s="226"/>
      <c r="U682" s="10"/>
      <c r="V682" s="10"/>
      <c r="W682" s="10"/>
      <c r="X682" s="10"/>
      <c r="Y682" s="10"/>
      <c r="Z682" s="10"/>
      <c r="AA682" s="10"/>
      <c r="AB682" s="10"/>
      <c r="AC682" s="10"/>
      <c r="AD682" s="10"/>
      <c r="AE682" s="10"/>
      <c r="AT682" s="227" t="s">
        <v>199</v>
      </c>
      <c r="AU682" s="227" t="s">
        <v>85</v>
      </c>
      <c r="AV682" s="10" t="s">
        <v>83</v>
      </c>
      <c r="AW682" s="10" t="s">
        <v>32</v>
      </c>
      <c r="AX682" s="10" t="s">
        <v>76</v>
      </c>
      <c r="AY682" s="227" t="s">
        <v>195</v>
      </c>
    </row>
    <row r="683" s="10" customFormat="1">
      <c r="A683" s="10"/>
      <c r="B683" s="218"/>
      <c r="C683" s="219"/>
      <c r="D683" s="213" t="s">
        <v>199</v>
      </c>
      <c r="E683" s="220" t="s">
        <v>1</v>
      </c>
      <c r="F683" s="221" t="s">
        <v>4768</v>
      </c>
      <c r="G683" s="219"/>
      <c r="H683" s="220" t="s">
        <v>1</v>
      </c>
      <c r="I683" s="222"/>
      <c r="J683" s="219"/>
      <c r="K683" s="219"/>
      <c r="L683" s="223"/>
      <c r="M683" s="224"/>
      <c r="N683" s="225"/>
      <c r="O683" s="225"/>
      <c r="P683" s="225"/>
      <c r="Q683" s="225"/>
      <c r="R683" s="225"/>
      <c r="S683" s="225"/>
      <c r="T683" s="226"/>
      <c r="U683" s="10"/>
      <c r="V683" s="10"/>
      <c r="W683" s="10"/>
      <c r="X683" s="10"/>
      <c r="Y683" s="10"/>
      <c r="Z683" s="10"/>
      <c r="AA683" s="10"/>
      <c r="AB683" s="10"/>
      <c r="AC683" s="10"/>
      <c r="AD683" s="10"/>
      <c r="AE683" s="10"/>
      <c r="AT683" s="227" t="s">
        <v>199</v>
      </c>
      <c r="AU683" s="227" t="s">
        <v>85</v>
      </c>
      <c r="AV683" s="10" t="s">
        <v>83</v>
      </c>
      <c r="AW683" s="10" t="s">
        <v>32</v>
      </c>
      <c r="AX683" s="10" t="s">
        <v>76</v>
      </c>
      <c r="AY683" s="227" t="s">
        <v>195</v>
      </c>
    </row>
    <row r="684" s="11" customFormat="1">
      <c r="A684" s="11"/>
      <c r="B684" s="228"/>
      <c r="C684" s="229"/>
      <c r="D684" s="213" t="s">
        <v>199</v>
      </c>
      <c r="E684" s="230" t="s">
        <v>1</v>
      </c>
      <c r="F684" s="231" t="s">
        <v>4771</v>
      </c>
      <c r="G684" s="229"/>
      <c r="H684" s="232">
        <v>3.3999999999999999</v>
      </c>
      <c r="I684" s="233"/>
      <c r="J684" s="229"/>
      <c r="K684" s="229"/>
      <c r="L684" s="234"/>
      <c r="M684" s="235"/>
      <c r="N684" s="236"/>
      <c r="O684" s="236"/>
      <c r="P684" s="236"/>
      <c r="Q684" s="236"/>
      <c r="R684" s="236"/>
      <c r="S684" s="236"/>
      <c r="T684" s="237"/>
      <c r="U684" s="11"/>
      <c r="V684" s="11"/>
      <c r="W684" s="11"/>
      <c r="X684" s="11"/>
      <c r="Y684" s="11"/>
      <c r="Z684" s="11"/>
      <c r="AA684" s="11"/>
      <c r="AB684" s="11"/>
      <c r="AC684" s="11"/>
      <c r="AD684" s="11"/>
      <c r="AE684" s="11"/>
      <c r="AT684" s="238" t="s">
        <v>199</v>
      </c>
      <c r="AU684" s="238" t="s">
        <v>85</v>
      </c>
      <c r="AV684" s="11" t="s">
        <v>85</v>
      </c>
      <c r="AW684" s="11" t="s">
        <v>32</v>
      </c>
      <c r="AX684" s="11" t="s">
        <v>76</v>
      </c>
      <c r="AY684" s="238" t="s">
        <v>195</v>
      </c>
    </row>
    <row r="685" s="15" customFormat="1">
      <c r="A685" s="15"/>
      <c r="B685" s="287"/>
      <c r="C685" s="288"/>
      <c r="D685" s="213" t="s">
        <v>199</v>
      </c>
      <c r="E685" s="289" t="s">
        <v>1</v>
      </c>
      <c r="F685" s="290" t="s">
        <v>1422</v>
      </c>
      <c r="G685" s="288"/>
      <c r="H685" s="291">
        <v>193.59999999999999</v>
      </c>
      <c r="I685" s="292"/>
      <c r="J685" s="288"/>
      <c r="K685" s="288"/>
      <c r="L685" s="293"/>
      <c r="M685" s="294"/>
      <c r="N685" s="295"/>
      <c r="O685" s="295"/>
      <c r="P685" s="295"/>
      <c r="Q685" s="295"/>
      <c r="R685" s="295"/>
      <c r="S685" s="295"/>
      <c r="T685" s="296"/>
      <c r="U685" s="15"/>
      <c r="V685" s="15"/>
      <c r="W685" s="15"/>
      <c r="X685" s="15"/>
      <c r="Y685" s="15"/>
      <c r="Z685" s="15"/>
      <c r="AA685" s="15"/>
      <c r="AB685" s="15"/>
      <c r="AC685" s="15"/>
      <c r="AD685" s="15"/>
      <c r="AE685" s="15"/>
      <c r="AT685" s="297" t="s">
        <v>199</v>
      </c>
      <c r="AU685" s="297" t="s">
        <v>85</v>
      </c>
      <c r="AV685" s="15" t="s">
        <v>234</v>
      </c>
      <c r="AW685" s="15" t="s">
        <v>32</v>
      </c>
      <c r="AX685" s="15" t="s">
        <v>83</v>
      </c>
      <c r="AY685" s="297" t="s">
        <v>195</v>
      </c>
    </row>
    <row r="686" s="2" customFormat="1" ht="24.15" customHeight="1">
      <c r="A686" s="39"/>
      <c r="B686" s="40"/>
      <c r="C686" s="200" t="s">
        <v>515</v>
      </c>
      <c r="D686" s="200" t="s">
        <v>191</v>
      </c>
      <c r="E686" s="201" t="s">
        <v>3698</v>
      </c>
      <c r="F686" s="202" t="s">
        <v>3699</v>
      </c>
      <c r="G686" s="203" t="s">
        <v>1411</v>
      </c>
      <c r="H686" s="204">
        <v>232.31999999999999</v>
      </c>
      <c r="I686" s="205"/>
      <c r="J686" s="206">
        <f>ROUND(I686*H686,2)</f>
        <v>0</v>
      </c>
      <c r="K686" s="202" t="s">
        <v>1412</v>
      </c>
      <c r="L686" s="45"/>
      <c r="M686" s="207" t="s">
        <v>1</v>
      </c>
      <c r="N686" s="208" t="s">
        <v>41</v>
      </c>
      <c r="O686" s="92"/>
      <c r="P686" s="209">
        <f>O686*H686</f>
        <v>0</v>
      </c>
      <c r="Q686" s="209">
        <v>0</v>
      </c>
      <c r="R686" s="209">
        <f>Q686*H686</f>
        <v>0</v>
      </c>
      <c r="S686" s="209">
        <v>0</v>
      </c>
      <c r="T686" s="210">
        <f>S686*H686</f>
        <v>0</v>
      </c>
      <c r="U686" s="39"/>
      <c r="V686" s="39"/>
      <c r="W686" s="39"/>
      <c r="X686" s="39"/>
      <c r="Y686" s="39"/>
      <c r="Z686" s="39"/>
      <c r="AA686" s="39"/>
      <c r="AB686" s="39"/>
      <c r="AC686" s="39"/>
      <c r="AD686" s="39"/>
      <c r="AE686" s="39"/>
      <c r="AR686" s="211" t="s">
        <v>234</v>
      </c>
      <c r="AT686" s="211" t="s">
        <v>191</v>
      </c>
      <c r="AU686" s="211" t="s">
        <v>85</v>
      </c>
      <c r="AY686" s="18" t="s">
        <v>195</v>
      </c>
      <c r="BE686" s="212">
        <f>IF(N686="základní",J686,0)</f>
        <v>0</v>
      </c>
      <c r="BF686" s="212">
        <f>IF(N686="snížená",J686,0)</f>
        <v>0</v>
      </c>
      <c r="BG686" s="212">
        <f>IF(N686="zákl. přenesená",J686,0)</f>
        <v>0</v>
      </c>
      <c r="BH686" s="212">
        <f>IF(N686="sníž. přenesená",J686,0)</f>
        <v>0</v>
      </c>
      <c r="BI686" s="212">
        <f>IF(N686="nulová",J686,0)</f>
        <v>0</v>
      </c>
      <c r="BJ686" s="18" t="s">
        <v>83</v>
      </c>
      <c r="BK686" s="212">
        <f>ROUND(I686*H686,2)</f>
        <v>0</v>
      </c>
      <c r="BL686" s="18" t="s">
        <v>234</v>
      </c>
      <c r="BM686" s="211" t="s">
        <v>4996</v>
      </c>
    </row>
    <row r="687" s="10" customFormat="1">
      <c r="A687" s="10"/>
      <c r="B687" s="218"/>
      <c r="C687" s="219"/>
      <c r="D687" s="213" t="s">
        <v>199</v>
      </c>
      <c r="E687" s="220" t="s">
        <v>1</v>
      </c>
      <c r="F687" s="221" t="s">
        <v>4737</v>
      </c>
      <c r="G687" s="219"/>
      <c r="H687" s="220" t="s">
        <v>1</v>
      </c>
      <c r="I687" s="222"/>
      <c r="J687" s="219"/>
      <c r="K687" s="219"/>
      <c r="L687" s="223"/>
      <c r="M687" s="224"/>
      <c r="N687" s="225"/>
      <c r="O687" s="225"/>
      <c r="P687" s="225"/>
      <c r="Q687" s="225"/>
      <c r="R687" s="225"/>
      <c r="S687" s="225"/>
      <c r="T687" s="226"/>
      <c r="U687" s="10"/>
      <c r="V687" s="10"/>
      <c r="W687" s="10"/>
      <c r="X687" s="10"/>
      <c r="Y687" s="10"/>
      <c r="Z687" s="10"/>
      <c r="AA687" s="10"/>
      <c r="AB687" s="10"/>
      <c r="AC687" s="10"/>
      <c r="AD687" s="10"/>
      <c r="AE687" s="10"/>
      <c r="AT687" s="227" t="s">
        <v>199</v>
      </c>
      <c r="AU687" s="227" t="s">
        <v>85</v>
      </c>
      <c r="AV687" s="10" t="s">
        <v>83</v>
      </c>
      <c r="AW687" s="10" t="s">
        <v>32</v>
      </c>
      <c r="AX687" s="10" t="s">
        <v>76</v>
      </c>
      <c r="AY687" s="227" t="s">
        <v>195</v>
      </c>
    </row>
    <row r="688" s="10" customFormat="1">
      <c r="A688" s="10"/>
      <c r="B688" s="218"/>
      <c r="C688" s="219"/>
      <c r="D688" s="213" t="s">
        <v>199</v>
      </c>
      <c r="E688" s="220" t="s">
        <v>1</v>
      </c>
      <c r="F688" s="221" t="s">
        <v>4997</v>
      </c>
      <c r="G688" s="219"/>
      <c r="H688" s="220" t="s">
        <v>1</v>
      </c>
      <c r="I688" s="222"/>
      <c r="J688" s="219"/>
      <c r="K688" s="219"/>
      <c r="L688" s="223"/>
      <c r="M688" s="224"/>
      <c r="N688" s="225"/>
      <c r="O688" s="225"/>
      <c r="P688" s="225"/>
      <c r="Q688" s="225"/>
      <c r="R688" s="225"/>
      <c r="S688" s="225"/>
      <c r="T688" s="226"/>
      <c r="U688" s="10"/>
      <c r="V688" s="10"/>
      <c r="W688" s="10"/>
      <c r="X688" s="10"/>
      <c r="Y688" s="10"/>
      <c r="Z688" s="10"/>
      <c r="AA688" s="10"/>
      <c r="AB688" s="10"/>
      <c r="AC688" s="10"/>
      <c r="AD688" s="10"/>
      <c r="AE688" s="10"/>
      <c r="AT688" s="227" t="s">
        <v>199</v>
      </c>
      <c r="AU688" s="227" t="s">
        <v>85</v>
      </c>
      <c r="AV688" s="10" t="s">
        <v>83</v>
      </c>
      <c r="AW688" s="10" t="s">
        <v>32</v>
      </c>
      <c r="AX688" s="10" t="s">
        <v>76</v>
      </c>
      <c r="AY688" s="227" t="s">
        <v>195</v>
      </c>
    </row>
    <row r="689" s="11" customFormat="1">
      <c r="A689" s="11"/>
      <c r="B689" s="228"/>
      <c r="C689" s="229"/>
      <c r="D689" s="213" t="s">
        <v>199</v>
      </c>
      <c r="E689" s="230" t="s">
        <v>1</v>
      </c>
      <c r="F689" s="231" t="s">
        <v>4998</v>
      </c>
      <c r="G689" s="229"/>
      <c r="H689" s="232">
        <v>232.31999999999999</v>
      </c>
      <c r="I689" s="233"/>
      <c r="J689" s="229"/>
      <c r="K689" s="229"/>
      <c r="L689" s="234"/>
      <c r="M689" s="235"/>
      <c r="N689" s="236"/>
      <c r="O689" s="236"/>
      <c r="P689" s="236"/>
      <c r="Q689" s="236"/>
      <c r="R689" s="236"/>
      <c r="S689" s="236"/>
      <c r="T689" s="237"/>
      <c r="U689" s="11"/>
      <c r="V689" s="11"/>
      <c r="W689" s="11"/>
      <c r="X689" s="11"/>
      <c r="Y689" s="11"/>
      <c r="Z689" s="11"/>
      <c r="AA689" s="11"/>
      <c r="AB689" s="11"/>
      <c r="AC689" s="11"/>
      <c r="AD689" s="11"/>
      <c r="AE689" s="11"/>
      <c r="AT689" s="238" t="s">
        <v>199</v>
      </c>
      <c r="AU689" s="238" t="s">
        <v>85</v>
      </c>
      <c r="AV689" s="11" t="s">
        <v>85</v>
      </c>
      <c r="AW689" s="11" t="s">
        <v>32</v>
      </c>
      <c r="AX689" s="11" t="s">
        <v>76</v>
      </c>
      <c r="AY689" s="238" t="s">
        <v>195</v>
      </c>
    </row>
    <row r="690" s="15" customFormat="1">
      <c r="A690" s="15"/>
      <c r="B690" s="287"/>
      <c r="C690" s="288"/>
      <c r="D690" s="213" t="s">
        <v>199</v>
      </c>
      <c r="E690" s="289" t="s">
        <v>1</v>
      </c>
      <c r="F690" s="290" t="s">
        <v>1422</v>
      </c>
      <c r="G690" s="288"/>
      <c r="H690" s="291">
        <v>232.31999999999999</v>
      </c>
      <c r="I690" s="292"/>
      <c r="J690" s="288"/>
      <c r="K690" s="288"/>
      <c r="L690" s="293"/>
      <c r="M690" s="294"/>
      <c r="N690" s="295"/>
      <c r="O690" s="295"/>
      <c r="P690" s="295"/>
      <c r="Q690" s="295"/>
      <c r="R690" s="295"/>
      <c r="S690" s="295"/>
      <c r="T690" s="296"/>
      <c r="U690" s="15"/>
      <c r="V690" s="15"/>
      <c r="W690" s="15"/>
      <c r="X690" s="15"/>
      <c r="Y690" s="15"/>
      <c r="Z690" s="15"/>
      <c r="AA690" s="15"/>
      <c r="AB690" s="15"/>
      <c r="AC690" s="15"/>
      <c r="AD690" s="15"/>
      <c r="AE690" s="15"/>
      <c r="AT690" s="297" t="s">
        <v>199</v>
      </c>
      <c r="AU690" s="297" t="s">
        <v>85</v>
      </c>
      <c r="AV690" s="15" t="s">
        <v>234</v>
      </c>
      <c r="AW690" s="15" t="s">
        <v>32</v>
      </c>
      <c r="AX690" s="15" t="s">
        <v>83</v>
      </c>
      <c r="AY690" s="297" t="s">
        <v>195</v>
      </c>
    </row>
    <row r="691" s="2" customFormat="1" ht="21.75" customHeight="1">
      <c r="A691" s="39"/>
      <c r="B691" s="40"/>
      <c r="C691" s="200" t="s">
        <v>519</v>
      </c>
      <c r="D691" s="200" t="s">
        <v>191</v>
      </c>
      <c r="E691" s="201" t="s">
        <v>3702</v>
      </c>
      <c r="F691" s="202" t="s">
        <v>3703</v>
      </c>
      <c r="G691" s="203" t="s">
        <v>1411</v>
      </c>
      <c r="H691" s="204">
        <v>580.79999999999995</v>
      </c>
      <c r="I691" s="205"/>
      <c r="J691" s="206">
        <f>ROUND(I691*H691,2)</f>
        <v>0</v>
      </c>
      <c r="K691" s="202" t="s">
        <v>1412</v>
      </c>
      <c r="L691" s="45"/>
      <c r="M691" s="207" t="s">
        <v>1</v>
      </c>
      <c r="N691" s="208" t="s">
        <v>41</v>
      </c>
      <c r="O691" s="92"/>
      <c r="P691" s="209">
        <f>O691*H691</f>
        <v>0</v>
      </c>
      <c r="Q691" s="209">
        <v>0</v>
      </c>
      <c r="R691" s="209">
        <f>Q691*H691</f>
        <v>0</v>
      </c>
      <c r="S691" s="209">
        <v>0</v>
      </c>
      <c r="T691" s="210">
        <f>S691*H691</f>
        <v>0</v>
      </c>
      <c r="U691" s="39"/>
      <c r="V691" s="39"/>
      <c r="W691" s="39"/>
      <c r="X691" s="39"/>
      <c r="Y691" s="39"/>
      <c r="Z691" s="39"/>
      <c r="AA691" s="39"/>
      <c r="AB691" s="39"/>
      <c r="AC691" s="39"/>
      <c r="AD691" s="39"/>
      <c r="AE691" s="39"/>
      <c r="AR691" s="211" t="s">
        <v>234</v>
      </c>
      <c r="AT691" s="211" t="s">
        <v>191</v>
      </c>
      <c r="AU691" s="211" t="s">
        <v>85</v>
      </c>
      <c r="AY691" s="18" t="s">
        <v>195</v>
      </c>
      <c r="BE691" s="212">
        <f>IF(N691="základní",J691,0)</f>
        <v>0</v>
      </c>
      <c r="BF691" s="212">
        <f>IF(N691="snížená",J691,0)</f>
        <v>0</v>
      </c>
      <c r="BG691" s="212">
        <f>IF(N691="zákl. přenesená",J691,0)</f>
        <v>0</v>
      </c>
      <c r="BH691" s="212">
        <f>IF(N691="sníž. přenesená",J691,0)</f>
        <v>0</v>
      </c>
      <c r="BI691" s="212">
        <f>IF(N691="nulová",J691,0)</f>
        <v>0</v>
      </c>
      <c r="BJ691" s="18" t="s">
        <v>83</v>
      </c>
      <c r="BK691" s="212">
        <f>ROUND(I691*H691,2)</f>
        <v>0</v>
      </c>
      <c r="BL691" s="18" t="s">
        <v>234</v>
      </c>
      <c r="BM691" s="211" t="s">
        <v>4999</v>
      </c>
    </row>
    <row r="692" s="10" customFormat="1">
      <c r="A692" s="10"/>
      <c r="B692" s="218"/>
      <c r="C692" s="219"/>
      <c r="D692" s="213" t="s">
        <v>199</v>
      </c>
      <c r="E692" s="220" t="s">
        <v>1</v>
      </c>
      <c r="F692" s="221" t="s">
        <v>4737</v>
      </c>
      <c r="G692" s="219"/>
      <c r="H692" s="220" t="s">
        <v>1</v>
      </c>
      <c r="I692" s="222"/>
      <c r="J692" s="219"/>
      <c r="K692" s="219"/>
      <c r="L692" s="223"/>
      <c r="M692" s="224"/>
      <c r="N692" s="225"/>
      <c r="O692" s="225"/>
      <c r="P692" s="225"/>
      <c r="Q692" s="225"/>
      <c r="R692" s="225"/>
      <c r="S692" s="225"/>
      <c r="T692" s="226"/>
      <c r="U692" s="10"/>
      <c r="V692" s="10"/>
      <c r="W692" s="10"/>
      <c r="X692" s="10"/>
      <c r="Y692" s="10"/>
      <c r="Z692" s="10"/>
      <c r="AA692" s="10"/>
      <c r="AB692" s="10"/>
      <c r="AC692" s="10"/>
      <c r="AD692" s="10"/>
      <c r="AE692" s="10"/>
      <c r="AT692" s="227" t="s">
        <v>199</v>
      </c>
      <c r="AU692" s="227" t="s">
        <v>85</v>
      </c>
      <c r="AV692" s="10" t="s">
        <v>83</v>
      </c>
      <c r="AW692" s="10" t="s">
        <v>32</v>
      </c>
      <c r="AX692" s="10" t="s">
        <v>76</v>
      </c>
      <c r="AY692" s="227" t="s">
        <v>195</v>
      </c>
    </row>
    <row r="693" s="10" customFormat="1">
      <c r="A693" s="10"/>
      <c r="B693" s="218"/>
      <c r="C693" s="219"/>
      <c r="D693" s="213" t="s">
        <v>199</v>
      </c>
      <c r="E693" s="220" t="s">
        <v>1</v>
      </c>
      <c r="F693" s="221" t="s">
        <v>4997</v>
      </c>
      <c r="G693" s="219"/>
      <c r="H693" s="220" t="s">
        <v>1</v>
      </c>
      <c r="I693" s="222"/>
      <c r="J693" s="219"/>
      <c r="K693" s="219"/>
      <c r="L693" s="223"/>
      <c r="M693" s="224"/>
      <c r="N693" s="225"/>
      <c r="O693" s="225"/>
      <c r="P693" s="225"/>
      <c r="Q693" s="225"/>
      <c r="R693" s="225"/>
      <c r="S693" s="225"/>
      <c r="T693" s="226"/>
      <c r="U693" s="10"/>
      <c r="V693" s="10"/>
      <c r="W693" s="10"/>
      <c r="X693" s="10"/>
      <c r="Y693" s="10"/>
      <c r="Z693" s="10"/>
      <c r="AA693" s="10"/>
      <c r="AB693" s="10"/>
      <c r="AC693" s="10"/>
      <c r="AD693" s="10"/>
      <c r="AE693" s="10"/>
      <c r="AT693" s="227" t="s">
        <v>199</v>
      </c>
      <c r="AU693" s="227" t="s">
        <v>85</v>
      </c>
      <c r="AV693" s="10" t="s">
        <v>83</v>
      </c>
      <c r="AW693" s="10" t="s">
        <v>32</v>
      </c>
      <c r="AX693" s="10" t="s">
        <v>76</v>
      </c>
      <c r="AY693" s="227" t="s">
        <v>195</v>
      </c>
    </row>
    <row r="694" s="11" customFormat="1">
      <c r="A694" s="11"/>
      <c r="B694" s="228"/>
      <c r="C694" s="229"/>
      <c r="D694" s="213" t="s">
        <v>199</v>
      </c>
      <c r="E694" s="230" t="s">
        <v>1</v>
      </c>
      <c r="F694" s="231" t="s">
        <v>5000</v>
      </c>
      <c r="G694" s="229"/>
      <c r="H694" s="232">
        <v>580.79999999999995</v>
      </c>
      <c r="I694" s="233"/>
      <c r="J694" s="229"/>
      <c r="K694" s="229"/>
      <c r="L694" s="234"/>
      <c r="M694" s="235"/>
      <c r="N694" s="236"/>
      <c r="O694" s="236"/>
      <c r="P694" s="236"/>
      <c r="Q694" s="236"/>
      <c r="R694" s="236"/>
      <c r="S694" s="236"/>
      <c r="T694" s="237"/>
      <c r="U694" s="11"/>
      <c r="V694" s="11"/>
      <c r="W694" s="11"/>
      <c r="X694" s="11"/>
      <c r="Y694" s="11"/>
      <c r="Z694" s="11"/>
      <c r="AA694" s="11"/>
      <c r="AB694" s="11"/>
      <c r="AC694" s="11"/>
      <c r="AD694" s="11"/>
      <c r="AE694" s="11"/>
      <c r="AT694" s="238" t="s">
        <v>199</v>
      </c>
      <c r="AU694" s="238" t="s">
        <v>85</v>
      </c>
      <c r="AV694" s="11" t="s">
        <v>85</v>
      </c>
      <c r="AW694" s="11" t="s">
        <v>32</v>
      </c>
      <c r="AX694" s="11" t="s">
        <v>76</v>
      </c>
      <c r="AY694" s="238" t="s">
        <v>195</v>
      </c>
    </row>
    <row r="695" s="15" customFormat="1">
      <c r="A695" s="15"/>
      <c r="B695" s="287"/>
      <c r="C695" s="288"/>
      <c r="D695" s="213" t="s">
        <v>199</v>
      </c>
      <c r="E695" s="289" t="s">
        <v>1</v>
      </c>
      <c r="F695" s="290" t="s">
        <v>1422</v>
      </c>
      <c r="G695" s="288"/>
      <c r="H695" s="291">
        <v>580.79999999999995</v>
      </c>
      <c r="I695" s="292"/>
      <c r="J695" s="288"/>
      <c r="K695" s="288"/>
      <c r="L695" s="293"/>
      <c r="M695" s="294"/>
      <c r="N695" s="295"/>
      <c r="O695" s="295"/>
      <c r="P695" s="295"/>
      <c r="Q695" s="295"/>
      <c r="R695" s="295"/>
      <c r="S695" s="295"/>
      <c r="T695" s="296"/>
      <c r="U695" s="15"/>
      <c r="V695" s="15"/>
      <c r="W695" s="15"/>
      <c r="X695" s="15"/>
      <c r="Y695" s="15"/>
      <c r="Z695" s="15"/>
      <c r="AA695" s="15"/>
      <c r="AB695" s="15"/>
      <c r="AC695" s="15"/>
      <c r="AD695" s="15"/>
      <c r="AE695" s="15"/>
      <c r="AT695" s="297" t="s">
        <v>199</v>
      </c>
      <c r="AU695" s="297" t="s">
        <v>85</v>
      </c>
      <c r="AV695" s="15" t="s">
        <v>234</v>
      </c>
      <c r="AW695" s="15" t="s">
        <v>32</v>
      </c>
      <c r="AX695" s="15" t="s">
        <v>83</v>
      </c>
      <c r="AY695" s="297" t="s">
        <v>195</v>
      </c>
    </row>
    <row r="696" s="2" customFormat="1" ht="16.5" customHeight="1">
      <c r="A696" s="39"/>
      <c r="B696" s="40"/>
      <c r="C696" s="200" t="s">
        <v>523</v>
      </c>
      <c r="D696" s="200" t="s">
        <v>191</v>
      </c>
      <c r="E696" s="201" t="s">
        <v>4315</v>
      </c>
      <c r="F696" s="202" t="s">
        <v>4316</v>
      </c>
      <c r="G696" s="203" t="s">
        <v>1411</v>
      </c>
      <c r="H696" s="204">
        <v>76.019999999999996</v>
      </c>
      <c r="I696" s="205"/>
      <c r="J696" s="206">
        <f>ROUND(I696*H696,2)</f>
        <v>0</v>
      </c>
      <c r="K696" s="202" t="s">
        <v>1412</v>
      </c>
      <c r="L696" s="45"/>
      <c r="M696" s="207" t="s">
        <v>1</v>
      </c>
      <c r="N696" s="208" t="s">
        <v>41</v>
      </c>
      <c r="O696" s="92"/>
      <c r="P696" s="209">
        <f>O696*H696</f>
        <v>0</v>
      </c>
      <c r="Q696" s="209">
        <v>0</v>
      </c>
      <c r="R696" s="209">
        <f>Q696*H696</f>
        <v>0</v>
      </c>
      <c r="S696" s="209">
        <v>0</v>
      </c>
      <c r="T696" s="210">
        <f>S696*H696</f>
        <v>0</v>
      </c>
      <c r="U696" s="39"/>
      <c r="V696" s="39"/>
      <c r="W696" s="39"/>
      <c r="X696" s="39"/>
      <c r="Y696" s="39"/>
      <c r="Z696" s="39"/>
      <c r="AA696" s="39"/>
      <c r="AB696" s="39"/>
      <c r="AC696" s="39"/>
      <c r="AD696" s="39"/>
      <c r="AE696" s="39"/>
      <c r="AR696" s="211" t="s">
        <v>234</v>
      </c>
      <c r="AT696" s="211" t="s">
        <v>191</v>
      </c>
      <c r="AU696" s="211" t="s">
        <v>85</v>
      </c>
      <c r="AY696" s="18" t="s">
        <v>195</v>
      </c>
      <c r="BE696" s="212">
        <f>IF(N696="základní",J696,0)</f>
        <v>0</v>
      </c>
      <c r="BF696" s="212">
        <f>IF(N696="snížená",J696,0)</f>
        <v>0</v>
      </c>
      <c r="BG696" s="212">
        <f>IF(N696="zákl. přenesená",J696,0)</f>
        <v>0</v>
      </c>
      <c r="BH696" s="212">
        <f>IF(N696="sníž. přenesená",J696,0)</f>
        <v>0</v>
      </c>
      <c r="BI696" s="212">
        <f>IF(N696="nulová",J696,0)</f>
        <v>0</v>
      </c>
      <c r="BJ696" s="18" t="s">
        <v>83</v>
      </c>
      <c r="BK696" s="212">
        <f>ROUND(I696*H696,2)</f>
        <v>0</v>
      </c>
      <c r="BL696" s="18" t="s">
        <v>234</v>
      </c>
      <c r="BM696" s="211" t="s">
        <v>5001</v>
      </c>
    </row>
    <row r="697" s="10" customFormat="1">
      <c r="A697" s="10"/>
      <c r="B697" s="218"/>
      <c r="C697" s="219"/>
      <c r="D697" s="213" t="s">
        <v>199</v>
      </c>
      <c r="E697" s="220" t="s">
        <v>1</v>
      </c>
      <c r="F697" s="221" t="s">
        <v>4737</v>
      </c>
      <c r="G697" s="219"/>
      <c r="H697" s="220" t="s">
        <v>1</v>
      </c>
      <c r="I697" s="222"/>
      <c r="J697" s="219"/>
      <c r="K697" s="219"/>
      <c r="L697" s="223"/>
      <c r="M697" s="224"/>
      <c r="N697" s="225"/>
      <c r="O697" s="225"/>
      <c r="P697" s="225"/>
      <c r="Q697" s="225"/>
      <c r="R697" s="225"/>
      <c r="S697" s="225"/>
      <c r="T697" s="226"/>
      <c r="U697" s="10"/>
      <c r="V697" s="10"/>
      <c r="W697" s="10"/>
      <c r="X697" s="10"/>
      <c r="Y697" s="10"/>
      <c r="Z697" s="10"/>
      <c r="AA697" s="10"/>
      <c r="AB697" s="10"/>
      <c r="AC697" s="10"/>
      <c r="AD697" s="10"/>
      <c r="AE697" s="10"/>
      <c r="AT697" s="227" t="s">
        <v>199</v>
      </c>
      <c r="AU697" s="227" t="s">
        <v>85</v>
      </c>
      <c r="AV697" s="10" t="s">
        <v>83</v>
      </c>
      <c r="AW697" s="10" t="s">
        <v>32</v>
      </c>
      <c r="AX697" s="10" t="s">
        <v>76</v>
      </c>
      <c r="AY697" s="227" t="s">
        <v>195</v>
      </c>
    </row>
    <row r="698" s="10" customFormat="1">
      <c r="A698" s="10"/>
      <c r="B698" s="218"/>
      <c r="C698" s="219"/>
      <c r="D698" s="213" t="s">
        <v>199</v>
      </c>
      <c r="E698" s="220" t="s">
        <v>1</v>
      </c>
      <c r="F698" s="221" t="s">
        <v>4759</v>
      </c>
      <c r="G698" s="219"/>
      <c r="H698" s="220" t="s">
        <v>1</v>
      </c>
      <c r="I698" s="222"/>
      <c r="J698" s="219"/>
      <c r="K698" s="219"/>
      <c r="L698" s="223"/>
      <c r="M698" s="224"/>
      <c r="N698" s="225"/>
      <c r="O698" s="225"/>
      <c r="P698" s="225"/>
      <c r="Q698" s="225"/>
      <c r="R698" s="225"/>
      <c r="S698" s="225"/>
      <c r="T698" s="226"/>
      <c r="U698" s="10"/>
      <c r="V698" s="10"/>
      <c r="W698" s="10"/>
      <c r="X698" s="10"/>
      <c r="Y698" s="10"/>
      <c r="Z698" s="10"/>
      <c r="AA698" s="10"/>
      <c r="AB698" s="10"/>
      <c r="AC698" s="10"/>
      <c r="AD698" s="10"/>
      <c r="AE698" s="10"/>
      <c r="AT698" s="227" t="s">
        <v>199</v>
      </c>
      <c r="AU698" s="227" t="s">
        <v>85</v>
      </c>
      <c r="AV698" s="10" t="s">
        <v>83</v>
      </c>
      <c r="AW698" s="10" t="s">
        <v>32</v>
      </c>
      <c r="AX698" s="10" t="s">
        <v>76</v>
      </c>
      <c r="AY698" s="227" t="s">
        <v>195</v>
      </c>
    </row>
    <row r="699" s="10" customFormat="1">
      <c r="A699" s="10"/>
      <c r="B699" s="218"/>
      <c r="C699" s="219"/>
      <c r="D699" s="213" t="s">
        <v>199</v>
      </c>
      <c r="E699" s="220" t="s">
        <v>1</v>
      </c>
      <c r="F699" s="221" t="s">
        <v>4814</v>
      </c>
      <c r="G699" s="219"/>
      <c r="H699" s="220" t="s">
        <v>1</v>
      </c>
      <c r="I699" s="222"/>
      <c r="J699" s="219"/>
      <c r="K699" s="219"/>
      <c r="L699" s="223"/>
      <c r="M699" s="224"/>
      <c r="N699" s="225"/>
      <c r="O699" s="225"/>
      <c r="P699" s="225"/>
      <c r="Q699" s="225"/>
      <c r="R699" s="225"/>
      <c r="S699" s="225"/>
      <c r="T699" s="226"/>
      <c r="U699" s="10"/>
      <c r="V699" s="10"/>
      <c r="W699" s="10"/>
      <c r="X699" s="10"/>
      <c r="Y699" s="10"/>
      <c r="Z699" s="10"/>
      <c r="AA699" s="10"/>
      <c r="AB699" s="10"/>
      <c r="AC699" s="10"/>
      <c r="AD699" s="10"/>
      <c r="AE699" s="10"/>
      <c r="AT699" s="227" t="s">
        <v>199</v>
      </c>
      <c r="AU699" s="227" t="s">
        <v>85</v>
      </c>
      <c r="AV699" s="10" t="s">
        <v>83</v>
      </c>
      <c r="AW699" s="10" t="s">
        <v>32</v>
      </c>
      <c r="AX699" s="10" t="s">
        <v>76</v>
      </c>
      <c r="AY699" s="227" t="s">
        <v>195</v>
      </c>
    </row>
    <row r="700" s="11" customFormat="1">
      <c r="A700" s="11"/>
      <c r="B700" s="228"/>
      <c r="C700" s="229"/>
      <c r="D700" s="213" t="s">
        <v>199</v>
      </c>
      <c r="E700" s="230" t="s">
        <v>1</v>
      </c>
      <c r="F700" s="231" t="s">
        <v>4760</v>
      </c>
      <c r="G700" s="229"/>
      <c r="H700" s="232">
        <v>7.4400000000000004</v>
      </c>
      <c r="I700" s="233"/>
      <c r="J700" s="229"/>
      <c r="K700" s="229"/>
      <c r="L700" s="234"/>
      <c r="M700" s="235"/>
      <c r="N700" s="236"/>
      <c r="O700" s="236"/>
      <c r="P700" s="236"/>
      <c r="Q700" s="236"/>
      <c r="R700" s="236"/>
      <c r="S700" s="236"/>
      <c r="T700" s="237"/>
      <c r="U700" s="11"/>
      <c r="V700" s="11"/>
      <c r="W700" s="11"/>
      <c r="X700" s="11"/>
      <c r="Y700" s="11"/>
      <c r="Z700" s="11"/>
      <c r="AA700" s="11"/>
      <c r="AB700" s="11"/>
      <c r="AC700" s="11"/>
      <c r="AD700" s="11"/>
      <c r="AE700" s="11"/>
      <c r="AT700" s="238" t="s">
        <v>199</v>
      </c>
      <c r="AU700" s="238" t="s">
        <v>85</v>
      </c>
      <c r="AV700" s="11" t="s">
        <v>85</v>
      </c>
      <c r="AW700" s="11" t="s">
        <v>32</v>
      </c>
      <c r="AX700" s="11" t="s">
        <v>76</v>
      </c>
      <c r="AY700" s="238" t="s">
        <v>195</v>
      </c>
    </row>
    <row r="701" s="10" customFormat="1">
      <c r="A701" s="10"/>
      <c r="B701" s="218"/>
      <c r="C701" s="219"/>
      <c r="D701" s="213" t="s">
        <v>199</v>
      </c>
      <c r="E701" s="220" t="s">
        <v>1</v>
      </c>
      <c r="F701" s="221" t="s">
        <v>4761</v>
      </c>
      <c r="G701" s="219"/>
      <c r="H701" s="220" t="s">
        <v>1</v>
      </c>
      <c r="I701" s="222"/>
      <c r="J701" s="219"/>
      <c r="K701" s="219"/>
      <c r="L701" s="223"/>
      <c r="M701" s="224"/>
      <c r="N701" s="225"/>
      <c r="O701" s="225"/>
      <c r="P701" s="225"/>
      <c r="Q701" s="225"/>
      <c r="R701" s="225"/>
      <c r="S701" s="225"/>
      <c r="T701" s="226"/>
      <c r="U701" s="10"/>
      <c r="V701" s="10"/>
      <c r="W701" s="10"/>
      <c r="X701" s="10"/>
      <c r="Y701" s="10"/>
      <c r="Z701" s="10"/>
      <c r="AA701" s="10"/>
      <c r="AB701" s="10"/>
      <c r="AC701" s="10"/>
      <c r="AD701" s="10"/>
      <c r="AE701" s="10"/>
      <c r="AT701" s="227" t="s">
        <v>199</v>
      </c>
      <c r="AU701" s="227" t="s">
        <v>85</v>
      </c>
      <c r="AV701" s="10" t="s">
        <v>83</v>
      </c>
      <c r="AW701" s="10" t="s">
        <v>32</v>
      </c>
      <c r="AX701" s="10" t="s">
        <v>76</v>
      </c>
      <c r="AY701" s="227" t="s">
        <v>195</v>
      </c>
    </row>
    <row r="702" s="10" customFormat="1">
      <c r="A702" s="10"/>
      <c r="B702" s="218"/>
      <c r="C702" s="219"/>
      <c r="D702" s="213" t="s">
        <v>199</v>
      </c>
      <c r="E702" s="220" t="s">
        <v>1</v>
      </c>
      <c r="F702" s="221" t="s">
        <v>4814</v>
      </c>
      <c r="G702" s="219"/>
      <c r="H702" s="220" t="s">
        <v>1</v>
      </c>
      <c r="I702" s="222"/>
      <c r="J702" s="219"/>
      <c r="K702" s="219"/>
      <c r="L702" s="223"/>
      <c r="M702" s="224"/>
      <c r="N702" s="225"/>
      <c r="O702" s="225"/>
      <c r="P702" s="225"/>
      <c r="Q702" s="225"/>
      <c r="R702" s="225"/>
      <c r="S702" s="225"/>
      <c r="T702" s="226"/>
      <c r="U702" s="10"/>
      <c r="V702" s="10"/>
      <c r="W702" s="10"/>
      <c r="X702" s="10"/>
      <c r="Y702" s="10"/>
      <c r="Z702" s="10"/>
      <c r="AA702" s="10"/>
      <c r="AB702" s="10"/>
      <c r="AC702" s="10"/>
      <c r="AD702" s="10"/>
      <c r="AE702" s="10"/>
      <c r="AT702" s="227" t="s">
        <v>199</v>
      </c>
      <c r="AU702" s="227" t="s">
        <v>85</v>
      </c>
      <c r="AV702" s="10" t="s">
        <v>83</v>
      </c>
      <c r="AW702" s="10" t="s">
        <v>32</v>
      </c>
      <c r="AX702" s="10" t="s">
        <v>76</v>
      </c>
      <c r="AY702" s="227" t="s">
        <v>195</v>
      </c>
    </row>
    <row r="703" s="11" customFormat="1">
      <c r="A703" s="11"/>
      <c r="B703" s="228"/>
      <c r="C703" s="229"/>
      <c r="D703" s="213" t="s">
        <v>199</v>
      </c>
      <c r="E703" s="230" t="s">
        <v>1</v>
      </c>
      <c r="F703" s="231" t="s">
        <v>4762</v>
      </c>
      <c r="G703" s="229"/>
      <c r="H703" s="232">
        <v>4.7400000000000002</v>
      </c>
      <c r="I703" s="233"/>
      <c r="J703" s="229"/>
      <c r="K703" s="229"/>
      <c r="L703" s="234"/>
      <c r="M703" s="235"/>
      <c r="N703" s="236"/>
      <c r="O703" s="236"/>
      <c r="P703" s="236"/>
      <c r="Q703" s="236"/>
      <c r="R703" s="236"/>
      <c r="S703" s="236"/>
      <c r="T703" s="237"/>
      <c r="U703" s="11"/>
      <c r="V703" s="11"/>
      <c r="W703" s="11"/>
      <c r="X703" s="11"/>
      <c r="Y703" s="11"/>
      <c r="Z703" s="11"/>
      <c r="AA703" s="11"/>
      <c r="AB703" s="11"/>
      <c r="AC703" s="11"/>
      <c r="AD703" s="11"/>
      <c r="AE703" s="11"/>
      <c r="AT703" s="238" t="s">
        <v>199</v>
      </c>
      <c r="AU703" s="238" t="s">
        <v>85</v>
      </c>
      <c r="AV703" s="11" t="s">
        <v>85</v>
      </c>
      <c r="AW703" s="11" t="s">
        <v>32</v>
      </c>
      <c r="AX703" s="11" t="s">
        <v>76</v>
      </c>
      <c r="AY703" s="238" t="s">
        <v>195</v>
      </c>
    </row>
    <row r="704" s="10" customFormat="1">
      <c r="A704" s="10"/>
      <c r="B704" s="218"/>
      <c r="C704" s="219"/>
      <c r="D704" s="213" t="s">
        <v>199</v>
      </c>
      <c r="E704" s="220" t="s">
        <v>1</v>
      </c>
      <c r="F704" s="221" t="s">
        <v>4763</v>
      </c>
      <c r="G704" s="219"/>
      <c r="H704" s="220" t="s">
        <v>1</v>
      </c>
      <c r="I704" s="222"/>
      <c r="J704" s="219"/>
      <c r="K704" s="219"/>
      <c r="L704" s="223"/>
      <c r="M704" s="224"/>
      <c r="N704" s="225"/>
      <c r="O704" s="225"/>
      <c r="P704" s="225"/>
      <c r="Q704" s="225"/>
      <c r="R704" s="225"/>
      <c r="S704" s="225"/>
      <c r="T704" s="226"/>
      <c r="U704" s="10"/>
      <c r="V704" s="10"/>
      <c r="W704" s="10"/>
      <c r="X704" s="10"/>
      <c r="Y704" s="10"/>
      <c r="Z704" s="10"/>
      <c r="AA704" s="10"/>
      <c r="AB704" s="10"/>
      <c r="AC704" s="10"/>
      <c r="AD704" s="10"/>
      <c r="AE704" s="10"/>
      <c r="AT704" s="227" t="s">
        <v>199</v>
      </c>
      <c r="AU704" s="227" t="s">
        <v>85</v>
      </c>
      <c r="AV704" s="10" t="s">
        <v>83</v>
      </c>
      <c r="AW704" s="10" t="s">
        <v>32</v>
      </c>
      <c r="AX704" s="10" t="s">
        <v>76</v>
      </c>
      <c r="AY704" s="227" t="s">
        <v>195</v>
      </c>
    </row>
    <row r="705" s="10" customFormat="1">
      <c r="A705" s="10"/>
      <c r="B705" s="218"/>
      <c r="C705" s="219"/>
      <c r="D705" s="213" t="s">
        <v>199</v>
      </c>
      <c r="E705" s="220" t="s">
        <v>1</v>
      </c>
      <c r="F705" s="221" t="s">
        <v>4814</v>
      </c>
      <c r="G705" s="219"/>
      <c r="H705" s="220" t="s">
        <v>1</v>
      </c>
      <c r="I705" s="222"/>
      <c r="J705" s="219"/>
      <c r="K705" s="219"/>
      <c r="L705" s="223"/>
      <c r="M705" s="224"/>
      <c r="N705" s="225"/>
      <c r="O705" s="225"/>
      <c r="P705" s="225"/>
      <c r="Q705" s="225"/>
      <c r="R705" s="225"/>
      <c r="S705" s="225"/>
      <c r="T705" s="226"/>
      <c r="U705" s="10"/>
      <c r="V705" s="10"/>
      <c r="W705" s="10"/>
      <c r="X705" s="10"/>
      <c r="Y705" s="10"/>
      <c r="Z705" s="10"/>
      <c r="AA705" s="10"/>
      <c r="AB705" s="10"/>
      <c r="AC705" s="10"/>
      <c r="AD705" s="10"/>
      <c r="AE705" s="10"/>
      <c r="AT705" s="227" t="s">
        <v>199</v>
      </c>
      <c r="AU705" s="227" t="s">
        <v>85</v>
      </c>
      <c r="AV705" s="10" t="s">
        <v>83</v>
      </c>
      <c r="AW705" s="10" t="s">
        <v>32</v>
      </c>
      <c r="AX705" s="10" t="s">
        <v>76</v>
      </c>
      <c r="AY705" s="227" t="s">
        <v>195</v>
      </c>
    </row>
    <row r="706" s="11" customFormat="1">
      <c r="A706" s="11"/>
      <c r="B706" s="228"/>
      <c r="C706" s="229"/>
      <c r="D706" s="213" t="s">
        <v>199</v>
      </c>
      <c r="E706" s="230" t="s">
        <v>1</v>
      </c>
      <c r="F706" s="231" t="s">
        <v>4764</v>
      </c>
      <c r="G706" s="229"/>
      <c r="H706" s="232">
        <v>63.840000000000003</v>
      </c>
      <c r="I706" s="233"/>
      <c r="J706" s="229"/>
      <c r="K706" s="229"/>
      <c r="L706" s="234"/>
      <c r="M706" s="235"/>
      <c r="N706" s="236"/>
      <c r="O706" s="236"/>
      <c r="P706" s="236"/>
      <c r="Q706" s="236"/>
      <c r="R706" s="236"/>
      <c r="S706" s="236"/>
      <c r="T706" s="237"/>
      <c r="U706" s="11"/>
      <c r="V706" s="11"/>
      <c r="W706" s="11"/>
      <c r="X706" s="11"/>
      <c r="Y706" s="11"/>
      <c r="Z706" s="11"/>
      <c r="AA706" s="11"/>
      <c r="AB706" s="11"/>
      <c r="AC706" s="11"/>
      <c r="AD706" s="11"/>
      <c r="AE706" s="11"/>
      <c r="AT706" s="238" t="s">
        <v>199</v>
      </c>
      <c r="AU706" s="238" t="s">
        <v>85</v>
      </c>
      <c r="AV706" s="11" t="s">
        <v>85</v>
      </c>
      <c r="AW706" s="11" t="s">
        <v>32</v>
      </c>
      <c r="AX706" s="11" t="s">
        <v>76</v>
      </c>
      <c r="AY706" s="238" t="s">
        <v>195</v>
      </c>
    </row>
    <row r="707" s="15" customFormat="1">
      <c r="A707" s="15"/>
      <c r="B707" s="287"/>
      <c r="C707" s="288"/>
      <c r="D707" s="213" t="s">
        <v>199</v>
      </c>
      <c r="E707" s="289" t="s">
        <v>1</v>
      </c>
      <c r="F707" s="290" t="s">
        <v>1422</v>
      </c>
      <c r="G707" s="288"/>
      <c r="H707" s="291">
        <v>76.019999999999996</v>
      </c>
      <c r="I707" s="292"/>
      <c r="J707" s="288"/>
      <c r="K707" s="288"/>
      <c r="L707" s="293"/>
      <c r="M707" s="294"/>
      <c r="N707" s="295"/>
      <c r="O707" s="295"/>
      <c r="P707" s="295"/>
      <c r="Q707" s="295"/>
      <c r="R707" s="295"/>
      <c r="S707" s="295"/>
      <c r="T707" s="296"/>
      <c r="U707" s="15"/>
      <c r="V707" s="15"/>
      <c r="W707" s="15"/>
      <c r="X707" s="15"/>
      <c r="Y707" s="15"/>
      <c r="Z707" s="15"/>
      <c r="AA707" s="15"/>
      <c r="AB707" s="15"/>
      <c r="AC707" s="15"/>
      <c r="AD707" s="15"/>
      <c r="AE707" s="15"/>
      <c r="AT707" s="297" t="s">
        <v>199</v>
      </c>
      <c r="AU707" s="297" t="s">
        <v>85</v>
      </c>
      <c r="AV707" s="15" t="s">
        <v>234</v>
      </c>
      <c r="AW707" s="15" t="s">
        <v>32</v>
      </c>
      <c r="AX707" s="15" t="s">
        <v>83</v>
      </c>
      <c r="AY707" s="297" t="s">
        <v>195</v>
      </c>
    </row>
    <row r="708" s="2" customFormat="1" ht="33" customHeight="1">
      <c r="A708" s="39"/>
      <c r="B708" s="40"/>
      <c r="C708" s="200" t="s">
        <v>527</v>
      </c>
      <c r="D708" s="200" t="s">
        <v>191</v>
      </c>
      <c r="E708" s="201" t="s">
        <v>4322</v>
      </c>
      <c r="F708" s="202" t="s">
        <v>4323</v>
      </c>
      <c r="G708" s="203" t="s">
        <v>1411</v>
      </c>
      <c r="H708" s="204">
        <v>309.75999999999999</v>
      </c>
      <c r="I708" s="205"/>
      <c r="J708" s="206">
        <f>ROUND(I708*H708,2)</f>
        <v>0</v>
      </c>
      <c r="K708" s="202" t="s">
        <v>1412</v>
      </c>
      <c r="L708" s="45"/>
      <c r="M708" s="207" t="s">
        <v>1</v>
      </c>
      <c r="N708" s="208" t="s">
        <v>41</v>
      </c>
      <c r="O708" s="92"/>
      <c r="P708" s="209">
        <f>O708*H708</f>
        <v>0</v>
      </c>
      <c r="Q708" s="209">
        <v>0</v>
      </c>
      <c r="R708" s="209">
        <f>Q708*H708</f>
        <v>0</v>
      </c>
      <c r="S708" s="209">
        <v>0</v>
      </c>
      <c r="T708" s="210">
        <f>S708*H708</f>
        <v>0</v>
      </c>
      <c r="U708" s="39"/>
      <c r="V708" s="39"/>
      <c r="W708" s="39"/>
      <c r="X708" s="39"/>
      <c r="Y708" s="39"/>
      <c r="Z708" s="39"/>
      <c r="AA708" s="39"/>
      <c r="AB708" s="39"/>
      <c r="AC708" s="39"/>
      <c r="AD708" s="39"/>
      <c r="AE708" s="39"/>
      <c r="AR708" s="211" t="s">
        <v>234</v>
      </c>
      <c r="AT708" s="211" t="s">
        <v>191</v>
      </c>
      <c r="AU708" s="211" t="s">
        <v>85</v>
      </c>
      <c r="AY708" s="18" t="s">
        <v>195</v>
      </c>
      <c r="BE708" s="212">
        <f>IF(N708="základní",J708,0)</f>
        <v>0</v>
      </c>
      <c r="BF708" s="212">
        <f>IF(N708="snížená",J708,0)</f>
        <v>0</v>
      </c>
      <c r="BG708" s="212">
        <f>IF(N708="zákl. přenesená",J708,0)</f>
        <v>0</v>
      </c>
      <c r="BH708" s="212">
        <f>IF(N708="sníž. přenesená",J708,0)</f>
        <v>0</v>
      </c>
      <c r="BI708" s="212">
        <f>IF(N708="nulová",J708,0)</f>
        <v>0</v>
      </c>
      <c r="BJ708" s="18" t="s">
        <v>83</v>
      </c>
      <c r="BK708" s="212">
        <f>ROUND(I708*H708,2)</f>
        <v>0</v>
      </c>
      <c r="BL708" s="18" t="s">
        <v>234</v>
      </c>
      <c r="BM708" s="211" t="s">
        <v>5002</v>
      </c>
    </row>
    <row r="709" s="10" customFormat="1">
      <c r="A709" s="10"/>
      <c r="B709" s="218"/>
      <c r="C709" s="219"/>
      <c r="D709" s="213" t="s">
        <v>199</v>
      </c>
      <c r="E709" s="220" t="s">
        <v>1</v>
      </c>
      <c r="F709" s="221" t="s">
        <v>4737</v>
      </c>
      <c r="G709" s="219"/>
      <c r="H709" s="220" t="s">
        <v>1</v>
      </c>
      <c r="I709" s="222"/>
      <c r="J709" s="219"/>
      <c r="K709" s="219"/>
      <c r="L709" s="223"/>
      <c r="M709" s="224"/>
      <c r="N709" s="225"/>
      <c r="O709" s="225"/>
      <c r="P709" s="225"/>
      <c r="Q709" s="225"/>
      <c r="R709" s="225"/>
      <c r="S709" s="225"/>
      <c r="T709" s="226"/>
      <c r="U709" s="10"/>
      <c r="V709" s="10"/>
      <c r="W709" s="10"/>
      <c r="X709" s="10"/>
      <c r="Y709" s="10"/>
      <c r="Z709" s="10"/>
      <c r="AA709" s="10"/>
      <c r="AB709" s="10"/>
      <c r="AC709" s="10"/>
      <c r="AD709" s="10"/>
      <c r="AE709" s="10"/>
      <c r="AT709" s="227" t="s">
        <v>199</v>
      </c>
      <c r="AU709" s="227" t="s">
        <v>85</v>
      </c>
      <c r="AV709" s="10" t="s">
        <v>83</v>
      </c>
      <c r="AW709" s="10" t="s">
        <v>32</v>
      </c>
      <c r="AX709" s="10" t="s">
        <v>76</v>
      </c>
      <c r="AY709" s="227" t="s">
        <v>195</v>
      </c>
    </row>
    <row r="710" s="10" customFormat="1">
      <c r="A710" s="10"/>
      <c r="B710" s="218"/>
      <c r="C710" s="219"/>
      <c r="D710" s="213" t="s">
        <v>199</v>
      </c>
      <c r="E710" s="220" t="s">
        <v>1</v>
      </c>
      <c r="F710" s="221" t="s">
        <v>4752</v>
      </c>
      <c r="G710" s="219"/>
      <c r="H710" s="220" t="s">
        <v>1</v>
      </c>
      <c r="I710" s="222"/>
      <c r="J710" s="219"/>
      <c r="K710" s="219"/>
      <c r="L710" s="223"/>
      <c r="M710" s="224"/>
      <c r="N710" s="225"/>
      <c r="O710" s="225"/>
      <c r="P710" s="225"/>
      <c r="Q710" s="225"/>
      <c r="R710" s="225"/>
      <c r="S710" s="225"/>
      <c r="T710" s="226"/>
      <c r="U710" s="10"/>
      <c r="V710" s="10"/>
      <c r="W710" s="10"/>
      <c r="X710" s="10"/>
      <c r="Y710" s="10"/>
      <c r="Z710" s="10"/>
      <c r="AA710" s="10"/>
      <c r="AB710" s="10"/>
      <c r="AC710" s="10"/>
      <c r="AD710" s="10"/>
      <c r="AE710" s="10"/>
      <c r="AT710" s="227" t="s">
        <v>199</v>
      </c>
      <c r="AU710" s="227" t="s">
        <v>85</v>
      </c>
      <c r="AV710" s="10" t="s">
        <v>83</v>
      </c>
      <c r="AW710" s="10" t="s">
        <v>32</v>
      </c>
      <c r="AX710" s="10" t="s">
        <v>76</v>
      </c>
      <c r="AY710" s="227" t="s">
        <v>195</v>
      </c>
    </row>
    <row r="711" s="10" customFormat="1">
      <c r="A711" s="10"/>
      <c r="B711" s="218"/>
      <c r="C711" s="219"/>
      <c r="D711" s="213" t="s">
        <v>199</v>
      </c>
      <c r="E711" s="220" t="s">
        <v>1</v>
      </c>
      <c r="F711" s="221" t="s">
        <v>4321</v>
      </c>
      <c r="G711" s="219"/>
      <c r="H711" s="220" t="s">
        <v>1</v>
      </c>
      <c r="I711" s="222"/>
      <c r="J711" s="219"/>
      <c r="K711" s="219"/>
      <c r="L711" s="223"/>
      <c r="M711" s="224"/>
      <c r="N711" s="225"/>
      <c r="O711" s="225"/>
      <c r="P711" s="225"/>
      <c r="Q711" s="225"/>
      <c r="R711" s="225"/>
      <c r="S711" s="225"/>
      <c r="T711" s="226"/>
      <c r="U711" s="10"/>
      <c r="V711" s="10"/>
      <c r="W711" s="10"/>
      <c r="X711" s="10"/>
      <c r="Y711" s="10"/>
      <c r="Z711" s="10"/>
      <c r="AA711" s="10"/>
      <c r="AB711" s="10"/>
      <c r="AC711" s="10"/>
      <c r="AD711" s="10"/>
      <c r="AE711" s="10"/>
      <c r="AT711" s="227" t="s">
        <v>199</v>
      </c>
      <c r="AU711" s="227" t="s">
        <v>85</v>
      </c>
      <c r="AV711" s="10" t="s">
        <v>83</v>
      </c>
      <c r="AW711" s="10" t="s">
        <v>32</v>
      </c>
      <c r="AX711" s="10" t="s">
        <v>76</v>
      </c>
      <c r="AY711" s="227" t="s">
        <v>195</v>
      </c>
    </row>
    <row r="712" s="11" customFormat="1">
      <c r="A712" s="11"/>
      <c r="B712" s="228"/>
      <c r="C712" s="229"/>
      <c r="D712" s="213" t="s">
        <v>199</v>
      </c>
      <c r="E712" s="230" t="s">
        <v>1</v>
      </c>
      <c r="F712" s="231" t="s">
        <v>4795</v>
      </c>
      <c r="G712" s="229"/>
      <c r="H712" s="232">
        <v>304.31999999999999</v>
      </c>
      <c r="I712" s="233"/>
      <c r="J712" s="229"/>
      <c r="K712" s="229"/>
      <c r="L712" s="234"/>
      <c r="M712" s="235"/>
      <c r="N712" s="236"/>
      <c r="O712" s="236"/>
      <c r="P712" s="236"/>
      <c r="Q712" s="236"/>
      <c r="R712" s="236"/>
      <c r="S712" s="236"/>
      <c r="T712" s="237"/>
      <c r="U712" s="11"/>
      <c r="V712" s="11"/>
      <c r="W712" s="11"/>
      <c r="X712" s="11"/>
      <c r="Y712" s="11"/>
      <c r="Z712" s="11"/>
      <c r="AA712" s="11"/>
      <c r="AB712" s="11"/>
      <c r="AC712" s="11"/>
      <c r="AD712" s="11"/>
      <c r="AE712" s="11"/>
      <c r="AT712" s="238" t="s">
        <v>199</v>
      </c>
      <c r="AU712" s="238" t="s">
        <v>85</v>
      </c>
      <c r="AV712" s="11" t="s">
        <v>85</v>
      </c>
      <c r="AW712" s="11" t="s">
        <v>32</v>
      </c>
      <c r="AX712" s="11" t="s">
        <v>76</v>
      </c>
      <c r="AY712" s="238" t="s">
        <v>195</v>
      </c>
    </row>
    <row r="713" s="10" customFormat="1">
      <c r="A713" s="10"/>
      <c r="B713" s="218"/>
      <c r="C713" s="219"/>
      <c r="D713" s="213" t="s">
        <v>199</v>
      </c>
      <c r="E713" s="220" t="s">
        <v>1</v>
      </c>
      <c r="F713" s="221" t="s">
        <v>4754</v>
      </c>
      <c r="G713" s="219"/>
      <c r="H713" s="220" t="s">
        <v>1</v>
      </c>
      <c r="I713" s="222"/>
      <c r="J713" s="219"/>
      <c r="K713" s="219"/>
      <c r="L713" s="223"/>
      <c r="M713" s="224"/>
      <c r="N713" s="225"/>
      <c r="O713" s="225"/>
      <c r="P713" s="225"/>
      <c r="Q713" s="225"/>
      <c r="R713" s="225"/>
      <c r="S713" s="225"/>
      <c r="T713" s="226"/>
      <c r="U713" s="10"/>
      <c r="V713" s="10"/>
      <c r="W713" s="10"/>
      <c r="X713" s="10"/>
      <c r="Y713" s="10"/>
      <c r="Z713" s="10"/>
      <c r="AA713" s="10"/>
      <c r="AB713" s="10"/>
      <c r="AC713" s="10"/>
      <c r="AD713" s="10"/>
      <c r="AE713" s="10"/>
      <c r="AT713" s="227" t="s">
        <v>199</v>
      </c>
      <c r="AU713" s="227" t="s">
        <v>85</v>
      </c>
      <c r="AV713" s="10" t="s">
        <v>83</v>
      </c>
      <c r="AW713" s="10" t="s">
        <v>32</v>
      </c>
      <c r="AX713" s="10" t="s">
        <v>76</v>
      </c>
      <c r="AY713" s="227" t="s">
        <v>195</v>
      </c>
    </row>
    <row r="714" s="10" customFormat="1">
      <c r="A714" s="10"/>
      <c r="B714" s="218"/>
      <c r="C714" s="219"/>
      <c r="D714" s="213" t="s">
        <v>199</v>
      </c>
      <c r="E714" s="220" t="s">
        <v>1</v>
      </c>
      <c r="F714" s="221" t="s">
        <v>4321</v>
      </c>
      <c r="G714" s="219"/>
      <c r="H714" s="220" t="s">
        <v>1</v>
      </c>
      <c r="I714" s="222"/>
      <c r="J714" s="219"/>
      <c r="K714" s="219"/>
      <c r="L714" s="223"/>
      <c r="M714" s="224"/>
      <c r="N714" s="225"/>
      <c r="O714" s="225"/>
      <c r="P714" s="225"/>
      <c r="Q714" s="225"/>
      <c r="R714" s="225"/>
      <c r="S714" s="225"/>
      <c r="T714" s="226"/>
      <c r="U714" s="10"/>
      <c r="V714" s="10"/>
      <c r="W714" s="10"/>
      <c r="X714" s="10"/>
      <c r="Y714" s="10"/>
      <c r="Z714" s="10"/>
      <c r="AA714" s="10"/>
      <c r="AB714" s="10"/>
      <c r="AC714" s="10"/>
      <c r="AD714" s="10"/>
      <c r="AE714" s="10"/>
      <c r="AT714" s="227" t="s">
        <v>199</v>
      </c>
      <c r="AU714" s="227" t="s">
        <v>85</v>
      </c>
      <c r="AV714" s="10" t="s">
        <v>83</v>
      </c>
      <c r="AW714" s="10" t="s">
        <v>32</v>
      </c>
      <c r="AX714" s="10" t="s">
        <v>76</v>
      </c>
      <c r="AY714" s="227" t="s">
        <v>195</v>
      </c>
    </row>
    <row r="715" s="11" customFormat="1">
      <c r="A715" s="11"/>
      <c r="B715" s="228"/>
      <c r="C715" s="229"/>
      <c r="D715" s="213" t="s">
        <v>199</v>
      </c>
      <c r="E715" s="230" t="s">
        <v>1</v>
      </c>
      <c r="F715" s="231" t="s">
        <v>4796</v>
      </c>
      <c r="G715" s="229"/>
      <c r="H715" s="232">
        <v>5.4400000000000004</v>
      </c>
      <c r="I715" s="233"/>
      <c r="J715" s="229"/>
      <c r="K715" s="229"/>
      <c r="L715" s="234"/>
      <c r="M715" s="235"/>
      <c r="N715" s="236"/>
      <c r="O715" s="236"/>
      <c r="P715" s="236"/>
      <c r="Q715" s="236"/>
      <c r="R715" s="236"/>
      <c r="S715" s="236"/>
      <c r="T715" s="237"/>
      <c r="U715" s="11"/>
      <c r="V715" s="11"/>
      <c r="W715" s="11"/>
      <c r="X715" s="11"/>
      <c r="Y715" s="11"/>
      <c r="Z715" s="11"/>
      <c r="AA715" s="11"/>
      <c r="AB715" s="11"/>
      <c r="AC715" s="11"/>
      <c r="AD715" s="11"/>
      <c r="AE715" s="11"/>
      <c r="AT715" s="238" t="s">
        <v>199</v>
      </c>
      <c r="AU715" s="238" t="s">
        <v>85</v>
      </c>
      <c r="AV715" s="11" t="s">
        <v>85</v>
      </c>
      <c r="AW715" s="11" t="s">
        <v>32</v>
      </c>
      <c r="AX715" s="11" t="s">
        <v>76</v>
      </c>
      <c r="AY715" s="238" t="s">
        <v>195</v>
      </c>
    </row>
    <row r="716" s="15" customFormat="1">
      <c r="A716" s="15"/>
      <c r="B716" s="287"/>
      <c r="C716" s="288"/>
      <c r="D716" s="213" t="s">
        <v>199</v>
      </c>
      <c r="E716" s="289" t="s">
        <v>1</v>
      </c>
      <c r="F716" s="290" t="s">
        <v>1422</v>
      </c>
      <c r="G716" s="288"/>
      <c r="H716" s="291">
        <v>309.75999999999999</v>
      </c>
      <c r="I716" s="292"/>
      <c r="J716" s="288"/>
      <c r="K716" s="288"/>
      <c r="L716" s="293"/>
      <c r="M716" s="294"/>
      <c r="N716" s="295"/>
      <c r="O716" s="295"/>
      <c r="P716" s="295"/>
      <c r="Q716" s="295"/>
      <c r="R716" s="295"/>
      <c r="S716" s="295"/>
      <c r="T716" s="296"/>
      <c r="U716" s="15"/>
      <c r="V716" s="15"/>
      <c r="W716" s="15"/>
      <c r="X716" s="15"/>
      <c r="Y716" s="15"/>
      <c r="Z716" s="15"/>
      <c r="AA716" s="15"/>
      <c r="AB716" s="15"/>
      <c r="AC716" s="15"/>
      <c r="AD716" s="15"/>
      <c r="AE716" s="15"/>
      <c r="AT716" s="297" t="s">
        <v>199</v>
      </c>
      <c r="AU716" s="297" t="s">
        <v>85</v>
      </c>
      <c r="AV716" s="15" t="s">
        <v>234</v>
      </c>
      <c r="AW716" s="15" t="s">
        <v>32</v>
      </c>
      <c r="AX716" s="15" t="s">
        <v>83</v>
      </c>
      <c r="AY716" s="297" t="s">
        <v>195</v>
      </c>
    </row>
    <row r="717" s="2" customFormat="1" ht="24.15" customHeight="1">
      <c r="A717" s="39"/>
      <c r="B717" s="40"/>
      <c r="C717" s="200" t="s">
        <v>531</v>
      </c>
      <c r="D717" s="200" t="s">
        <v>191</v>
      </c>
      <c r="E717" s="201" t="s">
        <v>5003</v>
      </c>
      <c r="F717" s="202" t="s">
        <v>5004</v>
      </c>
      <c r="G717" s="203" t="s">
        <v>1411</v>
      </c>
      <c r="H717" s="204">
        <v>2.6400000000000001</v>
      </c>
      <c r="I717" s="205"/>
      <c r="J717" s="206">
        <f>ROUND(I717*H717,2)</f>
        <v>0</v>
      </c>
      <c r="K717" s="202" t="s">
        <v>1</v>
      </c>
      <c r="L717" s="45"/>
      <c r="M717" s="207" t="s">
        <v>1</v>
      </c>
      <c r="N717" s="208" t="s">
        <v>41</v>
      </c>
      <c r="O717" s="92"/>
      <c r="P717" s="209">
        <f>O717*H717</f>
        <v>0</v>
      </c>
      <c r="Q717" s="209">
        <v>0</v>
      </c>
      <c r="R717" s="209">
        <f>Q717*H717</f>
        <v>0</v>
      </c>
      <c r="S717" s="209">
        <v>0</v>
      </c>
      <c r="T717" s="210">
        <f>S717*H717</f>
        <v>0</v>
      </c>
      <c r="U717" s="39"/>
      <c r="V717" s="39"/>
      <c r="W717" s="39"/>
      <c r="X717" s="39"/>
      <c r="Y717" s="39"/>
      <c r="Z717" s="39"/>
      <c r="AA717" s="39"/>
      <c r="AB717" s="39"/>
      <c r="AC717" s="39"/>
      <c r="AD717" s="39"/>
      <c r="AE717" s="39"/>
      <c r="AR717" s="211" t="s">
        <v>234</v>
      </c>
      <c r="AT717" s="211" t="s">
        <v>191</v>
      </c>
      <c r="AU717" s="211" t="s">
        <v>85</v>
      </c>
      <c r="AY717" s="18" t="s">
        <v>195</v>
      </c>
      <c r="BE717" s="212">
        <f>IF(N717="základní",J717,0)</f>
        <v>0</v>
      </c>
      <c r="BF717" s="212">
        <f>IF(N717="snížená",J717,0)</f>
        <v>0</v>
      </c>
      <c r="BG717" s="212">
        <f>IF(N717="zákl. přenesená",J717,0)</f>
        <v>0</v>
      </c>
      <c r="BH717" s="212">
        <f>IF(N717="sníž. přenesená",J717,0)</f>
        <v>0</v>
      </c>
      <c r="BI717" s="212">
        <f>IF(N717="nulová",J717,0)</f>
        <v>0</v>
      </c>
      <c r="BJ717" s="18" t="s">
        <v>83</v>
      </c>
      <c r="BK717" s="212">
        <f>ROUND(I717*H717,2)</f>
        <v>0</v>
      </c>
      <c r="BL717" s="18" t="s">
        <v>234</v>
      </c>
      <c r="BM717" s="211" t="s">
        <v>5005</v>
      </c>
    </row>
    <row r="718" s="10" customFormat="1">
      <c r="A718" s="10"/>
      <c r="B718" s="218"/>
      <c r="C718" s="219"/>
      <c r="D718" s="213" t="s">
        <v>199</v>
      </c>
      <c r="E718" s="220" t="s">
        <v>1</v>
      </c>
      <c r="F718" s="221" t="s">
        <v>4737</v>
      </c>
      <c r="G718" s="219"/>
      <c r="H718" s="220" t="s">
        <v>1</v>
      </c>
      <c r="I718" s="222"/>
      <c r="J718" s="219"/>
      <c r="K718" s="219"/>
      <c r="L718" s="223"/>
      <c r="M718" s="224"/>
      <c r="N718" s="225"/>
      <c r="O718" s="225"/>
      <c r="P718" s="225"/>
      <c r="Q718" s="225"/>
      <c r="R718" s="225"/>
      <c r="S718" s="225"/>
      <c r="T718" s="226"/>
      <c r="U718" s="10"/>
      <c r="V718" s="10"/>
      <c r="W718" s="10"/>
      <c r="X718" s="10"/>
      <c r="Y718" s="10"/>
      <c r="Z718" s="10"/>
      <c r="AA718" s="10"/>
      <c r="AB718" s="10"/>
      <c r="AC718" s="10"/>
      <c r="AD718" s="10"/>
      <c r="AE718" s="10"/>
      <c r="AT718" s="227" t="s">
        <v>199</v>
      </c>
      <c r="AU718" s="227" t="s">
        <v>85</v>
      </c>
      <c r="AV718" s="10" t="s">
        <v>83</v>
      </c>
      <c r="AW718" s="10" t="s">
        <v>32</v>
      </c>
      <c r="AX718" s="10" t="s">
        <v>76</v>
      </c>
      <c r="AY718" s="227" t="s">
        <v>195</v>
      </c>
    </row>
    <row r="719" s="10" customFormat="1">
      <c r="A719" s="10"/>
      <c r="B719" s="218"/>
      <c r="C719" s="219"/>
      <c r="D719" s="213" t="s">
        <v>199</v>
      </c>
      <c r="E719" s="220" t="s">
        <v>1</v>
      </c>
      <c r="F719" s="221" t="s">
        <v>4789</v>
      </c>
      <c r="G719" s="219"/>
      <c r="H719" s="220" t="s">
        <v>1</v>
      </c>
      <c r="I719" s="222"/>
      <c r="J719" s="219"/>
      <c r="K719" s="219"/>
      <c r="L719" s="223"/>
      <c r="M719" s="224"/>
      <c r="N719" s="225"/>
      <c r="O719" s="225"/>
      <c r="P719" s="225"/>
      <c r="Q719" s="225"/>
      <c r="R719" s="225"/>
      <c r="S719" s="225"/>
      <c r="T719" s="226"/>
      <c r="U719" s="10"/>
      <c r="V719" s="10"/>
      <c r="W719" s="10"/>
      <c r="X719" s="10"/>
      <c r="Y719" s="10"/>
      <c r="Z719" s="10"/>
      <c r="AA719" s="10"/>
      <c r="AB719" s="10"/>
      <c r="AC719" s="10"/>
      <c r="AD719" s="10"/>
      <c r="AE719" s="10"/>
      <c r="AT719" s="227" t="s">
        <v>199</v>
      </c>
      <c r="AU719" s="227" t="s">
        <v>85</v>
      </c>
      <c r="AV719" s="10" t="s">
        <v>83</v>
      </c>
      <c r="AW719" s="10" t="s">
        <v>32</v>
      </c>
      <c r="AX719" s="10" t="s">
        <v>76</v>
      </c>
      <c r="AY719" s="227" t="s">
        <v>195</v>
      </c>
    </row>
    <row r="720" s="10" customFormat="1">
      <c r="A720" s="10"/>
      <c r="B720" s="218"/>
      <c r="C720" s="219"/>
      <c r="D720" s="213" t="s">
        <v>199</v>
      </c>
      <c r="E720" s="220" t="s">
        <v>1</v>
      </c>
      <c r="F720" s="221" t="s">
        <v>3943</v>
      </c>
      <c r="G720" s="219"/>
      <c r="H720" s="220" t="s">
        <v>1</v>
      </c>
      <c r="I720" s="222"/>
      <c r="J720" s="219"/>
      <c r="K720" s="219"/>
      <c r="L720" s="223"/>
      <c r="M720" s="224"/>
      <c r="N720" s="225"/>
      <c r="O720" s="225"/>
      <c r="P720" s="225"/>
      <c r="Q720" s="225"/>
      <c r="R720" s="225"/>
      <c r="S720" s="225"/>
      <c r="T720" s="226"/>
      <c r="U720" s="10"/>
      <c r="V720" s="10"/>
      <c r="W720" s="10"/>
      <c r="X720" s="10"/>
      <c r="Y720" s="10"/>
      <c r="Z720" s="10"/>
      <c r="AA720" s="10"/>
      <c r="AB720" s="10"/>
      <c r="AC720" s="10"/>
      <c r="AD720" s="10"/>
      <c r="AE720" s="10"/>
      <c r="AT720" s="227" t="s">
        <v>199</v>
      </c>
      <c r="AU720" s="227" t="s">
        <v>85</v>
      </c>
      <c r="AV720" s="10" t="s">
        <v>83</v>
      </c>
      <c r="AW720" s="10" t="s">
        <v>32</v>
      </c>
      <c r="AX720" s="10" t="s">
        <v>76</v>
      </c>
      <c r="AY720" s="227" t="s">
        <v>195</v>
      </c>
    </row>
    <row r="721" s="11" customFormat="1">
      <c r="A721" s="11"/>
      <c r="B721" s="228"/>
      <c r="C721" s="229"/>
      <c r="D721" s="213" t="s">
        <v>199</v>
      </c>
      <c r="E721" s="230" t="s">
        <v>1</v>
      </c>
      <c r="F721" s="231" t="s">
        <v>4790</v>
      </c>
      <c r="G721" s="229"/>
      <c r="H721" s="232">
        <v>2.6400000000000001</v>
      </c>
      <c r="I721" s="233"/>
      <c r="J721" s="229"/>
      <c r="K721" s="229"/>
      <c r="L721" s="234"/>
      <c r="M721" s="235"/>
      <c r="N721" s="236"/>
      <c r="O721" s="236"/>
      <c r="P721" s="236"/>
      <c r="Q721" s="236"/>
      <c r="R721" s="236"/>
      <c r="S721" s="236"/>
      <c r="T721" s="237"/>
      <c r="U721" s="11"/>
      <c r="V721" s="11"/>
      <c r="W721" s="11"/>
      <c r="X721" s="11"/>
      <c r="Y721" s="11"/>
      <c r="Z721" s="11"/>
      <c r="AA721" s="11"/>
      <c r="AB721" s="11"/>
      <c r="AC721" s="11"/>
      <c r="AD721" s="11"/>
      <c r="AE721" s="11"/>
      <c r="AT721" s="238" t="s">
        <v>199</v>
      </c>
      <c r="AU721" s="238" t="s">
        <v>85</v>
      </c>
      <c r="AV721" s="11" t="s">
        <v>85</v>
      </c>
      <c r="AW721" s="11" t="s">
        <v>32</v>
      </c>
      <c r="AX721" s="11" t="s">
        <v>76</v>
      </c>
      <c r="AY721" s="238" t="s">
        <v>195</v>
      </c>
    </row>
    <row r="722" s="15" customFormat="1">
      <c r="A722" s="15"/>
      <c r="B722" s="287"/>
      <c r="C722" s="288"/>
      <c r="D722" s="213" t="s">
        <v>199</v>
      </c>
      <c r="E722" s="289" t="s">
        <v>1</v>
      </c>
      <c r="F722" s="290" t="s">
        <v>1422</v>
      </c>
      <c r="G722" s="288"/>
      <c r="H722" s="291">
        <v>2.6400000000000001</v>
      </c>
      <c r="I722" s="292"/>
      <c r="J722" s="288"/>
      <c r="K722" s="288"/>
      <c r="L722" s="293"/>
      <c r="M722" s="294"/>
      <c r="N722" s="295"/>
      <c r="O722" s="295"/>
      <c r="P722" s="295"/>
      <c r="Q722" s="295"/>
      <c r="R722" s="295"/>
      <c r="S722" s="295"/>
      <c r="T722" s="296"/>
      <c r="U722" s="15"/>
      <c r="V722" s="15"/>
      <c r="W722" s="15"/>
      <c r="X722" s="15"/>
      <c r="Y722" s="15"/>
      <c r="Z722" s="15"/>
      <c r="AA722" s="15"/>
      <c r="AB722" s="15"/>
      <c r="AC722" s="15"/>
      <c r="AD722" s="15"/>
      <c r="AE722" s="15"/>
      <c r="AT722" s="297" t="s">
        <v>199</v>
      </c>
      <c r="AU722" s="297" t="s">
        <v>85</v>
      </c>
      <c r="AV722" s="15" t="s">
        <v>234</v>
      </c>
      <c r="AW722" s="15" t="s">
        <v>32</v>
      </c>
      <c r="AX722" s="15" t="s">
        <v>83</v>
      </c>
      <c r="AY722" s="297" t="s">
        <v>195</v>
      </c>
    </row>
    <row r="723" s="2" customFormat="1" ht="24.15" customHeight="1">
      <c r="A723" s="39"/>
      <c r="B723" s="40"/>
      <c r="C723" s="200" t="s">
        <v>535</v>
      </c>
      <c r="D723" s="200" t="s">
        <v>191</v>
      </c>
      <c r="E723" s="201" t="s">
        <v>4327</v>
      </c>
      <c r="F723" s="202" t="s">
        <v>4328</v>
      </c>
      <c r="G723" s="203" t="s">
        <v>1411</v>
      </c>
      <c r="H723" s="204">
        <v>232.31999999999999</v>
      </c>
      <c r="I723" s="205"/>
      <c r="J723" s="206">
        <f>ROUND(I723*H723,2)</f>
        <v>0</v>
      </c>
      <c r="K723" s="202" t="s">
        <v>1412</v>
      </c>
      <c r="L723" s="45"/>
      <c r="M723" s="207" t="s">
        <v>1</v>
      </c>
      <c r="N723" s="208" t="s">
        <v>41</v>
      </c>
      <c r="O723" s="92"/>
      <c r="P723" s="209">
        <f>O723*H723</f>
        <v>0</v>
      </c>
      <c r="Q723" s="209">
        <v>0</v>
      </c>
      <c r="R723" s="209">
        <f>Q723*H723</f>
        <v>0</v>
      </c>
      <c r="S723" s="209">
        <v>0</v>
      </c>
      <c r="T723" s="210">
        <f>S723*H723</f>
        <v>0</v>
      </c>
      <c r="U723" s="39"/>
      <c r="V723" s="39"/>
      <c r="W723" s="39"/>
      <c r="X723" s="39"/>
      <c r="Y723" s="39"/>
      <c r="Z723" s="39"/>
      <c r="AA723" s="39"/>
      <c r="AB723" s="39"/>
      <c r="AC723" s="39"/>
      <c r="AD723" s="39"/>
      <c r="AE723" s="39"/>
      <c r="AR723" s="211" t="s">
        <v>234</v>
      </c>
      <c r="AT723" s="211" t="s">
        <v>191</v>
      </c>
      <c r="AU723" s="211" t="s">
        <v>85</v>
      </c>
      <c r="AY723" s="18" t="s">
        <v>195</v>
      </c>
      <c r="BE723" s="212">
        <f>IF(N723="základní",J723,0)</f>
        <v>0</v>
      </c>
      <c r="BF723" s="212">
        <f>IF(N723="snížená",J723,0)</f>
        <v>0</v>
      </c>
      <c r="BG723" s="212">
        <f>IF(N723="zákl. přenesená",J723,0)</f>
        <v>0</v>
      </c>
      <c r="BH723" s="212">
        <f>IF(N723="sníž. přenesená",J723,0)</f>
        <v>0</v>
      </c>
      <c r="BI723" s="212">
        <f>IF(N723="nulová",J723,0)</f>
        <v>0</v>
      </c>
      <c r="BJ723" s="18" t="s">
        <v>83</v>
      </c>
      <c r="BK723" s="212">
        <f>ROUND(I723*H723,2)</f>
        <v>0</v>
      </c>
      <c r="BL723" s="18" t="s">
        <v>234</v>
      </c>
      <c r="BM723" s="211" t="s">
        <v>5006</v>
      </c>
    </row>
    <row r="724" s="10" customFormat="1">
      <c r="A724" s="10"/>
      <c r="B724" s="218"/>
      <c r="C724" s="219"/>
      <c r="D724" s="213" t="s">
        <v>199</v>
      </c>
      <c r="E724" s="220" t="s">
        <v>1</v>
      </c>
      <c r="F724" s="221" t="s">
        <v>4737</v>
      </c>
      <c r="G724" s="219"/>
      <c r="H724" s="220" t="s">
        <v>1</v>
      </c>
      <c r="I724" s="222"/>
      <c r="J724" s="219"/>
      <c r="K724" s="219"/>
      <c r="L724" s="223"/>
      <c r="M724" s="224"/>
      <c r="N724" s="225"/>
      <c r="O724" s="225"/>
      <c r="P724" s="225"/>
      <c r="Q724" s="225"/>
      <c r="R724" s="225"/>
      <c r="S724" s="225"/>
      <c r="T724" s="226"/>
      <c r="U724" s="10"/>
      <c r="V724" s="10"/>
      <c r="W724" s="10"/>
      <c r="X724" s="10"/>
      <c r="Y724" s="10"/>
      <c r="Z724" s="10"/>
      <c r="AA724" s="10"/>
      <c r="AB724" s="10"/>
      <c r="AC724" s="10"/>
      <c r="AD724" s="10"/>
      <c r="AE724" s="10"/>
      <c r="AT724" s="227" t="s">
        <v>199</v>
      </c>
      <c r="AU724" s="227" t="s">
        <v>85</v>
      </c>
      <c r="AV724" s="10" t="s">
        <v>83</v>
      </c>
      <c r="AW724" s="10" t="s">
        <v>32</v>
      </c>
      <c r="AX724" s="10" t="s">
        <v>76</v>
      </c>
      <c r="AY724" s="227" t="s">
        <v>195</v>
      </c>
    </row>
    <row r="725" s="10" customFormat="1">
      <c r="A725" s="10"/>
      <c r="B725" s="218"/>
      <c r="C725" s="219"/>
      <c r="D725" s="213" t="s">
        <v>199</v>
      </c>
      <c r="E725" s="220" t="s">
        <v>1</v>
      </c>
      <c r="F725" s="221" t="s">
        <v>4752</v>
      </c>
      <c r="G725" s="219"/>
      <c r="H725" s="220" t="s">
        <v>1</v>
      </c>
      <c r="I725" s="222"/>
      <c r="J725" s="219"/>
      <c r="K725" s="219"/>
      <c r="L725" s="223"/>
      <c r="M725" s="224"/>
      <c r="N725" s="225"/>
      <c r="O725" s="225"/>
      <c r="P725" s="225"/>
      <c r="Q725" s="225"/>
      <c r="R725" s="225"/>
      <c r="S725" s="225"/>
      <c r="T725" s="226"/>
      <c r="U725" s="10"/>
      <c r="V725" s="10"/>
      <c r="W725" s="10"/>
      <c r="X725" s="10"/>
      <c r="Y725" s="10"/>
      <c r="Z725" s="10"/>
      <c r="AA725" s="10"/>
      <c r="AB725" s="10"/>
      <c r="AC725" s="10"/>
      <c r="AD725" s="10"/>
      <c r="AE725" s="10"/>
      <c r="AT725" s="227" t="s">
        <v>199</v>
      </c>
      <c r="AU725" s="227" t="s">
        <v>85</v>
      </c>
      <c r="AV725" s="10" t="s">
        <v>83</v>
      </c>
      <c r="AW725" s="10" t="s">
        <v>32</v>
      </c>
      <c r="AX725" s="10" t="s">
        <v>76</v>
      </c>
      <c r="AY725" s="227" t="s">
        <v>195</v>
      </c>
    </row>
    <row r="726" s="10" customFormat="1">
      <c r="A726" s="10"/>
      <c r="B726" s="218"/>
      <c r="C726" s="219"/>
      <c r="D726" s="213" t="s">
        <v>199</v>
      </c>
      <c r="E726" s="220" t="s">
        <v>1</v>
      </c>
      <c r="F726" s="221" t="s">
        <v>4294</v>
      </c>
      <c r="G726" s="219"/>
      <c r="H726" s="220" t="s">
        <v>1</v>
      </c>
      <c r="I726" s="222"/>
      <c r="J726" s="219"/>
      <c r="K726" s="219"/>
      <c r="L726" s="223"/>
      <c r="M726" s="224"/>
      <c r="N726" s="225"/>
      <c r="O726" s="225"/>
      <c r="P726" s="225"/>
      <c r="Q726" s="225"/>
      <c r="R726" s="225"/>
      <c r="S726" s="225"/>
      <c r="T726" s="226"/>
      <c r="U726" s="10"/>
      <c r="V726" s="10"/>
      <c r="W726" s="10"/>
      <c r="X726" s="10"/>
      <c r="Y726" s="10"/>
      <c r="Z726" s="10"/>
      <c r="AA726" s="10"/>
      <c r="AB726" s="10"/>
      <c r="AC726" s="10"/>
      <c r="AD726" s="10"/>
      <c r="AE726" s="10"/>
      <c r="AT726" s="227" t="s">
        <v>199</v>
      </c>
      <c r="AU726" s="227" t="s">
        <v>85</v>
      </c>
      <c r="AV726" s="10" t="s">
        <v>83</v>
      </c>
      <c r="AW726" s="10" t="s">
        <v>32</v>
      </c>
      <c r="AX726" s="10" t="s">
        <v>76</v>
      </c>
      <c r="AY726" s="227" t="s">
        <v>195</v>
      </c>
    </row>
    <row r="727" s="11" customFormat="1">
      <c r="A727" s="11"/>
      <c r="B727" s="228"/>
      <c r="C727" s="229"/>
      <c r="D727" s="213" t="s">
        <v>199</v>
      </c>
      <c r="E727" s="230" t="s">
        <v>1</v>
      </c>
      <c r="F727" s="231" t="s">
        <v>4782</v>
      </c>
      <c r="G727" s="229"/>
      <c r="H727" s="232">
        <v>228.24000000000001</v>
      </c>
      <c r="I727" s="233"/>
      <c r="J727" s="229"/>
      <c r="K727" s="229"/>
      <c r="L727" s="234"/>
      <c r="M727" s="235"/>
      <c r="N727" s="236"/>
      <c r="O727" s="236"/>
      <c r="P727" s="236"/>
      <c r="Q727" s="236"/>
      <c r="R727" s="236"/>
      <c r="S727" s="236"/>
      <c r="T727" s="237"/>
      <c r="U727" s="11"/>
      <c r="V727" s="11"/>
      <c r="W727" s="11"/>
      <c r="X727" s="11"/>
      <c r="Y727" s="11"/>
      <c r="Z727" s="11"/>
      <c r="AA727" s="11"/>
      <c r="AB727" s="11"/>
      <c r="AC727" s="11"/>
      <c r="AD727" s="11"/>
      <c r="AE727" s="11"/>
      <c r="AT727" s="238" t="s">
        <v>199</v>
      </c>
      <c r="AU727" s="238" t="s">
        <v>85</v>
      </c>
      <c r="AV727" s="11" t="s">
        <v>85</v>
      </c>
      <c r="AW727" s="11" t="s">
        <v>32</v>
      </c>
      <c r="AX727" s="11" t="s">
        <v>76</v>
      </c>
      <c r="AY727" s="238" t="s">
        <v>195</v>
      </c>
    </row>
    <row r="728" s="10" customFormat="1">
      <c r="A728" s="10"/>
      <c r="B728" s="218"/>
      <c r="C728" s="219"/>
      <c r="D728" s="213" t="s">
        <v>199</v>
      </c>
      <c r="E728" s="220" t="s">
        <v>1</v>
      </c>
      <c r="F728" s="221" t="s">
        <v>4754</v>
      </c>
      <c r="G728" s="219"/>
      <c r="H728" s="220" t="s">
        <v>1</v>
      </c>
      <c r="I728" s="222"/>
      <c r="J728" s="219"/>
      <c r="K728" s="219"/>
      <c r="L728" s="223"/>
      <c r="M728" s="224"/>
      <c r="N728" s="225"/>
      <c r="O728" s="225"/>
      <c r="P728" s="225"/>
      <c r="Q728" s="225"/>
      <c r="R728" s="225"/>
      <c r="S728" s="225"/>
      <c r="T728" s="226"/>
      <c r="U728" s="10"/>
      <c r="V728" s="10"/>
      <c r="W728" s="10"/>
      <c r="X728" s="10"/>
      <c r="Y728" s="10"/>
      <c r="Z728" s="10"/>
      <c r="AA728" s="10"/>
      <c r="AB728" s="10"/>
      <c r="AC728" s="10"/>
      <c r="AD728" s="10"/>
      <c r="AE728" s="10"/>
      <c r="AT728" s="227" t="s">
        <v>199</v>
      </c>
      <c r="AU728" s="227" t="s">
        <v>85</v>
      </c>
      <c r="AV728" s="10" t="s">
        <v>83</v>
      </c>
      <c r="AW728" s="10" t="s">
        <v>32</v>
      </c>
      <c r="AX728" s="10" t="s">
        <v>76</v>
      </c>
      <c r="AY728" s="227" t="s">
        <v>195</v>
      </c>
    </row>
    <row r="729" s="10" customFormat="1">
      <c r="A729" s="10"/>
      <c r="B729" s="218"/>
      <c r="C729" s="219"/>
      <c r="D729" s="213" t="s">
        <v>199</v>
      </c>
      <c r="E729" s="220" t="s">
        <v>1</v>
      </c>
      <c r="F729" s="221" t="s">
        <v>4294</v>
      </c>
      <c r="G729" s="219"/>
      <c r="H729" s="220" t="s">
        <v>1</v>
      </c>
      <c r="I729" s="222"/>
      <c r="J729" s="219"/>
      <c r="K729" s="219"/>
      <c r="L729" s="223"/>
      <c r="M729" s="224"/>
      <c r="N729" s="225"/>
      <c r="O729" s="225"/>
      <c r="P729" s="225"/>
      <c r="Q729" s="225"/>
      <c r="R729" s="225"/>
      <c r="S729" s="225"/>
      <c r="T729" s="226"/>
      <c r="U729" s="10"/>
      <c r="V729" s="10"/>
      <c r="W729" s="10"/>
      <c r="X729" s="10"/>
      <c r="Y729" s="10"/>
      <c r="Z729" s="10"/>
      <c r="AA729" s="10"/>
      <c r="AB729" s="10"/>
      <c r="AC729" s="10"/>
      <c r="AD729" s="10"/>
      <c r="AE729" s="10"/>
      <c r="AT729" s="227" t="s">
        <v>199</v>
      </c>
      <c r="AU729" s="227" t="s">
        <v>85</v>
      </c>
      <c r="AV729" s="10" t="s">
        <v>83</v>
      </c>
      <c r="AW729" s="10" t="s">
        <v>32</v>
      </c>
      <c r="AX729" s="10" t="s">
        <v>76</v>
      </c>
      <c r="AY729" s="227" t="s">
        <v>195</v>
      </c>
    </row>
    <row r="730" s="11" customFormat="1">
      <c r="A730" s="11"/>
      <c r="B730" s="228"/>
      <c r="C730" s="229"/>
      <c r="D730" s="213" t="s">
        <v>199</v>
      </c>
      <c r="E730" s="230" t="s">
        <v>1</v>
      </c>
      <c r="F730" s="231" t="s">
        <v>4783</v>
      </c>
      <c r="G730" s="229"/>
      <c r="H730" s="232">
        <v>4.0800000000000001</v>
      </c>
      <c r="I730" s="233"/>
      <c r="J730" s="229"/>
      <c r="K730" s="229"/>
      <c r="L730" s="234"/>
      <c r="M730" s="235"/>
      <c r="N730" s="236"/>
      <c r="O730" s="236"/>
      <c r="P730" s="236"/>
      <c r="Q730" s="236"/>
      <c r="R730" s="236"/>
      <c r="S730" s="236"/>
      <c r="T730" s="237"/>
      <c r="U730" s="11"/>
      <c r="V730" s="11"/>
      <c r="W730" s="11"/>
      <c r="X730" s="11"/>
      <c r="Y730" s="11"/>
      <c r="Z730" s="11"/>
      <c r="AA730" s="11"/>
      <c r="AB730" s="11"/>
      <c r="AC730" s="11"/>
      <c r="AD730" s="11"/>
      <c r="AE730" s="11"/>
      <c r="AT730" s="238" t="s">
        <v>199</v>
      </c>
      <c r="AU730" s="238" t="s">
        <v>85</v>
      </c>
      <c r="AV730" s="11" t="s">
        <v>85</v>
      </c>
      <c r="AW730" s="11" t="s">
        <v>32</v>
      </c>
      <c r="AX730" s="11" t="s">
        <v>76</v>
      </c>
      <c r="AY730" s="238" t="s">
        <v>195</v>
      </c>
    </row>
    <row r="731" s="15" customFormat="1">
      <c r="A731" s="15"/>
      <c r="B731" s="287"/>
      <c r="C731" s="288"/>
      <c r="D731" s="213" t="s">
        <v>199</v>
      </c>
      <c r="E731" s="289" t="s">
        <v>1</v>
      </c>
      <c r="F731" s="290" t="s">
        <v>1422</v>
      </c>
      <c r="G731" s="288"/>
      <c r="H731" s="291">
        <v>232.31999999999999</v>
      </c>
      <c r="I731" s="292"/>
      <c r="J731" s="288"/>
      <c r="K731" s="288"/>
      <c r="L731" s="293"/>
      <c r="M731" s="294"/>
      <c r="N731" s="295"/>
      <c r="O731" s="295"/>
      <c r="P731" s="295"/>
      <c r="Q731" s="295"/>
      <c r="R731" s="295"/>
      <c r="S731" s="295"/>
      <c r="T731" s="296"/>
      <c r="U731" s="15"/>
      <c r="V731" s="15"/>
      <c r="W731" s="15"/>
      <c r="X731" s="15"/>
      <c r="Y731" s="15"/>
      <c r="Z731" s="15"/>
      <c r="AA731" s="15"/>
      <c r="AB731" s="15"/>
      <c r="AC731" s="15"/>
      <c r="AD731" s="15"/>
      <c r="AE731" s="15"/>
      <c r="AT731" s="297" t="s">
        <v>199</v>
      </c>
      <c r="AU731" s="297" t="s">
        <v>85</v>
      </c>
      <c r="AV731" s="15" t="s">
        <v>234</v>
      </c>
      <c r="AW731" s="15" t="s">
        <v>32</v>
      </c>
      <c r="AX731" s="15" t="s">
        <v>83</v>
      </c>
      <c r="AY731" s="297" t="s">
        <v>195</v>
      </c>
    </row>
    <row r="732" s="2" customFormat="1" ht="33" customHeight="1">
      <c r="A732" s="39"/>
      <c r="B732" s="40"/>
      <c r="C732" s="200" t="s">
        <v>539</v>
      </c>
      <c r="D732" s="200" t="s">
        <v>191</v>
      </c>
      <c r="E732" s="201" t="s">
        <v>4332</v>
      </c>
      <c r="F732" s="202" t="s">
        <v>4333</v>
      </c>
      <c r="G732" s="203" t="s">
        <v>1411</v>
      </c>
      <c r="H732" s="204">
        <v>181.93000000000001</v>
      </c>
      <c r="I732" s="205"/>
      <c r="J732" s="206">
        <f>ROUND(I732*H732,2)</f>
        <v>0</v>
      </c>
      <c r="K732" s="202" t="s">
        <v>1</v>
      </c>
      <c r="L732" s="45"/>
      <c r="M732" s="207" t="s">
        <v>1</v>
      </c>
      <c r="N732" s="208" t="s">
        <v>41</v>
      </c>
      <c r="O732" s="92"/>
      <c r="P732" s="209">
        <f>O732*H732</f>
        <v>0</v>
      </c>
      <c r="Q732" s="209">
        <v>0</v>
      </c>
      <c r="R732" s="209">
        <f>Q732*H732</f>
        <v>0</v>
      </c>
      <c r="S732" s="209">
        <v>0</v>
      </c>
      <c r="T732" s="210">
        <f>S732*H732</f>
        <v>0</v>
      </c>
      <c r="U732" s="39"/>
      <c r="V732" s="39"/>
      <c r="W732" s="39"/>
      <c r="X732" s="39"/>
      <c r="Y732" s="39"/>
      <c r="Z732" s="39"/>
      <c r="AA732" s="39"/>
      <c r="AB732" s="39"/>
      <c r="AC732" s="39"/>
      <c r="AD732" s="39"/>
      <c r="AE732" s="39"/>
      <c r="AR732" s="211" t="s">
        <v>234</v>
      </c>
      <c r="AT732" s="211" t="s">
        <v>191</v>
      </c>
      <c r="AU732" s="211" t="s">
        <v>85</v>
      </c>
      <c r="AY732" s="18" t="s">
        <v>195</v>
      </c>
      <c r="BE732" s="212">
        <f>IF(N732="základní",J732,0)</f>
        <v>0</v>
      </c>
      <c r="BF732" s="212">
        <f>IF(N732="snížená",J732,0)</f>
        <v>0</v>
      </c>
      <c r="BG732" s="212">
        <f>IF(N732="zákl. přenesená",J732,0)</f>
        <v>0</v>
      </c>
      <c r="BH732" s="212">
        <f>IF(N732="sníž. přenesená",J732,0)</f>
        <v>0</v>
      </c>
      <c r="BI732" s="212">
        <f>IF(N732="nulová",J732,0)</f>
        <v>0</v>
      </c>
      <c r="BJ732" s="18" t="s">
        <v>83</v>
      </c>
      <c r="BK732" s="212">
        <f>ROUND(I732*H732,2)</f>
        <v>0</v>
      </c>
      <c r="BL732" s="18" t="s">
        <v>234</v>
      </c>
      <c r="BM732" s="211" t="s">
        <v>5007</v>
      </c>
    </row>
    <row r="733" s="10" customFormat="1">
      <c r="A733" s="10"/>
      <c r="B733" s="218"/>
      <c r="C733" s="219"/>
      <c r="D733" s="213" t="s">
        <v>199</v>
      </c>
      <c r="E733" s="220" t="s">
        <v>1</v>
      </c>
      <c r="F733" s="221" t="s">
        <v>4737</v>
      </c>
      <c r="G733" s="219"/>
      <c r="H733" s="220" t="s">
        <v>1</v>
      </c>
      <c r="I733" s="222"/>
      <c r="J733" s="219"/>
      <c r="K733" s="219"/>
      <c r="L733" s="223"/>
      <c r="M733" s="224"/>
      <c r="N733" s="225"/>
      <c r="O733" s="225"/>
      <c r="P733" s="225"/>
      <c r="Q733" s="225"/>
      <c r="R733" s="225"/>
      <c r="S733" s="225"/>
      <c r="T733" s="226"/>
      <c r="U733" s="10"/>
      <c r="V733" s="10"/>
      <c r="W733" s="10"/>
      <c r="X733" s="10"/>
      <c r="Y733" s="10"/>
      <c r="Z733" s="10"/>
      <c r="AA733" s="10"/>
      <c r="AB733" s="10"/>
      <c r="AC733" s="10"/>
      <c r="AD733" s="10"/>
      <c r="AE733" s="10"/>
      <c r="AT733" s="227" t="s">
        <v>199</v>
      </c>
      <c r="AU733" s="227" t="s">
        <v>85</v>
      </c>
      <c r="AV733" s="10" t="s">
        <v>83</v>
      </c>
      <c r="AW733" s="10" t="s">
        <v>32</v>
      </c>
      <c r="AX733" s="10" t="s">
        <v>76</v>
      </c>
      <c r="AY733" s="227" t="s">
        <v>195</v>
      </c>
    </row>
    <row r="734" s="10" customFormat="1">
      <c r="A734" s="10"/>
      <c r="B734" s="218"/>
      <c r="C734" s="219"/>
      <c r="D734" s="213" t="s">
        <v>199</v>
      </c>
      <c r="E734" s="220" t="s">
        <v>1</v>
      </c>
      <c r="F734" s="221" t="s">
        <v>4759</v>
      </c>
      <c r="G734" s="219"/>
      <c r="H734" s="220" t="s">
        <v>1</v>
      </c>
      <c r="I734" s="222"/>
      <c r="J734" s="219"/>
      <c r="K734" s="219"/>
      <c r="L734" s="223"/>
      <c r="M734" s="224"/>
      <c r="N734" s="225"/>
      <c r="O734" s="225"/>
      <c r="P734" s="225"/>
      <c r="Q734" s="225"/>
      <c r="R734" s="225"/>
      <c r="S734" s="225"/>
      <c r="T734" s="226"/>
      <c r="U734" s="10"/>
      <c r="V734" s="10"/>
      <c r="W734" s="10"/>
      <c r="X734" s="10"/>
      <c r="Y734" s="10"/>
      <c r="Z734" s="10"/>
      <c r="AA734" s="10"/>
      <c r="AB734" s="10"/>
      <c r="AC734" s="10"/>
      <c r="AD734" s="10"/>
      <c r="AE734" s="10"/>
      <c r="AT734" s="227" t="s">
        <v>199</v>
      </c>
      <c r="AU734" s="227" t="s">
        <v>85</v>
      </c>
      <c r="AV734" s="10" t="s">
        <v>83</v>
      </c>
      <c r="AW734" s="10" t="s">
        <v>32</v>
      </c>
      <c r="AX734" s="10" t="s">
        <v>76</v>
      </c>
      <c r="AY734" s="227" t="s">
        <v>195</v>
      </c>
    </row>
    <row r="735" s="10" customFormat="1">
      <c r="A735" s="10"/>
      <c r="B735" s="218"/>
      <c r="C735" s="219"/>
      <c r="D735" s="213" t="s">
        <v>199</v>
      </c>
      <c r="E735" s="220" t="s">
        <v>1</v>
      </c>
      <c r="F735" s="221" t="s">
        <v>4064</v>
      </c>
      <c r="G735" s="219"/>
      <c r="H735" s="220" t="s">
        <v>1</v>
      </c>
      <c r="I735" s="222"/>
      <c r="J735" s="219"/>
      <c r="K735" s="219"/>
      <c r="L735" s="223"/>
      <c r="M735" s="224"/>
      <c r="N735" s="225"/>
      <c r="O735" s="225"/>
      <c r="P735" s="225"/>
      <c r="Q735" s="225"/>
      <c r="R735" s="225"/>
      <c r="S735" s="225"/>
      <c r="T735" s="226"/>
      <c r="U735" s="10"/>
      <c r="V735" s="10"/>
      <c r="W735" s="10"/>
      <c r="X735" s="10"/>
      <c r="Y735" s="10"/>
      <c r="Z735" s="10"/>
      <c r="AA735" s="10"/>
      <c r="AB735" s="10"/>
      <c r="AC735" s="10"/>
      <c r="AD735" s="10"/>
      <c r="AE735" s="10"/>
      <c r="AT735" s="227" t="s">
        <v>199</v>
      </c>
      <c r="AU735" s="227" t="s">
        <v>85</v>
      </c>
      <c r="AV735" s="10" t="s">
        <v>83</v>
      </c>
      <c r="AW735" s="10" t="s">
        <v>32</v>
      </c>
      <c r="AX735" s="10" t="s">
        <v>76</v>
      </c>
      <c r="AY735" s="227" t="s">
        <v>195</v>
      </c>
    </row>
    <row r="736" s="11" customFormat="1">
      <c r="A736" s="11"/>
      <c r="B736" s="228"/>
      <c r="C736" s="229"/>
      <c r="D736" s="213" t="s">
        <v>199</v>
      </c>
      <c r="E736" s="230" t="s">
        <v>1</v>
      </c>
      <c r="F736" s="231" t="s">
        <v>4775</v>
      </c>
      <c r="G736" s="229"/>
      <c r="H736" s="232">
        <v>13.640000000000001</v>
      </c>
      <c r="I736" s="233"/>
      <c r="J736" s="229"/>
      <c r="K736" s="229"/>
      <c r="L736" s="234"/>
      <c r="M736" s="235"/>
      <c r="N736" s="236"/>
      <c r="O736" s="236"/>
      <c r="P736" s="236"/>
      <c r="Q736" s="236"/>
      <c r="R736" s="236"/>
      <c r="S736" s="236"/>
      <c r="T736" s="237"/>
      <c r="U736" s="11"/>
      <c r="V736" s="11"/>
      <c r="W736" s="11"/>
      <c r="X736" s="11"/>
      <c r="Y736" s="11"/>
      <c r="Z736" s="11"/>
      <c r="AA736" s="11"/>
      <c r="AB736" s="11"/>
      <c r="AC736" s="11"/>
      <c r="AD736" s="11"/>
      <c r="AE736" s="11"/>
      <c r="AT736" s="238" t="s">
        <v>199</v>
      </c>
      <c r="AU736" s="238" t="s">
        <v>85</v>
      </c>
      <c r="AV736" s="11" t="s">
        <v>85</v>
      </c>
      <c r="AW736" s="11" t="s">
        <v>32</v>
      </c>
      <c r="AX736" s="11" t="s">
        <v>76</v>
      </c>
      <c r="AY736" s="238" t="s">
        <v>195</v>
      </c>
    </row>
    <row r="737" s="10" customFormat="1">
      <c r="A737" s="10"/>
      <c r="B737" s="218"/>
      <c r="C737" s="219"/>
      <c r="D737" s="213" t="s">
        <v>199</v>
      </c>
      <c r="E737" s="220" t="s">
        <v>1</v>
      </c>
      <c r="F737" s="221" t="s">
        <v>4761</v>
      </c>
      <c r="G737" s="219"/>
      <c r="H737" s="220" t="s">
        <v>1</v>
      </c>
      <c r="I737" s="222"/>
      <c r="J737" s="219"/>
      <c r="K737" s="219"/>
      <c r="L737" s="223"/>
      <c r="M737" s="224"/>
      <c r="N737" s="225"/>
      <c r="O737" s="225"/>
      <c r="P737" s="225"/>
      <c r="Q737" s="225"/>
      <c r="R737" s="225"/>
      <c r="S737" s="225"/>
      <c r="T737" s="226"/>
      <c r="U737" s="10"/>
      <c r="V737" s="10"/>
      <c r="W737" s="10"/>
      <c r="X737" s="10"/>
      <c r="Y737" s="10"/>
      <c r="Z737" s="10"/>
      <c r="AA737" s="10"/>
      <c r="AB737" s="10"/>
      <c r="AC737" s="10"/>
      <c r="AD737" s="10"/>
      <c r="AE737" s="10"/>
      <c r="AT737" s="227" t="s">
        <v>199</v>
      </c>
      <c r="AU737" s="227" t="s">
        <v>85</v>
      </c>
      <c r="AV737" s="10" t="s">
        <v>83</v>
      </c>
      <c r="AW737" s="10" t="s">
        <v>32</v>
      </c>
      <c r="AX737" s="10" t="s">
        <v>76</v>
      </c>
      <c r="AY737" s="227" t="s">
        <v>195</v>
      </c>
    </row>
    <row r="738" s="10" customFormat="1">
      <c r="A738" s="10"/>
      <c r="B738" s="218"/>
      <c r="C738" s="219"/>
      <c r="D738" s="213" t="s">
        <v>199</v>
      </c>
      <c r="E738" s="220" t="s">
        <v>1</v>
      </c>
      <c r="F738" s="221" t="s">
        <v>4064</v>
      </c>
      <c r="G738" s="219"/>
      <c r="H738" s="220" t="s">
        <v>1</v>
      </c>
      <c r="I738" s="222"/>
      <c r="J738" s="219"/>
      <c r="K738" s="219"/>
      <c r="L738" s="223"/>
      <c r="M738" s="224"/>
      <c r="N738" s="225"/>
      <c r="O738" s="225"/>
      <c r="P738" s="225"/>
      <c r="Q738" s="225"/>
      <c r="R738" s="225"/>
      <c r="S738" s="225"/>
      <c r="T738" s="226"/>
      <c r="U738" s="10"/>
      <c r="V738" s="10"/>
      <c r="W738" s="10"/>
      <c r="X738" s="10"/>
      <c r="Y738" s="10"/>
      <c r="Z738" s="10"/>
      <c r="AA738" s="10"/>
      <c r="AB738" s="10"/>
      <c r="AC738" s="10"/>
      <c r="AD738" s="10"/>
      <c r="AE738" s="10"/>
      <c r="AT738" s="227" t="s">
        <v>199</v>
      </c>
      <c r="AU738" s="227" t="s">
        <v>85</v>
      </c>
      <c r="AV738" s="10" t="s">
        <v>83</v>
      </c>
      <c r="AW738" s="10" t="s">
        <v>32</v>
      </c>
      <c r="AX738" s="10" t="s">
        <v>76</v>
      </c>
      <c r="AY738" s="227" t="s">
        <v>195</v>
      </c>
    </row>
    <row r="739" s="11" customFormat="1">
      <c r="A739" s="11"/>
      <c r="B739" s="228"/>
      <c r="C739" s="229"/>
      <c r="D739" s="213" t="s">
        <v>199</v>
      </c>
      <c r="E739" s="230" t="s">
        <v>1</v>
      </c>
      <c r="F739" s="231" t="s">
        <v>4776</v>
      </c>
      <c r="G739" s="229"/>
      <c r="H739" s="232">
        <v>8.6899999999999995</v>
      </c>
      <c r="I739" s="233"/>
      <c r="J739" s="229"/>
      <c r="K739" s="229"/>
      <c r="L739" s="234"/>
      <c r="M739" s="235"/>
      <c r="N739" s="236"/>
      <c r="O739" s="236"/>
      <c r="P739" s="236"/>
      <c r="Q739" s="236"/>
      <c r="R739" s="236"/>
      <c r="S739" s="236"/>
      <c r="T739" s="237"/>
      <c r="U739" s="11"/>
      <c r="V739" s="11"/>
      <c r="W739" s="11"/>
      <c r="X739" s="11"/>
      <c r="Y739" s="11"/>
      <c r="Z739" s="11"/>
      <c r="AA739" s="11"/>
      <c r="AB739" s="11"/>
      <c r="AC739" s="11"/>
      <c r="AD739" s="11"/>
      <c r="AE739" s="11"/>
      <c r="AT739" s="238" t="s">
        <v>199</v>
      </c>
      <c r="AU739" s="238" t="s">
        <v>85</v>
      </c>
      <c r="AV739" s="11" t="s">
        <v>85</v>
      </c>
      <c r="AW739" s="11" t="s">
        <v>32</v>
      </c>
      <c r="AX739" s="11" t="s">
        <v>76</v>
      </c>
      <c r="AY739" s="238" t="s">
        <v>195</v>
      </c>
    </row>
    <row r="740" s="10" customFormat="1">
      <c r="A740" s="10"/>
      <c r="B740" s="218"/>
      <c r="C740" s="219"/>
      <c r="D740" s="213" t="s">
        <v>199</v>
      </c>
      <c r="E740" s="220" t="s">
        <v>1</v>
      </c>
      <c r="F740" s="221" t="s">
        <v>4763</v>
      </c>
      <c r="G740" s="219"/>
      <c r="H740" s="220" t="s">
        <v>1</v>
      </c>
      <c r="I740" s="222"/>
      <c r="J740" s="219"/>
      <c r="K740" s="219"/>
      <c r="L740" s="223"/>
      <c r="M740" s="224"/>
      <c r="N740" s="225"/>
      <c r="O740" s="225"/>
      <c r="P740" s="225"/>
      <c r="Q740" s="225"/>
      <c r="R740" s="225"/>
      <c r="S740" s="225"/>
      <c r="T740" s="226"/>
      <c r="U740" s="10"/>
      <c r="V740" s="10"/>
      <c r="W740" s="10"/>
      <c r="X740" s="10"/>
      <c r="Y740" s="10"/>
      <c r="Z740" s="10"/>
      <c r="AA740" s="10"/>
      <c r="AB740" s="10"/>
      <c r="AC740" s="10"/>
      <c r="AD740" s="10"/>
      <c r="AE740" s="10"/>
      <c r="AT740" s="227" t="s">
        <v>199</v>
      </c>
      <c r="AU740" s="227" t="s">
        <v>85</v>
      </c>
      <c r="AV740" s="10" t="s">
        <v>83</v>
      </c>
      <c r="AW740" s="10" t="s">
        <v>32</v>
      </c>
      <c r="AX740" s="10" t="s">
        <v>76</v>
      </c>
      <c r="AY740" s="227" t="s">
        <v>195</v>
      </c>
    </row>
    <row r="741" s="10" customFormat="1">
      <c r="A741" s="10"/>
      <c r="B741" s="218"/>
      <c r="C741" s="219"/>
      <c r="D741" s="213" t="s">
        <v>199</v>
      </c>
      <c r="E741" s="220" t="s">
        <v>1</v>
      </c>
      <c r="F741" s="221" t="s">
        <v>4064</v>
      </c>
      <c r="G741" s="219"/>
      <c r="H741" s="220" t="s">
        <v>1</v>
      </c>
      <c r="I741" s="222"/>
      <c r="J741" s="219"/>
      <c r="K741" s="219"/>
      <c r="L741" s="223"/>
      <c r="M741" s="224"/>
      <c r="N741" s="225"/>
      <c r="O741" s="225"/>
      <c r="P741" s="225"/>
      <c r="Q741" s="225"/>
      <c r="R741" s="225"/>
      <c r="S741" s="225"/>
      <c r="T741" s="226"/>
      <c r="U741" s="10"/>
      <c r="V741" s="10"/>
      <c r="W741" s="10"/>
      <c r="X741" s="10"/>
      <c r="Y741" s="10"/>
      <c r="Z741" s="10"/>
      <c r="AA741" s="10"/>
      <c r="AB741" s="10"/>
      <c r="AC741" s="10"/>
      <c r="AD741" s="10"/>
      <c r="AE741" s="10"/>
      <c r="AT741" s="227" t="s">
        <v>199</v>
      </c>
      <c r="AU741" s="227" t="s">
        <v>85</v>
      </c>
      <c r="AV741" s="10" t="s">
        <v>83</v>
      </c>
      <c r="AW741" s="10" t="s">
        <v>32</v>
      </c>
      <c r="AX741" s="10" t="s">
        <v>76</v>
      </c>
      <c r="AY741" s="227" t="s">
        <v>195</v>
      </c>
    </row>
    <row r="742" s="11" customFormat="1">
      <c r="A742" s="11"/>
      <c r="B742" s="228"/>
      <c r="C742" s="229"/>
      <c r="D742" s="213" t="s">
        <v>199</v>
      </c>
      <c r="E742" s="230" t="s">
        <v>1</v>
      </c>
      <c r="F742" s="231" t="s">
        <v>4777</v>
      </c>
      <c r="G742" s="229"/>
      <c r="H742" s="232">
        <v>159.59999999999999</v>
      </c>
      <c r="I742" s="233"/>
      <c r="J742" s="229"/>
      <c r="K742" s="229"/>
      <c r="L742" s="234"/>
      <c r="M742" s="235"/>
      <c r="N742" s="236"/>
      <c r="O742" s="236"/>
      <c r="P742" s="236"/>
      <c r="Q742" s="236"/>
      <c r="R742" s="236"/>
      <c r="S742" s="236"/>
      <c r="T742" s="237"/>
      <c r="U742" s="11"/>
      <c r="V742" s="11"/>
      <c r="W742" s="11"/>
      <c r="X742" s="11"/>
      <c r="Y742" s="11"/>
      <c r="Z742" s="11"/>
      <c r="AA742" s="11"/>
      <c r="AB742" s="11"/>
      <c r="AC742" s="11"/>
      <c r="AD742" s="11"/>
      <c r="AE742" s="11"/>
      <c r="AT742" s="238" t="s">
        <v>199</v>
      </c>
      <c r="AU742" s="238" t="s">
        <v>85</v>
      </c>
      <c r="AV742" s="11" t="s">
        <v>85</v>
      </c>
      <c r="AW742" s="11" t="s">
        <v>32</v>
      </c>
      <c r="AX742" s="11" t="s">
        <v>76</v>
      </c>
      <c r="AY742" s="238" t="s">
        <v>195</v>
      </c>
    </row>
    <row r="743" s="15" customFormat="1">
      <c r="A743" s="15"/>
      <c r="B743" s="287"/>
      <c r="C743" s="288"/>
      <c r="D743" s="213" t="s">
        <v>199</v>
      </c>
      <c r="E743" s="289" t="s">
        <v>1</v>
      </c>
      <c r="F743" s="290" t="s">
        <v>1422</v>
      </c>
      <c r="G743" s="288"/>
      <c r="H743" s="291">
        <v>181.93000000000001</v>
      </c>
      <c r="I743" s="292"/>
      <c r="J743" s="288"/>
      <c r="K743" s="288"/>
      <c r="L743" s="293"/>
      <c r="M743" s="294"/>
      <c r="N743" s="295"/>
      <c r="O743" s="295"/>
      <c r="P743" s="295"/>
      <c r="Q743" s="295"/>
      <c r="R743" s="295"/>
      <c r="S743" s="295"/>
      <c r="T743" s="296"/>
      <c r="U743" s="15"/>
      <c r="V743" s="15"/>
      <c r="W743" s="15"/>
      <c r="X743" s="15"/>
      <c r="Y743" s="15"/>
      <c r="Z743" s="15"/>
      <c r="AA743" s="15"/>
      <c r="AB743" s="15"/>
      <c r="AC743" s="15"/>
      <c r="AD743" s="15"/>
      <c r="AE743" s="15"/>
      <c r="AT743" s="297" t="s">
        <v>199</v>
      </c>
      <c r="AU743" s="297" t="s">
        <v>85</v>
      </c>
      <c r="AV743" s="15" t="s">
        <v>234</v>
      </c>
      <c r="AW743" s="15" t="s">
        <v>32</v>
      </c>
      <c r="AX743" s="15" t="s">
        <v>83</v>
      </c>
      <c r="AY743" s="297" t="s">
        <v>195</v>
      </c>
    </row>
    <row r="744" s="2" customFormat="1" ht="24.15" customHeight="1">
      <c r="A744" s="39"/>
      <c r="B744" s="40"/>
      <c r="C744" s="200" t="s">
        <v>543</v>
      </c>
      <c r="D744" s="200" t="s">
        <v>191</v>
      </c>
      <c r="E744" s="201" t="s">
        <v>4335</v>
      </c>
      <c r="F744" s="202" t="s">
        <v>4336</v>
      </c>
      <c r="G744" s="203" t="s">
        <v>1411</v>
      </c>
      <c r="H744" s="204">
        <v>271.04000000000002</v>
      </c>
      <c r="I744" s="205"/>
      <c r="J744" s="206">
        <f>ROUND(I744*H744,2)</f>
        <v>0</v>
      </c>
      <c r="K744" s="202" t="s">
        <v>1412</v>
      </c>
      <c r="L744" s="45"/>
      <c r="M744" s="207" t="s">
        <v>1</v>
      </c>
      <c r="N744" s="208" t="s">
        <v>41</v>
      </c>
      <c r="O744" s="92"/>
      <c r="P744" s="209">
        <f>O744*H744</f>
        <v>0</v>
      </c>
      <c r="Q744" s="209">
        <v>0</v>
      </c>
      <c r="R744" s="209">
        <f>Q744*H744</f>
        <v>0</v>
      </c>
      <c r="S744" s="209">
        <v>0</v>
      </c>
      <c r="T744" s="210">
        <f>S744*H744</f>
        <v>0</v>
      </c>
      <c r="U744" s="39"/>
      <c r="V744" s="39"/>
      <c r="W744" s="39"/>
      <c r="X744" s="39"/>
      <c r="Y744" s="39"/>
      <c r="Z744" s="39"/>
      <c r="AA744" s="39"/>
      <c r="AB744" s="39"/>
      <c r="AC744" s="39"/>
      <c r="AD744" s="39"/>
      <c r="AE744" s="39"/>
      <c r="AR744" s="211" t="s">
        <v>234</v>
      </c>
      <c r="AT744" s="211" t="s">
        <v>191</v>
      </c>
      <c r="AU744" s="211" t="s">
        <v>85</v>
      </c>
      <c r="AY744" s="18" t="s">
        <v>195</v>
      </c>
      <c r="BE744" s="212">
        <f>IF(N744="základní",J744,0)</f>
        <v>0</v>
      </c>
      <c r="BF744" s="212">
        <f>IF(N744="snížená",J744,0)</f>
        <v>0</v>
      </c>
      <c r="BG744" s="212">
        <f>IF(N744="zákl. přenesená",J744,0)</f>
        <v>0</v>
      </c>
      <c r="BH744" s="212">
        <f>IF(N744="sníž. přenesená",J744,0)</f>
        <v>0</v>
      </c>
      <c r="BI744" s="212">
        <f>IF(N744="nulová",J744,0)</f>
        <v>0</v>
      </c>
      <c r="BJ744" s="18" t="s">
        <v>83</v>
      </c>
      <c r="BK744" s="212">
        <f>ROUND(I744*H744,2)</f>
        <v>0</v>
      </c>
      <c r="BL744" s="18" t="s">
        <v>234</v>
      </c>
      <c r="BM744" s="211" t="s">
        <v>5008</v>
      </c>
    </row>
    <row r="745" s="10" customFormat="1">
      <c r="A745" s="10"/>
      <c r="B745" s="218"/>
      <c r="C745" s="219"/>
      <c r="D745" s="213" t="s">
        <v>199</v>
      </c>
      <c r="E745" s="220" t="s">
        <v>1</v>
      </c>
      <c r="F745" s="221" t="s">
        <v>4737</v>
      </c>
      <c r="G745" s="219"/>
      <c r="H745" s="220" t="s">
        <v>1</v>
      </c>
      <c r="I745" s="222"/>
      <c r="J745" s="219"/>
      <c r="K745" s="219"/>
      <c r="L745" s="223"/>
      <c r="M745" s="224"/>
      <c r="N745" s="225"/>
      <c r="O745" s="225"/>
      <c r="P745" s="225"/>
      <c r="Q745" s="225"/>
      <c r="R745" s="225"/>
      <c r="S745" s="225"/>
      <c r="T745" s="226"/>
      <c r="U745" s="10"/>
      <c r="V745" s="10"/>
      <c r="W745" s="10"/>
      <c r="X745" s="10"/>
      <c r="Y745" s="10"/>
      <c r="Z745" s="10"/>
      <c r="AA745" s="10"/>
      <c r="AB745" s="10"/>
      <c r="AC745" s="10"/>
      <c r="AD745" s="10"/>
      <c r="AE745" s="10"/>
      <c r="AT745" s="227" t="s">
        <v>199</v>
      </c>
      <c r="AU745" s="227" t="s">
        <v>85</v>
      </c>
      <c r="AV745" s="10" t="s">
        <v>83</v>
      </c>
      <c r="AW745" s="10" t="s">
        <v>32</v>
      </c>
      <c r="AX745" s="10" t="s">
        <v>76</v>
      </c>
      <c r="AY745" s="227" t="s">
        <v>195</v>
      </c>
    </row>
    <row r="746" s="10" customFormat="1">
      <c r="A746" s="10"/>
      <c r="B746" s="218"/>
      <c r="C746" s="219"/>
      <c r="D746" s="213" t="s">
        <v>199</v>
      </c>
      <c r="E746" s="220" t="s">
        <v>1</v>
      </c>
      <c r="F746" s="221" t="s">
        <v>4752</v>
      </c>
      <c r="G746" s="219"/>
      <c r="H746" s="220" t="s">
        <v>1</v>
      </c>
      <c r="I746" s="222"/>
      <c r="J746" s="219"/>
      <c r="K746" s="219"/>
      <c r="L746" s="223"/>
      <c r="M746" s="224"/>
      <c r="N746" s="225"/>
      <c r="O746" s="225"/>
      <c r="P746" s="225"/>
      <c r="Q746" s="225"/>
      <c r="R746" s="225"/>
      <c r="S746" s="225"/>
      <c r="T746" s="226"/>
      <c r="U746" s="10"/>
      <c r="V746" s="10"/>
      <c r="W746" s="10"/>
      <c r="X746" s="10"/>
      <c r="Y746" s="10"/>
      <c r="Z746" s="10"/>
      <c r="AA746" s="10"/>
      <c r="AB746" s="10"/>
      <c r="AC746" s="10"/>
      <c r="AD746" s="10"/>
      <c r="AE746" s="10"/>
      <c r="AT746" s="227" t="s">
        <v>199</v>
      </c>
      <c r="AU746" s="227" t="s">
        <v>85</v>
      </c>
      <c r="AV746" s="10" t="s">
        <v>83</v>
      </c>
      <c r="AW746" s="10" t="s">
        <v>32</v>
      </c>
      <c r="AX746" s="10" t="s">
        <v>76</v>
      </c>
      <c r="AY746" s="227" t="s">
        <v>195</v>
      </c>
    </row>
    <row r="747" s="10" customFormat="1">
      <c r="A747" s="10"/>
      <c r="B747" s="218"/>
      <c r="C747" s="219"/>
      <c r="D747" s="213" t="s">
        <v>199</v>
      </c>
      <c r="E747" s="220" t="s">
        <v>1</v>
      </c>
      <c r="F747" s="221" t="s">
        <v>3943</v>
      </c>
      <c r="G747" s="219"/>
      <c r="H747" s="220" t="s">
        <v>1</v>
      </c>
      <c r="I747" s="222"/>
      <c r="J747" s="219"/>
      <c r="K747" s="219"/>
      <c r="L747" s="223"/>
      <c r="M747" s="224"/>
      <c r="N747" s="225"/>
      <c r="O747" s="225"/>
      <c r="P747" s="225"/>
      <c r="Q747" s="225"/>
      <c r="R747" s="225"/>
      <c r="S747" s="225"/>
      <c r="T747" s="226"/>
      <c r="U747" s="10"/>
      <c r="V747" s="10"/>
      <c r="W747" s="10"/>
      <c r="X747" s="10"/>
      <c r="Y747" s="10"/>
      <c r="Z747" s="10"/>
      <c r="AA747" s="10"/>
      <c r="AB747" s="10"/>
      <c r="AC747" s="10"/>
      <c r="AD747" s="10"/>
      <c r="AE747" s="10"/>
      <c r="AT747" s="227" t="s">
        <v>199</v>
      </c>
      <c r="AU747" s="227" t="s">
        <v>85</v>
      </c>
      <c r="AV747" s="10" t="s">
        <v>83</v>
      </c>
      <c r="AW747" s="10" t="s">
        <v>32</v>
      </c>
      <c r="AX747" s="10" t="s">
        <v>76</v>
      </c>
      <c r="AY747" s="227" t="s">
        <v>195</v>
      </c>
    </row>
    <row r="748" s="11" customFormat="1">
      <c r="A748" s="11"/>
      <c r="B748" s="228"/>
      <c r="C748" s="229"/>
      <c r="D748" s="213" t="s">
        <v>199</v>
      </c>
      <c r="E748" s="230" t="s">
        <v>1</v>
      </c>
      <c r="F748" s="231" t="s">
        <v>4785</v>
      </c>
      <c r="G748" s="229"/>
      <c r="H748" s="232">
        <v>266.27999999999997</v>
      </c>
      <c r="I748" s="233"/>
      <c r="J748" s="229"/>
      <c r="K748" s="229"/>
      <c r="L748" s="234"/>
      <c r="M748" s="235"/>
      <c r="N748" s="236"/>
      <c r="O748" s="236"/>
      <c r="P748" s="236"/>
      <c r="Q748" s="236"/>
      <c r="R748" s="236"/>
      <c r="S748" s="236"/>
      <c r="T748" s="237"/>
      <c r="U748" s="11"/>
      <c r="V748" s="11"/>
      <c r="W748" s="11"/>
      <c r="X748" s="11"/>
      <c r="Y748" s="11"/>
      <c r="Z748" s="11"/>
      <c r="AA748" s="11"/>
      <c r="AB748" s="11"/>
      <c r="AC748" s="11"/>
      <c r="AD748" s="11"/>
      <c r="AE748" s="11"/>
      <c r="AT748" s="238" t="s">
        <v>199</v>
      </c>
      <c r="AU748" s="238" t="s">
        <v>85</v>
      </c>
      <c r="AV748" s="11" t="s">
        <v>85</v>
      </c>
      <c r="AW748" s="11" t="s">
        <v>32</v>
      </c>
      <c r="AX748" s="11" t="s">
        <v>76</v>
      </c>
      <c r="AY748" s="238" t="s">
        <v>195</v>
      </c>
    </row>
    <row r="749" s="10" customFormat="1">
      <c r="A749" s="10"/>
      <c r="B749" s="218"/>
      <c r="C749" s="219"/>
      <c r="D749" s="213" t="s">
        <v>199</v>
      </c>
      <c r="E749" s="220" t="s">
        <v>1</v>
      </c>
      <c r="F749" s="221" t="s">
        <v>4754</v>
      </c>
      <c r="G749" s="219"/>
      <c r="H749" s="220" t="s">
        <v>1</v>
      </c>
      <c r="I749" s="222"/>
      <c r="J749" s="219"/>
      <c r="K749" s="219"/>
      <c r="L749" s="223"/>
      <c r="M749" s="224"/>
      <c r="N749" s="225"/>
      <c r="O749" s="225"/>
      <c r="P749" s="225"/>
      <c r="Q749" s="225"/>
      <c r="R749" s="225"/>
      <c r="S749" s="225"/>
      <c r="T749" s="226"/>
      <c r="U749" s="10"/>
      <c r="V749" s="10"/>
      <c r="W749" s="10"/>
      <c r="X749" s="10"/>
      <c r="Y749" s="10"/>
      <c r="Z749" s="10"/>
      <c r="AA749" s="10"/>
      <c r="AB749" s="10"/>
      <c r="AC749" s="10"/>
      <c r="AD749" s="10"/>
      <c r="AE749" s="10"/>
      <c r="AT749" s="227" t="s">
        <v>199</v>
      </c>
      <c r="AU749" s="227" t="s">
        <v>85</v>
      </c>
      <c r="AV749" s="10" t="s">
        <v>83</v>
      </c>
      <c r="AW749" s="10" t="s">
        <v>32</v>
      </c>
      <c r="AX749" s="10" t="s">
        <v>76</v>
      </c>
      <c r="AY749" s="227" t="s">
        <v>195</v>
      </c>
    </row>
    <row r="750" s="10" customFormat="1">
      <c r="A750" s="10"/>
      <c r="B750" s="218"/>
      <c r="C750" s="219"/>
      <c r="D750" s="213" t="s">
        <v>199</v>
      </c>
      <c r="E750" s="220" t="s">
        <v>1</v>
      </c>
      <c r="F750" s="221" t="s">
        <v>3943</v>
      </c>
      <c r="G750" s="219"/>
      <c r="H750" s="220" t="s">
        <v>1</v>
      </c>
      <c r="I750" s="222"/>
      <c r="J750" s="219"/>
      <c r="K750" s="219"/>
      <c r="L750" s="223"/>
      <c r="M750" s="224"/>
      <c r="N750" s="225"/>
      <c r="O750" s="225"/>
      <c r="P750" s="225"/>
      <c r="Q750" s="225"/>
      <c r="R750" s="225"/>
      <c r="S750" s="225"/>
      <c r="T750" s="226"/>
      <c r="U750" s="10"/>
      <c r="V750" s="10"/>
      <c r="W750" s="10"/>
      <c r="X750" s="10"/>
      <c r="Y750" s="10"/>
      <c r="Z750" s="10"/>
      <c r="AA750" s="10"/>
      <c r="AB750" s="10"/>
      <c r="AC750" s="10"/>
      <c r="AD750" s="10"/>
      <c r="AE750" s="10"/>
      <c r="AT750" s="227" t="s">
        <v>199</v>
      </c>
      <c r="AU750" s="227" t="s">
        <v>85</v>
      </c>
      <c r="AV750" s="10" t="s">
        <v>83</v>
      </c>
      <c r="AW750" s="10" t="s">
        <v>32</v>
      </c>
      <c r="AX750" s="10" t="s">
        <v>76</v>
      </c>
      <c r="AY750" s="227" t="s">
        <v>195</v>
      </c>
    </row>
    <row r="751" s="11" customFormat="1">
      <c r="A751" s="11"/>
      <c r="B751" s="228"/>
      <c r="C751" s="229"/>
      <c r="D751" s="213" t="s">
        <v>199</v>
      </c>
      <c r="E751" s="230" t="s">
        <v>1</v>
      </c>
      <c r="F751" s="231" t="s">
        <v>4786</v>
      </c>
      <c r="G751" s="229"/>
      <c r="H751" s="232">
        <v>4.7599999999999998</v>
      </c>
      <c r="I751" s="233"/>
      <c r="J751" s="229"/>
      <c r="K751" s="229"/>
      <c r="L751" s="234"/>
      <c r="M751" s="235"/>
      <c r="N751" s="236"/>
      <c r="O751" s="236"/>
      <c r="P751" s="236"/>
      <c r="Q751" s="236"/>
      <c r="R751" s="236"/>
      <c r="S751" s="236"/>
      <c r="T751" s="237"/>
      <c r="U751" s="11"/>
      <c r="V751" s="11"/>
      <c r="W751" s="11"/>
      <c r="X751" s="11"/>
      <c r="Y751" s="11"/>
      <c r="Z751" s="11"/>
      <c r="AA751" s="11"/>
      <c r="AB751" s="11"/>
      <c r="AC751" s="11"/>
      <c r="AD751" s="11"/>
      <c r="AE751" s="11"/>
      <c r="AT751" s="238" t="s">
        <v>199</v>
      </c>
      <c r="AU751" s="238" t="s">
        <v>85</v>
      </c>
      <c r="AV751" s="11" t="s">
        <v>85</v>
      </c>
      <c r="AW751" s="11" t="s">
        <v>32</v>
      </c>
      <c r="AX751" s="11" t="s">
        <v>76</v>
      </c>
      <c r="AY751" s="238" t="s">
        <v>195</v>
      </c>
    </row>
    <row r="752" s="15" customFormat="1">
      <c r="A752" s="15"/>
      <c r="B752" s="287"/>
      <c r="C752" s="288"/>
      <c r="D752" s="213" t="s">
        <v>199</v>
      </c>
      <c r="E752" s="289" t="s">
        <v>1</v>
      </c>
      <c r="F752" s="290" t="s">
        <v>1422</v>
      </c>
      <c r="G752" s="288"/>
      <c r="H752" s="291">
        <v>271.04000000000002</v>
      </c>
      <c r="I752" s="292"/>
      <c r="J752" s="288"/>
      <c r="K752" s="288"/>
      <c r="L752" s="293"/>
      <c r="M752" s="294"/>
      <c r="N752" s="295"/>
      <c r="O752" s="295"/>
      <c r="P752" s="295"/>
      <c r="Q752" s="295"/>
      <c r="R752" s="295"/>
      <c r="S752" s="295"/>
      <c r="T752" s="296"/>
      <c r="U752" s="15"/>
      <c r="V752" s="15"/>
      <c r="W752" s="15"/>
      <c r="X752" s="15"/>
      <c r="Y752" s="15"/>
      <c r="Z752" s="15"/>
      <c r="AA752" s="15"/>
      <c r="AB752" s="15"/>
      <c r="AC752" s="15"/>
      <c r="AD752" s="15"/>
      <c r="AE752" s="15"/>
      <c r="AT752" s="297" t="s">
        <v>199</v>
      </c>
      <c r="AU752" s="297" t="s">
        <v>85</v>
      </c>
      <c r="AV752" s="15" t="s">
        <v>234</v>
      </c>
      <c r="AW752" s="15" t="s">
        <v>32</v>
      </c>
      <c r="AX752" s="15" t="s">
        <v>83</v>
      </c>
      <c r="AY752" s="297" t="s">
        <v>195</v>
      </c>
    </row>
    <row r="753" s="2" customFormat="1" ht="24.15" customHeight="1">
      <c r="A753" s="39"/>
      <c r="B753" s="40"/>
      <c r="C753" s="200" t="s">
        <v>547</v>
      </c>
      <c r="D753" s="200" t="s">
        <v>191</v>
      </c>
      <c r="E753" s="201" t="s">
        <v>2827</v>
      </c>
      <c r="F753" s="202" t="s">
        <v>2828</v>
      </c>
      <c r="G753" s="203" t="s">
        <v>1411</v>
      </c>
      <c r="H753" s="204">
        <v>13.560000000000001</v>
      </c>
      <c r="I753" s="205"/>
      <c r="J753" s="206">
        <f>ROUND(I753*H753,2)</f>
        <v>0</v>
      </c>
      <c r="K753" s="202" t="s">
        <v>1412</v>
      </c>
      <c r="L753" s="45"/>
      <c r="M753" s="207" t="s">
        <v>1</v>
      </c>
      <c r="N753" s="208" t="s">
        <v>41</v>
      </c>
      <c r="O753" s="92"/>
      <c r="P753" s="209">
        <f>O753*H753</f>
        <v>0</v>
      </c>
      <c r="Q753" s="209">
        <v>0.084250000000000005</v>
      </c>
      <c r="R753" s="209">
        <f>Q753*H753</f>
        <v>1.1424300000000001</v>
      </c>
      <c r="S753" s="209">
        <v>0</v>
      </c>
      <c r="T753" s="210">
        <f>S753*H753</f>
        <v>0</v>
      </c>
      <c r="U753" s="39"/>
      <c r="V753" s="39"/>
      <c r="W753" s="39"/>
      <c r="X753" s="39"/>
      <c r="Y753" s="39"/>
      <c r="Z753" s="39"/>
      <c r="AA753" s="39"/>
      <c r="AB753" s="39"/>
      <c r="AC753" s="39"/>
      <c r="AD753" s="39"/>
      <c r="AE753" s="39"/>
      <c r="AR753" s="211" t="s">
        <v>234</v>
      </c>
      <c r="AT753" s="211" t="s">
        <v>191</v>
      </c>
      <c r="AU753" s="211" t="s">
        <v>85</v>
      </c>
      <c r="AY753" s="18" t="s">
        <v>195</v>
      </c>
      <c r="BE753" s="212">
        <f>IF(N753="základní",J753,0)</f>
        <v>0</v>
      </c>
      <c r="BF753" s="212">
        <f>IF(N753="snížená",J753,0)</f>
        <v>0</v>
      </c>
      <c r="BG753" s="212">
        <f>IF(N753="zákl. přenesená",J753,0)</f>
        <v>0</v>
      </c>
      <c r="BH753" s="212">
        <f>IF(N753="sníž. přenesená",J753,0)</f>
        <v>0</v>
      </c>
      <c r="BI753" s="212">
        <f>IF(N753="nulová",J753,0)</f>
        <v>0</v>
      </c>
      <c r="BJ753" s="18" t="s">
        <v>83</v>
      </c>
      <c r="BK753" s="212">
        <f>ROUND(I753*H753,2)</f>
        <v>0</v>
      </c>
      <c r="BL753" s="18" t="s">
        <v>234</v>
      </c>
      <c r="BM753" s="211" t="s">
        <v>5009</v>
      </c>
    </row>
    <row r="754" s="2" customFormat="1">
      <c r="A754" s="39"/>
      <c r="B754" s="40"/>
      <c r="C754" s="41"/>
      <c r="D754" s="213" t="s">
        <v>197</v>
      </c>
      <c r="E754" s="41"/>
      <c r="F754" s="214" t="s">
        <v>4341</v>
      </c>
      <c r="G754" s="41"/>
      <c r="H754" s="41"/>
      <c r="I754" s="215"/>
      <c r="J754" s="41"/>
      <c r="K754" s="41"/>
      <c r="L754" s="45"/>
      <c r="M754" s="216"/>
      <c r="N754" s="217"/>
      <c r="O754" s="92"/>
      <c r="P754" s="92"/>
      <c r="Q754" s="92"/>
      <c r="R754" s="92"/>
      <c r="S754" s="92"/>
      <c r="T754" s="93"/>
      <c r="U754" s="39"/>
      <c r="V754" s="39"/>
      <c r="W754" s="39"/>
      <c r="X754" s="39"/>
      <c r="Y754" s="39"/>
      <c r="Z754" s="39"/>
      <c r="AA754" s="39"/>
      <c r="AB754" s="39"/>
      <c r="AC754" s="39"/>
      <c r="AD754" s="39"/>
      <c r="AE754" s="39"/>
      <c r="AT754" s="18" t="s">
        <v>197</v>
      </c>
      <c r="AU754" s="18" t="s">
        <v>85</v>
      </c>
    </row>
    <row r="755" s="10" customFormat="1">
      <c r="A755" s="10"/>
      <c r="B755" s="218"/>
      <c r="C755" s="219"/>
      <c r="D755" s="213" t="s">
        <v>199</v>
      </c>
      <c r="E755" s="220" t="s">
        <v>1</v>
      </c>
      <c r="F755" s="221" t="s">
        <v>4737</v>
      </c>
      <c r="G755" s="219"/>
      <c r="H755" s="220" t="s">
        <v>1</v>
      </c>
      <c r="I755" s="222"/>
      <c r="J755" s="219"/>
      <c r="K755" s="219"/>
      <c r="L755" s="223"/>
      <c r="M755" s="224"/>
      <c r="N755" s="225"/>
      <c r="O755" s="225"/>
      <c r="P755" s="225"/>
      <c r="Q755" s="225"/>
      <c r="R755" s="225"/>
      <c r="S755" s="225"/>
      <c r="T755" s="226"/>
      <c r="U755" s="10"/>
      <c r="V755" s="10"/>
      <c r="W755" s="10"/>
      <c r="X755" s="10"/>
      <c r="Y755" s="10"/>
      <c r="Z755" s="10"/>
      <c r="AA755" s="10"/>
      <c r="AB755" s="10"/>
      <c r="AC755" s="10"/>
      <c r="AD755" s="10"/>
      <c r="AE755" s="10"/>
      <c r="AT755" s="227" t="s">
        <v>199</v>
      </c>
      <c r="AU755" s="227" t="s">
        <v>85</v>
      </c>
      <c r="AV755" s="10" t="s">
        <v>83</v>
      </c>
      <c r="AW755" s="10" t="s">
        <v>32</v>
      </c>
      <c r="AX755" s="10" t="s">
        <v>76</v>
      </c>
      <c r="AY755" s="227" t="s">
        <v>195</v>
      </c>
    </row>
    <row r="756" s="10" customFormat="1">
      <c r="A756" s="10"/>
      <c r="B756" s="218"/>
      <c r="C756" s="219"/>
      <c r="D756" s="213" t="s">
        <v>199</v>
      </c>
      <c r="E756" s="220" t="s">
        <v>1</v>
      </c>
      <c r="F756" s="221" t="s">
        <v>4741</v>
      </c>
      <c r="G756" s="219"/>
      <c r="H756" s="220" t="s">
        <v>1</v>
      </c>
      <c r="I756" s="222"/>
      <c r="J756" s="219"/>
      <c r="K756" s="219"/>
      <c r="L756" s="223"/>
      <c r="M756" s="224"/>
      <c r="N756" s="225"/>
      <c r="O756" s="225"/>
      <c r="P756" s="225"/>
      <c r="Q756" s="225"/>
      <c r="R756" s="225"/>
      <c r="S756" s="225"/>
      <c r="T756" s="226"/>
      <c r="U756" s="10"/>
      <c r="V756" s="10"/>
      <c r="W756" s="10"/>
      <c r="X756" s="10"/>
      <c r="Y756" s="10"/>
      <c r="Z756" s="10"/>
      <c r="AA756" s="10"/>
      <c r="AB756" s="10"/>
      <c r="AC756" s="10"/>
      <c r="AD756" s="10"/>
      <c r="AE756" s="10"/>
      <c r="AT756" s="227" t="s">
        <v>199</v>
      </c>
      <c r="AU756" s="227" t="s">
        <v>85</v>
      </c>
      <c r="AV756" s="10" t="s">
        <v>83</v>
      </c>
      <c r="AW756" s="10" t="s">
        <v>32</v>
      </c>
      <c r="AX756" s="10" t="s">
        <v>76</v>
      </c>
      <c r="AY756" s="227" t="s">
        <v>195</v>
      </c>
    </row>
    <row r="757" s="10" customFormat="1">
      <c r="A757" s="10"/>
      <c r="B757" s="218"/>
      <c r="C757" s="219"/>
      <c r="D757" s="213" t="s">
        <v>199</v>
      </c>
      <c r="E757" s="220" t="s">
        <v>1</v>
      </c>
      <c r="F757" s="221" t="s">
        <v>3943</v>
      </c>
      <c r="G757" s="219"/>
      <c r="H757" s="220" t="s">
        <v>1</v>
      </c>
      <c r="I757" s="222"/>
      <c r="J757" s="219"/>
      <c r="K757" s="219"/>
      <c r="L757" s="223"/>
      <c r="M757" s="224"/>
      <c r="N757" s="225"/>
      <c r="O757" s="225"/>
      <c r="P757" s="225"/>
      <c r="Q757" s="225"/>
      <c r="R757" s="225"/>
      <c r="S757" s="225"/>
      <c r="T757" s="226"/>
      <c r="U757" s="10"/>
      <c r="V757" s="10"/>
      <c r="W757" s="10"/>
      <c r="X757" s="10"/>
      <c r="Y757" s="10"/>
      <c r="Z757" s="10"/>
      <c r="AA757" s="10"/>
      <c r="AB757" s="10"/>
      <c r="AC757" s="10"/>
      <c r="AD757" s="10"/>
      <c r="AE757" s="10"/>
      <c r="AT757" s="227" t="s">
        <v>199</v>
      </c>
      <c r="AU757" s="227" t="s">
        <v>85</v>
      </c>
      <c r="AV757" s="10" t="s">
        <v>83</v>
      </c>
      <c r="AW757" s="10" t="s">
        <v>32</v>
      </c>
      <c r="AX757" s="10" t="s">
        <v>76</v>
      </c>
      <c r="AY757" s="227" t="s">
        <v>195</v>
      </c>
    </row>
    <row r="758" s="11" customFormat="1">
      <c r="A758" s="11"/>
      <c r="B758" s="228"/>
      <c r="C758" s="229"/>
      <c r="D758" s="213" t="s">
        <v>199</v>
      </c>
      <c r="E758" s="230" t="s">
        <v>1</v>
      </c>
      <c r="F758" s="231" t="s">
        <v>4742</v>
      </c>
      <c r="G758" s="229"/>
      <c r="H758" s="232">
        <v>13.560000000000001</v>
      </c>
      <c r="I758" s="233"/>
      <c r="J758" s="229"/>
      <c r="K758" s="229"/>
      <c r="L758" s="234"/>
      <c r="M758" s="235"/>
      <c r="N758" s="236"/>
      <c r="O758" s="236"/>
      <c r="P758" s="236"/>
      <c r="Q758" s="236"/>
      <c r="R758" s="236"/>
      <c r="S758" s="236"/>
      <c r="T758" s="237"/>
      <c r="U758" s="11"/>
      <c r="V758" s="11"/>
      <c r="W758" s="11"/>
      <c r="X758" s="11"/>
      <c r="Y758" s="11"/>
      <c r="Z758" s="11"/>
      <c r="AA758" s="11"/>
      <c r="AB758" s="11"/>
      <c r="AC758" s="11"/>
      <c r="AD758" s="11"/>
      <c r="AE758" s="11"/>
      <c r="AT758" s="238" t="s">
        <v>199</v>
      </c>
      <c r="AU758" s="238" t="s">
        <v>85</v>
      </c>
      <c r="AV758" s="11" t="s">
        <v>85</v>
      </c>
      <c r="AW758" s="11" t="s">
        <v>32</v>
      </c>
      <c r="AX758" s="11" t="s">
        <v>76</v>
      </c>
      <c r="AY758" s="238" t="s">
        <v>195</v>
      </c>
    </row>
    <row r="759" s="15" customFormat="1">
      <c r="A759" s="15"/>
      <c r="B759" s="287"/>
      <c r="C759" s="288"/>
      <c r="D759" s="213" t="s">
        <v>199</v>
      </c>
      <c r="E759" s="289" t="s">
        <v>1</v>
      </c>
      <c r="F759" s="290" t="s">
        <v>1422</v>
      </c>
      <c r="G759" s="288"/>
      <c r="H759" s="291">
        <v>13.560000000000001</v>
      </c>
      <c r="I759" s="292"/>
      <c r="J759" s="288"/>
      <c r="K759" s="288"/>
      <c r="L759" s="293"/>
      <c r="M759" s="294"/>
      <c r="N759" s="295"/>
      <c r="O759" s="295"/>
      <c r="P759" s="295"/>
      <c r="Q759" s="295"/>
      <c r="R759" s="295"/>
      <c r="S759" s="295"/>
      <c r="T759" s="296"/>
      <c r="U759" s="15"/>
      <c r="V759" s="15"/>
      <c r="W759" s="15"/>
      <c r="X759" s="15"/>
      <c r="Y759" s="15"/>
      <c r="Z759" s="15"/>
      <c r="AA759" s="15"/>
      <c r="AB759" s="15"/>
      <c r="AC759" s="15"/>
      <c r="AD759" s="15"/>
      <c r="AE759" s="15"/>
      <c r="AT759" s="297" t="s">
        <v>199</v>
      </c>
      <c r="AU759" s="297" t="s">
        <v>85</v>
      </c>
      <c r="AV759" s="15" t="s">
        <v>234</v>
      </c>
      <c r="AW759" s="15" t="s">
        <v>32</v>
      </c>
      <c r="AX759" s="15" t="s">
        <v>83</v>
      </c>
      <c r="AY759" s="297" t="s">
        <v>195</v>
      </c>
    </row>
    <row r="760" s="2" customFormat="1" ht="16.5" customHeight="1">
      <c r="A760" s="39"/>
      <c r="B760" s="40"/>
      <c r="C760" s="262" t="s">
        <v>551</v>
      </c>
      <c r="D760" s="262" t="s">
        <v>224</v>
      </c>
      <c r="E760" s="263" t="s">
        <v>2830</v>
      </c>
      <c r="F760" s="264" t="s">
        <v>2831</v>
      </c>
      <c r="G760" s="265" t="s">
        <v>1411</v>
      </c>
      <c r="H760" s="266">
        <v>1.383</v>
      </c>
      <c r="I760" s="267"/>
      <c r="J760" s="268">
        <f>ROUND(I760*H760,2)</f>
        <v>0</v>
      </c>
      <c r="K760" s="264" t="s">
        <v>1412</v>
      </c>
      <c r="L760" s="269"/>
      <c r="M760" s="270" t="s">
        <v>1</v>
      </c>
      <c r="N760" s="271" t="s">
        <v>41</v>
      </c>
      <c r="O760" s="92"/>
      <c r="P760" s="209">
        <f>O760*H760</f>
        <v>0</v>
      </c>
      <c r="Q760" s="209">
        <v>0.13</v>
      </c>
      <c r="R760" s="209">
        <f>Q760*H760</f>
        <v>0.17979000000000001</v>
      </c>
      <c r="S760" s="209">
        <v>0</v>
      </c>
      <c r="T760" s="210">
        <f>S760*H760</f>
        <v>0</v>
      </c>
      <c r="U760" s="39"/>
      <c r="V760" s="39"/>
      <c r="W760" s="39"/>
      <c r="X760" s="39"/>
      <c r="Y760" s="39"/>
      <c r="Z760" s="39"/>
      <c r="AA760" s="39"/>
      <c r="AB760" s="39"/>
      <c r="AC760" s="39"/>
      <c r="AD760" s="39"/>
      <c r="AE760" s="39"/>
      <c r="AR760" s="211" t="s">
        <v>253</v>
      </c>
      <c r="AT760" s="211" t="s">
        <v>224</v>
      </c>
      <c r="AU760" s="211" t="s">
        <v>85</v>
      </c>
      <c r="AY760" s="18" t="s">
        <v>195</v>
      </c>
      <c r="BE760" s="212">
        <f>IF(N760="základní",J760,0)</f>
        <v>0</v>
      </c>
      <c r="BF760" s="212">
        <f>IF(N760="snížená",J760,0)</f>
        <v>0</v>
      </c>
      <c r="BG760" s="212">
        <f>IF(N760="zákl. přenesená",J760,0)</f>
        <v>0</v>
      </c>
      <c r="BH760" s="212">
        <f>IF(N760="sníž. přenesená",J760,0)</f>
        <v>0</v>
      </c>
      <c r="BI760" s="212">
        <f>IF(N760="nulová",J760,0)</f>
        <v>0</v>
      </c>
      <c r="BJ760" s="18" t="s">
        <v>83</v>
      </c>
      <c r="BK760" s="212">
        <f>ROUND(I760*H760,2)</f>
        <v>0</v>
      </c>
      <c r="BL760" s="18" t="s">
        <v>234</v>
      </c>
      <c r="BM760" s="211" t="s">
        <v>5010</v>
      </c>
    </row>
    <row r="761" s="2" customFormat="1">
      <c r="A761" s="39"/>
      <c r="B761" s="40"/>
      <c r="C761" s="41"/>
      <c r="D761" s="213" t="s">
        <v>197</v>
      </c>
      <c r="E761" s="41"/>
      <c r="F761" s="214" t="s">
        <v>2833</v>
      </c>
      <c r="G761" s="41"/>
      <c r="H761" s="41"/>
      <c r="I761" s="215"/>
      <c r="J761" s="41"/>
      <c r="K761" s="41"/>
      <c r="L761" s="45"/>
      <c r="M761" s="216"/>
      <c r="N761" s="217"/>
      <c r="O761" s="92"/>
      <c r="P761" s="92"/>
      <c r="Q761" s="92"/>
      <c r="R761" s="92"/>
      <c r="S761" s="92"/>
      <c r="T761" s="93"/>
      <c r="U761" s="39"/>
      <c r="V761" s="39"/>
      <c r="W761" s="39"/>
      <c r="X761" s="39"/>
      <c r="Y761" s="39"/>
      <c r="Z761" s="39"/>
      <c r="AA761" s="39"/>
      <c r="AB761" s="39"/>
      <c r="AC761" s="39"/>
      <c r="AD761" s="39"/>
      <c r="AE761" s="39"/>
      <c r="AT761" s="18" t="s">
        <v>197</v>
      </c>
      <c r="AU761" s="18" t="s">
        <v>85</v>
      </c>
    </row>
    <row r="762" s="11" customFormat="1">
      <c r="A762" s="11"/>
      <c r="B762" s="228"/>
      <c r="C762" s="229"/>
      <c r="D762" s="213" t="s">
        <v>199</v>
      </c>
      <c r="E762" s="230" t="s">
        <v>1</v>
      </c>
      <c r="F762" s="231" t="s">
        <v>5011</v>
      </c>
      <c r="G762" s="229"/>
      <c r="H762" s="232">
        <v>1.383</v>
      </c>
      <c r="I762" s="233"/>
      <c r="J762" s="229"/>
      <c r="K762" s="229"/>
      <c r="L762" s="234"/>
      <c r="M762" s="235"/>
      <c r="N762" s="236"/>
      <c r="O762" s="236"/>
      <c r="P762" s="236"/>
      <c r="Q762" s="236"/>
      <c r="R762" s="236"/>
      <c r="S762" s="236"/>
      <c r="T762" s="237"/>
      <c r="U762" s="11"/>
      <c r="V762" s="11"/>
      <c r="W762" s="11"/>
      <c r="X762" s="11"/>
      <c r="Y762" s="11"/>
      <c r="Z762" s="11"/>
      <c r="AA762" s="11"/>
      <c r="AB762" s="11"/>
      <c r="AC762" s="11"/>
      <c r="AD762" s="11"/>
      <c r="AE762" s="11"/>
      <c r="AT762" s="238" t="s">
        <v>199</v>
      </c>
      <c r="AU762" s="238" t="s">
        <v>85</v>
      </c>
      <c r="AV762" s="11" t="s">
        <v>85</v>
      </c>
      <c r="AW762" s="11" t="s">
        <v>32</v>
      </c>
      <c r="AX762" s="11" t="s">
        <v>83</v>
      </c>
      <c r="AY762" s="238" t="s">
        <v>195</v>
      </c>
    </row>
    <row r="763" s="13" customFormat="1" ht="22.8" customHeight="1">
      <c r="A763" s="13"/>
      <c r="B763" s="248"/>
      <c r="C763" s="249"/>
      <c r="D763" s="250" t="s">
        <v>75</v>
      </c>
      <c r="E763" s="285" t="s">
        <v>253</v>
      </c>
      <c r="F763" s="285" t="s">
        <v>1801</v>
      </c>
      <c r="G763" s="249"/>
      <c r="H763" s="249"/>
      <c r="I763" s="252"/>
      <c r="J763" s="286">
        <f>BK763</f>
        <v>0</v>
      </c>
      <c r="K763" s="249"/>
      <c r="L763" s="254"/>
      <c r="M763" s="255"/>
      <c r="N763" s="256"/>
      <c r="O763" s="256"/>
      <c r="P763" s="257">
        <f>SUM(P764:P834)</f>
        <v>0</v>
      </c>
      <c r="Q763" s="256"/>
      <c r="R763" s="257">
        <f>SUM(R764:R834)</f>
        <v>5.5697952600000002</v>
      </c>
      <c r="S763" s="256"/>
      <c r="T763" s="258">
        <f>SUM(T764:T834)</f>
        <v>0</v>
      </c>
      <c r="U763" s="13"/>
      <c r="V763" s="13"/>
      <c r="W763" s="13"/>
      <c r="X763" s="13"/>
      <c r="Y763" s="13"/>
      <c r="Z763" s="13"/>
      <c r="AA763" s="13"/>
      <c r="AB763" s="13"/>
      <c r="AC763" s="13"/>
      <c r="AD763" s="13"/>
      <c r="AE763" s="13"/>
      <c r="AR763" s="259" t="s">
        <v>83</v>
      </c>
      <c r="AT763" s="260" t="s">
        <v>75</v>
      </c>
      <c r="AU763" s="260" t="s">
        <v>83</v>
      </c>
      <c r="AY763" s="259" t="s">
        <v>195</v>
      </c>
      <c r="BK763" s="261">
        <f>SUM(BK764:BK834)</f>
        <v>0</v>
      </c>
    </row>
    <row r="764" s="2" customFormat="1" ht="33" customHeight="1">
      <c r="A764" s="39"/>
      <c r="B764" s="40"/>
      <c r="C764" s="200" t="s">
        <v>555</v>
      </c>
      <c r="D764" s="200" t="s">
        <v>191</v>
      </c>
      <c r="E764" s="201" t="s">
        <v>4344</v>
      </c>
      <c r="F764" s="202" t="s">
        <v>4345</v>
      </c>
      <c r="G764" s="203" t="s">
        <v>513</v>
      </c>
      <c r="H764" s="204">
        <v>53.200000000000003</v>
      </c>
      <c r="I764" s="205"/>
      <c r="J764" s="206">
        <f>ROUND(I764*H764,2)</f>
        <v>0</v>
      </c>
      <c r="K764" s="202" t="s">
        <v>1</v>
      </c>
      <c r="L764" s="45"/>
      <c r="M764" s="207" t="s">
        <v>1</v>
      </c>
      <c r="N764" s="208" t="s">
        <v>41</v>
      </c>
      <c r="O764" s="92"/>
      <c r="P764" s="209">
        <f>O764*H764</f>
        <v>0</v>
      </c>
      <c r="Q764" s="209">
        <v>0</v>
      </c>
      <c r="R764" s="209">
        <f>Q764*H764</f>
        <v>0</v>
      </c>
      <c r="S764" s="209">
        <v>0</v>
      </c>
      <c r="T764" s="210">
        <f>S764*H764</f>
        <v>0</v>
      </c>
      <c r="U764" s="39"/>
      <c r="V764" s="39"/>
      <c r="W764" s="39"/>
      <c r="X764" s="39"/>
      <c r="Y764" s="39"/>
      <c r="Z764" s="39"/>
      <c r="AA764" s="39"/>
      <c r="AB764" s="39"/>
      <c r="AC764" s="39"/>
      <c r="AD764" s="39"/>
      <c r="AE764" s="39"/>
      <c r="AR764" s="211" t="s">
        <v>234</v>
      </c>
      <c r="AT764" s="211" t="s">
        <v>191</v>
      </c>
      <c r="AU764" s="211" t="s">
        <v>85</v>
      </c>
      <c r="AY764" s="18" t="s">
        <v>195</v>
      </c>
      <c r="BE764" s="212">
        <f>IF(N764="základní",J764,0)</f>
        <v>0</v>
      </c>
      <c r="BF764" s="212">
        <f>IF(N764="snížená",J764,0)</f>
        <v>0</v>
      </c>
      <c r="BG764" s="212">
        <f>IF(N764="zákl. přenesená",J764,0)</f>
        <v>0</v>
      </c>
      <c r="BH764" s="212">
        <f>IF(N764="sníž. přenesená",J764,0)</f>
        <v>0</v>
      </c>
      <c r="BI764" s="212">
        <f>IF(N764="nulová",J764,0)</f>
        <v>0</v>
      </c>
      <c r="BJ764" s="18" t="s">
        <v>83</v>
      </c>
      <c r="BK764" s="212">
        <f>ROUND(I764*H764,2)</f>
        <v>0</v>
      </c>
      <c r="BL764" s="18" t="s">
        <v>234</v>
      </c>
      <c r="BM764" s="211" t="s">
        <v>5012</v>
      </c>
    </row>
    <row r="765" s="2" customFormat="1">
      <c r="A765" s="39"/>
      <c r="B765" s="40"/>
      <c r="C765" s="41"/>
      <c r="D765" s="213" t="s">
        <v>197</v>
      </c>
      <c r="E765" s="41"/>
      <c r="F765" s="214" t="s">
        <v>4347</v>
      </c>
      <c r="G765" s="41"/>
      <c r="H765" s="41"/>
      <c r="I765" s="215"/>
      <c r="J765" s="41"/>
      <c r="K765" s="41"/>
      <c r="L765" s="45"/>
      <c r="M765" s="216"/>
      <c r="N765" s="217"/>
      <c r="O765" s="92"/>
      <c r="P765" s="92"/>
      <c r="Q765" s="92"/>
      <c r="R765" s="92"/>
      <c r="S765" s="92"/>
      <c r="T765" s="93"/>
      <c r="U765" s="39"/>
      <c r="V765" s="39"/>
      <c r="W765" s="39"/>
      <c r="X765" s="39"/>
      <c r="Y765" s="39"/>
      <c r="Z765" s="39"/>
      <c r="AA765" s="39"/>
      <c r="AB765" s="39"/>
      <c r="AC765" s="39"/>
      <c r="AD765" s="39"/>
      <c r="AE765" s="39"/>
      <c r="AT765" s="18" t="s">
        <v>197</v>
      </c>
      <c r="AU765" s="18" t="s">
        <v>85</v>
      </c>
    </row>
    <row r="766" s="10" customFormat="1">
      <c r="A766" s="10"/>
      <c r="B766" s="218"/>
      <c r="C766" s="219"/>
      <c r="D766" s="213" t="s">
        <v>199</v>
      </c>
      <c r="E766" s="220" t="s">
        <v>1</v>
      </c>
      <c r="F766" s="221" t="s">
        <v>4737</v>
      </c>
      <c r="G766" s="219"/>
      <c r="H766" s="220" t="s">
        <v>1</v>
      </c>
      <c r="I766" s="222"/>
      <c r="J766" s="219"/>
      <c r="K766" s="219"/>
      <c r="L766" s="223"/>
      <c r="M766" s="224"/>
      <c r="N766" s="225"/>
      <c r="O766" s="225"/>
      <c r="P766" s="225"/>
      <c r="Q766" s="225"/>
      <c r="R766" s="225"/>
      <c r="S766" s="225"/>
      <c r="T766" s="226"/>
      <c r="U766" s="10"/>
      <c r="V766" s="10"/>
      <c r="W766" s="10"/>
      <c r="X766" s="10"/>
      <c r="Y766" s="10"/>
      <c r="Z766" s="10"/>
      <c r="AA766" s="10"/>
      <c r="AB766" s="10"/>
      <c r="AC766" s="10"/>
      <c r="AD766" s="10"/>
      <c r="AE766" s="10"/>
      <c r="AT766" s="227" t="s">
        <v>199</v>
      </c>
      <c r="AU766" s="227" t="s">
        <v>85</v>
      </c>
      <c r="AV766" s="10" t="s">
        <v>83</v>
      </c>
      <c r="AW766" s="10" t="s">
        <v>32</v>
      </c>
      <c r="AX766" s="10" t="s">
        <v>76</v>
      </c>
      <c r="AY766" s="227" t="s">
        <v>195</v>
      </c>
    </row>
    <row r="767" s="10" customFormat="1">
      <c r="A767" s="10"/>
      <c r="B767" s="218"/>
      <c r="C767" s="219"/>
      <c r="D767" s="213" t="s">
        <v>199</v>
      </c>
      <c r="E767" s="220" t="s">
        <v>1</v>
      </c>
      <c r="F767" s="221" t="s">
        <v>4802</v>
      </c>
      <c r="G767" s="219"/>
      <c r="H767" s="220" t="s">
        <v>1</v>
      </c>
      <c r="I767" s="222"/>
      <c r="J767" s="219"/>
      <c r="K767" s="219"/>
      <c r="L767" s="223"/>
      <c r="M767" s="224"/>
      <c r="N767" s="225"/>
      <c r="O767" s="225"/>
      <c r="P767" s="225"/>
      <c r="Q767" s="225"/>
      <c r="R767" s="225"/>
      <c r="S767" s="225"/>
      <c r="T767" s="226"/>
      <c r="U767" s="10"/>
      <c r="V767" s="10"/>
      <c r="W767" s="10"/>
      <c r="X767" s="10"/>
      <c r="Y767" s="10"/>
      <c r="Z767" s="10"/>
      <c r="AA767" s="10"/>
      <c r="AB767" s="10"/>
      <c r="AC767" s="10"/>
      <c r="AD767" s="10"/>
      <c r="AE767" s="10"/>
      <c r="AT767" s="227" t="s">
        <v>199</v>
      </c>
      <c r="AU767" s="227" t="s">
        <v>85</v>
      </c>
      <c r="AV767" s="10" t="s">
        <v>83</v>
      </c>
      <c r="AW767" s="10" t="s">
        <v>32</v>
      </c>
      <c r="AX767" s="10" t="s">
        <v>76</v>
      </c>
      <c r="AY767" s="227" t="s">
        <v>195</v>
      </c>
    </row>
    <row r="768" s="11" customFormat="1">
      <c r="A768" s="11"/>
      <c r="B768" s="228"/>
      <c r="C768" s="229"/>
      <c r="D768" s="213" t="s">
        <v>199</v>
      </c>
      <c r="E768" s="230" t="s">
        <v>1</v>
      </c>
      <c r="F768" s="231" t="s">
        <v>5013</v>
      </c>
      <c r="G768" s="229"/>
      <c r="H768" s="232">
        <v>53.200000000000003</v>
      </c>
      <c r="I768" s="233"/>
      <c r="J768" s="229"/>
      <c r="K768" s="229"/>
      <c r="L768" s="234"/>
      <c r="M768" s="235"/>
      <c r="N768" s="236"/>
      <c r="O768" s="236"/>
      <c r="P768" s="236"/>
      <c r="Q768" s="236"/>
      <c r="R768" s="236"/>
      <c r="S768" s="236"/>
      <c r="T768" s="237"/>
      <c r="U768" s="11"/>
      <c r="V768" s="11"/>
      <c r="W768" s="11"/>
      <c r="X768" s="11"/>
      <c r="Y768" s="11"/>
      <c r="Z768" s="11"/>
      <c r="AA768" s="11"/>
      <c r="AB768" s="11"/>
      <c r="AC768" s="11"/>
      <c r="AD768" s="11"/>
      <c r="AE768" s="11"/>
      <c r="AT768" s="238" t="s">
        <v>199</v>
      </c>
      <c r="AU768" s="238" t="s">
        <v>85</v>
      </c>
      <c r="AV768" s="11" t="s">
        <v>85</v>
      </c>
      <c r="AW768" s="11" t="s">
        <v>32</v>
      </c>
      <c r="AX768" s="11" t="s">
        <v>76</v>
      </c>
      <c r="AY768" s="238" t="s">
        <v>195</v>
      </c>
    </row>
    <row r="769" s="15" customFormat="1">
      <c r="A769" s="15"/>
      <c r="B769" s="287"/>
      <c r="C769" s="288"/>
      <c r="D769" s="213" t="s">
        <v>199</v>
      </c>
      <c r="E769" s="289" t="s">
        <v>1</v>
      </c>
      <c r="F769" s="290" t="s">
        <v>1422</v>
      </c>
      <c r="G769" s="288"/>
      <c r="H769" s="291">
        <v>53.200000000000003</v>
      </c>
      <c r="I769" s="292"/>
      <c r="J769" s="288"/>
      <c r="K769" s="288"/>
      <c r="L769" s="293"/>
      <c r="M769" s="294"/>
      <c r="N769" s="295"/>
      <c r="O769" s="295"/>
      <c r="P769" s="295"/>
      <c r="Q769" s="295"/>
      <c r="R769" s="295"/>
      <c r="S769" s="295"/>
      <c r="T769" s="296"/>
      <c r="U769" s="15"/>
      <c r="V769" s="15"/>
      <c r="W769" s="15"/>
      <c r="X769" s="15"/>
      <c r="Y769" s="15"/>
      <c r="Z769" s="15"/>
      <c r="AA769" s="15"/>
      <c r="AB769" s="15"/>
      <c r="AC769" s="15"/>
      <c r="AD769" s="15"/>
      <c r="AE769" s="15"/>
      <c r="AT769" s="297" t="s">
        <v>199</v>
      </c>
      <c r="AU769" s="297" t="s">
        <v>85</v>
      </c>
      <c r="AV769" s="15" t="s">
        <v>234</v>
      </c>
      <c r="AW769" s="15" t="s">
        <v>32</v>
      </c>
      <c r="AX769" s="15" t="s">
        <v>83</v>
      </c>
      <c r="AY769" s="297" t="s">
        <v>195</v>
      </c>
    </row>
    <row r="770" s="2" customFormat="1" ht="24.15" customHeight="1">
      <c r="A770" s="39"/>
      <c r="B770" s="40"/>
      <c r="C770" s="262" t="s">
        <v>559</v>
      </c>
      <c r="D770" s="262" t="s">
        <v>224</v>
      </c>
      <c r="E770" s="263" t="s">
        <v>4349</v>
      </c>
      <c r="F770" s="264" t="s">
        <v>4350</v>
      </c>
      <c r="G770" s="265" t="s">
        <v>513</v>
      </c>
      <c r="H770" s="266">
        <v>53.997999999999998</v>
      </c>
      <c r="I770" s="267"/>
      <c r="J770" s="268">
        <f>ROUND(I770*H770,2)</f>
        <v>0</v>
      </c>
      <c r="K770" s="264" t="s">
        <v>1</v>
      </c>
      <c r="L770" s="269"/>
      <c r="M770" s="270" t="s">
        <v>1</v>
      </c>
      <c r="N770" s="271" t="s">
        <v>41</v>
      </c>
      <c r="O770" s="92"/>
      <c r="P770" s="209">
        <f>O770*H770</f>
        <v>0</v>
      </c>
      <c r="Q770" s="209">
        <v>0.0010499999999999999</v>
      </c>
      <c r="R770" s="209">
        <f>Q770*H770</f>
        <v>0.056697899999999996</v>
      </c>
      <c r="S770" s="209">
        <v>0</v>
      </c>
      <c r="T770" s="210">
        <f>S770*H770</f>
        <v>0</v>
      </c>
      <c r="U770" s="39"/>
      <c r="V770" s="39"/>
      <c r="W770" s="39"/>
      <c r="X770" s="39"/>
      <c r="Y770" s="39"/>
      <c r="Z770" s="39"/>
      <c r="AA770" s="39"/>
      <c r="AB770" s="39"/>
      <c r="AC770" s="39"/>
      <c r="AD770" s="39"/>
      <c r="AE770" s="39"/>
      <c r="AR770" s="211" t="s">
        <v>253</v>
      </c>
      <c r="AT770" s="211" t="s">
        <v>224</v>
      </c>
      <c r="AU770" s="211" t="s">
        <v>85</v>
      </c>
      <c r="AY770" s="18" t="s">
        <v>195</v>
      </c>
      <c r="BE770" s="212">
        <f>IF(N770="základní",J770,0)</f>
        <v>0</v>
      </c>
      <c r="BF770" s="212">
        <f>IF(N770="snížená",J770,0)</f>
        <v>0</v>
      </c>
      <c r="BG770" s="212">
        <f>IF(N770="zákl. přenesená",J770,0)</f>
        <v>0</v>
      </c>
      <c r="BH770" s="212">
        <f>IF(N770="sníž. přenesená",J770,0)</f>
        <v>0</v>
      </c>
      <c r="BI770" s="212">
        <f>IF(N770="nulová",J770,0)</f>
        <v>0</v>
      </c>
      <c r="BJ770" s="18" t="s">
        <v>83</v>
      </c>
      <c r="BK770" s="212">
        <f>ROUND(I770*H770,2)</f>
        <v>0</v>
      </c>
      <c r="BL770" s="18" t="s">
        <v>234</v>
      </c>
      <c r="BM770" s="211" t="s">
        <v>5014</v>
      </c>
    </row>
    <row r="771" s="2" customFormat="1">
      <c r="A771" s="39"/>
      <c r="B771" s="40"/>
      <c r="C771" s="41"/>
      <c r="D771" s="213" t="s">
        <v>197</v>
      </c>
      <c r="E771" s="41"/>
      <c r="F771" s="214" t="s">
        <v>4347</v>
      </c>
      <c r="G771" s="41"/>
      <c r="H771" s="41"/>
      <c r="I771" s="215"/>
      <c r="J771" s="41"/>
      <c r="K771" s="41"/>
      <c r="L771" s="45"/>
      <c r="M771" s="216"/>
      <c r="N771" s="217"/>
      <c r="O771" s="92"/>
      <c r="P771" s="92"/>
      <c r="Q771" s="92"/>
      <c r="R771" s="92"/>
      <c r="S771" s="92"/>
      <c r="T771" s="93"/>
      <c r="U771" s="39"/>
      <c r="V771" s="39"/>
      <c r="W771" s="39"/>
      <c r="X771" s="39"/>
      <c r="Y771" s="39"/>
      <c r="Z771" s="39"/>
      <c r="AA771" s="39"/>
      <c r="AB771" s="39"/>
      <c r="AC771" s="39"/>
      <c r="AD771" s="39"/>
      <c r="AE771" s="39"/>
      <c r="AT771" s="18" t="s">
        <v>197</v>
      </c>
      <c r="AU771" s="18" t="s">
        <v>85</v>
      </c>
    </row>
    <row r="772" s="11" customFormat="1">
      <c r="A772" s="11"/>
      <c r="B772" s="228"/>
      <c r="C772" s="229"/>
      <c r="D772" s="213" t="s">
        <v>199</v>
      </c>
      <c r="E772" s="229"/>
      <c r="F772" s="231" t="s">
        <v>5015</v>
      </c>
      <c r="G772" s="229"/>
      <c r="H772" s="232">
        <v>53.997999999999998</v>
      </c>
      <c r="I772" s="233"/>
      <c r="J772" s="229"/>
      <c r="K772" s="229"/>
      <c r="L772" s="234"/>
      <c r="M772" s="235"/>
      <c r="N772" s="236"/>
      <c r="O772" s="236"/>
      <c r="P772" s="236"/>
      <c r="Q772" s="236"/>
      <c r="R772" s="236"/>
      <c r="S772" s="236"/>
      <c r="T772" s="237"/>
      <c r="U772" s="11"/>
      <c r="V772" s="11"/>
      <c r="W772" s="11"/>
      <c r="X772" s="11"/>
      <c r="Y772" s="11"/>
      <c r="Z772" s="11"/>
      <c r="AA772" s="11"/>
      <c r="AB772" s="11"/>
      <c r="AC772" s="11"/>
      <c r="AD772" s="11"/>
      <c r="AE772" s="11"/>
      <c r="AT772" s="238" t="s">
        <v>199</v>
      </c>
      <c r="AU772" s="238" t="s">
        <v>85</v>
      </c>
      <c r="AV772" s="11" t="s">
        <v>85</v>
      </c>
      <c r="AW772" s="11" t="s">
        <v>4</v>
      </c>
      <c r="AX772" s="11" t="s">
        <v>83</v>
      </c>
      <c r="AY772" s="238" t="s">
        <v>195</v>
      </c>
    </row>
    <row r="773" s="2" customFormat="1" ht="33" customHeight="1">
      <c r="A773" s="39"/>
      <c r="B773" s="40"/>
      <c r="C773" s="200" t="s">
        <v>563</v>
      </c>
      <c r="D773" s="200" t="s">
        <v>191</v>
      </c>
      <c r="E773" s="201" t="s">
        <v>4353</v>
      </c>
      <c r="F773" s="202" t="s">
        <v>4354</v>
      </c>
      <c r="G773" s="203" t="s">
        <v>513</v>
      </c>
      <c r="H773" s="204">
        <v>244.80000000000001</v>
      </c>
      <c r="I773" s="205"/>
      <c r="J773" s="206">
        <f>ROUND(I773*H773,2)</f>
        <v>0</v>
      </c>
      <c r="K773" s="202" t="s">
        <v>1412</v>
      </c>
      <c r="L773" s="45"/>
      <c r="M773" s="207" t="s">
        <v>1</v>
      </c>
      <c r="N773" s="208" t="s">
        <v>41</v>
      </c>
      <c r="O773" s="92"/>
      <c r="P773" s="209">
        <f>O773*H773</f>
        <v>0</v>
      </c>
      <c r="Q773" s="209">
        <v>0</v>
      </c>
      <c r="R773" s="209">
        <f>Q773*H773</f>
        <v>0</v>
      </c>
      <c r="S773" s="209">
        <v>0</v>
      </c>
      <c r="T773" s="210">
        <f>S773*H773</f>
        <v>0</v>
      </c>
      <c r="U773" s="39"/>
      <c r="V773" s="39"/>
      <c r="W773" s="39"/>
      <c r="X773" s="39"/>
      <c r="Y773" s="39"/>
      <c r="Z773" s="39"/>
      <c r="AA773" s="39"/>
      <c r="AB773" s="39"/>
      <c r="AC773" s="39"/>
      <c r="AD773" s="39"/>
      <c r="AE773" s="39"/>
      <c r="AR773" s="211" t="s">
        <v>234</v>
      </c>
      <c r="AT773" s="211" t="s">
        <v>191</v>
      </c>
      <c r="AU773" s="211" t="s">
        <v>85</v>
      </c>
      <c r="AY773" s="18" t="s">
        <v>195</v>
      </c>
      <c r="BE773" s="212">
        <f>IF(N773="základní",J773,0)</f>
        <v>0</v>
      </c>
      <c r="BF773" s="212">
        <f>IF(N773="snížená",J773,0)</f>
        <v>0</v>
      </c>
      <c r="BG773" s="212">
        <f>IF(N773="zákl. přenesená",J773,0)</f>
        <v>0</v>
      </c>
      <c r="BH773" s="212">
        <f>IF(N773="sníž. přenesená",J773,0)</f>
        <v>0</v>
      </c>
      <c r="BI773" s="212">
        <f>IF(N773="nulová",J773,0)</f>
        <v>0</v>
      </c>
      <c r="BJ773" s="18" t="s">
        <v>83</v>
      </c>
      <c r="BK773" s="212">
        <f>ROUND(I773*H773,2)</f>
        <v>0</v>
      </c>
      <c r="BL773" s="18" t="s">
        <v>234</v>
      </c>
      <c r="BM773" s="211" t="s">
        <v>5016</v>
      </c>
    </row>
    <row r="774" s="2" customFormat="1">
      <c r="A774" s="39"/>
      <c r="B774" s="40"/>
      <c r="C774" s="41"/>
      <c r="D774" s="213" t="s">
        <v>197</v>
      </c>
      <c r="E774" s="41"/>
      <c r="F774" s="214" t="s">
        <v>4347</v>
      </c>
      <c r="G774" s="41"/>
      <c r="H774" s="41"/>
      <c r="I774" s="215"/>
      <c r="J774" s="41"/>
      <c r="K774" s="41"/>
      <c r="L774" s="45"/>
      <c r="M774" s="216"/>
      <c r="N774" s="217"/>
      <c r="O774" s="92"/>
      <c r="P774" s="92"/>
      <c r="Q774" s="92"/>
      <c r="R774" s="92"/>
      <c r="S774" s="92"/>
      <c r="T774" s="93"/>
      <c r="U774" s="39"/>
      <c r="V774" s="39"/>
      <c r="W774" s="39"/>
      <c r="X774" s="39"/>
      <c r="Y774" s="39"/>
      <c r="Z774" s="39"/>
      <c r="AA774" s="39"/>
      <c r="AB774" s="39"/>
      <c r="AC774" s="39"/>
      <c r="AD774" s="39"/>
      <c r="AE774" s="39"/>
      <c r="AT774" s="18" t="s">
        <v>197</v>
      </c>
      <c r="AU774" s="18" t="s">
        <v>85</v>
      </c>
    </row>
    <row r="775" s="10" customFormat="1">
      <c r="A775" s="10"/>
      <c r="B775" s="218"/>
      <c r="C775" s="219"/>
      <c r="D775" s="213" t="s">
        <v>199</v>
      </c>
      <c r="E775" s="220" t="s">
        <v>1</v>
      </c>
      <c r="F775" s="221" t="s">
        <v>4737</v>
      </c>
      <c r="G775" s="219"/>
      <c r="H775" s="220" t="s">
        <v>1</v>
      </c>
      <c r="I775" s="222"/>
      <c r="J775" s="219"/>
      <c r="K775" s="219"/>
      <c r="L775" s="223"/>
      <c r="M775" s="224"/>
      <c r="N775" s="225"/>
      <c r="O775" s="225"/>
      <c r="P775" s="225"/>
      <c r="Q775" s="225"/>
      <c r="R775" s="225"/>
      <c r="S775" s="225"/>
      <c r="T775" s="226"/>
      <c r="U775" s="10"/>
      <c r="V775" s="10"/>
      <c r="W775" s="10"/>
      <c r="X775" s="10"/>
      <c r="Y775" s="10"/>
      <c r="Z775" s="10"/>
      <c r="AA775" s="10"/>
      <c r="AB775" s="10"/>
      <c r="AC775" s="10"/>
      <c r="AD775" s="10"/>
      <c r="AE775" s="10"/>
      <c r="AT775" s="227" t="s">
        <v>199</v>
      </c>
      <c r="AU775" s="227" t="s">
        <v>85</v>
      </c>
      <c r="AV775" s="10" t="s">
        <v>83</v>
      </c>
      <c r="AW775" s="10" t="s">
        <v>32</v>
      </c>
      <c r="AX775" s="10" t="s">
        <v>76</v>
      </c>
      <c r="AY775" s="227" t="s">
        <v>195</v>
      </c>
    </row>
    <row r="776" s="10" customFormat="1">
      <c r="A776" s="10"/>
      <c r="B776" s="218"/>
      <c r="C776" s="219"/>
      <c r="D776" s="213" t="s">
        <v>199</v>
      </c>
      <c r="E776" s="220" t="s">
        <v>1</v>
      </c>
      <c r="F776" s="221" t="s">
        <v>5017</v>
      </c>
      <c r="G776" s="219"/>
      <c r="H776" s="220" t="s">
        <v>1</v>
      </c>
      <c r="I776" s="222"/>
      <c r="J776" s="219"/>
      <c r="K776" s="219"/>
      <c r="L776" s="223"/>
      <c r="M776" s="224"/>
      <c r="N776" s="225"/>
      <c r="O776" s="225"/>
      <c r="P776" s="225"/>
      <c r="Q776" s="225"/>
      <c r="R776" s="225"/>
      <c r="S776" s="225"/>
      <c r="T776" s="226"/>
      <c r="U776" s="10"/>
      <c r="V776" s="10"/>
      <c r="W776" s="10"/>
      <c r="X776" s="10"/>
      <c r="Y776" s="10"/>
      <c r="Z776" s="10"/>
      <c r="AA776" s="10"/>
      <c r="AB776" s="10"/>
      <c r="AC776" s="10"/>
      <c r="AD776" s="10"/>
      <c r="AE776" s="10"/>
      <c r="AT776" s="227" t="s">
        <v>199</v>
      </c>
      <c r="AU776" s="227" t="s">
        <v>85</v>
      </c>
      <c r="AV776" s="10" t="s">
        <v>83</v>
      </c>
      <c r="AW776" s="10" t="s">
        <v>32</v>
      </c>
      <c r="AX776" s="10" t="s">
        <v>76</v>
      </c>
      <c r="AY776" s="227" t="s">
        <v>195</v>
      </c>
    </row>
    <row r="777" s="11" customFormat="1">
      <c r="A777" s="11"/>
      <c r="B777" s="228"/>
      <c r="C777" s="229"/>
      <c r="D777" s="213" t="s">
        <v>199</v>
      </c>
      <c r="E777" s="230" t="s">
        <v>1</v>
      </c>
      <c r="F777" s="231" t="s">
        <v>5018</v>
      </c>
      <c r="G777" s="229"/>
      <c r="H777" s="232">
        <v>244.80000000000001</v>
      </c>
      <c r="I777" s="233"/>
      <c r="J777" s="229"/>
      <c r="K777" s="229"/>
      <c r="L777" s="234"/>
      <c r="M777" s="235"/>
      <c r="N777" s="236"/>
      <c r="O777" s="236"/>
      <c r="P777" s="236"/>
      <c r="Q777" s="236"/>
      <c r="R777" s="236"/>
      <c r="S777" s="236"/>
      <c r="T777" s="237"/>
      <c r="U777" s="11"/>
      <c r="V777" s="11"/>
      <c r="W777" s="11"/>
      <c r="X777" s="11"/>
      <c r="Y777" s="11"/>
      <c r="Z777" s="11"/>
      <c r="AA777" s="11"/>
      <c r="AB777" s="11"/>
      <c r="AC777" s="11"/>
      <c r="AD777" s="11"/>
      <c r="AE777" s="11"/>
      <c r="AT777" s="238" t="s">
        <v>199</v>
      </c>
      <c r="AU777" s="238" t="s">
        <v>85</v>
      </c>
      <c r="AV777" s="11" t="s">
        <v>85</v>
      </c>
      <c r="AW777" s="11" t="s">
        <v>32</v>
      </c>
      <c r="AX777" s="11" t="s">
        <v>76</v>
      </c>
      <c r="AY777" s="238" t="s">
        <v>195</v>
      </c>
    </row>
    <row r="778" s="15" customFormat="1">
      <c r="A778" s="15"/>
      <c r="B778" s="287"/>
      <c r="C778" s="288"/>
      <c r="D778" s="213" t="s">
        <v>199</v>
      </c>
      <c r="E778" s="289" t="s">
        <v>1</v>
      </c>
      <c r="F778" s="290" t="s">
        <v>1422</v>
      </c>
      <c r="G778" s="288"/>
      <c r="H778" s="291">
        <v>244.80000000000001</v>
      </c>
      <c r="I778" s="292"/>
      <c r="J778" s="288"/>
      <c r="K778" s="288"/>
      <c r="L778" s="293"/>
      <c r="M778" s="294"/>
      <c r="N778" s="295"/>
      <c r="O778" s="295"/>
      <c r="P778" s="295"/>
      <c r="Q778" s="295"/>
      <c r="R778" s="295"/>
      <c r="S778" s="295"/>
      <c r="T778" s="296"/>
      <c r="U778" s="15"/>
      <c r="V778" s="15"/>
      <c r="W778" s="15"/>
      <c r="X778" s="15"/>
      <c r="Y778" s="15"/>
      <c r="Z778" s="15"/>
      <c r="AA778" s="15"/>
      <c r="AB778" s="15"/>
      <c r="AC778" s="15"/>
      <c r="AD778" s="15"/>
      <c r="AE778" s="15"/>
      <c r="AT778" s="297" t="s">
        <v>199</v>
      </c>
      <c r="AU778" s="297" t="s">
        <v>85</v>
      </c>
      <c r="AV778" s="15" t="s">
        <v>234</v>
      </c>
      <c r="AW778" s="15" t="s">
        <v>32</v>
      </c>
      <c r="AX778" s="15" t="s">
        <v>83</v>
      </c>
      <c r="AY778" s="297" t="s">
        <v>195</v>
      </c>
    </row>
    <row r="779" s="2" customFormat="1" ht="24.15" customHeight="1">
      <c r="A779" s="39"/>
      <c r="B779" s="40"/>
      <c r="C779" s="262" t="s">
        <v>567</v>
      </c>
      <c r="D779" s="262" t="s">
        <v>224</v>
      </c>
      <c r="E779" s="263" t="s">
        <v>4357</v>
      </c>
      <c r="F779" s="264" t="s">
        <v>4358</v>
      </c>
      <c r="G779" s="265" t="s">
        <v>513</v>
      </c>
      <c r="H779" s="266">
        <v>248.47200000000001</v>
      </c>
      <c r="I779" s="267"/>
      <c r="J779" s="268">
        <f>ROUND(I779*H779,2)</f>
        <v>0</v>
      </c>
      <c r="K779" s="264" t="s">
        <v>1412</v>
      </c>
      <c r="L779" s="269"/>
      <c r="M779" s="270" t="s">
        <v>1</v>
      </c>
      <c r="N779" s="271" t="s">
        <v>41</v>
      </c>
      <c r="O779" s="92"/>
      <c r="P779" s="209">
        <f>O779*H779</f>
        <v>0</v>
      </c>
      <c r="Q779" s="209">
        <v>0.0031800000000000001</v>
      </c>
      <c r="R779" s="209">
        <f>Q779*H779</f>
        <v>0.79014096</v>
      </c>
      <c r="S779" s="209">
        <v>0</v>
      </c>
      <c r="T779" s="210">
        <f>S779*H779</f>
        <v>0</v>
      </c>
      <c r="U779" s="39"/>
      <c r="V779" s="39"/>
      <c r="W779" s="39"/>
      <c r="X779" s="39"/>
      <c r="Y779" s="39"/>
      <c r="Z779" s="39"/>
      <c r="AA779" s="39"/>
      <c r="AB779" s="39"/>
      <c r="AC779" s="39"/>
      <c r="AD779" s="39"/>
      <c r="AE779" s="39"/>
      <c r="AR779" s="211" t="s">
        <v>253</v>
      </c>
      <c r="AT779" s="211" t="s">
        <v>224</v>
      </c>
      <c r="AU779" s="211" t="s">
        <v>85</v>
      </c>
      <c r="AY779" s="18" t="s">
        <v>195</v>
      </c>
      <c r="BE779" s="212">
        <f>IF(N779="základní",J779,0)</f>
        <v>0</v>
      </c>
      <c r="BF779" s="212">
        <f>IF(N779="snížená",J779,0)</f>
        <v>0</v>
      </c>
      <c r="BG779" s="212">
        <f>IF(N779="zákl. přenesená",J779,0)</f>
        <v>0</v>
      </c>
      <c r="BH779" s="212">
        <f>IF(N779="sníž. přenesená",J779,0)</f>
        <v>0</v>
      </c>
      <c r="BI779" s="212">
        <f>IF(N779="nulová",J779,0)</f>
        <v>0</v>
      </c>
      <c r="BJ779" s="18" t="s">
        <v>83</v>
      </c>
      <c r="BK779" s="212">
        <f>ROUND(I779*H779,2)</f>
        <v>0</v>
      </c>
      <c r="BL779" s="18" t="s">
        <v>234</v>
      </c>
      <c r="BM779" s="211" t="s">
        <v>5019</v>
      </c>
    </row>
    <row r="780" s="2" customFormat="1">
      <c r="A780" s="39"/>
      <c r="B780" s="40"/>
      <c r="C780" s="41"/>
      <c r="D780" s="213" t="s">
        <v>197</v>
      </c>
      <c r="E780" s="41"/>
      <c r="F780" s="214" t="s">
        <v>4347</v>
      </c>
      <c r="G780" s="41"/>
      <c r="H780" s="41"/>
      <c r="I780" s="215"/>
      <c r="J780" s="41"/>
      <c r="K780" s="41"/>
      <c r="L780" s="45"/>
      <c r="M780" s="216"/>
      <c r="N780" s="217"/>
      <c r="O780" s="92"/>
      <c r="P780" s="92"/>
      <c r="Q780" s="92"/>
      <c r="R780" s="92"/>
      <c r="S780" s="92"/>
      <c r="T780" s="93"/>
      <c r="U780" s="39"/>
      <c r="V780" s="39"/>
      <c r="W780" s="39"/>
      <c r="X780" s="39"/>
      <c r="Y780" s="39"/>
      <c r="Z780" s="39"/>
      <c r="AA780" s="39"/>
      <c r="AB780" s="39"/>
      <c r="AC780" s="39"/>
      <c r="AD780" s="39"/>
      <c r="AE780" s="39"/>
      <c r="AT780" s="18" t="s">
        <v>197</v>
      </c>
      <c r="AU780" s="18" t="s">
        <v>85</v>
      </c>
    </row>
    <row r="781" s="11" customFormat="1">
      <c r="A781" s="11"/>
      <c r="B781" s="228"/>
      <c r="C781" s="229"/>
      <c r="D781" s="213" t="s">
        <v>199</v>
      </c>
      <c r="E781" s="229"/>
      <c r="F781" s="231" t="s">
        <v>5020</v>
      </c>
      <c r="G781" s="229"/>
      <c r="H781" s="232">
        <v>248.47200000000001</v>
      </c>
      <c r="I781" s="233"/>
      <c r="J781" s="229"/>
      <c r="K781" s="229"/>
      <c r="L781" s="234"/>
      <c r="M781" s="235"/>
      <c r="N781" s="236"/>
      <c r="O781" s="236"/>
      <c r="P781" s="236"/>
      <c r="Q781" s="236"/>
      <c r="R781" s="236"/>
      <c r="S781" s="236"/>
      <c r="T781" s="237"/>
      <c r="U781" s="11"/>
      <c r="V781" s="11"/>
      <c r="W781" s="11"/>
      <c r="X781" s="11"/>
      <c r="Y781" s="11"/>
      <c r="Z781" s="11"/>
      <c r="AA781" s="11"/>
      <c r="AB781" s="11"/>
      <c r="AC781" s="11"/>
      <c r="AD781" s="11"/>
      <c r="AE781" s="11"/>
      <c r="AT781" s="238" t="s">
        <v>199</v>
      </c>
      <c r="AU781" s="238" t="s">
        <v>85</v>
      </c>
      <c r="AV781" s="11" t="s">
        <v>85</v>
      </c>
      <c r="AW781" s="11" t="s">
        <v>4</v>
      </c>
      <c r="AX781" s="11" t="s">
        <v>83</v>
      </c>
      <c r="AY781" s="238" t="s">
        <v>195</v>
      </c>
    </row>
    <row r="782" s="2" customFormat="1" ht="33" customHeight="1">
      <c r="A782" s="39"/>
      <c r="B782" s="40"/>
      <c r="C782" s="200" t="s">
        <v>571</v>
      </c>
      <c r="D782" s="200" t="s">
        <v>191</v>
      </c>
      <c r="E782" s="201" t="s">
        <v>4384</v>
      </c>
      <c r="F782" s="202" t="s">
        <v>4385</v>
      </c>
      <c r="G782" s="203" t="s">
        <v>513</v>
      </c>
      <c r="H782" s="204">
        <v>17</v>
      </c>
      <c r="I782" s="205"/>
      <c r="J782" s="206">
        <f>ROUND(I782*H782,2)</f>
        <v>0</v>
      </c>
      <c r="K782" s="202" t="s">
        <v>1412</v>
      </c>
      <c r="L782" s="45"/>
      <c r="M782" s="207" t="s">
        <v>1</v>
      </c>
      <c r="N782" s="208" t="s">
        <v>41</v>
      </c>
      <c r="O782" s="92"/>
      <c r="P782" s="209">
        <f>O782*H782</f>
        <v>0</v>
      </c>
      <c r="Q782" s="209">
        <v>0</v>
      </c>
      <c r="R782" s="209">
        <f>Q782*H782</f>
        <v>0</v>
      </c>
      <c r="S782" s="209">
        <v>0</v>
      </c>
      <c r="T782" s="210">
        <f>S782*H782</f>
        <v>0</v>
      </c>
      <c r="U782" s="39"/>
      <c r="V782" s="39"/>
      <c r="W782" s="39"/>
      <c r="X782" s="39"/>
      <c r="Y782" s="39"/>
      <c r="Z782" s="39"/>
      <c r="AA782" s="39"/>
      <c r="AB782" s="39"/>
      <c r="AC782" s="39"/>
      <c r="AD782" s="39"/>
      <c r="AE782" s="39"/>
      <c r="AR782" s="211" t="s">
        <v>234</v>
      </c>
      <c r="AT782" s="211" t="s">
        <v>191</v>
      </c>
      <c r="AU782" s="211" t="s">
        <v>85</v>
      </c>
      <c r="AY782" s="18" t="s">
        <v>195</v>
      </c>
      <c r="BE782" s="212">
        <f>IF(N782="základní",J782,0)</f>
        <v>0</v>
      </c>
      <c r="BF782" s="212">
        <f>IF(N782="snížená",J782,0)</f>
        <v>0</v>
      </c>
      <c r="BG782" s="212">
        <f>IF(N782="zákl. přenesená",J782,0)</f>
        <v>0</v>
      </c>
      <c r="BH782" s="212">
        <f>IF(N782="sníž. přenesená",J782,0)</f>
        <v>0</v>
      </c>
      <c r="BI782" s="212">
        <f>IF(N782="nulová",J782,0)</f>
        <v>0</v>
      </c>
      <c r="BJ782" s="18" t="s">
        <v>83</v>
      </c>
      <c r="BK782" s="212">
        <f>ROUND(I782*H782,2)</f>
        <v>0</v>
      </c>
      <c r="BL782" s="18" t="s">
        <v>234</v>
      </c>
      <c r="BM782" s="211" t="s">
        <v>5021</v>
      </c>
    </row>
    <row r="783" s="10" customFormat="1">
      <c r="A783" s="10"/>
      <c r="B783" s="218"/>
      <c r="C783" s="219"/>
      <c r="D783" s="213" t="s">
        <v>199</v>
      </c>
      <c r="E783" s="220" t="s">
        <v>1</v>
      </c>
      <c r="F783" s="221" t="s">
        <v>4737</v>
      </c>
      <c r="G783" s="219"/>
      <c r="H783" s="220" t="s">
        <v>1</v>
      </c>
      <c r="I783" s="222"/>
      <c r="J783" s="219"/>
      <c r="K783" s="219"/>
      <c r="L783" s="223"/>
      <c r="M783" s="224"/>
      <c r="N783" s="225"/>
      <c r="O783" s="225"/>
      <c r="P783" s="225"/>
      <c r="Q783" s="225"/>
      <c r="R783" s="225"/>
      <c r="S783" s="225"/>
      <c r="T783" s="226"/>
      <c r="U783" s="10"/>
      <c r="V783" s="10"/>
      <c r="W783" s="10"/>
      <c r="X783" s="10"/>
      <c r="Y783" s="10"/>
      <c r="Z783" s="10"/>
      <c r="AA783" s="10"/>
      <c r="AB783" s="10"/>
      <c r="AC783" s="10"/>
      <c r="AD783" s="10"/>
      <c r="AE783" s="10"/>
      <c r="AT783" s="227" t="s">
        <v>199</v>
      </c>
      <c r="AU783" s="227" t="s">
        <v>85</v>
      </c>
      <c r="AV783" s="10" t="s">
        <v>83</v>
      </c>
      <c r="AW783" s="10" t="s">
        <v>32</v>
      </c>
      <c r="AX783" s="10" t="s">
        <v>76</v>
      </c>
      <c r="AY783" s="227" t="s">
        <v>195</v>
      </c>
    </row>
    <row r="784" s="10" customFormat="1">
      <c r="A784" s="10"/>
      <c r="B784" s="218"/>
      <c r="C784" s="219"/>
      <c r="D784" s="213" t="s">
        <v>199</v>
      </c>
      <c r="E784" s="220" t="s">
        <v>1</v>
      </c>
      <c r="F784" s="221" t="s">
        <v>5022</v>
      </c>
      <c r="G784" s="219"/>
      <c r="H784" s="220" t="s">
        <v>1</v>
      </c>
      <c r="I784" s="222"/>
      <c r="J784" s="219"/>
      <c r="K784" s="219"/>
      <c r="L784" s="223"/>
      <c r="M784" s="224"/>
      <c r="N784" s="225"/>
      <c r="O784" s="225"/>
      <c r="P784" s="225"/>
      <c r="Q784" s="225"/>
      <c r="R784" s="225"/>
      <c r="S784" s="225"/>
      <c r="T784" s="226"/>
      <c r="U784" s="10"/>
      <c r="V784" s="10"/>
      <c r="W784" s="10"/>
      <c r="X784" s="10"/>
      <c r="Y784" s="10"/>
      <c r="Z784" s="10"/>
      <c r="AA784" s="10"/>
      <c r="AB784" s="10"/>
      <c r="AC784" s="10"/>
      <c r="AD784" s="10"/>
      <c r="AE784" s="10"/>
      <c r="AT784" s="227" t="s">
        <v>199</v>
      </c>
      <c r="AU784" s="227" t="s">
        <v>85</v>
      </c>
      <c r="AV784" s="10" t="s">
        <v>83</v>
      </c>
      <c r="AW784" s="10" t="s">
        <v>32</v>
      </c>
      <c r="AX784" s="10" t="s">
        <v>76</v>
      </c>
      <c r="AY784" s="227" t="s">
        <v>195</v>
      </c>
    </row>
    <row r="785" s="11" customFormat="1">
      <c r="A785" s="11"/>
      <c r="B785" s="228"/>
      <c r="C785" s="229"/>
      <c r="D785" s="213" t="s">
        <v>199</v>
      </c>
      <c r="E785" s="230" t="s">
        <v>1</v>
      </c>
      <c r="F785" s="231" t="s">
        <v>288</v>
      </c>
      <c r="G785" s="229"/>
      <c r="H785" s="232">
        <v>17</v>
      </c>
      <c r="I785" s="233"/>
      <c r="J785" s="229"/>
      <c r="K785" s="229"/>
      <c r="L785" s="234"/>
      <c r="M785" s="235"/>
      <c r="N785" s="236"/>
      <c r="O785" s="236"/>
      <c r="P785" s="236"/>
      <c r="Q785" s="236"/>
      <c r="R785" s="236"/>
      <c r="S785" s="236"/>
      <c r="T785" s="237"/>
      <c r="U785" s="11"/>
      <c r="V785" s="11"/>
      <c r="W785" s="11"/>
      <c r="X785" s="11"/>
      <c r="Y785" s="11"/>
      <c r="Z785" s="11"/>
      <c r="AA785" s="11"/>
      <c r="AB785" s="11"/>
      <c r="AC785" s="11"/>
      <c r="AD785" s="11"/>
      <c r="AE785" s="11"/>
      <c r="AT785" s="238" t="s">
        <v>199</v>
      </c>
      <c r="AU785" s="238" t="s">
        <v>85</v>
      </c>
      <c r="AV785" s="11" t="s">
        <v>85</v>
      </c>
      <c r="AW785" s="11" t="s">
        <v>32</v>
      </c>
      <c r="AX785" s="11" t="s">
        <v>76</v>
      </c>
      <c r="AY785" s="238" t="s">
        <v>195</v>
      </c>
    </row>
    <row r="786" s="15" customFormat="1">
      <c r="A786" s="15"/>
      <c r="B786" s="287"/>
      <c r="C786" s="288"/>
      <c r="D786" s="213" t="s">
        <v>199</v>
      </c>
      <c r="E786" s="289" t="s">
        <v>1</v>
      </c>
      <c r="F786" s="290" t="s">
        <v>1422</v>
      </c>
      <c r="G786" s="288"/>
      <c r="H786" s="291">
        <v>17</v>
      </c>
      <c r="I786" s="292"/>
      <c r="J786" s="288"/>
      <c r="K786" s="288"/>
      <c r="L786" s="293"/>
      <c r="M786" s="294"/>
      <c r="N786" s="295"/>
      <c r="O786" s="295"/>
      <c r="P786" s="295"/>
      <c r="Q786" s="295"/>
      <c r="R786" s="295"/>
      <c r="S786" s="295"/>
      <c r="T786" s="296"/>
      <c r="U786" s="15"/>
      <c r="V786" s="15"/>
      <c r="W786" s="15"/>
      <c r="X786" s="15"/>
      <c r="Y786" s="15"/>
      <c r="Z786" s="15"/>
      <c r="AA786" s="15"/>
      <c r="AB786" s="15"/>
      <c r="AC786" s="15"/>
      <c r="AD786" s="15"/>
      <c r="AE786" s="15"/>
      <c r="AT786" s="297" t="s">
        <v>199</v>
      </c>
      <c r="AU786" s="297" t="s">
        <v>85</v>
      </c>
      <c r="AV786" s="15" t="s">
        <v>234</v>
      </c>
      <c r="AW786" s="15" t="s">
        <v>32</v>
      </c>
      <c r="AX786" s="15" t="s">
        <v>83</v>
      </c>
      <c r="AY786" s="297" t="s">
        <v>195</v>
      </c>
    </row>
    <row r="787" s="2" customFormat="1" ht="24.15" customHeight="1">
      <c r="A787" s="39"/>
      <c r="B787" s="40"/>
      <c r="C787" s="262" t="s">
        <v>575</v>
      </c>
      <c r="D787" s="262" t="s">
        <v>224</v>
      </c>
      <c r="E787" s="263" t="s">
        <v>4389</v>
      </c>
      <c r="F787" s="264" t="s">
        <v>4390</v>
      </c>
      <c r="G787" s="265" t="s">
        <v>513</v>
      </c>
      <c r="H787" s="266">
        <v>17.254999999999999</v>
      </c>
      <c r="I787" s="267"/>
      <c r="J787" s="268">
        <f>ROUND(I787*H787,2)</f>
        <v>0</v>
      </c>
      <c r="K787" s="264" t="s">
        <v>1412</v>
      </c>
      <c r="L787" s="269"/>
      <c r="M787" s="270" t="s">
        <v>1</v>
      </c>
      <c r="N787" s="271" t="s">
        <v>41</v>
      </c>
      <c r="O787" s="92"/>
      <c r="P787" s="209">
        <f>O787*H787</f>
        <v>0</v>
      </c>
      <c r="Q787" s="209">
        <v>0.01328</v>
      </c>
      <c r="R787" s="209">
        <f>Q787*H787</f>
        <v>0.2291464</v>
      </c>
      <c r="S787" s="209">
        <v>0</v>
      </c>
      <c r="T787" s="210">
        <f>S787*H787</f>
        <v>0</v>
      </c>
      <c r="U787" s="39"/>
      <c r="V787" s="39"/>
      <c r="W787" s="39"/>
      <c r="X787" s="39"/>
      <c r="Y787" s="39"/>
      <c r="Z787" s="39"/>
      <c r="AA787" s="39"/>
      <c r="AB787" s="39"/>
      <c r="AC787" s="39"/>
      <c r="AD787" s="39"/>
      <c r="AE787" s="39"/>
      <c r="AR787" s="211" t="s">
        <v>253</v>
      </c>
      <c r="AT787" s="211" t="s">
        <v>224</v>
      </c>
      <c r="AU787" s="211" t="s">
        <v>85</v>
      </c>
      <c r="AY787" s="18" t="s">
        <v>195</v>
      </c>
      <c r="BE787" s="212">
        <f>IF(N787="základní",J787,0)</f>
        <v>0</v>
      </c>
      <c r="BF787" s="212">
        <f>IF(N787="snížená",J787,0)</f>
        <v>0</v>
      </c>
      <c r="BG787" s="212">
        <f>IF(N787="zákl. přenesená",J787,0)</f>
        <v>0</v>
      </c>
      <c r="BH787" s="212">
        <f>IF(N787="sníž. přenesená",J787,0)</f>
        <v>0</v>
      </c>
      <c r="BI787" s="212">
        <f>IF(N787="nulová",J787,0)</f>
        <v>0</v>
      </c>
      <c r="BJ787" s="18" t="s">
        <v>83</v>
      </c>
      <c r="BK787" s="212">
        <f>ROUND(I787*H787,2)</f>
        <v>0</v>
      </c>
      <c r="BL787" s="18" t="s">
        <v>234</v>
      </c>
      <c r="BM787" s="211" t="s">
        <v>5023</v>
      </c>
    </row>
    <row r="788" s="11" customFormat="1">
      <c r="A788" s="11"/>
      <c r="B788" s="228"/>
      <c r="C788" s="229"/>
      <c r="D788" s="213" t="s">
        <v>199</v>
      </c>
      <c r="E788" s="229"/>
      <c r="F788" s="231" t="s">
        <v>5024</v>
      </c>
      <c r="G788" s="229"/>
      <c r="H788" s="232">
        <v>17.254999999999999</v>
      </c>
      <c r="I788" s="233"/>
      <c r="J788" s="229"/>
      <c r="K788" s="229"/>
      <c r="L788" s="234"/>
      <c r="M788" s="235"/>
      <c r="N788" s="236"/>
      <c r="O788" s="236"/>
      <c r="P788" s="236"/>
      <c r="Q788" s="236"/>
      <c r="R788" s="236"/>
      <c r="S788" s="236"/>
      <c r="T788" s="237"/>
      <c r="U788" s="11"/>
      <c r="V788" s="11"/>
      <c r="W788" s="11"/>
      <c r="X788" s="11"/>
      <c r="Y788" s="11"/>
      <c r="Z788" s="11"/>
      <c r="AA788" s="11"/>
      <c r="AB788" s="11"/>
      <c r="AC788" s="11"/>
      <c r="AD788" s="11"/>
      <c r="AE788" s="11"/>
      <c r="AT788" s="238" t="s">
        <v>199</v>
      </c>
      <c r="AU788" s="238" t="s">
        <v>85</v>
      </c>
      <c r="AV788" s="11" t="s">
        <v>85</v>
      </c>
      <c r="AW788" s="11" t="s">
        <v>4</v>
      </c>
      <c r="AX788" s="11" t="s">
        <v>83</v>
      </c>
      <c r="AY788" s="238" t="s">
        <v>195</v>
      </c>
    </row>
    <row r="789" s="2" customFormat="1" ht="16.5" customHeight="1">
      <c r="A789" s="39"/>
      <c r="B789" s="40"/>
      <c r="C789" s="200" t="s">
        <v>579</v>
      </c>
      <c r="D789" s="200" t="s">
        <v>191</v>
      </c>
      <c r="E789" s="201" t="s">
        <v>4398</v>
      </c>
      <c r="F789" s="202" t="s">
        <v>4399</v>
      </c>
      <c r="G789" s="203" t="s">
        <v>513</v>
      </c>
      <c r="H789" s="204">
        <v>53.200000000000003</v>
      </c>
      <c r="I789" s="205"/>
      <c r="J789" s="206">
        <f>ROUND(I789*H789,2)</f>
        <v>0</v>
      </c>
      <c r="K789" s="202" t="s">
        <v>1412</v>
      </c>
      <c r="L789" s="45"/>
      <c r="M789" s="207" t="s">
        <v>1</v>
      </c>
      <c r="N789" s="208" t="s">
        <v>41</v>
      </c>
      <c r="O789" s="92"/>
      <c r="P789" s="209">
        <f>O789*H789</f>
        <v>0</v>
      </c>
      <c r="Q789" s="209">
        <v>0</v>
      </c>
      <c r="R789" s="209">
        <f>Q789*H789</f>
        <v>0</v>
      </c>
      <c r="S789" s="209">
        <v>0</v>
      </c>
      <c r="T789" s="210">
        <f>S789*H789</f>
        <v>0</v>
      </c>
      <c r="U789" s="39"/>
      <c r="V789" s="39"/>
      <c r="W789" s="39"/>
      <c r="X789" s="39"/>
      <c r="Y789" s="39"/>
      <c r="Z789" s="39"/>
      <c r="AA789" s="39"/>
      <c r="AB789" s="39"/>
      <c r="AC789" s="39"/>
      <c r="AD789" s="39"/>
      <c r="AE789" s="39"/>
      <c r="AR789" s="211" t="s">
        <v>234</v>
      </c>
      <c r="AT789" s="211" t="s">
        <v>191</v>
      </c>
      <c r="AU789" s="211" t="s">
        <v>85</v>
      </c>
      <c r="AY789" s="18" t="s">
        <v>195</v>
      </c>
      <c r="BE789" s="212">
        <f>IF(N789="základní",J789,0)</f>
        <v>0</v>
      </c>
      <c r="BF789" s="212">
        <f>IF(N789="snížená",J789,0)</f>
        <v>0</v>
      </c>
      <c r="BG789" s="212">
        <f>IF(N789="zákl. přenesená",J789,0)</f>
        <v>0</v>
      </c>
      <c r="BH789" s="212">
        <f>IF(N789="sníž. přenesená",J789,0)</f>
        <v>0</v>
      </c>
      <c r="BI789" s="212">
        <f>IF(N789="nulová",J789,0)</f>
        <v>0</v>
      </c>
      <c r="BJ789" s="18" t="s">
        <v>83</v>
      </c>
      <c r="BK789" s="212">
        <f>ROUND(I789*H789,2)</f>
        <v>0</v>
      </c>
      <c r="BL789" s="18" t="s">
        <v>234</v>
      </c>
      <c r="BM789" s="211" t="s">
        <v>5025</v>
      </c>
    </row>
    <row r="790" s="10" customFormat="1">
      <c r="A790" s="10"/>
      <c r="B790" s="218"/>
      <c r="C790" s="219"/>
      <c r="D790" s="213" t="s">
        <v>199</v>
      </c>
      <c r="E790" s="220" t="s">
        <v>1</v>
      </c>
      <c r="F790" s="221" t="s">
        <v>4737</v>
      </c>
      <c r="G790" s="219"/>
      <c r="H790" s="220" t="s">
        <v>1</v>
      </c>
      <c r="I790" s="222"/>
      <c r="J790" s="219"/>
      <c r="K790" s="219"/>
      <c r="L790" s="223"/>
      <c r="M790" s="224"/>
      <c r="N790" s="225"/>
      <c r="O790" s="225"/>
      <c r="P790" s="225"/>
      <c r="Q790" s="225"/>
      <c r="R790" s="225"/>
      <c r="S790" s="225"/>
      <c r="T790" s="226"/>
      <c r="U790" s="10"/>
      <c r="V790" s="10"/>
      <c r="W790" s="10"/>
      <c r="X790" s="10"/>
      <c r="Y790" s="10"/>
      <c r="Z790" s="10"/>
      <c r="AA790" s="10"/>
      <c r="AB790" s="10"/>
      <c r="AC790" s="10"/>
      <c r="AD790" s="10"/>
      <c r="AE790" s="10"/>
      <c r="AT790" s="227" t="s">
        <v>199</v>
      </c>
      <c r="AU790" s="227" t="s">
        <v>85</v>
      </c>
      <c r="AV790" s="10" t="s">
        <v>83</v>
      </c>
      <c r="AW790" s="10" t="s">
        <v>32</v>
      </c>
      <c r="AX790" s="10" t="s">
        <v>76</v>
      </c>
      <c r="AY790" s="227" t="s">
        <v>195</v>
      </c>
    </row>
    <row r="791" s="10" customFormat="1">
      <c r="A791" s="10"/>
      <c r="B791" s="218"/>
      <c r="C791" s="219"/>
      <c r="D791" s="213" t="s">
        <v>199</v>
      </c>
      <c r="E791" s="220" t="s">
        <v>1</v>
      </c>
      <c r="F791" s="221" t="s">
        <v>4802</v>
      </c>
      <c r="G791" s="219"/>
      <c r="H791" s="220" t="s">
        <v>1</v>
      </c>
      <c r="I791" s="222"/>
      <c r="J791" s="219"/>
      <c r="K791" s="219"/>
      <c r="L791" s="223"/>
      <c r="M791" s="224"/>
      <c r="N791" s="225"/>
      <c r="O791" s="225"/>
      <c r="P791" s="225"/>
      <c r="Q791" s="225"/>
      <c r="R791" s="225"/>
      <c r="S791" s="225"/>
      <c r="T791" s="226"/>
      <c r="U791" s="10"/>
      <c r="V791" s="10"/>
      <c r="W791" s="10"/>
      <c r="X791" s="10"/>
      <c r="Y791" s="10"/>
      <c r="Z791" s="10"/>
      <c r="AA791" s="10"/>
      <c r="AB791" s="10"/>
      <c r="AC791" s="10"/>
      <c r="AD791" s="10"/>
      <c r="AE791" s="10"/>
      <c r="AT791" s="227" t="s">
        <v>199</v>
      </c>
      <c r="AU791" s="227" t="s">
        <v>85</v>
      </c>
      <c r="AV791" s="10" t="s">
        <v>83</v>
      </c>
      <c r="AW791" s="10" t="s">
        <v>32</v>
      </c>
      <c r="AX791" s="10" t="s">
        <v>76</v>
      </c>
      <c r="AY791" s="227" t="s">
        <v>195</v>
      </c>
    </row>
    <row r="792" s="11" customFormat="1">
      <c r="A792" s="11"/>
      <c r="B792" s="228"/>
      <c r="C792" s="229"/>
      <c r="D792" s="213" t="s">
        <v>199</v>
      </c>
      <c r="E792" s="230" t="s">
        <v>1</v>
      </c>
      <c r="F792" s="231" t="s">
        <v>5013</v>
      </c>
      <c r="G792" s="229"/>
      <c r="H792" s="232">
        <v>53.200000000000003</v>
      </c>
      <c r="I792" s="233"/>
      <c r="J792" s="229"/>
      <c r="K792" s="229"/>
      <c r="L792" s="234"/>
      <c r="M792" s="235"/>
      <c r="N792" s="236"/>
      <c r="O792" s="236"/>
      <c r="P792" s="236"/>
      <c r="Q792" s="236"/>
      <c r="R792" s="236"/>
      <c r="S792" s="236"/>
      <c r="T792" s="237"/>
      <c r="U792" s="11"/>
      <c r="V792" s="11"/>
      <c r="W792" s="11"/>
      <c r="X792" s="11"/>
      <c r="Y792" s="11"/>
      <c r="Z792" s="11"/>
      <c r="AA792" s="11"/>
      <c r="AB792" s="11"/>
      <c r="AC792" s="11"/>
      <c r="AD792" s="11"/>
      <c r="AE792" s="11"/>
      <c r="AT792" s="238" t="s">
        <v>199</v>
      </c>
      <c r="AU792" s="238" t="s">
        <v>85</v>
      </c>
      <c r="AV792" s="11" t="s">
        <v>85</v>
      </c>
      <c r="AW792" s="11" t="s">
        <v>32</v>
      </c>
      <c r="AX792" s="11" t="s">
        <v>83</v>
      </c>
      <c r="AY792" s="238" t="s">
        <v>195</v>
      </c>
    </row>
    <row r="793" s="2" customFormat="1" ht="21.75" customHeight="1">
      <c r="A793" s="39"/>
      <c r="B793" s="40"/>
      <c r="C793" s="200" t="s">
        <v>583</v>
      </c>
      <c r="D793" s="200" t="s">
        <v>191</v>
      </c>
      <c r="E793" s="201" t="s">
        <v>4401</v>
      </c>
      <c r="F793" s="202" t="s">
        <v>4402</v>
      </c>
      <c r="G793" s="203" t="s">
        <v>513</v>
      </c>
      <c r="H793" s="204">
        <v>244.80000000000001</v>
      </c>
      <c r="I793" s="205"/>
      <c r="J793" s="206">
        <f>ROUND(I793*H793,2)</f>
        <v>0</v>
      </c>
      <c r="K793" s="202" t="s">
        <v>1412</v>
      </c>
      <c r="L793" s="45"/>
      <c r="M793" s="207" t="s">
        <v>1</v>
      </c>
      <c r="N793" s="208" t="s">
        <v>41</v>
      </c>
      <c r="O793" s="92"/>
      <c r="P793" s="209">
        <f>O793*H793</f>
        <v>0</v>
      </c>
      <c r="Q793" s="209">
        <v>0</v>
      </c>
      <c r="R793" s="209">
        <f>Q793*H793</f>
        <v>0</v>
      </c>
      <c r="S793" s="209">
        <v>0</v>
      </c>
      <c r="T793" s="210">
        <f>S793*H793</f>
        <v>0</v>
      </c>
      <c r="U793" s="39"/>
      <c r="V793" s="39"/>
      <c r="W793" s="39"/>
      <c r="X793" s="39"/>
      <c r="Y793" s="39"/>
      <c r="Z793" s="39"/>
      <c r="AA793" s="39"/>
      <c r="AB793" s="39"/>
      <c r="AC793" s="39"/>
      <c r="AD793" s="39"/>
      <c r="AE793" s="39"/>
      <c r="AR793" s="211" t="s">
        <v>234</v>
      </c>
      <c r="AT793" s="211" t="s">
        <v>191</v>
      </c>
      <c r="AU793" s="211" t="s">
        <v>85</v>
      </c>
      <c r="AY793" s="18" t="s">
        <v>195</v>
      </c>
      <c r="BE793" s="212">
        <f>IF(N793="základní",J793,0)</f>
        <v>0</v>
      </c>
      <c r="BF793" s="212">
        <f>IF(N793="snížená",J793,0)</f>
        <v>0</v>
      </c>
      <c r="BG793" s="212">
        <f>IF(N793="zákl. přenesená",J793,0)</f>
        <v>0</v>
      </c>
      <c r="BH793" s="212">
        <f>IF(N793="sníž. přenesená",J793,0)</f>
        <v>0</v>
      </c>
      <c r="BI793" s="212">
        <f>IF(N793="nulová",J793,0)</f>
        <v>0</v>
      </c>
      <c r="BJ793" s="18" t="s">
        <v>83</v>
      </c>
      <c r="BK793" s="212">
        <f>ROUND(I793*H793,2)</f>
        <v>0</v>
      </c>
      <c r="BL793" s="18" t="s">
        <v>234</v>
      </c>
      <c r="BM793" s="211" t="s">
        <v>5026</v>
      </c>
    </row>
    <row r="794" s="10" customFormat="1">
      <c r="A794" s="10"/>
      <c r="B794" s="218"/>
      <c r="C794" s="219"/>
      <c r="D794" s="213" t="s">
        <v>199</v>
      </c>
      <c r="E794" s="220" t="s">
        <v>1</v>
      </c>
      <c r="F794" s="221" t="s">
        <v>4737</v>
      </c>
      <c r="G794" s="219"/>
      <c r="H794" s="220" t="s">
        <v>1</v>
      </c>
      <c r="I794" s="222"/>
      <c r="J794" s="219"/>
      <c r="K794" s="219"/>
      <c r="L794" s="223"/>
      <c r="M794" s="224"/>
      <c r="N794" s="225"/>
      <c r="O794" s="225"/>
      <c r="P794" s="225"/>
      <c r="Q794" s="225"/>
      <c r="R794" s="225"/>
      <c r="S794" s="225"/>
      <c r="T794" s="226"/>
      <c r="U794" s="10"/>
      <c r="V794" s="10"/>
      <c r="W794" s="10"/>
      <c r="X794" s="10"/>
      <c r="Y794" s="10"/>
      <c r="Z794" s="10"/>
      <c r="AA794" s="10"/>
      <c r="AB794" s="10"/>
      <c r="AC794" s="10"/>
      <c r="AD794" s="10"/>
      <c r="AE794" s="10"/>
      <c r="AT794" s="227" t="s">
        <v>199</v>
      </c>
      <c r="AU794" s="227" t="s">
        <v>85</v>
      </c>
      <c r="AV794" s="10" t="s">
        <v>83</v>
      </c>
      <c r="AW794" s="10" t="s">
        <v>32</v>
      </c>
      <c r="AX794" s="10" t="s">
        <v>76</v>
      </c>
      <c r="AY794" s="227" t="s">
        <v>195</v>
      </c>
    </row>
    <row r="795" s="10" customFormat="1">
      <c r="A795" s="10"/>
      <c r="B795" s="218"/>
      <c r="C795" s="219"/>
      <c r="D795" s="213" t="s">
        <v>199</v>
      </c>
      <c r="E795" s="220" t="s">
        <v>1</v>
      </c>
      <c r="F795" s="221" t="s">
        <v>4807</v>
      </c>
      <c r="G795" s="219"/>
      <c r="H795" s="220" t="s">
        <v>1</v>
      </c>
      <c r="I795" s="222"/>
      <c r="J795" s="219"/>
      <c r="K795" s="219"/>
      <c r="L795" s="223"/>
      <c r="M795" s="224"/>
      <c r="N795" s="225"/>
      <c r="O795" s="225"/>
      <c r="P795" s="225"/>
      <c r="Q795" s="225"/>
      <c r="R795" s="225"/>
      <c r="S795" s="225"/>
      <c r="T795" s="226"/>
      <c r="U795" s="10"/>
      <c r="V795" s="10"/>
      <c r="W795" s="10"/>
      <c r="X795" s="10"/>
      <c r="Y795" s="10"/>
      <c r="Z795" s="10"/>
      <c r="AA795" s="10"/>
      <c r="AB795" s="10"/>
      <c r="AC795" s="10"/>
      <c r="AD795" s="10"/>
      <c r="AE795" s="10"/>
      <c r="AT795" s="227" t="s">
        <v>199</v>
      </c>
      <c r="AU795" s="227" t="s">
        <v>85</v>
      </c>
      <c r="AV795" s="10" t="s">
        <v>83</v>
      </c>
      <c r="AW795" s="10" t="s">
        <v>32</v>
      </c>
      <c r="AX795" s="10" t="s">
        <v>76</v>
      </c>
      <c r="AY795" s="227" t="s">
        <v>195</v>
      </c>
    </row>
    <row r="796" s="11" customFormat="1">
      <c r="A796" s="11"/>
      <c r="B796" s="228"/>
      <c r="C796" s="229"/>
      <c r="D796" s="213" t="s">
        <v>199</v>
      </c>
      <c r="E796" s="230" t="s">
        <v>1</v>
      </c>
      <c r="F796" s="231" t="s">
        <v>5027</v>
      </c>
      <c r="G796" s="229"/>
      <c r="H796" s="232">
        <v>109.09999999999999</v>
      </c>
      <c r="I796" s="233"/>
      <c r="J796" s="229"/>
      <c r="K796" s="229"/>
      <c r="L796" s="234"/>
      <c r="M796" s="235"/>
      <c r="N796" s="236"/>
      <c r="O796" s="236"/>
      <c r="P796" s="236"/>
      <c r="Q796" s="236"/>
      <c r="R796" s="236"/>
      <c r="S796" s="236"/>
      <c r="T796" s="237"/>
      <c r="U796" s="11"/>
      <c r="V796" s="11"/>
      <c r="W796" s="11"/>
      <c r="X796" s="11"/>
      <c r="Y796" s="11"/>
      <c r="Z796" s="11"/>
      <c r="AA796" s="11"/>
      <c r="AB796" s="11"/>
      <c r="AC796" s="11"/>
      <c r="AD796" s="11"/>
      <c r="AE796" s="11"/>
      <c r="AT796" s="238" t="s">
        <v>199</v>
      </c>
      <c r="AU796" s="238" t="s">
        <v>85</v>
      </c>
      <c r="AV796" s="11" t="s">
        <v>85</v>
      </c>
      <c r="AW796" s="11" t="s">
        <v>32</v>
      </c>
      <c r="AX796" s="11" t="s">
        <v>76</v>
      </c>
      <c r="AY796" s="238" t="s">
        <v>195</v>
      </c>
    </row>
    <row r="797" s="10" customFormat="1">
      <c r="A797" s="10"/>
      <c r="B797" s="218"/>
      <c r="C797" s="219"/>
      <c r="D797" s="213" t="s">
        <v>199</v>
      </c>
      <c r="E797" s="220" t="s">
        <v>1</v>
      </c>
      <c r="F797" s="221" t="s">
        <v>4801</v>
      </c>
      <c r="G797" s="219"/>
      <c r="H797" s="220" t="s">
        <v>1</v>
      </c>
      <c r="I797" s="222"/>
      <c r="J797" s="219"/>
      <c r="K797" s="219"/>
      <c r="L797" s="223"/>
      <c r="M797" s="224"/>
      <c r="N797" s="225"/>
      <c r="O797" s="225"/>
      <c r="P797" s="225"/>
      <c r="Q797" s="225"/>
      <c r="R797" s="225"/>
      <c r="S797" s="225"/>
      <c r="T797" s="226"/>
      <c r="U797" s="10"/>
      <c r="V797" s="10"/>
      <c r="W797" s="10"/>
      <c r="X797" s="10"/>
      <c r="Y797" s="10"/>
      <c r="Z797" s="10"/>
      <c r="AA797" s="10"/>
      <c r="AB797" s="10"/>
      <c r="AC797" s="10"/>
      <c r="AD797" s="10"/>
      <c r="AE797" s="10"/>
      <c r="AT797" s="227" t="s">
        <v>199</v>
      </c>
      <c r="AU797" s="227" t="s">
        <v>85</v>
      </c>
      <c r="AV797" s="10" t="s">
        <v>83</v>
      </c>
      <c r="AW797" s="10" t="s">
        <v>32</v>
      </c>
      <c r="AX797" s="10" t="s">
        <v>76</v>
      </c>
      <c r="AY797" s="227" t="s">
        <v>195</v>
      </c>
    </row>
    <row r="798" s="11" customFormat="1">
      <c r="A798" s="11"/>
      <c r="B798" s="228"/>
      <c r="C798" s="229"/>
      <c r="D798" s="213" t="s">
        <v>199</v>
      </c>
      <c r="E798" s="230" t="s">
        <v>1</v>
      </c>
      <c r="F798" s="231" t="s">
        <v>5028</v>
      </c>
      <c r="G798" s="229"/>
      <c r="H798" s="232">
        <v>128.55000000000001</v>
      </c>
      <c r="I798" s="233"/>
      <c r="J798" s="229"/>
      <c r="K798" s="229"/>
      <c r="L798" s="234"/>
      <c r="M798" s="235"/>
      <c r="N798" s="236"/>
      <c r="O798" s="236"/>
      <c r="P798" s="236"/>
      <c r="Q798" s="236"/>
      <c r="R798" s="236"/>
      <c r="S798" s="236"/>
      <c r="T798" s="237"/>
      <c r="U798" s="11"/>
      <c r="V798" s="11"/>
      <c r="W798" s="11"/>
      <c r="X798" s="11"/>
      <c r="Y798" s="11"/>
      <c r="Z798" s="11"/>
      <c r="AA798" s="11"/>
      <c r="AB798" s="11"/>
      <c r="AC798" s="11"/>
      <c r="AD798" s="11"/>
      <c r="AE798" s="11"/>
      <c r="AT798" s="238" t="s">
        <v>199</v>
      </c>
      <c r="AU798" s="238" t="s">
        <v>85</v>
      </c>
      <c r="AV798" s="11" t="s">
        <v>85</v>
      </c>
      <c r="AW798" s="11" t="s">
        <v>32</v>
      </c>
      <c r="AX798" s="11" t="s">
        <v>76</v>
      </c>
      <c r="AY798" s="238" t="s">
        <v>195</v>
      </c>
    </row>
    <row r="799" s="10" customFormat="1">
      <c r="A799" s="10"/>
      <c r="B799" s="218"/>
      <c r="C799" s="219"/>
      <c r="D799" s="213" t="s">
        <v>199</v>
      </c>
      <c r="E799" s="220" t="s">
        <v>1</v>
      </c>
      <c r="F799" s="221" t="s">
        <v>4805</v>
      </c>
      <c r="G799" s="219"/>
      <c r="H799" s="220" t="s">
        <v>1</v>
      </c>
      <c r="I799" s="222"/>
      <c r="J799" s="219"/>
      <c r="K799" s="219"/>
      <c r="L799" s="223"/>
      <c r="M799" s="224"/>
      <c r="N799" s="225"/>
      <c r="O799" s="225"/>
      <c r="P799" s="225"/>
      <c r="Q799" s="225"/>
      <c r="R799" s="225"/>
      <c r="S799" s="225"/>
      <c r="T799" s="226"/>
      <c r="U799" s="10"/>
      <c r="V799" s="10"/>
      <c r="W799" s="10"/>
      <c r="X799" s="10"/>
      <c r="Y799" s="10"/>
      <c r="Z799" s="10"/>
      <c r="AA799" s="10"/>
      <c r="AB799" s="10"/>
      <c r="AC799" s="10"/>
      <c r="AD799" s="10"/>
      <c r="AE799" s="10"/>
      <c r="AT799" s="227" t="s">
        <v>199</v>
      </c>
      <c r="AU799" s="227" t="s">
        <v>85</v>
      </c>
      <c r="AV799" s="10" t="s">
        <v>83</v>
      </c>
      <c r="AW799" s="10" t="s">
        <v>32</v>
      </c>
      <c r="AX799" s="10" t="s">
        <v>76</v>
      </c>
      <c r="AY799" s="227" t="s">
        <v>195</v>
      </c>
    </row>
    <row r="800" s="11" customFormat="1">
      <c r="A800" s="11"/>
      <c r="B800" s="228"/>
      <c r="C800" s="229"/>
      <c r="D800" s="213" t="s">
        <v>199</v>
      </c>
      <c r="E800" s="230" t="s">
        <v>1</v>
      </c>
      <c r="F800" s="231" t="s">
        <v>5029</v>
      </c>
      <c r="G800" s="229"/>
      <c r="H800" s="232">
        <v>7.1500000000000004</v>
      </c>
      <c r="I800" s="233"/>
      <c r="J800" s="229"/>
      <c r="K800" s="229"/>
      <c r="L800" s="234"/>
      <c r="M800" s="235"/>
      <c r="N800" s="236"/>
      <c r="O800" s="236"/>
      <c r="P800" s="236"/>
      <c r="Q800" s="236"/>
      <c r="R800" s="236"/>
      <c r="S800" s="236"/>
      <c r="T800" s="237"/>
      <c r="U800" s="11"/>
      <c r="V800" s="11"/>
      <c r="W800" s="11"/>
      <c r="X800" s="11"/>
      <c r="Y800" s="11"/>
      <c r="Z800" s="11"/>
      <c r="AA800" s="11"/>
      <c r="AB800" s="11"/>
      <c r="AC800" s="11"/>
      <c r="AD800" s="11"/>
      <c r="AE800" s="11"/>
      <c r="AT800" s="238" t="s">
        <v>199</v>
      </c>
      <c r="AU800" s="238" t="s">
        <v>85</v>
      </c>
      <c r="AV800" s="11" t="s">
        <v>85</v>
      </c>
      <c r="AW800" s="11" t="s">
        <v>32</v>
      </c>
      <c r="AX800" s="11" t="s">
        <v>76</v>
      </c>
      <c r="AY800" s="238" t="s">
        <v>195</v>
      </c>
    </row>
    <row r="801" s="15" customFormat="1">
      <c r="A801" s="15"/>
      <c r="B801" s="287"/>
      <c r="C801" s="288"/>
      <c r="D801" s="213" t="s">
        <v>199</v>
      </c>
      <c r="E801" s="289" t="s">
        <v>1</v>
      </c>
      <c r="F801" s="290" t="s">
        <v>1422</v>
      </c>
      <c r="G801" s="288"/>
      <c r="H801" s="291">
        <v>244.80000000000001</v>
      </c>
      <c r="I801" s="292"/>
      <c r="J801" s="288"/>
      <c r="K801" s="288"/>
      <c r="L801" s="293"/>
      <c r="M801" s="294"/>
      <c r="N801" s="295"/>
      <c r="O801" s="295"/>
      <c r="P801" s="295"/>
      <c r="Q801" s="295"/>
      <c r="R801" s="295"/>
      <c r="S801" s="295"/>
      <c r="T801" s="296"/>
      <c r="U801" s="15"/>
      <c r="V801" s="15"/>
      <c r="W801" s="15"/>
      <c r="X801" s="15"/>
      <c r="Y801" s="15"/>
      <c r="Z801" s="15"/>
      <c r="AA801" s="15"/>
      <c r="AB801" s="15"/>
      <c r="AC801" s="15"/>
      <c r="AD801" s="15"/>
      <c r="AE801" s="15"/>
      <c r="AT801" s="297" t="s">
        <v>199</v>
      </c>
      <c r="AU801" s="297" t="s">
        <v>85</v>
      </c>
      <c r="AV801" s="15" t="s">
        <v>234</v>
      </c>
      <c r="AW801" s="15" t="s">
        <v>32</v>
      </c>
      <c r="AX801" s="15" t="s">
        <v>83</v>
      </c>
      <c r="AY801" s="297" t="s">
        <v>195</v>
      </c>
    </row>
    <row r="802" s="2" customFormat="1" ht="24.15" customHeight="1">
      <c r="A802" s="39"/>
      <c r="B802" s="40"/>
      <c r="C802" s="200" t="s">
        <v>587</v>
      </c>
      <c r="D802" s="200" t="s">
        <v>191</v>
      </c>
      <c r="E802" s="201" t="s">
        <v>1862</v>
      </c>
      <c r="F802" s="202" t="s">
        <v>1863</v>
      </c>
      <c r="G802" s="203" t="s">
        <v>1804</v>
      </c>
      <c r="H802" s="204">
        <v>2</v>
      </c>
      <c r="I802" s="205"/>
      <c r="J802" s="206">
        <f>ROUND(I802*H802,2)</f>
        <v>0</v>
      </c>
      <c r="K802" s="202" t="s">
        <v>1412</v>
      </c>
      <c r="L802" s="45"/>
      <c r="M802" s="207" t="s">
        <v>1</v>
      </c>
      <c r="N802" s="208" t="s">
        <v>41</v>
      </c>
      <c r="O802" s="92"/>
      <c r="P802" s="209">
        <f>O802*H802</f>
        <v>0</v>
      </c>
      <c r="Q802" s="209">
        <v>0.45937</v>
      </c>
      <c r="R802" s="209">
        <f>Q802*H802</f>
        <v>0.91874</v>
      </c>
      <c r="S802" s="209">
        <v>0</v>
      </c>
      <c r="T802" s="210">
        <f>S802*H802</f>
        <v>0</v>
      </c>
      <c r="U802" s="39"/>
      <c r="V802" s="39"/>
      <c r="W802" s="39"/>
      <c r="X802" s="39"/>
      <c r="Y802" s="39"/>
      <c r="Z802" s="39"/>
      <c r="AA802" s="39"/>
      <c r="AB802" s="39"/>
      <c r="AC802" s="39"/>
      <c r="AD802" s="39"/>
      <c r="AE802" s="39"/>
      <c r="AR802" s="211" t="s">
        <v>234</v>
      </c>
      <c r="AT802" s="211" t="s">
        <v>191</v>
      </c>
      <c r="AU802" s="211" t="s">
        <v>85</v>
      </c>
      <c r="AY802" s="18" t="s">
        <v>195</v>
      </c>
      <c r="BE802" s="212">
        <f>IF(N802="základní",J802,0)</f>
        <v>0</v>
      </c>
      <c r="BF802" s="212">
        <f>IF(N802="snížená",J802,0)</f>
        <v>0</v>
      </c>
      <c r="BG802" s="212">
        <f>IF(N802="zákl. přenesená",J802,0)</f>
        <v>0</v>
      </c>
      <c r="BH802" s="212">
        <f>IF(N802="sníž. přenesená",J802,0)</f>
        <v>0</v>
      </c>
      <c r="BI802" s="212">
        <f>IF(N802="nulová",J802,0)</f>
        <v>0</v>
      </c>
      <c r="BJ802" s="18" t="s">
        <v>83</v>
      </c>
      <c r="BK802" s="212">
        <f>ROUND(I802*H802,2)</f>
        <v>0</v>
      </c>
      <c r="BL802" s="18" t="s">
        <v>234</v>
      </c>
      <c r="BM802" s="211" t="s">
        <v>5030</v>
      </c>
    </row>
    <row r="803" s="2" customFormat="1" ht="24.15" customHeight="1">
      <c r="A803" s="39"/>
      <c r="B803" s="40"/>
      <c r="C803" s="200" t="s">
        <v>592</v>
      </c>
      <c r="D803" s="200" t="s">
        <v>191</v>
      </c>
      <c r="E803" s="201" t="s">
        <v>5031</v>
      </c>
      <c r="F803" s="202" t="s">
        <v>5032</v>
      </c>
      <c r="G803" s="203" t="s">
        <v>220</v>
      </c>
      <c r="H803" s="204">
        <v>1</v>
      </c>
      <c r="I803" s="205"/>
      <c r="J803" s="206">
        <f>ROUND(I803*H803,2)</f>
        <v>0</v>
      </c>
      <c r="K803" s="202" t="s">
        <v>1</v>
      </c>
      <c r="L803" s="45"/>
      <c r="M803" s="207" t="s">
        <v>1</v>
      </c>
      <c r="N803" s="208" t="s">
        <v>41</v>
      </c>
      <c r="O803" s="92"/>
      <c r="P803" s="209">
        <f>O803*H803</f>
        <v>0</v>
      </c>
      <c r="Q803" s="209">
        <v>3.5</v>
      </c>
      <c r="R803" s="209">
        <f>Q803*H803</f>
        <v>3.5</v>
      </c>
      <c r="S803" s="209">
        <v>0</v>
      </c>
      <c r="T803" s="210">
        <f>S803*H803</f>
        <v>0</v>
      </c>
      <c r="U803" s="39"/>
      <c r="V803" s="39"/>
      <c r="W803" s="39"/>
      <c r="X803" s="39"/>
      <c r="Y803" s="39"/>
      <c r="Z803" s="39"/>
      <c r="AA803" s="39"/>
      <c r="AB803" s="39"/>
      <c r="AC803" s="39"/>
      <c r="AD803" s="39"/>
      <c r="AE803" s="39"/>
      <c r="AR803" s="211" t="s">
        <v>234</v>
      </c>
      <c r="AT803" s="211" t="s">
        <v>191</v>
      </c>
      <c r="AU803" s="211" t="s">
        <v>85</v>
      </c>
      <c r="AY803" s="18" t="s">
        <v>195</v>
      </c>
      <c r="BE803" s="212">
        <f>IF(N803="základní",J803,0)</f>
        <v>0</v>
      </c>
      <c r="BF803" s="212">
        <f>IF(N803="snížená",J803,0)</f>
        <v>0</v>
      </c>
      <c r="BG803" s="212">
        <f>IF(N803="zákl. přenesená",J803,0)</f>
        <v>0</v>
      </c>
      <c r="BH803" s="212">
        <f>IF(N803="sníž. přenesená",J803,0)</f>
        <v>0</v>
      </c>
      <c r="BI803" s="212">
        <f>IF(N803="nulová",J803,0)</f>
        <v>0</v>
      </c>
      <c r="BJ803" s="18" t="s">
        <v>83</v>
      </c>
      <c r="BK803" s="212">
        <f>ROUND(I803*H803,2)</f>
        <v>0</v>
      </c>
      <c r="BL803" s="18" t="s">
        <v>234</v>
      </c>
      <c r="BM803" s="211" t="s">
        <v>5033</v>
      </c>
    </row>
    <row r="804" s="2" customFormat="1">
      <c r="A804" s="39"/>
      <c r="B804" s="40"/>
      <c r="C804" s="41"/>
      <c r="D804" s="213" t="s">
        <v>197</v>
      </c>
      <c r="E804" s="41"/>
      <c r="F804" s="214" t="s">
        <v>5034</v>
      </c>
      <c r="G804" s="41"/>
      <c r="H804" s="41"/>
      <c r="I804" s="215"/>
      <c r="J804" s="41"/>
      <c r="K804" s="41"/>
      <c r="L804" s="45"/>
      <c r="M804" s="216"/>
      <c r="N804" s="217"/>
      <c r="O804" s="92"/>
      <c r="P804" s="92"/>
      <c r="Q804" s="92"/>
      <c r="R804" s="92"/>
      <c r="S804" s="92"/>
      <c r="T804" s="93"/>
      <c r="U804" s="39"/>
      <c r="V804" s="39"/>
      <c r="W804" s="39"/>
      <c r="X804" s="39"/>
      <c r="Y804" s="39"/>
      <c r="Z804" s="39"/>
      <c r="AA804" s="39"/>
      <c r="AB804" s="39"/>
      <c r="AC804" s="39"/>
      <c r="AD804" s="39"/>
      <c r="AE804" s="39"/>
      <c r="AT804" s="18" t="s">
        <v>197</v>
      </c>
      <c r="AU804" s="18" t="s">
        <v>85</v>
      </c>
    </row>
    <row r="805" s="10" customFormat="1">
      <c r="A805" s="10"/>
      <c r="B805" s="218"/>
      <c r="C805" s="219"/>
      <c r="D805" s="213" t="s">
        <v>199</v>
      </c>
      <c r="E805" s="220" t="s">
        <v>1</v>
      </c>
      <c r="F805" s="221" t="s">
        <v>4737</v>
      </c>
      <c r="G805" s="219"/>
      <c r="H805" s="220" t="s">
        <v>1</v>
      </c>
      <c r="I805" s="222"/>
      <c r="J805" s="219"/>
      <c r="K805" s="219"/>
      <c r="L805" s="223"/>
      <c r="M805" s="224"/>
      <c r="N805" s="225"/>
      <c r="O805" s="225"/>
      <c r="P805" s="225"/>
      <c r="Q805" s="225"/>
      <c r="R805" s="225"/>
      <c r="S805" s="225"/>
      <c r="T805" s="226"/>
      <c r="U805" s="10"/>
      <c r="V805" s="10"/>
      <c r="W805" s="10"/>
      <c r="X805" s="10"/>
      <c r="Y805" s="10"/>
      <c r="Z805" s="10"/>
      <c r="AA805" s="10"/>
      <c r="AB805" s="10"/>
      <c r="AC805" s="10"/>
      <c r="AD805" s="10"/>
      <c r="AE805" s="10"/>
      <c r="AT805" s="227" t="s">
        <v>199</v>
      </c>
      <c r="AU805" s="227" t="s">
        <v>85</v>
      </c>
      <c r="AV805" s="10" t="s">
        <v>83</v>
      </c>
      <c r="AW805" s="10" t="s">
        <v>32</v>
      </c>
      <c r="AX805" s="10" t="s">
        <v>76</v>
      </c>
      <c r="AY805" s="227" t="s">
        <v>195</v>
      </c>
    </row>
    <row r="806" s="10" customFormat="1">
      <c r="A806" s="10"/>
      <c r="B806" s="218"/>
      <c r="C806" s="219"/>
      <c r="D806" s="213" t="s">
        <v>199</v>
      </c>
      <c r="E806" s="220" t="s">
        <v>1</v>
      </c>
      <c r="F806" s="221" t="s">
        <v>5035</v>
      </c>
      <c r="G806" s="219"/>
      <c r="H806" s="220" t="s">
        <v>1</v>
      </c>
      <c r="I806" s="222"/>
      <c r="J806" s="219"/>
      <c r="K806" s="219"/>
      <c r="L806" s="223"/>
      <c r="M806" s="224"/>
      <c r="N806" s="225"/>
      <c r="O806" s="225"/>
      <c r="P806" s="225"/>
      <c r="Q806" s="225"/>
      <c r="R806" s="225"/>
      <c r="S806" s="225"/>
      <c r="T806" s="226"/>
      <c r="U806" s="10"/>
      <c r="V806" s="10"/>
      <c r="W806" s="10"/>
      <c r="X806" s="10"/>
      <c r="Y806" s="10"/>
      <c r="Z806" s="10"/>
      <c r="AA806" s="10"/>
      <c r="AB806" s="10"/>
      <c r="AC806" s="10"/>
      <c r="AD806" s="10"/>
      <c r="AE806" s="10"/>
      <c r="AT806" s="227" t="s">
        <v>199</v>
      </c>
      <c r="AU806" s="227" t="s">
        <v>85</v>
      </c>
      <c r="AV806" s="10" t="s">
        <v>83</v>
      </c>
      <c r="AW806" s="10" t="s">
        <v>32</v>
      </c>
      <c r="AX806" s="10" t="s">
        <v>76</v>
      </c>
      <c r="AY806" s="227" t="s">
        <v>195</v>
      </c>
    </row>
    <row r="807" s="11" customFormat="1">
      <c r="A807" s="11"/>
      <c r="B807" s="228"/>
      <c r="C807" s="229"/>
      <c r="D807" s="213" t="s">
        <v>199</v>
      </c>
      <c r="E807" s="230" t="s">
        <v>1</v>
      </c>
      <c r="F807" s="231" t="s">
        <v>83</v>
      </c>
      <c r="G807" s="229"/>
      <c r="H807" s="232">
        <v>1</v>
      </c>
      <c r="I807" s="233"/>
      <c r="J807" s="229"/>
      <c r="K807" s="229"/>
      <c r="L807" s="234"/>
      <c r="M807" s="235"/>
      <c r="N807" s="236"/>
      <c r="O807" s="236"/>
      <c r="P807" s="236"/>
      <c r="Q807" s="236"/>
      <c r="R807" s="236"/>
      <c r="S807" s="236"/>
      <c r="T807" s="237"/>
      <c r="U807" s="11"/>
      <c r="V807" s="11"/>
      <c r="W807" s="11"/>
      <c r="X807" s="11"/>
      <c r="Y807" s="11"/>
      <c r="Z807" s="11"/>
      <c r="AA807" s="11"/>
      <c r="AB807" s="11"/>
      <c r="AC807" s="11"/>
      <c r="AD807" s="11"/>
      <c r="AE807" s="11"/>
      <c r="AT807" s="238" t="s">
        <v>199</v>
      </c>
      <c r="AU807" s="238" t="s">
        <v>85</v>
      </c>
      <c r="AV807" s="11" t="s">
        <v>85</v>
      </c>
      <c r="AW807" s="11" t="s">
        <v>32</v>
      </c>
      <c r="AX807" s="11" t="s">
        <v>83</v>
      </c>
      <c r="AY807" s="238" t="s">
        <v>195</v>
      </c>
    </row>
    <row r="808" s="2" customFormat="1" ht="24.15" customHeight="1">
      <c r="A808" s="39"/>
      <c r="B808" s="40"/>
      <c r="C808" s="200" t="s">
        <v>595</v>
      </c>
      <c r="D808" s="200" t="s">
        <v>191</v>
      </c>
      <c r="E808" s="201" t="s">
        <v>5036</v>
      </c>
      <c r="F808" s="202" t="s">
        <v>5037</v>
      </c>
      <c r="G808" s="203" t="s">
        <v>1237</v>
      </c>
      <c r="H808" s="204">
        <v>0.58899999999999997</v>
      </c>
      <c r="I808" s="205"/>
      <c r="J808" s="206">
        <f>ROUND(I808*H808,2)</f>
        <v>0</v>
      </c>
      <c r="K808" s="202" t="s">
        <v>1412</v>
      </c>
      <c r="L808" s="45"/>
      <c r="M808" s="207" t="s">
        <v>1</v>
      </c>
      <c r="N808" s="208" t="s">
        <v>41</v>
      </c>
      <c r="O808" s="92"/>
      <c r="P808" s="209">
        <f>O808*H808</f>
        <v>0</v>
      </c>
      <c r="Q808" s="209">
        <v>0</v>
      </c>
      <c r="R808" s="209">
        <f>Q808*H808</f>
        <v>0</v>
      </c>
      <c r="S808" s="209">
        <v>0</v>
      </c>
      <c r="T808" s="210">
        <f>S808*H808</f>
        <v>0</v>
      </c>
      <c r="U808" s="39"/>
      <c r="V808" s="39"/>
      <c r="W808" s="39"/>
      <c r="X808" s="39"/>
      <c r="Y808" s="39"/>
      <c r="Z808" s="39"/>
      <c r="AA808" s="39"/>
      <c r="AB808" s="39"/>
      <c r="AC808" s="39"/>
      <c r="AD808" s="39"/>
      <c r="AE808" s="39"/>
      <c r="AR808" s="211" t="s">
        <v>234</v>
      </c>
      <c r="AT808" s="211" t="s">
        <v>191</v>
      </c>
      <c r="AU808" s="211" t="s">
        <v>85</v>
      </c>
      <c r="AY808" s="18" t="s">
        <v>195</v>
      </c>
      <c r="BE808" s="212">
        <f>IF(N808="základní",J808,0)</f>
        <v>0</v>
      </c>
      <c r="BF808" s="212">
        <f>IF(N808="snížená",J808,0)</f>
        <v>0</v>
      </c>
      <c r="BG808" s="212">
        <f>IF(N808="zákl. přenesená",J808,0)</f>
        <v>0</v>
      </c>
      <c r="BH808" s="212">
        <f>IF(N808="sníž. přenesená",J808,0)</f>
        <v>0</v>
      </c>
      <c r="BI808" s="212">
        <f>IF(N808="nulová",J808,0)</f>
        <v>0</v>
      </c>
      <c r="BJ808" s="18" t="s">
        <v>83</v>
      </c>
      <c r="BK808" s="212">
        <f>ROUND(I808*H808,2)</f>
        <v>0</v>
      </c>
      <c r="BL808" s="18" t="s">
        <v>234</v>
      </c>
      <c r="BM808" s="211" t="s">
        <v>5038</v>
      </c>
    </row>
    <row r="809" s="10" customFormat="1">
      <c r="A809" s="10"/>
      <c r="B809" s="218"/>
      <c r="C809" s="219"/>
      <c r="D809" s="213" t="s">
        <v>199</v>
      </c>
      <c r="E809" s="220" t="s">
        <v>1</v>
      </c>
      <c r="F809" s="221" t="s">
        <v>5039</v>
      </c>
      <c r="G809" s="219"/>
      <c r="H809" s="220" t="s">
        <v>1</v>
      </c>
      <c r="I809" s="222"/>
      <c r="J809" s="219"/>
      <c r="K809" s="219"/>
      <c r="L809" s="223"/>
      <c r="M809" s="224"/>
      <c r="N809" s="225"/>
      <c r="O809" s="225"/>
      <c r="P809" s="225"/>
      <c r="Q809" s="225"/>
      <c r="R809" s="225"/>
      <c r="S809" s="225"/>
      <c r="T809" s="226"/>
      <c r="U809" s="10"/>
      <c r="V809" s="10"/>
      <c r="W809" s="10"/>
      <c r="X809" s="10"/>
      <c r="Y809" s="10"/>
      <c r="Z809" s="10"/>
      <c r="AA809" s="10"/>
      <c r="AB809" s="10"/>
      <c r="AC809" s="10"/>
      <c r="AD809" s="10"/>
      <c r="AE809" s="10"/>
      <c r="AT809" s="227" t="s">
        <v>199</v>
      </c>
      <c r="AU809" s="227" t="s">
        <v>85</v>
      </c>
      <c r="AV809" s="10" t="s">
        <v>83</v>
      </c>
      <c r="AW809" s="10" t="s">
        <v>32</v>
      </c>
      <c r="AX809" s="10" t="s">
        <v>76</v>
      </c>
      <c r="AY809" s="227" t="s">
        <v>195</v>
      </c>
    </row>
    <row r="810" s="11" customFormat="1">
      <c r="A810" s="11"/>
      <c r="B810" s="228"/>
      <c r="C810" s="229"/>
      <c r="D810" s="213" t="s">
        <v>199</v>
      </c>
      <c r="E810" s="230" t="s">
        <v>1</v>
      </c>
      <c r="F810" s="231" t="s">
        <v>5040</v>
      </c>
      <c r="G810" s="229"/>
      <c r="H810" s="232">
        <v>0.58899999999999997</v>
      </c>
      <c r="I810" s="233"/>
      <c r="J810" s="229"/>
      <c r="K810" s="229"/>
      <c r="L810" s="234"/>
      <c r="M810" s="235"/>
      <c r="N810" s="236"/>
      <c r="O810" s="236"/>
      <c r="P810" s="236"/>
      <c r="Q810" s="236"/>
      <c r="R810" s="236"/>
      <c r="S810" s="236"/>
      <c r="T810" s="237"/>
      <c r="U810" s="11"/>
      <c r="V810" s="11"/>
      <c r="W810" s="11"/>
      <c r="X810" s="11"/>
      <c r="Y810" s="11"/>
      <c r="Z810" s="11"/>
      <c r="AA810" s="11"/>
      <c r="AB810" s="11"/>
      <c r="AC810" s="11"/>
      <c r="AD810" s="11"/>
      <c r="AE810" s="11"/>
      <c r="AT810" s="238" t="s">
        <v>199</v>
      </c>
      <c r="AU810" s="238" t="s">
        <v>85</v>
      </c>
      <c r="AV810" s="11" t="s">
        <v>85</v>
      </c>
      <c r="AW810" s="11" t="s">
        <v>32</v>
      </c>
      <c r="AX810" s="11" t="s">
        <v>83</v>
      </c>
      <c r="AY810" s="238" t="s">
        <v>195</v>
      </c>
    </row>
    <row r="811" s="2" customFormat="1" ht="16.5" customHeight="1">
      <c r="A811" s="39"/>
      <c r="B811" s="40"/>
      <c r="C811" s="200" t="s">
        <v>598</v>
      </c>
      <c r="D811" s="200" t="s">
        <v>191</v>
      </c>
      <c r="E811" s="201" t="s">
        <v>4444</v>
      </c>
      <c r="F811" s="202" t="s">
        <v>4445</v>
      </c>
      <c r="G811" s="203" t="s">
        <v>513</v>
      </c>
      <c r="H811" s="204">
        <v>281</v>
      </c>
      <c r="I811" s="205"/>
      <c r="J811" s="206">
        <f>ROUND(I811*H811,2)</f>
        <v>0</v>
      </c>
      <c r="K811" s="202" t="s">
        <v>1412</v>
      </c>
      <c r="L811" s="45"/>
      <c r="M811" s="207" t="s">
        <v>1</v>
      </c>
      <c r="N811" s="208" t="s">
        <v>41</v>
      </c>
      <c r="O811" s="92"/>
      <c r="P811" s="209">
        <f>O811*H811</f>
        <v>0</v>
      </c>
      <c r="Q811" s="209">
        <v>0.00019000000000000001</v>
      </c>
      <c r="R811" s="209">
        <f>Q811*H811</f>
        <v>0.05339</v>
      </c>
      <c r="S811" s="209">
        <v>0</v>
      </c>
      <c r="T811" s="210">
        <f>S811*H811</f>
        <v>0</v>
      </c>
      <c r="U811" s="39"/>
      <c r="V811" s="39"/>
      <c r="W811" s="39"/>
      <c r="X811" s="39"/>
      <c r="Y811" s="39"/>
      <c r="Z811" s="39"/>
      <c r="AA811" s="39"/>
      <c r="AB811" s="39"/>
      <c r="AC811" s="39"/>
      <c r="AD811" s="39"/>
      <c r="AE811" s="39"/>
      <c r="AR811" s="211" t="s">
        <v>234</v>
      </c>
      <c r="AT811" s="211" t="s">
        <v>191</v>
      </c>
      <c r="AU811" s="211" t="s">
        <v>85</v>
      </c>
      <c r="AY811" s="18" t="s">
        <v>195</v>
      </c>
      <c r="BE811" s="212">
        <f>IF(N811="základní",J811,0)</f>
        <v>0</v>
      </c>
      <c r="BF811" s="212">
        <f>IF(N811="snížená",J811,0)</f>
        <v>0</v>
      </c>
      <c r="BG811" s="212">
        <f>IF(N811="zákl. přenesená",J811,0)</f>
        <v>0</v>
      </c>
      <c r="BH811" s="212">
        <f>IF(N811="sníž. přenesená",J811,0)</f>
        <v>0</v>
      </c>
      <c r="BI811" s="212">
        <f>IF(N811="nulová",J811,0)</f>
        <v>0</v>
      </c>
      <c r="BJ811" s="18" t="s">
        <v>83</v>
      </c>
      <c r="BK811" s="212">
        <f>ROUND(I811*H811,2)</f>
        <v>0</v>
      </c>
      <c r="BL811" s="18" t="s">
        <v>234</v>
      </c>
      <c r="BM811" s="211" t="s">
        <v>5041</v>
      </c>
    </row>
    <row r="812" s="10" customFormat="1">
      <c r="A812" s="10"/>
      <c r="B812" s="218"/>
      <c r="C812" s="219"/>
      <c r="D812" s="213" t="s">
        <v>199</v>
      </c>
      <c r="E812" s="220" t="s">
        <v>1</v>
      </c>
      <c r="F812" s="221" t="s">
        <v>4737</v>
      </c>
      <c r="G812" s="219"/>
      <c r="H812" s="220" t="s">
        <v>1</v>
      </c>
      <c r="I812" s="222"/>
      <c r="J812" s="219"/>
      <c r="K812" s="219"/>
      <c r="L812" s="223"/>
      <c r="M812" s="224"/>
      <c r="N812" s="225"/>
      <c r="O812" s="225"/>
      <c r="P812" s="225"/>
      <c r="Q812" s="225"/>
      <c r="R812" s="225"/>
      <c r="S812" s="225"/>
      <c r="T812" s="226"/>
      <c r="U812" s="10"/>
      <c r="V812" s="10"/>
      <c r="W812" s="10"/>
      <c r="X812" s="10"/>
      <c r="Y812" s="10"/>
      <c r="Z812" s="10"/>
      <c r="AA812" s="10"/>
      <c r="AB812" s="10"/>
      <c r="AC812" s="10"/>
      <c r="AD812" s="10"/>
      <c r="AE812" s="10"/>
      <c r="AT812" s="227" t="s">
        <v>199</v>
      </c>
      <c r="AU812" s="227" t="s">
        <v>85</v>
      </c>
      <c r="AV812" s="10" t="s">
        <v>83</v>
      </c>
      <c r="AW812" s="10" t="s">
        <v>32</v>
      </c>
      <c r="AX812" s="10" t="s">
        <v>76</v>
      </c>
      <c r="AY812" s="227" t="s">
        <v>195</v>
      </c>
    </row>
    <row r="813" s="10" customFormat="1">
      <c r="A813" s="10"/>
      <c r="B813" s="218"/>
      <c r="C813" s="219"/>
      <c r="D813" s="213" t="s">
        <v>199</v>
      </c>
      <c r="E813" s="220" t="s">
        <v>1</v>
      </c>
      <c r="F813" s="221" t="s">
        <v>4807</v>
      </c>
      <c r="G813" s="219"/>
      <c r="H813" s="220" t="s">
        <v>1</v>
      </c>
      <c r="I813" s="222"/>
      <c r="J813" s="219"/>
      <c r="K813" s="219"/>
      <c r="L813" s="223"/>
      <c r="M813" s="224"/>
      <c r="N813" s="225"/>
      <c r="O813" s="225"/>
      <c r="P813" s="225"/>
      <c r="Q813" s="225"/>
      <c r="R813" s="225"/>
      <c r="S813" s="225"/>
      <c r="T813" s="226"/>
      <c r="U813" s="10"/>
      <c r="V813" s="10"/>
      <c r="W813" s="10"/>
      <c r="X813" s="10"/>
      <c r="Y813" s="10"/>
      <c r="Z813" s="10"/>
      <c r="AA813" s="10"/>
      <c r="AB813" s="10"/>
      <c r="AC813" s="10"/>
      <c r="AD813" s="10"/>
      <c r="AE813" s="10"/>
      <c r="AT813" s="227" t="s">
        <v>199</v>
      </c>
      <c r="AU813" s="227" t="s">
        <v>85</v>
      </c>
      <c r="AV813" s="10" t="s">
        <v>83</v>
      </c>
      <c r="AW813" s="10" t="s">
        <v>32</v>
      </c>
      <c r="AX813" s="10" t="s">
        <v>76</v>
      </c>
      <c r="AY813" s="227" t="s">
        <v>195</v>
      </c>
    </row>
    <row r="814" s="11" customFormat="1">
      <c r="A814" s="11"/>
      <c r="B814" s="228"/>
      <c r="C814" s="229"/>
      <c r="D814" s="213" t="s">
        <v>199</v>
      </c>
      <c r="E814" s="230" t="s">
        <v>1</v>
      </c>
      <c r="F814" s="231" t="s">
        <v>5042</v>
      </c>
      <c r="G814" s="229"/>
      <c r="H814" s="232">
        <v>92.099999999999994</v>
      </c>
      <c r="I814" s="233"/>
      <c r="J814" s="229"/>
      <c r="K814" s="229"/>
      <c r="L814" s="234"/>
      <c r="M814" s="235"/>
      <c r="N814" s="236"/>
      <c r="O814" s="236"/>
      <c r="P814" s="236"/>
      <c r="Q814" s="236"/>
      <c r="R814" s="236"/>
      <c r="S814" s="236"/>
      <c r="T814" s="237"/>
      <c r="U814" s="11"/>
      <c r="V814" s="11"/>
      <c r="W814" s="11"/>
      <c r="X814" s="11"/>
      <c r="Y814" s="11"/>
      <c r="Z814" s="11"/>
      <c r="AA814" s="11"/>
      <c r="AB814" s="11"/>
      <c r="AC814" s="11"/>
      <c r="AD814" s="11"/>
      <c r="AE814" s="11"/>
      <c r="AT814" s="238" t="s">
        <v>199</v>
      </c>
      <c r="AU814" s="238" t="s">
        <v>85</v>
      </c>
      <c r="AV814" s="11" t="s">
        <v>85</v>
      </c>
      <c r="AW814" s="11" t="s">
        <v>32</v>
      </c>
      <c r="AX814" s="11" t="s">
        <v>76</v>
      </c>
      <c r="AY814" s="238" t="s">
        <v>195</v>
      </c>
    </row>
    <row r="815" s="10" customFormat="1">
      <c r="A815" s="10"/>
      <c r="B815" s="218"/>
      <c r="C815" s="219"/>
      <c r="D815" s="213" t="s">
        <v>199</v>
      </c>
      <c r="E815" s="220" t="s">
        <v>1</v>
      </c>
      <c r="F815" s="221" t="s">
        <v>4801</v>
      </c>
      <c r="G815" s="219"/>
      <c r="H815" s="220" t="s">
        <v>1</v>
      </c>
      <c r="I815" s="222"/>
      <c r="J815" s="219"/>
      <c r="K815" s="219"/>
      <c r="L815" s="223"/>
      <c r="M815" s="224"/>
      <c r="N815" s="225"/>
      <c r="O815" s="225"/>
      <c r="P815" s="225"/>
      <c r="Q815" s="225"/>
      <c r="R815" s="225"/>
      <c r="S815" s="225"/>
      <c r="T815" s="226"/>
      <c r="U815" s="10"/>
      <c r="V815" s="10"/>
      <c r="W815" s="10"/>
      <c r="X815" s="10"/>
      <c r="Y815" s="10"/>
      <c r="Z815" s="10"/>
      <c r="AA815" s="10"/>
      <c r="AB815" s="10"/>
      <c r="AC815" s="10"/>
      <c r="AD815" s="10"/>
      <c r="AE815" s="10"/>
      <c r="AT815" s="227" t="s">
        <v>199</v>
      </c>
      <c r="AU815" s="227" t="s">
        <v>85</v>
      </c>
      <c r="AV815" s="10" t="s">
        <v>83</v>
      </c>
      <c r="AW815" s="10" t="s">
        <v>32</v>
      </c>
      <c r="AX815" s="10" t="s">
        <v>76</v>
      </c>
      <c r="AY815" s="227" t="s">
        <v>195</v>
      </c>
    </row>
    <row r="816" s="11" customFormat="1">
      <c r="A816" s="11"/>
      <c r="B816" s="228"/>
      <c r="C816" s="229"/>
      <c r="D816" s="213" t="s">
        <v>199</v>
      </c>
      <c r="E816" s="230" t="s">
        <v>1</v>
      </c>
      <c r="F816" s="231" t="s">
        <v>5028</v>
      </c>
      <c r="G816" s="229"/>
      <c r="H816" s="232">
        <v>128.55000000000001</v>
      </c>
      <c r="I816" s="233"/>
      <c r="J816" s="229"/>
      <c r="K816" s="229"/>
      <c r="L816" s="234"/>
      <c r="M816" s="235"/>
      <c r="N816" s="236"/>
      <c r="O816" s="236"/>
      <c r="P816" s="236"/>
      <c r="Q816" s="236"/>
      <c r="R816" s="236"/>
      <c r="S816" s="236"/>
      <c r="T816" s="237"/>
      <c r="U816" s="11"/>
      <c r="V816" s="11"/>
      <c r="W816" s="11"/>
      <c r="X816" s="11"/>
      <c r="Y816" s="11"/>
      <c r="Z816" s="11"/>
      <c r="AA816" s="11"/>
      <c r="AB816" s="11"/>
      <c r="AC816" s="11"/>
      <c r="AD816" s="11"/>
      <c r="AE816" s="11"/>
      <c r="AT816" s="238" t="s">
        <v>199</v>
      </c>
      <c r="AU816" s="238" t="s">
        <v>85</v>
      </c>
      <c r="AV816" s="11" t="s">
        <v>85</v>
      </c>
      <c r="AW816" s="11" t="s">
        <v>32</v>
      </c>
      <c r="AX816" s="11" t="s">
        <v>76</v>
      </c>
      <c r="AY816" s="238" t="s">
        <v>195</v>
      </c>
    </row>
    <row r="817" s="10" customFormat="1">
      <c r="A817" s="10"/>
      <c r="B817" s="218"/>
      <c r="C817" s="219"/>
      <c r="D817" s="213" t="s">
        <v>199</v>
      </c>
      <c r="E817" s="220" t="s">
        <v>1</v>
      </c>
      <c r="F817" s="221" t="s">
        <v>4805</v>
      </c>
      <c r="G817" s="219"/>
      <c r="H817" s="220" t="s">
        <v>1</v>
      </c>
      <c r="I817" s="222"/>
      <c r="J817" s="219"/>
      <c r="K817" s="219"/>
      <c r="L817" s="223"/>
      <c r="M817" s="224"/>
      <c r="N817" s="225"/>
      <c r="O817" s="225"/>
      <c r="P817" s="225"/>
      <c r="Q817" s="225"/>
      <c r="R817" s="225"/>
      <c r="S817" s="225"/>
      <c r="T817" s="226"/>
      <c r="U817" s="10"/>
      <c r="V817" s="10"/>
      <c r="W817" s="10"/>
      <c r="X817" s="10"/>
      <c r="Y817" s="10"/>
      <c r="Z817" s="10"/>
      <c r="AA817" s="10"/>
      <c r="AB817" s="10"/>
      <c r="AC817" s="10"/>
      <c r="AD817" s="10"/>
      <c r="AE817" s="10"/>
      <c r="AT817" s="227" t="s">
        <v>199</v>
      </c>
      <c r="AU817" s="227" t="s">
        <v>85</v>
      </c>
      <c r="AV817" s="10" t="s">
        <v>83</v>
      </c>
      <c r="AW817" s="10" t="s">
        <v>32</v>
      </c>
      <c r="AX817" s="10" t="s">
        <v>76</v>
      </c>
      <c r="AY817" s="227" t="s">
        <v>195</v>
      </c>
    </row>
    <row r="818" s="11" customFormat="1">
      <c r="A818" s="11"/>
      <c r="B818" s="228"/>
      <c r="C818" s="229"/>
      <c r="D818" s="213" t="s">
        <v>199</v>
      </c>
      <c r="E818" s="230" t="s">
        <v>1</v>
      </c>
      <c r="F818" s="231" t="s">
        <v>5029</v>
      </c>
      <c r="G818" s="229"/>
      <c r="H818" s="232">
        <v>7.1500000000000004</v>
      </c>
      <c r="I818" s="233"/>
      <c r="J818" s="229"/>
      <c r="K818" s="229"/>
      <c r="L818" s="234"/>
      <c r="M818" s="235"/>
      <c r="N818" s="236"/>
      <c r="O818" s="236"/>
      <c r="P818" s="236"/>
      <c r="Q818" s="236"/>
      <c r="R818" s="236"/>
      <c r="S818" s="236"/>
      <c r="T818" s="237"/>
      <c r="U818" s="11"/>
      <c r="V818" s="11"/>
      <c r="W818" s="11"/>
      <c r="X818" s="11"/>
      <c r="Y818" s="11"/>
      <c r="Z818" s="11"/>
      <c r="AA818" s="11"/>
      <c r="AB818" s="11"/>
      <c r="AC818" s="11"/>
      <c r="AD818" s="11"/>
      <c r="AE818" s="11"/>
      <c r="AT818" s="238" t="s">
        <v>199</v>
      </c>
      <c r="AU818" s="238" t="s">
        <v>85</v>
      </c>
      <c r="AV818" s="11" t="s">
        <v>85</v>
      </c>
      <c r="AW818" s="11" t="s">
        <v>32</v>
      </c>
      <c r="AX818" s="11" t="s">
        <v>76</v>
      </c>
      <c r="AY818" s="238" t="s">
        <v>195</v>
      </c>
    </row>
    <row r="819" s="10" customFormat="1">
      <c r="A819" s="10"/>
      <c r="B819" s="218"/>
      <c r="C819" s="219"/>
      <c r="D819" s="213" t="s">
        <v>199</v>
      </c>
      <c r="E819" s="220" t="s">
        <v>1</v>
      </c>
      <c r="F819" s="221" t="s">
        <v>4802</v>
      </c>
      <c r="G819" s="219"/>
      <c r="H819" s="220" t="s">
        <v>1</v>
      </c>
      <c r="I819" s="222"/>
      <c r="J819" s="219"/>
      <c r="K819" s="219"/>
      <c r="L819" s="223"/>
      <c r="M819" s="224"/>
      <c r="N819" s="225"/>
      <c r="O819" s="225"/>
      <c r="P819" s="225"/>
      <c r="Q819" s="225"/>
      <c r="R819" s="225"/>
      <c r="S819" s="225"/>
      <c r="T819" s="226"/>
      <c r="U819" s="10"/>
      <c r="V819" s="10"/>
      <c r="W819" s="10"/>
      <c r="X819" s="10"/>
      <c r="Y819" s="10"/>
      <c r="Z819" s="10"/>
      <c r="AA819" s="10"/>
      <c r="AB819" s="10"/>
      <c r="AC819" s="10"/>
      <c r="AD819" s="10"/>
      <c r="AE819" s="10"/>
      <c r="AT819" s="227" t="s">
        <v>199</v>
      </c>
      <c r="AU819" s="227" t="s">
        <v>85</v>
      </c>
      <c r="AV819" s="10" t="s">
        <v>83</v>
      </c>
      <c r="AW819" s="10" t="s">
        <v>32</v>
      </c>
      <c r="AX819" s="10" t="s">
        <v>76</v>
      </c>
      <c r="AY819" s="227" t="s">
        <v>195</v>
      </c>
    </row>
    <row r="820" s="11" customFormat="1">
      <c r="A820" s="11"/>
      <c r="B820" s="228"/>
      <c r="C820" s="229"/>
      <c r="D820" s="213" t="s">
        <v>199</v>
      </c>
      <c r="E820" s="230" t="s">
        <v>1</v>
      </c>
      <c r="F820" s="231" t="s">
        <v>5013</v>
      </c>
      <c r="G820" s="229"/>
      <c r="H820" s="232">
        <v>53.200000000000003</v>
      </c>
      <c r="I820" s="233"/>
      <c r="J820" s="229"/>
      <c r="K820" s="229"/>
      <c r="L820" s="234"/>
      <c r="M820" s="235"/>
      <c r="N820" s="236"/>
      <c r="O820" s="236"/>
      <c r="P820" s="236"/>
      <c r="Q820" s="236"/>
      <c r="R820" s="236"/>
      <c r="S820" s="236"/>
      <c r="T820" s="237"/>
      <c r="U820" s="11"/>
      <c r="V820" s="11"/>
      <c r="W820" s="11"/>
      <c r="X820" s="11"/>
      <c r="Y820" s="11"/>
      <c r="Z820" s="11"/>
      <c r="AA820" s="11"/>
      <c r="AB820" s="11"/>
      <c r="AC820" s="11"/>
      <c r="AD820" s="11"/>
      <c r="AE820" s="11"/>
      <c r="AT820" s="238" t="s">
        <v>199</v>
      </c>
      <c r="AU820" s="238" t="s">
        <v>85</v>
      </c>
      <c r="AV820" s="11" t="s">
        <v>85</v>
      </c>
      <c r="AW820" s="11" t="s">
        <v>32</v>
      </c>
      <c r="AX820" s="11" t="s">
        <v>76</v>
      </c>
      <c r="AY820" s="238" t="s">
        <v>195</v>
      </c>
    </row>
    <row r="821" s="15" customFormat="1">
      <c r="A821" s="15"/>
      <c r="B821" s="287"/>
      <c r="C821" s="288"/>
      <c r="D821" s="213" t="s">
        <v>199</v>
      </c>
      <c r="E821" s="289" t="s">
        <v>1</v>
      </c>
      <c r="F821" s="290" t="s">
        <v>1422</v>
      </c>
      <c r="G821" s="288"/>
      <c r="H821" s="291">
        <v>281</v>
      </c>
      <c r="I821" s="292"/>
      <c r="J821" s="288"/>
      <c r="K821" s="288"/>
      <c r="L821" s="293"/>
      <c r="M821" s="294"/>
      <c r="N821" s="295"/>
      <c r="O821" s="295"/>
      <c r="P821" s="295"/>
      <c r="Q821" s="295"/>
      <c r="R821" s="295"/>
      <c r="S821" s="295"/>
      <c r="T821" s="296"/>
      <c r="U821" s="15"/>
      <c r="V821" s="15"/>
      <c r="W821" s="15"/>
      <c r="X821" s="15"/>
      <c r="Y821" s="15"/>
      <c r="Z821" s="15"/>
      <c r="AA821" s="15"/>
      <c r="AB821" s="15"/>
      <c r="AC821" s="15"/>
      <c r="AD821" s="15"/>
      <c r="AE821" s="15"/>
      <c r="AT821" s="297" t="s">
        <v>199</v>
      </c>
      <c r="AU821" s="297" t="s">
        <v>85</v>
      </c>
      <c r="AV821" s="15" t="s">
        <v>234</v>
      </c>
      <c r="AW821" s="15" t="s">
        <v>32</v>
      </c>
      <c r="AX821" s="15" t="s">
        <v>83</v>
      </c>
      <c r="AY821" s="297" t="s">
        <v>195</v>
      </c>
    </row>
    <row r="822" s="2" customFormat="1" ht="21.75" customHeight="1">
      <c r="A822" s="39"/>
      <c r="B822" s="40"/>
      <c r="C822" s="200" t="s">
        <v>601</v>
      </c>
      <c r="D822" s="200" t="s">
        <v>191</v>
      </c>
      <c r="E822" s="201" t="s">
        <v>4450</v>
      </c>
      <c r="F822" s="202" t="s">
        <v>4451</v>
      </c>
      <c r="G822" s="203" t="s">
        <v>513</v>
      </c>
      <c r="H822" s="204">
        <v>281</v>
      </c>
      <c r="I822" s="205"/>
      <c r="J822" s="206">
        <f>ROUND(I822*H822,2)</f>
        <v>0</v>
      </c>
      <c r="K822" s="202" t="s">
        <v>1412</v>
      </c>
      <c r="L822" s="45"/>
      <c r="M822" s="207" t="s">
        <v>1</v>
      </c>
      <c r="N822" s="208" t="s">
        <v>41</v>
      </c>
      <c r="O822" s="92"/>
      <c r="P822" s="209">
        <f>O822*H822</f>
        <v>0</v>
      </c>
      <c r="Q822" s="209">
        <v>6.0000000000000002E-05</v>
      </c>
      <c r="R822" s="209">
        <f>Q822*H822</f>
        <v>0.01686</v>
      </c>
      <c r="S822" s="209">
        <v>0</v>
      </c>
      <c r="T822" s="210">
        <f>S822*H822</f>
        <v>0</v>
      </c>
      <c r="U822" s="39"/>
      <c r="V822" s="39"/>
      <c r="W822" s="39"/>
      <c r="X822" s="39"/>
      <c r="Y822" s="39"/>
      <c r="Z822" s="39"/>
      <c r="AA822" s="39"/>
      <c r="AB822" s="39"/>
      <c r="AC822" s="39"/>
      <c r="AD822" s="39"/>
      <c r="AE822" s="39"/>
      <c r="AR822" s="211" t="s">
        <v>234</v>
      </c>
      <c r="AT822" s="211" t="s">
        <v>191</v>
      </c>
      <c r="AU822" s="211" t="s">
        <v>85</v>
      </c>
      <c r="AY822" s="18" t="s">
        <v>195</v>
      </c>
      <c r="BE822" s="212">
        <f>IF(N822="základní",J822,0)</f>
        <v>0</v>
      </c>
      <c r="BF822" s="212">
        <f>IF(N822="snížená",J822,0)</f>
        <v>0</v>
      </c>
      <c r="BG822" s="212">
        <f>IF(N822="zákl. přenesená",J822,0)</f>
        <v>0</v>
      </c>
      <c r="BH822" s="212">
        <f>IF(N822="sníž. přenesená",J822,0)</f>
        <v>0</v>
      </c>
      <c r="BI822" s="212">
        <f>IF(N822="nulová",J822,0)</f>
        <v>0</v>
      </c>
      <c r="BJ822" s="18" t="s">
        <v>83</v>
      </c>
      <c r="BK822" s="212">
        <f>ROUND(I822*H822,2)</f>
        <v>0</v>
      </c>
      <c r="BL822" s="18" t="s">
        <v>234</v>
      </c>
      <c r="BM822" s="211" t="s">
        <v>5043</v>
      </c>
    </row>
    <row r="823" s="10" customFormat="1">
      <c r="A823" s="10"/>
      <c r="B823" s="218"/>
      <c r="C823" s="219"/>
      <c r="D823" s="213" t="s">
        <v>199</v>
      </c>
      <c r="E823" s="220" t="s">
        <v>1</v>
      </c>
      <c r="F823" s="221" t="s">
        <v>4737</v>
      </c>
      <c r="G823" s="219"/>
      <c r="H823" s="220" t="s">
        <v>1</v>
      </c>
      <c r="I823" s="222"/>
      <c r="J823" s="219"/>
      <c r="K823" s="219"/>
      <c r="L823" s="223"/>
      <c r="M823" s="224"/>
      <c r="N823" s="225"/>
      <c r="O823" s="225"/>
      <c r="P823" s="225"/>
      <c r="Q823" s="225"/>
      <c r="R823" s="225"/>
      <c r="S823" s="225"/>
      <c r="T823" s="226"/>
      <c r="U823" s="10"/>
      <c r="V823" s="10"/>
      <c r="W823" s="10"/>
      <c r="X823" s="10"/>
      <c r="Y823" s="10"/>
      <c r="Z823" s="10"/>
      <c r="AA823" s="10"/>
      <c r="AB823" s="10"/>
      <c r="AC823" s="10"/>
      <c r="AD823" s="10"/>
      <c r="AE823" s="10"/>
      <c r="AT823" s="227" t="s">
        <v>199</v>
      </c>
      <c r="AU823" s="227" t="s">
        <v>85</v>
      </c>
      <c r="AV823" s="10" t="s">
        <v>83</v>
      </c>
      <c r="AW823" s="10" t="s">
        <v>32</v>
      </c>
      <c r="AX823" s="10" t="s">
        <v>76</v>
      </c>
      <c r="AY823" s="227" t="s">
        <v>195</v>
      </c>
    </row>
    <row r="824" s="10" customFormat="1">
      <c r="A824" s="10"/>
      <c r="B824" s="218"/>
      <c r="C824" s="219"/>
      <c r="D824" s="213" t="s">
        <v>199</v>
      </c>
      <c r="E824" s="220" t="s">
        <v>1</v>
      </c>
      <c r="F824" s="221" t="s">
        <v>4807</v>
      </c>
      <c r="G824" s="219"/>
      <c r="H824" s="220" t="s">
        <v>1</v>
      </c>
      <c r="I824" s="222"/>
      <c r="J824" s="219"/>
      <c r="K824" s="219"/>
      <c r="L824" s="223"/>
      <c r="M824" s="224"/>
      <c r="N824" s="225"/>
      <c r="O824" s="225"/>
      <c r="P824" s="225"/>
      <c r="Q824" s="225"/>
      <c r="R824" s="225"/>
      <c r="S824" s="225"/>
      <c r="T824" s="226"/>
      <c r="U824" s="10"/>
      <c r="V824" s="10"/>
      <c r="W824" s="10"/>
      <c r="X824" s="10"/>
      <c r="Y824" s="10"/>
      <c r="Z824" s="10"/>
      <c r="AA824" s="10"/>
      <c r="AB824" s="10"/>
      <c r="AC824" s="10"/>
      <c r="AD824" s="10"/>
      <c r="AE824" s="10"/>
      <c r="AT824" s="227" t="s">
        <v>199</v>
      </c>
      <c r="AU824" s="227" t="s">
        <v>85</v>
      </c>
      <c r="AV824" s="10" t="s">
        <v>83</v>
      </c>
      <c r="AW824" s="10" t="s">
        <v>32</v>
      </c>
      <c r="AX824" s="10" t="s">
        <v>76</v>
      </c>
      <c r="AY824" s="227" t="s">
        <v>195</v>
      </c>
    </row>
    <row r="825" s="11" customFormat="1">
      <c r="A825" s="11"/>
      <c r="B825" s="228"/>
      <c r="C825" s="229"/>
      <c r="D825" s="213" t="s">
        <v>199</v>
      </c>
      <c r="E825" s="230" t="s">
        <v>1</v>
      </c>
      <c r="F825" s="231" t="s">
        <v>5042</v>
      </c>
      <c r="G825" s="229"/>
      <c r="H825" s="232">
        <v>92.099999999999994</v>
      </c>
      <c r="I825" s="233"/>
      <c r="J825" s="229"/>
      <c r="K825" s="229"/>
      <c r="L825" s="234"/>
      <c r="M825" s="235"/>
      <c r="N825" s="236"/>
      <c r="O825" s="236"/>
      <c r="P825" s="236"/>
      <c r="Q825" s="236"/>
      <c r="R825" s="236"/>
      <c r="S825" s="236"/>
      <c r="T825" s="237"/>
      <c r="U825" s="11"/>
      <c r="V825" s="11"/>
      <c r="W825" s="11"/>
      <c r="X825" s="11"/>
      <c r="Y825" s="11"/>
      <c r="Z825" s="11"/>
      <c r="AA825" s="11"/>
      <c r="AB825" s="11"/>
      <c r="AC825" s="11"/>
      <c r="AD825" s="11"/>
      <c r="AE825" s="11"/>
      <c r="AT825" s="238" t="s">
        <v>199</v>
      </c>
      <c r="AU825" s="238" t="s">
        <v>85</v>
      </c>
      <c r="AV825" s="11" t="s">
        <v>85</v>
      </c>
      <c r="AW825" s="11" t="s">
        <v>32</v>
      </c>
      <c r="AX825" s="11" t="s">
        <v>76</v>
      </c>
      <c r="AY825" s="238" t="s">
        <v>195</v>
      </c>
    </row>
    <row r="826" s="10" customFormat="1">
      <c r="A826" s="10"/>
      <c r="B826" s="218"/>
      <c r="C826" s="219"/>
      <c r="D826" s="213" t="s">
        <v>199</v>
      </c>
      <c r="E826" s="220" t="s">
        <v>1</v>
      </c>
      <c r="F826" s="221" t="s">
        <v>4801</v>
      </c>
      <c r="G826" s="219"/>
      <c r="H826" s="220" t="s">
        <v>1</v>
      </c>
      <c r="I826" s="222"/>
      <c r="J826" s="219"/>
      <c r="K826" s="219"/>
      <c r="L826" s="223"/>
      <c r="M826" s="224"/>
      <c r="N826" s="225"/>
      <c r="O826" s="225"/>
      <c r="P826" s="225"/>
      <c r="Q826" s="225"/>
      <c r="R826" s="225"/>
      <c r="S826" s="225"/>
      <c r="T826" s="226"/>
      <c r="U826" s="10"/>
      <c r="V826" s="10"/>
      <c r="W826" s="10"/>
      <c r="X826" s="10"/>
      <c r="Y826" s="10"/>
      <c r="Z826" s="10"/>
      <c r="AA826" s="10"/>
      <c r="AB826" s="10"/>
      <c r="AC826" s="10"/>
      <c r="AD826" s="10"/>
      <c r="AE826" s="10"/>
      <c r="AT826" s="227" t="s">
        <v>199</v>
      </c>
      <c r="AU826" s="227" t="s">
        <v>85</v>
      </c>
      <c r="AV826" s="10" t="s">
        <v>83</v>
      </c>
      <c r="AW826" s="10" t="s">
        <v>32</v>
      </c>
      <c r="AX826" s="10" t="s">
        <v>76</v>
      </c>
      <c r="AY826" s="227" t="s">
        <v>195</v>
      </c>
    </row>
    <row r="827" s="11" customFormat="1">
      <c r="A827" s="11"/>
      <c r="B827" s="228"/>
      <c r="C827" s="229"/>
      <c r="D827" s="213" t="s">
        <v>199</v>
      </c>
      <c r="E827" s="230" t="s">
        <v>1</v>
      </c>
      <c r="F827" s="231" t="s">
        <v>5028</v>
      </c>
      <c r="G827" s="229"/>
      <c r="H827" s="232">
        <v>128.55000000000001</v>
      </c>
      <c r="I827" s="233"/>
      <c r="J827" s="229"/>
      <c r="K827" s="229"/>
      <c r="L827" s="234"/>
      <c r="M827" s="235"/>
      <c r="N827" s="236"/>
      <c r="O827" s="236"/>
      <c r="P827" s="236"/>
      <c r="Q827" s="236"/>
      <c r="R827" s="236"/>
      <c r="S827" s="236"/>
      <c r="T827" s="237"/>
      <c r="U827" s="11"/>
      <c r="V827" s="11"/>
      <c r="W827" s="11"/>
      <c r="X827" s="11"/>
      <c r="Y827" s="11"/>
      <c r="Z827" s="11"/>
      <c r="AA827" s="11"/>
      <c r="AB827" s="11"/>
      <c r="AC827" s="11"/>
      <c r="AD827" s="11"/>
      <c r="AE827" s="11"/>
      <c r="AT827" s="238" t="s">
        <v>199</v>
      </c>
      <c r="AU827" s="238" t="s">
        <v>85</v>
      </c>
      <c r="AV827" s="11" t="s">
        <v>85</v>
      </c>
      <c r="AW827" s="11" t="s">
        <v>32</v>
      </c>
      <c r="AX827" s="11" t="s">
        <v>76</v>
      </c>
      <c r="AY827" s="238" t="s">
        <v>195</v>
      </c>
    </row>
    <row r="828" s="10" customFormat="1">
      <c r="A828" s="10"/>
      <c r="B828" s="218"/>
      <c r="C828" s="219"/>
      <c r="D828" s="213" t="s">
        <v>199</v>
      </c>
      <c r="E828" s="220" t="s">
        <v>1</v>
      </c>
      <c r="F828" s="221" t="s">
        <v>4805</v>
      </c>
      <c r="G828" s="219"/>
      <c r="H828" s="220" t="s">
        <v>1</v>
      </c>
      <c r="I828" s="222"/>
      <c r="J828" s="219"/>
      <c r="K828" s="219"/>
      <c r="L828" s="223"/>
      <c r="M828" s="224"/>
      <c r="N828" s="225"/>
      <c r="O828" s="225"/>
      <c r="P828" s="225"/>
      <c r="Q828" s="225"/>
      <c r="R828" s="225"/>
      <c r="S828" s="225"/>
      <c r="T828" s="226"/>
      <c r="U828" s="10"/>
      <c r="V828" s="10"/>
      <c r="W828" s="10"/>
      <c r="X828" s="10"/>
      <c r="Y828" s="10"/>
      <c r="Z828" s="10"/>
      <c r="AA828" s="10"/>
      <c r="AB828" s="10"/>
      <c r="AC828" s="10"/>
      <c r="AD828" s="10"/>
      <c r="AE828" s="10"/>
      <c r="AT828" s="227" t="s">
        <v>199</v>
      </c>
      <c r="AU828" s="227" t="s">
        <v>85</v>
      </c>
      <c r="AV828" s="10" t="s">
        <v>83</v>
      </c>
      <c r="AW828" s="10" t="s">
        <v>32</v>
      </c>
      <c r="AX828" s="10" t="s">
        <v>76</v>
      </c>
      <c r="AY828" s="227" t="s">
        <v>195</v>
      </c>
    </row>
    <row r="829" s="11" customFormat="1">
      <c r="A829" s="11"/>
      <c r="B829" s="228"/>
      <c r="C829" s="229"/>
      <c r="D829" s="213" t="s">
        <v>199</v>
      </c>
      <c r="E829" s="230" t="s">
        <v>1</v>
      </c>
      <c r="F829" s="231" t="s">
        <v>5029</v>
      </c>
      <c r="G829" s="229"/>
      <c r="H829" s="232">
        <v>7.1500000000000004</v>
      </c>
      <c r="I829" s="233"/>
      <c r="J829" s="229"/>
      <c r="K829" s="229"/>
      <c r="L829" s="234"/>
      <c r="M829" s="235"/>
      <c r="N829" s="236"/>
      <c r="O829" s="236"/>
      <c r="P829" s="236"/>
      <c r="Q829" s="236"/>
      <c r="R829" s="236"/>
      <c r="S829" s="236"/>
      <c r="T829" s="237"/>
      <c r="U829" s="11"/>
      <c r="V829" s="11"/>
      <c r="W829" s="11"/>
      <c r="X829" s="11"/>
      <c r="Y829" s="11"/>
      <c r="Z829" s="11"/>
      <c r="AA829" s="11"/>
      <c r="AB829" s="11"/>
      <c r="AC829" s="11"/>
      <c r="AD829" s="11"/>
      <c r="AE829" s="11"/>
      <c r="AT829" s="238" t="s">
        <v>199</v>
      </c>
      <c r="AU829" s="238" t="s">
        <v>85</v>
      </c>
      <c r="AV829" s="11" t="s">
        <v>85</v>
      </c>
      <c r="AW829" s="11" t="s">
        <v>32</v>
      </c>
      <c r="AX829" s="11" t="s">
        <v>76</v>
      </c>
      <c r="AY829" s="238" t="s">
        <v>195</v>
      </c>
    </row>
    <row r="830" s="10" customFormat="1">
      <c r="A830" s="10"/>
      <c r="B830" s="218"/>
      <c r="C830" s="219"/>
      <c r="D830" s="213" t="s">
        <v>199</v>
      </c>
      <c r="E830" s="220" t="s">
        <v>1</v>
      </c>
      <c r="F830" s="221" t="s">
        <v>4802</v>
      </c>
      <c r="G830" s="219"/>
      <c r="H830" s="220" t="s">
        <v>1</v>
      </c>
      <c r="I830" s="222"/>
      <c r="J830" s="219"/>
      <c r="K830" s="219"/>
      <c r="L830" s="223"/>
      <c r="M830" s="224"/>
      <c r="N830" s="225"/>
      <c r="O830" s="225"/>
      <c r="P830" s="225"/>
      <c r="Q830" s="225"/>
      <c r="R830" s="225"/>
      <c r="S830" s="225"/>
      <c r="T830" s="226"/>
      <c r="U830" s="10"/>
      <c r="V830" s="10"/>
      <c r="W830" s="10"/>
      <c r="X830" s="10"/>
      <c r="Y830" s="10"/>
      <c r="Z830" s="10"/>
      <c r="AA830" s="10"/>
      <c r="AB830" s="10"/>
      <c r="AC830" s="10"/>
      <c r="AD830" s="10"/>
      <c r="AE830" s="10"/>
      <c r="AT830" s="227" t="s">
        <v>199</v>
      </c>
      <c r="AU830" s="227" t="s">
        <v>85</v>
      </c>
      <c r="AV830" s="10" t="s">
        <v>83</v>
      </c>
      <c r="AW830" s="10" t="s">
        <v>32</v>
      </c>
      <c r="AX830" s="10" t="s">
        <v>76</v>
      </c>
      <c r="AY830" s="227" t="s">
        <v>195</v>
      </c>
    </row>
    <row r="831" s="11" customFormat="1">
      <c r="A831" s="11"/>
      <c r="B831" s="228"/>
      <c r="C831" s="229"/>
      <c r="D831" s="213" t="s">
        <v>199</v>
      </c>
      <c r="E831" s="230" t="s">
        <v>1</v>
      </c>
      <c r="F831" s="231" t="s">
        <v>5013</v>
      </c>
      <c r="G831" s="229"/>
      <c r="H831" s="232">
        <v>53.200000000000003</v>
      </c>
      <c r="I831" s="233"/>
      <c r="J831" s="229"/>
      <c r="K831" s="229"/>
      <c r="L831" s="234"/>
      <c r="M831" s="235"/>
      <c r="N831" s="236"/>
      <c r="O831" s="236"/>
      <c r="P831" s="236"/>
      <c r="Q831" s="236"/>
      <c r="R831" s="236"/>
      <c r="S831" s="236"/>
      <c r="T831" s="237"/>
      <c r="U831" s="11"/>
      <c r="V831" s="11"/>
      <c r="W831" s="11"/>
      <c r="X831" s="11"/>
      <c r="Y831" s="11"/>
      <c r="Z831" s="11"/>
      <c r="AA831" s="11"/>
      <c r="AB831" s="11"/>
      <c r="AC831" s="11"/>
      <c r="AD831" s="11"/>
      <c r="AE831" s="11"/>
      <c r="AT831" s="238" t="s">
        <v>199</v>
      </c>
      <c r="AU831" s="238" t="s">
        <v>85</v>
      </c>
      <c r="AV831" s="11" t="s">
        <v>85</v>
      </c>
      <c r="AW831" s="11" t="s">
        <v>32</v>
      </c>
      <c r="AX831" s="11" t="s">
        <v>76</v>
      </c>
      <c r="AY831" s="238" t="s">
        <v>195</v>
      </c>
    </row>
    <row r="832" s="15" customFormat="1">
      <c r="A832" s="15"/>
      <c r="B832" s="287"/>
      <c r="C832" s="288"/>
      <c r="D832" s="213" t="s">
        <v>199</v>
      </c>
      <c r="E832" s="289" t="s">
        <v>1</v>
      </c>
      <c r="F832" s="290" t="s">
        <v>1422</v>
      </c>
      <c r="G832" s="288"/>
      <c r="H832" s="291">
        <v>281</v>
      </c>
      <c r="I832" s="292"/>
      <c r="J832" s="288"/>
      <c r="K832" s="288"/>
      <c r="L832" s="293"/>
      <c r="M832" s="294"/>
      <c r="N832" s="295"/>
      <c r="O832" s="295"/>
      <c r="P832" s="295"/>
      <c r="Q832" s="295"/>
      <c r="R832" s="295"/>
      <c r="S832" s="295"/>
      <c r="T832" s="296"/>
      <c r="U832" s="15"/>
      <c r="V832" s="15"/>
      <c r="W832" s="15"/>
      <c r="X832" s="15"/>
      <c r="Y832" s="15"/>
      <c r="Z832" s="15"/>
      <c r="AA832" s="15"/>
      <c r="AB832" s="15"/>
      <c r="AC832" s="15"/>
      <c r="AD832" s="15"/>
      <c r="AE832" s="15"/>
      <c r="AT832" s="297" t="s">
        <v>199</v>
      </c>
      <c r="AU832" s="297" t="s">
        <v>85</v>
      </c>
      <c r="AV832" s="15" t="s">
        <v>234</v>
      </c>
      <c r="AW832" s="15" t="s">
        <v>32</v>
      </c>
      <c r="AX832" s="15" t="s">
        <v>83</v>
      </c>
      <c r="AY832" s="297" t="s">
        <v>195</v>
      </c>
    </row>
    <row r="833" s="2" customFormat="1" ht="24.15" customHeight="1">
      <c r="A833" s="39"/>
      <c r="B833" s="40"/>
      <c r="C833" s="200" t="s">
        <v>604</v>
      </c>
      <c r="D833" s="200" t="s">
        <v>191</v>
      </c>
      <c r="E833" s="201" t="s">
        <v>4456</v>
      </c>
      <c r="F833" s="202" t="s">
        <v>4457</v>
      </c>
      <c r="G833" s="203" t="s">
        <v>1804</v>
      </c>
      <c r="H833" s="204">
        <v>33</v>
      </c>
      <c r="I833" s="205"/>
      <c r="J833" s="206">
        <f>ROUND(I833*H833,2)</f>
        <v>0</v>
      </c>
      <c r="K833" s="202" t="s">
        <v>1</v>
      </c>
      <c r="L833" s="45"/>
      <c r="M833" s="207" t="s">
        <v>1</v>
      </c>
      <c r="N833" s="208" t="s">
        <v>41</v>
      </c>
      <c r="O833" s="92"/>
      <c r="P833" s="209">
        <f>O833*H833</f>
        <v>0</v>
      </c>
      <c r="Q833" s="209">
        <v>0.00010000000000000001</v>
      </c>
      <c r="R833" s="209">
        <f>Q833*H833</f>
        <v>0.0033</v>
      </c>
      <c r="S833" s="209">
        <v>0</v>
      </c>
      <c r="T833" s="210">
        <f>S833*H833</f>
        <v>0</v>
      </c>
      <c r="U833" s="39"/>
      <c r="V833" s="39"/>
      <c r="W833" s="39"/>
      <c r="X833" s="39"/>
      <c r="Y833" s="39"/>
      <c r="Z833" s="39"/>
      <c r="AA833" s="39"/>
      <c r="AB833" s="39"/>
      <c r="AC833" s="39"/>
      <c r="AD833" s="39"/>
      <c r="AE833" s="39"/>
      <c r="AR833" s="211" t="s">
        <v>234</v>
      </c>
      <c r="AT833" s="211" t="s">
        <v>191</v>
      </c>
      <c r="AU833" s="211" t="s">
        <v>85</v>
      </c>
      <c r="AY833" s="18" t="s">
        <v>195</v>
      </c>
      <c r="BE833" s="212">
        <f>IF(N833="základní",J833,0)</f>
        <v>0</v>
      </c>
      <c r="BF833" s="212">
        <f>IF(N833="snížená",J833,0)</f>
        <v>0</v>
      </c>
      <c r="BG833" s="212">
        <f>IF(N833="zákl. přenesená",J833,0)</f>
        <v>0</v>
      </c>
      <c r="BH833" s="212">
        <f>IF(N833="sníž. přenesená",J833,0)</f>
        <v>0</v>
      </c>
      <c r="BI833" s="212">
        <f>IF(N833="nulová",J833,0)</f>
        <v>0</v>
      </c>
      <c r="BJ833" s="18" t="s">
        <v>83</v>
      </c>
      <c r="BK833" s="212">
        <f>ROUND(I833*H833,2)</f>
        <v>0</v>
      </c>
      <c r="BL833" s="18" t="s">
        <v>234</v>
      </c>
      <c r="BM833" s="211" t="s">
        <v>5044</v>
      </c>
    </row>
    <row r="834" s="2" customFormat="1" ht="21.75" customHeight="1">
      <c r="A834" s="39"/>
      <c r="B834" s="40"/>
      <c r="C834" s="200" t="s">
        <v>607</v>
      </c>
      <c r="D834" s="200" t="s">
        <v>191</v>
      </c>
      <c r="E834" s="201" t="s">
        <v>4459</v>
      </c>
      <c r="F834" s="202" t="s">
        <v>4460</v>
      </c>
      <c r="G834" s="203" t="s">
        <v>1804</v>
      </c>
      <c r="H834" s="204">
        <v>2</v>
      </c>
      <c r="I834" s="205"/>
      <c r="J834" s="206">
        <f>ROUND(I834*H834,2)</f>
        <v>0</v>
      </c>
      <c r="K834" s="202" t="s">
        <v>1412</v>
      </c>
      <c r="L834" s="45"/>
      <c r="M834" s="207" t="s">
        <v>1</v>
      </c>
      <c r="N834" s="208" t="s">
        <v>41</v>
      </c>
      <c r="O834" s="92"/>
      <c r="P834" s="209">
        <f>O834*H834</f>
        <v>0</v>
      </c>
      <c r="Q834" s="209">
        <v>0.00076000000000000004</v>
      </c>
      <c r="R834" s="209">
        <f>Q834*H834</f>
        <v>0.0015200000000000001</v>
      </c>
      <c r="S834" s="209">
        <v>0</v>
      </c>
      <c r="T834" s="210">
        <f>S834*H834</f>
        <v>0</v>
      </c>
      <c r="U834" s="39"/>
      <c r="V834" s="39"/>
      <c r="W834" s="39"/>
      <c r="X834" s="39"/>
      <c r="Y834" s="39"/>
      <c r="Z834" s="39"/>
      <c r="AA834" s="39"/>
      <c r="AB834" s="39"/>
      <c r="AC834" s="39"/>
      <c r="AD834" s="39"/>
      <c r="AE834" s="39"/>
      <c r="AR834" s="211" t="s">
        <v>234</v>
      </c>
      <c r="AT834" s="211" t="s">
        <v>191</v>
      </c>
      <c r="AU834" s="211" t="s">
        <v>85</v>
      </c>
      <c r="AY834" s="18" t="s">
        <v>195</v>
      </c>
      <c r="BE834" s="212">
        <f>IF(N834="základní",J834,0)</f>
        <v>0</v>
      </c>
      <c r="BF834" s="212">
        <f>IF(N834="snížená",J834,0)</f>
        <v>0</v>
      </c>
      <c r="BG834" s="212">
        <f>IF(N834="zákl. přenesená",J834,0)</f>
        <v>0</v>
      </c>
      <c r="BH834" s="212">
        <f>IF(N834="sníž. přenesená",J834,0)</f>
        <v>0</v>
      </c>
      <c r="BI834" s="212">
        <f>IF(N834="nulová",J834,0)</f>
        <v>0</v>
      </c>
      <c r="BJ834" s="18" t="s">
        <v>83</v>
      </c>
      <c r="BK834" s="212">
        <f>ROUND(I834*H834,2)</f>
        <v>0</v>
      </c>
      <c r="BL834" s="18" t="s">
        <v>234</v>
      </c>
      <c r="BM834" s="211" t="s">
        <v>5045</v>
      </c>
    </row>
    <row r="835" s="13" customFormat="1" ht="22.8" customHeight="1">
      <c r="A835" s="13"/>
      <c r="B835" s="248"/>
      <c r="C835" s="249"/>
      <c r="D835" s="250" t="s">
        <v>75</v>
      </c>
      <c r="E835" s="285" t="s">
        <v>257</v>
      </c>
      <c r="F835" s="285" t="s">
        <v>1936</v>
      </c>
      <c r="G835" s="249"/>
      <c r="H835" s="249"/>
      <c r="I835" s="252"/>
      <c r="J835" s="286">
        <f>BK835</f>
        <v>0</v>
      </c>
      <c r="K835" s="249"/>
      <c r="L835" s="254"/>
      <c r="M835" s="255"/>
      <c r="N835" s="256"/>
      <c r="O835" s="256"/>
      <c r="P835" s="257">
        <f>SUM(P836:P890)</f>
        <v>0</v>
      </c>
      <c r="Q835" s="256"/>
      <c r="R835" s="257">
        <f>SUM(R836:R890)</f>
        <v>0.037111000000000005</v>
      </c>
      <c r="S835" s="256"/>
      <c r="T835" s="258">
        <f>SUM(T836:T890)</f>
        <v>0</v>
      </c>
      <c r="U835" s="13"/>
      <c r="V835" s="13"/>
      <c r="W835" s="13"/>
      <c r="X835" s="13"/>
      <c r="Y835" s="13"/>
      <c r="Z835" s="13"/>
      <c r="AA835" s="13"/>
      <c r="AB835" s="13"/>
      <c r="AC835" s="13"/>
      <c r="AD835" s="13"/>
      <c r="AE835" s="13"/>
      <c r="AR835" s="259" t="s">
        <v>83</v>
      </c>
      <c r="AT835" s="260" t="s">
        <v>75</v>
      </c>
      <c r="AU835" s="260" t="s">
        <v>83</v>
      </c>
      <c r="AY835" s="259" t="s">
        <v>195</v>
      </c>
      <c r="BK835" s="261">
        <f>SUM(BK836:BK890)</f>
        <v>0</v>
      </c>
    </row>
    <row r="836" s="2" customFormat="1" ht="24.15" customHeight="1">
      <c r="A836" s="39"/>
      <c r="B836" s="40"/>
      <c r="C836" s="200" t="s">
        <v>610</v>
      </c>
      <c r="D836" s="200" t="s">
        <v>191</v>
      </c>
      <c r="E836" s="201" t="s">
        <v>1950</v>
      </c>
      <c r="F836" s="202" t="s">
        <v>1951</v>
      </c>
      <c r="G836" s="203" t="s">
        <v>513</v>
      </c>
      <c r="H836" s="204">
        <v>218.30000000000001</v>
      </c>
      <c r="I836" s="205"/>
      <c r="J836" s="206">
        <f>ROUND(I836*H836,2)</f>
        <v>0</v>
      </c>
      <c r="K836" s="202" t="s">
        <v>1412</v>
      </c>
      <c r="L836" s="45"/>
      <c r="M836" s="207" t="s">
        <v>1</v>
      </c>
      <c r="N836" s="208" t="s">
        <v>41</v>
      </c>
      <c r="O836" s="92"/>
      <c r="P836" s="209">
        <f>O836*H836</f>
        <v>0</v>
      </c>
      <c r="Q836" s="209">
        <v>0.00017000000000000001</v>
      </c>
      <c r="R836" s="209">
        <f>Q836*H836</f>
        <v>0.037111000000000005</v>
      </c>
      <c r="S836" s="209">
        <v>0</v>
      </c>
      <c r="T836" s="210">
        <f>S836*H836</f>
        <v>0</v>
      </c>
      <c r="U836" s="39"/>
      <c r="V836" s="39"/>
      <c r="W836" s="39"/>
      <c r="X836" s="39"/>
      <c r="Y836" s="39"/>
      <c r="Z836" s="39"/>
      <c r="AA836" s="39"/>
      <c r="AB836" s="39"/>
      <c r="AC836" s="39"/>
      <c r="AD836" s="39"/>
      <c r="AE836" s="39"/>
      <c r="AR836" s="211" t="s">
        <v>234</v>
      </c>
      <c r="AT836" s="211" t="s">
        <v>191</v>
      </c>
      <c r="AU836" s="211" t="s">
        <v>85</v>
      </c>
      <c r="AY836" s="18" t="s">
        <v>195</v>
      </c>
      <c r="BE836" s="212">
        <f>IF(N836="základní",J836,0)</f>
        <v>0</v>
      </c>
      <c r="BF836" s="212">
        <f>IF(N836="snížená",J836,0)</f>
        <v>0</v>
      </c>
      <c r="BG836" s="212">
        <f>IF(N836="zákl. přenesená",J836,0)</f>
        <v>0</v>
      </c>
      <c r="BH836" s="212">
        <f>IF(N836="sníž. přenesená",J836,0)</f>
        <v>0</v>
      </c>
      <c r="BI836" s="212">
        <f>IF(N836="nulová",J836,0)</f>
        <v>0</v>
      </c>
      <c r="BJ836" s="18" t="s">
        <v>83</v>
      </c>
      <c r="BK836" s="212">
        <f>ROUND(I836*H836,2)</f>
        <v>0</v>
      </c>
      <c r="BL836" s="18" t="s">
        <v>234</v>
      </c>
      <c r="BM836" s="211" t="s">
        <v>5046</v>
      </c>
    </row>
    <row r="837" s="10" customFormat="1">
      <c r="A837" s="10"/>
      <c r="B837" s="218"/>
      <c r="C837" s="219"/>
      <c r="D837" s="213" t="s">
        <v>199</v>
      </c>
      <c r="E837" s="220" t="s">
        <v>1</v>
      </c>
      <c r="F837" s="221" t="s">
        <v>4737</v>
      </c>
      <c r="G837" s="219"/>
      <c r="H837" s="220" t="s">
        <v>1</v>
      </c>
      <c r="I837" s="222"/>
      <c r="J837" s="219"/>
      <c r="K837" s="219"/>
      <c r="L837" s="223"/>
      <c r="M837" s="224"/>
      <c r="N837" s="225"/>
      <c r="O837" s="225"/>
      <c r="P837" s="225"/>
      <c r="Q837" s="225"/>
      <c r="R837" s="225"/>
      <c r="S837" s="225"/>
      <c r="T837" s="226"/>
      <c r="U837" s="10"/>
      <c r="V837" s="10"/>
      <c r="W837" s="10"/>
      <c r="X837" s="10"/>
      <c r="Y837" s="10"/>
      <c r="Z837" s="10"/>
      <c r="AA837" s="10"/>
      <c r="AB837" s="10"/>
      <c r="AC837" s="10"/>
      <c r="AD837" s="10"/>
      <c r="AE837" s="10"/>
      <c r="AT837" s="227" t="s">
        <v>199</v>
      </c>
      <c r="AU837" s="227" t="s">
        <v>85</v>
      </c>
      <c r="AV837" s="10" t="s">
        <v>83</v>
      </c>
      <c r="AW837" s="10" t="s">
        <v>32</v>
      </c>
      <c r="AX837" s="10" t="s">
        <v>76</v>
      </c>
      <c r="AY837" s="227" t="s">
        <v>195</v>
      </c>
    </row>
    <row r="838" s="10" customFormat="1">
      <c r="A838" s="10"/>
      <c r="B838" s="218"/>
      <c r="C838" s="219"/>
      <c r="D838" s="213" t="s">
        <v>199</v>
      </c>
      <c r="E838" s="220" t="s">
        <v>1</v>
      </c>
      <c r="F838" s="221" t="s">
        <v>4997</v>
      </c>
      <c r="G838" s="219"/>
      <c r="H838" s="220" t="s">
        <v>1</v>
      </c>
      <c r="I838" s="222"/>
      <c r="J838" s="219"/>
      <c r="K838" s="219"/>
      <c r="L838" s="223"/>
      <c r="M838" s="224"/>
      <c r="N838" s="225"/>
      <c r="O838" s="225"/>
      <c r="P838" s="225"/>
      <c r="Q838" s="225"/>
      <c r="R838" s="225"/>
      <c r="S838" s="225"/>
      <c r="T838" s="226"/>
      <c r="U838" s="10"/>
      <c r="V838" s="10"/>
      <c r="W838" s="10"/>
      <c r="X838" s="10"/>
      <c r="Y838" s="10"/>
      <c r="Z838" s="10"/>
      <c r="AA838" s="10"/>
      <c r="AB838" s="10"/>
      <c r="AC838" s="10"/>
      <c r="AD838" s="10"/>
      <c r="AE838" s="10"/>
      <c r="AT838" s="227" t="s">
        <v>199</v>
      </c>
      <c r="AU838" s="227" t="s">
        <v>85</v>
      </c>
      <c r="AV838" s="10" t="s">
        <v>83</v>
      </c>
      <c r="AW838" s="10" t="s">
        <v>32</v>
      </c>
      <c r="AX838" s="10" t="s">
        <v>76</v>
      </c>
      <c r="AY838" s="227" t="s">
        <v>195</v>
      </c>
    </row>
    <row r="839" s="11" customFormat="1">
      <c r="A839" s="11"/>
      <c r="B839" s="228"/>
      <c r="C839" s="229"/>
      <c r="D839" s="213" t="s">
        <v>199</v>
      </c>
      <c r="E839" s="230" t="s">
        <v>1</v>
      </c>
      <c r="F839" s="231" t="s">
        <v>5047</v>
      </c>
      <c r="G839" s="229"/>
      <c r="H839" s="232">
        <v>193.59999999999999</v>
      </c>
      <c r="I839" s="233"/>
      <c r="J839" s="229"/>
      <c r="K839" s="229"/>
      <c r="L839" s="234"/>
      <c r="M839" s="235"/>
      <c r="N839" s="236"/>
      <c r="O839" s="236"/>
      <c r="P839" s="236"/>
      <c r="Q839" s="236"/>
      <c r="R839" s="236"/>
      <c r="S839" s="236"/>
      <c r="T839" s="237"/>
      <c r="U839" s="11"/>
      <c r="V839" s="11"/>
      <c r="W839" s="11"/>
      <c r="X839" s="11"/>
      <c r="Y839" s="11"/>
      <c r="Z839" s="11"/>
      <c r="AA839" s="11"/>
      <c r="AB839" s="11"/>
      <c r="AC839" s="11"/>
      <c r="AD839" s="11"/>
      <c r="AE839" s="11"/>
      <c r="AT839" s="238" t="s">
        <v>199</v>
      </c>
      <c r="AU839" s="238" t="s">
        <v>85</v>
      </c>
      <c r="AV839" s="11" t="s">
        <v>85</v>
      </c>
      <c r="AW839" s="11" t="s">
        <v>32</v>
      </c>
      <c r="AX839" s="11" t="s">
        <v>76</v>
      </c>
      <c r="AY839" s="238" t="s">
        <v>195</v>
      </c>
    </row>
    <row r="840" s="10" customFormat="1">
      <c r="A840" s="10"/>
      <c r="B840" s="218"/>
      <c r="C840" s="219"/>
      <c r="D840" s="213" t="s">
        <v>199</v>
      </c>
      <c r="E840" s="220" t="s">
        <v>1</v>
      </c>
      <c r="F840" s="221" t="s">
        <v>5048</v>
      </c>
      <c r="G840" s="219"/>
      <c r="H840" s="220" t="s">
        <v>1</v>
      </c>
      <c r="I840" s="222"/>
      <c r="J840" s="219"/>
      <c r="K840" s="219"/>
      <c r="L840" s="223"/>
      <c r="M840" s="224"/>
      <c r="N840" s="225"/>
      <c r="O840" s="225"/>
      <c r="P840" s="225"/>
      <c r="Q840" s="225"/>
      <c r="R840" s="225"/>
      <c r="S840" s="225"/>
      <c r="T840" s="226"/>
      <c r="U840" s="10"/>
      <c r="V840" s="10"/>
      <c r="W840" s="10"/>
      <c r="X840" s="10"/>
      <c r="Y840" s="10"/>
      <c r="Z840" s="10"/>
      <c r="AA840" s="10"/>
      <c r="AB840" s="10"/>
      <c r="AC840" s="10"/>
      <c r="AD840" s="10"/>
      <c r="AE840" s="10"/>
      <c r="AT840" s="227" t="s">
        <v>199</v>
      </c>
      <c r="AU840" s="227" t="s">
        <v>85</v>
      </c>
      <c r="AV840" s="10" t="s">
        <v>83</v>
      </c>
      <c r="AW840" s="10" t="s">
        <v>32</v>
      </c>
      <c r="AX840" s="10" t="s">
        <v>76</v>
      </c>
      <c r="AY840" s="227" t="s">
        <v>195</v>
      </c>
    </row>
    <row r="841" s="11" customFormat="1">
      <c r="A841" s="11"/>
      <c r="B841" s="228"/>
      <c r="C841" s="229"/>
      <c r="D841" s="213" t="s">
        <v>199</v>
      </c>
      <c r="E841" s="230" t="s">
        <v>1</v>
      </c>
      <c r="F841" s="231" t="s">
        <v>5049</v>
      </c>
      <c r="G841" s="229"/>
      <c r="H841" s="232">
        <v>20.300000000000001</v>
      </c>
      <c r="I841" s="233"/>
      <c r="J841" s="229"/>
      <c r="K841" s="229"/>
      <c r="L841" s="234"/>
      <c r="M841" s="235"/>
      <c r="N841" s="236"/>
      <c r="O841" s="236"/>
      <c r="P841" s="236"/>
      <c r="Q841" s="236"/>
      <c r="R841" s="236"/>
      <c r="S841" s="236"/>
      <c r="T841" s="237"/>
      <c r="U841" s="11"/>
      <c r="V841" s="11"/>
      <c r="W841" s="11"/>
      <c r="X841" s="11"/>
      <c r="Y841" s="11"/>
      <c r="Z841" s="11"/>
      <c r="AA841" s="11"/>
      <c r="AB841" s="11"/>
      <c r="AC841" s="11"/>
      <c r="AD841" s="11"/>
      <c r="AE841" s="11"/>
      <c r="AT841" s="238" t="s">
        <v>199</v>
      </c>
      <c r="AU841" s="238" t="s">
        <v>85</v>
      </c>
      <c r="AV841" s="11" t="s">
        <v>85</v>
      </c>
      <c r="AW841" s="11" t="s">
        <v>32</v>
      </c>
      <c r="AX841" s="11" t="s">
        <v>76</v>
      </c>
      <c r="AY841" s="238" t="s">
        <v>195</v>
      </c>
    </row>
    <row r="842" s="10" customFormat="1">
      <c r="A842" s="10"/>
      <c r="B842" s="218"/>
      <c r="C842" s="219"/>
      <c r="D842" s="213" t="s">
        <v>199</v>
      </c>
      <c r="E842" s="220" t="s">
        <v>1</v>
      </c>
      <c r="F842" s="221" t="s">
        <v>5050</v>
      </c>
      <c r="G842" s="219"/>
      <c r="H842" s="220" t="s">
        <v>1</v>
      </c>
      <c r="I842" s="222"/>
      <c r="J842" s="219"/>
      <c r="K842" s="219"/>
      <c r="L842" s="223"/>
      <c r="M842" s="224"/>
      <c r="N842" s="225"/>
      <c r="O842" s="225"/>
      <c r="P842" s="225"/>
      <c r="Q842" s="225"/>
      <c r="R842" s="225"/>
      <c r="S842" s="225"/>
      <c r="T842" s="226"/>
      <c r="U842" s="10"/>
      <c r="V842" s="10"/>
      <c r="W842" s="10"/>
      <c r="X842" s="10"/>
      <c r="Y842" s="10"/>
      <c r="Z842" s="10"/>
      <c r="AA842" s="10"/>
      <c r="AB842" s="10"/>
      <c r="AC842" s="10"/>
      <c r="AD842" s="10"/>
      <c r="AE842" s="10"/>
      <c r="AT842" s="227" t="s">
        <v>199</v>
      </c>
      <c r="AU842" s="227" t="s">
        <v>85</v>
      </c>
      <c r="AV842" s="10" t="s">
        <v>83</v>
      </c>
      <c r="AW842" s="10" t="s">
        <v>32</v>
      </c>
      <c r="AX842" s="10" t="s">
        <v>76</v>
      </c>
      <c r="AY842" s="227" t="s">
        <v>195</v>
      </c>
    </row>
    <row r="843" s="11" customFormat="1">
      <c r="A843" s="11"/>
      <c r="B843" s="228"/>
      <c r="C843" s="229"/>
      <c r="D843" s="213" t="s">
        <v>199</v>
      </c>
      <c r="E843" s="230" t="s">
        <v>1</v>
      </c>
      <c r="F843" s="231" t="s">
        <v>5051</v>
      </c>
      <c r="G843" s="229"/>
      <c r="H843" s="232">
        <v>4.4000000000000004</v>
      </c>
      <c r="I843" s="233"/>
      <c r="J843" s="229"/>
      <c r="K843" s="229"/>
      <c r="L843" s="234"/>
      <c r="M843" s="235"/>
      <c r="N843" s="236"/>
      <c r="O843" s="236"/>
      <c r="P843" s="236"/>
      <c r="Q843" s="236"/>
      <c r="R843" s="236"/>
      <c r="S843" s="236"/>
      <c r="T843" s="237"/>
      <c r="U843" s="11"/>
      <c r="V843" s="11"/>
      <c r="W843" s="11"/>
      <c r="X843" s="11"/>
      <c r="Y843" s="11"/>
      <c r="Z843" s="11"/>
      <c r="AA843" s="11"/>
      <c r="AB843" s="11"/>
      <c r="AC843" s="11"/>
      <c r="AD843" s="11"/>
      <c r="AE843" s="11"/>
      <c r="AT843" s="238" t="s">
        <v>199</v>
      </c>
      <c r="AU843" s="238" t="s">
        <v>85</v>
      </c>
      <c r="AV843" s="11" t="s">
        <v>85</v>
      </c>
      <c r="AW843" s="11" t="s">
        <v>32</v>
      </c>
      <c r="AX843" s="11" t="s">
        <v>76</v>
      </c>
      <c r="AY843" s="238" t="s">
        <v>195</v>
      </c>
    </row>
    <row r="844" s="15" customFormat="1">
      <c r="A844" s="15"/>
      <c r="B844" s="287"/>
      <c r="C844" s="288"/>
      <c r="D844" s="213" t="s">
        <v>199</v>
      </c>
      <c r="E844" s="289" t="s">
        <v>1</v>
      </c>
      <c r="F844" s="290" t="s">
        <v>1422</v>
      </c>
      <c r="G844" s="288"/>
      <c r="H844" s="291">
        <v>218.30000000000001</v>
      </c>
      <c r="I844" s="292"/>
      <c r="J844" s="288"/>
      <c r="K844" s="288"/>
      <c r="L844" s="293"/>
      <c r="M844" s="294"/>
      <c r="N844" s="295"/>
      <c r="O844" s="295"/>
      <c r="P844" s="295"/>
      <c r="Q844" s="295"/>
      <c r="R844" s="295"/>
      <c r="S844" s="295"/>
      <c r="T844" s="296"/>
      <c r="U844" s="15"/>
      <c r="V844" s="15"/>
      <c r="W844" s="15"/>
      <c r="X844" s="15"/>
      <c r="Y844" s="15"/>
      <c r="Z844" s="15"/>
      <c r="AA844" s="15"/>
      <c r="AB844" s="15"/>
      <c r="AC844" s="15"/>
      <c r="AD844" s="15"/>
      <c r="AE844" s="15"/>
      <c r="AT844" s="297" t="s">
        <v>199</v>
      </c>
      <c r="AU844" s="297" t="s">
        <v>85</v>
      </c>
      <c r="AV844" s="15" t="s">
        <v>234</v>
      </c>
      <c r="AW844" s="15" t="s">
        <v>32</v>
      </c>
      <c r="AX844" s="15" t="s">
        <v>83</v>
      </c>
      <c r="AY844" s="297" t="s">
        <v>195</v>
      </c>
    </row>
    <row r="845" s="2" customFormat="1" ht="16.5" customHeight="1">
      <c r="A845" s="39"/>
      <c r="B845" s="40"/>
      <c r="C845" s="200" t="s">
        <v>613</v>
      </c>
      <c r="D845" s="200" t="s">
        <v>191</v>
      </c>
      <c r="E845" s="201" t="s">
        <v>3867</v>
      </c>
      <c r="F845" s="202" t="s">
        <v>3868</v>
      </c>
      <c r="G845" s="203" t="s">
        <v>513</v>
      </c>
      <c r="H845" s="204">
        <v>193.59999999999999</v>
      </c>
      <c r="I845" s="205"/>
      <c r="J845" s="206">
        <f>ROUND(I845*H845,2)</f>
        <v>0</v>
      </c>
      <c r="K845" s="202" t="s">
        <v>1412</v>
      </c>
      <c r="L845" s="45"/>
      <c r="M845" s="207" t="s">
        <v>1</v>
      </c>
      <c r="N845" s="208" t="s">
        <v>41</v>
      </c>
      <c r="O845" s="92"/>
      <c r="P845" s="209">
        <f>O845*H845</f>
        <v>0</v>
      </c>
      <c r="Q845" s="209">
        <v>0</v>
      </c>
      <c r="R845" s="209">
        <f>Q845*H845</f>
        <v>0</v>
      </c>
      <c r="S845" s="209">
        <v>0</v>
      </c>
      <c r="T845" s="210">
        <f>S845*H845</f>
        <v>0</v>
      </c>
      <c r="U845" s="39"/>
      <c r="V845" s="39"/>
      <c r="W845" s="39"/>
      <c r="X845" s="39"/>
      <c r="Y845" s="39"/>
      <c r="Z845" s="39"/>
      <c r="AA845" s="39"/>
      <c r="AB845" s="39"/>
      <c r="AC845" s="39"/>
      <c r="AD845" s="39"/>
      <c r="AE845" s="39"/>
      <c r="AR845" s="211" t="s">
        <v>234</v>
      </c>
      <c r="AT845" s="211" t="s">
        <v>191</v>
      </c>
      <c r="AU845" s="211" t="s">
        <v>85</v>
      </c>
      <c r="AY845" s="18" t="s">
        <v>195</v>
      </c>
      <c r="BE845" s="212">
        <f>IF(N845="základní",J845,0)</f>
        <v>0</v>
      </c>
      <c r="BF845" s="212">
        <f>IF(N845="snížená",J845,0)</f>
        <v>0</v>
      </c>
      <c r="BG845" s="212">
        <f>IF(N845="zákl. přenesená",J845,0)</f>
        <v>0</v>
      </c>
      <c r="BH845" s="212">
        <f>IF(N845="sníž. přenesená",J845,0)</f>
        <v>0</v>
      </c>
      <c r="BI845" s="212">
        <f>IF(N845="nulová",J845,0)</f>
        <v>0</v>
      </c>
      <c r="BJ845" s="18" t="s">
        <v>83</v>
      </c>
      <c r="BK845" s="212">
        <f>ROUND(I845*H845,2)</f>
        <v>0</v>
      </c>
      <c r="BL845" s="18" t="s">
        <v>234</v>
      </c>
      <c r="BM845" s="211" t="s">
        <v>5052</v>
      </c>
    </row>
    <row r="846" s="10" customFormat="1">
      <c r="A846" s="10"/>
      <c r="B846" s="218"/>
      <c r="C846" s="219"/>
      <c r="D846" s="213" t="s">
        <v>199</v>
      </c>
      <c r="E846" s="220" t="s">
        <v>1</v>
      </c>
      <c r="F846" s="221" t="s">
        <v>4737</v>
      </c>
      <c r="G846" s="219"/>
      <c r="H846" s="220" t="s">
        <v>1</v>
      </c>
      <c r="I846" s="222"/>
      <c r="J846" s="219"/>
      <c r="K846" s="219"/>
      <c r="L846" s="223"/>
      <c r="M846" s="224"/>
      <c r="N846" s="225"/>
      <c r="O846" s="225"/>
      <c r="P846" s="225"/>
      <c r="Q846" s="225"/>
      <c r="R846" s="225"/>
      <c r="S846" s="225"/>
      <c r="T846" s="226"/>
      <c r="U846" s="10"/>
      <c r="V846" s="10"/>
      <c r="W846" s="10"/>
      <c r="X846" s="10"/>
      <c r="Y846" s="10"/>
      <c r="Z846" s="10"/>
      <c r="AA846" s="10"/>
      <c r="AB846" s="10"/>
      <c r="AC846" s="10"/>
      <c r="AD846" s="10"/>
      <c r="AE846" s="10"/>
      <c r="AT846" s="227" t="s">
        <v>199</v>
      </c>
      <c r="AU846" s="227" t="s">
        <v>85</v>
      </c>
      <c r="AV846" s="10" t="s">
        <v>83</v>
      </c>
      <c r="AW846" s="10" t="s">
        <v>32</v>
      </c>
      <c r="AX846" s="10" t="s">
        <v>76</v>
      </c>
      <c r="AY846" s="227" t="s">
        <v>195</v>
      </c>
    </row>
    <row r="847" s="10" customFormat="1">
      <c r="A847" s="10"/>
      <c r="B847" s="218"/>
      <c r="C847" s="219"/>
      <c r="D847" s="213" t="s">
        <v>199</v>
      </c>
      <c r="E847" s="220" t="s">
        <v>1</v>
      </c>
      <c r="F847" s="221" t="s">
        <v>4997</v>
      </c>
      <c r="G847" s="219"/>
      <c r="H847" s="220" t="s">
        <v>1</v>
      </c>
      <c r="I847" s="222"/>
      <c r="J847" s="219"/>
      <c r="K847" s="219"/>
      <c r="L847" s="223"/>
      <c r="M847" s="224"/>
      <c r="N847" s="225"/>
      <c r="O847" s="225"/>
      <c r="P847" s="225"/>
      <c r="Q847" s="225"/>
      <c r="R847" s="225"/>
      <c r="S847" s="225"/>
      <c r="T847" s="226"/>
      <c r="U847" s="10"/>
      <c r="V847" s="10"/>
      <c r="W847" s="10"/>
      <c r="X847" s="10"/>
      <c r="Y847" s="10"/>
      <c r="Z847" s="10"/>
      <c r="AA847" s="10"/>
      <c r="AB847" s="10"/>
      <c r="AC847" s="10"/>
      <c r="AD847" s="10"/>
      <c r="AE847" s="10"/>
      <c r="AT847" s="227" t="s">
        <v>199</v>
      </c>
      <c r="AU847" s="227" t="s">
        <v>85</v>
      </c>
      <c r="AV847" s="10" t="s">
        <v>83</v>
      </c>
      <c r="AW847" s="10" t="s">
        <v>32</v>
      </c>
      <c r="AX847" s="10" t="s">
        <v>76</v>
      </c>
      <c r="AY847" s="227" t="s">
        <v>195</v>
      </c>
    </row>
    <row r="848" s="10" customFormat="1">
      <c r="A848" s="10"/>
      <c r="B848" s="218"/>
      <c r="C848" s="219"/>
      <c r="D848" s="213" t="s">
        <v>199</v>
      </c>
      <c r="E848" s="220" t="s">
        <v>1</v>
      </c>
      <c r="F848" s="221" t="s">
        <v>4471</v>
      </c>
      <c r="G848" s="219"/>
      <c r="H848" s="220" t="s">
        <v>1</v>
      </c>
      <c r="I848" s="222"/>
      <c r="J848" s="219"/>
      <c r="K848" s="219"/>
      <c r="L848" s="223"/>
      <c r="M848" s="224"/>
      <c r="N848" s="225"/>
      <c r="O848" s="225"/>
      <c r="P848" s="225"/>
      <c r="Q848" s="225"/>
      <c r="R848" s="225"/>
      <c r="S848" s="225"/>
      <c r="T848" s="226"/>
      <c r="U848" s="10"/>
      <c r="V848" s="10"/>
      <c r="W848" s="10"/>
      <c r="X848" s="10"/>
      <c r="Y848" s="10"/>
      <c r="Z848" s="10"/>
      <c r="AA848" s="10"/>
      <c r="AB848" s="10"/>
      <c r="AC848" s="10"/>
      <c r="AD848" s="10"/>
      <c r="AE848" s="10"/>
      <c r="AT848" s="227" t="s">
        <v>199</v>
      </c>
      <c r="AU848" s="227" t="s">
        <v>85</v>
      </c>
      <c r="AV848" s="10" t="s">
        <v>83</v>
      </c>
      <c r="AW848" s="10" t="s">
        <v>32</v>
      </c>
      <c r="AX848" s="10" t="s">
        <v>76</v>
      </c>
      <c r="AY848" s="227" t="s">
        <v>195</v>
      </c>
    </row>
    <row r="849" s="11" customFormat="1">
      <c r="A849" s="11"/>
      <c r="B849" s="228"/>
      <c r="C849" s="229"/>
      <c r="D849" s="213" t="s">
        <v>199</v>
      </c>
      <c r="E849" s="230" t="s">
        <v>1</v>
      </c>
      <c r="F849" s="231" t="s">
        <v>5047</v>
      </c>
      <c r="G849" s="229"/>
      <c r="H849" s="232">
        <v>193.59999999999999</v>
      </c>
      <c r="I849" s="233"/>
      <c r="J849" s="229"/>
      <c r="K849" s="229"/>
      <c r="L849" s="234"/>
      <c r="M849" s="235"/>
      <c r="N849" s="236"/>
      <c r="O849" s="236"/>
      <c r="P849" s="236"/>
      <c r="Q849" s="236"/>
      <c r="R849" s="236"/>
      <c r="S849" s="236"/>
      <c r="T849" s="237"/>
      <c r="U849" s="11"/>
      <c r="V849" s="11"/>
      <c r="W849" s="11"/>
      <c r="X849" s="11"/>
      <c r="Y849" s="11"/>
      <c r="Z849" s="11"/>
      <c r="AA849" s="11"/>
      <c r="AB849" s="11"/>
      <c r="AC849" s="11"/>
      <c r="AD849" s="11"/>
      <c r="AE849" s="11"/>
      <c r="AT849" s="238" t="s">
        <v>199</v>
      </c>
      <c r="AU849" s="238" t="s">
        <v>85</v>
      </c>
      <c r="AV849" s="11" t="s">
        <v>85</v>
      </c>
      <c r="AW849" s="11" t="s">
        <v>32</v>
      </c>
      <c r="AX849" s="11" t="s">
        <v>76</v>
      </c>
      <c r="AY849" s="238" t="s">
        <v>195</v>
      </c>
    </row>
    <row r="850" s="15" customFormat="1">
      <c r="A850" s="15"/>
      <c r="B850" s="287"/>
      <c r="C850" s="288"/>
      <c r="D850" s="213" t="s">
        <v>199</v>
      </c>
      <c r="E850" s="289" t="s">
        <v>1</v>
      </c>
      <c r="F850" s="290" t="s">
        <v>1422</v>
      </c>
      <c r="G850" s="288"/>
      <c r="H850" s="291">
        <v>193.59999999999999</v>
      </c>
      <c r="I850" s="292"/>
      <c r="J850" s="288"/>
      <c r="K850" s="288"/>
      <c r="L850" s="293"/>
      <c r="M850" s="294"/>
      <c r="N850" s="295"/>
      <c r="O850" s="295"/>
      <c r="P850" s="295"/>
      <c r="Q850" s="295"/>
      <c r="R850" s="295"/>
      <c r="S850" s="295"/>
      <c r="T850" s="296"/>
      <c r="U850" s="15"/>
      <c r="V850" s="15"/>
      <c r="W850" s="15"/>
      <c r="X850" s="15"/>
      <c r="Y850" s="15"/>
      <c r="Z850" s="15"/>
      <c r="AA850" s="15"/>
      <c r="AB850" s="15"/>
      <c r="AC850" s="15"/>
      <c r="AD850" s="15"/>
      <c r="AE850" s="15"/>
      <c r="AT850" s="297" t="s">
        <v>199</v>
      </c>
      <c r="AU850" s="297" t="s">
        <v>85</v>
      </c>
      <c r="AV850" s="15" t="s">
        <v>234</v>
      </c>
      <c r="AW850" s="15" t="s">
        <v>32</v>
      </c>
      <c r="AX850" s="15" t="s">
        <v>83</v>
      </c>
      <c r="AY850" s="297" t="s">
        <v>195</v>
      </c>
    </row>
    <row r="851" s="2" customFormat="1" ht="24.15" customHeight="1">
      <c r="A851" s="39"/>
      <c r="B851" s="40"/>
      <c r="C851" s="200" t="s">
        <v>616</v>
      </c>
      <c r="D851" s="200" t="s">
        <v>191</v>
      </c>
      <c r="E851" s="201" t="s">
        <v>1962</v>
      </c>
      <c r="F851" s="202" t="s">
        <v>1963</v>
      </c>
      <c r="G851" s="203" t="s">
        <v>513</v>
      </c>
      <c r="H851" s="204">
        <v>193.59999999999999</v>
      </c>
      <c r="I851" s="205"/>
      <c r="J851" s="206">
        <f>ROUND(I851*H851,2)</f>
        <v>0</v>
      </c>
      <c r="K851" s="202" t="s">
        <v>1412</v>
      </c>
      <c r="L851" s="45"/>
      <c r="M851" s="207" t="s">
        <v>1</v>
      </c>
      <c r="N851" s="208" t="s">
        <v>41</v>
      </c>
      <c r="O851" s="92"/>
      <c r="P851" s="209">
        <f>O851*H851</f>
        <v>0</v>
      </c>
      <c r="Q851" s="209">
        <v>0</v>
      </c>
      <c r="R851" s="209">
        <f>Q851*H851</f>
        <v>0</v>
      </c>
      <c r="S851" s="209">
        <v>0</v>
      </c>
      <c r="T851" s="210">
        <f>S851*H851</f>
        <v>0</v>
      </c>
      <c r="U851" s="39"/>
      <c r="V851" s="39"/>
      <c r="W851" s="39"/>
      <c r="X851" s="39"/>
      <c r="Y851" s="39"/>
      <c r="Z851" s="39"/>
      <c r="AA851" s="39"/>
      <c r="AB851" s="39"/>
      <c r="AC851" s="39"/>
      <c r="AD851" s="39"/>
      <c r="AE851" s="39"/>
      <c r="AR851" s="211" t="s">
        <v>234</v>
      </c>
      <c r="AT851" s="211" t="s">
        <v>191</v>
      </c>
      <c r="AU851" s="211" t="s">
        <v>85</v>
      </c>
      <c r="AY851" s="18" t="s">
        <v>195</v>
      </c>
      <c r="BE851" s="212">
        <f>IF(N851="základní",J851,0)</f>
        <v>0</v>
      </c>
      <c r="BF851" s="212">
        <f>IF(N851="snížená",J851,0)</f>
        <v>0</v>
      </c>
      <c r="BG851" s="212">
        <f>IF(N851="zákl. přenesená",J851,0)</f>
        <v>0</v>
      </c>
      <c r="BH851" s="212">
        <f>IF(N851="sníž. přenesená",J851,0)</f>
        <v>0</v>
      </c>
      <c r="BI851" s="212">
        <f>IF(N851="nulová",J851,0)</f>
        <v>0</v>
      </c>
      <c r="BJ851" s="18" t="s">
        <v>83</v>
      </c>
      <c r="BK851" s="212">
        <f>ROUND(I851*H851,2)</f>
        <v>0</v>
      </c>
      <c r="BL851" s="18" t="s">
        <v>234</v>
      </c>
      <c r="BM851" s="211" t="s">
        <v>5053</v>
      </c>
    </row>
    <row r="852" s="10" customFormat="1">
      <c r="A852" s="10"/>
      <c r="B852" s="218"/>
      <c r="C852" s="219"/>
      <c r="D852" s="213" t="s">
        <v>199</v>
      </c>
      <c r="E852" s="220" t="s">
        <v>1</v>
      </c>
      <c r="F852" s="221" t="s">
        <v>4737</v>
      </c>
      <c r="G852" s="219"/>
      <c r="H852" s="220" t="s">
        <v>1</v>
      </c>
      <c r="I852" s="222"/>
      <c r="J852" s="219"/>
      <c r="K852" s="219"/>
      <c r="L852" s="223"/>
      <c r="M852" s="224"/>
      <c r="N852" s="225"/>
      <c r="O852" s="225"/>
      <c r="P852" s="225"/>
      <c r="Q852" s="225"/>
      <c r="R852" s="225"/>
      <c r="S852" s="225"/>
      <c r="T852" s="226"/>
      <c r="U852" s="10"/>
      <c r="V852" s="10"/>
      <c r="W852" s="10"/>
      <c r="X852" s="10"/>
      <c r="Y852" s="10"/>
      <c r="Z852" s="10"/>
      <c r="AA852" s="10"/>
      <c r="AB852" s="10"/>
      <c r="AC852" s="10"/>
      <c r="AD852" s="10"/>
      <c r="AE852" s="10"/>
      <c r="AT852" s="227" t="s">
        <v>199</v>
      </c>
      <c r="AU852" s="227" t="s">
        <v>85</v>
      </c>
      <c r="AV852" s="10" t="s">
        <v>83</v>
      </c>
      <c r="AW852" s="10" t="s">
        <v>32</v>
      </c>
      <c r="AX852" s="10" t="s">
        <v>76</v>
      </c>
      <c r="AY852" s="227" t="s">
        <v>195</v>
      </c>
    </row>
    <row r="853" s="10" customFormat="1">
      <c r="A853" s="10"/>
      <c r="B853" s="218"/>
      <c r="C853" s="219"/>
      <c r="D853" s="213" t="s">
        <v>199</v>
      </c>
      <c r="E853" s="220" t="s">
        <v>1</v>
      </c>
      <c r="F853" s="221" t="s">
        <v>4997</v>
      </c>
      <c r="G853" s="219"/>
      <c r="H853" s="220" t="s">
        <v>1</v>
      </c>
      <c r="I853" s="222"/>
      <c r="J853" s="219"/>
      <c r="K853" s="219"/>
      <c r="L853" s="223"/>
      <c r="M853" s="224"/>
      <c r="N853" s="225"/>
      <c r="O853" s="225"/>
      <c r="P853" s="225"/>
      <c r="Q853" s="225"/>
      <c r="R853" s="225"/>
      <c r="S853" s="225"/>
      <c r="T853" s="226"/>
      <c r="U853" s="10"/>
      <c r="V853" s="10"/>
      <c r="W853" s="10"/>
      <c r="X853" s="10"/>
      <c r="Y853" s="10"/>
      <c r="Z853" s="10"/>
      <c r="AA853" s="10"/>
      <c r="AB853" s="10"/>
      <c r="AC853" s="10"/>
      <c r="AD853" s="10"/>
      <c r="AE853" s="10"/>
      <c r="AT853" s="227" t="s">
        <v>199</v>
      </c>
      <c r="AU853" s="227" t="s">
        <v>85</v>
      </c>
      <c r="AV853" s="10" t="s">
        <v>83</v>
      </c>
      <c r="AW853" s="10" t="s">
        <v>32</v>
      </c>
      <c r="AX853" s="10" t="s">
        <v>76</v>
      </c>
      <c r="AY853" s="227" t="s">
        <v>195</v>
      </c>
    </row>
    <row r="854" s="10" customFormat="1">
      <c r="A854" s="10"/>
      <c r="B854" s="218"/>
      <c r="C854" s="219"/>
      <c r="D854" s="213" t="s">
        <v>199</v>
      </c>
      <c r="E854" s="220" t="s">
        <v>1</v>
      </c>
      <c r="F854" s="221" t="s">
        <v>4473</v>
      </c>
      <c r="G854" s="219"/>
      <c r="H854" s="220" t="s">
        <v>1</v>
      </c>
      <c r="I854" s="222"/>
      <c r="J854" s="219"/>
      <c r="K854" s="219"/>
      <c r="L854" s="223"/>
      <c r="M854" s="224"/>
      <c r="N854" s="225"/>
      <c r="O854" s="225"/>
      <c r="P854" s="225"/>
      <c r="Q854" s="225"/>
      <c r="R854" s="225"/>
      <c r="S854" s="225"/>
      <c r="T854" s="226"/>
      <c r="U854" s="10"/>
      <c r="V854" s="10"/>
      <c r="W854" s="10"/>
      <c r="X854" s="10"/>
      <c r="Y854" s="10"/>
      <c r="Z854" s="10"/>
      <c r="AA854" s="10"/>
      <c r="AB854" s="10"/>
      <c r="AC854" s="10"/>
      <c r="AD854" s="10"/>
      <c r="AE854" s="10"/>
      <c r="AT854" s="227" t="s">
        <v>199</v>
      </c>
      <c r="AU854" s="227" t="s">
        <v>85</v>
      </c>
      <c r="AV854" s="10" t="s">
        <v>83</v>
      </c>
      <c r="AW854" s="10" t="s">
        <v>32</v>
      </c>
      <c r="AX854" s="10" t="s">
        <v>76</v>
      </c>
      <c r="AY854" s="227" t="s">
        <v>195</v>
      </c>
    </row>
    <row r="855" s="11" customFormat="1">
      <c r="A855" s="11"/>
      <c r="B855" s="228"/>
      <c r="C855" s="229"/>
      <c r="D855" s="213" t="s">
        <v>199</v>
      </c>
      <c r="E855" s="230" t="s">
        <v>1</v>
      </c>
      <c r="F855" s="231" t="s">
        <v>5047</v>
      </c>
      <c r="G855" s="229"/>
      <c r="H855" s="232">
        <v>193.59999999999999</v>
      </c>
      <c r="I855" s="233"/>
      <c r="J855" s="229"/>
      <c r="K855" s="229"/>
      <c r="L855" s="234"/>
      <c r="M855" s="235"/>
      <c r="N855" s="236"/>
      <c r="O855" s="236"/>
      <c r="P855" s="236"/>
      <c r="Q855" s="236"/>
      <c r="R855" s="236"/>
      <c r="S855" s="236"/>
      <c r="T855" s="237"/>
      <c r="U855" s="11"/>
      <c r="V855" s="11"/>
      <c r="W855" s="11"/>
      <c r="X855" s="11"/>
      <c r="Y855" s="11"/>
      <c r="Z855" s="11"/>
      <c r="AA855" s="11"/>
      <c r="AB855" s="11"/>
      <c r="AC855" s="11"/>
      <c r="AD855" s="11"/>
      <c r="AE855" s="11"/>
      <c r="AT855" s="238" t="s">
        <v>199</v>
      </c>
      <c r="AU855" s="238" t="s">
        <v>85</v>
      </c>
      <c r="AV855" s="11" t="s">
        <v>85</v>
      </c>
      <c r="AW855" s="11" t="s">
        <v>32</v>
      </c>
      <c r="AX855" s="11" t="s">
        <v>76</v>
      </c>
      <c r="AY855" s="238" t="s">
        <v>195</v>
      </c>
    </row>
    <row r="856" s="15" customFormat="1">
      <c r="A856" s="15"/>
      <c r="B856" s="287"/>
      <c r="C856" s="288"/>
      <c r="D856" s="213" t="s">
        <v>199</v>
      </c>
      <c r="E856" s="289" t="s">
        <v>1</v>
      </c>
      <c r="F856" s="290" t="s">
        <v>1422</v>
      </c>
      <c r="G856" s="288"/>
      <c r="H856" s="291">
        <v>193.59999999999999</v>
      </c>
      <c r="I856" s="292"/>
      <c r="J856" s="288"/>
      <c r="K856" s="288"/>
      <c r="L856" s="293"/>
      <c r="M856" s="294"/>
      <c r="N856" s="295"/>
      <c r="O856" s="295"/>
      <c r="P856" s="295"/>
      <c r="Q856" s="295"/>
      <c r="R856" s="295"/>
      <c r="S856" s="295"/>
      <c r="T856" s="296"/>
      <c r="U856" s="15"/>
      <c r="V856" s="15"/>
      <c r="W856" s="15"/>
      <c r="X856" s="15"/>
      <c r="Y856" s="15"/>
      <c r="Z856" s="15"/>
      <c r="AA856" s="15"/>
      <c r="AB856" s="15"/>
      <c r="AC856" s="15"/>
      <c r="AD856" s="15"/>
      <c r="AE856" s="15"/>
      <c r="AT856" s="297" t="s">
        <v>199</v>
      </c>
      <c r="AU856" s="297" t="s">
        <v>85</v>
      </c>
      <c r="AV856" s="15" t="s">
        <v>234</v>
      </c>
      <c r="AW856" s="15" t="s">
        <v>32</v>
      </c>
      <c r="AX856" s="15" t="s">
        <v>83</v>
      </c>
      <c r="AY856" s="297" t="s">
        <v>195</v>
      </c>
    </row>
    <row r="857" s="2" customFormat="1" ht="24.15" customHeight="1">
      <c r="A857" s="39"/>
      <c r="B857" s="40"/>
      <c r="C857" s="200" t="s">
        <v>619</v>
      </c>
      <c r="D857" s="200" t="s">
        <v>191</v>
      </c>
      <c r="E857" s="201" t="s">
        <v>1962</v>
      </c>
      <c r="F857" s="202" t="s">
        <v>1963</v>
      </c>
      <c r="G857" s="203" t="s">
        <v>513</v>
      </c>
      <c r="H857" s="204">
        <v>126.7</v>
      </c>
      <c r="I857" s="205"/>
      <c r="J857" s="206">
        <f>ROUND(I857*H857,2)</f>
        <v>0</v>
      </c>
      <c r="K857" s="202" t="s">
        <v>1412</v>
      </c>
      <c r="L857" s="45"/>
      <c r="M857" s="207" t="s">
        <v>1</v>
      </c>
      <c r="N857" s="208" t="s">
        <v>41</v>
      </c>
      <c r="O857" s="92"/>
      <c r="P857" s="209">
        <f>O857*H857</f>
        <v>0</v>
      </c>
      <c r="Q857" s="209">
        <v>0</v>
      </c>
      <c r="R857" s="209">
        <f>Q857*H857</f>
        <v>0</v>
      </c>
      <c r="S857" s="209">
        <v>0</v>
      </c>
      <c r="T857" s="210">
        <f>S857*H857</f>
        <v>0</v>
      </c>
      <c r="U857" s="39"/>
      <c r="V857" s="39"/>
      <c r="W857" s="39"/>
      <c r="X857" s="39"/>
      <c r="Y857" s="39"/>
      <c r="Z857" s="39"/>
      <c r="AA857" s="39"/>
      <c r="AB857" s="39"/>
      <c r="AC857" s="39"/>
      <c r="AD857" s="39"/>
      <c r="AE857" s="39"/>
      <c r="AR857" s="211" t="s">
        <v>234</v>
      </c>
      <c r="AT857" s="211" t="s">
        <v>191</v>
      </c>
      <c r="AU857" s="211" t="s">
        <v>85</v>
      </c>
      <c r="AY857" s="18" t="s">
        <v>195</v>
      </c>
      <c r="BE857" s="212">
        <f>IF(N857="základní",J857,0)</f>
        <v>0</v>
      </c>
      <c r="BF857" s="212">
        <f>IF(N857="snížená",J857,0)</f>
        <v>0</v>
      </c>
      <c r="BG857" s="212">
        <f>IF(N857="zákl. přenesená",J857,0)</f>
        <v>0</v>
      </c>
      <c r="BH857" s="212">
        <f>IF(N857="sníž. přenesená",J857,0)</f>
        <v>0</v>
      </c>
      <c r="BI857" s="212">
        <f>IF(N857="nulová",J857,0)</f>
        <v>0</v>
      </c>
      <c r="BJ857" s="18" t="s">
        <v>83</v>
      </c>
      <c r="BK857" s="212">
        <f>ROUND(I857*H857,2)</f>
        <v>0</v>
      </c>
      <c r="BL857" s="18" t="s">
        <v>234</v>
      </c>
      <c r="BM857" s="211" t="s">
        <v>5054</v>
      </c>
    </row>
    <row r="858" s="10" customFormat="1">
      <c r="A858" s="10"/>
      <c r="B858" s="218"/>
      <c r="C858" s="219"/>
      <c r="D858" s="213" t="s">
        <v>199</v>
      </c>
      <c r="E858" s="220" t="s">
        <v>1</v>
      </c>
      <c r="F858" s="221" t="s">
        <v>4737</v>
      </c>
      <c r="G858" s="219"/>
      <c r="H858" s="220" t="s">
        <v>1</v>
      </c>
      <c r="I858" s="222"/>
      <c r="J858" s="219"/>
      <c r="K858" s="219"/>
      <c r="L858" s="223"/>
      <c r="M858" s="224"/>
      <c r="N858" s="225"/>
      <c r="O858" s="225"/>
      <c r="P858" s="225"/>
      <c r="Q858" s="225"/>
      <c r="R858" s="225"/>
      <c r="S858" s="225"/>
      <c r="T858" s="226"/>
      <c r="U858" s="10"/>
      <c r="V858" s="10"/>
      <c r="W858" s="10"/>
      <c r="X858" s="10"/>
      <c r="Y858" s="10"/>
      <c r="Z858" s="10"/>
      <c r="AA858" s="10"/>
      <c r="AB858" s="10"/>
      <c r="AC858" s="10"/>
      <c r="AD858" s="10"/>
      <c r="AE858" s="10"/>
      <c r="AT858" s="227" t="s">
        <v>199</v>
      </c>
      <c r="AU858" s="227" t="s">
        <v>85</v>
      </c>
      <c r="AV858" s="10" t="s">
        <v>83</v>
      </c>
      <c r="AW858" s="10" t="s">
        <v>32</v>
      </c>
      <c r="AX858" s="10" t="s">
        <v>76</v>
      </c>
      <c r="AY858" s="227" t="s">
        <v>195</v>
      </c>
    </row>
    <row r="859" s="10" customFormat="1">
      <c r="A859" s="10"/>
      <c r="B859" s="218"/>
      <c r="C859" s="219"/>
      <c r="D859" s="213" t="s">
        <v>199</v>
      </c>
      <c r="E859" s="220" t="s">
        <v>1</v>
      </c>
      <c r="F859" s="221" t="s">
        <v>5055</v>
      </c>
      <c r="G859" s="219"/>
      <c r="H859" s="220" t="s">
        <v>1</v>
      </c>
      <c r="I859" s="222"/>
      <c r="J859" s="219"/>
      <c r="K859" s="219"/>
      <c r="L859" s="223"/>
      <c r="M859" s="224"/>
      <c r="N859" s="225"/>
      <c r="O859" s="225"/>
      <c r="P859" s="225"/>
      <c r="Q859" s="225"/>
      <c r="R859" s="225"/>
      <c r="S859" s="225"/>
      <c r="T859" s="226"/>
      <c r="U859" s="10"/>
      <c r="V859" s="10"/>
      <c r="W859" s="10"/>
      <c r="X859" s="10"/>
      <c r="Y859" s="10"/>
      <c r="Z859" s="10"/>
      <c r="AA859" s="10"/>
      <c r="AB859" s="10"/>
      <c r="AC859" s="10"/>
      <c r="AD859" s="10"/>
      <c r="AE859" s="10"/>
      <c r="AT859" s="227" t="s">
        <v>199</v>
      </c>
      <c r="AU859" s="227" t="s">
        <v>85</v>
      </c>
      <c r="AV859" s="10" t="s">
        <v>83</v>
      </c>
      <c r="AW859" s="10" t="s">
        <v>32</v>
      </c>
      <c r="AX859" s="10" t="s">
        <v>76</v>
      </c>
      <c r="AY859" s="227" t="s">
        <v>195</v>
      </c>
    </row>
    <row r="860" s="10" customFormat="1">
      <c r="A860" s="10"/>
      <c r="B860" s="218"/>
      <c r="C860" s="219"/>
      <c r="D860" s="213" t="s">
        <v>199</v>
      </c>
      <c r="E860" s="220" t="s">
        <v>1</v>
      </c>
      <c r="F860" s="221" t="s">
        <v>4759</v>
      </c>
      <c r="G860" s="219"/>
      <c r="H860" s="220" t="s">
        <v>1</v>
      </c>
      <c r="I860" s="222"/>
      <c r="J860" s="219"/>
      <c r="K860" s="219"/>
      <c r="L860" s="223"/>
      <c r="M860" s="224"/>
      <c r="N860" s="225"/>
      <c r="O860" s="225"/>
      <c r="P860" s="225"/>
      <c r="Q860" s="225"/>
      <c r="R860" s="225"/>
      <c r="S860" s="225"/>
      <c r="T860" s="226"/>
      <c r="U860" s="10"/>
      <c r="V860" s="10"/>
      <c r="W860" s="10"/>
      <c r="X860" s="10"/>
      <c r="Y860" s="10"/>
      <c r="Z860" s="10"/>
      <c r="AA860" s="10"/>
      <c r="AB860" s="10"/>
      <c r="AC860" s="10"/>
      <c r="AD860" s="10"/>
      <c r="AE860" s="10"/>
      <c r="AT860" s="227" t="s">
        <v>199</v>
      </c>
      <c r="AU860" s="227" t="s">
        <v>85</v>
      </c>
      <c r="AV860" s="10" t="s">
        <v>83</v>
      </c>
      <c r="AW860" s="10" t="s">
        <v>32</v>
      </c>
      <c r="AX860" s="10" t="s">
        <v>76</v>
      </c>
      <c r="AY860" s="227" t="s">
        <v>195</v>
      </c>
    </row>
    <row r="861" s="10" customFormat="1">
      <c r="A861" s="10"/>
      <c r="B861" s="218"/>
      <c r="C861" s="219"/>
      <c r="D861" s="213" t="s">
        <v>199</v>
      </c>
      <c r="E861" s="220" t="s">
        <v>1</v>
      </c>
      <c r="F861" s="221" t="s">
        <v>4064</v>
      </c>
      <c r="G861" s="219"/>
      <c r="H861" s="220" t="s">
        <v>1</v>
      </c>
      <c r="I861" s="222"/>
      <c r="J861" s="219"/>
      <c r="K861" s="219"/>
      <c r="L861" s="223"/>
      <c r="M861" s="224"/>
      <c r="N861" s="225"/>
      <c r="O861" s="225"/>
      <c r="P861" s="225"/>
      <c r="Q861" s="225"/>
      <c r="R861" s="225"/>
      <c r="S861" s="225"/>
      <c r="T861" s="226"/>
      <c r="U861" s="10"/>
      <c r="V861" s="10"/>
      <c r="W861" s="10"/>
      <c r="X861" s="10"/>
      <c r="Y861" s="10"/>
      <c r="Z861" s="10"/>
      <c r="AA861" s="10"/>
      <c r="AB861" s="10"/>
      <c r="AC861" s="10"/>
      <c r="AD861" s="10"/>
      <c r="AE861" s="10"/>
      <c r="AT861" s="227" t="s">
        <v>199</v>
      </c>
      <c r="AU861" s="227" t="s">
        <v>85</v>
      </c>
      <c r="AV861" s="10" t="s">
        <v>83</v>
      </c>
      <c r="AW861" s="10" t="s">
        <v>32</v>
      </c>
      <c r="AX861" s="10" t="s">
        <v>76</v>
      </c>
      <c r="AY861" s="227" t="s">
        <v>195</v>
      </c>
    </row>
    <row r="862" s="11" customFormat="1">
      <c r="A862" s="11"/>
      <c r="B862" s="228"/>
      <c r="C862" s="229"/>
      <c r="D862" s="213" t="s">
        <v>199</v>
      </c>
      <c r="E862" s="230" t="s">
        <v>1</v>
      </c>
      <c r="F862" s="231" t="s">
        <v>5056</v>
      </c>
      <c r="G862" s="229"/>
      <c r="H862" s="232">
        <v>12.4</v>
      </c>
      <c r="I862" s="233"/>
      <c r="J862" s="229"/>
      <c r="K862" s="229"/>
      <c r="L862" s="234"/>
      <c r="M862" s="235"/>
      <c r="N862" s="236"/>
      <c r="O862" s="236"/>
      <c r="P862" s="236"/>
      <c r="Q862" s="236"/>
      <c r="R862" s="236"/>
      <c r="S862" s="236"/>
      <c r="T862" s="237"/>
      <c r="U862" s="11"/>
      <c r="V862" s="11"/>
      <c r="W862" s="11"/>
      <c r="X862" s="11"/>
      <c r="Y862" s="11"/>
      <c r="Z862" s="11"/>
      <c r="AA862" s="11"/>
      <c r="AB862" s="11"/>
      <c r="AC862" s="11"/>
      <c r="AD862" s="11"/>
      <c r="AE862" s="11"/>
      <c r="AT862" s="238" t="s">
        <v>199</v>
      </c>
      <c r="AU862" s="238" t="s">
        <v>85</v>
      </c>
      <c r="AV862" s="11" t="s">
        <v>85</v>
      </c>
      <c r="AW862" s="11" t="s">
        <v>32</v>
      </c>
      <c r="AX862" s="11" t="s">
        <v>76</v>
      </c>
      <c r="AY862" s="238" t="s">
        <v>195</v>
      </c>
    </row>
    <row r="863" s="10" customFormat="1">
      <c r="A863" s="10"/>
      <c r="B863" s="218"/>
      <c r="C863" s="219"/>
      <c r="D863" s="213" t="s">
        <v>199</v>
      </c>
      <c r="E863" s="220" t="s">
        <v>1</v>
      </c>
      <c r="F863" s="221" t="s">
        <v>4761</v>
      </c>
      <c r="G863" s="219"/>
      <c r="H863" s="220" t="s">
        <v>1</v>
      </c>
      <c r="I863" s="222"/>
      <c r="J863" s="219"/>
      <c r="K863" s="219"/>
      <c r="L863" s="223"/>
      <c r="M863" s="224"/>
      <c r="N863" s="225"/>
      <c r="O863" s="225"/>
      <c r="P863" s="225"/>
      <c r="Q863" s="225"/>
      <c r="R863" s="225"/>
      <c r="S863" s="225"/>
      <c r="T863" s="226"/>
      <c r="U863" s="10"/>
      <c r="V863" s="10"/>
      <c r="W863" s="10"/>
      <c r="X863" s="10"/>
      <c r="Y863" s="10"/>
      <c r="Z863" s="10"/>
      <c r="AA863" s="10"/>
      <c r="AB863" s="10"/>
      <c r="AC863" s="10"/>
      <c r="AD863" s="10"/>
      <c r="AE863" s="10"/>
      <c r="AT863" s="227" t="s">
        <v>199</v>
      </c>
      <c r="AU863" s="227" t="s">
        <v>85</v>
      </c>
      <c r="AV863" s="10" t="s">
        <v>83</v>
      </c>
      <c r="AW863" s="10" t="s">
        <v>32</v>
      </c>
      <c r="AX863" s="10" t="s">
        <v>76</v>
      </c>
      <c r="AY863" s="227" t="s">
        <v>195</v>
      </c>
    </row>
    <row r="864" s="10" customFormat="1">
      <c r="A864" s="10"/>
      <c r="B864" s="218"/>
      <c r="C864" s="219"/>
      <c r="D864" s="213" t="s">
        <v>199</v>
      </c>
      <c r="E864" s="220" t="s">
        <v>1</v>
      </c>
      <c r="F864" s="221" t="s">
        <v>5057</v>
      </c>
      <c r="G864" s="219"/>
      <c r="H864" s="220" t="s">
        <v>1</v>
      </c>
      <c r="I864" s="222"/>
      <c r="J864" s="219"/>
      <c r="K864" s="219"/>
      <c r="L864" s="223"/>
      <c r="M864" s="224"/>
      <c r="N864" s="225"/>
      <c r="O864" s="225"/>
      <c r="P864" s="225"/>
      <c r="Q864" s="225"/>
      <c r="R864" s="225"/>
      <c r="S864" s="225"/>
      <c r="T864" s="226"/>
      <c r="U864" s="10"/>
      <c r="V864" s="10"/>
      <c r="W864" s="10"/>
      <c r="X864" s="10"/>
      <c r="Y864" s="10"/>
      <c r="Z864" s="10"/>
      <c r="AA864" s="10"/>
      <c r="AB864" s="10"/>
      <c r="AC864" s="10"/>
      <c r="AD864" s="10"/>
      <c r="AE864" s="10"/>
      <c r="AT864" s="227" t="s">
        <v>199</v>
      </c>
      <c r="AU864" s="227" t="s">
        <v>85</v>
      </c>
      <c r="AV864" s="10" t="s">
        <v>83</v>
      </c>
      <c r="AW864" s="10" t="s">
        <v>32</v>
      </c>
      <c r="AX864" s="10" t="s">
        <v>76</v>
      </c>
      <c r="AY864" s="227" t="s">
        <v>195</v>
      </c>
    </row>
    <row r="865" s="11" customFormat="1">
      <c r="A865" s="11"/>
      <c r="B865" s="228"/>
      <c r="C865" s="229"/>
      <c r="D865" s="213" t="s">
        <v>199</v>
      </c>
      <c r="E865" s="230" t="s">
        <v>1</v>
      </c>
      <c r="F865" s="231" t="s">
        <v>5058</v>
      </c>
      <c r="G865" s="229"/>
      <c r="H865" s="232">
        <v>7.9000000000000004</v>
      </c>
      <c r="I865" s="233"/>
      <c r="J865" s="229"/>
      <c r="K865" s="229"/>
      <c r="L865" s="234"/>
      <c r="M865" s="235"/>
      <c r="N865" s="236"/>
      <c r="O865" s="236"/>
      <c r="P865" s="236"/>
      <c r="Q865" s="236"/>
      <c r="R865" s="236"/>
      <c r="S865" s="236"/>
      <c r="T865" s="237"/>
      <c r="U865" s="11"/>
      <c r="V865" s="11"/>
      <c r="W865" s="11"/>
      <c r="X865" s="11"/>
      <c r="Y865" s="11"/>
      <c r="Z865" s="11"/>
      <c r="AA865" s="11"/>
      <c r="AB865" s="11"/>
      <c r="AC865" s="11"/>
      <c r="AD865" s="11"/>
      <c r="AE865" s="11"/>
      <c r="AT865" s="238" t="s">
        <v>199</v>
      </c>
      <c r="AU865" s="238" t="s">
        <v>85</v>
      </c>
      <c r="AV865" s="11" t="s">
        <v>85</v>
      </c>
      <c r="AW865" s="11" t="s">
        <v>32</v>
      </c>
      <c r="AX865" s="11" t="s">
        <v>76</v>
      </c>
      <c r="AY865" s="238" t="s">
        <v>195</v>
      </c>
    </row>
    <row r="866" s="10" customFormat="1">
      <c r="A866" s="10"/>
      <c r="B866" s="218"/>
      <c r="C866" s="219"/>
      <c r="D866" s="213" t="s">
        <v>199</v>
      </c>
      <c r="E866" s="220" t="s">
        <v>1</v>
      </c>
      <c r="F866" s="221" t="s">
        <v>4763</v>
      </c>
      <c r="G866" s="219"/>
      <c r="H866" s="220" t="s">
        <v>1</v>
      </c>
      <c r="I866" s="222"/>
      <c r="J866" s="219"/>
      <c r="K866" s="219"/>
      <c r="L866" s="223"/>
      <c r="M866" s="224"/>
      <c r="N866" s="225"/>
      <c r="O866" s="225"/>
      <c r="P866" s="225"/>
      <c r="Q866" s="225"/>
      <c r="R866" s="225"/>
      <c r="S866" s="225"/>
      <c r="T866" s="226"/>
      <c r="U866" s="10"/>
      <c r="V866" s="10"/>
      <c r="W866" s="10"/>
      <c r="X866" s="10"/>
      <c r="Y866" s="10"/>
      <c r="Z866" s="10"/>
      <c r="AA866" s="10"/>
      <c r="AB866" s="10"/>
      <c r="AC866" s="10"/>
      <c r="AD866" s="10"/>
      <c r="AE866" s="10"/>
      <c r="AT866" s="227" t="s">
        <v>199</v>
      </c>
      <c r="AU866" s="227" t="s">
        <v>85</v>
      </c>
      <c r="AV866" s="10" t="s">
        <v>83</v>
      </c>
      <c r="AW866" s="10" t="s">
        <v>32</v>
      </c>
      <c r="AX866" s="10" t="s">
        <v>76</v>
      </c>
      <c r="AY866" s="227" t="s">
        <v>195</v>
      </c>
    </row>
    <row r="867" s="10" customFormat="1">
      <c r="A867" s="10"/>
      <c r="B867" s="218"/>
      <c r="C867" s="219"/>
      <c r="D867" s="213" t="s">
        <v>199</v>
      </c>
      <c r="E867" s="220" t="s">
        <v>1</v>
      </c>
      <c r="F867" s="221" t="s">
        <v>5057</v>
      </c>
      <c r="G867" s="219"/>
      <c r="H867" s="220" t="s">
        <v>1</v>
      </c>
      <c r="I867" s="222"/>
      <c r="J867" s="219"/>
      <c r="K867" s="219"/>
      <c r="L867" s="223"/>
      <c r="M867" s="224"/>
      <c r="N867" s="225"/>
      <c r="O867" s="225"/>
      <c r="P867" s="225"/>
      <c r="Q867" s="225"/>
      <c r="R867" s="225"/>
      <c r="S867" s="225"/>
      <c r="T867" s="226"/>
      <c r="U867" s="10"/>
      <c r="V867" s="10"/>
      <c r="W867" s="10"/>
      <c r="X867" s="10"/>
      <c r="Y867" s="10"/>
      <c r="Z867" s="10"/>
      <c r="AA867" s="10"/>
      <c r="AB867" s="10"/>
      <c r="AC867" s="10"/>
      <c r="AD867" s="10"/>
      <c r="AE867" s="10"/>
      <c r="AT867" s="227" t="s">
        <v>199</v>
      </c>
      <c r="AU867" s="227" t="s">
        <v>85</v>
      </c>
      <c r="AV867" s="10" t="s">
        <v>83</v>
      </c>
      <c r="AW867" s="10" t="s">
        <v>32</v>
      </c>
      <c r="AX867" s="10" t="s">
        <v>76</v>
      </c>
      <c r="AY867" s="227" t="s">
        <v>195</v>
      </c>
    </row>
    <row r="868" s="11" customFormat="1">
      <c r="A868" s="11"/>
      <c r="B868" s="228"/>
      <c r="C868" s="229"/>
      <c r="D868" s="213" t="s">
        <v>199</v>
      </c>
      <c r="E868" s="230" t="s">
        <v>1</v>
      </c>
      <c r="F868" s="231" t="s">
        <v>5059</v>
      </c>
      <c r="G868" s="229"/>
      <c r="H868" s="232">
        <v>106.40000000000001</v>
      </c>
      <c r="I868" s="233"/>
      <c r="J868" s="229"/>
      <c r="K868" s="229"/>
      <c r="L868" s="234"/>
      <c r="M868" s="235"/>
      <c r="N868" s="236"/>
      <c r="O868" s="236"/>
      <c r="P868" s="236"/>
      <c r="Q868" s="236"/>
      <c r="R868" s="236"/>
      <c r="S868" s="236"/>
      <c r="T868" s="237"/>
      <c r="U868" s="11"/>
      <c r="V868" s="11"/>
      <c r="W868" s="11"/>
      <c r="X868" s="11"/>
      <c r="Y868" s="11"/>
      <c r="Z868" s="11"/>
      <c r="AA868" s="11"/>
      <c r="AB868" s="11"/>
      <c r="AC868" s="11"/>
      <c r="AD868" s="11"/>
      <c r="AE868" s="11"/>
      <c r="AT868" s="238" t="s">
        <v>199</v>
      </c>
      <c r="AU868" s="238" t="s">
        <v>85</v>
      </c>
      <c r="AV868" s="11" t="s">
        <v>85</v>
      </c>
      <c r="AW868" s="11" t="s">
        <v>32</v>
      </c>
      <c r="AX868" s="11" t="s">
        <v>76</v>
      </c>
      <c r="AY868" s="238" t="s">
        <v>195</v>
      </c>
    </row>
    <row r="869" s="15" customFormat="1">
      <c r="A869" s="15"/>
      <c r="B869" s="287"/>
      <c r="C869" s="288"/>
      <c r="D869" s="213" t="s">
        <v>199</v>
      </c>
      <c r="E869" s="289" t="s">
        <v>1</v>
      </c>
      <c r="F869" s="290" t="s">
        <v>1422</v>
      </c>
      <c r="G869" s="288"/>
      <c r="H869" s="291">
        <v>126.7</v>
      </c>
      <c r="I869" s="292"/>
      <c r="J869" s="288"/>
      <c r="K869" s="288"/>
      <c r="L869" s="293"/>
      <c r="M869" s="294"/>
      <c r="N869" s="295"/>
      <c r="O869" s="295"/>
      <c r="P869" s="295"/>
      <c r="Q869" s="295"/>
      <c r="R869" s="295"/>
      <c r="S869" s="295"/>
      <c r="T869" s="296"/>
      <c r="U869" s="15"/>
      <c r="V869" s="15"/>
      <c r="W869" s="15"/>
      <c r="X869" s="15"/>
      <c r="Y869" s="15"/>
      <c r="Z869" s="15"/>
      <c r="AA869" s="15"/>
      <c r="AB869" s="15"/>
      <c r="AC869" s="15"/>
      <c r="AD869" s="15"/>
      <c r="AE869" s="15"/>
      <c r="AT869" s="297" t="s">
        <v>199</v>
      </c>
      <c r="AU869" s="297" t="s">
        <v>85</v>
      </c>
      <c r="AV869" s="15" t="s">
        <v>234</v>
      </c>
      <c r="AW869" s="15" t="s">
        <v>32</v>
      </c>
      <c r="AX869" s="15" t="s">
        <v>83</v>
      </c>
      <c r="AY869" s="297" t="s">
        <v>195</v>
      </c>
    </row>
    <row r="870" s="2" customFormat="1" ht="24.15" customHeight="1">
      <c r="A870" s="39"/>
      <c r="B870" s="40"/>
      <c r="C870" s="200" t="s">
        <v>623</v>
      </c>
      <c r="D870" s="200" t="s">
        <v>191</v>
      </c>
      <c r="E870" s="201" t="s">
        <v>1962</v>
      </c>
      <c r="F870" s="202" t="s">
        <v>1963</v>
      </c>
      <c r="G870" s="203" t="s">
        <v>513</v>
      </c>
      <c r="H870" s="204">
        <v>4.4000000000000004</v>
      </c>
      <c r="I870" s="205"/>
      <c r="J870" s="206">
        <f>ROUND(I870*H870,2)</f>
        <v>0</v>
      </c>
      <c r="K870" s="202" t="s">
        <v>1412</v>
      </c>
      <c r="L870" s="45"/>
      <c r="M870" s="207" t="s">
        <v>1</v>
      </c>
      <c r="N870" s="208" t="s">
        <v>41</v>
      </c>
      <c r="O870" s="92"/>
      <c r="P870" s="209">
        <f>O870*H870</f>
        <v>0</v>
      </c>
      <c r="Q870" s="209">
        <v>0</v>
      </c>
      <c r="R870" s="209">
        <f>Q870*H870</f>
        <v>0</v>
      </c>
      <c r="S870" s="209">
        <v>0</v>
      </c>
      <c r="T870" s="210">
        <f>S870*H870</f>
        <v>0</v>
      </c>
      <c r="U870" s="39"/>
      <c r="V870" s="39"/>
      <c r="W870" s="39"/>
      <c r="X870" s="39"/>
      <c r="Y870" s="39"/>
      <c r="Z870" s="39"/>
      <c r="AA870" s="39"/>
      <c r="AB870" s="39"/>
      <c r="AC870" s="39"/>
      <c r="AD870" s="39"/>
      <c r="AE870" s="39"/>
      <c r="AR870" s="211" t="s">
        <v>234</v>
      </c>
      <c r="AT870" s="211" t="s">
        <v>191</v>
      </c>
      <c r="AU870" s="211" t="s">
        <v>85</v>
      </c>
      <c r="AY870" s="18" t="s">
        <v>195</v>
      </c>
      <c r="BE870" s="212">
        <f>IF(N870="základní",J870,0)</f>
        <v>0</v>
      </c>
      <c r="BF870" s="212">
        <f>IF(N870="snížená",J870,0)</f>
        <v>0</v>
      </c>
      <c r="BG870" s="212">
        <f>IF(N870="zákl. přenesená",J870,0)</f>
        <v>0</v>
      </c>
      <c r="BH870" s="212">
        <f>IF(N870="sníž. přenesená",J870,0)</f>
        <v>0</v>
      </c>
      <c r="BI870" s="212">
        <f>IF(N870="nulová",J870,0)</f>
        <v>0</v>
      </c>
      <c r="BJ870" s="18" t="s">
        <v>83</v>
      </c>
      <c r="BK870" s="212">
        <f>ROUND(I870*H870,2)</f>
        <v>0</v>
      </c>
      <c r="BL870" s="18" t="s">
        <v>234</v>
      </c>
      <c r="BM870" s="211" t="s">
        <v>5060</v>
      </c>
    </row>
    <row r="871" s="10" customFormat="1">
      <c r="A871" s="10"/>
      <c r="B871" s="218"/>
      <c r="C871" s="219"/>
      <c r="D871" s="213" t="s">
        <v>199</v>
      </c>
      <c r="E871" s="220" t="s">
        <v>1</v>
      </c>
      <c r="F871" s="221" t="s">
        <v>4737</v>
      </c>
      <c r="G871" s="219"/>
      <c r="H871" s="220" t="s">
        <v>1</v>
      </c>
      <c r="I871" s="222"/>
      <c r="J871" s="219"/>
      <c r="K871" s="219"/>
      <c r="L871" s="223"/>
      <c r="M871" s="224"/>
      <c r="N871" s="225"/>
      <c r="O871" s="225"/>
      <c r="P871" s="225"/>
      <c r="Q871" s="225"/>
      <c r="R871" s="225"/>
      <c r="S871" s="225"/>
      <c r="T871" s="226"/>
      <c r="U871" s="10"/>
      <c r="V871" s="10"/>
      <c r="W871" s="10"/>
      <c r="X871" s="10"/>
      <c r="Y871" s="10"/>
      <c r="Z871" s="10"/>
      <c r="AA871" s="10"/>
      <c r="AB871" s="10"/>
      <c r="AC871" s="10"/>
      <c r="AD871" s="10"/>
      <c r="AE871" s="10"/>
      <c r="AT871" s="227" t="s">
        <v>199</v>
      </c>
      <c r="AU871" s="227" t="s">
        <v>85</v>
      </c>
      <c r="AV871" s="10" t="s">
        <v>83</v>
      </c>
      <c r="AW871" s="10" t="s">
        <v>32</v>
      </c>
      <c r="AX871" s="10" t="s">
        <v>76</v>
      </c>
      <c r="AY871" s="227" t="s">
        <v>195</v>
      </c>
    </row>
    <row r="872" s="10" customFormat="1">
      <c r="A872" s="10"/>
      <c r="B872" s="218"/>
      <c r="C872" s="219"/>
      <c r="D872" s="213" t="s">
        <v>199</v>
      </c>
      <c r="E872" s="220" t="s">
        <v>1</v>
      </c>
      <c r="F872" s="221" t="s">
        <v>4789</v>
      </c>
      <c r="G872" s="219"/>
      <c r="H872" s="220" t="s">
        <v>1</v>
      </c>
      <c r="I872" s="222"/>
      <c r="J872" s="219"/>
      <c r="K872" s="219"/>
      <c r="L872" s="223"/>
      <c r="M872" s="224"/>
      <c r="N872" s="225"/>
      <c r="O872" s="225"/>
      <c r="P872" s="225"/>
      <c r="Q872" s="225"/>
      <c r="R872" s="225"/>
      <c r="S872" s="225"/>
      <c r="T872" s="226"/>
      <c r="U872" s="10"/>
      <c r="V872" s="10"/>
      <c r="W872" s="10"/>
      <c r="X872" s="10"/>
      <c r="Y872" s="10"/>
      <c r="Z872" s="10"/>
      <c r="AA872" s="10"/>
      <c r="AB872" s="10"/>
      <c r="AC872" s="10"/>
      <c r="AD872" s="10"/>
      <c r="AE872" s="10"/>
      <c r="AT872" s="227" t="s">
        <v>199</v>
      </c>
      <c r="AU872" s="227" t="s">
        <v>85</v>
      </c>
      <c r="AV872" s="10" t="s">
        <v>83</v>
      </c>
      <c r="AW872" s="10" t="s">
        <v>32</v>
      </c>
      <c r="AX872" s="10" t="s">
        <v>76</v>
      </c>
      <c r="AY872" s="227" t="s">
        <v>195</v>
      </c>
    </row>
    <row r="873" s="10" customFormat="1">
      <c r="A873" s="10"/>
      <c r="B873" s="218"/>
      <c r="C873" s="219"/>
      <c r="D873" s="213" t="s">
        <v>199</v>
      </c>
      <c r="E873" s="220" t="s">
        <v>1</v>
      </c>
      <c r="F873" s="221" t="s">
        <v>4473</v>
      </c>
      <c r="G873" s="219"/>
      <c r="H873" s="220" t="s">
        <v>1</v>
      </c>
      <c r="I873" s="222"/>
      <c r="J873" s="219"/>
      <c r="K873" s="219"/>
      <c r="L873" s="223"/>
      <c r="M873" s="224"/>
      <c r="N873" s="225"/>
      <c r="O873" s="225"/>
      <c r="P873" s="225"/>
      <c r="Q873" s="225"/>
      <c r="R873" s="225"/>
      <c r="S873" s="225"/>
      <c r="T873" s="226"/>
      <c r="U873" s="10"/>
      <c r="V873" s="10"/>
      <c r="W873" s="10"/>
      <c r="X873" s="10"/>
      <c r="Y873" s="10"/>
      <c r="Z873" s="10"/>
      <c r="AA873" s="10"/>
      <c r="AB873" s="10"/>
      <c r="AC873" s="10"/>
      <c r="AD873" s="10"/>
      <c r="AE873" s="10"/>
      <c r="AT873" s="227" t="s">
        <v>199</v>
      </c>
      <c r="AU873" s="227" t="s">
        <v>85</v>
      </c>
      <c r="AV873" s="10" t="s">
        <v>83</v>
      </c>
      <c r="AW873" s="10" t="s">
        <v>32</v>
      </c>
      <c r="AX873" s="10" t="s">
        <v>76</v>
      </c>
      <c r="AY873" s="227" t="s">
        <v>195</v>
      </c>
    </row>
    <row r="874" s="11" customFormat="1">
      <c r="A874" s="11"/>
      <c r="B874" s="228"/>
      <c r="C874" s="229"/>
      <c r="D874" s="213" t="s">
        <v>199</v>
      </c>
      <c r="E874" s="230" t="s">
        <v>1</v>
      </c>
      <c r="F874" s="231" t="s">
        <v>5051</v>
      </c>
      <c r="G874" s="229"/>
      <c r="H874" s="232">
        <v>4.4000000000000004</v>
      </c>
      <c r="I874" s="233"/>
      <c r="J874" s="229"/>
      <c r="K874" s="229"/>
      <c r="L874" s="234"/>
      <c r="M874" s="235"/>
      <c r="N874" s="236"/>
      <c r="O874" s="236"/>
      <c r="P874" s="236"/>
      <c r="Q874" s="236"/>
      <c r="R874" s="236"/>
      <c r="S874" s="236"/>
      <c r="T874" s="237"/>
      <c r="U874" s="11"/>
      <c r="V874" s="11"/>
      <c r="W874" s="11"/>
      <c r="X874" s="11"/>
      <c r="Y874" s="11"/>
      <c r="Z874" s="11"/>
      <c r="AA874" s="11"/>
      <c r="AB874" s="11"/>
      <c r="AC874" s="11"/>
      <c r="AD874" s="11"/>
      <c r="AE874" s="11"/>
      <c r="AT874" s="238" t="s">
        <v>199</v>
      </c>
      <c r="AU874" s="238" t="s">
        <v>85</v>
      </c>
      <c r="AV874" s="11" t="s">
        <v>85</v>
      </c>
      <c r="AW874" s="11" t="s">
        <v>32</v>
      </c>
      <c r="AX874" s="11" t="s">
        <v>76</v>
      </c>
      <c r="AY874" s="238" t="s">
        <v>195</v>
      </c>
    </row>
    <row r="875" s="15" customFormat="1">
      <c r="A875" s="15"/>
      <c r="B875" s="287"/>
      <c r="C875" s="288"/>
      <c r="D875" s="213" t="s">
        <v>199</v>
      </c>
      <c r="E875" s="289" t="s">
        <v>1</v>
      </c>
      <c r="F875" s="290" t="s">
        <v>1422</v>
      </c>
      <c r="G875" s="288"/>
      <c r="H875" s="291">
        <v>4.4000000000000004</v>
      </c>
      <c r="I875" s="292"/>
      <c r="J875" s="288"/>
      <c r="K875" s="288"/>
      <c r="L875" s="293"/>
      <c r="M875" s="294"/>
      <c r="N875" s="295"/>
      <c r="O875" s="295"/>
      <c r="P875" s="295"/>
      <c r="Q875" s="295"/>
      <c r="R875" s="295"/>
      <c r="S875" s="295"/>
      <c r="T875" s="296"/>
      <c r="U875" s="15"/>
      <c r="V875" s="15"/>
      <c r="W875" s="15"/>
      <c r="X875" s="15"/>
      <c r="Y875" s="15"/>
      <c r="Z875" s="15"/>
      <c r="AA875" s="15"/>
      <c r="AB875" s="15"/>
      <c r="AC875" s="15"/>
      <c r="AD875" s="15"/>
      <c r="AE875" s="15"/>
      <c r="AT875" s="297" t="s">
        <v>199</v>
      </c>
      <c r="AU875" s="297" t="s">
        <v>85</v>
      </c>
      <c r="AV875" s="15" t="s">
        <v>234</v>
      </c>
      <c r="AW875" s="15" t="s">
        <v>32</v>
      </c>
      <c r="AX875" s="15" t="s">
        <v>83</v>
      </c>
      <c r="AY875" s="297" t="s">
        <v>195</v>
      </c>
    </row>
    <row r="876" s="2" customFormat="1" ht="24.15" customHeight="1">
      <c r="A876" s="39"/>
      <c r="B876" s="40"/>
      <c r="C876" s="200" t="s">
        <v>626</v>
      </c>
      <c r="D876" s="200" t="s">
        <v>191</v>
      </c>
      <c r="E876" s="201" t="s">
        <v>3877</v>
      </c>
      <c r="F876" s="202" t="s">
        <v>3878</v>
      </c>
      <c r="G876" s="203" t="s">
        <v>513</v>
      </c>
      <c r="H876" s="204">
        <v>193.59999999999999</v>
      </c>
      <c r="I876" s="205"/>
      <c r="J876" s="206">
        <f>ROUND(I876*H876,2)</f>
        <v>0</v>
      </c>
      <c r="K876" s="202" t="s">
        <v>1412</v>
      </c>
      <c r="L876" s="45"/>
      <c r="M876" s="207" t="s">
        <v>1</v>
      </c>
      <c r="N876" s="208" t="s">
        <v>41</v>
      </c>
      <c r="O876" s="92"/>
      <c r="P876" s="209">
        <f>O876*H876</f>
        <v>0</v>
      </c>
      <c r="Q876" s="209">
        <v>0</v>
      </c>
      <c r="R876" s="209">
        <f>Q876*H876</f>
        <v>0</v>
      </c>
      <c r="S876" s="209">
        <v>0</v>
      </c>
      <c r="T876" s="210">
        <f>S876*H876</f>
        <v>0</v>
      </c>
      <c r="U876" s="39"/>
      <c r="V876" s="39"/>
      <c r="W876" s="39"/>
      <c r="X876" s="39"/>
      <c r="Y876" s="39"/>
      <c r="Z876" s="39"/>
      <c r="AA876" s="39"/>
      <c r="AB876" s="39"/>
      <c r="AC876" s="39"/>
      <c r="AD876" s="39"/>
      <c r="AE876" s="39"/>
      <c r="AR876" s="211" t="s">
        <v>234</v>
      </c>
      <c r="AT876" s="211" t="s">
        <v>191</v>
      </c>
      <c r="AU876" s="211" t="s">
        <v>85</v>
      </c>
      <c r="AY876" s="18" t="s">
        <v>195</v>
      </c>
      <c r="BE876" s="212">
        <f>IF(N876="základní",J876,0)</f>
        <v>0</v>
      </c>
      <c r="BF876" s="212">
        <f>IF(N876="snížená",J876,0)</f>
        <v>0</v>
      </c>
      <c r="BG876" s="212">
        <f>IF(N876="zákl. přenesená",J876,0)</f>
        <v>0</v>
      </c>
      <c r="BH876" s="212">
        <f>IF(N876="sníž. přenesená",J876,0)</f>
        <v>0</v>
      </c>
      <c r="BI876" s="212">
        <f>IF(N876="nulová",J876,0)</f>
        <v>0</v>
      </c>
      <c r="BJ876" s="18" t="s">
        <v>83</v>
      </c>
      <c r="BK876" s="212">
        <f>ROUND(I876*H876,2)</f>
        <v>0</v>
      </c>
      <c r="BL876" s="18" t="s">
        <v>234</v>
      </c>
      <c r="BM876" s="211" t="s">
        <v>5061</v>
      </c>
    </row>
    <row r="877" s="10" customFormat="1">
      <c r="A877" s="10"/>
      <c r="B877" s="218"/>
      <c r="C877" s="219"/>
      <c r="D877" s="213" t="s">
        <v>199</v>
      </c>
      <c r="E877" s="220" t="s">
        <v>1</v>
      </c>
      <c r="F877" s="221" t="s">
        <v>4737</v>
      </c>
      <c r="G877" s="219"/>
      <c r="H877" s="220" t="s">
        <v>1</v>
      </c>
      <c r="I877" s="222"/>
      <c r="J877" s="219"/>
      <c r="K877" s="219"/>
      <c r="L877" s="223"/>
      <c r="M877" s="224"/>
      <c r="N877" s="225"/>
      <c r="O877" s="225"/>
      <c r="P877" s="225"/>
      <c r="Q877" s="225"/>
      <c r="R877" s="225"/>
      <c r="S877" s="225"/>
      <c r="T877" s="226"/>
      <c r="U877" s="10"/>
      <c r="V877" s="10"/>
      <c r="W877" s="10"/>
      <c r="X877" s="10"/>
      <c r="Y877" s="10"/>
      <c r="Z877" s="10"/>
      <c r="AA877" s="10"/>
      <c r="AB877" s="10"/>
      <c r="AC877" s="10"/>
      <c r="AD877" s="10"/>
      <c r="AE877" s="10"/>
      <c r="AT877" s="227" t="s">
        <v>199</v>
      </c>
      <c r="AU877" s="227" t="s">
        <v>85</v>
      </c>
      <c r="AV877" s="10" t="s">
        <v>83</v>
      </c>
      <c r="AW877" s="10" t="s">
        <v>32</v>
      </c>
      <c r="AX877" s="10" t="s">
        <v>76</v>
      </c>
      <c r="AY877" s="227" t="s">
        <v>195</v>
      </c>
    </row>
    <row r="878" s="10" customFormat="1">
      <c r="A878" s="10"/>
      <c r="B878" s="218"/>
      <c r="C878" s="219"/>
      <c r="D878" s="213" t="s">
        <v>199</v>
      </c>
      <c r="E878" s="220" t="s">
        <v>1</v>
      </c>
      <c r="F878" s="221" t="s">
        <v>4746</v>
      </c>
      <c r="G878" s="219"/>
      <c r="H878" s="220" t="s">
        <v>1</v>
      </c>
      <c r="I878" s="222"/>
      <c r="J878" s="219"/>
      <c r="K878" s="219"/>
      <c r="L878" s="223"/>
      <c r="M878" s="224"/>
      <c r="N878" s="225"/>
      <c r="O878" s="225"/>
      <c r="P878" s="225"/>
      <c r="Q878" s="225"/>
      <c r="R878" s="225"/>
      <c r="S878" s="225"/>
      <c r="T878" s="226"/>
      <c r="U878" s="10"/>
      <c r="V878" s="10"/>
      <c r="W878" s="10"/>
      <c r="X878" s="10"/>
      <c r="Y878" s="10"/>
      <c r="Z878" s="10"/>
      <c r="AA878" s="10"/>
      <c r="AB878" s="10"/>
      <c r="AC878" s="10"/>
      <c r="AD878" s="10"/>
      <c r="AE878" s="10"/>
      <c r="AT878" s="227" t="s">
        <v>199</v>
      </c>
      <c r="AU878" s="227" t="s">
        <v>85</v>
      </c>
      <c r="AV878" s="10" t="s">
        <v>83</v>
      </c>
      <c r="AW878" s="10" t="s">
        <v>32</v>
      </c>
      <c r="AX878" s="10" t="s">
        <v>76</v>
      </c>
      <c r="AY878" s="227" t="s">
        <v>195</v>
      </c>
    </row>
    <row r="879" s="10" customFormat="1">
      <c r="A879" s="10"/>
      <c r="B879" s="218"/>
      <c r="C879" s="219"/>
      <c r="D879" s="213" t="s">
        <v>199</v>
      </c>
      <c r="E879" s="220" t="s">
        <v>1</v>
      </c>
      <c r="F879" s="221" t="s">
        <v>5062</v>
      </c>
      <c r="G879" s="219"/>
      <c r="H879" s="220" t="s">
        <v>1</v>
      </c>
      <c r="I879" s="222"/>
      <c r="J879" s="219"/>
      <c r="K879" s="219"/>
      <c r="L879" s="223"/>
      <c r="M879" s="224"/>
      <c r="N879" s="225"/>
      <c r="O879" s="225"/>
      <c r="P879" s="225"/>
      <c r="Q879" s="225"/>
      <c r="R879" s="225"/>
      <c r="S879" s="225"/>
      <c r="T879" s="226"/>
      <c r="U879" s="10"/>
      <c r="V879" s="10"/>
      <c r="W879" s="10"/>
      <c r="X879" s="10"/>
      <c r="Y879" s="10"/>
      <c r="Z879" s="10"/>
      <c r="AA879" s="10"/>
      <c r="AB879" s="10"/>
      <c r="AC879" s="10"/>
      <c r="AD879" s="10"/>
      <c r="AE879" s="10"/>
      <c r="AT879" s="227" t="s">
        <v>199</v>
      </c>
      <c r="AU879" s="227" t="s">
        <v>85</v>
      </c>
      <c r="AV879" s="10" t="s">
        <v>83</v>
      </c>
      <c r="AW879" s="10" t="s">
        <v>32</v>
      </c>
      <c r="AX879" s="10" t="s">
        <v>76</v>
      </c>
      <c r="AY879" s="227" t="s">
        <v>195</v>
      </c>
    </row>
    <row r="880" s="11" customFormat="1">
      <c r="A880" s="11"/>
      <c r="B880" s="228"/>
      <c r="C880" s="229"/>
      <c r="D880" s="213" t="s">
        <v>199</v>
      </c>
      <c r="E880" s="230" t="s">
        <v>1</v>
      </c>
      <c r="F880" s="231" t="s">
        <v>5063</v>
      </c>
      <c r="G880" s="229"/>
      <c r="H880" s="232">
        <v>190.19999999999999</v>
      </c>
      <c r="I880" s="233"/>
      <c r="J880" s="229"/>
      <c r="K880" s="229"/>
      <c r="L880" s="234"/>
      <c r="M880" s="235"/>
      <c r="N880" s="236"/>
      <c r="O880" s="236"/>
      <c r="P880" s="236"/>
      <c r="Q880" s="236"/>
      <c r="R880" s="236"/>
      <c r="S880" s="236"/>
      <c r="T880" s="237"/>
      <c r="U880" s="11"/>
      <c r="V880" s="11"/>
      <c r="W880" s="11"/>
      <c r="X880" s="11"/>
      <c r="Y880" s="11"/>
      <c r="Z880" s="11"/>
      <c r="AA880" s="11"/>
      <c r="AB880" s="11"/>
      <c r="AC880" s="11"/>
      <c r="AD880" s="11"/>
      <c r="AE880" s="11"/>
      <c r="AT880" s="238" t="s">
        <v>199</v>
      </c>
      <c r="AU880" s="238" t="s">
        <v>85</v>
      </c>
      <c r="AV880" s="11" t="s">
        <v>85</v>
      </c>
      <c r="AW880" s="11" t="s">
        <v>32</v>
      </c>
      <c r="AX880" s="11" t="s">
        <v>76</v>
      </c>
      <c r="AY880" s="238" t="s">
        <v>195</v>
      </c>
    </row>
    <row r="881" s="10" customFormat="1">
      <c r="A881" s="10"/>
      <c r="B881" s="218"/>
      <c r="C881" s="219"/>
      <c r="D881" s="213" t="s">
        <v>199</v>
      </c>
      <c r="E881" s="220" t="s">
        <v>1</v>
      </c>
      <c r="F881" s="221" t="s">
        <v>4749</v>
      </c>
      <c r="G881" s="219"/>
      <c r="H881" s="220" t="s">
        <v>1</v>
      </c>
      <c r="I881" s="222"/>
      <c r="J881" s="219"/>
      <c r="K881" s="219"/>
      <c r="L881" s="223"/>
      <c r="M881" s="224"/>
      <c r="N881" s="225"/>
      <c r="O881" s="225"/>
      <c r="P881" s="225"/>
      <c r="Q881" s="225"/>
      <c r="R881" s="225"/>
      <c r="S881" s="225"/>
      <c r="T881" s="226"/>
      <c r="U881" s="10"/>
      <c r="V881" s="10"/>
      <c r="W881" s="10"/>
      <c r="X881" s="10"/>
      <c r="Y881" s="10"/>
      <c r="Z881" s="10"/>
      <c r="AA881" s="10"/>
      <c r="AB881" s="10"/>
      <c r="AC881" s="10"/>
      <c r="AD881" s="10"/>
      <c r="AE881" s="10"/>
      <c r="AT881" s="227" t="s">
        <v>199</v>
      </c>
      <c r="AU881" s="227" t="s">
        <v>85</v>
      </c>
      <c r="AV881" s="10" t="s">
        <v>83</v>
      </c>
      <c r="AW881" s="10" t="s">
        <v>32</v>
      </c>
      <c r="AX881" s="10" t="s">
        <v>76</v>
      </c>
      <c r="AY881" s="227" t="s">
        <v>195</v>
      </c>
    </row>
    <row r="882" s="10" customFormat="1">
      <c r="A882" s="10"/>
      <c r="B882" s="218"/>
      <c r="C882" s="219"/>
      <c r="D882" s="213" t="s">
        <v>199</v>
      </c>
      <c r="E882" s="220" t="s">
        <v>1</v>
      </c>
      <c r="F882" s="221" t="s">
        <v>5062</v>
      </c>
      <c r="G882" s="219"/>
      <c r="H882" s="220" t="s">
        <v>1</v>
      </c>
      <c r="I882" s="222"/>
      <c r="J882" s="219"/>
      <c r="K882" s="219"/>
      <c r="L882" s="223"/>
      <c r="M882" s="224"/>
      <c r="N882" s="225"/>
      <c r="O882" s="225"/>
      <c r="P882" s="225"/>
      <c r="Q882" s="225"/>
      <c r="R882" s="225"/>
      <c r="S882" s="225"/>
      <c r="T882" s="226"/>
      <c r="U882" s="10"/>
      <c r="V882" s="10"/>
      <c r="W882" s="10"/>
      <c r="X882" s="10"/>
      <c r="Y882" s="10"/>
      <c r="Z882" s="10"/>
      <c r="AA882" s="10"/>
      <c r="AB882" s="10"/>
      <c r="AC882" s="10"/>
      <c r="AD882" s="10"/>
      <c r="AE882" s="10"/>
      <c r="AT882" s="227" t="s">
        <v>199</v>
      </c>
      <c r="AU882" s="227" t="s">
        <v>85</v>
      </c>
      <c r="AV882" s="10" t="s">
        <v>83</v>
      </c>
      <c r="AW882" s="10" t="s">
        <v>32</v>
      </c>
      <c r="AX882" s="10" t="s">
        <v>76</v>
      </c>
      <c r="AY882" s="227" t="s">
        <v>195</v>
      </c>
    </row>
    <row r="883" s="11" customFormat="1">
      <c r="A883" s="11"/>
      <c r="B883" s="228"/>
      <c r="C883" s="229"/>
      <c r="D883" s="213" t="s">
        <v>199</v>
      </c>
      <c r="E883" s="230" t="s">
        <v>1</v>
      </c>
      <c r="F883" s="231" t="s">
        <v>5064</v>
      </c>
      <c r="G883" s="229"/>
      <c r="H883" s="232">
        <v>3.3999999999999999</v>
      </c>
      <c r="I883" s="233"/>
      <c r="J883" s="229"/>
      <c r="K883" s="229"/>
      <c r="L883" s="234"/>
      <c r="M883" s="235"/>
      <c r="N883" s="236"/>
      <c r="O883" s="236"/>
      <c r="P883" s="236"/>
      <c r="Q883" s="236"/>
      <c r="R883" s="236"/>
      <c r="S883" s="236"/>
      <c r="T883" s="237"/>
      <c r="U883" s="11"/>
      <c r="V883" s="11"/>
      <c r="W883" s="11"/>
      <c r="X883" s="11"/>
      <c r="Y883" s="11"/>
      <c r="Z883" s="11"/>
      <c r="AA883" s="11"/>
      <c r="AB883" s="11"/>
      <c r="AC883" s="11"/>
      <c r="AD883" s="11"/>
      <c r="AE883" s="11"/>
      <c r="AT883" s="238" t="s">
        <v>199</v>
      </c>
      <c r="AU883" s="238" t="s">
        <v>85</v>
      </c>
      <c r="AV883" s="11" t="s">
        <v>85</v>
      </c>
      <c r="AW883" s="11" t="s">
        <v>32</v>
      </c>
      <c r="AX883" s="11" t="s">
        <v>76</v>
      </c>
      <c r="AY883" s="238" t="s">
        <v>195</v>
      </c>
    </row>
    <row r="884" s="15" customFormat="1">
      <c r="A884" s="15"/>
      <c r="B884" s="287"/>
      <c r="C884" s="288"/>
      <c r="D884" s="213" t="s">
        <v>199</v>
      </c>
      <c r="E884" s="289" t="s">
        <v>1</v>
      </c>
      <c r="F884" s="290" t="s">
        <v>1422</v>
      </c>
      <c r="G884" s="288"/>
      <c r="H884" s="291">
        <v>193.59999999999999</v>
      </c>
      <c r="I884" s="292"/>
      <c r="J884" s="288"/>
      <c r="K884" s="288"/>
      <c r="L884" s="293"/>
      <c r="M884" s="294"/>
      <c r="N884" s="295"/>
      <c r="O884" s="295"/>
      <c r="P884" s="295"/>
      <c r="Q884" s="295"/>
      <c r="R884" s="295"/>
      <c r="S884" s="295"/>
      <c r="T884" s="296"/>
      <c r="U884" s="15"/>
      <c r="V884" s="15"/>
      <c r="W884" s="15"/>
      <c r="X884" s="15"/>
      <c r="Y884" s="15"/>
      <c r="Z884" s="15"/>
      <c r="AA884" s="15"/>
      <c r="AB884" s="15"/>
      <c r="AC884" s="15"/>
      <c r="AD884" s="15"/>
      <c r="AE884" s="15"/>
      <c r="AT884" s="297" t="s">
        <v>199</v>
      </c>
      <c r="AU884" s="297" t="s">
        <v>85</v>
      </c>
      <c r="AV884" s="15" t="s">
        <v>234</v>
      </c>
      <c r="AW884" s="15" t="s">
        <v>32</v>
      </c>
      <c r="AX884" s="15" t="s">
        <v>83</v>
      </c>
      <c r="AY884" s="297" t="s">
        <v>195</v>
      </c>
    </row>
    <row r="885" s="2" customFormat="1" ht="24.15" customHeight="1">
      <c r="A885" s="39"/>
      <c r="B885" s="40"/>
      <c r="C885" s="200" t="s">
        <v>629</v>
      </c>
      <c r="D885" s="200" t="s">
        <v>191</v>
      </c>
      <c r="E885" s="201" t="s">
        <v>4485</v>
      </c>
      <c r="F885" s="202" t="s">
        <v>4486</v>
      </c>
      <c r="G885" s="203" t="s">
        <v>1411</v>
      </c>
      <c r="H885" s="204">
        <v>13.560000000000001</v>
      </c>
      <c r="I885" s="205"/>
      <c r="J885" s="206">
        <f>ROUND(I885*H885,2)</f>
        <v>0</v>
      </c>
      <c r="K885" s="202" t="s">
        <v>1412</v>
      </c>
      <c r="L885" s="45"/>
      <c r="M885" s="207" t="s">
        <v>1</v>
      </c>
      <c r="N885" s="208" t="s">
        <v>41</v>
      </c>
      <c r="O885" s="92"/>
      <c r="P885" s="209">
        <f>O885*H885</f>
        <v>0</v>
      </c>
      <c r="Q885" s="209">
        <v>0</v>
      </c>
      <c r="R885" s="209">
        <f>Q885*H885</f>
        <v>0</v>
      </c>
      <c r="S885" s="209">
        <v>0</v>
      </c>
      <c r="T885" s="210">
        <f>S885*H885</f>
        <v>0</v>
      </c>
      <c r="U885" s="39"/>
      <c r="V885" s="39"/>
      <c r="W885" s="39"/>
      <c r="X885" s="39"/>
      <c r="Y885" s="39"/>
      <c r="Z885" s="39"/>
      <c r="AA885" s="39"/>
      <c r="AB885" s="39"/>
      <c r="AC885" s="39"/>
      <c r="AD885" s="39"/>
      <c r="AE885" s="39"/>
      <c r="AR885" s="211" t="s">
        <v>234</v>
      </c>
      <c r="AT885" s="211" t="s">
        <v>191</v>
      </c>
      <c r="AU885" s="211" t="s">
        <v>85</v>
      </c>
      <c r="AY885" s="18" t="s">
        <v>195</v>
      </c>
      <c r="BE885" s="212">
        <f>IF(N885="základní",J885,0)</f>
        <v>0</v>
      </c>
      <c r="BF885" s="212">
        <f>IF(N885="snížená",J885,0)</f>
        <v>0</v>
      </c>
      <c r="BG885" s="212">
        <f>IF(N885="zákl. přenesená",J885,0)</f>
        <v>0</v>
      </c>
      <c r="BH885" s="212">
        <f>IF(N885="sníž. přenesená",J885,0)</f>
        <v>0</v>
      </c>
      <c r="BI885" s="212">
        <f>IF(N885="nulová",J885,0)</f>
        <v>0</v>
      </c>
      <c r="BJ885" s="18" t="s">
        <v>83</v>
      </c>
      <c r="BK885" s="212">
        <f>ROUND(I885*H885,2)</f>
        <v>0</v>
      </c>
      <c r="BL885" s="18" t="s">
        <v>234</v>
      </c>
      <c r="BM885" s="211" t="s">
        <v>5065</v>
      </c>
    </row>
    <row r="886" s="10" customFormat="1">
      <c r="A886" s="10"/>
      <c r="B886" s="218"/>
      <c r="C886" s="219"/>
      <c r="D886" s="213" t="s">
        <v>199</v>
      </c>
      <c r="E886" s="220" t="s">
        <v>1</v>
      </c>
      <c r="F886" s="221" t="s">
        <v>4737</v>
      </c>
      <c r="G886" s="219"/>
      <c r="H886" s="220" t="s">
        <v>1</v>
      </c>
      <c r="I886" s="222"/>
      <c r="J886" s="219"/>
      <c r="K886" s="219"/>
      <c r="L886" s="223"/>
      <c r="M886" s="224"/>
      <c r="N886" s="225"/>
      <c r="O886" s="225"/>
      <c r="P886" s="225"/>
      <c r="Q886" s="225"/>
      <c r="R886" s="225"/>
      <c r="S886" s="225"/>
      <c r="T886" s="226"/>
      <c r="U886" s="10"/>
      <c r="V886" s="10"/>
      <c r="W886" s="10"/>
      <c r="X886" s="10"/>
      <c r="Y886" s="10"/>
      <c r="Z886" s="10"/>
      <c r="AA886" s="10"/>
      <c r="AB886" s="10"/>
      <c r="AC886" s="10"/>
      <c r="AD886" s="10"/>
      <c r="AE886" s="10"/>
      <c r="AT886" s="227" t="s">
        <v>199</v>
      </c>
      <c r="AU886" s="227" t="s">
        <v>85</v>
      </c>
      <c r="AV886" s="10" t="s">
        <v>83</v>
      </c>
      <c r="AW886" s="10" t="s">
        <v>32</v>
      </c>
      <c r="AX886" s="10" t="s">
        <v>76</v>
      </c>
      <c r="AY886" s="227" t="s">
        <v>195</v>
      </c>
    </row>
    <row r="887" s="10" customFormat="1">
      <c r="A887" s="10"/>
      <c r="B887" s="218"/>
      <c r="C887" s="219"/>
      <c r="D887" s="213" t="s">
        <v>199</v>
      </c>
      <c r="E887" s="220" t="s">
        <v>1</v>
      </c>
      <c r="F887" s="221" t="s">
        <v>4741</v>
      </c>
      <c r="G887" s="219"/>
      <c r="H887" s="220" t="s">
        <v>1</v>
      </c>
      <c r="I887" s="222"/>
      <c r="J887" s="219"/>
      <c r="K887" s="219"/>
      <c r="L887" s="223"/>
      <c r="M887" s="224"/>
      <c r="N887" s="225"/>
      <c r="O887" s="225"/>
      <c r="P887" s="225"/>
      <c r="Q887" s="225"/>
      <c r="R887" s="225"/>
      <c r="S887" s="225"/>
      <c r="T887" s="226"/>
      <c r="U887" s="10"/>
      <c r="V887" s="10"/>
      <c r="W887" s="10"/>
      <c r="X887" s="10"/>
      <c r="Y887" s="10"/>
      <c r="Z887" s="10"/>
      <c r="AA887" s="10"/>
      <c r="AB887" s="10"/>
      <c r="AC887" s="10"/>
      <c r="AD887" s="10"/>
      <c r="AE887" s="10"/>
      <c r="AT887" s="227" t="s">
        <v>199</v>
      </c>
      <c r="AU887" s="227" t="s">
        <v>85</v>
      </c>
      <c r="AV887" s="10" t="s">
        <v>83</v>
      </c>
      <c r="AW887" s="10" t="s">
        <v>32</v>
      </c>
      <c r="AX887" s="10" t="s">
        <v>76</v>
      </c>
      <c r="AY887" s="227" t="s">
        <v>195</v>
      </c>
    </row>
    <row r="888" s="10" customFormat="1">
      <c r="A888" s="10"/>
      <c r="B888" s="218"/>
      <c r="C888" s="219"/>
      <c r="D888" s="213" t="s">
        <v>199</v>
      </c>
      <c r="E888" s="220" t="s">
        <v>1</v>
      </c>
      <c r="F888" s="221" t="s">
        <v>3943</v>
      </c>
      <c r="G888" s="219"/>
      <c r="H888" s="220" t="s">
        <v>1</v>
      </c>
      <c r="I888" s="222"/>
      <c r="J888" s="219"/>
      <c r="K888" s="219"/>
      <c r="L888" s="223"/>
      <c r="M888" s="224"/>
      <c r="N888" s="225"/>
      <c r="O888" s="225"/>
      <c r="P888" s="225"/>
      <c r="Q888" s="225"/>
      <c r="R888" s="225"/>
      <c r="S888" s="225"/>
      <c r="T888" s="226"/>
      <c r="U888" s="10"/>
      <c r="V888" s="10"/>
      <c r="W888" s="10"/>
      <c r="X888" s="10"/>
      <c r="Y888" s="10"/>
      <c r="Z888" s="10"/>
      <c r="AA888" s="10"/>
      <c r="AB888" s="10"/>
      <c r="AC888" s="10"/>
      <c r="AD888" s="10"/>
      <c r="AE888" s="10"/>
      <c r="AT888" s="227" t="s">
        <v>199</v>
      </c>
      <c r="AU888" s="227" t="s">
        <v>85</v>
      </c>
      <c r="AV888" s="10" t="s">
        <v>83</v>
      </c>
      <c r="AW888" s="10" t="s">
        <v>32</v>
      </c>
      <c r="AX888" s="10" t="s">
        <v>76</v>
      </c>
      <c r="AY888" s="227" t="s">
        <v>195</v>
      </c>
    </row>
    <row r="889" s="11" customFormat="1">
      <c r="A889" s="11"/>
      <c r="B889" s="228"/>
      <c r="C889" s="229"/>
      <c r="D889" s="213" t="s">
        <v>199</v>
      </c>
      <c r="E889" s="230" t="s">
        <v>1</v>
      </c>
      <c r="F889" s="231" t="s">
        <v>4742</v>
      </c>
      <c r="G889" s="229"/>
      <c r="H889" s="232">
        <v>13.560000000000001</v>
      </c>
      <c r="I889" s="233"/>
      <c r="J889" s="229"/>
      <c r="K889" s="229"/>
      <c r="L889" s="234"/>
      <c r="M889" s="235"/>
      <c r="N889" s="236"/>
      <c r="O889" s="236"/>
      <c r="P889" s="236"/>
      <c r="Q889" s="236"/>
      <c r="R889" s="236"/>
      <c r="S889" s="236"/>
      <c r="T889" s="237"/>
      <c r="U889" s="11"/>
      <c r="V889" s="11"/>
      <c r="W889" s="11"/>
      <c r="X889" s="11"/>
      <c r="Y889" s="11"/>
      <c r="Z889" s="11"/>
      <c r="AA889" s="11"/>
      <c r="AB889" s="11"/>
      <c r="AC889" s="11"/>
      <c r="AD889" s="11"/>
      <c r="AE889" s="11"/>
      <c r="AT889" s="238" t="s">
        <v>199</v>
      </c>
      <c r="AU889" s="238" t="s">
        <v>85</v>
      </c>
      <c r="AV889" s="11" t="s">
        <v>85</v>
      </c>
      <c r="AW889" s="11" t="s">
        <v>32</v>
      </c>
      <c r="AX889" s="11" t="s">
        <v>76</v>
      </c>
      <c r="AY889" s="238" t="s">
        <v>195</v>
      </c>
    </row>
    <row r="890" s="15" customFormat="1">
      <c r="A890" s="15"/>
      <c r="B890" s="287"/>
      <c r="C890" s="288"/>
      <c r="D890" s="213" t="s">
        <v>199</v>
      </c>
      <c r="E890" s="289" t="s">
        <v>1</v>
      </c>
      <c r="F890" s="290" t="s">
        <v>1422</v>
      </c>
      <c r="G890" s="288"/>
      <c r="H890" s="291">
        <v>13.560000000000001</v>
      </c>
      <c r="I890" s="292"/>
      <c r="J890" s="288"/>
      <c r="K890" s="288"/>
      <c r="L890" s="293"/>
      <c r="M890" s="294"/>
      <c r="N890" s="295"/>
      <c r="O890" s="295"/>
      <c r="P890" s="295"/>
      <c r="Q890" s="295"/>
      <c r="R890" s="295"/>
      <c r="S890" s="295"/>
      <c r="T890" s="296"/>
      <c r="U890" s="15"/>
      <c r="V890" s="15"/>
      <c r="W890" s="15"/>
      <c r="X890" s="15"/>
      <c r="Y890" s="15"/>
      <c r="Z890" s="15"/>
      <c r="AA890" s="15"/>
      <c r="AB890" s="15"/>
      <c r="AC890" s="15"/>
      <c r="AD890" s="15"/>
      <c r="AE890" s="15"/>
      <c r="AT890" s="297" t="s">
        <v>199</v>
      </c>
      <c r="AU890" s="297" t="s">
        <v>85</v>
      </c>
      <c r="AV890" s="15" t="s">
        <v>234</v>
      </c>
      <c r="AW890" s="15" t="s">
        <v>32</v>
      </c>
      <c r="AX890" s="15" t="s">
        <v>83</v>
      </c>
      <c r="AY890" s="297" t="s">
        <v>195</v>
      </c>
    </row>
    <row r="891" s="13" customFormat="1" ht="22.8" customHeight="1">
      <c r="A891" s="13"/>
      <c r="B891" s="248"/>
      <c r="C891" s="249"/>
      <c r="D891" s="250" t="s">
        <v>75</v>
      </c>
      <c r="E891" s="285" t="s">
        <v>1970</v>
      </c>
      <c r="F891" s="285" t="s">
        <v>1971</v>
      </c>
      <c r="G891" s="249"/>
      <c r="H891" s="249"/>
      <c r="I891" s="252"/>
      <c r="J891" s="286">
        <f>BK891</f>
        <v>0</v>
      </c>
      <c r="K891" s="249"/>
      <c r="L891" s="254"/>
      <c r="M891" s="255"/>
      <c r="N891" s="256"/>
      <c r="O891" s="256"/>
      <c r="P891" s="257">
        <f>SUM(P892:P912)</f>
        <v>0</v>
      </c>
      <c r="Q891" s="256"/>
      <c r="R891" s="257">
        <f>SUM(R892:R912)</f>
        <v>0</v>
      </c>
      <c r="S891" s="256"/>
      <c r="T891" s="258">
        <f>SUM(T892:T912)</f>
        <v>0</v>
      </c>
      <c r="U891" s="13"/>
      <c r="V891" s="13"/>
      <c r="W891" s="13"/>
      <c r="X891" s="13"/>
      <c r="Y891" s="13"/>
      <c r="Z891" s="13"/>
      <c r="AA891" s="13"/>
      <c r="AB891" s="13"/>
      <c r="AC891" s="13"/>
      <c r="AD891" s="13"/>
      <c r="AE891" s="13"/>
      <c r="AR891" s="259" t="s">
        <v>83</v>
      </c>
      <c r="AT891" s="260" t="s">
        <v>75</v>
      </c>
      <c r="AU891" s="260" t="s">
        <v>83</v>
      </c>
      <c r="AY891" s="259" t="s">
        <v>195</v>
      </c>
      <c r="BK891" s="261">
        <f>SUM(BK892:BK912)</f>
        <v>0</v>
      </c>
    </row>
    <row r="892" s="2" customFormat="1" ht="21.75" customHeight="1">
      <c r="A892" s="39"/>
      <c r="B892" s="40"/>
      <c r="C892" s="200" t="s">
        <v>632</v>
      </c>
      <c r="D892" s="200" t="s">
        <v>191</v>
      </c>
      <c r="E892" s="201" t="s">
        <v>3899</v>
      </c>
      <c r="F892" s="202" t="s">
        <v>3900</v>
      </c>
      <c r="G892" s="203" t="s">
        <v>1628</v>
      </c>
      <c r="H892" s="204">
        <v>460.45100000000002</v>
      </c>
      <c r="I892" s="205"/>
      <c r="J892" s="206">
        <f>ROUND(I892*H892,2)</f>
        <v>0</v>
      </c>
      <c r="K892" s="202" t="s">
        <v>1412</v>
      </c>
      <c r="L892" s="45"/>
      <c r="M892" s="207" t="s">
        <v>1</v>
      </c>
      <c r="N892" s="208" t="s">
        <v>41</v>
      </c>
      <c r="O892" s="92"/>
      <c r="P892" s="209">
        <f>O892*H892</f>
        <v>0</v>
      </c>
      <c r="Q892" s="209">
        <v>0</v>
      </c>
      <c r="R892" s="209">
        <f>Q892*H892</f>
        <v>0</v>
      </c>
      <c r="S892" s="209">
        <v>0</v>
      </c>
      <c r="T892" s="210">
        <f>S892*H892</f>
        <v>0</v>
      </c>
      <c r="U892" s="39"/>
      <c r="V892" s="39"/>
      <c r="W892" s="39"/>
      <c r="X892" s="39"/>
      <c r="Y892" s="39"/>
      <c r="Z892" s="39"/>
      <c r="AA892" s="39"/>
      <c r="AB892" s="39"/>
      <c r="AC892" s="39"/>
      <c r="AD892" s="39"/>
      <c r="AE892" s="39"/>
      <c r="AR892" s="211" t="s">
        <v>234</v>
      </c>
      <c r="AT892" s="211" t="s">
        <v>191</v>
      </c>
      <c r="AU892" s="211" t="s">
        <v>85</v>
      </c>
      <c r="AY892" s="18" t="s">
        <v>195</v>
      </c>
      <c r="BE892" s="212">
        <f>IF(N892="základní",J892,0)</f>
        <v>0</v>
      </c>
      <c r="BF892" s="212">
        <f>IF(N892="snížená",J892,0)</f>
        <v>0</v>
      </c>
      <c r="BG892" s="212">
        <f>IF(N892="zákl. přenesená",J892,0)</f>
        <v>0</v>
      </c>
      <c r="BH892" s="212">
        <f>IF(N892="sníž. přenesená",J892,0)</f>
        <v>0</v>
      </c>
      <c r="BI892" s="212">
        <f>IF(N892="nulová",J892,0)</f>
        <v>0</v>
      </c>
      <c r="BJ892" s="18" t="s">
        <v>83</v>
      </c>
      <c r="BK892" s="212">
        <f>ROUND(I892*H892,2)</f>
        <v>0</v>
      </c>
      <c r="BL892" s="18" t="s">
        <v>234</v>
      </c>
      <c r="BM892" s="211" t="s">
        <v>5066</v>
      </c>
    </row>
    <row r="893" s="2" customFormat="1" ht="24.15" customHeight="1">
      <c r="A893" s="39"/>
      <c r="B893" s="40"/>
      <c r="C893" s="200" t="s">
        <v>635</v>
      </c>
      <c r="D893" s="200" t="s">
        <v>191</v>
      </c>
      <c r="E893" s="201" t="s">
        <v>3902</v>
      </c>
      <c r="F893" s="202" t="s">
        <v>3903</v>
      </c>
      <c r="G893" s="203" t="s">
        <v>1628</v>
      </c>
      <c r="H893" s="204">
        <v>11511.275</v>
      </c>
      <c r="I893" s="205"/>
      <c r="J893" s="206">
        <f>ROUND(I893*H893,2)</f>
        <v>0</v>
      </c>
      <c r="K893" s="202" t="s">
        <v>1412</v>
      </c>
      <c r="L893" s="45"/>
      <c r="M893" s="207" t="s">
        <v>1</v>
      </c>
      <c r="N893" s="208" t="s">
        <v>41</v>
      </c>
      <c r="O893" s="92"/>
      <c r="P893" s="209">
        <f>O893*H893</f>
        <v>0</v>
      </c>
      <c r="Q893" s="209">
        <v>0</v>
      </c>
      <c r="R893" s="209">
        <f>Q893*H893</f>
        <v>0</v>
      </c>
      <c r="S893" s="209">
        <v>0</v>
      </c>
      <c r="T893" s="210">
        <f>S893*H893</f>
        <v>0</v>
      </c>
      <c r="U893" s="39"/>
      <c r="V893" s="39"/>
      <c r="W893" s="39"/>
      <c r="X893" s="39"/>
      <c r="Y893" s="39"/>
      <c r="Z893" s="39"/>
      <c r="AA893" s="39"/>
      <c r="AB893" s="39"/>
      <c r="AC893" s="39"/>
      <c r="AD893" s="39"/>
      <c r="AE893" s="39"/>
      <c r="AR893" s="211" t="s">
        <v>234</v>
      </c>
      <c r="AT893" s="211" t="s">
        <v>191</v>
      </c>
      <c r="AU893" s="211" t="s">
        <v>85</v>
      </c>
      <c r="AY893" s="18" t="s">
        <v>195</v>
      </c>
      <c r="BE893" s="212">
        <f>IF(N893="základní",J893,0)</f>
        <v>0</v>
      </c>
      <c r="BF893" s="212">
        <f>IF(N893="snížená",J893,0)</f>
        <v>0</v>
      </c>
      <c r="BG893" s="212">
        <f>IF(N893="zákl. přenesená",J893,0)</f>
        <v>0</v>
      </c>
      <c r="BH893" s="212">
        <f>IF(N893="sníž. přenesená",J893,0)</f>
        <v>0</v>
      </c>
      <c r="BI893" s="212">
        <f>IF(N893="nulová",J893,0)</f>
        <v>0</v>
      </c>
      <c r="BJ893" s="18" t="s">
        <v>83</v>
      </c>
      <c r="BK893" s="212">
        <f>ROUND(I893*H893,2)</f>
        <v>0</v>
      </c>
      <c r="BL893" s="18" t="s">
        <v>234</v>
      </c>
      <c r="BM893" s="211" t="s">
        <v>5067</v>
      </c>
    </row>
    <row r="894" s="11" customFormat="1">
      <c r="A894" s="11"/>
      <c r="B894" s="228"/>
      <c r="C894" s="229"/>
      <c r="D894" s="213" t="s">
        <v>199</v>
      </c>
      <c r="E894" s="229"/>
      <c r="F894" s="231" t="s">
        <v>5068</v>
      </c>
      <c r="G894" s="229"/>
      <c r="H894" s="232">
        <v>11511.275</v>
      </c>
      <c r="I894" s="233"/>
      <c r="J894" s="229"/>
      <c r="K894" s="229"/>
      <c r="L894" s="234"/>
      <c r="M894" s="235"/>
      <c r="N894" s="236"/>
      <c r="O894" s="236"/>
      <c r="P894" s="236"/>
      <c r="Q894" s="236"/>
      <c r="R894" s="236"/>
      <c r="S894" s="236"/>
      <c r="T894" s="237"/>
      <c r="U894" s="11"/>
      <c r="V894" s="11"/>
      <c r="W894" s="11"/>
      <c r="X894" s="11"/>
      <c r="Y894" s="11"/>
      <c r="Z894" s="11"/>
      <c r="AA894" s="11"/>
      <c r="AB894" s="11"/>
      <c r="AC894" s="11"/>
      <c r="AD894" s="11"/>
      <c r="AE894" s="11"/>
      <c r="AT894" s="238" t="s">
        <v>199</v>
      </c>
      <c r="AU894" s="238" t="s">
        <v>85</v>
      </c>
      <c r="AV894" s="11" t="s">
        <v>85</v>
      </c>
      <c r="AW894" s="11" t="s">
        <v>4</v>
      </c>
      <c r="AX894" s="11" t="s">
        <v>83</v>
      </c>
      <c r="AY894" s="238" t="s">
        <v>195</v>
      </c>
    </row>
    <row r="895" s="2" customFormat="1" ht="37.8" customHeight="1">
      <c r="A895" s="39"/>
      <c r="B895" s="40"/>
      <c r="C895" s="200" t="s">
        <v>638</v>
      </c>
      <c r="D895" s="200" t="s">
        <v>191</v>
      </c>
      <c r="E895" s="201" t="s">
        <v>4498</v>
      </c>
      <c r="F895" s="202" t="s">
        <v>4499</v>
      </c>
      <c r="G895" s="203" t="s">
        <v>1628</v>
      </c>
      <c r="H895" s="204">
        <v>100.672</v>
      </c>
      <c r="I895" s="205"/>
      <c r="J895" s="206">
        <f>ROUND(I895*H895,2)</f>
        <v>0</v>
      </c>
      <c r="K895" s="202" t="s">
        <v>1412</v>
      </c>
      <c r="L895" s="45"/>
      <c r="M895" s="207" t="s">
        <v>1</v>
      </c>
      <c r="N895" s="208" t="s">
        <v>41</v>
      </c>
      <c r="O895" s="92"/>
      <c r="P895" s="209">
        <f>O895*H895</f>
        <v>0</v>
      </c>
      <c r="Q895" s="209">
        <v>0</v>
      </c>
      <c r="R895" s="209">
        <f>Q895*H895</f>
        <v>0</v>
      </c>
      <c r="S895" s="209">
        <v>0</v>
      </c>
      <c r="T895" s="210">
        <f>S895*H895</f>
        <v>0</v>
      </c>
      <c r="U895" s="39"/>
      <c r="V895" s="39"/>
      <c r="W895" s="39"/>
      <c r="X895" s="39"/>
      <c r="Y895" s="39"/>
      <c r="Z895" s="39"/>
      <c r="AA895" s="39"/>
      <c r="AB895" s="39"/>
      <c r="AC895" s="39"/>
      <c r="AD895" s="39"/>
      <c r="AE895" s="39"/>
      <c r="AR895" s="211" t="s">
        <v>234</v>
      </c>
      <c r="AT895" s="211" t="s">
        <v>191</v>
      </c>
      <c r="AU895" s="211" t="s">
        <v>85</v>
      </c>
      <c r="AY895" s="18" t="s">
        <v>195</v>
      </c>
      <c r="BE895" s="212">
        <f>IF(N895="základní",J895,0)</f>
        <v>0</v>
      </c>
      <c r="BF895" s="212">
        <f>IF(N895="snížená",J895,0)</f>
        <v>0</v>
      </c>
      <c r="BG895" s="212">
        <f>IF(N895="zákl. přenesená",J895,0)</f>
        <v>0</v>
      </c>
      <c r="BH895" s="212">
        <f>IF(N895="sníž. přenesená",J895,0)</f>
        <v>0</v>
      </c>
      <c r="BI895" s="212">
        <f>IF(N895="nulová",J895,0)</f>
        <v>0</v>
      </c>
      <c r="BJ895" s="18" t="s">
        <v>83</v>
      </c>
      <c r="BK895" s="212">
        <f>ROUND(I895*H895,2)</f>
        <v>0</v>
      </c>
      <c r="BL895" s="18" t="s">
        <v>234</v>
      </c>
      <c r="BM895" s="211" t="s">
        <v>5069</v>
      </c>
    </row>
    <row r="896" s="10" customFormat="1">
      <c r="A896" s="10"/>
      <c r="B896" s="218"/>
      <c r="C896" s="219"/>
      <c r="D896" s="213" t="s">
        <v>199</v>
      </c>
      <c r="E896" s="220" t="s">
        <v>1</v>
      </c>
      <c r="F896" s="221" t="s">
        <v>4737</v>
      </c>
      <c r="G896" s="219"/>
      <c r="H896" s="220" t="s">
        <v>1</v>
      </c>
      <c r="I896" s="222"/>
      <c r="J896" s="219"/>
      <c r="K896" s="219"/>
      <c r="L896" s="223"/>
      <c r="M896" s="224"/>
      <c r="N896" s="225"/>
      <c r="O896" s="225"/>
      <c r="P896" s="225"/>
      <c r="Q896" s="225"/>
      <c r="R896" s="225"/>
      <c r="S896" s="225"/>
      <c r="T896" s="226"/>
      <c r="U896" s="10"/>
      <c r="V896" s="10"/>
      <c r="W896" s="10"/>
      <c r="X896" s="10"/>
      <c r="Y896" s="10"/>
      <c r="Z896" s="10"/>
      <c r="AA896" s="10"/>
      <c r="AB896" s="10"/>
      <c r="AC896" s="10"/>
      <c r="AD896" s="10"/>
      <c r="AE896" s="10"/>
      <c r="AT896" s="227" t="s">
        <v>199</v>
      </c>
      <c r="AU896" s="227" t="s">
        <v>85</v>
      </c>
      <c r="AV896" s="10" t="s">
        <v>83</v>
      </c>
      <c r="AW896" s="10" t="s">
        <v>32</v>
      </c>
      <c r="AX896" s="10" t="s">
        <v>76</v>
      </c>
      <c r="AY896" s="227" t="s">
        <v>195</v>
      </c>
    </row>
    <row r="897" s="11" customFormat="1">
      <c r="A897" s="11"/>
      <c r="B897" s="228"/>
      <c r="C897" s="229"/>
      <c r="D897" s="213" t="s">
        <v>199</v>
      </c>
      <c r="E897" s="230" t="s">
        <v>1</v>
      </c>
      <c r="F897" s="231" t="s">
        <v>5070</v>
      </c>
      <c r="G897" s="229"/>
      <c r="H897" s="232">
        <v>100.672</v>
      </c>
      <c r="I897" s="233"/>
      <c r="J897" s="229"/>
      <c r="K897" s="229"/>
      <c r="L897" s="234"/>
      <c r="M897" s="235"/>
      <c r="N897" s="236"/>
      <c r="O897" s="236"/>
      <c r="P897" s="236"/>
      <c r="Q897" s="236"/>
      <c r="R897" s="236"/>
      <c r="S897" s="236"/>
      <c r="T897" s="237"/>
      <c r="U897" s="11"/>
      <c r="V897" s="11"/>
      <c r="W897" s="11"/>
      <c r="X897" s="11"/>
      <c r="Y897" s="11"/>
      <c r="Z897" s="11"/>
      <c r="AA897" s="11"/>
      <c r="AB897" s="11"/>
      <c r="AC897" s="11"/>
      <c r="AD897" s="11"/>
      <c r="AE897" s="11"/>
      <c r="AT897" s="238" t="s">
        <v>199</v>
      </c>
      <c r="AU897" s="238" t="s">
        <v>85</v>
      </c>
      <c r="AV897" s="11" t="s">
        <v>85</v>
      </c>
      <c r="AW897" s="11" t="s">
        <v>32</v>
      </c>
      <c r="AX897" s="11" t="s">
        <v>76</v>
      </c>
      <c r="AY897" s="238" t="s">
        <v>195</v>
      </c>
    </row>
    <row r="898" s="15" customFormat="1">
      <c r="A898" s="15"/>
      <c r="B898" s="287"/>
      <c r="C898" s="288"/>
      <c r="D898" s="213" t="s">
        <v>199</v>
      </c>
      <c r="E898" s="289" t="s">
        <v>1</v>
      </c>
      <c r="F898" s="290" t="s">
        <v>1422</v>
      </c>
      <c r="G898" s="288"/>
      <c r="H898" s="291">
        <v>100.672</v>
      </c>
      <c r="I898" s="292"/>
      <c r="J898" s="288"/>
      <c r="K898" s="288"/>
      <c r="L898" s="293"/>
      <c r="M898" s="294"/>
      <c r="N898" s="295"/>
      <c r="O898" s="295"/>
      <c r="P898" s="295"/>
      <c r="Q898" s="295"/>
      <c r="R898" s="295"/>
      <c r="S898" s="295"/>
      <c r="T898" s="296"/>
      <c r="U898" s="15"/>
      <c r="V898" s="15"/>
      <c r="W898" s="15"/>
      <c r="X898" s="15"/>
      <c r="Y898" s="15"/>
      <c r="Z898" s="15"/>
      <c r="AA898" s="15"/>
      <c r="AB898" s="15"/>
      <c r="AC898" s="15"/>
      <c r="AD898" s="15"/>
      <c r="AE898" s="15"/>
      <c r="AT898" s="297" t="s">
        <v>199</v>
      </c>
      <c r="AU898" s="297" t="s">
        <v>85</v>
      </c>
      <c r="AV898" s="15" t="s">
        <v>234</v>
      </c>
      <c r="AW898" s="15" t="s">
        <v>32</v>
      </c>
      <c r="AX898" s="15" t="s">
        <v>83</v>
      </c>
      <c r="AY898" s="297" t="s">
        <v>195</v>
      </c>
    </row>
    <row r="899" s="2" customFormat="1" ht="44.25" customHeight="1">
      <c r="A899" s="39"/>
      <c r="B899" s="40"/>
      <c r="C899" s="200" t="s">
        <v>641</v>
      </c>
      <c r="D899" s="200" t="s">
        <v>191</v>
      </c>
      <c r="E899" s="201" t="s">
        <v>4502</v>
      </c>
      <c r="F899" s="202" t="s">
        <v>1986</v>
      </c>
      <c r="G899" s="203" t="s">
        <v>1628</v>
      </c>
      <c r="H899" s="204">
        <v>168.047</v>
      </c>
      <c r="I899" s="205"/>
      <c r="J899" s="206">
        <f>ROUND(I899*H899,2)</f>
        <v>0</v>
      </c>
      <c r="K899" s="202" t="s">
        <v>1412</v>
      </c>
      <c r="L899" s="45"/>
      <c r="M899" s="207" t="s">
        <v>1</v>
      </c>
      <c r="N899" s="208" t="s">
        <v>41</v>
      </c>
      <c r="O899" s="92"/>
      <c r="P899" s="209">
        <f>O899*H899</f>
        <v>0</v>
      </c>
      <c r="Q899" s="209">
        <v>0</v>
      </c>
      <c r="R899" s="209">
        <f>Q899*H899</f>
        <v>0</v>
      </c>
      <c r="S899" s="209">
        <v>0</v>
      </c>
      <c r="T899" s="210">
        <f>S899*H899</f>
        <v>0</v>
      </c>
      <c r="U899" s="39"/>
      <c r="V899" s="39"/>
      <c r="W899" s="39"/>
      <c r="X899" s="39"/>
      <c r="Y899" s="39"/>
      <c r="Z899" s="39"/>
      <c r="AA899" s="39"/>
      <c r="AB899" s="39"/>
      <c r="AC899" s="39"/>
      <c r="AD899" s="39"/>
      <c r="AE899" s="39"/>
      <c r="AR899" s="211" t="s">
        <v>234</v>
      </c>
      <c r="AT899" s="211" t="s">
        <v>191</v>
      </c>
      <c r="AU899" s="211" t="s">
        <v>85</v>
      </c>
      <c r="AY899" s="18" t="s">
        <v>195</v>
      </c>
      <c r="BE899" s="212">
        <f>IF(N899="základní",J899,0)</f>
        <v>0</v>
      </c>
      <c r="BF899" s="212">
        <f>IF(N899="snížená",J899,0)</f>
        <v>0</v>
      </c>
      <c r="BG899" s="212">
        <f>IF(N899="zákl. přenesená",J899,0)</f>
        <v>0</v>
      </c>
      <c r="BH899" s="212">
        <f>IF(N899="sníž. přenesená",J899,0)</f>
        <v>0</v>
      </c>
      <c r="BI899" s="212">
        <f>IF(N899="nulová",J899,0)</f>
        <v>0</v>
      </c>
      <c r="BJ899" s="18" t="s">
        <v>83</v>
      </c>
      <c r="BK899" s="212">
        <f>ROUND(I899*H899,2)</f>
        <v>0</v>
      </c>
      <c r="BL899" s="18" t="s">
        <v>234</v>
      </c>
      <c r="BM899" s="211" t="s">
        <v>5071</v>
      </c>
    </row>
    <row r="900" s="10" customFormat="1">
      <c r="A900" s="10"/>
      <c r="B900" s="218"/>
      <c r="C900" s="219"/>
      <c r="D900" s="213" t="s">
        <v>199</v>
      </c>
      <c r="E900" s="220" t="s">
        <v>1</v>
      </c>
      <c r="F900" s="221" t="s">
        <v>4737</v>
      </c>
      <c r="G900" s="219"/>
      <c r="H900" s="220" t="s">
        <v>1</v>
      </c>
      <c r="I900" s="222"/>
      <c r="J900" s="219"/>
      <c r="K900" s="219"/>
      <c r="L900" s="223"/>
      <c r="M900" s="224"/>
      <c r="N900" s="225"/>
      <c r="O900" s="225"/>
      <c r="P900" s="225"/>
      <c r="Q900" s="225"/>
      <c r="R900" s="225"/>
      <c r="S900" s="225"/>
      <c r="T900" s="226"/>
      <c r="U900" s="10"/>
      <c r="V900" s="10"/>
      <c r="W900" s="10"/>
      <c r="X900" s="10"/>
      <c r="Y900" s="10"/>
      <c r="Z900" s="10"/>
      <c r="AA900" s="10"/>
      <c r="AB900" s="10"/>
      <c r="AC900" s="10"/>
      <c r="AD900" s="10"/>
      <c r="AE900" s="10"/>
      <c r="AT900" s="227" t="s">
        <v>199</v>
      </c>
      <c r="AU900" s="227" t="s">
        <v>85</v>
      </c>
      <c r="AV900" s="10" t="s">
        <v>83</v>
      </c>
      <c r="AW900" s="10" t="s">
        <v>32</v>
      </c>
      <c r="AX900" s="10" t="s">
        <v>76</v>
      </c>
      <c r="AY900" s="227" t="s">
        <v>195</v>
      </c>
    </row>
    <row r="901" s="11" customFormat="1">
      <c r="A901" s="11"/>
      <c r="B901" s="228"/>
      <c r="C901" s="229"/>
      <c r="D901" s="213" t="s">
        <v>199</v>
      </c>
      <c r="E901" s="230" t="s">
        <v>1</v>
      </c>
      <c r="F901" s="231" t="s">
        <v>5072</v>
      </c>
      <c r="G901" s="229"/>
      <c r="H901" s="232">
        <v>0.76600000000000001</v>
      </c>
      <c r="I901" s="233"/>
      <c r="J901" s="229"/>
      <c r="K901" s="229"/>
      <c r="L901" s="234"/>
      <c r="M901" s="235"/>
      <c r="N901" s="236"/>
      <c r="O901" s="236"/>
      <c r="P901" s="236"/>
      <c r="Q901" s="236"/>
      <c r="R901" s="236"/>
      <c r="S901" s="236"/>
      <c r="T901" s="237"/>
      <c r="U901" s="11"/>
      <c r="V901" s="11"/>
      <c r="W901" s="11"/>
      <c r="X901" s="11"/>
      <c r="Y901" s="11"/>
      <c r="Z901" s="11"/>
      <c r="AA901" s="11"/>
      <c r="AB901" s="11"/>
      <c r="AC901" s="11"/>
      <c r="AD901" s="11"/>
      <c r="AE901" s="11"/>
      <c r="AT901" s="238" t="s">
        <v>199</v>
      </c>
      <c r="AU901" s="238" t="s">
        <v>85</v>
      </c>
      <c r="AV901" s="11" t="s">
        <v>85</v>
      </c>
      <c r="AW901" s="11" t="s">
        <v>32</v>
      </c>
      <c r="AX901" s="11" t="s">
        <v>76</v>
      </c>
      <c r="AY901" s="238" t="s">
        <v>195</v>
      </c>
    </row>
    <row r="902" s="11" customFormat="1">
      <c r="A902" s="11"/>
      <c r="B902" s="228"/>
      <c r="C902" s="229"/>
      <c r="D902" s="213" t="s">
        <v>199</v>
      </c>
      <c r="E902" s="230" t="s">
        <v>1</v>
      </c>
      <c r="F902" s="231" t="s">
        <v>5073</v>
      </c>
      <c r="G902" s="229"/>
      <c r="H902" s="232">
        <v>3.9319999999999999</v>
      </c>
      <c r="I902" s="233"/>
      <c r="J902" s="229"/>
      <c r="K902" s="229"/>
      <c r="L902" s="234"/>
      <c r="M902" s="235"/>
      <c r="N902" s="236"/>
      <c r="O902" s="236"/>
      <c r="P902" s="236"/>
      <c r="Q902" s="236"/>
      <c r="R902" s="236"/>
      <c r="S902" s="236"/>
      <c r="T902" s="237"/>
      <c r="U902" s="11"/>
      <c r="V902" s="11"/>
      <c r="W902" s="11"/>
      <c r="X902" s="11"/>
      <c r="Y902" s="11"/>
      <c r="Z902" s="11"/>
      <c r="AA902" s="11"/>
      <c r="AB902" s="11"/>
      <c r="AC902" s="11"/>
      <c r="AD902" s="11"/>
      <c r="AE902" s="11"/>
      <c r="AT902" s="238" t="s">
        <v>199</v>
      </c>
      <c r="AU902" s="238" t="s">
        <v>85</v>
      </c>
      <c r="AV902" s="11" t="s">
        <v>85</v>
      </c>
      <c r="AW902" s="11" t="s">
        <v>32</v>
      </c>
      <c r="AX902" s="11" t="s">
        <v>76</v>
      </c>
      <c r="AY902" s="238" t="s">
        <v>195</v>
      </c>
    </row>
    <row r="903" s="11" customFormat="1">
      <c r="A903" s="11"/>
      <c r="B903" s="228"/>
      <c r="C903" s="229"/>
      <c r="D903" s="213" t="s">
        <v>199</v>
      </c>
      <c r="E903" s="230" t="s">
        <v>1</v>
      </c>
      <c r="F903" s="231" t="s">
        <v>5074</v>
      </c>
      <c r="G903" s="229"/>
      <c r="H903" s="232">
        <v>44.091999999999999</v>
      </c>
      <c r="I903" s="233"/>
      <c r="J903" s="229"/>
      <c r="K903" s="229"/>
      <c r="L903" s="234"/>
      <c r="M903" s="235"/>
      <c r="N903" s="236"/>
      <c r="O903" s="236"/>
      <c r="P903" s="236"/>
      <c r="Q903" s="236"/>
      <c r="R903" s="236"/>
      <c r="S903" s="236"/>
      <c r="T903" s="237"/>
      <c r="U903" s="11"/>
      <c r="V903" s="11"/>
      <c r="W903" s="11"/>
      <c r="X903" s="11"/>
      <c r="Y903" s="11"/>
      <c r="Z903" s="11"/>
      <c r="AA903" s="11"/>
      <c r="AB903" s="11"/>
      <c r="AC903" s="11"/>
      <c r="AD903" s="11"/>
      <c r="AE903" s="11"/>
      <c r="AT903" s="238" t="s">
        <v>199</v>
      </c>
      <c r="AU903" s="238" t="s">
        <v>85</v>
      </c>
      <c r="AV903" s="11" t="s">
        <v>85</v>
      </c>
      <c r="AW903" s="11" t="s">
        <v>32</v>
      </c>
      <c r="AX903" s="11" t="s">
        <v>76</v>
      </c>
      <c r="AY903" s="238" t="s">
        <v>195</v>
      </c>
    </row>
    <row r="904" s="11" customFormat="1">
      <c r="A904" s="11"/>
      <c r="B904" s="228"/>
      <c r="C904" s="229"/>
      <c r="D904" s="213" t="s">
        <v>199</v>
      </c>
      <c r="E904" s="230" t="s">
        <v>1</v>
      </c>
      <c r="F904" s="231" t="s">
        <v>5075</v>
      </c>
      <c r="G904" s="229"/>
      <c r="H904" s="232">
        <v>119.25700000000001</v>
      </c>
      <c r="I904" s="233"/>
      <c r="J904" s="229"/>
      <c r="K904" s="229"/>
      <c r="L904" s="234"/>
      <c r="M904" s="235"/>
      <c r="N904" s="236"/>
      <c r="O904" s="236"/>
      <c r="P904" s="236"/>
      <c r="Q904" s="236"/>
      <c r="R904" s="236"/>
      <c r="S904" s="236"/>
      <c r="T904" s="237"/>
      <c r="U904" s="11"/>
      <c r="V904" s="11"/>
      <c r="W904" s="11"/>
      <c r="X904" s="11"/>
      <c r="Y904" s="11"/>
      <c r="Z904" s="11"/>
      <c r="AA904" s="11"/>
      <c r="AB904" s="11"/>
      <c r="AC904" s="11"/>
      <c r="AD904" s="11"/>
      <c r="AE904" s="11"/>
      <c r="AT904" s="238" t="s">
        <v>199</v>
      </c>
      <c r="AU904" s="238" t="s">
        <v>85</v>
      </c>
      <c r="AV904" s="11" t="s">
        <v>85</v>
      </c>
      <c r="AW904" s="11" t="s">
        <v>32</v>
      </c>
      <c r="AX904" s="11" t="s">
        <v>76</v>
      </c>
      <c r="AY904" s="238" t="s">
        <v>195</v>
      </c>
    </row>
    <row r="905" s="15" customFormat="1">
      <c r="A905" s="15"/>
      <c r="B905" s="287"/>
      <c r="C905" s="288"/>
      <c r="D905" s="213" t="s">
        <v>199</v>
      </c>
      <c r="E905" s="289" t="s">
        <v>1</v>
      </c>
      <c r="F905" s="290" t="s">
        <v>1422</v>
      </c>
      <c r="G905" s="288"/>
      <c r="H905" s="291">
        <v>168.047</v>
      </c>
      <c r="I905" s="292"/>
      <c r="J905" s="288"/>
      <c r="K905" s="288"/>
      <c r="L905" s="293"/>
      <c r="M905" s="294"/>
      <c r="N905" s="295"/>
      <c r="O905" s="295"/>
      <c r="P905" s="295"/>
      <c r="Q905" s="295"/>
      <c r="R905" s="295"/>
      <c r="S905" s="295"/>
      <c r="T905" s="296"/>
      <c r="U905" s="15"/>
      <c r="V905" s="15"/>
      <c r="W905" s="15"/>
      <c r="X905" s="15"/>
      <c r="Y905" s="15"/>
      <c r="Z905" s="15"/>
      <c r="AA905" s="15"/>
      <c r="AB905" s="15"/>
      <c r="AC905" s="15"/>
      <c r="AD905" s="15"/>
      <c r="AE905" s="15"/>
      <c r="AT905" s="297" t="s">
        <v>199</v>
      </c>
      <c r="AU905" s="297" t="s">
        <v>85</v>
      </c>
      <c r="AV905" s="15" t="s">
        <v>234</v>
      </c>
      <c r="AW905" s="15" t="s">
        <v>32</v>
      </c>
      <c r="AX905" s="15" t="s">
        <v>83</v>
      </c>
      <c r="AY905" s="297" t="s">
        <v>195</v>
      </c>
    </row>
    <row r="906" s="2" customFormat="1" ht="44.25" customHeight="1">
      <c r="A906" s="39"/>
      <c r="B906" s="40"/>
      <c r="C906" s="200" t="s">
        <v>644</v>
      </c>
      <c r="D906" s="200" t="s">
        <v>191</v>
      </c>
      <c r="E906" s="201" t="s">
        <v>4508</v>
      </c>
      <c r="F906" s="202" t="s">
        <v>1991</v>
      </c>
      <c r="G906" s="203" t="s">
        <v>1628</v>
      </c>
      <c r="H906" s="204">
        <v>178.84299999999999</v>
      </c>
      <c r="I906" s="205"/>
      <c r="J906" s="206">
        <f>ROUND(I906*H906,2)</f>
        <v>0</v>
      </c>
      <c r="K906" s="202" t="s">
        <v>1412</v>
      </c>
      <c r="L906" s="45"/>
      <c r="M906" s="207" t="s">
        <v>1</v>
      </c>
      <c r="N906" s="208" t="s">
        <v>41</v>
      </c>
      <c r="O906" s="92"/>
      <c r="P906" s="209">
        <f>O906*H906</f>
        <v>0</v>
      </c>
      <c r="Q906" s="209">
        <v>0</v>
      </c>
      <c r="R906" s="209">
        <f>Q906*H906</f>
        <v>0</v>
      </c>
      <c r="S906" s="209">
        <v>0</v>
      </c>
      <c r="T906" s="210">
        <f>S906*H906</f>
        <v>0</v>
      </c>
      <c r="U906" s="39"/>
      <c r="V906" s="39"/>
      <c r="W906" s="39"/>
      <c r="X906" s="39"/>
      <c r="Y906" s="39"/>
      <c r="Z906" s="39"/>
      <c r="AA906" s="39"/>
      <c r="AB906" s="39"/>
      <c r="AC906" s="39"/>
      <c r="AD906" s="39"/>
      <c r="AE906" s="39"/>
      <c r="AR906" s="211" t="s">
        <v>234</v>
      </c>
      <c r="AT906" s="211" t="s">
        <v>191</v>
      </c>
      <c r="AU906" s="211" t="s">
        <v>85</v>
      </c>
      <c r="AY906" s="18" t="s">
        <v>195</v>
      </c>
      <c r="BE906" s="212">
        <f>IF(N906="základní",J906,0)</f>
        <v>0</v>
      </c>
      <c r="BF906" s="212">
        <f>IF(N906="snížená",J906,0)</f>
        <v>0</v>
      </c>
      <c r="BG906" s="212">
        <f>IF(N906="zákl. přenesená",J906,0)</f>
        <v>0</v>
      </c>
      <c r="BH906" s="212">
        <f>IF(N906="sníž. přenesená",J906,0)</f>
        <v>0</v>
      </c>
      <c r="BI906" s="212">
        <f>IF(N906="nulová",J906,0)</f>
        <v>0</v>
      </c>
      <c r="BJ906" s="18" t="s">
        <v>83</v>
      </c>
      <c r="BK906" s="212">
        <f>ROUND(I906*H906,2)</f>
        <v>0</v>
      </c>
      <c r="BL906" s="18" t="s">
        <v>234</v>
      </c>
      <c r="BM906" s="211" t="s">
        <v>5076</v>
      </c>
    </row>
    <row r="907" s="10" customFormat="1">
      <c r="A907" s="10"/>
      <c r="B907" s="218"/>
      <c r="C907" s="219"/>
      <c r="D907" s="213" t="s">
        <v>199</v>
      </c>
      <c r="E907" s="220" t="s">
        <v>1</v>
      </c>
      <c r="F907" s="221" t="s">
        <v>4737</v>
      </c>
      <c r="G907" s="219"/>
      <c r="H907" s="220" t="s">
        <v>1</v>
      </c>
      <c r="I907" s="222"/>
      <c r="J907" s="219"/>
      <c r="K907" s="219"/>
      <c r="L907" s="223"/>
      <c r="M907" s="224"/>
      <c r="N907" s="225"/>
      <c r="O907" s="225"/>
      <c r="P907" s="225"/>
      <c r="Q907" s="225"/>
      <c r="R907" s="225"/>
      <c r="S907" s="225"/>
      <c r="T907" s="226"/>
      <c r="U907" s="10"/>
      <c r="V907" s="10"/>
      <c r="W907" s="10"/>
      <c r="X907" s="10"/>
      <c r="Y907" s="10"/>
      <c r="Z907" s="10"/>
      <c r="AA907" s="10"/>
      <c r="AB907" s="10"/>
      <c r="AC907" s="10"/>
      <c r="AD907" s="10"/>
      <c r="AE907" s="10"/>
      <c r="AT907" s="227" t="s">
        <v>199</v>
      </c>
      <c r="AU907" s="227" t="s">
        <v>85</v>
      </c>
      <c r="AV907" s="10" t="s">
        <v>83</v>
      </c>
      <c r="AW907" s="10" t="s">
        <v>32</v>
      </c>
      <c r="AX907" s="10" t="s">
        <v>76</v>
      </c>
      <c r="AY907" s="227" t="s">
        <v>195</v>
      </c>
    </row>
    <row r="908" s="11" customFormat="1">
      <c r="A908" s="11"/>
      <c r="B908" s="228"/>
      <c r="C908" s="229"/>
      <c r="D908" s="213" t="s">
        <v>199</v>
      </c>
      <c r="E908" s="230" t="s">
        <v>1</v>
      </c>
      <c r="F908" s="231" t="s">
        <v>5077</v>
      </c>
      <c r="G908" s="229"/>
      <c r="H908" s="232">
        <v>0.58099999999999996</v>
      </c>
      <c r="I908" s="233"/>
      <c r="J908" s="229"/>
      <c r="K908" s="229"/>
      <c r="L908" s="234"/>
      <c r="M908" s="235"/>
      <c r="N908" s="236"/>
      <c r="O908" s="236"/>
      <c r="P908" s="236"/>
      <c r="Q908" s="236"/>
      <c r="R908" s="236"/>
      <c r="S908" s="236"/>
      <c r="T908" s="237"/>
      <c r="U908" s="11"/>
      <c r="V908" s="11"/>
      <c r="W908" s="11"/>
      <c r="X908" s="11"/>
      <c r="Y908" s="11"/>
      <c r="Z908" s="11"/>
      <c r="AA908" s="11"/>
      <c r="AB908" s="11"/>
      <c r="AC908" s="11"/>
      <c r="AD908" s="11"/>
      <c r="AE908" s="11"/>
      <c r="AT908" s="238" t="s">
        <v>199</v>
      </c>
      <c r="AU908" s="238" t="s">
        <v>85</v>
      </c>
      <c r="AV908" s="11" t="s">
        <v>85</v>
      </c>
      <c r="AW908" s="11" t="s">
        <v>32</v>
      </c>
      <c r="AX908" s="11" t="s">
        <v>76</v>
      </c>
      <c r="AY908" s="238" t="s">
        <v>195</v>
      </c>
    </row>
    <row r="909" s="11" customFormat="1">
      <c r="A909" s="11"/>
      <c r="B909" s="228"/>
      <c r="C909" s="229"/>
      <c r="D909" s="213" t="s">
        <v>199</v>
      </c>
      <c r="E909" s="230" t="s">
        <v>1</v>
      </c>
      <c r="F909" s="231" t="s">
        <v>5078</v>
      </c>
      <c r="G909" s="229"/>
      <c r="H909" s="232">
        <v>30.661000000000001</v>
      </c>
      <c r="I909" s="233"/>
      <c r="J909" s="229"/>
      <c r="K909" s="229"/>
      <c r="L909" s="234"/>
      <c r="M909" s="235"/>
      <c r="N909" s="236"/>
      <c r="O909" s="236"/>
      <c r="P909" s="236"/>
      <c r="Q909" s="236"/>
      <c r="R909" s="236"/>
      <c r="S909" s="236"/>
      <c r="T909" s="237"/>
      <c r="U909" s="11"/>
      <c r="V909" s="11"/>
      <c r="W909" s="11"/>
      <c r="X909" s="11"/>
      <c r="Y909" s="11"/>
      <c r="Z909" s="11"/>
      <c r="AA909" s="11"/>
      <c r="AB909" s="11"/>
      <c r="AC909" s="11"/>
      <c r="AD909" s="11"/>
      <c r="AE909" s="11"/>
      <c r="AT909" s="238" t="s">
        <v>199</v>
      </c>
      <c r="AU909" s="238" t="s">
        <v>85</v>
      </c>
      <c r="AV909" s="11" t="s">
        <v>85</v>
      </c>
      <c r="AW909" s="11" t="s">
        <v>32</v>
      </c>
      <c r="AX909" s="11" t="s">
        <v>76</v>
      </c>
      <c r="AY909" s="238" t="s">
        <v>195</v>
      </c>
    </row>
    <row r="910" s="11" customFormat="1">
      <c r="A910" s="11"/>
      <c r="B910" s="228"/>
      <c r="C910" s="229"/>
      <c r="D910" s="213" t="s">
        <v>199</v>
      </c>
      <c r="E910" s="230" t="s">
        <v>1</v>
      </c>
      <c r="F910" s="231" t="s">
        <v>5079</v>
      </c>
      <c r="G910" s="229"/>
      <c r="H910" s="232">
        <v>119.10299999999999</v>
      </c>
      <c r="I910" s="233"/>
      <c r="J910" s="229"/>
      <c r="K910" s="229"/>
      <c r="L910" s="234"/>
      <c r="M910" s="235"/>
      <c r="N910" s="236"/>
      <c r="O910" s="236"/>
      <c r="P910" s="236"/>
      <c r="Q910" s="236"/>
      <c r="R910" s="236"/>
      <c r="S910" s="236"/>
      <c r="T910" s="237"/>
      <c r="U910" s="11"/>
      <c r="V910" s="11"/>
      <c r="W910" s="11"/>
      <c r="X910" s="11"/>
      <c r="Y910" s="11"/>
      <c r="Z910" s="11"/>
      <c r="AA910" s="11"/>
      <c r="AB910" s="11"/>
      <c r="AC910" s="11"/>
      <c r="AD910" s="11"/>
      <c r="AE910" s="11"/>
      <c r="AT910" s="238" t="s">
        <v>199</v>
      </c>
      <c r="AU910" s="238" t="s">
        <v>85</v>
      </c>
      <c r="AV910" s="11" t="s">
        <v>85</v>
      </c>
      <c r="AW910" s="11" t="s">
        <v>32</v>
      </c>
      <c r="AX910" s="11" t="s">
        <v>76</v>
      </c>
      <c r="AY910" s="238" t="s">
        <v>195</v>
      </c>
    </row>
    <row r="911" s="11" customFormat="1">
      <c r="A911" s="11"/>
      <c r="B911" s="228"/>
      <c r="C911" s="229"/>
      <c r="D911" s="213" t="s">
        <v>199</v>
      </c>
      <c r="E911" s="230" t="s">
        <v>1</v>
      </c>
      <c r="F911" s="231" t="s">
        <v>5080</v>
      </c>
      <c r="G911" s="229"/>
      <c r="H911" s="232">
        <v>28.498000000000001</v>
      </c>
      <c r="I911" s="233"/>
      <c r="J911" s="229"/>
      <c r="K911" s="229"/>
      <c r="L911" s="234"/>
      <c r="M911" s="235"/>
      <c r="N911" s="236"/>
      <c r="O911" s="236"/>
      <c r="P911" s="236"/>
      <c r="Q911" s="236"/>
      <c r="R911" s="236"/>
      <c r="S911" s="236"/>
      <c r="T911" s="237"/>
      <c r="U911" s="11"/>
      <c r="V911" s="11"/>
      <c r="W911" s="11"/>
      <c r="X911" s="11"/>
      <c r="Y911" s="11"/>
      <c r="Z911" s="11"/>
      <c r="AA911" s="11"/>
      <c r="AB911" s="11"/>
      <c r="AC911" s="11"/>
      <c r="AD911" s="11"/>
      <c r="AE911" s="11"/>
      <c r="AT911" s="238" t="s">
        <v>199</v>
      </c>
      <c r="AU911" s="238" t="s">
        <v>85</v>
      </c>
      <c r="AV911" s="11" t="s">
        <v>85</v>
      </c>
      <c r="AW911" s="11" t="s">
        <v>32</v>
      </c>
      <c r="AX911" s="11" t="s">
        <v>76</v>
      </c>
      <c r="AY911" s="238" t="s">
        <v>195</v>
      </c>
    </row>
    <row r="912" s="15" customFormat="1">
      <c r="A912" s="15"/>
      <c r="B912" s="287"/>
      <c r="C912" s="288"/>
      <c r="D912" s="213" t="s">
        <v>199</v>
      </c>
      <c r="E912" s="289" t="s">
        <v>1</v>
      </c>
      <c r="F912" s="290" t="s">
        <v>1422</v>
      </c>
      <c r="G912" s="288"/>
      <c r="H912" s="291">
        <v>178.84299999999999</v>
      </c>
      <c r="I912" s="292"/>
      <c r="J912" s="288"/>
      <c r="K912" s="288"/>
      <c r="L912" s="293"/>
      <c r="M912" s="294"/>
      <c r="N912" s="295"/>
      <c r="O912" s="295"/>
      <c r="P912" s="295"/>
      <c r="Q912" s="295"/>
      <c r="R912" s="295"/>
      <c r="S912" s="295"/>
      <c r="T912" s="296"/>
      <c r="U912" s="15"/>
      <c r="V912" s="15"/>
      <c r="W912" s="15"/>
      <c r="X912" s="15"/>
      <c r="Y912" s="15"/>
      <c r="Z912" s="15"/>
      <c r="AA912" s="15"/>
      <c r="AB912" s="15"/>
      <c r="AC912" s="15"/>
      <c r="AD912" s="15"/>
      <c r="AE912" s="15"/>
      <c r="AT912" s="297" t="s">
        <v>199</v>
      </c>
      <c r="AU912" s="297" t="s">
        <v>85</v>
      </c>
      <c r="AV912" s="15" t="s">
        <v>234</v>
      </c>
      <c r="AW912" s="15" t="s">
        <v>32</v>
      </c>
      <c r="AX912" s="15" t="s">
        <v>83</v>
      </c>
      <c r="AY912" s="297" t="s">
        <v>195</v>
      </c>
    </row>
    <row r="913" s="13" customFormat="1" ht="22.8" customHeight="1">
      <c r="A913" s="13"/>
      <c r="B913" s="248"/>
      <c r="C913" s="249"/>
      <c r="D913" s="250" t="s">
        <v>75</v>
      </c>
      <c r="E913" s="285" t="s">
        <v>1995</v>
      </c>
      <c r="F913" s="285" t="s">
        <v>1996</v>
      </c>
      <c r="G913" s="249"/>
      <c r="H913" s="249"/>
      <c r="I913" s="252"/>
      <c r="J913" s="286">
        <f>BK913</f>
        <v>0</v>
      </c>
      <c r="K913" s="249"/>
      <c r="L913" s="254"/>
      <c r="M913" s="255"/>
      <c r="N913" s="256"/>
      <c r="O913" s="256"/>
      <c r="P913" s="257">
        <f>P914</f>
        <v>0</v>
      </c>
      <c r="Q913" s="256"/>
      <c r="R913" s="257">
        <f>R914</f>
        <v>0</v>
      </c>
      <c r="S913" s="256"/>
      <c r="T913" s="258">
        <f>T914</f>
        <v>0</v>
      </c>
      <c r="U913" s="13"/>
      <c r="V913" s="13"/>
      <c r="W913" s="13"/>
      <c r="X913" s="13"/>
      <c r="Y913" s="13"/>
      <c r="Z913" s="13"/>
      <c r="AA913" s="13"/>
      <c r="AB913" s="13"/>
      <c r="AC913" s="13"/>
      <c r="AD913" s="13"/>
      <c r="AE913" s="13"/>
      <c r="AR913" s="259" t="s">
        <v>83</v>
      </c>
      <c r="AT913" s="260" t="s">
        <v>75</v>
      </c>
      <c r="AU913" s="260" t="s">
        <v>83</v>
      </c>
      <c r="AY913" s="259" t="s">
        <v>195</v>
      </c>
      <c r="BK913" s="261">
        <f>BK914</f>
        <v>0</v>
      </c>
    </row>
    <row r="914" s="2" customFormat="1" ht="24.15" customHeight="1">
      <c r="A914" s="39"/>
      <c r="B914" s="40"/>
      <c r="C914" s="200" t="s">
        <v>647</v>
      </c>
      <c r="D914" s="200" t="s">
        <v>191</v>
      </c>
      <c r="E914" s="201" t="s">
        <v>1997</v>
      </c>
      <c r="F914" s="202" t="s">
        <v>1998</v>
      </c>
      <c r="G914" s="203" t="s">
        <v>1628</v>
      </c>
      <c r="H914" s="204">
        <v>92.828999999999994</v>
      </c>
      <c r="I914" s="205"/>
      <c r="J914" s="206">
        <f>ROUND(I914*H914,2)</f>
        <v>0</v>
      </c>
      <c r="K914" s="202" t="s">
        <v>1412</v>
      </c>
      <c r="L914" s="45"/>
      <c r="M914" s="207" t="s">
        <v>1</v>
      </c>
      <c r="N914" s="208" t="s">
        <v>41</v>
      </c>
      <c r="O914" s="92"/>
      <c r="P914" s="209">
        <f>O914*H914</f>
        <v>0</v>
      </c>
      <c r="Q914" s="209">
        <v>0</v>
      </c>
      <c r="R914" s="209">
        <f>Q914*H914</f>
        <v>0</v>
      </c>
      <c r="S914" s="209">
        <v>0</v>
      </c>
      <c r="T914" s="210">
        <f>S914*H914</f>
        <v>0</v>
      </c>
      <c r="U914" s="39"/>
      <c r="V914" s="39"/>
      <c r="W914" s="39"/>
      <c r="X914" s="39"/>
      <c r="Y914" s="39"/>
      <c r="Z914" s="39"/>
      <c r="AA914" s="39"/>
      <c r="AB914" s="39"/>
      <c r="AC914" s="39"/>
      <c r="AD914" s="39"/>
      <c r="AE914" s="39"/>
      <c r="AR914" s="211" t="s">
        <v>234</v>
      </c>
      <c r="AT914" s="211" t="s">
        <v>191</v>
      </c>
      <c r="AU914" s="211" t="s">
        <v>85</v>
      </c>
      <c r="AY914" s="18" t="s">
        <v>195</v>
      </c>
      <c r="BE914" s="212">
        <f>IF(N914="základní",J914,0)</f>
        <v>0</v>
      </c>
      <c r="BF914" s="212">
        <f>IF(N914="snížená",J914,0)</f>
        <v>0</v>
      </c>
      <c r="BG914" s="212">
        <f>IF(N914="zákl. přenesená",J914,0)</f>
        <v>0</v>
      </c>
      <c r="BH914" s="212">
        <f>IF(N914="sníž. přenesená",J914,0)</f>
        <v>0</v>
      </c>
      <c r="BI914" s="212">
        <f>IF(N914="nulová",J914,0)</f>
        <v>0</v>
      </c>
      <c r="BJ914" s="18" t="s">
        <v>83</v>
      </c>
      <c r="BK914" s="212">
        <f>ROUND(I914*H914,2)</f>
        <v>0</v>
      </c>
      <c r="BL914" s="18" t="s">
        <v>234</v>
      </c>
      <c r="BM914" s="211" t="s">
        <v>5081</v>
      </c>
    </row>
    <row r="915" s="13" customFormat="1" ht="25.92" customHeight="1">
      <c r="A915" s="13"/>
      <c r="B915" s="248"/>
      <c r="C915" s="249"/>
      <c r="D915" s="250" t="s">
        <v>75</v>
      </c>
      <c r="E915" s="251" t="s">
        <v>224</v>
      </c>
      <c r="F915" s="251" t="s">
        <v>3087</v>
      </c>
      <c r="G915" s="249"/>
      <c r="H915" s="249"/>
      <c r="I915" s="252"/>
      <c r="J915" s="253">
        <f>BK915</f>
        <v>0</v>
      </c>
      <c r="K915" s="249"/>
      <c r="L915" s="254"/>
      <c r="M915" s="255"/>
      <c r="N915" s="256"/>
      <c r="O915" s="256"/>
      <c r="P915" s="257">
        <f>P916</f>
        <v>0</v>
      </c>
      <c r="Q915" s="256"/>
      <c r="R915" s="257">
        <f>R916</f>
        <v>0.791265</v>
      </c>
      <c r="S915" s="256"/>
      <c r="T915" s="258">
        <f>T916</f>
        <v>0</v>
      </c>
      <c r="U915" s="13"/>
      <c r="V915" s="13"/>
      <c r="W915" s="13"/>
      <c r="X915" s="13"/>
      <c r="Y915" s="13"/>
      <c r="Z915" s="13"/>
      <c r="AA915" s="13"/>
      <c r="AB915" s="13"/>
      <c r="AC915" s="13"/>
      <c r="AD915" s="13"/>
      <c r="AE915" s="13"/>
      <c r="AR915" s="259" t="s">
        <v>229</v>
      </c>
      <c r="AT915" s="260" t="s">
        <v>75</v>
      </c>
      <c r="AU915" s="260" t="s">
        <v>76</v>
      </c>
      <c r="AY915" s="259" t="s">
        <v>195</v>
      </c>
      <c r="BK915" s="261">
        <f>BK916</f>
        <v>0</v>
      </c>
    </row>
    <row r="916" s="13" customFormat="1" ht="22.8" customHeight="1">
      <c r="A916" s="13"/>
      <c r="B916" s="248"/>
      <c r="C916" s="249"/>
      <c r="D916" s="250" t="s">
        <v>75</v>
      </c>
      <c r="E916" s="285" t="s">
        <v>3088</v>
      </c>
      <c r="F916" s="285" t="s">
        <v>3089</v>
      </c>
      <c r="G916" s="249"/>
      <c r="H916" s="249"/>
      <c r="I916" s="252"/>
      <c r="J916" s="286">
        <f>BK916</f>
        <v>0</v>
      </c>
      <c r="K916" s="249"/>
      <c r="L916" s="254"/>
      <c r="M916" s="255"/>
      <c r="N916" s="256"/>
      <c r="O916" s="256"/>
      <c r="P916" s="257">
        <f>SUM(P917:P926)</f>
        <v>0</v>
      </c>
      <c r="Q916" s="256"/>
      <c r="R916" s="257">
        <f>SUM(R917:R926)</f>
        <v>0.791265</v>
      </c>
      <c r="S916" s="256"/>
      <c r="T916" s="258">
        <f>SUM(T917:T926)</f>
        <v>0</v>
      </c>
      <c r="U916" s="13"/>
      <c r="V916" s="13"/>
      <c r="W916" s="13"/>
      <c r="X916" s="13"/>
      <c r="Y916" s="13"/>
      <c r="Z916" s="13"/>
      <c r="AA916" s="13"/>
      <c r="AB916" s="13"/>
      <c r="AC916" s="13"/>
      <c r="AD916" s="13"/>
      <c r="AE916" s="13"/>
      <c r="AR916" s="259" t="s">
        <v>229</v>
      </c>
      <c r="AT916" s="260" t="s">
        <v>75</v>
      </c>
      <c r="AU916" s="260" t="s">
        <v>83</v>
      </c>
      <c r="AY916" s="259" t="s">
        <v>195</v>
      </c>
      <c r="BK916" s="261">
        <f>SUM(BK917:BK926)</f>
        <v>0</v>
      </c>
    </row>
    <row r="917" s="2" customFormat="1" ht="21.75" customHeight="1">
      <c r="A917" s="39"/>
      <c r="B917" s="40"/>
      <c r="C917" s="200" t="s">
        <v>652</v>
      </c>
      <c r="D917" s="200" t="s">
        <v>191</v>
      </c>
      <c r="E917" s="201" t="s">
        <v>5082</v>
      </c>
      <c r="F917" s="202" t="s">
        <v>5083</v>
      </c>
      <c r="G917" s="203" t="s">
        <v>513</v>
      </c>
      <c r="H917" s="204">
        <v>17</v>
      </c>
      <c r="I917" s="205"/>
      <c r="J917" s="206">
        <f>ROUND(I917*H917,2)</f>
        <v>0</v>
      </c>
      <c r="K917" s="202" t="s">
        <v>1412</v>
      </c>
      <c r="L917" s="45"/>
      <c r="M917" s="207" t="s">
        <v>1</v>
      </c>
      <c r="N917" s="208" t="s">
        <v>41</v>
      </c>
      <c r="O917" s="92"/>
      <c r="P917" s="209">
        <f>O917*H917</f>
        <v>0</v>
      </c>
      <c r="Q917" s="209">
        <v>0.00496</v>
      </c>
      <c r="R917" s="209">
        <f>Q917*H917</f>
        <v>0.084320000000000006</v>
      </c>
      <c r="S917" s="209">
        <v>0</v>
      </c>
      <c r="T917" s="210">
        <f>S917*H917</f>
        <v>0</v>
      </c>
      <c r="U917" s="39"/>
      <c r="V917" s="39"/>
      <c r="W917" s="39"/>
      <c r="X917" s="39"/>
      <c r="Y917" s="39"/>
      <c r="Z917" s="39"/>
      <c r="AA917" s="39"/>
      <c r="AB917" s="39"/>
      <c r="AC917" s="39"/>
      <c r="AD917" s="39"/>
      <c r="AE917" s="39"/>
      <c r="AR917" s="211" t="s">
        <v>221</v>
      </c>
      <c r="AT917" s="211" t="s">
        <v>191</v>
      </c>
      <c r="AU917" s="211" t="s">
        <v>85</v>
      </c>
      <c r="AY917" s="18" t="s">
        <v>195</v>
      </c>
      <c r="BE917" s="212">
        <f>IF(N917="základní",J917,0)</f>
        <v>0</v>
      </c>
      <c r="BF917" s="212">
        <f>IF(N917="snížená",J917,0)</f>
        <v>0</v>
      </c>
      <c r="BG917" s="212">
        <f>IF(N917="zákl. přenesená",J917,0)</f>
        <v>0</v>
      </c>
      <c r="BH917" s="212">
        <f>IF(N917="sníž. přenesená",J917,0)</f>
        <v>0</v>
      </c>
      <c r="BI917" s="212">
        <f>IF(N917="nulová",J917,0)</f>
        <v>0</v>
      </c>
      <c r="BJ917" s="18" t="s">
        <v>83</v>
      </c>
      <c r="BK917" s="212">
        <f>ROUND(I917*H917,2)</f>
        <v>0</v>
      </c>
      <c r="BL917" s="18" t="s">
        <v>221</v>
      </c>
      <c r="BM917" s="211" t="s">
        <v>5084</v>
      </c>
    </row>
    <row r="918" s="10" customFormat="1">
      <c r="A918" s="10"/>
      <c r="B918" s="218"/>
      <c r="C918" s="219"/>
      <c r="D918" s="213" t="s">
        <v>199</v>
      </c>
      <c r="E918" s="220" t="s">
        <v>1</v>
      </c>
      <c r="F918" s="221" t="s">
        <v>4737</v>
      </c>
      <c r="G918" s="219"/>
      <c r="H918" s="220" t="s">
        <v>1</v>
      </c>
      <c r="I918" s="222"/>
      <c r="J918" s="219"/>
      <c r="K918" s="219"/>
      <c r="L918" s="223"/>
      <c r="M918" s="224"/>
      <c r="N918" s="225"/>
      <c r="O918" s="225"/>
      <c r="P918" s="225"/>
      <c r="Q918" s="225"/>
      <c r="R918" s="225"/>
      <c r="S918" s="225"/>
      <c r="T918" s="226"/>
      <c r="U918" s="10"/>
      <c r="V918" s="10"/>
      <c r="W918" s="10"/>
      <c r="X918" s="10"/>
      <c r="Y918" s="10"/>
      <c r="Z918" s="10"/>
      <c r="AA918" s="10"/>
      <c r="AB918" s="10"/>
      <c r="AC918" s="10"/>
      <c r="AD918" s="10"/>
      <c r="AE918" s="10"/>
      <c r="AT918" s="227" t="s">
        <v>199</v>
      </c>
      <c r="AU918" s="227" t="s">
        <v>85</v>
      </c>
      <c r="AV918" s="10" t="s">
        <v>83</v>
      </c>
      <c r="AW918" s="10" t="s">
        <v>32</v>
      </c>
      <c r="AX918" s="10" t="s">
        <v>76</v>
      </c>
      <c r="AY918" s="227" t="s">
        <v>195</v>
      </c>
    </row>
    <row r="919" s="10" customFormat="1">
      <c r="A919" s="10"/>
      <c r="B919" s="218"/>
      <c r="C919" s="219"/>
      <c r="D919" s="213" t="s">
        <v>199</v>
      </c>
      <c r="E919" s="220" t="s">
        <v>1</v>
      </c>
      <c r="F919" s="221" t="s">
        <v>5085</v>
      </c>
      <c r="G919" s="219"/>
      <c r="H919" s="220" t="s">
        <v>1</v>
      </c>
      <c r="I919" s="222"/>
      <c r="J919" s="219"/>
      <c r="K919" s="219"/>
      <c r="L919" s="223"/>
      <c r="M919" s="224"/>
      <c r="N919" s="225"/>
      <c r="O919" s="225"/>
      <c r="P919" s="225"/>
      <c r="Q919" s="225"/>
      <c r="R919" s="225"/>
      <c r="S919" s="225"/>
      <c r="T919" s="226"/>
      <c r="U919" s="10"/>
      <c r="V919" s="10"/>
      <c r="W919" s="10"/>
      <c r="X919" s="10"/>
      <c r="Y919" s="10"/>
      <c r="Z919" s="10"/>
      <c r="AA919" s="10"/>
      <c r="AB919" s="10"/>
      <c r="AC919" s="10"/>
      <c r="AD919" s="10"/>
      <c r="AE919" s="10"/>
      <c r="AT919" s="227" t="s">
        <v>199</v>
      </c>
      <c r="AU919" s="227" t="s">
        <v>85</v>
      </c>
      <c r="AV919" s="10" t="s">
        <v>83</v>
      </c>
      <c r="AW919" s="10" t="s">
        <v>32</v>
      </c>
      <c r="AX919" s="10" t="s">
        <v>76</v>
      </c>
      <c r="AY919" s="227" t="s">
        <v>195</v>
      </c>
    </row>
    <row r="920" s="11" customFormat="1">
      <c r="A920" s="11"/>
      <c r="B920" s="228"/>
      <c r="C920" s="229"/>
      <c r="D920" s="213" t="s">
        <v>199</v>
      </c>
      <c r="E920" s="230" t="s">
        <v>1</v>
      </c>
      <c r="F920" s="231" t="s">
        <v>4873</v>
      </c>
      <c r="G920" s="229"/>
      <c r="H920" s="232">
        <v>17</v>
      </c>
      <c r="I920" s="233"/>
      <c r="J920" s="229"/>
      <c r="K920" s="229"/>
      <c r="L920" s="234"/>
      <c r="M920" s="235"/>
      <c r="N920" s="236"/>
      <c r="O920" s="236"/>
      <c r="P920" s="236"/>
      <c r="Q920" s="236"/>
      <c r="R920" s="236"/>
      <c r="S920" s="236"/>
      <c r="T920" s="237"/>
      <c r="U920" s="11"/>
      <c r="V920" s="11"/>
      <c r="W920" s="11"/>
      <c r="X920" s="11"/>
      <c r="Y920" s="11"/>
      <c r="Z920" s="11"/>
      <c r="AA920" s="11"/>
      <c r="AB920" s="11"/>
      <c r="AC920" s="11"/>
      <c r="AD920" s="11"/>
      <c r="AE920" s="11"/>
      <c r="AT920" s="238" t="s">
        <v>199</v>
      </c>
      <c r="AU920" s="238" t="s">
        <v>85</v>
      </c>
      <c r="AV920" s="11" t="s">
        <v>85</v>
      </c>
      <c r="AW920" s="11" t="s">
        <v>32</v>
      </c>
      <c r="AX920" s="11" t="s">
        <v>83</v>
      </c>
      <c r="AY920" s="238" t="s">
        <v>195</v>
      </c>
    </row>
    <row r="921" s="2" customFormat="1" ht="21.75" customHeight="1">
      <c r="A921" s="39"/>
      <c r="B921" s="40"/>
      <c r="C921" s="200" t="s">
        <v>657</v>
      </c>
      <c r="D921" s="200" t="s">
        <v>191</v>
      </c>
      <c r="E921" s="201" t="s">
        <v>5086</v>
      </c>
      <c r="F921" s="202" t="s">
        <v>5087</v>
      </c>
      <c r="G921" s="203" t="s">
        <v>513</v>
      </c>
      <c r="H921" s="204">
        <v>17</v>
      </c>
      <c r="I921" s="205"/>
      <c r="J921" s="206">
        <f>ROUND(I921*H921,2)</f>
        <v>0</v>
      </c>
      <c r="K921" s="202" t="s">
        <v>1412</v>
      </c>
      <c r="L921" s="45"/>
      <c r="M921" s="207" t="s">
        <v>1</v>
      </c>
      <c r="N921" s="208" t="s">
        <v>41</v>
      </c>
      <c r="O921" s="92"/>
      <c r="P921" s="209">
        <f>O921*H921</f>
        <v>0</v>
      </c>
      <c r="Q921" s="209">
        <v>0.0052300000000000003</v>
      </c>
      <c r="R921" s="209">
        <f>Q921*H921</f>
        <v>0.088910000000000003</v>
      </c>
      <c r="S921" s="209">
        <v>0</v>
      </c>
      <c r="T921" s="210">
        <f>S921*H921</f>
        <v>0</v>
      </c>
      <c r="U921" s="39"/>
      <c r="V921" s="39"/>
      <c r="W921" s="39"/>
      <c r="X921" s="39"/>
      <c r="Y921" s="39"/>
      <c r="Z921" s="39"/>
      <c r="AA921" s="39"/>
      <c r="AB921" s="39"/>
      <c r="AC921" s="39"/>
      <c r="AD921" s="39"/>
      <c r="AE921" s="39"/>
      <c r="AR921" s="211" t="s">
        <v>221</v>
      </c>
      <c r="AT921" s="211" t="s">
        <v>191</v>
      </c>
      <c r="AU921" s="211" t="s">
        <v>85</v>
      </c>
      <c r="AY921" s="18" t="s">
        <v>195</v>
      </c>
      <c r="BE921" s="212">
        <f>IF(N921="základní",J921,0)</f>
        <v>0</v>
      </c>
      <c r="BF921" s="212">
        <f>IF(N921="snížená",J921,0)</f>
        <v>0</v>
      </c>
      <c r="BG921" s="212">
        <f>IF(N921="zákl. přenesená",J921,0)</f>
        <v>0</v>
      </c>
      <c r="BH921" s="212">
        <f>IF(N921="sníž. přenesená",J921,0)</f>
        <v>0</v>
      </c>
      <c r="BI921" s="212">
        <f>IF(N921="nulová",J921,0)</f>
        <v>0</v>
      </c>
      <c r="BJ921" s="18" t="s">
        <v>83</v>
      </c>
      <c r="BK921" s="212">
        <f>ROUND(I921*H921,2)</f>
        <v>0</v>
      </c>
      <c r="BL921" s="18" t="s">
        <v>221</v>
      </c>
      <c r="BM921" s="211" t="s">
        <v>5088</v>
      </c>
    </row>
    <row r="922" s="10" customFormat="1">
      <c r="A922" s="10"/>
      <c r="B922" s="218"/>
      <c r="C922" s="219"/>
      <c r="D922" s="213" t="s">
        <v>199</v>
      </c>
      <c r="E922" s="220" t="s">
        <v>1</v>
      </c>
      <c r="F922" s="221" t="s">
        <v>4737</v>
      </c>
      <c r="G922" s="219"/>
      <c r="H922" s="220" t="s">
        <v>1</v>
      </c>
      <c r="I922" s="222"/>
      <c r="J922" s="219"/>
      <c r="K922" s="219"/>
      <c r="L922" s="223"/>
      <c r="M922" s="224"/>
      <c r="N922" s="225"/>
      <c r="O922" s="225"/>
      <c r="P922" s="225"/>
      <c r="Q922" s="225"/>
      <c r="R922" s="225"/>
      <c r="S922" s="225"/>
      <c r="T922" s="226"/>
      <c r="U922" s="10"/>
      <c r="V922" s="10"/>
      <c r="W922" s="10"/>
      <c r="X922" s="10"/>
      <c r="Y922" s="10"/>
      <c r="Z922" s="10"/>
      <c r="AA922" s="10"/>
      <c r="AB922" s="10"/>
      <c r="AC922" s="10"/>
      <c r="AD922" s="10"/>
      <c r="AE922" s="10"/>
      <c r="AT922" s="227" t="s">
        <v>199</v>
      </c>
      <c r="AU922" s="227" t="s">
        <v>85</v>
      </c>
      <c r="AV922" s="10" t="s">
        <v>83</v>
      </c>
      <c r="AW922" s="10" t="s">
        <v>32</v>
      </c>
      <c r="AX922" s="10" t="s">
        <v>76</v>
      </c>
      <c r="AY922" s="227" t="s">
        <v>195</v>
      </c>
    </row>
    <row r="923" s="10" customFormat="1">
      <c r="A923" s="10"/>
      <c r="B923" s="218"/>
      <c r="C923" s="219"/>
      <c r="D923" s="213" t="s">
        <v>199</v>
      </c>
      <c r="E923" s="220" t="s">
        <v>1</v>
      </c>
      <c r="F923" s="221" t="s">
        <v>5089</v>
      </c>
      <c r="G923" s="219"/>
      <c r="H923" s="220" t="s">
        <v>1</v>
      </c>
      <c r="I923" s="222"/>
      <c r="J923" s="219"/>
      <c r="K923" s="219"/>
      <c r="L923" s="223"/>
      <c r="M923" s="224"/>
      <c r="N923" s="225"/>
      <c r="O923" s="225"/>
      <c r="P923" s="225"/>
      <c r="Q923" s="225"/>
      <c r="R923" s="225"/>
      <c r="S923" s="225"/>
      <c r="T923" s="226"/>
      <c r="U923" s="10"/>
      <c r="V923" s="10"/>
      <c r="W923" s="10"/>
      <c r="X923" s="10"/>
      <c r="Y923" s="10"/>
      <c r="Z923" s="10"/>
      <c r="AA923" s="10"/>
      <c r="AB923" s="10"/>
      <c r="AC923" s="10"/>
      <c r="AD923" s="10"/>
      <c r="AE923" s="10"/>
      <c r="AT923" s="227" t="s">
        <v>199</v>
      </c>
      <c r="AU923" s="227" t="s">
        <v>85</v>
      </c>
      <c r="AV923" s="10" t="s">
        <v>83</v>
      </c>
      <c r="AW923" s="10" t="s">
        <v>32</v>
      </c>
      <c r="AX923" s="10" t="s">
        <v>76</v>
      </c>
      <c r="AY923" s="227" t="s">
        <v>195</v>
      </c>
    </row>
    <row r="924" s="11" customFormat="1">
      <c r="A924" s="11"/>
      <c r="B924" s="228"/>
      <c r="C924" s="229"/>
      <c r="D924" s="213" t="s">
        <v>199</v>
      </c>
      <c r="E924" s="230" t="s">
        <v>1</v>
      </c>
      <c r="F924" s="231" t="s">
        <v>4873</v>
      </c>
      <c r="G924" s="229"/>
      <c r="H924" s="232">
        <v>17</v>
      </c>
      <c r="I924" s="233"/>
      <c r="J924" s="229"/>
      <c r="K924" s="229"/>
      <c r="L924" s="234"/>
      <c r="M924" s="235"/>
      <c r="N924" s="236"/>
      <c r="O924" s="236"/>
      <c r="P924" s="236"/>
      <c r="Q924" s="236"/>
      <c r="R924" s="236"/>
      <c r="S924" s="236"/>
      <c r="T924" s="237"/>
      <c r="U924" s="11"/>
      <c r="V924" s="11"/>
      <c r="W924" s="11"/>
      <c r="X924" s="11"/>
      <c r="Y924" s="11"/>
      <c r="Z924" s="11"/>
      <c r="AA924" s="11"/>
      <c r="AB924" s="11"/>
      <c r="AC924" s="11"/>
      <c r="AD924" s="11"/>
      <c r="AE924" s="11"/>
      <c r="AT924" s="238" t="s">
        <v>199</v>
      </c>
      <c r="AU924" s="238" t="s">
        <v>85</v>
      </c>
      <c r="AV924" s="11" t="s">
        <v>85</v>
      </c>
      <c r="AW924" s="11" t="s">
        <v>32</v>
      </c>
      <c r="AX924" s="11" t="s">
        <v>83</v>
      </c>
      <c r="AY924" s="238" t="s">
        <v>195</v>
      </c>
    </row>
    <row r="925" s="2" customFormat="1" ht="24.15" customHeight="1">
      <c r="A925" s="39"/>
      <c r="B925" s="40"/>
      <c r="C925" s="262" t="s">
        <v>662</v>
      </c>
      <c r="D925" s="262" t="s">
        <v>224</v>
      </c>
      <c r="E925" s="263" t="s">
        <v>5090</v>
      </c>
      <c r="F925" s="264" t="s">
        <v>5091</v>
      </c>
      <c r="G925" s="265" t="s">
        <v>513</v>
      </c>
      <c r="H925" s="266">
        <v>18.699999999999999</v>
      </c>
      <c r="I925" s="267"/>
      <c r="J925" s="268">
        <f>ROUND(I925*H925,2)</f>
        <v>0</v>
      </c>
      <c r="K925" s="264" t="s">
        <v>1412</v>
      </c>
      <c r="L925" s="269"/>
      <c r="M925" s="270" t="s">
        <v>1</v>
      </c>
      <c r="N925" s="271" t="s">
        <v>41</v>
      </c>
      <c r="O925" s="92"/>
      <c r="P925" s="209">
        <f>O925*H925</f>
        <v>0</v>
      </c>
      <c r="Q925" s="209">
        <v>0.033050000000000003</v>
      </c>
      <c r="R925" s="209">
        <f>Q925*H925</f>
        <v>0.618035</v>
      </c>
      <c r="S925" s="209">
        <v>0</v>
      </c>
      <c r="T925" s="210">
        <f>S925*H925</f>
        <v>0</v>
      </c>
      <c r="U925" s="39"/>
      <c r="V925" s="39"/>
      <c r="W925" s="39"/>
      <c r="X925" s="39"/>
      <c r="Y925" s="39"/>
      <c r="Z925" s="39"/>
      <c r="AA925" s="39"/>
      <c r="AB925" s="39"/>
      <c r="AC925" s="39"/>
      <c r="AD925" s="39"/>
      <c r="AE925" s="39"/>
      <c r="AR925" s="211" t="s">
        <v>1003</v>
      </c>
      <c r="AT925" s="211" t="s">
        <v>224</v>
      </c>
      <c r="AU925" s="211" t="s">
        <v>85</v>
      </c>
      <c r="AY925" s="18" t="s">
        <v>195</v>
      </c>
      <c r="BE925" s="212">
        <f>IF(N925="základní",J925,0)</f>
        <v>0</v>
      </c>
      <c r="BF925" s="212">
        <f>IF(N925="snížená",J925,0)</f>
        <v>0</v>
      </c>
      <c r="BG925" s="212">
        <f>IF(N925="zákl. přenesená",J925,0)</f>
        <v>0</v>
      </c>
      <c r="BH925" s="212">
        <f>IF(N925="sníž. přenesená",J925,0)</f>
        <v>0</v>
      </c>
      <c r="BI925" s="212">
        <f>IF(N925="nulová",J925,0)</f>
        <v>0</v>
      </c>
      <c r="BJ925" s="18" t="s">
        <v>83</v>
      </c>
      <c r="BK925" s="212">
        <f>ROUND(I925*H925,2)</f>
        <v>0</v>
      </c>
      <c r="BL925" s="18" t="s">
        <v>1003</v>
      </c>
      <c r="BM925" s="211" t="s">
        <v>5092</v>
      </c>
    </row>
    <row r="926" s="11" customFormat="1">
      <c r="A926" s="11"/>
      <c r="B926" s="228"/>
      <c r="C926" s="229"/>
      <c r="D926" s="213" t="s">
        <v>199</v>
      </c>
      <c r="E926" s="229"/>
      <c r="F926" s="231" t="s">
        <v>4877</v>
      </c>
      <c r="G926" s="229"/>
      <c r="H926" s="232">
        <v>18.699999999999999</v>
      </c>
      <c r="I926" s="233"/>
      <c r="J926" s="229"/>
      <c r="K926" s="229"/>
      <c r="L926" s="234"/>
      <c r="M926" s="239"/>
      <c r="N926" s="240"/>
      <c r="O926" s="240"/>
      <c r="P926" s="240"/>
      <c r="Q926" s="240"/>
      <c r="R926" s="240"/>
      <c r="S926" s="240"/>
      <c r="T926" s="241"/>
      <c r="U926" s="11"/>
      <c r="V926" s="11"/>
      <c r="W926" s="11"/>
      <c r="X926" s="11"/>
      <c r="Y926" s="11"/>
      <c r="Z926" s="11"/>
      <c r="AA926" s="11"/>
      <c r="AB926" s="11"/>
      <c r="AC926" s="11"/>
      <c r="AD926" s="11"/>
      <c r="AE926" s="11"/>
      <c r="AT926" s="238" t="s">
        <v>199</v>
      </c>
      <c r="AU926" s="238" t="s">
        <v>85</v>
      </c>
      <c r="AV926" s="11" t="s">
        <v>85</v>
      </c>
      <c r="AW926" s="11" t="s">
        <v>4</v>
      </c>
      <c r="AX926" s="11" t="s">
        <v>83</v>
      </c>
      <c r="AY926" s="238" t="s">
        <v>195</v>
      </c>
    </row>
    <row r="927" s="2" customFormat="1" ht="6.96" customHeight="1">
      <c r="A927" s="39"/>
      <c r="B927" s="67"/>
      <c r="C927" s="68"/>
      <c r="D927" s="68"/>
      <c r="E927" s="68"/>
      <c r="F927" s="68"/>
      <c r="G927" s="68"/>
      <c r="H927" s="68"/>
      <c r="I927" s="68"/>
      <c r="J927" s="68"/>
      <c r="K927" s="68"/>
      <c r="L927" s="45"/>
      <c r="M927" s="39"/>
      <c r="O927" s="39"/>
      <c r="P927" s="39"/>
      <c r="Q927" s="39"/>
      <c r="R927" s="39"/>
      <c r="S927" s="39"/>
      <c r="T927" s="39"/>
      <c r="U927" s="39"/>
      <c r="V927" s="39"/>
      <c r="W927" s="39"/>
      <c r="X927" s="39"/>
      <c r="Y927" s="39"/>
      <c r="Z927" s="39"/>
      <c r="AA927" s="39"/>
      <c r="AB927" s="39"/>
      <c r="AC927" s="39"/>
      <c r="AD927" s="39"/>
      <c r="AE927" s="39"/>
    </row>
  </sheetData>
  <sheetProtection sheet="1" autoFilter="0" formatColumns="0" formatRows="0" objects="1" scenarios="1" spinCount="100000" saltValue="rXExw+fQhpdvvkztPwg49rppNEpp6zNyqCSeIFc9PfQvySUcMHAOzHHRL5rxtQjl1z2GIvhYcvWq09oTU25WVg==" hashValue="QGP8dRekXSIAT/083vmyo75vcdb3BwC3Zq3dcSfsYUwI484Y8WTkxvgR4myO6b4H6jOOxAZTjtd2Bce/+4aGMw==" algorithmName="SHA-512" password="C71F"/>
  <autoFilter ref="C130:K926"/>
  <mergeCells count="12">
    <mergeCell ref="E7:H7"/>
    <mergeCell ref="E9:H9"/>
    <mergeCell ref="E11:H11"/>
    <mergeCell ref="E20:H20"/>
    <mergeCell ref="E29:H29"/>
    <mergeCell ref="E85:H85"/>
    <mergeCell ref="E87:H87"/>
    <mergeCell ref="E89:H89"/>
    <mergeCell ref="E119:H119"/>
    <mergeCell ref="E121:H121"/>
    <mergeCell ref="E123:H123"/>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146</v>
      </c>
    </row>
    <row r="3" s="1" customFormat="1" ht="6.96" customHeight="1">
      <c r="B3" s="147"/>
      <c r="C3" s="148"/>
      <c r="D3" s="148"/>
      <c r="E3" s="148"/>
      <c r="F3" s="148"/>
      <c r="G3" s="148"/>
      <c r="H3" s="148"/>
      <c r="I3" s="148"/>
      <c r="J3" s="148"/>
      <c r="K3" s="148"/>
      <c r="L3" s="21"/>
      <c r="AT3" s="18" t="s">
        <v>85</v>
      </c>
    </row>
    <row r="4" s="1" customFormat="1" ht="24.96" customHeight="1">
      <c r="B4" s="21"/>
      <c r="D4" s="149" t="s">
        <v>168</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SPLAŠKOVÁ KANALIZACE ÚSTÍ NAD ORLICÍ ČERNOVÍR</v>
      </c>
      <c r="F7" s="151"/>
      <c r="G7" s="151"/>
      <c r="H7" s="151"/>
      <c r="L7" s="21"/>
    </row>
    <row r="8" s="1" customFormat="1" ht="12" customHeight="1">
      <c r="B8" s="21"/>
      <c r="D8" s="151" t="s">
        <v>169</v>
      </c>
      <c r="L8" s="21"/>
    </row>
    <row r="9" s="2" customFormat="1" ht="16.5" customHeight="1">
      <c r="A9" s="39"/>
      <c r="B9" s="45"/>
      <c r="C9" s="39"/>
      <c r="D9" s="39"/>
      <c r="E9" s="152" t="s">
        <v>4734</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1" t="s">
        <v>171</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3" t="s">
        <v>5093</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1" t="s">
        <v>18</v>
      </c>
      <c r="E13" s="39"/>
      <c r="F13" s="142" t="s">
        <v>134</v>
      </c>
      <c r="G13" s="39"/>
      <c r="H13" s="39"/>
      <c r="I13" s="151"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1" t="s">
        <v>20</v>
      </c>
      <c r="E14" s="39"/>
      <c r="F14" s="142" t="s">
        <v>21</v>
      </c>
      <c r="G14" s="39"/>
      <c r="H14" s="39"/>
      <c r="I14" s="151" t="s">
        <v>22</v>
      </c>
      <c r="J14" s="154" t="str">
        <f>'Rekapitulace stavby'!AN8</f>
        <v>18. 10. 2021</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1" t="s">
        <v>24</v>
      </c>
      <c r="E16" s="39"/>
      <c r="F16" s="39"/>
      <c r="G16" s="39"/>
      <c r="H16" s="39"/>
      <c r="I16" s="151" t="s">
        <v>25</v>
      </c>
      <c r="J16" s="142" t="s">
        <v>1</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3927</v>
      </c>
      <c r="F17" s="39"/>
      <c r="G17" s="39"/>
      <c r="H17" s="39"/>
      <c r="I17" s="151" t="s">
        <v>27</v>
      </c>
      <c r="J17" s="142" t="s">
        <v>1</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1" t="s">
        <v>28</v>
      </c>
      <c r="E19" s="39"/>
      <c r="F19" s="39"/>
      <c r="G19" s="39"/>
      <c r="H19" s="39"/>
      <c r="I19" s="151"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1" t="s">
        <v>27</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1" t="s">
        <v>30</v>
      </c>
      <c r="E22" s="39"/>
      <c r="F22" s="39"/>
      <c r="G22" s="39"/>
      <c r="H22" s="39"/>
      <c r="I22" s="151" t="s">
        <v>25</v>
      </c>
      <c r="J22" s="142" t="s">
        <v>3928</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3929</v>
      </c>
      <c r="F23" s="39"/>
      <c r="G23" s="39"/>
      <c r="H23" s="39"/>
      <c r="I23" s="151" t="s">
        <v>27</v>
      </c>
      <c r="J23" s="142" t="s">
        <v>1</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1" t="s">
        <v>33</v>
      </c>
      <c r="E25" s="39"/>
      <c r="F25" s="39"/>
      <c r="G25" s="39"/>
      <c r="H25" s="39"/>
      <c r="I25" s="151" t="s">
        <v>25</v>
      </c>
      <c r="J25" s="142" t="s">
        <v>3930</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
        <v>3931</v>
      </c>
      <c r="F26" s="39"/>
      <c r="G26" s="39"/>
      <c r="H26" s="39"/>
      <c r="I26" s="151" t="s">
        <v>27</v>
      </c>
      <c r="J26" s="142" t="s">
        <v>1</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1" t="s">
        <v>35</v>
      </c>
      <c r="E28" s="39"/>
      <c r="F28" s="39"/>
      <c r="G28" s="39"/>
      <c r="H28" s="39"/>
      <c r="I28" s="39"/>
      <c r="J28" s="39"/>
      <c r="K28" s="39"/>
      <c r="L28" s="64"/>
      <c r="S28" s="39"/>
      <c r="T28" s="39"/>
      <c r="U28" s="39"/>
      <c r="V28" s="39"/>
      <c r="W28" s="39"/>
      <c r="X28" s="39"/>
      <c r="Y28" s="39"/>
      <c r="Z28" s="39"/>
      <c r="AA28" s="39"/>
      <c r="AB28" s="39"/>
      <c r="AC28" s="39"/>
      <c r="AD28" s="39"/>
      <c r="AE28" s="39"/>
    </row>
    <row r="29" s="8" customFormat="1" ht="16.5" customHeight="1">
      <c r="A29" s="155"/>
      <c r="B29" s="156"/>
      <c r="C29" s="155"/>
      <c r="D29" s="155"/>
      <c r="E29" s="157" t="s">
        <v>1</v>
      </c>
      <c r="F29" s="157"/>
      <c r="G29" s="157"/>
      <c r="H29" s="157"/>
      <c r="I29" s="155"/>
      <c r="J29" s="155"/>
      <c r="K29" s="155"/>
      <c r="L29" s="158"/>
      <c r="S29" s="155"/>
      <c r="T29" s="155"/>
      <c r="U29" s="155"/>
      <c r="V29" s="155"/>
      <c r="W29" s="155"/>
      <c r="X29" s="155"/>
      <c r="Y29" s="155"/>
      <c r="Z29" s="155"/>
      <c r="AA29" s="155"/>
      <c r="AB29" s="155"/>
      <c r="AC29" s="155"/>
      <c r="AD29" s="155"/>
      <c r="AE29" s="155"/>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25.44" customHeight="1">
      <c r="A32" s="39"/>
      <c r="B32" s="45"/>
      <c r="C32" s="39"/>
      <c r="D32" s="160" t="s">
        <v>36</v>
      </c>
      <c r="E32" s="39"/>
      <c r="F32" s="39"/>
      <c r="G32" s="39"/>
      <c r="H32" s="39"/>
      <c r="I32" s="39"/>
      <c r="J32" s="161">
        <f>ROUND(J128, 2)</f>
        <v>0</v>
      </c>
      <c r="K32" s="39"/>
      <c r="L32" s="64"/>
      <c r="S32" s="39"/>
      <c r="T32" s="39"/>
      <c r="U32" s="39"/>
      <c r="V32" s="39"/>
      <c r="W32" s="39"/>
      <c r="X32" s="39"/>
      <c r="Y32" s="39"/>
      <c r="Z32" s="39"/>
      <c r="AA32" s="39"/>
      <c r="AB32" s="39"/>
      <c r="AC32" s="39"/>
      <c r="AD32" s="39"/>
      <c r="AE32" s="39"/>
    </row>
    <row r="33" s="2" customFormat="1" ht="6.96" customHeight="1">
      <c r="A33" s="39"/>
      <c r="B33" s="45"/>
      <c r="C33" s="39"/>
      <c r="D33" s="159"/>
      <c r="E33" s="159"/>
      <c r="F33" s="159"/>
      <c r="G33" s="159"/>
      <c r="H33" s="159"/>
      <c r="I33" s="159"/>
      <c r="J33" s="159"/>
      <c r="K33" s="159"/>
      <c r="L33" s="64"/>
      <c r="S33" s="39"/>
      <c r="T33" s="39"/>
      <c r="U33" s="39"/>
      <c r="V33" s="39"/>
      <c r="W33" s="39"/>
      <c r="X33" s="39"/>
      <c r="Y33" s="39"/>
      <c r="Z33" s="39"/>
      <c r="AA33" s="39"/>
      <c r="AB33" s="39"/>
      <c r="AC33" s="39"/>
      <c r="AD33" s="39"/>
      <c r="AE33" s="39"/>
    </row>
    <row r="34" s="2" customFormat="1" ht="14.4" customHeight="1">
      <c r="A34" s="39"/>
      <c r="B34" s="45"/>
      <c r="C34" s="39"/>
      <c r="D34" s="39"/>
      <c r="E34" s="39"/>
      <c r="F34" s="162" t="s">
        <v>38</v>
      </c>
      <c r="G34" s="39"/>
      <c r="H34" s="39"/>
      <c r="I34" s="162" t="s">
        <v>37</v>
      </c>
      <c r="J34" s="162" t="s">
        <v>39</v>
      </c>
      <c r="K34" s="39"/>
      <c r="L34" s="64"/>
      <c r="S34" s="39"/>
      <c r="T34" s="39"/>
      <c r="U34" s="39"/>
      <c r="V34" s="39"/>
      <c r="W34" s="39"/>
      <c r="X34" s="39"/>
      <c r="Y34" s="39"/>
      <c r="Z34" s="39"/>
      <c r="AA34" s="39"/>
      <c r="AB34" s="39"/>
      <c r="AC34" s="39"/>
      <c r="AD34" s="39"/>
      <c r="AE34" s="39"/>
    </row>
    <row r="35" s="2" customFormat="1" ht="14.4" customHeight="1">
      <c r="A35" s="39"/>
      <c r="B35" s="45"/>
      <c r="C35" s="39"/>
      <c r="D35" s="163" t="s">
        <v>40</v>
      </c>
      <c r="E35" s="151" t="s">
        <v>41</v>
      </c>
      <c r="F35" s="164">
        <f>ROUND((SUM(BE128:BE503)),  2)</f>
        <v>0</v>
      </c>
      <c r="G35" s="39"/>
      <c r="H35" s="39"/>
      <c r="I35" s="165">
        <v>0.20999999999999999</v>
      </c>
      <c r="J35" s="164">
        <f>ROUND(((SUM(BE128:BE503))*I35),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1" t="s">
        <v>42</v>
      </c>
      <c r="F36" s="164">
        <f>ROUND((SUM(BF128:BF503)),  2)</f>
        <v>0</v>
      </c>
      <c r="G36" s="39"/>
      <c r="H36" s="39"/>
      <c r="I36" s="165">
        <v>0.14999999999999999</v>
      </c>
      <c r="J36" s="164">
        <f>ROUND(((SUM(BF128:BF503))*I36),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43</v>
      </c>
      <c r="F37" s="164">
        <f>ROUND((SUM(BG128:BG503)),  2)</f>
        <v>0</v>
      </c>
      <c r="G37" s="39"/>
      <c r="H37" s="39"/>
      <c r="I37" s="165">
        <v>0.20999999999999999</v>
      </c>
      <c r="J37" s="164">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1" t="s">
        <v>44</v>
      </c>
      <c r="F38" s="164">
        <f>ROUND((SUM(BH128:BH503)),  2)</f>
        <v>0</v>
      </c>
      <c r="G38" s="39"/>
      <c r="H38" s="39"/>
      <c r="I38" s="165">
        <v>0.14999999999999999</v>
      </c>
      <c r="J38" s="164">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1" t="s">
        <v>45</v>
      </c>
      <c r="F39" s="164">
        <f>ROUND((SUM(BI128:BI503)),  2)</f>
        <v>0</v>
      </c>
      <c r="G39" s="39"/>
      <c r="H39" s="39"/>
      <c r="I39" s="165">
        <v>0</v>
      </c>
      <c r="J39" s="164">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6"/>
      <c r="D41" s="167" t="s">
        <v>46</v>
      </c>
      <c r="E41" s="168"/>
      <c r="F41" s="168"/>
      <c r="G41" s="169" t="s">
        <v>47</v>
      </c>
      <c r="H41" s="170" t="s">
        <v>48</v>
      </c>
      <c r="I41" s="168"/>
      <c r="J41" s="171">
        <f>SUM(J32:J39)</f>
        <v>0</v>
      </c>
      <c r="K41" s="172"/>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49</v>
      </c>
      <c r="E50" s="174"/>
      <c r="F50" s="174"/>
      <c r="G50" s="173" t="s">
        <v>50</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51</v>
      </c>
      <c r="E61" s="176"/>
      <c r="F61" s="177" t="s">
        <v>52</v>
      </c>
      <c r="G61" s="175" t="s">
        <v>51</v>
      </c>
      <c r="H61" s="176"/>
      <c r="I61" s="176"/>
      <c r="J61" s="178" t="s">
        <v>52</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53</v>
      </c>
      <c r="E65" s="179"/>
      <c r="F65" s="179"/>
      <c r="G65" s="173" t="s">
        <v>54</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51</v>
      </c>
      <c r="E76" s="176"/>
      <c r="F76" s="177" t="s">
        <v>52</v>
      </c>
      <c r="G76" s="175" t="s">
        <v>51</v>
      </c>
      <c r="H76" s="176"/>
      <c r="I76" s="176"/>
      <c r="J76" s="178" t="s">
        <v>52</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173</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SPLAŠKOVÁ KANALIZACE ÚSTÍ NAD ORLICÍ ČERNOVÍR</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169</v>
      </c>
      <c r="D86" s="23"/>
      <c r="E86" s="23"/>
      <c r="F86" s="23"/>
      <c r="G86" s="23"/>
      <c r="H86" s="23"/>
      <c r="I86" s="23"/>
      <c r="J86" s="23"/>
      <c r="K86" s="23"/>
      <c r="L86" s="21"/>
    </row>
    <row r="87" s="2" customFormat="1" ht="16.5" customHeight="1">
      <c r="A87" s="39"/>
      <c r="B87" s="40"/>
      <c r="C87" s="41"/>
      <c r="D87" s="41"/>
      <c r="E87" s="184" t="s">
        <v>4734</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171</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SO 04.2 - ČS3, ČS4, ČS5 Oldřichovice</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Černovír</v>
      </c>
      <c r="G91" s="41"/>
      <c r="H91" s="41"/>
      <c r="I91" s="33" t="s">
        <v>22</v>
      </c>
      <c r="J91" s="80" t="str">
        <f>IF(J14="","",J14)</f>
        <v>18. 10. 2021</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25.65" customHeight="1">
      <c r="A93" s="39"/>
      <c r="B93" s="40"/>
      <c r="C93" s="33" t="s">
        <v>24</v>
      </c>
      <c r="D93" s="41"/>
      <c r="E93" s="41"/>
      <c r="F93" s="28" t="str">
        <f>E17</f>
        <v>TEPVOS, s.r.o.</v>
      </c>
      <c r="G93" s="41"/>
      <c r="H93" s="41"/>
      <c r="I93" s="33" t="s">
        <v>30</v>
      </c>
      <c r="J93" s="37" t="str">
        <f>E23</f>
        <v>AQUA PROCON, s.r.o., divize Praha</v>
      </c>
      <c r="K93" s="41"/>
      <c r="L93" s="64"/>
      <c r="S93" s="39"/>
      <c r="T93" s="39"/>
      <c r="U93" s="39"/>
      <c r="V93" s="39"/>
      <c r="W93" s="39"/>
      <c r="X93" s="39"/>
      <c r="Y93" s="39"/>
      <c r="Z93" s="39"/>
      <c r="AA93" s="39"/>
      <c r="AB93" s="39"/>
      <c r="AC93" s="39"/>
      <c r="AD93" s="39"/>
      <c r="AE93" s="39"/>
    </row>
    <row r="94" s="2" customFormat="1" ht="15.15" customHeight="1">
      <c r="A94" s="39"/>
      <c r="B94" s="40"/>
      <c r="C94" s="33" t="s">
        <v>28</v>
      </c>
      <c r="D94" s="41"/>
      <c r="E94" s="41"/>
      <c r="F94" s="28" t="str">
        <f>IF(E20="","",E20)</f>
        <v>Vyplň údaj</v>
      </c>
      <c r="G94" s="41"/>
      <c r="H94" s="41"/>
      <c r="I94" s="33" t="s">
        <v>33</v>
      </c>
      <c r="J94" s="37" t="str">
        <f>E26</f>
        <v>Ing. Zdeňka Průšková</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5" t="s">
        <v>174</v>
      </c>
      <c r="D96" s="186"/>
      <c r="E96" s="186"/>
      <c r="F96" s="186"/>
      <c r="G96" s="186"/>
      <c r="H96" s="186"/>
      <c r="I96" s="186"/>
      <c r="J96" s="187" t="s">
        <v>175</v>
      </c>
      <c r="K96" s="186"/>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8" t="s">
        <v>176</v>
      </c>
      <c r="D98" s="41"/>
      <c r="E98" s="41"/>
      <c r="F98" s="41"/>
      <c r="G98" s="41"/>
      <c r="H98" s="41"/>
      <c r="I98" s="41"/>
      <c r="J98" s="111">
        <f>J128</f>
        <v>0</v>
      </c>
      <c r="K98" s="41"/>
      <c r="L98" s="64"/>
      <c r="S98" s="39"/>
      <c r="T98" s="39"/>
      <c r="U98" s="39"/>
      <c r="V98" s="39"/>
      <c r="W98" s="39"/>
      <c r="X98" s="39"/>
      <c r="Y98" s="39"/>
      <c r="Z98" s="39"/>
      <c r="AA98" s="39"/>
      <c r="AB98" s="39"/>
      <c r="AC98" s="39"/>
      <c r="AD98" s="39"/>
      <c r="AE98" s="39"/>
      <c r="AU98" s="18" t="s">
        <v>177</v>
      </c>
    </row>
    <row r="99" s="12" customFormat="1" ht="24.96" customHeight="1">
      <c r="A99" s="12"/>
      <c r="B99" s="242"/>
      <c r="C99" s="243"/>
      <c r="D99" s="244" t="s">
        <v>1395</v>
      </c>
      <c r="E99" s="245"/>
      <c r="F99" s="245"/>
      <c r="G99" s="245"/>
      <c r="H99" s="245"/>
      <c r="I99" s="245"/>
      <c r="J99" s="246">
        <f>J129</f>
        <v>0</v>
      </c>
      <c r="K99" s="243"/>
      <c r="L99" s="247"/>
      <c r="S99" s="12"/>
      <c r="T99" s="12"/>
      <c r="U99" s="12"/>
      <c r="V99" s="12"/>
      <c r="W99" s="12"/>
      <c r="X99" s="12"/>
      <c r="Y99" s="12"/>
      <c r="Z99" s="12"/>
      <c r="AA99" s="12"/>
      <c r="AB99" s="12"/>
      <c r="AC99" s="12"/>
      <c r="AD99" s="12"/>
      <c r="AE99" s="12"/>
    </row>
    <row r="100" s="14" customFormat="1" ht="19.92" customHeight="1">
      <c r="A100" s="14"/>
      <c r="B100" s="280"/>
      <c r="C100" s="134"/>
      <c r="D100" s="281" t="s">
        <v>1396</v>
      </c>
      <c r="E100" s="282"/>
      <c r="F100" s="282"/>
      <c r="G100" s="282"/>
      <c r="H100" s="282"/>
      <c r="I100" s="282"/>
      <c r="J100" s="283">
        <f>J130</f>
        <v>0</v>
      </c>
      <c r="K100" s="134"/>
      <c r="L100" s="284"/>
      <c r="S100" s="14"/>
      <c r="T100" s="14"/>
      <c r="U100" s="14"/>
      <c r="V100" s="14"/>
      <c r="W100" s="14"/>
      <c r="X100" s="14"/>
      <c r="Y100" s="14"/>
      <c r="Z100" s="14"/>
      <c r="AA100" s="14"/>
      <c r="AB100" s="14"/>
      <c r="AC100" s="14"/>
      <c r="AD100" s="14"/>
      <c r="AE100" s="14"/>
    </row>
    <row r="101" s="14" customFormat="1" ht="19.92" customHeight="1">
      <c r="A101" s="14"/>
      <c r="B101" s="280"/>
      <c r="C101" s="134"/>
      <c r="D101" s="281" t="s">
        <v>1398</v>
      </c>
      <c r="E101" s="282"/>
      <c r="F101" s="282"/>
      <c r="G101" s="282"/>
      <c r="H101" s="282"/>
      <c r="I101" s="282"/>
      <c r="J101" s="283">
        <f>J358</f>
        <v>0</v>
      </c>
      <c r="K101" s="134"/>
      <c r="L101" s="284"/>
      <c r="S101" s="14"/>
      <c r="T101" s="14"/>
      <c r="U101" s="14"/>
      <c r="V101" s="14"/>
      <c r="W101" s="14"/>
      <c r="X101" s="14"/>
      <c r="Y101" s="14"/>
      <c r="Z101" s="14"/>
      <c r="AA101" s="14"/>
      <c r="AB101" s="14"/>
      <c r="AC101" s="14"/>
      <c r="AD101" s="14"/>
      <c r="AE101" s="14"/>
    </row>
    <row r="102" s="14" customFormat="1" ht="19.92" customHeight="1">
      <c r="A102" s="14"/>
      <c r="B102" s="280"/>
      <c r="C102" s="134"/>
      <c r="D102" s="281" t="s">
        <v>1399</v>
      </c>
      <c r="E102" s="282"/>
      <c r="F102" s="282"/>
      <c r="G102" s="282"/>
      <c r="H102" s="282"/>
      <c r="I102" s="282"/>
      <c r="J102" s="283">
        <f>J379</f>
        <v>0</v>
      </c>
      <c r="K102" s="134"/>
      <c r="L102" s="284"/>
      <c r="S102" s="14"/>
      <c r="T102" s="14"/>
      <c r="U102" s="14"/>
      <c r="V102" s="14"/>
      <c r="W102" s="14"/>
      <c r="X102" s="14"/>
      <c r="Y102" s="14"/>
      <c r="Z102" s="14"/>
      <c r="AA102" s="14"/>
      <c r="AB102" s="14"/>
      <c r="AC102" s="14"/>
      <c r="AD102" s="14"/>
      <c r="AE102" s="14"/>
    </row>
    <row r="103" s="14" customFormat="1" ht="19.92" customHeight="1">
      <c r="A103" s="14"/>
      <c r="B103" s="280"/>
      <c r="C103" s="134"/>
      <c r="D103" s="281" t="s">
        <v>1401</v>
      </c>
      <c r="E103" s="282"/>
      <c r="F103" s="282"/>
      <c r="G103" s="282"/>
      <c r="H103" s="282"/>
      <c r="I103" s="282"/>
      <c r="J103" s="283">
        <f>J440</f>
        <v>0</v>
      </c>
      <c r="K103" s="134"/>
      <c r="L103" s="284"/>
      <c r="S103" s="14"/>
      <c r="T103" s="14"/>
      <c r="U103" s="14"/>
      <c r="V103" s="14"/>
      <c r="W103" s="14"/>
      <c r="X103" s="14"/>
      <c r="Y103" s="14"/>
      <c r="Z103" s="14"/>
      <c r="AA103" s="14"/>
      <c r="AB103" s="14"/>
      <c r="AC103" s="14"/>
      <c r="AD103" s="14"/>
      <c r="AE103" s="14"/>
    </row>
    <row r="104" s="14" customFormat="1" ht="19.92" customHeight="1">
      <c r="A104" s="14"/>
      <c r="B104" s="280"/>
      <c r="C104" s="134"/>
      <c r="D104" s="281" t="s">
        <v>1405</v>
      </c>
      <c r="E104" s="282"/>
      <c r="F104" s="282"/>
      <c r="G104" s="282"/>
      <c r="H104" s="282"/>
      <c r="I104" s="282"/>
      <c r="J104" s="283">
        <f>J451</f>
        <v>0</v>
      </c>
      <c r="K104" s="134"/>
      <c r="L104" s="284"/>
      <c r="S104" s="14"/>
      <c r="T104" s="14"/>
      <c r="U104" s="14"/>
      <c r="V104" s="14"/>
      <c r="W104" s="14"/>
      <c r="X104" s="14"/>
      <c r="Y104" s="14"/>
      <c r="Z104" s="14"/>
      <c r="AA104" s="14"/>
      <c r="AB104" s="14"/>
      <c r="AC104" s="14"/>
      <c r="AD104" s="14"/>
      <c r="AE104" s="14"/>
    </row>
    <row r="105" s="12" customFormat="1" ht="24.96" customHeight="1">
      <c r="A105" s="12"/>
      <c r="B105" s="242"/>
      <c r="C105" s="243"/>
      <c r="D105" s="244" t="s">
        <v>4516</v>
      </c>
      <c r="E105" s="245"/>
      <c r="F105" s="245"/>
      <c r="G105" s="245"/>
      <c r="H105" s="245"/>
      <c r="I105" s="245"/>
      <c r="J105" s="246">
        <f>J453</f>
        <v>0</v>
      </c>
      <c r="K105" s="243"/>
      <c r="L105" s="247"/>
      <c r="S105" s="12"/>
      <c r="T105" s="12"/>
      <c r="U105" s="12"/>
      <c r="V105" s="12"/>
      <c r="W105" s="12"/>
      <c r="X105" s="12"/>
      <c r="Y105" s="12"/>
      <c r="Z105" s="12"/>
      <c r="AA105" s="12"/>
      <c r="AB105" s="12"/>
      <c r="AC105" s="12"/>
      <c r="AD105" s="12"/>
      <c r="AE105" s="12"/>
    </row>
    <row r="106" s="14" customFormat="1" ht="19.92" customHeight="1">
      <c r="A106" s="14"/>
      <c r="B106" s="280"/>
      <c r="C106" s="134"/>
      <c r="D106" s="281" t="s">
        <v>4517</v>
      </c>
      <c r="E106" s="282"/>
      <c r="F106" s="282"/>
      <c r="G106" s="282"/>
      <c r="H106" s="282"/>
      <c r="I106" s="282"/>
      <c r="J106" s="283">
        <f>J454</f>
        <v>0</v>
      </c>
      <c r="K106" s="134"/>
      <c r="L106" s="284"/>
      <c r="S106" s="14"/>
      <c r="T106" s="14"/>
      <c r="U106" s="14"/>
      <c r="V106" s="14"/>
      <c r="W106" s="14"/>
      <c r="X106" s="14"/>
      <c r="Y106" s="14"/>
      <c r="Z106" s="14"/>
      <c r="AA106" s="14"/>
      <c r="AB106" s="14"/>
      <c r="AC106" s="14"/>
      <c r="AD106" s="14"/>
      <c r="AE106" s="14"/>
    </row>
    <row r="107" s="2" customFormat="1" ht="21.84" customHeight="1">
      <c r="A107" s="39"/>
      <c r="B107" s="40"/>
      <c r="C107" s="41"/>
      <c r="D107" s="41"/>
      <c r="E107" s="41"/>
      <c r="F107" s="41"/>
      <c r="G107" s="41"/>
      <c r="H107" s="41"/>
      <c r="I107" s="41"/>
      <c r="J107" s="41"/>
      <c r="K107" s="41"/>
      <c r="L107" s="64"/>
      <c r="S107" s="39"/>
      <c r="T107" s="39"/>
      <c r="U107" s="39"/>
      <c r="V107" s="39"/>
      <c r="W107" s="39"/>
      <c r="X107" s="39"/>
      <c r="Y107" s="39"/>
      <c r="Z107" s="39"/>
      <c r="AA107" s="39"/>
      <c r="AB107" s="39"/>
      <c r="AC107" s="39"/>
      <c r="AD107" s="39"/>
      <c r="AE107" s="39"/>
    </row>
    <row r="108" s="2" customFormat="1" ht="6.96" customHeight="1">
      <c r="A108" s="39"/>
      <c r="B108" s="67"/>
      <c r="C108" s="68"/>
      <c r="D108" s="68"/>
      <c r="E108" s="68"/>
      <c r="F108" s="68"/>
      <c r="G108" s="68"/>
      <c r="H108" s="68"/>
      <c r="I108" s="68"/>
      <c r="J108" s="68"/>
      <c r="K108" s="68"/>
      <c r="L108" s="64"/>
      <c r="S108" s="39"/>
      <c r="T108" s="39"/>
      <c r="U108" s="39"/>
      <c r="V108" s="39"/>
      <c r="W108" s="39"/>
      <c r="X108" s="39"/>
      <c r="Y108" s="39"/>
      <c r="Z108" s="39"/>
      <c r="AA108" s="39"/>
      <c r="AB108" s="39"/>
      <c r="AC108" s="39"/>
      <c r="AD108" s="39"/>
      <c r="AE108" s="39"/>
    </row>
    <row r="112" s="2" customFormat="1" ht="6.96" customHeight="1">
      <c r="A112" s="39"/>
      <c r="B112" s="69"/>
      <c r="C112" s="70"/>
      <c r="D112" s="70"/>
      <c r="E112" s="70"/>
      <c r="F112" s="70"/>
      <c r="G112" s="70"/>
      <c r="H112" s="70"/>
      <c r="I112" s="70"/>
      <c r="J112" s="70"/>
      <c r="K112" s="70"/>
      <c r="L112" s="64"/>
      <c r="S112" s="39"/>
      <c r="T112" s="39"/>
      <c r="U112" s="39"/>
      <c r="V112" s="39"/>
      <c r="W112" s="39"/>
      <c r="X112" s="39"/>
      <c r="Y112" s="39"/>
      <c r="Z112" s="39"/>
      <c r="AA112" s="39"/>
      <c r="AB112" s="39"/>
      <c r="AC112" s="39"/>
      <c r="AD112" s="39"/>
      <c r="AE112" s="39"/>
    </row>
    <row r="113" s="2" customFormat="1" ht="24.96" customHeight="1">
      <c r="A113" s="39"/>
      <c r="B113" s="40"/>
      <c r="C113" s="24" t="s">
        <v>178</v>
      </c>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6.96" customHeight="1">
      <c r="A114" s="39"/>
      <c r="B114" s="40"/>
      <c r="C114" s="41"/>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2" customHeight="1">
      <c r="A115" s="39"/>
      <c r="B115" s="40"/>
      <c r="C115" s="33" t="s">
        <v>16</v>
      </c>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16.5" customHeight="1">
      <c r="A116" s="39"/>
      <c r="B116" s="40"/>
      <c r="C116" s="41"/>
      <c r="D116" s="41"/>
      <c r="E116" s="184" t="str">
        <f>E7</f>
        <v>SPLAŠKOVÁ KANALIZACE ÚSTÍ NAD ORLICÍ ČERNOVÍR</v>
      </c>
      <c r="F116" s="33"/>
      <c r="G116" s="33"/>
      <c r="H116" s="33"/>
      <c r="I116" s="41"/>
      <c r="J116" s="41"/>
      <c r="K116" s="41"/>
      <c r="L116" s="64"/>
      <c r="S116" s="39"/>
      <c r="T116" s="39"/>
      <c r="U116" s="39"/>
      <c r="V116" s="39"/>
      <c r="W116" s="39"/>
      <c r="X116" s="39"/>
      <c r="Y116" s="39"/>
      <c r="Z116" s="39"/>
      <c r="AA116" s="39"/>
      <c r="AB116" s="39"/>
      <c r="AC116" s="39"/>
      <c r="AD116" s="39"/>
      <c r="AE116" s="39"/>
    </row>
    <row r="117" s="1" customFormat="1" ht="12" customHeight="1">
      <c r="B117" s="22"/>
      <c r="C117" s="33" t="s">
        <v>169</v>
      </c>
      <c r="D117" s="23"/>
      <c r="E117" s="23"/>
      <c r="F117" s="23"/>
      <c r="G117" s="23"/>
      <c r="H117" s="23"/>
      <c r="I117" s="23"/>
      <c r="J117" s="23"/>
      <c r="K117" s="23"/>
      <c r="L117" s="21"/>
    </row>
    <row r="118" s="2" customFormat="1" ht="16.5" customHeight="1">
      <c r="A118" s="39"/>
      <c r="B118" s="40"/>
      <c r="C118" s="41"/>
      <c r="D118" s="41"/>
      <c r="E118" s="184" t="s">
        <v>4734</v>
      </c>
      <c r="F118" s="41"/>
      <c r="G118" s="41"/>
      <c r="H118" s="41"/>
      <c r="I118" s="41"/>
      <c r="J118" s="41"/>
      <c r="K118" s="41"/>
      <c r="L118" s="64"/>
      <c r="S118" s="39"/>
      <c r="T118" s="39"/>
      <c r="U118" s="39"/>
      <c r="V118" s="39"/>
      <c r="W118" s="39"/>
      <c r="X118" s="39"/>
      <c r="Y118" s="39"/>
      <c r="Z118" s="39"/>
      <c r="AA118" s="39"/>
      <c r="AB118" s="39"/>
      <c r="AC118" s="39"/>
      <c r="AD118" s="39"/>
      <c r="AE118" s="39"/>
    </row>
    <row r="119" s="2" customFormat="1" ht="12" customHeight="1">
      <c r="A119" s="39"/>
      <c r="B119" s="40"/>
      <c r="C119" s="33" t="s">
        <v>171</v>
      </c>
      <c r="D119" s="41"/>
      <c r="E119" s="41"/>
      <c r="F119" s="41"/>
      <c r="G119" s="41"/>
      <c r="H119" s="41"/>
      <c r="I119" s="41"/>
      <c r="J119" s="41"/>
      <c r="K119" s="41"/>
      <c r="L119" s="64"/>
      <c r="S119" s="39"/>
      <c r="T119" s="39"/>
      <c r="U119" s="39"/>
      <c r="V119" s="39"/>
      <c r="W119" s="39"/>
      <c r="X119" s="39"/>
      <c r="Y119" s="39"/>
      <c r="Z119" s="39"/>
      <c r="AA119" s="39"/>
      <c r="AB119" s="39"/>
      <c r="AC119" s="39"/>
      <c r="AD119" s="39"/>
      <c r="AE119" s="39"/>
    </row>
    <row r="120" s="2" customFormat="1" ht="16.5" customHeight="1">
      <c r="A120" s="39"/>
      <c r="B120" s="40"/>
      <c r="C120" s="41"/>
      <c r="D120" s="41"/>
      <c r="E120" s="77" t="str">
        <f>E11</f>
        <v>SO 04.2 - ČS3, ČS4, ČS5 Oldřichovice</v>
      </c>
      <c r="F120" s="41"/>
      <c r="G120" s="41"/>
      <c r="H120" s="41"/>
      <c r="I120" s="41"/>
      <c r="J120" s="41"/>
      <c r="K120" s="41"/>
      <c r="L120" s="64"/>
      <c r="S120" s="39"/>
      <c r="T120" s="39"/>
      <c r="U120" s="39"/>
      <c r="V120" s="39"/>
      <c r="W120" s="39"/>
      <c r="X120" s="39"/>
      <c r="Y120" s="39"/>
      <c r="Z120" s="39"/>
      <c r="AA120" s="39"/>
      <c r="AB120" s="39"/>
      <c r="AC120" s="39"/>
      <c r="AD120" s="39"/>
      <c r="AE120" s="39"/>
    </row>
    <row r="121" s="2" customFormat="1" ht="6.96" customHeight="1">
      <c r="A121" s="39"/>
      <c r="B121" s="40"/>
      <c r="C121" s="41"/>
      <c r="D121" s="41"/>
      <c r="E121" s="41"/>
      <c r="F121" s="41"/>
      <c r="G121" s="41"/>
      <c r="H121" s="41"/>
      <c r="I121" s="41"/>
      <c r="J121" s="41"/>
      <c r="K121" s="41"/>
      <c r="L121" s="64"/>
      <c r="S121" s="39"/>
      <c r="T121" s="39"/>
      <c r="U121" s="39"/>
      <c r="V121" s="39"/>
      <c r="W121" s="39"/>
      <c r="X121" s="39"/>
      <c r="Y121" s="39"/>
      <c r="Z121" s="39"/>
      <c r="AA121" s="39"/>
      <c r="AB121" s="39"/>
      <c r="AC121" s="39"/>
      <c r="AD121" s="39"/>
      <c r="AE121" s="39"/>
    </row>
    <row r="122" s="2" customFormat="1" ht="12" customHeight="1">
      <c r="A122" s="39"/>
      <c r="B122" s="40"/>
      <c r="C122" s="33" t="s">
        <v>20</v>
      </c>
      <c r="D122" s="41"/>
      <c r="E122" s="41"/>
      <c r="F122" s="28" t="str">
        <f>F14</f>
        <v>Černovír</v>
      </c>
      <c r="G122" s="41"/>
      <c r="H122" s="41"/>
      <c r="I122" s="33" t="s">
        <v>22</v>
      </c>
      <c r="J122" s="80" t="str">
        <f>IF(J14="","",J14)</f>
        <v>18. 10. 2021</v>
      </c>
      <c r="K122" s="41"/>
      <c r="L122" s="64"/>
      <c r="S122" s="39"/>
      <c r="T122" s="39"/>
      <c r="U122" s="39"/>
      <c r="V122" s="39"/>
      <c r="W122" s="39"/>
      <c r="X122" s="39"/>
      <c r="Y122" s="39"/>
      <c r="Z122" s="39"/>
      <c r="AA122" s="39"/>
      <c r="AB122" s="39"/>
      <c r="AC122" s="39"/>
      <c r="AD122" s="39"/>
      <c r="AE122" s="39"/>
    </row>
    <row r="123" s="2" customFormat="1" ht="6.96" customHeight="1">
      <c r="A123" s="39"/>
      <c r="B123" s="40"/>
      <c r="C123" s="41"/>
      <c r="D123" s="41"/>
      <c r="E123" s="41"/>
      <c r="F123" s="41"/>
      <c r="G123" s="41"/>
      <c r="H123" s="41"/>
      <c r="I123" s="41"/>
      <c r="J123" s="41"/>
      <c r="K123" s="41"/>
      <c r="L123" s="64"/>
      <c r="S123" s="39"/>
      <c r="T123" s="39"/>
      <c r="U123" s="39"/>
      <c r="V123" s="39"/>
      <c r="W123" s="39"/>
      <c r="X123" s="39"/>
      <c r="Y123" s="39"/>
      <c r="Z123" s="39"/>
      <c r="AA123" s="39"/>
      <c r="AB123" s="39"/>
      <c r="AC123" s="39"/>
      <c r="AD123" s="39"/>
      <c r="AE123" s="39"/>
    </row>
    <row r="124" s="2" customFormat="1" ht="25.65" customHeight="1">
      <c r="A124" s="39"/>
      <c r="B124" s="40"/>
      <c r="C124" s="33" t="s">
        <v>24</v>
      </c>
      <c r="D124" s="41"/>
      <c r="E124" s="41"/>
      <c r="F124" s="28" t="str">
        <f>E17</f>
        <v>TEPVOS, s.r.o.</v>
      </c>
      <c r="G124" s="41"/>
      <c r="H124" s="41"/>
      <c r="I124" s="33" t="s">
        <v>30</v>
      </c>
      <c r="J124" s="37" t="str">
        <f>E23</f>
        <v>AQUA PROCON, s.r.o., divize Praha</v>
      </c>
      <c r="K124" s="41"/>
      <c r="L124" s="64"/>
      <c r="S124" s="39"/>
      <c r="T124" s="39"/>
      <c r="U124" s="39"/>
      <c r="V124" s="39"/>
      <c r="W124" s="39"/>
      <c r="X124" s="39"/>
      <c r="Y124" s="39"/>
      <c r="Z124" s="39"/>
      <c r="AA124" s="39"/>
      <c r="AB124" s="39"/>
      <c r="AC124" s="39"/>
      <c r="AD124" s="39"/>
      <c r="AE124" s="39"/>
    </row>
    <row r="125" s="2" customFormat="1" ht="15.15" customHeight="1">
      <c r="A125" s="39"/>
      <c r="B125" s="40"/>
      <c r="C125" s="33" t="s">
        <v>28</v>
      </c>
      <c r="D125" s="41"/>
      <c r="E125" s="41"/>
      <c r="F125" s="28" t="str">
        <f>IF(E20="","",E20)</f>
        <v>Vyplň údaj</v>
      </c>
      <c r="G125" s="41"/>
      <c r="H125" s="41"/>
      <c r="I125" s="33" t="s">
        <v>33</v>
      </c>
      <c r="J125" s="37" t="str">
        <f>E26</f>
        <v>Ing. Zdeňka Průšková</v>
      </c>
      <c r="K125" s="41"/>
      <c r="L125" s="64"/>
      <c r="S125" s="39"/>
      <c r="T125" s="39"/>
      <c r="U125" s="39"/>
      <c r="V125" s="39"/>
      <c r="W125" s="39"/>
      <c r="X125" s="39"/>
      <c r="Y125" s="39"/>
      <c r="Z125" s="39"/>
      <c r="AA125" s="39"/>
      <c r="AB125" s="39"/>
      <c r="AC125" s="39"/>
      <c r="AD125" s="39"/>
      <c r="AE125" s="39"/>
    </row>
    <row r="126" s="2" customFormat="1" ht="10.32" customHeight="1">
      <c r="A126" s="39"/>
      <c r="B126" s="40"/>
      <c r="C126" s="41"/>
      <c r="D126" s="41"/>
      <c r="E126" s="41"/>
      <c r="F126" s="41"/>
      <c r="G126" s="41"/>
      <c r="H126" s="41"/>
      <c r="I126" s="41"/>
      <c r="J126" s="41"/>
      <c r="K126" s="41"/>
      <c r="L126" s="64"/>
      <c r="S126" s="39"/>
      <c r="T126" s="39"/>
      <c r="U126" s="39"/>
      <c r="V126" s="39"/>
      <c r="W126" s="39"/>
      <c r="X126" s="39"/>
      <c r="Y126" s="39"/>
      <c r="Z126" s="39"/>
      <c r="AA126" s="39"/>
      <c r="AB126" s="39"/>
      <c r="AC126" s="39"/>
      <c r="AD126" s="39"/>
      <c r="AE126" s="39"/>
    </row>
    <row r="127" s="9" customFormat="1" ht="29.28" customHeight="1">
      <c r="A127" s="189"/>
      <c r="B127" s="190"/>
      <c r="C127" s="191" t="s">
        <v>179</v>
      </c>
      <c r="D127" s="192" t="s">
        <v>61</v>
      </c>
      <c r="E127" s="192" t="s">
        <v>57</v>
      </c>
      <c r="F127" s="192" t="s">
        <v>58</v>
      </c>
      <c r="G127" s="192" t="s">
        <v>180</v>
      </c>
      <c r="H127" s="192" t="s">
        <v>181</v>
      </c>
      <c r="I127" s="192" t="s">
        <v>182</v>
      </c>
      <c r="J127" s="192" t="s">
        <v>175</v>
      </c>
      <c r="K127" s="193" t="s">
        <v>183</v>
      </c>
      <c r="L127" s="194"/>
      <c r="M127" s="101" t="s">
        <v>1</v>
      </c>
      <c r="N127" s="102" t="s">
        <v>40</v>
      </c>
      <c r="O127" s="102" t="s">
        <v>184</v>
      </c>
      <c r="P127" s="102" t="s">
        <v>185</v>
      </c>
      <c r="Q127" s="102" t="s">
        <v>186</v>
      </c>
      <c r="R127" s="102" t="s">
        <v>187</v>
      </c>
      <c r="S127" s="102" t="s">
        <v>188</v>
      </c>
      <c r="T127" s="103" t="s">
        <v>189</v>
      </c>
      <c r="U127" s="189"/>
      <c r="V127" s="189"/>
      <c r="W127" s="189"/>
      <c r="X127" s="189"/>
      <c r="Y127" s="189"/>
      <c r="Z127" s="189"/>
      <c r="AA127" s="189"/>
      <c r="AB127" s="189"/>
      <c r="AC127" s="189"/>
      <c r="AD127" s="189"/>
      <c r="AE127" s="189"/>
    </row>
    <row r="128" s="2" customFormat="1" ht="22.8" customHeight="1">
      <c r="A128" s="39"/>
      <c r="B128" s="40"/>
      <c r="C128" s="108" t="s">
        <v>190</v>
      </c>
      <c r="D128" s="41"/>
      <c r="E128" s="41"/>
      <c r="F128" s="41"/>
      <c r="G128" s="41"/>
      <c r="H128" s="41"/>
      <c r="I128" s="41"/>
      <c r="J128" s="195">
        <f>BK128</f>
        <v>0</v>
      </c>
      <c r="K128" s="41"/>
      <c r="L128" s="45"/>
      <c r="M128" s="104"/>
      <c r="N128" s="196"/>
      <c r="O128" s="105"/>
      <c r="P128" s="197">
        <f>P129+P453</f>
        <v>0</v>
      </c>
      <c r="Q128" s="105"/>
      <c r="R128" s="197">
        <f>R129+R453</f>
        <v>3.9490269800000002</v>
      </c>
      <c r="S128" s="105"/>
      <c r="T128" s="198">
        <f>T129+T453</f>
        <v>0</v>
      </c>
      <c r="U128" s="39"/>
      <c r="V128" s="39"/>
      <c r="W128" s="39"/>
      <c r="X128" s="39"/>
      <c r="Y128" s="39"/>
      <c r="Z128" s="39"/>
      <c r="AA128" s="39"/>
      <c r="AB128" s="39"/>
      <c r="AC128" s="39"/>
      <c r="AD128" s="39"/>
      <c r="AE128" s="39"/>
      <c r="AT128" s="18" t="s">
        <v>75</v>
      </c>
      <c r="AU128" s="18" t="s">
        <v>177</v>
      </c>
      <c r="BK128" s="199">
        <f>BK129+BK453</f>
        <v>0</v>
      </c>
    </row>
    <row r="129" s="13" customFormat="1" ht="25.92" customHeight="1">
      <c r="A129" s="13"/>
      <c r="B129" s="248"/>
      <c r="C129" s="249"/>
      <c r="D129" s="250" t="s">
        <v>75</v>
      </c>
      <c r="E129" s="251" t="s">
        <v>1406</v>
      </c>
      <c r="F129" s="251" t="s">
        <v>1407</v>
      </c>
      <c r="G129" s="249"/>
      <c r="H129" s="249"/>
      <c r="I129" s="252"/>
      <c r="J129" s="253">
        <f>BK129</f>
        <v>0</v>
      </c>
      <c r="K129" s="249"/>
      <c r="L129" s="254"/>
      <c r="M129" s="255"/>
      <c r="N129" s="256"/>
      <c r="O129" s="256"/>
      <c r="P129" s="257">
        <f>P130+P358+P379+P440+P451</f>
        <v>0</v>
      </c>
      <c r="Q129" s="256"/>
      <c r="R129" s="257">
        <f>R130+R358+R379+R440+R451</f>
        <v>3.89697162</v>
      </c>
      <c r="S129" s="256"/>
      <c r="T129" s="258">
        <f>T130+T358+T379+T440+T451</f>
        <v>0</v>
      </c>
      <c r="U129" s="13"/>
      <c r="V129" s="13"/>
      <c r="W129" s="13"/>
      <c r="X129" s="13"/>
      <c r="Y129" s="13"/>
      <c r="Z129" s="13"/>
      <c r="AA129" s="13"/>
      <c r="AB129" s="13"/>
      <c r="AC129" s="13"/>
      <c r="AD129" s="13"/>
      <c r="AE129" s="13"/>
      <c r="AR129" s="259" t="s">
        <v>83</v>
      </c>
      <c r="AT129" s="260" t="s">
        <v>75</v>
      </c>
      <c r="AU129" s="260" t="s">
        <v>76</v>
      </c>
      <c r="AY129" s="259" t="s">
        <v>195</v>
      </c>
      <c r="BK129" s="261">
        <f>BK130+BK358+BK379+BK440+BK451</f>
        <v>0</v>
      </c>
    </row>
    <row r="130" s="13" customFormat="1" ht="22.8" customHeight="1">
      <c r="A130" s="13"/>
      <c r="B130" s="248"/>
      <c r="C130" s="249"/>
      <c r="D130" s="250" t="s">
        <v>75</v>
      </c>
      <c r="E130" s="285" t="s">
        <v>83</v>
      </c>
      <c r="F130" s="285" t="s">
        <v>1408</v>
      </c>
      <c r="G130" s="249"/>
      <c r="H130" s="249"/>
      <c r="I130" s="252"/>
      <c r="J130" s="286">
        <f>BK130</f>
        <v>0</v>
      </c>
      <c r="K130" s="249"/>
      <c r="L130" s="254"/>
      <c r="M130" s="255"/>
      <c r="N130" s="256"/>
      <c r="O130" s="256"/>
      <c r="P130" s="257">
        <f>SUM(P131:P357)</f>
        <v>0</v>
      </c>
      <c r="Q130" s="256"/>
      <c r="R130" s="257">
        <f>SUM(R131:R357)</f>
        <v>1.74527806</v>
      </c>
      <c r="S130" s="256"/>
      <c r="T130" s="258">
        <f>SUM(T131:T357)</f>
        <v>0</v>
      </c>
      <c r="U130" s="13"/>
      <c r="V130" s="13"/>
      <c r="W130" s="13"/>
      <c r="X130" s="13"/>
      <c r="Y130" s="13"/>
      <c r="Z130" s="13"/>
      <c r="AA130" s="13"/>
      <c r="AB130" s="13"/>
      <c r="AC130" s="13"/>
      <c r="AD130" s="13"/>
      <c r="AE130" s="13"/>
      <c r="AR130" s="259" t="s">
        <v>83</v>
      </c>
      <c r="AT130" s="260" t="s">
        <v>75</v>
      </c>
      <c r="AU130" s="260" t="s">
        <v>83</v>
      </c>
      <c r="AY130" s="259" t="s">
        <v>195</v>
      </c>
      <c r="BK130" s="261">
        <f>SUM(BK131:BK357)</f>
        <v>0</v>
      </c>
    </row>
    <row r="131" s="2" customFormat="1" ht="24.15" customHeight="1">
      <c r="A131" s="39"/>
      <c r="B131" s="40"/>
      <c r="C131" s="200" t="s">
        <v>83</v>
      </c>
      <c r="D131" s="200" t="s">
        <v>191</v>
      </c>
      <c r="E131" s="201" t="s">
        <v>4521</v>
      </c>
      <c r="F131" s="202" t="s">
        <v>4522</v>
      </c>
      <c r="G131" s="203" t="s">
        <v>1449</v>
      </c>
      <c r="H131" s="204">
        <v>2160</v>
      </c>
      <c r="I131" s="205"/>
      <c r="J131" s="206">
        <f>ROUND(I131*H131,2)</f>
        <v>0</v>
      </c>
      <c r="K131" s="202" t="s">
        <v>1412</v>
      </c>
      <c r="L131" s="45"/>
      <c r="M131" s="207" t="s">
        <v>1</v>
      </c>
      <c r="N131" s="208" t="s">
        <v>41</v>
      </c>
      <c r="O131" s="92"/>
      <c r="P131" s="209">
        <f>O131*H131</f>
        <v>0</v>
      </c>
      <c r="Q131" s="209">
        <v>4.0000000000000003E-05</v>
      </c>
      <c r="R131" s="209">
        <f>Q131*H131</f>
        <v>0.086400000000000005</v>
      </c>
      <c r="S131" s="209">
        <v>0</v>
      </c>
      <c r="T131" s="210">
        <f>S131*H131</f>
        <v>0</v>
      </c>
      <c r="U131" s="39"/>
      <c r="V131" s="39"/>
      <c r="W131" s="39"/>
      <c r="X131" s="39"/>
      <c r="Y131" s="39"/>
      <c r="Z131" s="39"/>
      <c r="AA131" s="39"/>
      <c r="AB131" s="39"/>
      <c r="AC131" s="39"/>
      <c r="AD131" s="39"/>
      <c r="AE131" s="39"/>
      <c r="AR131" s="211" t="s">
        <v>234</v>
      </c>
      <c r="AT131" s="211" t="s">
        <v>191</v>
      </c>
      <c r="AU131" s="211" t="s">
        <v>85</v>
      </c>
      <c r="AY131" s="18" t="s">
        <v>195</v>
      </c>
      <c r="BE131" s="212">
        <f>IF(N131="základní",J131,0)</f>
        <v>0</v>
      </c>
      <c r="BF131" s="212">
        <f>IF(N131="snížená",J131,0)</f>
        <v>0</v>
      </c>
      <c r="BG131" s="212">
        <f>IF(N131="zákl. přenesená",J131,0)</f>
        <v>0</v>
      </c>
      <c r="BH131" s="212">
        <f>IF(N131="sníž. přenesená",J131,0)</f>
        <v>0</v>
      </c>
      <c r="BI131" s="212">
        <f>IF(N131="nulová",J131,0)</f>
        <v>0</v>
      </c>
      <c r="BJ131" s="18" t="s">
        <v>83</v>
      </c>
      <c r="BK131" s="212">
        <f>ROUND(I131*H131,2)</f>
        <v>0</v>
      </c>
      <c r="BL131" s="18" t="s">
        <v>234</v>
      </c>
      <c r="BM131" s="211" t="s">
        <v>5094</v>
      </c>
    </row>
    <row r="132" s="10" customFormat="1">
      <c r="A132" s="10"/>
      <c r="B132" s="218"/>
      <c r="C132" s="219"/>
      <c r="D132" s="213" t="s">
        <v>199</v>
      </c>
      <c r="E132" s="220" t="s">
        <v>1</v>
      </c>
      <c r="F132" s="221" t="s">
        <v>4737</v>
      </c>
      <c r="G132" s="219"/>
      <c r="H132" s="220" t="s">
        <v>1</v>
      </c>
      <c r="I132" s="222"/>
      <c r="J132" s="219"/>
      <c r="K132" s="219"/>
      <c r="L132" s="223"/>
      <c r="M132" s="224"/>
      <c r="N132" s="225"/>
      <c r="O132" s="225"/>
      <c r="P132" s="225"/>
      <c r="Q132" s="225"/>
      <c r="R132" s="225"/>
      <c r="S132" s="225"/>
      <c r="T132" s="226"/>
      <c r="U132" s="10"/>
      <c r="V132" s="10"/>
      <c r="W132" s="10"/>
      <c r="X132" s="10"/>
      <c r="Y132" s="10"/>
      <c r="Z132" s="10"/>
      <c r="AA132" s="10"/>
      <c r="AB132" s="10"/>
      <c r="AC132" s="10"/>
      <c r="AD132" s="10"/>
      <c r="AE132" s="10"/>
      <c r="AT132" s="227" t="s">
        <v>199</v>
      </c>
      <c r="AU132" s="227" t="s">
        <v>85</v>
      </c>
      <c r="AV132" s="10" t="s">
        <v>83</v>
      </c>
      <c r="AW132" s="10" t="s">
        <v>32</v>
      </c>
      <c r="AX132" s="10" t="s">
        <v>76</v>
      </c>
      <c r="AY132" s="227" t="s">
        <v>195</v>
      </c>
    </row>
    <row r="133" s="10" customFormat="1">
      <c r="A133" s="10"/>
      <c r="B133" s="218"/>
      <c r="C133" s="219"/>
      <c r="D133" s="213" t="s">
        <v>199</v>
      </c>
      <c r="E133" s="220" t="s">
        <v>1</v>
      </c>
      <c r="F133" s="221" t="s">
        <v>5095</v>
      </c>
      <c r="G133" s="219"/>
      <c r="H133" s="220" t="s">
        <v>1</v>
      </c>
      <c r="I133" s="222"/>
      <c r="J133" s="219"/>
      <c r="K133" s="219"/>
      <c r="L133" s="223"/>
      <c r="M133" s="224"/>
      <c r="N133" s="225"/>
      <c r="O133" s="225"/>
      <c r="P133" s="225"/>
      <c r="Q133" s="225"/>
      <c r="R133" s="225"/>
      <c r="S133" s="225"/>
      <c r="T133" s="226"/>
      <c r="U133" s="10"/>
      <c r="V133" s="10"/>
      <c r="W133" s="10"/>
      <c r="X133" s="10"/>
      <c r="Y133" s="10"/>
      <c r="Z133" s="10"/>
      <c r="AA133" s="10"/>
      <c r="AB133" s="10"/>
      <c r="AC133" s="10"/>
      <c r="AD133" s="10"/>
      <c r="AE133" s="10"/>
      <c r="AT133" s="227" t="s">
        <v>199</v>
      </c>
      <c r="AU133" s="227" t="s">
        <v>85</v>
      </c>
      <c r="AV133" s="10" t="s">
        <v>83</v>
      </c>
      <c r="AW133" s="10" t="s">
        <v>32</v>
      </c>
      <c r="AX133" s="10" t="s">
        <v>76</v>
      </c>
      <c r="AY133" s="227" t="s">
        <v>195</v>
      </c>
    </row>
    <row r="134" s="11" customFormat="1">
      <c r="A134" s="11"/>
      <c r="B134" s="228"/>
      <c r="C134" s="229"/>
      <c r="D134" s="213" t="s">
        <v>199</v>
      </c>
      <c r="E134" s="230" t="s">
        <v>1</v>
      </c>
      <c r="F134" s="231" t="s">
        <v>4525</v>
      </c>
      <c r="G134" s="229"/>
      <c r="H134" s="232">
        <v>720</v>
      </c>
      <c r="I134" s="233"/>
      <c r="J134" s="229"/>
      <c r="K134" s="229"/>
      <c r="L134" s="234"/>
      <c r="M134" s="235"/>
      <c r="N134" s="236"/>
      <c r="O134" s="236"/>
      <c r="P134" s="236"/>
      <c r="Q134" s="236"/>
      <c r="R134" s="236"/>
      <c r="S134" s="236"/>
      <c r="T134" s="237"/>
      <c r="U134" s="11"/>
      <c r="V134" s="11"/>
      <c r="W134" s="11"/>
      <c r="X134" s="11"/>
      <c r="Y134" s="11"/>
      <c r="Z134" s="11"/>
      <c r="AA134" s="11"/>
      <c r="AB134" s="11"/>
      <c r="AC134" s="11"/>
      <c r="AD134" s="11"/>
      <c r="AE134" s="11"/>
      <c r="AT134" s="238" t="s">
        <v>199</v>
      </c>
      <c r="AU134" s="238" t="s">
        <v>85</v>
      </c>
      <c r="AV134" s="11" t="s">
        <v>85</v>
      </c>
      <c r="AW134" s="11" t="s">
        <v>32</v>
      </c>
      <c r="AX134" s="11" t="s">
        <v>76</v>
      </c>
      <c r="AY134" s="238" t="s">
        <v>195</v>
      </c>
    </row>
    <row r="135" s="10" customFormat="1">
      <c r="A135" s="10"/>
      <c r="B135" s="218"/>
      <c r="C135" s="219"/>
      <c r="D135" s="213" t="s">
        <v>199</v>
      </c>
      <c r="E135" s="220" t="s">
        <v>1</v>
      </c>
      <c r="F135" s="221" t="s">
        <v>5096</v>
      </c>
      <c r="G135" s="219"/>
      <c r="H135" s="220" t="s">
        <v>1</v>
      </c>
      <c r="I135" s="222"/>
      <c r="J135" s="219"/>
      <c r="K135" s="219"/>
      <c r="L135" s="223"/>
      <c r="M135" s="224"/>
      <c r="N135" s="225"/>
      <c r="O135" s="225"/>
      <c r="P135" s="225"/>
      <c r="Q135" s="225"/>
      <c r="R135" s="225"/>
      <c r="S135" s="225"/>
      <c r="T135" s="226"/>
      <c r="U135" s="10"/>
      <c r="V135" s="10"/>
      <c r="W135" s="10"/>
      <c r="X135" s="10"/>
      <c r="Y135" s="10"/>
      <c r="Z135" s="10"/>
      <c r="AA135" s="10"/>
      <c r="AB135" s="10"/>
      <c r="AC135" s="10"/>
      <c r="AD135" s="10"/>
      <c r="AE135" s="10"/>
      <c r="AT135" s="227" t="s">
        <v>199</v>
      </c>
      <c r="AU135" s="227" t="s">
        <v>85</v>
      </c>
      <c r="AV135" s="10" t="s">
        <v>83</v>
      </c>
      <c r="AW135" s="10" t="s">
        <v>32</v>
      </c>
      <c r="AX135" s="10" t="s">
        <v>76</v>
      </c>
      <c r="AY135" s="227" t="s">
        <v>195</v>
      </c>
    </row>
    <row r="136" s="11" customFormat="1">
      <c r="A136" s="11"/>
      <c r="B136" s="228"/>
      <c r="C136" s="229"/>
      <c r="D136" s="213" t="s">
        <v>199</v>
      </c>
      <c r="E136" s="230" t="s">
        <v>1</v>
      </c>
      <c r="F136" s="231" t="s">
        <v>4525</v>
      </c>
      <c r="G136" s="229"/>
      <c r="H136" s="232">
        <v>720</v>
      </c>
      <c r="I136" s="233"/>
      <c r="J136" s="229"/>
      <c r="K136" s="229"/>
      <c r="L136" s="234"/>
      <c r="M136" s="235"/>
      <c r="N136" s="236"/>
      <c r="O136" s="236"/>
      <c r="P136" s="236"/>
      <c r="Q136" s="236"/>
      <c r="R136" s="236"/>
      <c r="S136" s="236"/>
      <c r="T136" s="237"/>
      <c r="U136" s="11"/>
      <c r="V136" s="11"/>
      <c r="W136" s="11"/>
      <c r="X136" s="11"/>
      <c r="Y136" s="11"/>
      <c r="Z136" s="11"/>
      <c r="AA136" s="11"/>
      <c r="AB136" s="11"/>
      <c r="AC136" s="11"/>
      <c r="AD136" s="11"/>
      <c r="AE136" s="11"/>
      <c r="AT136" s="238" t="s">
        <v>199</v>
      </c>
      <c r="AU136" s="238" t="s">
        <v>85</v>
      </c>
      <c r="AV136" s="11" t="s">
        <v>85</v>
      </c>
      <c r="AW136" s="11" t="s">
        <v>32</v>
      </c>
      <c r="AX136" s="11" t="s">
        <v>76</v>
      </c>
      <c r="AY136" s="238" t="s">
        <v>195</v>
      </c>
    </row>
    <row r="137" s="10" customFormat="1">
      <c r="A137" s="10"/>
      <c r="B137" s="218"/>
      <c r="C137" s="219"/>
      <c r="D137" s="213" t="s">
        <v>199</v>
      </c>
      <c r="E137" s="220" t="s">
        <v>1</v>
      </c>
      <c r="F137" s="221" t="s">
        <v>5097</v>
      </c>
      <c r="G137" s="219"/>
      <c r="H137" s="220" t="s">
        <v>1</v>
      </c>
      <c r="I137" s="222"/>
      <c r="J137" s="219"/>
      <c r="K137" s="219"/>
      <c r="L137" s="223"/>
      <c r="M137" s="224"/>
      <c r="N137" s="225"/>
      <c r="O137" s="225"/>
      <c r="P137" s="225"/>
      <c r="Q137" s="225"/>
      <c r="R137" s="225"/>
      <c r="S137" s="225"/>
      <c r="T137" s="226"/>
      <c r="U137" s="10"/>
      <c r="V137" s="10"/>
      <c r="W137" s="10"/>
      <c r="X137" s="10"/>
      <c r="Y137" s="10"/>
      <c r="Z137" s="10"/>
      <c r="AA137" s="10"/>
      <c r="AB137" s="10"/>
      <c r="AC137" s="10"/>
      <c r="AD137" s="10"/>
      <c r="AE137" s="10"/>
      <c r="AT137" s="227" t="s">
        <v>199</v>
      </c>
      <c r="AU137" s="227" t="s">
        <v>85</v>
      </c>
      <c r="AV137" s="10" t="s">
        <v>83</v>
      </c>
      <c r="AW137" s="10" t="s">
        <v>32</v>
      </c>
      <c r="AX137" s="10" t="s">
        <v>76</v>
      </c>
      <c r="AY137" s="227" t="s">
        <v>195</v>
      </c>
    </row>
    <row r="138" s="11" customFormat="1">
      <c r="A138" s="11"/>
      <c r="B138" s="228"/>
      <c r="C138" s="229"/>
      <c r="D138" s="213" t="s">
        <v>199</v>
      </c>
      <c r="E138" s="230" t="s">
        <v>1</v>
      </c>
      <c r="F138" s="231" t="s">
        <v>4525</v>
      </c>
      <c r="G138" s="229"/>
      <c r="H138" s="232">
        <v>720</v>
      </c>
      <c r="I138" s="233"/>
      <c r="J138" s="229"/>
      <c r="K138" s="229"/>
      <c r="L138" s="234"/>
      <c r="M138" s="235"/>
      <c r="N138" s="236"/>
      <c r="O138" s="236"/>
      <c r="P138" s="236"/>
      <c r="Q138" s="236"/>
      <c r="R138" s="236"/>
      <c r="S138" s="236"/>
      <c r="T138" s="237"/>
      <c r="U138" s="11"/>
      <c r="V138" s="11"/>
      <c r="W138" s="11"/>
      <c r="X138" s="11"/>
      <c r="Y138" s="11"/>
      <c r="Z138" s="11"/>
      <c r="AA138" s="11"/>
      <c r="AB138" s="11"/>
      <c r="AC138" s="11"/>
      <c r="AD138" s="11"/>
      <c r="AE138" s="11"/>
      <c r="AT138" s="238" t="s">
        <v>199</v>
      </c>
      <c r="AU138" s="238" t="s">
        <v>85</v>
      </c>
      <c r="AV138" s="11" t="s">
        <v>85</v>
      </c>
      <c r="AW138" s="11" t="s">
        <v>32</v>
      </c>
      <c r="AX138" s="11" t="s">
        <v>76</v>
      </c>
      <c r="AY138" s="238" t="s">
        <v>195</v>
      </c>
    </row>
    <row r="139" s="15" customFormat="1">
      <c r="A139" s="15"/>
      <c r="B139" s="287"/>
      <c r="C139" s="288"/>
      <c r="D139" s="213" t="s">
        <v>199</v>
      </c>
      <c r="E139" s="289" t="s">
        <v>1</v>
      </c>
      <c r="F139" s="290" t="s">
        <v>1422</v>
      </c>
      <c r="G139" s="288"/>
      <c r="H139" s="291">
        <v>2160</v>
      </c>
      <c r="I139" s="292"/>
      <c r="J139" s="288"/>
      <c r="K139" s="288"/>
      <c r="L139" s="293"/>
      <c r="M139" s="294"/>
      <c r="N139" s="295"/>
      <c r="O139" s="295"/>
      <c r="P139" s="295"/>
      <c r="Q139" s="295"/>
      <c r="R139" s="295"/>
      <c r="S139" s="295"/>
      <c r="T139" s="296"/>
      <c r="U139" s="15"/>
      <c r="V139" s="15"/>
      <c r="W139" s="15"/>
      <c r="X139" s="15"/>
      <c r="Y139" s="15"/>
      <c r="Z139" s="15"/>
      <c r="AA139" s="15"/>
      <c r="AB139" s="15"/>
      <c r="AC139" s="15"/>
      <c r="AD139" s="15"/>
      <c r="AE139" s="15"/>
      <c r="AT139" s="297" t="s">
        <v>199</v>
      </c>
      <c r="AU139" s="297" t="s">
        <v>85</v>
      </c>
      <c r="AV139" s="15" t="s">
        <v>234</v>
      </c>
      <c r="AW139" s="15" t="s">
        <v>32</v>
      </c>
      <c r="AX139" s="15" t="s">
        <v>83</v>
      </c>
      <c r="AY139" s="297" t="s">
        <v>195</v>
      </c>
    </row>
    <row r="140" s="2" customFormat="1" ht="24.15" customHeight="1">
      <c r="A140" s="39"/>
      <c r="B140" s="40"/>
      <c r="C140" s="200" t="s">
        <v>85</v>
      </c>
      <c r="D140" s="200" t="s">
        <v>191</v>
      </c>
      <c r="E140" s="201" t="s">
        <v>4527</v>
      </c>
      <c r="F140" s="202" t="s">
        <v>4528</v>
      </c>
      <c r="G140" s="203" t="s">
        <v>1456</v>
      </c>
      <c r="H140" s="204">
        <v>90</v>
      </c>
      <c r="I140" s="205"/>
      <c r="J140" s="206">
        <f>ROUND(I140*H140,2)</f>
        <v>0</v>
      </c>
      <c r="K140" s="202" t="s">
        <v>1412</v>
      </c>
      <c r="L140" s="45"/>
      <c r="M140" s="207" t="s">
        <v>1</v>
      </c>
      <c r="N140" s="208" t="s">
        <v>41</v>
      </c>
      <c r="O140" s="92"/>
      <c r="P140" s="209">
        <f>O140*H140</f>
        <v>0</v>
      </c>
      <c r="Q140" s="209">
        <v>0</v>
      </c>
      <c r="R140" s="209">
        <f>Q140*H140</f>
        <v>0</v>
      </c>
      <c r="S140" s="209">
        <v>0</v>
      </c>
      <c r="T140" s="210">
        <f>S140*H140</f>
        <v>0</v>
      </c>
      <c r="U140" s="39"/>
      <c r="V140" s="39"/>
      <c r="W140" s="39"/>
      <c r="X140" s="39"/>
      <c r="Y140" s="39"/>
      <c r="Z140" s="39"/>
      <c r="AA140" s="39"/>
      <c r="AB140" s="39"/>
      <c r="AC140" s="39"/>
      <c r="AD140" s="39"/>
      <c r="AE140" s="39"/>
      <c r="AR140" s="211" t="s">
        <v>234</v>
      </c>
      <c r="AT140" s="211" t="s">
        <v>191</v>
      </c>
      <c r="AU140" s="211" t="s">
        <v>85</v>
      </c>
      <c r="AY140" s="18" t="s">
        <v>195</v>
      </c>
      <c r="BE140" s="212">
        <f>IF(N140="základní",J140,0)</f>
        <v>0</v>
      </c>
      <c r="BF140" s="212">
        <f>IF(N140="snížená",J140,0)</f>
        <v>0</v>
      </c>
      <c r="BG140" s="212">
        <f>IF(N140="zákl. přenesená",J140,0)</f>
        <v>0</v>
      </c>
      <c r="BH140" s="212">
        <f>IF(N140="sníž. přenesená",J140,0)</f>
        <v>0</v>
      </c>
      <c r="BI140" s="212">
        <f>IF(N140="nulová",J140,0)</f>
        <v>0</v>
      </c>
      <c r="BJ140" s="18" t="s">
        <v>83</v>
      </c>
      <c r="BK140" s="212">
        <f>ROUND(I140*H140,2)</f>
        <v>0</v>
      </c>
      <c r="BL140" s="18" t="s">
        <v>234</v>
      </c>
      <c r="BM140" s="211" t="s">
        <v>5098</v>
      </c>
    </row>
    <row r="141" s="10" customFormat="1">
      <c r="A141" s="10"/>
      <c r="B141" s="218"/>
      <c r="C141" s="219"/>
      <c r="D141" s="213" t="s">
        <v>199</v>
      </c>
      <c r="E141" s="220" t="s">
        <v>1</v>
      </c>
      <c r="F141" s="221" t="s">
        <v>4737</v>
      </c>
      <c r="G141" s="219"/>
      <c r="H141" s="220" t="s">
        <v>1</v>
      </c>
      <c r="I141" s="222"/>
      <c r="J141" s="219"/>
      <c r="K141" s="219"/>
      <c r="L141" s="223"/>
      <c r="M141" s="224"/>
      <c r="N141" s="225"/>
      <c r="O141" s="225"/>
      <c r="P141" s="225"/>
      <c r="Q141" s="225"/>
      <c r="R141" s="225"/>
      <c r="S141" s="225"/>
      <c r="T141" s="226"/>
      <c r="U141" s="10"/>
      <c r="V141" s="10"/>
      <c r="W141" s="10"/>
      <c r="X141" s="10"/>
      <c r="Y141" s="10"/>
      <c r="Z141" s="10"/>
      <c r="AA141" s="10"/>
      <c r="AB141" s="10"/>
      <c r="AC141" s="10"/>
      <c r="AD141" s="10"/>
      <c r="AE141" s="10"/>
      <c r="AT141" s="227" t="s">
        <v>199</v>
      </c>
      <c r="AU141" s="227" t="s">
        <v>85</v>
      </c>
      <c r="AV141" s="10" t="s">
        <v>83</v>
      </c>
      <c r="AW141" s="10" t="s">
        <v>32</v>
      </c>
      <c r="AX141" s="10" t="s">
        <v>76</v>
      </c>
      <c r="AY141" s="227" t="s">
        <v>195</v>
      </c>
    </row>
    <row r="142" s="10" customFormat="1">
      <c r="A142" s="10"/>
      <c r="B142" s="218"/>
      <c r="C142" s="219"/>
      <c r="D142" s="213" t="s">
        <v>199</v>
      </c>
      <c r="E142" s="220" t="s">
        <v>1</v>
      </c>
      <c r="F142" s="221" t="s">
        <v>5095</v>
      </c>
      <c r="G142" s="219"/>
      <c r="H142" s="220" t="s">
        <v>1</v>
      </c>
      <c r="I142" s="222"/>
      <c r="J142" s="219"/>
      <c r="K142" s="219"/>
      <c r="L142" s="223"/>
      <c r="M142" s="224"/>
      <c r="N142" s="225"/>
      <c r="O142" s="225"/>
      <c r="P142" s="225"/>
      <c r="Q142" s="225"/>
      <c r="R142" s="225"/>
      <c r="S142" s="225"/>
      <c r="T142" s="226"/>
      <c r="U142" s="10"/>
      <c r="V142" s="10"/>
      <c r="W142" s="10"/>
      <c r="X142" s="10"/>
      <c r="Y142" s="10"/>
      <c r="Z142" s="10"/>
      <c r="AA142" s="10"/>
      <c r="AB142" s="10"/>
      <c r="AC142" s="10"/>
      <c r="AD142" s="10"/>
      <c r="AE142" s="10"/>
      <c r="AT142" s="227" t="s">
        <v>199</v>
      </c>
      <c r="AU142" s="227" t="s">
        <v>85</v>
      </c>
      <c r="AV142" s="10" t="s">
        <v>83</v>
      </c>
      <c r="AW142" s="10" t="s">
        <v>32</v>
      </c>
      <c r="AX142" s="10" t="s">
        <v>76</v>
      </c>
      <c r="AY142" s="227" t="s">
        <v>195</v>
      </c>
    </row>
    <row r="143" s="11" customFormat="1">
      <c r="A143" s="11"/>
      <c r="B143" s="228"/>
      <c r="C143" s="229"/>
      <c r="D143" s="213" t="s">
        <v>199</v>
      </c>
      <c r="E143" s="230" t="s">
        <v>1</v>
      </c>
      <c r="F143" s="231" t="s">
        <v>340</v>
      </c>
      <c r="G143" s="229"/>
      <c r="H143" s="232">
        <v>30</v>
      </c>
      <c r="I143" s="233"/>
      <c r="J143" s="229"/>
      <c r="K143" s="229"/>
      <c r="L143" s="234"/>
      <c r="M143" s="235"/>
      <c r="N143" s="236"/>
      <c r="O143" s="236"/>
      <c r="P143" s="236"/>
      <c r="Q143" s="236"/>
      <c r="R143" s="236"/>
      <c r="S143" s="236"/>
      <c r="T143" s="237"/>
      <c r="U143" s="11"/>
      <c r="V143" s="11"/>
      <c r="W143" s="11"/>
      <c r="X143" s="11"/>
      <c r="Y143" s="11"/>
      <c r="Z143" s="11"/>
      <c r="AA143" s="11"/>
      <c r="AB143" s="11"/>
      <c r="AC143" s="11"/>
      <c r="AD143" s="11"/>
      <c r="AE143" s="11"/>
      <c r="AT143" s="238" t="s">
        <v>199</v>
      </c>
      <c r="AU143" s="238" t="s">
        <v>85</v>
      </c>
      <c r="AV143" s="11" t="s">
        <v>85</v>
      </c>
      <c r="AW143" s="11" t="s">
        <v>32</v>
      </c>
      <c r="AX143" s="11" t="s">
        <v>76</v>
      </c>
      <c r="AY143" s="238" t="s">
        <v>195</v>
      </c>
    </row>
    <row r="144" s="10" customFormat="1">
      <c r="A144" s="10"/>
      <c r="B144" s="218"/>
      <c r="C144" s="219"/>
      <c r="D144" s="213" t="s">
        <v>199</v>
      </c>
      <c r="E144" s="220" t="s">
        <v>1</v>
      </c>
      <c r="F144" s="221" t="s">
        <v>5096</v>
      </c>
      <c r="G144" s="219"/>
      <c r="H144" s="220" t="s">
        <v>1</v>
      </c>
      <c r="I144" s="222"/>
      <c r="J144" s="219"/>
      <c r="K144" s="219"/>
      <c r="L144" s="223"/>
      <c r="M144" s="224"/>
      <c r="N144" s="225"/>
      <c r="O144" s="225"/>
      <c r="P144" s="225"/>
      <c r="Q144" s="225"/>
      <c r="R144" s="225"/>
      <c r="S144" s="225"/>
      <c r="T144" s="226"/>
      <c r="U144" s="10"/>
      <c r="V144" s="10"/>
      <c r="W144" s="10"/>
      <c r="X144" s="10"/>
      <c r="Y144" s="10"/>
      <c r="Z144" s="10"/>
      <c r="AA144" s="10"/>
      <c r="AB144" s="10"/>
      <c r="AC144" s="10"/>
      <c r="AD144" s="10"/>
      <c r="AE144" s="10"/>
      <c r="AT144" s="227" t="s">
        <v>199</v>
      </c>
      <c r="AU144" s="227" t="s">
        <v>85</v>
      </c>
      <c r="AV144" s="10" t="s">
        <v>83</v>
      </c>
      <c r="AW144" s="10" t="s">
        <v>32</v>
      </c>
      <c r="AX144" s="10" t="s">
        <v>76</v>
      </c>
      <c r="AY144" s="227" t="s">
        <v>195</v>
      </c>
    </row>
    <row r="145" s="11" customFormat="1">
      <c r="A145" s="11"/>
      <c r="B145" s="228"/>
      <c r="C145" s="229"/>
      <c r="D145" s="213" t="s">
        <v>199</v>
      </c>
      <c r="E145" s="230" t="s">
        <v>1</v>
      </c>
      <c r="F145" s="231" t="s">
        <v>340</v>
      </c>
      <c r="G145" s="229"/>
      <c r="H145" s="232">
        <v>30</v>
      </c>
      <c r="I145" s="233"/>
      <c r="J145" s="229"/>
      <c r="K145" s="229"/>
      <c r="L145" s="234"/>
      <c r="M145" s="235"/>
      <c r="N145" s="236"/>
      <c r="O145" s="236"/>
      <c r="P145" s="236"/>
      <c r="Q145" s="236"/>
      <c r="R145" s="236"/>
      <c r="S145" s="236"/>
      <c r="T145" s="237"/>
      <c r="U145" s="11"/>
      <c r="V145" s="11"/>
      <c r="W145" s="11"/>
      <c r="X145" s="11"/>
      <c r="Y145" s="11"/>
      <c r="Z145" s="11"/>
      <c r="AA145" s="11"/>
      <c r="AB145" s="11"/>
      <c r="AC145" s="11"/>
      <c r="AD145" s="11"/>
      <c r="AE145" s="11"/>
      <c r="AT145" s="238" t="s">
        <v>199</v>
      </c>
      <c r="AU145" s="238" t="s">
        <v>85</v>
      </c>
      <c r="AV145" s="11" t="s">
        <v>85</v>
      </c>
      <c r="AW145" s="11" t="s">
        <v>32</v>
      </c>
      <c r="AX145" s="11" t="s">
        <v>76</v>
      </c>
      <c r="AY145" s="238" t="s">
        <v>195</v>
      </c>
    </row>
    <row r="146" s="10" customFormat="1">
      <c r="A146" s="10"/>
      <c r="B146" s="218"/>
      <c r="C146" s="219"/>
      <c r="D146" s="213" t="s">
        <v>199</v>
      </c>
      <c r="E146" s="220" t="s">
        <v>1</v>
      </c>
      <c r="F146" s="221" t="s">
        <v>5097</v>
      </c>
      <c r="G146" s="219"/>
      <c r="H146" s="220" t="s">
        <v>1</v>
      </c>
      <c r="I146" s="222"/>
      <c r="J146" s="219"/>
      <c r="K146" s="219"/>
      <c r="L146" s="223"/>
      <c r="M146" s="224"/>
      <c r="N146" s="225"/>
      <c r="O146" s="225"/>
      <c r="P146" s="225"/>
      <c r="Q146" s="225"/>
      <c r="R146" s="225"/>
      <c r="S146" s="225"/>
      <c r="T146" s="226"/>
      <c r="U146" s="10"/>
      <c r="V146" s="10"/>
      <c r="W146" s="10"/>
      <c r="X146" s="10"/>
      <c r="Y146" s="10"/>
      <c r="Z146" s="10"/>
      <c r="AA146" s="10"/>
      <c r="AB146" s="10"/>
      <c r="AC146" s="10"/>
      <c r="AD146" s="10"/>
      <c r="AE146" s="10"/>
      <c r="AT146" s="227" t="s">
        <v>199</v>
      </c>
      <c r="AU146" s="227" t="s">
        <v>85</v>
      </c>
      <c r="AV146" s="10" t="s">
        <v>83</v>
      </c>
      <c r="AW146" s="10" t="s">
        <v>32</v>
      </c>
      <c r="AX146" s="10" t="s">
        <v>76</v>
      </c>
      <c r="AY146" s="227" t="s">
        <v>195</v>
      </c>
    </row>
    <row r="147" s="11" customFormat="1">
      <c r="A147" s="11"/>
      <c r="B147" s="228"/>
      <c r="C147" s="229"/>
      <c r="D147" s="213" t="s">
        <v>199</v>
      </c>
      <c r="E147" s="230" t="s">
        <v>1</v>
      </c>
      <c r="F147" s="231" t="s">
        <v>340</v>
      </c>
      <c r="G147" s="229"/>
      <c r="H147" s="232">
        <v>30</v>
      </c>
      <c r="I147" s="233"/>
      <c r="J147" s="229"/>
      <c r="K147" s="229"/>
      <c r="L147" s="234"/>
      <c r="M147" s="235"/>
      <c r="N147" s="236"/>
      <c r="O147" s="236"/>
      <c r="P147" s="236"/>
      <c r="Q147" s="236"/>
      <c r="R147" s="236"/>
      <c r="S147" s="236"/>
      <c r="T147" s="237"/>
      <c r="U147" s="11"/>
      <c r="V147" s="11"/>
      <c r="W147" s="11"/>
      <c r="X147" s="11"/>
      <c r="Y147" s="11"/>
      <c r="Z147" s="11"/>
      <c r="AA147" s="11"/>
      <c r="AB147" s="11"/>
      <c r="AC147" s="11"/>
      <c r="AD147" s="11"/>
      <c r="AE147" s="11"/>
      <c r="AT147" s="238" t="s">
        <v>199</v>
      </c>
      <c r="AU147" s="238" t="s">
        <v>85</v>
      </c>
      <c r="AV147" s="11" t="s">
        <v>85</v>
      </c>
      <c r="AW147" s="11" t="s">
        <v>32</v>
      </c>
      <c r="AX147" s="11" t="s">
        <v>76</v>
      </c>
      <c r="AY147" s="238" t="s">
        <v>195</v>
      </c>
    </row>
    <row r="148" s="15" customFormat="1">
      <c r="A148" s="15"/>
      <c r="B148" s="287"/>
      <c r="C148" s="288"/>
      <c r="D148" s="213" t="s">
        <v>199</v>
      </c>
      <c r="E148" s="289" t="s">
        <v>1</v>
      </c>
      <c r="F148" s="290" t="s">
        <v>1422</v>
      </c>
      <c r="G148" s="288"/>
      <c r="H148" s="291">
        <v>90</v>
      </c>
      <c r="I148" s="292"/>
      <c r="J148" s="288"/>
      <c r="K148" s="288"/>
      <c r="L148" s="293"/>
      <c r="M148" s="294"/>
      <c r="N148" s="295"/>
      <c r="O148" s="295"/>
      <c r="P148" s="295"/>
      <c r="Q148" s="295"/>
      <c r="R148" s="295"/>
      <c r="S148" s="295"/>
      <c r="T148" s="296"/>
      <c r="U148" s="15"/>
      <c r="V148" s="15"/>
      <c r="W148" s="15"/>
      <c r="X148" s="15"/>
      <c r="Y148" s="15"/>
      <c r="Z148" s="15"/>
      <c r="AA148" s="15"/>
      <c r="AB148" s="15"/>
      <c r="AC148" s="15"/>
      <c r="AD148" s="15"/>
      <c r="AE148" s="15"/>
      <c r="AT148" s="297" t="s">
        <v>199</v>
      </c>
      <c r="AU148" s="297" t="s">
        <v>85</v>
      </c>
      <c r="AV148" s="15" t="s">
        <v>234</v>
      </c>
      <c r="AW148" s="15" t="s">
        <v>32</v>
      </c>
      <c r="AX148" s="15" t="s">
        <v>83</v>
      </c>
      <c r="AY148" s="297" t="s">
        <v>195</v>
      </c>
    </row>
    <row r="149" s="2" customFormat="1" ht="24.15" customHeight="1">
      <c r="A149" s="39"/>
      <c r="B149" s="40"/>
      <c r="C149" s="200" t="s">
        <v>229</v>
      </c>
      <c r="D149" s="200" t="s">
        <v>191</v>
      </c>
      <c r="E149" s="201" t="s">
        <v>4530</v>
      </c>
      <c r="F149" s="202" t="s">
        <v>4531</v>
      </c>
      <c r="G149" s="203" t="s">
        <v>1411</v>
      </c>
      <c r="H149" s="204">
        <v>46.079999999999998</v>
      </c>
      <c r="I149" s="205"/>
      <c r="J149" s="206">
        <f>ROUND(I149*H149,2)</f>
        <v>0</v>
      </c>
      <c r="K149" s="202" t="s">
        <v>1412</v>
      </c>
      <c r="L149" s="45"/>
      <c r="M149" s="207" t="s">
        <v>1</v>
      </c>
      <c r="N149" s="208" t="s">
        <v>41</v>
      </c>
      <c r="O149" s="92"/>
      <c r="P149" s="209">
        <f>O149*H149</f>
        <v>0</v>
      </c>
      <c r="Q149" s="209">
        <v>0</v>
      </c>
      <c r="R149" s="209">
        <f>Q149*H149</f>
        <v>0</v>
      </c>
      <c r="S149" s="209">
        <v>0</v>
      </c>
      <c r="T149" s="210">
        <f>S149*H149</f>
        <v>0</v>
      </c>
      <c r="U149" s="39"/>
      <c r="V149" s="39"/>
      <c r="W149" s="39"/>
      <c r="X149" s="39"/>
      <c r="Y149" s="39"/>
      <c r="Z149" s="39"/>
      <c r="AA149" s="39"/>
      <c r="AB149" s="39"/>
      <c r="AC149" s="39"/>
      <c r="AD149" s="39"/>
      <c r="AE149" s="39"/>
      <c r="AR149" s="211" t="s">
        <v>234</v>
      </c>
      <c r="AT149" s="211" t="s">
        <v>191</v>
      </c>
      <c r="AU149" s="211" t="s">
        <v>85</v>
      </c>
      <c r="AY149" s="18" t="s">
        <v>195</v>
      </c>
      <c r="BE149" s="212">
        <f>IF(N149="základní",J149,0)</f>
        <v>0</v>
      </c>
      <c r="BF149" s="212">
        <f>IF(N149="snížená",J149,0)</f>
        <v>0</v>
      </c>
      <c r="BG149" s="212">
        <f>IF(N149="zákl. přenesená",J149,0)</f>
        <v>0</v>
      </c>
      <c r="BH149" s="212">
        <f>IF(N149="sníž. přenesená",J149,0)</f>
        <v>0</v>
      </c>
      <c r="BI149" s="212">
        <f>IF(N149="nulová",J149,0)</f>
        <v>0</v>
      </c>
      <c r="BJ149" s="18" t="s">
        <v>83</v>
      </c>
      <c r="BK149" s="212">
        <f>ROUND(I149*H149,2)</f>
        <v>0</v>
      </c>
      <c r="BL149" s="18" t="s">
        <v>234</v>
      </c>
      <c r="BM149" s="211" t="s">
        <v>5099</v>
      </c>
    </row>
    <row r="150" s="10" customFormat="1">
      <c r="A150" s="10"/>
      <c r="B150" s="218"/>
      <c r="C150" s="219"/>
      <c r="D150" s="213" t="s">
        <v>199</v>
      </c>
      <c r="E150" s="220" t="s">
        <v>1</v>
      </c>
      <c r="F150" s="221" t="s">
        <v>4737</v>
      </c>
      <c r="G150" s="219"/>
      <c r="H150" s="220" t="s">
        <v>1</v>
      </c>
      <c r="I150" s="222"/>
      <c r="J150" s="219"/>
      <c r="K150" s="219"/>
      <c r="L150" s="223"/>
      <c r="M150" s="224"/>
      <c r="N150" s="225"/>
      <c r="O150" s="225"/>
      <c r="P150" s="225"/>
      <c r="Q150" s="225"/>
      <c r="R150" s="225"/>
      <c r="S150" s="225"/>
      <c r="T150" s="226"/>
      <c r="U150" s="10"/>
      <c r="V150" s="10"/>
      <c r="W150" s="10"/>
      <c r="X150" s="10"/>
      <c r="Y150" s="10"/>
      <c r="Z150" s="10"/>
      <c r="AA150" s="10"/>
      <c r="AB150" s="10"/>
      <c r="AC150" s="10"/>
      <c r="AD150" s="10"/>
      <c r="AE150" s="10"/>
      <c r="AT150" s="227" t="s">
        <v>199</v>
      </c>
      <c r="AU150" s="227" t="s">
        <v>85</v>
      </c>
      <c r="AV150" s="10" t="s">
        <v>83</v>
      </c>
      <c r="AW150" s="10" t="s">
        <v>32</v>
      </c>
      <c r="AX150" s="10" t="s">
        <v>76</v>
      </c>
      <c r="AY150" s="227" t="s">
        <v>195</v>
      </c>
    </row>
    <row r="151" s="10" customFormat="1">
      <c r="A151" s="10"/>
      <c r="B151" s="218"/>
      <c r="C151" s="219"/>
      <c r="D151" s="213" t="s">
        <v>199</v>
      </c>
      <c r="E151" s="220" t="s">
        <v>1</v>
      </c>
      <c r="F151" s="221" t="s">
        <v>5095</v>
      </c>
      <c r="G151" s="219"/>
      <c r="H151" s="220" t="s">
        <v>1</v>
      </c>
      <c r="I151" s="222"/>
      <c r="J151" s="219"/>
      <c r="K151" s="219"/>
      <c r="L151" s="223"/>
      <c r="M151" s="224"/>
      <c r="N151" s="225"/>
      <c r="O151" s="225"/>
      <c r="P151" s="225"/>
      <c r="Q151" s="225"/>
      <c r="R151" s="225"/>
      <c r="S151" s="225"/>
      <c r="T151" s="226"/>
      <c r="U151" s="10"/>
      <c r="V151" s="10"/>
      <c r="W151" s="10"/>
      <c r="X151" s="10"/>
      <c r="Y151" s="10"/>
      <c r="Z151" s="10"/>
      <c r="AA151" s="10"/>
      <c r="AB151" s="10"/>
      <c r="AC151" s="10"/>
      <c r="AD151" s="10"/>
      <c r="AE151" s="10"/>
      <c r="AT151" s="227" t="s">
        <v>199</v>
      </c>
      <c r="AU151" s="227" t="s">
        <v>85</v>
      </c>
      <c r="AV151" s="10" t="s">
        <v>83</v>
      </c>
      <c r="AW151" s="10" t="s">
        <v>32</v>
      </c>
      <c r="AX151" s="10" t="s">
        <v>76</v>
      </c>
      <c r="AY151" s="227" t="s">
        <v>195</v>
      </c>
    </row>
    <row r="152" s="11" customFormat="1">
      <c r="A152" s="11"/>
      <c r="B152" s="228"/>
      <c r="C152" s="229"/>
      <c r="D152" s="213" t="s">
        <v>199</v>
      </c>
      <c r="E152" s="230" t="s">
        <v>1</v>
      </c>
      <c r="F152" s="231" t="s">
        <v>5100</v>
      </c>
      <c r="G152" s="229"/>
      <c r="H152" s="232">
        <v>23.039999999999999</v>
      </c>
      <c r="I152" s="233"/>
      <c r="J152" s="229"/>
      <c r="K152" s="229"/>
      <c r="L152" s="234"/>
      <c r="M152" s="235"/>
      <c r="N152" s="236"/>
      <c r="O152" s="236"/>
      <c r="P152" s="236"/>
      <c r="Q152" s="236"/>
      <c r="R152" s="236"/>
      <c r="S152" s="236"/>
      <c r="T152" s="237"/>
      <c r="U152" s="11"/>
      <c r="V152" s="11"/>
      <c r="W152" s="11"/>
      <c r="X152" s="11"/>
      <c r="Y152" s="11"/>
      <c r="Z152" s="11"/>
      <c r="AA152" s="11"/>
      <c r="AB152" s="11"/>
      <c r="AC152" s="11"/>
      <c r="AD152" s="11"/>
      <c r="AE152" s="11"/>
      <c r="AT152" s="238" t="s">
        <v>199</v>
      </c>
      <c r="AU152" s="238" t="s">
        <v>85</v>
      </c>
      <c r="AV152" s="11" t="s">
        <v>85</v>
      </c>
      <c r="AW152" s="11" t="s">
        <v>32</v>
      </c>
      <c r="AX152" s="11" t="s">
        <v>76</v>
      </c>
      <c r="AY152" s="238" t="s">
        <v>195</v>
      </c>
    </row>
    <row r="153" s="10" customFormat="1">
      <c r="A153" s="10"/>
      <c r="B153" s="218"/>
      <c r="C153" s="219"/>
      <c r="D153" s="213" t="s">
        <v>199</v>
      </c>
      <c r="E153" s="220" t="s">
        <v>1</v>
      </c>
      <c r="F153" s="221" t="s">
        <v>5097</v>
      </c>
      <c r="G153" s="219"/>
      <c r="H153" s="220" t="s">
        <v>1</v>
      </c>
      <c r="I153" s="222"/>
      <c r="J153" s="219"/>
      <c r="K153" s="219"/>
      <c r="L153" s="223"/>
      <c r="M153" s="224"/>
      <c r="N153" s="225"/>
      <c r="O153" s="225"/>
      <c r="P153" s="225"/>
      <c r="Q153" s="225"/>
      <c r="R153" s="225"/>
      <c r="S153" s="225"/>
      <c r="T153" s="226"/>
      <c r="U153" s="10"/>
      <c r="V153" s="10"/>
      <c r="W153" s="10"/>
      <c r="X153" s="10"/>
      <c r="Y153" s="10"/>
      <c r="Z153" s="10"/>
      <c r="AA153" s="10"/>
      <c r="AB153" s="10"/>
      <c r="AC153" s="10"/>
      <c r="AD153" s="10"/>
      <c r="AE153" s="10"/>
      <c r="AT153" s="227" t="s">
        <v>199</v>
      </c>
      <c r="AU153" s="227" t="s">
        <v>85</v>
      </c>
      <c r="AV153" s="10" t="s">
        <v>83</v>
      </c>
      <c r="AW153" s="10" t="s">
        <v>32</v>
      </c>
      <c r="AX153" s="10" t="s">
        <v>76</v>
      </c>
      <c r="AY153" s="227" t="s">
        <v>195</v>
      </c>
    </row>
    <row r="154" s="11" customFormat="1">
      <c r="A154" s="11"/>
      <c r="B154" s="228"/>
      <c r="C154" s="229"/>
      <c r="D154" s="213" t="s">
        <v>199</v>
      </c>
      <c r="E154" s="230" t="s">
        <v>1</v>
      </c>
      <c r="F154" s="231" t="s">
        <v>5100</v>
      </c>
      <c r="G154" s="229"/>
      <c r="H154" s="232">
        <v>23.039999999999999</v>
      </c>
      <c r="I154" s="233"/>
      <c r="J154" s="229"/>
      <c r="K154" s="229"/>
      <c r="L154" s="234"/>
      <c r="M154" s="235"/>
      <c r="N154" s="236"/>
      <c r="O154" s="236"/>
      <c r="P154" s="236"/>
      <c r="Q154" s="236"/>
      <c r="R154" s="236"/>
      <c r="S154" s="236"/>
      <c r="T154" s="237"/>
      <c r="U154" s="11"/>
      <c r="V154" s="11"/>
      <c r="W154" s="11"/>
      <c r="X154" s="11"/>
      <c r="Y154" s="11"/>
      <c r="Z154" s="11"/>
      <c r="AA154" s="11"/>
      <c r="AB154" s="11"/>
      <c r="AC154" s="11"/>
      <c r="AD154" s="11"/>
      <c r="AE154" s="11"/>
      <c r="AT154" s="238" t="s">
        <v>199</v>
      </c>
      <c r="AU154" s="238" t="s">
        <v>85</v>
      </c>
      <c r="AV154" s="11" t="s">
        <v>85</v>
      </c>
      <c r="AW154" s="11" t="s">
        <v>32</v>
      </c>
      <c r="AX154" s="11" t="s">
        <v>76</v>
      </c>
      <c r="AY154" s="238" t="s">
        <v>195</v>
      </c>
    </row>
    <row r="155" s="15" customFormat="1">
      <c r="A155" s="15"/>
      <c r="B155" s="287"/>
      <c r="C155" s="288"/>
      <c r="D155" s="213" t="s">
        <v>199</v>
      </c>
      <c r="E155" s="289" t="s">
        <v>1</v>
      </c>
      <c r="F155" s="290" t="s">
        <v>1422</v>
      </c>
      <c r="G155" s="288"/>
      <c r="H155" s="291">
        <v>46.079999999999998</v>
      </c>
      <c r="I155" s="292"/>
      <c r="J155" s="288"/>
      <c r="K155" s="288"/>
      <c r="L155" s="293"/>
      <c r="M155" s="294"/>
      <c r="N155" s="295"/>
      <c r="O155" s="295"/>
      <c r="P155" s="295"/>
      <c r="Q155" s="295"/>
      <c r="R155" s="295"/>
      <c r="S155" s="295"/>
      <c r="T155" s="296"/>
      <c r="U155" s="15"/>
      <c r="V155" s="15"/>
      <c r="W155" s="15"/>
      <c r="X155" s="15"/>
      <c r="Y155" s="15"/>
      <c r="Z155" s="15"/>
      <c r="AA155" s="15"/>
      <c r="AB155" s="15"/>
      <c r="AC155" s="15"/>
      <c r="AD155" s="15"/>
      <c r="AE155" s="15"/>
      <c r="AT155" s="297" t="s">
        <v>199</v>
      </c>
      <c r="AU155" s="297" t="s">
        <v>85</v>
      </c>
      <c r="AV155" s="15" t="s">
        <v>234</v>
      </c>
      <c r="AW155" s="15" t="s">
        <v>32</v>
      </c>
      <c r="AX155" s="15" t="s">
        <v>83</v>
      </c>
      <c r="AY155" s="297" t="s">
        <v>195</v>
      </c>
    </row>
    <row r="156" s="2" customFormat="1" ht="33" customHeight="1">
      <c r="A156" s="39"/>
      <c r="B156" s="40"/>
      <c r="C156" s="200" t="s">
        <v>234</v>
      </c>
      <c r="D156" s="200" t="s">
        <v>191</v>
      </c>
      <c r="E156" s="201" t="s">
        <v>4534</v>
      </c>
      <c r="F156" s="202" t="s">
        <v>4535</v>
      </c>
      <c r="G156" s="203" t="s">
        <v>1237</v>
      </c>
      <c r="H156" s="204">
        <v>75.018000000000001</v>
      </c>
      <c r="I156" s="205"/>
      <c r="J156" s="206">
        <f>ROUND(I156*H156,2)</f>
        <v>0</v>
      </c>
      <c r="K156" s="202" t="s">
        <v>1412</v>
      </c>
      <c r="L156" s="45"/>
      <c r="M156" s="207" t="s">
        <v>1</v>
      </c>
      <c r="N156" s="208" t="s">
        <v>41</v>
      </c>
      <c r="O156" s="92"/>
      <c r="P156" s="209">
        <f>O156*H156</f>
        <v>0</v>
      </c>
      <c r="Q156" s="209">
        <v>0</v>
      </c>
      <c r="R156" s="209">
        <f>Q156*H156</f>
        <v>0</v>
      </c>
      <c r="S156" s="209">
        <v>0</v>
      </c>
      <c r="T156" s="210">
        <f>S156*H156</f>
        <v>0</v>
      </c>
      <c r="U156" s="39"/>
      <c r="V156" s="39"/>
      <c r="W156" s="39"/>
      <c r="X156" s="39"/>
      <c r="Y156" s="39"/>
      <c r="Z156" s="39"/>
      <c r="AA156" s="39"/>
      <c r="AB156" s="39"/>
      <c r="AC156" s="39"/>
      <c r="AD156" s="39"/>
      <c r="AE156" s="39"/>
      <c r="AR156" s="211" t="s">
        <v>234</v>
      </c>
      <c r="AT156" s="211" t="s">
        <v>191</v>
      </c>
      <c r="AU156" s="211" t="s">
        <v>85</v>
      </c>
      <c r="AY156" s="18" t="s">
        <v>195</v>
      </c>
      <c r="BE156" s="212">
        <f>IF(N156="základní",J156,0)</f>
        <v>0</v>
      </c>
      <c r="BF156" s="212">
        <f>IF(N156="snížená",J156,0)</f>
        <v>0</v>
      </c>
      <c r="BG156" s="212">
        <f>IF(N156="zákl. přenesená",J156,0)</f>
        <v>0</v>
      </c>
      <c r="BH156" s="212">
        <f>IF(N156="sníž. přenesená",J156,0)</f>
        <v>0</v>
      </c>
      <c r="BI156" s="212">
        <f>IF(N156="nulová",J156,0)</f>
        <v>0</v>
      </c>
      <c r="BJ156" s="18" t="s">
        <v>83</v>
      </c>
      <c r="BK156" s="212">
        <f>ROUND(I156*H156,2)</f>
        <v>0</v>
      </c>
      <c r="BL156" s="18" t="s">
        <v>234</v>
      </c>
      <c r="BM156" s="211" t="s">
        <v>5101</v>
      </c>
    </row>
    <row r="157" s="10" customFormat="1">
      <c r="A157" s="10"/>
      <c r="B157" s="218"/>
      <c r="C157" s="219"/>
      <c r="D157" s="213" t="s">
        <v>199</v>
      </c>
      <c r="E157" s="220" t="s">
        <v>1</v>
      </c>
      <c r="F157" s="221" t="s">
        <v>4737</v>
      </c>
      <c r="G157" s="219"/>
      <c r="H157" s="220" t="s">
        <v>1</v>
      </c>
      <c r="I157" s="222"/>
      <c r="J157" s="219"/>
      <c r="K157" s="219"/>
      <c r="L157" s="223"/>
      <c r="M157" s="224"/>
      <c r="N157" s="225"/>
      <c r="O157" s="225"/>
      <c r="P157" s="225"/>
      <c r="Q157" s="225"/>
      <c r="R157" s="225"/>
      <c r="S157" s="225"/>
      <c r="T157" s="226"/>
      <c r="U157" s="10"/>
      <c r="V157" s="10"/>
      <c r="W157" s="10"/>
      <c r="X157" s="10"/>
      <c r="Y157" s="10"/>
      <c r="Z157" s="10"/>
      <c r="AA157" s="10"/>
      <c r="AB157" s="10"/>
      <c r="AC157" s="10"/>
      <c r="AD157" s="10"/>
      <c r="AE157" s="10"/>
      <c r="AT157" s="227" t="s">
        <v>199</v>
      </c>
      <c r="AU157" s="227" t="s">
        <v>85</v>
      </c>
      <c r="AV157" s="10" t="s">
        <v>83</v>
      </c>
      <c r="AW157" s="10" t="s">
        <v>32</v>
      </c>
      <c r="AX157" s="10" t="s">
        <v>76</v>
      </c>
      <c r="AY157" s="227" t="s">
        <v>195</v>
      </c>
    </row>
    <row r="158" s="10" customFormat="1">
      <c r="A158" s="10"/>
      <c r="B158" s="218"/>
      <c r="C158" s="219"/>
      <c r="D158" s="213" t="s">
        <v>199</v>
      </c>
      <c r="E158" s="220" t="s">
        <v>1</v>
      </c>
      <c r="F158" s="221" t="s">
        <v>5095</v>
      </c>
      <c r="G158" s="219"/>
      <c r="H158" s="220" t="s">
        <v>1</v>
      </c>
      <c r="I158" s="222"/>
      <c r="J158" s="219"/>
      <c r="K158" s="219"/>
      <c r="L158" s="223"/>
      <c r="M158" s="224"/>
      <c r="N158" s="225"/>
      <c r="O158" s="225"/>
      <c r="P158" s="225"/>
      <c r="Q158" s="225"/>
      <c r="R158" s="225"/>
      <c r="S158" s="225"/>
      <c r="T158" s="226"/>
      <c r="U158" s="10"/>
      <c r="V158" s="10"/>
      <c r="W158" s="10"/>
      <c r="X158" s="10"/>
      <c r="Y158" s="10"/>
      <c r="Z158" s="10"/>
      <c r="AA158" s="10"/>
      <c r="AB158" s="10"/>
      <c r="AC158" s="10"/>
      <c r="AD158" s="10"/>
      <c r="AE158" s="10"/>
      <c r="AT158" s="227" t="s">
        <v>199</v>
      </c>
      <c r="AU158" s="227" t="s">
        <v>85</v>
      </c>
      <c r="AV158" s="10" t="s">
        <v>83</v>
      </c>
      <c r="AW158" s="10" t="s">
        <v>32</v>
      </c>
      <c r="AX158" s="10" t="s">
        <v>76</v>
      </c>
      <c r="AY158" s="227" t="s">
        <v>195</v>
      </c>
    </row>
    <row r="159" s="11" customFormat="1">
      <c r="A159" s="11"/>
      <c r="B159" s="228"/>
      <c r="C159" s="229"/>
      <c r="D159" s="213" t="s">
        <v>199</v>
      </c>
      <c r="E159" s="230" t="s">
        <v>1</v>
      </c>
      <c r="F159" s="231" t="s">
        <v>5102</v>
      </c>
      <c r="G159" s="229"/>
      <c r="H159" s="232">
        <v>101.37600000000001</v>
      </c>
      <c r="I159" s="233"/>
      <c r="J159" s="229"/>
      <c r="K159" s="229"/>
      <c r="L159" s="234"/>
      <c r="M159" s="235"/>
      <c r="N159" s="236"/>
      <c r="O159" s="236"/>
      <c r="P159" s="236"/>
      <c r="Q159" s="236"/>
      <c r="R159" s="236"/>
      <c r="S159" s="236"/>
      <c r="T159" s="237"/>
      <c r="U159" s="11"/>
      <c r="V159" s="11"/>
      <c r="W159" s="11"/>
      <c r="X159" s="11"/>
      <c r="Y159" s="11"/>
      <c r="Z159" s="11"/>
      <c r="AA159" s="11"/>
      <c r="AB159" s="11"/>
      <c r="AC159" s="11"/>
      <c r="AD159" s="11"/>
      <c r="AE159" s="11"/>
      <c r="AT159" s="238" t="s">
        <v>199</v>
      </c>
      <c r="AU159" s="238" t="s">
        <v>85</v>
      </c>
      <c r="AV159" s="11" t="s">
        <v>85</v>
      </c>
      <c r="AW159" s="11" t="s">
        <v>32</v>
      </c>
      <c r="AX159" s="11" t="s">
        <v>76</v>
      </c>
      <c r="AY159" s="238" t="s">
        <v>195</v>
      </c>
    </row>
    <row r="160" s="15" customFormat="1">
      <c r="A160" s="15"/>
      <c r="B160" s="287"/>
      <c r="C160" s="288"/>
      <c r="D160" s="213" t="s">
        <v>199</v>
      </c>
      <c r="E160" s="289" t="s">
        <v>1</v>
      </c>
      <c r="F160" s="290" t="s">
        <v>1422</v>
      </c>
      <c r="G160" s="288"/>
      <c r="H160" s="291">
        <v>101.37600000000001</v>
      </c>
      <c r="I160" s="292"/>
      <c r="J160" s="288"/>
      <c r="K160" s="288"/>
      <c r="L160" s="293"/>
      <c r="M160" s="294"/>
      <c r="N160" s="295"/>
      <c r="O160" s="295"/>
      <c r="P160" s="295"/>
      <c r="Q160" s="295"/>
      <c r="R160" s="295"/>
      <c r="S160" s="295"/>
      <c r="T160" s="296"/>
      <c r="U160" s="15"/>
      <c r="V160" s="15"/>
      <c r="W160" s="15"/>
      <c r="X160" s="15"/>
      <c r="Y160" s="15"/>
      <c r="Z160" s="15"/>
      <c r="AA160" s="15"/>
      <c r="AB160" s="15"/>
      <c r="AC160" s="15"/>
      <c r="AD160" s="15"/>
      <c r="AE160" s="15"/>
      <c r="AT160" s="297" t="s">
        <v>199</v>
      </c>
      <c r="AU160" s="297" t="s">
        <v>85</v>
      </c>
      <c r="AV160" s="15" t="s">
        <v>234</v>
      </c>
      <c r="AW160" s="15" t="s">
        <v>32</v>
      </c>
      <c r="AX160" s="15" t="s">
        <v>76</v>
      </c>
      <c r="AY160" s="297" t="s">
        <v>195</v>
      </c>
    </row>
    <row r="161" s="10" customFormat="1">
      <c r="A161" s="10"/>
      <c r="B161" s="218"/>
      <c r="C161" s="219"/>
      <c r="D161" s="213" t="s">
        <v>199</v>
      </c>
      <c r="E161" s="220" t="s">
        <v>1</v>
      </c>
      <c r="F161" s="221" t="s">
        <v>5103</v>
      </c>
      <c r="G161" s="219"/>
      <c r="H161" s="220" t="s">
        <v>1</v>
      </c>
      <c r="I161" s="222"/>
      <c r="J161" s="219"/>
      <c r="K161" s="219"/>
      <c r="L161" s="223"/>
      <c r="M161" s="224"/>
      <c r="N161" s="225"/>
      <c r="O161" s="225"/>
      <c r="P161" s="225"/>
      <c r="Q161" s="225"/>
      <c r="R161" s="225"/>
      <c r="S161" s="225"/>
      <c r="T161" s="226"/>
      <c r="U161" s="10"/>
      <c r="V161" s="10"/>
      <c r="W161" s="10"/>
      <c r="X161" s="10"/>
      <c r="Y161" s="10"/>
      <c r="Z161" s="10"/>
      <c r="AA161" s="10"/>
      <c r="AB161" s="10"/>
      <c r="AC161" s="10"/>
      <c r="AD161" s="10"/>
      <c r="AE161" s="10"/>
      <c r="AT161" s="227" t="s">
        <v>199</v>
      </c>
      <c r="AU161" s="227" t="s">
        <v>85</v>
      </c>
      <c r="AV161" s="10" t="s">
        <v>83</v>
      </c>
      <c r="AW161" s="10" t="s">
        <v>32</v>
      </c>
      <c r="AX161" s="10" t="s">
        <v>76</v>
      </c>
      <c r="AY161" s="227" t="s">
        <v>195</v>
      </c>
    </row>
    <row r="162" s="11" customFormat="1">
      <c r="A162" s="11"/>
      <c r="B162" s="228"/>
      <c r="C162" s="229"/>
      <c r="D162" s="213" t="s">
        <v>199</v>
      </c>
      <c r="E162" s="230" t="s">
        <v>1</v>
      </c>
      <c r="F162" s="231" t="s">
        <v>5104</v>
      </c>
      <c r="G162" s="229"/>
      <c r="H162" s="232">
        <v>75.018000000000001</v>
      </c>
      <c r="I162" s="233"/>
      <c r="J162" s="229"/>
      <c r="K162" s="229"/>
      <c r="L162" s="234"/>
      <c r="M162" s="235"/>
      <c r="N162" s="236"/>
      <c r="O162" s="236"/>
      <c r="P162" s="236"/>
      <c r="Q162" s="236"/>
      <c r="R162" s="236"/>
      <c r="S162" s="236"/>
      <c r="T162" s="237"/>
      <c r="U162" s="11"/>
      <c r="V162" s="11"/>
      <c r="W162" s="11"/>
      <c r="X162" s="11"/>
      <c r="Y162" s="11"/>
      <c r="Z162" s="11"/>
      <c r="AA162" s="11"/>
      <c r="AB162" s="11"/>
      <c r="AC162" s="11"/>
      <c r="AD162" s="11"/>
      <c r="AE162" s="11"/>
      <c r="AT162" s="238" t="s">
        <v>199</v>
      </c>
      <c r="AU162" s="238" t="s">
        <v>85</v>
      </c>
      <c r="AV162" s="11" t="s">
        <v>85</v>
      </c>
      <c r="AW162" s="11" t="s">
        <v>32</v>
      </c>
      <c r="AX162" s="11" t="s">
        <v>83</v>
      </c>
      <c r="AY162" s="238" t="s">
        <v>195</v>
      </c>
    </row>
    <row r="163" s="2" customFormat="1" ht="33" customHeight="1">
      <c r="A163" s="39"/>
      <c r="B163" s="40"/>
      <c r="C163" s="200" t="s">
        <v>239</v>
      </c>
      <c r="D163" s="200" t="s">
        <v>191</v>
      </c>
      <c r="E163" s="201" t="s">
        <v>4534</v>
      </c>
      <c r="F163" s="202" t="s">
        <v>4535</v>
      </c>
      <c r="G163" s="203" t="s">
        <v>1237</v>
      </c>
      <c r="H163" s="204">
        <v>71.885000000000005</v>
      </c>
      <c r="I163" s="205"/>
      <c r="J163" s="206">
        <f>ROUND(I163*H163,2)</f>
        <v>0</v>
      </c>
      <c r="K163" s="202" t="s">
        <v>1412</v>
      </c>
      <c r="L163" s="45"/>
      <c r="M163" s="207" t="s">
        <v>1</v>
      </c>
      <c r="N163" s="208" t="s">
        <v>41</v>
      </c>
      <c r="O163" s="92"/>
      <c r="P163" s="209">
        <f>O163*H163</f>
        <v>0</v>
      </c>
      <c r="Q163" s="209">
        <v>0</v>
      </c>
      <c r="R163" s="209">
        <f>Q163*H163</f>
        <v>0</v>
      </c>
      <c r="S163" s="209">
        <v>0</v>
      </c>
      <c r="T163" s="210">
        <f>S163*H163</f>
        <v>0</v>
      </c>
      <c r="U163" s="39"/>
      <c r="V163" s="39"/>
      <c r="W163" s="39"/>
      <c r="X163" s="39"/>
      <c r="Y163" s="39"/>
      <c r="Z163" s="39"/>
      <c r="AA163" s="39"/>
      <c r="AB163" s="39"/>
      <c r="AC163" s="39"/>
      <c r="AD163" s="39"/>
      <c r="AE163" s="39"/>
      <c r="AR163" s="211" t="s">
        <v>234</v>
      </c>
      <c r="AT163" s="211" t="s">
        <v>191</v>
      </c>
      <c r="AU163" s="211" t="s">
        <v>85</v>
      </c>
      <c r="AY163" s="18" t="s">
        <v>195</v>
      </c>
      <c r="BE163" s="212">
        <f>IF(N163="základní",J163,0)</f>
        <v>0</v>
      </c>
      <c r="BF163" s="212">
        <f>IF(N163="snížená",J163,0)</f>
        <v>0</v>
      </c>
      <c r="BG163" s="212">
        <f>IF(N163="zákl. přenesená",J163,0)</f>
        <v>0</v>
      </c>
      <c r="BH163" s="212">
        <f>IF(N163="sníž. přenesená",J163,0)</f>
        <v>0</v>
      </c>
      <c r="BI163" s="212">
        <f>IF(N163="nulová",J163,0)</f>
        <v>0</v>
      </c>
      <c r="BJ163" s="18" t="s">
        <v>83</v>
      </c>
      <c r="BK163" s="212">
        <f>ROUND(I163*H163,2)</f>
        <v>0</v>
      </c>
      <c r="BL163" s="18" t="s">
        <v>234</v>
      </c>
      <c r="BM163" s="211" t="s">
        <v>5105</v>
      </c>
    </row>
    <row r="164" s="10" customFormat="1">
      <c r="A164" s="10"/>
      <c r="B164" s="218"/>
      <c r="C164" s="219"/>
      <c r="D164" s="213" t="s">
        <v>199</v>
      </c>
      <c r="E164" s="220" t="s">
        <v>1</v>
      </c>
      <c r="F164" s="221" t="s">
        <v>4737</v>
      </c>
      <c r="G164" s="219"/>
      <c r="H164" s="220" t="s">
        <v>1</v>
      </c>
      <c r="I164" s="222"/>
      <c r="J164" s="219"/>
      <c r="K164" s="219"/>
      <c r="L164" s="223"/>
      <c r="M164" s="224"/>
      <c r="N164" s="225"/>
      <c r="O164" s="225"/>
      <c r="P164" s="225"/>
      <c r="Q164" s="225"/>
      <c r="R164" s="225"/>
      <c r="S164" s="225"/>
      <c r="T164" s="226"/>
      <c r="U164" s="10"/>
      <c r="V164" s="10"/>
      <c r="W164" s="10"/>
      <c r="X164" s="10"/>
      <c r="Y164" s="10"/>
      <c r="Z164" s="10"/>
      <c r="AA164" s="10"/>
      <c r="AB164" s="10"/>
      <c r="AC164" s="10"/>
      <c r="AD164" s="10"/>
      <c r="AE164" s="10"/>
      <c r="AT164" s="227" t="s">
        <v>199</v>
      </c>
      <c r="AU164" s="227" t="s">
        <v>85</v>
      </c>
      <c r="AV164" s="10" t="s">
        <v>83</v>
      </c>
      <c r="AW164" s="10" t="s">
        <v>32</v>
      </c>
      <c r="AX164" s="10" t="s">
        <v>76</v>
      </c>
      <c r="AY164" s="227" t="s">
        <v>195</v>
      </c>
    </row>
    <row r="165" s="10" customFormat="1">
      <c r="A165" s="10"/>
      <c r="B165" s="218"/>
      <c r="C165" s="219"/>
      <c r="D165" s="213" t="s">
        <v>199</v>
      </c>
      <c r="E165" s="220" t="s">
        <v>1</v>
      </c>
      <c r="F165" s="221" t="s">
        <v>5097</v>
      </c>
      <c r="G165" s="219"/>
      <c r="H165" s="220" t="s">
        <v>1</v>
      </c>
      <c r="I165" s="222"/>
      <c r="J165" s="219"/>
      <c r="K165" s="219"/>
      <c r="L165" s="223"/>
      <c r="M165" s="224"/>
      <c r="N165" s="225"/>
      <c r="O165" s="225"/>
      <c r="P165" s="225"/>
      <c r="Q165" s="225"/>
      <c r="R165" s="225"/>
      <c r="S165" s="225"/>
      <c r="T165" s="226"/>
      <c r="U165" s="10"/>
      <c r="V165" s="10"/>
      <c r="W165" s="10"/>
      <c r="X165" s="10"/>
      <c r="Y165" s="10"/>
      <c r="Z165" s="10"/>
      <c r="AA165" s="10"/>
      <c r="AB165" s="10"/>
      <c r="AC165" s="10"/>
      <c r="AD165" s="10"/>
      <c r="AE165" s="10"/>
      <c r="AT165" s="227" t="s">
        <v>199</v>
      </c>
      <c r="AU165" s="227" t="s">
        <v>85</v>
      </c>
      <c r="AV165" s="10" t="s">
        <v>83</v>
      </c>
      <c r="AW165" s="10" t="s">
        <v>32</v>
      </c>
      <c r="AX165" s="10" t="s">
        <v>76</v>
      </c>
      <c r="AY165" s="227" t="s">
        <v>195</v>
      </c>
    </row>
    <row r="166" s="11" customFormat="1">
      <c r="A166" s="11"/>
      <c r="B166" s="228"/>
      <c r="C166" s="229"/>
      <c r="D166" s="213" t="s">
        <v>199</v>
      </c>
      <c r="E166" s="230" t="s">
        <v>1</v>
      </c>
      <c r="F166" s="231" t="s">
        <v>5106</v>
      </c>
      <c r="G166" s="229"/>
      <c r="H166" s="232">
        <v>95.846000000000004</v>
      </c>
      <c r="I166" s="233"/>
      <c r="J166" s="229"/>
      <c r="K166" s="229"/>
      <c r="L166" s="234"/>
      <c r="M166" s="235"/>
      <c r="N166" s="236"/>
      <c r="O166" s="236"/>
      <c r="P166" s="236"/>
      <c r="Q166" s="236"/>
      <c r="R166" s="236"/>
      <c r="S166" s="236"/>
      <c r="T166" s="237"/>
      <c r="U166" s="11"/>
      <c r="V166" s="11"/>
      <c r="W166" s="11"/>
      <c r="X166" s="11"/>
      <c r="Y166" s="11"/>
      <c r="Z166" s="11"/>
      <c r="AA166" s="11"/>
      <c r="AB166" s="11"/>
      <c r="AC166" s="11"/>
      <c r="AD166" s="11"/>
      <c r="AE166" s="11"/>
      <c r="AT166" s="238" t="s">
        <v>199</v>
      </c>
      <c r="AU166" s="238" t="s">
        <v>85</v>
      </c>
      <c r="AV166" s="11" t="s">
        <v>85</v>
      </c>
      <c r="AW166" s="11" t="s">
        <v>32</v>
      </c>
      <c r="AX166" s="11" t="s">
        <v>76</v>
      </c>
      <c r="AY166" s="238" t="s">
        <v>195</v>
      </c>
    </row>
    <row r="167" s="15" customFormat="1">
      <c r="A167" s="15"/>
      <c r="B167" s="287"/>
      <c r="C167" s="288"/>
      <c r="D167" s="213" t="s">
        <v>199</v>
      </c>
      <c r="E167" s="289" t="s">
        <v>1</v>
      </c>
      <c r="F167" s="290" t="s">
        <v>1422</v>
      </c>
      <c r="G167" s="288"/>
      <c r="H167" s="291">
        <v>95.846000000000004</v>
      </c>
      <c r="I167" s="292"/>
      <c r="J167" s="288"/>
      <c r="K167" s="288"/>
      <c r="L167" s="293"/>
      <c r="M167" s="294"/>
      <c r="N167" s="295"/>
      <c r="O167" s="295"/>
      <c r="P167" s="295"/>
      <c r="Q167" s="295"/>
      <c r="R167" s="295"/>
      <c r="S167" s="295"/>
      <c r="T167" s="296"/>
      <c r="U167" s="15"/>
      <c r="V167" s="15"/>
      <c r="W167" s="15"/>
      <c r="X167" s="15"/>
      <c r="Y167" s="15"/>
      <c r="Z167" s="15"/>
      <c r="AA167" s="15"/>
      <c r="AB167" s="15"/>
      <c r="AC167" s="15"/>
      <c r="AD167" s="15"/>
      <c r="AE167" s="15"/>
      <c r="AT167" s="297" t="s">
        <v>199</v>
      </c>
      <c r="AU167" s="297" t="s">
        <v>85</v>
      </c>
      <c r="AV167" s="15" t="s">
        <v>234</v>
      </c>
      <c r="AW167" s="15" t="s">
        <v>32</v>
      </c>
      <c r="AX167" s="15" t="s">
        <v>76</v>
      </c>
      <c r="AY167" s="297" t="s">
        <v>195</v>
      </c>
    </row>
    <row r="168" s="10" customFormat="1">
      <c r="A168" s="10"/>
      <c r="B168" s="218"/>
      <c r="C168" s="219"/>
      <c r="D168" s="213" t="s">
        <v>199</v>
      </c>
      <c r="E168" s="220" t="s">
        <v>1</v>
      </c>
      <c r="F168" s="221" t="s">
        <v>5107</v>
      </c>
      <c r="G168" s="219"/>
      <c r="H168" s="220" t="s">
        <v>1</v>
      </c>
      <c r="I168" s="222"/>
      <c r="J168" s="219"/>
      <c r="K168" s="219"/>
      <c r="L168" s="223"/>
      <c r="M168" s="224"/>
      <c r="N168" s="225"/>
      <c r="O168" s="225"/>
      <c r="P168" s="225"/>
      <c r="Q168" s="225"/>
      <c r="R168" s="225"/>
      <c r="S168" s="225"/>
      <c r="T168" s="226"/>
      <c r="U168" s="10"/>
      <c r="V168" s="10"/>
      <c r="W168" s="10"/>
      <c r="X168" s="10"/>
      <c r="Y168" s="10"/>
      <c r="Z168" s="10"/>
      <c r="AA168" s="10"/>
      <c r="AB168" s="10"/>
      <c r="AC168" s="10"/>
      <c r="AD168" s="10"/>
      <c r="AE168" s="10"/>
      <c r="AT168" s="227" t="s">
        <v>199</v>
      </c>
      <c r="AU168" s="227" t="s">
        <v>85</v>
      </c>
      <c r="AV168" s="10" t="s">
        <v>83</v>
      </c>
      <c r="AW168" s="10" t="s">
        <v>32</v>
      </c>
      <c r="AX168" s="10" t="s">
        <v>76</v>
      </c>
      <c r="AY168" s="227" t="s">
        <v>195</v>
      </c>
    </row>
    <row r="169" s="11" customFormat="1">
      <c r="A169" s="11"/>
      <c r="B169" s="228"/>
      <c r="C169" s="229"/>
      <c r="D169" s="213" t="s">
        <v>199</v>
      </c>
      <c r="E169" s="230" t="s">
        <v>1</v>
      </c>
      <c r="F169" s="231" t="s">
        <v>5108</v>
      </c>
      <c r="G169" s="229"/>
      <c r="H169" s="232">
        <v>71.885000000000005</v>
      </c>
      <c r="I169" s="233"/>
      <c r="J169" s="229"/>
      <c r="K169" s="229"/>
      <c r="L169" s="234"/>
      <c r="M169" s="235"/>
      <c r="N169" s="236"/>
      <c r="O169" s="236"/>
      <c r="P169" s="236"/>
      <c r="Q169" s="236"/>
      <c r="R169" s="236"/>
      <c r="S169" s="236"/>
      <c r="T169" s="237"/>
      <c r="U169" s="11"/>
      <c r="V169" s="11"/>
      <c r="W169" s="11"/>
      <c r="X169" s="11"/>
      <c r="Y169" s="11"/>
      <c r="Z169" s="11"/>
      <c r="AA169" s="11"/>
      <c r="AB169" s="11"/>
      <c r="AC169" s="11"/>
      <c r="AD169" s="11"/>
      <c r="AE169" s="11"/>
      <c r="AT169" s="238" t="s">
        <v>199</v>
      </c>
      <c r="AU169" s="238" t="s">
        <v>85</v>
      </c>
      <c r="AV169" s="11" t="s">
        <v>85</v>
      </c>
      <c r="AW169" s="11" t="s">
        <v>32</v>
      </c>
      <c r="AX169" s="11" t="s">
        <v>83</v>
      </c>
      <c r="AY169" s="238" t="s">
        <v>195</v>
      </c>
    </row>
    <row r="170" s="2" customFormat="1" ht="33" customHeight="1">
      <c r="A170" s="39"/>
      <c r="B170" s="40"/>
      <c r="C170" s="200" t="s">
        <v>244</v>
      </c>
      <c r="D170" s="200" t="s">
        <v>191</v>
      </c>
      <c r="E170" s="201" t="s">
        <v>4540</v>
      </c>
      <c r="F170" s="202" t="s">
        <v>4541</v>
      </c>
      <c r="G170" s="203" t="s">
        <v>1237</v>
      </c>
      <c r="H170" s="204">
        <v>61.966000000000001</v>
      </c>
      <c r="I170" s="205"/>
      <c r="J170" s="206">
        <f>ROUND(I170*H170,2)</f>
        <v>0</v>
      </c>
      <c r="K170" s="202" t="s">
        <v>1412</v>
      </c>
      <c r="L170" s="45"/>
      <c r="M170" s="207" t="s">
        <v>1</v>
      </c>
      <c r="N170" s="208" t="s">
        <v>41</v>
      </c>
      <c r="O170" s="92"/>
      <c r="P170" s="209">
        <f>O170*H170</f>
        <v>0</v>
      </c>
      <c r="Q170" s="209">
        <v>0</v>
      </c>
      <c r="R170" s="209">
        <f>Q170*H170</f>
        <v>0</v>
      </c>
      <c r="S170" s="209">
        <v>0</v>
      </c>
      <c r="T170" s="210">
        <f>S170*H170</f>
        <v>0</v>
      </c>
      <c r="U170" s="39"/>
      <c r="V170" s="39"/>
      <c r="W170" s="39"/>
      <c r="X170" s="39"/>
      <c r="Y170" s="39"/>
      <c r="Z170" s="39"/>
      <c r="AA170" s="39"/>
      <c r="AB170" s="39"/>
      <c r="AC170" s="39"/>
      <c r="AD170" s="39"/>
      <c r="AE170" s="39"/>
      <c r="AR170" s="211" t="s">
        <v>234</v>
      </c>
      <c r="AT170" s="211" t="s">
        <v>191</v>
      </c>
      <c r="AU170" s="211" t="s">
        <v>85</v>
      </c>
      <c r="AY170" s="18" t="s">
        <v>195</v>
      </c>
      <c r="BE170" s="212">
        <f>IF(N170="základní",J170,0)</f>
        <v>0</v>
      </c>
      <c r="BF170" s="212">
        <f>IF(N170="snížená",J170,0)</f>
        <v>0</v>
      </c>
      <c r="BG170" s="212">
        <f>IF(N170="zákl. přenesená",J170,0)</f>
        <v>0</v>
      </c>
      <c r="BH170" s="212">
        <f>IF(N170="sníž. přenesená",J170,0)</f>
        <v>0</v>
      </c>
      <c r="BI170" s="212">
        <f>IF(N170="nulová",J170,0)</f>
        <v>0</v>
      </c>
      <c r="BJ170" s="18" t="s">
        <v>83</v>
      </c>
      <c r="BK170" s="212">
        <f>ROUND(I170*H170,2)</f>
        <v>0</v>
      </c>
      <c r="BL170" s="18" t="s">
        <v>234</v>
      </c>
      <c r="BM170" s="211" t="s">
        <v>5109</v>
      </c>
    </row>
    <row r="171" s="10" customFormat="1">
      <c r="A171" s="10"/>
      <c r="B171" s="218"/>
      <c r="C171" s="219"/>
      <c r="D171" s="213" t="s">
        <v>199</v>
      </c>
      <c r="E171" s="220" t="s">
        <v>1</v>
      </c>
      <c r="F171" s="221" t="s">
        <v>4737</v>
      </c>
      <c r="G171" s="219"/>
      <c r="H171" s="220" t="s">
        <v>1</v>
      </c>
      <c r="I171" s="222"/>
      <c r="J171" s="219"/>
      <c r="K171" s="219"/>
      <c r="L171" s="223"/>
      <c r="M171" s="224"/>
      <c r="N171" s="225"/>
      <c r="O171" s="225"/>
      <c r="P171" s="225"/>
      <c r="Q171" s="225"/>
      <c r="R171" s="225"/>
      <c r="S171" s="225"/>
      <c r="T171" s="226"/>
      <c r="U171" s="10"/>
      <c r="V171" s="10"/>
      <c r="W171" s="10"/>
      <c r="X171" s="10"/>
      <c r="Y171" s="10"/>
      <c r="Z171" s="10"/>
      <c r="AA171" s="10"/>
      <c r="AB171" s="10"/>
      <c r="AC171" s="10"/>
      <c r="AD171" s="10"/>
      <c r="AE171" s="10"/>
      <c r="AT171" s="227" t="s">
        <v>199</v>
      </c>
      <c r="AU171" s="227" t="s">
        <v>85</v>
      </c>
      <c r="AV171" s="10" t="s">
        <v>83</v>
      </c>
      <c r="AW171" s="10" t="s">
        <v>32</v>
      </c>
      <c r="AX171" s="10" t="s">
        <v>76</v>
      </c>
      <c r="AY171" s="227" t="s">
        <v>195</v>
      </c>
    </row>
    <row r="172" s="10" customFormat="1">
      <c r="A172" s="10"/>
      <c r="B172" s="218"/>
      <c r="C172" s="219"/>
      <c r="D172" s="213" t="s">
        <v>199</v>
      </c>
      <c r="E172" s="220" t="s">
        <v>1</v>
      </c>
      <c r="F172" s="221" t="s">
        <v>5096</v>
      </c>
      <c r="G172" s="219"/>
      <c r="H172" s="220" t="s">
        <v>1</v>
      </c>
      <c r="I172" s="222"/>
      <c r="J172" s="219"/>
      <c r="K172" s="219"/>
      <c r="L172" s="223"/>
      <c r="M172" s="224"/>
      <c r="N172" s="225"/>
      <c r="O172" s="225"/>
      <c r="P172" s="225"/>
      <c r="Q172" s="225"/>
      <c r="R172" s="225"/>
      <c r="S172" s="225"/>
      <c r="T172" s="226"/>
      <c r="U172" s="10"/>
      <c r="V172" s="10"/>
      <c r="W172" s="10"/>
      <c r="X172" s="10"/>
      <c r="Y172" s="10"/>
      <c r="Z172" s="10"/>
      <c r="AA172" s="10"/>
      <c r="AB172" s="10"/>
      <c r="AC172" s="10"/>
      <c r="AD172" s="10"/>
      <c r="AE172" s="10"/>
      <c r="AT172" s="227" t="s">
        <v>199</v>
      </c>
      <c r="AU172" s="227" t="s">
        <v>85</v>
      </c>
      <c r="AV172" s="10" t="s">
        <v>83</v>
      </c>
      <c r="AW172" s="10" t="s">
        <v>32</v>
      </c>
      <c r="AX172" s="10" t="s">
        <v>76</v>
      </c>
      <c r="AY172" s="227" t="s">
        <v>195</v>
      </c>
    </row>
    <row r="173" s="11" customFormat="1">
      <c r="A173" s="11"/>
      <c r="B173" s="228"/>
      <c r="C173" s="229"/>
      <c r="D173" s="213" t="s">
        <v>199</v>
      </c>
      <c r="E173" s="230" t="s">
        <v>1</v>
      </c>
      <c r="F173" s="231" t="s">
        <v>5110</v>
      </c>
      <c r="G173" s="229"/>
      <c r="H173" s="232">
        <v>112.666</v>
      </c>
      <c r="I173" s="233"/>
      <c r="J173" s="229"/>
      <c r="K173" s="229"/>
      <c r="L173" s="234"/>
      <c r="M173" s="235"/>
      <c r="N173" s="236"/>
      <c r="O173" s="236"/>
      <c r="P173" s="236"/>
      <c r="Q173" s="236"/>
      <c r="R173" s="236"/>
      <c r="S173" s="236"/>
      <c r="T173" s="237"/>
      <c r="U173" s="11"/>
      <c r="V173" s="11"/>
      <c r="W173" s="11"/>
      <c r="X173" s="11"/>
      <c r="Y173" s="11"/>
      <c r="Z173" s="11"/>
      <c r="AA173" s="11"/>
      <c r="AB173" s="11"/>
      <c r="AC173" s="11"/>
      <c r="AD173" s="11"/>
      <c r="AE173" s="11"/>
      <c r="AT173" s="238" t="s">
        <v>199</v>
      </c>
      <c r="AU173" s="238" t="s">
        <v>85</v>
      </c>
      <c r="AV173" s="11" t="s">
        <v>85</v>
      </c>
      <c r="AW173" s="11" t="s">
        <v>32</v>
      </c>
      <c r="AX173" s="11" t="s">
        <v>76</v>
      </c>
      <c r="AY173" s="238" t="s">
        <v>195</v>
      </c>
    </row>
    <row r="174" s="15" customFormat="1">
      <c r="A174" s="15"/>
      <c r="B174" s="287"/>
      <c r="C174" s="288"/>
      <c r="D174" s="213" t="s">
        <v>199</v>
      </c>
      <c r="E174" s="289" t="s">
        <v>1</v>
      </c>
      <c r="F174" s="290" t="s">
        <v>1422</v>
      </c>
      <c r="G174" s="288"/>
      <c r="H174" s="291">
        <v>112.666</v>
      </c>
      <c r="I174" s="292"/>
      <c r="J174" s="288"/>
      <c r="K174" s="288"/>
      <c r="L174" s="293"/>
      <c r="M174" s="294"/>
      <c r="N174" s="295"/>
      <c r="O174" s="295"/>
      <c r="P174" s="295"/>
      <c r="Q174" s="295"/>
      <c r="R174" s="295"/>
      <c r="S174" s="295"/>
      <c r="T174" s="296"/>
      <c r="U174" s="15"/>
      <c r="V174" s="15"/>
      <c r="W174" s="15"/>
      <c r="X174" s="15"/>
      <c r="Y174" s="15"/>
      <c r="Z174" s="15"/>
      <c r="AA174" s="15"/>
      <c r="AB174" s="15"/>
      <c r="AC174" s="15"/>
      <c r="AD174" s="15"/>
      <c r="AE174" s="15"/>
      <c r="AT174" s="297" t="s">
        <v>199</v>
      </c>
      <c r="AU174" s="297" t="s">
        <v>85</v>
      </c>
      <c r="AV174" s="15" t="s">
        <v>234</v>
      </c>
      <c r="AW174" s="15" t="s">
        <v>32</v>
      </c>
      <c r="AX174" s="15" t="s">
        <v>76</v>
      </c>
      <c r="AY174" s="297" t="s">
        <v>195</v>
      </c>
    </row>
    <row r="175" s="10" customFormat="1">
      <c r="A175" s="10"/>
      <c r="B175" s="218"/>
      <c r="C175" s="219"/>
      <c r="D175" s="213" t="s">
        <v>199</v>
      </c>
      <c r="E175" s="220" t="s">
        <v>1</v>
      </c>
      <c r="F175" s="221" t="s">
        <v>5111</v>
      </c>
      <c r="G175" s="219"/>
      <c r="H175" s="220" t="s">
        <v>1</v>
      </c>
      <c r="I175" s="222"/>
      <c r="J175" s="219"/>
      <c r="K175" s="219"/>
      <c r="L175" s="223"/>
      <c r="M175" s="224"/>
      <c r="N175" s="225"/>
      <c r="O175" s="225"/>
      <c r="P175" s="225"/>
      <c r="Q175" s="225"/>
      <c r="R175" s="225"/>
      <c r="S175" s="225"/>
      <c r="T175" s="226"/>
      <c r="U175" s="10"/>
      <c r="V175" s="10"/>
      <c r="W175" s="10"/>
      <c r="X175" s="10"/>
      <c r="Y175" s="10"/>
      <c r="Z175" s="10"/>
      <c r="AA175" s="10"/>
      <c r="AB175" s="10"/>
      <c r="AC175" s="10"/>
      <c r="AD175" s="10"/>
      <c r="AE175" s="10"/>
      <c r="AT175" s="227" t="s">
        <v>199</v>
      </c>
      <c r="AU175" s="227" t="s">
        <v>85</v>
      </c>
      <c r="AV175" s="10" t="s">
        <v>83</v>
      </c>
      <c r="AW175" s="10" t="s">
        <v>32</v>
      </c>
      <c r="AX175" s="10" t="s">
        <v>76</v>
      </c>
      <c r="AY175" s="227" t="s">
        <v>195</v>
      </c>
    </row>
    <row r="176" s="11" customFormat="1">
      <c r="A176" s="11"/>
      <c r="B176" s="228"/>
      <c r="C176" s="229"/>
      <c r="D176" s="213" t="s">
        <v>199</v>
      </c>
      <c r="E176" s="230" t="s">
        <v>1</v>
      </c>
      <c r="F176" s="231" t="s">
        <v>5112</v>
      </c>
      <c r="G176" s="229"/>
      <c r="H176" s="232">
        <v>61.966000000000001</v>
      </c>
      <c r="I176" s="233"/>
      <c r="J176" s="229"/>
      <c r="K176" s="229"/>
      <c r="L176" s="234"/>
      <c r="M176" s="235"/>
      <c r="N176" s="236"/>
      <c r="O176" s="236"/>
      <c r="P176" s="236"/>
      <c r="Q176" s="236"/>
      <c r="R176" s="236"/>
      <c r="S176" s="236"/>
      <c r="T176" s="237"/>
      <c r="U176" s="11"/>
      <c r="V176" s="11"/>
      <c r="W176" s="11"/>
      <c r="X176" s="11"/>
      <c r="Y176" s="11"/>
      <c r="Z176" s="11"/>
      <c r="AA176" s="11"/>
      <c r="AB176" s="11"/>
      <c r="AC176" s="11"/>
      <c r="AD176" s="11"/>
      <c r="AE176" s="11"/>
      <c r="AT176" s="238" t="s">
        <v>199</v>
      </c>
      <c r="AU176" s="238" t="s">
        <v>85</v>
      </c>
      <c r="AV176" s="11" t="s">
        <v>85</v>
      </c>
      <c r="AW176" s="11" t="s">
        <v>32</v>
      </c>
      <c r="AX176" s="11" t="s">
        <v>83</v>
      </c>
      <c r="AY176" s="238" t="s">
        <v>195</v>
      </c>
    </row>
    <row r="177" s="2" customFormat="1" ht="33" customHeight="1">
      <c r="A177" s="39"/>
      <c r="B177" s="40"/>
      <c r="C177" s="200" t="s">
        <v>248</v>
      </c>
      <c r="D177" s="200" t="s">
        <v>191</v>
      </c>
      <c r="E177" s="201" t="s">
        <v>4546</v>
      </c>
      <c r="F177" s="202" t="s">
        <v>4547</v>
      </c>
      <c r="G177" s="203" t="s">
        <v>1237</v>
      </c>
      <c r="H177" s="204">
        <v>26.358000000000001</v>
      </c>
      <c r="I177" s="205"/>
      <c r="J177" s="206">
        <f>ROUND(I177*H177,2)</f>
        <v>0</v>
      </c>
      <c r="K177" s="202" t="s">
        <v>1412</v>
      </c>
      <c r="L177" s="45"/>
      <c r="M177" s="207" t="s">
        <v>1</v>
      </c>
      <c r="N177" s="208" t="s">
        <v>41</v>
      </c>
      <c r="O177" s="92"/>
      <c r="P177" s="209">
        <f>O177*H177</f>
        <v>0</v>
      </c>
      <c r="Q177" s="209">
        <v>0</v>
      </c>
      <c r="R177" s="209">
        <f>Q177*H177</f>
        <v>0</v>
      </c>
      <c r="S177" s="209">
        <v>0</v>
      </c>
      <c r="T177" s="210">
        <f>S177*H177</f>
        <v>0</v>
      </c>
      <c r="U177" s="39"/>
      <c r="V177" s="39"/>
      <c r="W177" s="39"/>
      <c r="X177" s="39"/>
      <c r="Y177" s="39"/>
      <c r="Z177" s="39"/>
      <c r="AA177" s="39"/>
      <c r="AB177" s="39"/>
      <c r="AC177" s="39"/>
      <c r="AD177" s="39"/>
      <c r="AE177" s="39"/>
      <c r="AR177" s="211" t="s">
        <v>234</v>
      </c>
      <c r="AT177" s="211" t="s">
        <v>191</v>
      </c>
      <c r="AU177" s="211" t="s">
        <v>85</v>
      </c>
      <c r="AY177" s="18" t="s">
        <v>195</v>
      </c>
      <c r="BE177" s="212">
        <f>IF(N177="základní",J177,0)</f>
        <v>0</v>
      </c>
      <c r="BF177" s="212">
        <f>IF(N177="snížená",J177,0)</f>
        <v>0</v>
      </c>
      <c r="BG177" s="212">
        <f>IF(N177="zákl. přenesená",J177,0)</f>
        <v>0</v>
      </c>
      <c r="BH177" s="212">
        <f>IF(N177="sníž. přenesená",J177,0)</f>
        <v>0</v>
      </c>
      <c r="BI177" s="212">
        <f>IF(N177="nulová",J177,0)</f>
        <v>0</v>
      </c>
      <c r="BJ177" s="18" t="s">
        <v>83</v>
      </c>
      <c r="BK177" s="212">
        <f>ROUND(I177*H177,2)</f>
        <v>0</v>
      </c>
      <c r="BL177" s="18" t="s">
        <v>234</v>
      </c>
      <c r="BM177" s="211" t="s">
        <v>5113</v>
      </c>
    </row>
    <row r="178" s="10" customFormat="1">
      <c r="A178" s="10"/>
      <c r="B178" s="218"/>
      <c r="C178" s="219"/>
      <c r="D178" s="213" t="s">
        <v>199</v>
      </c>
      <c r="E178" s="220" t="s">
        <v>1</v>
      </c>
      <c r="F178" s="221" t="s">
        <v>4737</v>
      </c>
      <c r="G178" s="219"/>
      <c r="H178" s="220" t="s">
        <v>1</v>
      </c>
      <c r="I178" s="222"/>
      <c r="J178" s="219"/>
      <c r="K178" s="219"/>
      <c r="L178" s="223"/>
      <c r="M178" s="224"/>
      <c r="N178" s="225"/>
      <c r="O178" s="225"/>
      <c r="P178" s="225"/>
      <c r="Q178" s="225"/>
      <c r="R178" s="225"/>
      <c r="S178" s="225"/>
      <c r="T178" s="226"/>
      <c r="U178" s="10"/>
      <c r="V178" s="10"/>
      <c r="W178" s="10"/>
      <c r="X178" s="10"/>
      <c r="Y178" s="10"/>
      <c r="Z178" s="10"/>
      <c r="AA178" s="10"/>
      <c r="AB178" s="10"/>
      <c r="AC178" s="10"/>
      <c r="AD178" s="10"/>
      <c r="AE178" s="10"/>
      <c r="AT178" s="227" t="s">
        <v>199</v>
      </c>
      <c r="AU178" s="227" t="s">
        <v>85</v>
      </c>
      <c r="AV178" s="10" t="s">
        <v>83</v>
      </c>
      <c r="AW178" s="10" t="s">
        <v>32</v>
      </c>
      <c r="AX178" s="10" t="s">
        <v>76</v>
      </c>
      <c r="AY178" s="227" t="s">
        <v>195</v>
      </c>
    </row>
    <row r="179" s="10" customFormat="1">
      <c r="A179" s="10"/>
      <c r="B179" s="218"/>
      <c r="C179" s="219"/>
      <c r="D179" s="213" t="s">
        <v>199</v>
      </c>
      <c r="E179" s="220" t="s">
        <v>1</v>
      </c>
      <c r="F179" s="221" t="s">
        <v>5095</v>
      </c>
      <c r="G179" s="219"/>
      <c r="H179" s="220" t="s">
        <v>1</v>
      </c>
      <c r="I179" s="222"/>
      <c r="J179" s="219"/>
      <c r="K179" s="219"/>
      <c r="L179" s="223"/>
      <c r="M179" s="224"/>
      <c r="N179" s="225"/>
      <c r="O179" s="225"/>
      <c r="P179" s="225"/>
      <c r="Q179" s="225"/>
      <c r="R179" s="225"/>
      <c r="S179" s="225"/>
      <c r="T179" s="226"/>
      <c r="U179" s="10"/>
      <c r="V179" s="10"/>
      <c r="W179" s="10"/>
      <c r="X179" s="10"/>
      <c r="Y179" s="10"/>
      <c r="Z179" s="10"/>
      <c r="AA179" s="10"/>
      <c r="AB179" s="10"/>
      <c r="AC179" s="10"/>
      <c r="AD179" s="10"/>
      <c r="AE179" s="10"/>
      <c r="AT179" s="227" t="s">
        <v>199</v>
      </c>
      <c r="AU179" s="227" t="s">
        <v>85</v>
      </c>
      <c r="AV179" s="10" t="s">
        <v>83</v>
      </c>
      <c r="AW179" s="10" t="s">
        <v>32</v>
      </c>
      <c r="AX179" s="10" t="s">
        <v>76</v>
      </c>
      <c r="AY179" s="227" t="s">
        <v>195</v>
      </c>
    </row>
    <row r="180" s="11" customFormat="1">
      <c r="A180" s="11"/>
      <c r="B180" s="228"/>
      <c r="C180" s="229"/>
      <c r="D180" s="213" t="s">
        <v>199</v>
      </c>
      <c r="E180" s="230" t="s">
        <v>1</v>
      </c>
      <c r="F180" s="231" t="s">
        <v>5102</v>
      </c>
      <c r="G180" s="229"/>
      <c r="H180" s="232">
        <v>101.37600000000001</v>
      </c>
      <c r="I180" s="233"/>
      <c r="J180" s="229"/>
      <c r="K180" s="229"/>
      <c r="L180" s="234"/>
      <c r="M180" s="235"/>
      <c r="N180" s="236"/>
      <c r="O180" s="236"/>
      <c r="P180" s="236"/>
      <c r="Q180" s="236"/>
      <c r="R180" s="236"/>
      <c r="S180" s="236"/>
      <c r="T180" s="237"/>
      <c r="U180" s="11"/>
      <c r="V180" s="11"/>
      <c r="W180" s="11"/>
      <c r="X180" s="11"/>
      <c r="Y180" s="11"/>
      <c r="Z180" s="11"/>
      <c r="AA180" s="11"/>
      <c r="AB180" s="11"/>
      <c r="AC180" s="11"/>
      <c r="AD180" s="11"/>
      <c r="AE180" s="11"/>
      <c r="AT180" s="238" t="s">
        <v>199</v>
      </c>
      <c r="AU180" s="238" t="s">
        <v>85</v>
      </c>
      <c r="AV180" s="11" t="s">
        <v>85</v>
      </c>
      <c r="AW180" s="11" t="s">
        <v>32</v>
      </c>
      <c r="AX180" s="11" t="s">
        <v>76</v>
      </c>
      <c r="AY180" s="238" t="s">
        <v>195</v>
      </c>
    </row>
    <row r="181" s="15" customFormat="1">
      <c r="A181" s="15"/>
      <c r="B181" s="287"/>
      <c r="C181" s="288"/>
      <c r="D181" s="213" t="s">
        <v>199</v>
      </c>
      <c r="E181" s="289" t="s">
        <v>1</v>
      </c>
      <c r="F181" s="290" t="s">
        <v>1422</v>
      </c>
      <c r="G181" s="288"/>
      <c r="H181" s="291">
        <v>101.37600000000001</v>
      </c>
      <c r="I181" s="292"/>
      <c r="J181" s="288"/>
      <c r="K181" s="288"/>
      <c r="L181" s="293"/>
      <c r="M181" s="294"/>
      <c r="N181" s="295"/>
      <c r="O181" s="295"/>
      <c r="P181" s="295"/>
      <c r="Q181" s="295"/>
      <c r="R181" s="295"/>
      <c r="S181" s="295"/>
      <c r="T181" s="296"/>
      <c r="U181" s="15"/>
      <c r="V181" s="15"/>
      <c r="W181" s="15"/>
      <c r="X181" s="15"/>
      <c r="Y181" s="15"/>
      <c r="Z181" s="15"/>
      <c r="AA181" s="15"/>
      <c r="AB181" s="15"/>
      <c r="AC181" s="15"/>
      <c r="AD181" s="15"/>
      <c r="AE181" s="15"/>
      <c r="AT181" s="297" t="s">
        <v>199</v>
      </c>
      <c r="AU181" s="297" t="s">
        <v>85</v>
      </c>
      <c r="AV181" s="15" t="s">
        <v>234</v>
      </c>
      <c r="AW181" s="15" t="s">
        <v>32</v>
      </c>
      <c r="AX181" s="15" t="s">
        <v>76</v>
      </c>
      <c r="AY181" s="297" t="s">
        <v>195</v>
      </c>
    </row>
    <row r="182" s="10" customFormat="1">
      <c r="A182" s="10"/>
      <c r="B182" s="218"/>
      <c r="C182" s="219"/>
      <c r="D182" s="213" t="s">
        <v>199</v>
      </c>
      <c r="E182" s="220" t="s">
        <v>1</v>
      </c>
      <c r="F182" s="221" t="s">
        <v>5114</v>
      </c>
      <c r="G182" s="219"/>
      <c r="H182" s="220" t="s">
        <v>1</v>
      </c>
      <c r="I182" s="222"/>
      <c r="J182" s="219"/>
      <c r="K182" s="219"/>
      <c r="L182" s="223"/>
      <c r="M182" s="224"/>
      <c r="N182" s="225"/>
      <c r="O182" s="225"/>
      <c r="P182" s="225"/>
      <c r="Q182" s="225"/>
      <c r="R182" s="225"/>
      <c r="S182" s="225"/>
      <c r="T182" s="226"/>
      <c r="U182" s="10"/>
      <c r="V182" s="10"/>
      <c r="W182" s="10"/>
      <c r="X182" s="10"/>
      <c r="Y182" s="10"/>
      <c r="Z182" s="10"/>
      <c r="AA182" s="10"/>
      <c r="AB182" s="10"/>
      <c r="AC182" s="10"/>
      <c r="AD182" s="10"/>
      <c r="AE182" s="10"/>
      <c r="AT182" s="227" t="s">
        <v>199</v>
      </c>
      <c r="AU182" s="227" t="s">
        <v>85</v>
      </c>
      <c r="AV182" s="10" t="s">
        <v>83</v>
      </c>
      <c r="AW182" s="10" t="s">
        <v>32</v>
      </c>
      <c r="AX182" s="10" t="s">
        <v>76</v>
      </c>
      <c r="AY182" s="227" t="s">
        <v>195</v>
      </c>
    </row>
    <row r="183" s="11" customFormat="1">
      <c r="A183" s="11"/>
      <c r="B183" s="228"/>
      <c r="C183" s="229"/>
      <c r="D183" s="213" t="s">
        <v>199</v>
      </c>
      <c r="E183" s="230" t="s">
        <v>1</v>
      </c>
      <c r="F183" s="231" t="s">
        <v>5115</v>
      </c>
      <c r="G183" s="229"/>
      <c r="H183" s="232">
        <v>26.358000000000001</v>
      </c>
      <c r="I183" s="233"/>
      <c r="J183" s="229"/>
      <c r="K183" s="229"/>
      <c r="L183" s="234"/>
      <c r="M183" s="235"/>
      <c r="N183" s="236"/>
      <c r="O183" s="236"/>
      <c r="P183" s="236"/>
      <c r="Q183" s="236"/>
      <c r="R183" s="236"/>
      <c r="S183" s="236"/>
      <c r="T183" s="237"/>
      <c r="U183" s="11"/>
      <c r="V183" s="11"/>
      <c r="W183" s="11"/>
      <c r="X183" s="11"/>
      <c r="Y183" s="11"/>
      <c r="Z183" s="11"/>
      <c r="AA183" s="11"/>
      <c r="AB183" s="11"/>
      <c r="AC183" s="11"/>
      <c r="AD183" s="11"/>
      <c r="AE183" s="11"/>
      <c r="AT183" s="238" t="s">
        <v>199</v>
      </c>
      <c r="AU183" s="238" t="s">
        <v>85</v>
      </c>
      <c r="AV183" s="11" t="s">
        <v>85</v>
      </c>
      <c r="AW183" s="11" t="s">
        <v>32</v>
      </c>
      <c r="AX183" s="11" t="s">
        <v>83</v>
      </c>
      <c r="AY183" s="238" t="s">
        <v>195</v>
      </c>
    </row>
    <row r="184" s="2" customFormat="1" ht="33" customHeight="1">
      <c r="A184" s="39"/>
      <c r="B184" s="40"/>
      <c r="C184" s="200" t="s">
        <v>253</v>
      </c>
      <c r="D184" s="200" t="s">
        <v>191</v>
      </c>
      <c r="E184" s="201" t="s">
        <v>5116</v>
      </c>
      <c r="F184" s="202" t="s">
        <v>5117</v>
      </c>
      <c r="G184" s="203" t="s">
        <v>1237</v>
      </c>
      <c r="H184" s="204">
        <v>4.7919999999999998</v>
      </c>
      <c r="I184" s="205"/>
      <c r="J184" s="206">
        <f>ROUND(I184*H184,2)</f>
        <v>0</v>
      </c>
      <c r="K184" s="202" t="s">
        <v>1412</v>
      </c>
      <c r="L184" s="45"/>
      <c r="M184" s="207" t="s">
        <v>1</v>
      </c>
      <c r="N184" s="208" t="s">
        <v>41</v>
      </c>
      <c r="O184" s="92"/>
      <c r="P184" s="209">
        <f>O184*H184</f>
        <v>0</v>
      </c>
      <c r="Q184" s="209">
        <v>0</v>
      </c>
      <c r="R184" s="209">
        <f>Q184*H184</f>
        <v>0</v>
      </c>
      <c r="S184" s="209">
        <v>0</v>
      </c>
      <c r="T184" s="210">
        <f>S184*H184</f>
        <v>0</v>
      </c>
      <c r="U184" s="39"/>
      <c r="V184" s="39"/>
      <c r="W184" s="39"/>
      <c r="X184" s="39"/>
      <c r="Y184" s="39"/>
      <c r="Z184" s="39"/>
      <c r="AA184" s="39"/>
      <c r="AB184" s="39"/>
      <c r="AC184" s="39"/>
      <c r="AD184" s="39"/>
      <c r="AE184" s="39"/>
      <c r="AR184" s="211" t="s">
        <v>234</v>
      </c>
      <c r="AT184" s="211" t="s">
        <v>191</v>
      </c>
      <c r="AU184" s="211" t="s">
        <v>85</v>
      </c>
      <c r="AY184" s="18" t="s">
        <v>195</v>
      </c>
      <c r="BE184" s="212">
        <f>IF(N184="základní",J184,0)</f>
        <v>0</v>
      </c>
      <c r="BF184" s="212">
        <f>IF(N184="snížená",J184,0)</f>
        <v>0</v>
      </c>
      <c r="BG184" s="212">
        <f>IF(N184="zákl. přenesená",J184,0)</f>
        <v>0</v>
      </c>
      <c r="BH184" s="212">
        <f>IF(N184="sníž. přenesená",J184,0)</f>
        <v>0</v>
      </c>
      <c r="BI184" s="212">
        <f>IF(N184="nulová",J184,0)</f>
        <v>0</v>
      </c>
      <c r="BJ184" s="18" t="s">
        <v>83</v>
      </c>
      <c r="BK184" s="212">
        <f>ROUND(I184*H184,2)</f>
        <v>0</v>
      </c>
      <c r="BL184" s="18" t="s">
        <v>234</v>
      </c>
      <c r="BM184" s="211" t="s">
        <v>5118</v>
      </c>
    </row>
    <row r="185" s="10" customFormat="1">
      <c r="A185" s="10"/>
      <c r="B185" s="218"/>
      <c r="C185" s="219"/>
      <c r="D185" s="213" t="s">
        <v>199</v>
      </c>
      <c r="E185" s="220" t="s">
        <v>1</v>
      </c>
      <c r="F185" s="221" t="s">
        <v>4737</v>
      </c>
      <c r="G185" s="219"/>
      <c r="H185" s="220" t="s">
        <v>1</v>
      </c>
      <c r="I185" s="222"/>
      <c r="J185" s="219"/>
      <c r="K185" s="219"/>
      <c r="L185" s="223"/>
      <c r="M185" s="224"/>
      <c r="N185" s="225"/>
      <c r="O185" s="225"/>
      <c r="P185" s="225"/>
      <c r="Q185" s="225"/>
      <c r="R185" s="225"/>
      <c r="S185" s="225"/>
      <c r="T185" s="226"/>
      <c r="U185" s="10"/>
      <c r="V185" s="10"/>
      <c r="W185" s="10"/>
      <c r="X185" s="10"/>
      <c r="Y185" s="10"/>
      <c r="Z185" s="10"/>
      <c r="AA185" s="10"/>
      <c r="AB185" s="10"/>
      <c r="AC185" s="10"/>
      <c r="AD185" s="10"/>
      <c r="AE185" s="10"/>
      <c r="AT185" s="227" t="s">
        <v>199</v>
      </c>
      <c r="AU185" s="227" t="s">
        <v>85</v>
      </c>
      <c r="AV185" s="10" t="s">
        <v>83</v>
      </c>
      <c r="AW185" s="10" t="s">
        <v>32</v>
      </c>
      <c r="AX185" s="10" t="s">
        <v>76</v>
      </c>
      <c r="AY185" s="227" t="s">
        <v>195</v>
      </c>
    </row>
    <row r="186" s="10" customFormat="1">
      <c r="A186" s="10"/>
      <c r="B186" s="218"/>
      <c r="C186" s="219"/>
      <c r="D186" s="213" t="s">
        <v>199</v>
      </c>
      <c r="E186" s="220" t="s">
        <v>1</v>
      </c>
      <c r="F186" s="221" t="s">
        <v>5097</v>
      </c>
      <c r="G186" s="219"/>
      <c r="H186" s="220" t="s">
        <v>1</v>
      </c>
      <c r="I186" s="222"/>
      <c r="J186" s="219"/>
      <c r="K186" s="219"/>
      <c r="L186" s="223"/>
      <c r="M186" s="224"/>
      <c r="N186" s="225"/>
      <c r="O186" s="225"/>
      <c r="P186" s="225"/>
      <c r="Q186" s="225"/>
      <c r="R186" s="225"/>
      <c r="S186" s="225"/>
      <c r="T186" s="226"/>
      <c r="U186" s="10"/>
      <c r="V186" s="10"/>
      <c r="W186" s="10"/>
      <c r="X186" s="10"/>
      <c r="Y186" s="10"/>
      <c r="Z186" s="10"/>
      <c r="AA186" s="10"/>
      <c r="AB186" s="10"/>
      <c r="AC186" s="10"/>
      <c r="AD186" s="10"/>
      <c r="AE186" s="10"/>
      <c r="AT186" s="227" t="s">
        <v>199</v>
      </c>
      <c r="AU186" s="227" t="s">
        <v>85</v>
      </c>
      <c r="AV186" s="10" t="s">
        <v>83</v>
      </c>
      <c r="AW186" s="10" t="s">
        <v>32</v>
      </c>
      <c r="AX186" s="10" t="s">
        <v>76</v>
      </c>
      <c r="AY186" s="227" t="s">
        <v>195</v>
      </c>
    </row>
    <row r="187" s="11" customFormat="1">
      <c r="A187" s="11"/>
      <c r="B187" s="228"/>
      <c r="C187" s="229"/>
      <c r="D187" s="213" t="s">
        <v>199</v>
      </c>
      <c r="E187" s="230" t="s">
        <v>1</v>
      </c>
      <c r="F187" s="231" t="s">
        <v>5106</v>
      </c>
      <c r="G187" s="229"/>
      <c r="H187" s="232">
        <v>95.846000000000004</v>
      </c>
      <c r="I187" s="233"/>
      <c r="J187" s="229"/>
      <c r="K187" s="229"/>
      <c r="L187" s="234"/>
      <c r="M187" s="235"/>
      <c r="N187" s="236"/>
      <c r="O187" s="236"/>
      <c r="P187" s="236"/>
      <c r="Q187" s="236"/>
      <c r="R187" s="236"/>
      <c r="S187" s="236"/>
      <c r="T187" s="237"/>
      <c r="U187" s="11"/>
      <c r="V187" s="11"/>
      <c r="W187" s="11"/>
      <c r="X187" s="11"/>
      <c r="Y187" s="11"/>
      <c r="Z187" s="11"/>
      <c r="AA187" s="11"/>
      <c r="AB187" s="11"/>
      <c r="AC187" s="11"/>
      <c r="AD187" s="11"/>
      <c r="AE187" s="11"/>
      <c r="AT187" s="238" t="s">
        <v>199</v>
      </c>
      <c r="AU187" s="238" t="s">
        <v>85</v>
      </c>
      <c r="AV187" s="11" t="s">
        <v>85</v>
      </c>
      <c r="AW187" s="11" t="s">
        <v>32</v>
      </c>
      <c r="AX187" s="11" t="s">
        <v>76</v>
      </c>
      <c r="AY187" s="238" t="s">
        <v>195</v>
      </c>
    </row>
    <row r="188" s="15" customFormat="1">
      <c r="A188" s="15"/>
      <c r="B188" s="287"/>
      <c r="C188" s="288"/>
      <c r="D188" s="213" t="s">
        <v>199</v>
      </c>
      <c r="E188" s="289" t="s">
        <v>1</v>
      </c>
      <c r="F188" s="290" t="s">
        <v>1422</v>
      </c>
      <c r="G188" s="288"/>
      <c r="H188" s="291">
        <v>95.846000000000004</v>
      </c>
      <c r="I188" s="292"/>
      <c r="J188" s="288"/>
      <c r="K188" s="288"/>
      <c r="L188" s="293"/>
      <c r="M188" s="294"/>
      <c r="N188" s="295"/>
      <c r="O188" s="295"/>
      <c r="P188" s="295"/>
      <c r="Q188" s="295"/>
      <c r="R188" s="295"/>
      <c r="S188" s="295"/>
      <c r="T188" s="296"/>
      <c r="U188" s="15"/>
      <c r="V188" s="15"/>
      <c r="W188" s="15"/>
      <c r="X188" s="15"/>
      <c r="Y188" s="15"/>
      <c r="Z188" s="15"/>
      <c r="AA188" s="15"/>
      <c r="AB188" s="15"/>
      <c r="AC188" s="15"/>
      <c r="AD188" s="15"/>
      <c r="AE188" s="15"/>
      <c r="AT188" s="297" t="s">
        <v>199</v>
      </c>
      <c r="AU188" s="297" t="s">
        <v>85</v>
      </c>
      <c r="AV188" s="15" t="s">
        <v>234</v>
      </c>
      <c r="AW188" s="15" t="s">
        <v>32</v>
      </c>
      <c r="AX188" s="15" t="s">
        <v>76</v>
      </c>
      <c r="AY188" s="297" t="s">
        <v>195</v>
      </c>
    </row>
    <row r="189" s="10" customFormat="1">
      <c r="A189" s="10"/>
      <c r="B189" s="218"/>
      <c r="C189" s="219"/>
      <c r="D189" s="213" t="s">
        <v>199</v>
      </c>
      <c r="E189" s="220" t="s">
        <v>1</v>
      </c>
      <c r="F189" s="221" t="s">
        <v>4559</v>
      </c>
      <c r="G189" s="219"/>
      <c r="H189" s="220" t="s">
        <v>1</v>
      </c>
      <c r="I189" s="222"/>
      <c r="J189" s="219"/>
      <c r="K189" s="219"/>
      <c r="L189" s="223"/>
      <c r="M189" s="224"/>
      <c r="N189" s="225"/>
      <c r="O189" s="225"/>
      <c r="P189" s="225"/>
      <c r="Q189" s="225"/>
      <c r="R189" s="225"/>
      <c r="S189" s="225"/>
      <c r="T189" s="226"/>
      <c r="U189" s="10"/>
      <c r="V189" s="10"/>
      <c r="W189" s="10"/>
      <c r="X189" s="10"/>
      <c r="Y189" s="10"/>
      <c r="Z189" s="10"/>
      <c r="AA189" s="10"/>
      <c r="AB189" s="10"/>
      <c r="AC189" s="10"/>
      <c r="AD189" s="10"/>
      <c r="AE189" s="10"/>
      <c r="AT189" s="227" t="s">
        <v>199</v>
      </c>
      <c r="AU189" s="227" t="s">
        <v>85</v>
      </c>
      <c r="AV189" s="10" t="s">
        <v>83</v>
      </c>
      <c r="AW189" s="10" t="s">
        <v>32</v>
      </c>
      <c r="AX189" s="10" t="s">
        <v>76</v>
      </c>
      <c r="AY189" s="227" t="s">
        <v>195</v>
      </c>
    </row>
    <row r="190" s="11" customFormat="1">
      <c r="A190" s="11"/>
      <c r="B190" s="228"/>
      <c r="C190" s="229"/>
      <c r="D190" s="213" t="s">
        <v>199</v>
      </c>
      <c r="E190" s="230" t="s">
        <v>1</v>
      </c>
      <c r="F190" s="231" t="s">
        <v>5119</v>
      </c>
      <c r="G190" s="229"/>
      <c r="H190" s="232">
        <v>4.7919999999999998</v>
      </c>
      <c r="I190" s="233"/>
      <c r="J190" s="229"/>
      <c r="K190" s="229"/>
      <c r="L190" s="234"/>
      <c r="M190" s="235"/>
      <c r="N190" s="236"/>
      <c r="O190" s="236"/>
      <c r="P190" s="236"/>
      <c r="Q190" s="236"/>
      <c r="R190" s="236"/>
      <c r="S190" s="236"/>
      <c r="T190" s="237"/>
      <c r="U190" s="11"/>
      <c r="V190" s="11"/>
      <c r="W190" s="11"/>
      <c r="X190" s="11"/>
      <c r="Y190" s="11"/>
      <c r="Z190" s="11"/>
      <c r="AA190" s="11"/>
      <c r="AB190" s="11"/>
      <c r="AC190" s="11"/>
      <c r="AD190" s="11"/>
      <c r="AE190" s="11"/>
      <c r="AT190" s="238" t="s">
        <v>199</v>
      </c>
      <c r="AU190" s="238" t="s">
        <v>85</v>
      </c>
      <c r="AV190" s="11" t="s">
        <v>85</v>
      </c>
      <c r="AW190" s="11" t="s">
        <v>32</v>
      </c>
      <c r="AX190" s="11" t="s">
        <v>83</v>
      </c>
      <c r="AY190" s="238" t="s">
        <v>195</v>
      </c>
    </row>
    <row r="191" s="2" customFormat="1" ht="33" customHeight="1">
      <c r="A191" s="39"/>
      <c r="B191" s="40"/>
      <c r="C191" s="200" t="s">
        <v>257</v>
      </c>
      <c r="D191" s="200" t="s">
        <v>191</v>
      </c>
      <c r="E191" s="201" t="s">
        <v>5120</v>
      </c>
      <c r="F191" s="202" t="s">
        <v>5121</v>
      </c>
      <c r="G191" s="203" t="s">
        <v>1237</v>
      </c>
      <c r="H191" s="204">
        <v>50.700000000000003</v>
      </c>
      <c r="I191" s="205"/>
      <c r="J191" s="206">
        <f>ROUND(I191*H191,2)</f>
        <v>0</v>
      </c>
      <c r="K191" s="202" t="s">
        <v>1412</v>
      </c>
      <c r="L191" s="45"/>
      <c r="M191" s="207" t="s">
        <v>1</v>
      </c>
      <c r="N191" s="208" t="s">
        <v>41</v>
      </c>
      <c r="O191" s="92"/>
      <c r="P191" s="209">
        <f>O191*H191</f>
        <v>0</v>
      </c>
      <c r="Q191" s="209">
        <v>0</v>
      </c>
      <c r="R191" s="209">
        <f>Q191*H191</f>
        <v>0</v>
      </c>
      <c r="S191" s="209">
        <v>0</v>
      </c>
      <c r="T191" s="210">
        <f>S191*H191</f>
        <v>0</v>
      </c>
      <c r="U191" s="39"/>
      <c r="V191" s="39"/>
      <c r="W191" s="39"/>
      <c r="X191" s="39"/>
      <c r="Y191" s="39"/>
      <c r="Z191" s="39"/>
      <c r="AA191" s="39"/>
      <c r="AB191" s="39"/>
      <c r="AC191" s="39"/>
      <c r="AD191" s="39"/>
      <c r="AE191" s="39"/>
      <c r="AR191" s="211" t="s">
        <v>234</v>
      </c>
      <c r="AT191" s="211" t="s">
        <v>191</v>
      </c>
      <c r="AU191" s="211" t="s">
        <v>85</v>
      </c>
      <c r="AY191" s="18" t="s">
        <v>195</v>
      </c>
      <c r="BE191" s="212">
        <f>IF(N191="základní",J191,0)</f>
        <v>0</v>
      </c>
      <c r="BF191" s="212">
        <f>IF(N191="snížená",J191,0)</f>
        <v>0</v>
      </c>
      <c r="BG191" s="212">
        <f>IF(N191="zákl. přenesená",J191,0)</f>
        <v>0</v>
      </c>
      <c r="BH191" s="212">
        <f>IF(N191="sníž. přenesená",J191,0)</f>
        <v>0</v>
      </c>
      <c r="BI191" s="212">
        <f>IF(N191="nulová",J191,0)</f>
        <v>0</v>
      </c>
      <c r="BJ191" s="18" t="s">
        <v>83</v>
      </c>
      <c r="BK191" s="212">
        <f>ROUND(I191*H191,2)</f>
        <v>0</v>
      </c>
      <c r="BL191" s="18" t="s">
        <v>234</v>
      </c>
      <c r="BM191" s="211" t="s">
        <v>5122</v>
      </c>
    </row>
    <row r="192" s="10" customFormat="1">
      <c r="A192" s="10"/>
      <c r="B192" s="218"/>
      <c r="C192" s="219"/>
      <c r="D192" s="213" t="s">
        <v>199</v>
      </c>
      <c r="E192" s="220" t="s">
        <v>1</v>
      </c>
      <c r="F192" s="221" t="s">
        <v>4737</v>
      </c>
      <c r="G192" s="219"/>
      <c r="H192" s="220" t="s">
        <v>1</v>
      </c>
      <c r="I192" s="222"/>
      <c r="J192" s="219"/>
      <c r="K192" s="219"/>
      <c r="L192" s="223"/>
      <c r="M192" s="224"/>
      <c r="N192" s="225"/>
      <c r="O192" s="225"/>
      <c r="P192" s="225"/>
      <c r="Q192" s="225"/>
      <c r="R192" s="225"/>
      <c r="S192" s="225"/>
      <c r="T192" s="226"/>
      <c r="U192" s="10"/>
      <c r="V192" s="10"/>
      <c r="W192" s="10"/>
      <c r="X192" s="10"/>
      <c r="Y192" s="10"/>
      <c r="Z192" s="10"/>
      <c r="AA192" s="10"/>
      <c r="AB192" s="10"/>
      <c r="AC192" s="10"/>
      <c r="AD192" s="10"/>
      <c r="AE192" s="10"/>
      <c r="AT192" s="227" t="s">
        <v>199</v>
      </c>
      <c r="AU192" s="227" t="s">
        <v>85</v>
      </c>
      <c r="AV192" s="10" t="s">
        <v>83</v>
      </c>
      <c r="AW192" s="10" t="s">
        <v>32</v>
      </c>
      <c r="AX192" s="10" t="s">
        <v>76</v>
      </c>
      <c r="AY192" s="227" t="s">
        <v>195</v>
      </c>
    </row>
    <row r="193" s="10" customFormat="1">
      <c r="A193" s="10"/>
      <c r="B193" s="218"/>
      <c r="C193" s="219"/>
      <c r="D193" s="213" t="s">
        <v>199</v>
      </c>
      <c r="E193" s="220" t="s">
        <v>1</v>
      </c>
      <c r="F193" s="221" t="s">
        <v>5096</v>
      </c>
      <c r="G193" s="219"/>
      <c r="H193" s="220" t="s">
        <v>1</v>
      </c>
      <c r="I193" s="222"/>
      <c r="J193" s="219"/>
      <c r="K193" s="219"/>
      <c r="L193" s="223"/>
      <c r="M193" s="224"/>
      <c r="N193" s="225"/>
      <c r="O193" s="225"/>
      <c r="P193" s="225"/>
      <c r="Q193" s="225"/>
      <c r="R193" s="225"/>
      <c r="S193" s="225"/>
      <c r="T193" s="226"/>
      <c r="U193" s="10"/>
      <c r="V193" s="10"/>
      <c r="W193" s="10"/>
      <c r="X193" s="10"/>
      <c r="Y193" s="10"/>
      <c r="Z193" s="10"/>
      <c r="AA193" s="10"/>
      <c r="AB193" s="10"/>
      <c r="AC193" s="10"/>
      <c r="AD193" s="10"/>
      <c r="AE193" s="10"/>
      <c r="AT193" s="227" t="s">
        <v>199</v>
      </c>
      <c r="AU193" s="227" t="s">
        <v>85</v>
      </c>
      <c r="AV193" s="10" t="s">
        <v>83</v>
      </c>
      <c r="AW193" s="10" t="s">
        <v>32</v>
      </c>
      <c r="AX193" s="10" t="s">
        <v>76</v>
      </c>
      <c r="AY193" s="227" t="s">
        <v>195</v>
      </c>
    </row>
    <row r="194" s="11" customFormat="1">
      <c r="A194" s="11"/>
      <c r="B194" s="228"/>
      <c r="C194" s="229"/>
      <c r="D194" s="213" t="s">
        <v>199</v>
      </c>
      <c r="E194" s="230" t="s">
        <v>1</v>
      </c>
      <c r="F194" s="231" t="s">
        <v>5110</v>
      </c>
      <c r="G194" s="229"/>
      <c r="H194" s="232">
        <v>112.666</v>
      </c>
      <c r="I194" s="233"/>
      <c r="J194" s="229"/>
      <c r="K194" s="229"/>
      <c r="L194" s="234"/>
      <c r="M194" s="235"/>
      <c r="N194" s="236"/>
      <c r="O194" s="236"/>
      <c r="P194" s="236"/>
      <c r="Q194" s="236"/>
      <c r="R194" s="236"/>
      <c r="S194" s="236"/>
      <c r="T194" s="237"/>
      <c r="U194" s="11"/>
      <c r="V194" s="11"/>
      <c r="W194" s="11"/>
      <c r="X194" s="11"/>
      <c r="Y194" s="11"/>
      <c r="Z194" s="11"/>
      <c r="AA194" s="11"/>
      <c r="AB194" s="11"/>
      <c r="AC194" s="11"/>
      <c r="AD194" s="11"/>
      <c r="AE194" s="11"/>
      <c r="AT194" s="238" t="s">
        <v>199</v>
      </c>
      <c r="AU194" s="238" t="s">
        <v>85</v>
      </c>
      <c r="AV194" s="11" t="s">
        <v>85</v>
      </c>
      <c r="AW194" s="11" t="s">
        <v>32</v>
      </c>
      <c r="AX194" s="11" t="s">
        <v>76</v>
      </c>
      <c r="AY194" s="238" t="s">
        <v>195</v>
      </c>
    </row>
    <row r="195" s="15" customFormat="1">
      <c r="A195" s="15"/>
      <c r="B195" s="287"/>
      <c r="C195" s="288"/>
      <c r="D195" s="213" t="s">
        <v>199</v>
      </c>
      <c r="E195" s="289" t="s">
        <v>1</v>
      </c>
      <c r="F195" s="290" t="s">
        <v>1422</v>
      </c>
      <c r="G195" s="288"/>
      <c r="H195" s="291">
        <v>112.666</v>
      </c>
      <c r="I195" s="292"/>
      <c r="J195" s="288"/>
      <c r="K195" s="288"/>
      <c r="L195" s="293"/>
      <c r="M195" s="294"/>
      <c r="N195" s="295"/>
      <c r="O195" s="295"/>
      <c r="P195" s="295"/>
      <c r="Q195" s="295"/>
      <c r="R195" s="295"/>
      <c r="S195" s="295"/>
      <c r="T195" s="296"/>
      <c r="U195" s="15"/>
      <c r="V195" s="15"/>
      <c r="W195" s="15"/>
      <c r="X195" s="15"/>
      <c r="Y195" s="15"/>
      <c r="Z195" s="15"/>
      <c r="AA195" s="15"/>
      <c r="AB195" s="15"/>
      <c r="AC195" s="15"/>
      <c r="AD195" s="15"/>
      <c r="AE195" s="15"/>
      <c r="AT195" s="297" t="s">
        <v>199</v>
      </c>
      <c r="AU195" s="297" t="s">
        <v>85</v>
      </c>
      <c r="AV195" s="15" t="s">
        <v>234</v>
      </c>
      <c r="AW195" s="15" t="s">
        <v>32</v>
      </c>
      <c r="AX195" s="15" t="s">
        <v>76</v>
      </c>
      <c r="AY195" s="297" t="s">
        <v>195</v>
      </c>
    </row>
    <row r="196" s="10" customFormat="1">
      <c r="A196" s="10"/>
      <c r="B196" s="218"/>
      <c r="C196" s="219"/>
      <c r="D196" s="213" t="s">
        <v>199</v>
      </c>
      <c r="E196" s="220" t="s">
        <v>1</v>
      </c>
      <c r="F196" s="221" t="s">
        <v>4554</v>
      </c>
      <c r="G196" s="219"/>
      <c r="H196" s="220" t="s">
        <v>1</v>
      </c>
      <c r="I196" s="222"/>
      <c r="J196" s="219"/>
      <c r="K196" s="219"/>
      <c r="L196" s="223"/>
      <c r="M196" s="224"/>
      <c r="N196" s="225"/>
      <c r="O196" s="225"/>
      <c r="P196" s="225"/>
      <c r="Q196" s="225"/>
      <c r="R196" s="225"/>
      <c r="S196" s="225"/>
      <c r="T196" s="226"/>
      <c r="U196" s="10"/>
      <c r="V196" s="10"/>
      <c r="W196" s="10"/>
      <c r="X196" s="10"/>
      <c r="Y196" s="10"/>
      <c r="Z196" s="10"/>
      <c r="AA196" s="10"/>
      <c r="AB196" s="10"/>
      <c r="AC196" s="10"/>
      <c r="AD196" s="10"/>
      <c r="AE196" s="10"/>
      <c r="AT196" s="227" t="s">
        <v>199</v>
      </c>
      <c r="AU196" s="227" t="s">
        <v>85</v>
      </c>
      <c r="AV196" s="10" t="s">
        <v>83</v>
      </c>
      <c r="AW196" s="10" t="s">
        <v>32</v>
      </c>
      <c r="AX196" s="10" t="s">
        <v>76</v>
      </c>
      <c r="AY196" s="227" t="s">
        <v>195</v>
      </c>
    </row>
    <row r="197" s="11" customFormat="1">
      <c r="A197" s="11"/>
      <c r="B197" s="228"/>
      <c r="C197" s="229"/>
      <c r="D197" s="213" t="s">
        <v>199</v>
      </c>
      <c r="E197" s="230" t="s">
        <v>1</v>
      </c>
      <c r="F197" s="231" t="s">
        <v>5123</v>
      </c>
      <c r="G197" s="229"/>
      <c r="H197" s="232">
        <v>50.700000000000003</v>
      </c>
      <c r="I197" s="233"/>
      <c r="J197" s="229"/>
      <c r="K197" s="229"/>
      <c r="L197" s="234"/>
      <c r="M197" s="235"/>
      <c r="N197" s="236"/>
      <c r="O197" s="236"/>
      <c r="P197" s="236"/>
      <c r="Q197" s="236"/>
      <c r="R197" s="236"/>
      <c r="S197" s="236"/>
      <c r="T197" s="237"/>
      <c r="U197" s="11"/>
      <c r="V197" s="11"/>
      <c r="W197" s="11"/>
      <c r="X197" s="11"/>
      <c r="Y197" s="11"/>
      <c r="Z197" s="11"/>
      <c r="AA197" s="11"/>
      <c r="AB197" s="11"/>
      <c r="AC197" s="11"/>
      <c r="AD197" s="11"/>
      <c r="AE197" s="11"/>
      <c r="AT197" s="238" t="s">
        <v>199</v>
      </c>
      <c r="AU197" s="238" t="s">
        <v>85</v>
      </c>
      <c r="AV197" s="11" t="s">
        <v>85</v>
      </c>
      <c r="AW197" s="11" t="s">
        <v>32</v>
      </c>
      <c r="AX197" s="11" t="s">
        <v>83</v>
      </c>
      <c r="AY197" s="238" t="s">
        <v>195</v>
      </c>
    </row>
    <row r="198" s="2" customFormat="1" ht="33" customHeight="1">
      <c r="A198" s="39"/>
      <c r="B198" s="40"/>
      <c r="C198" s="200" t="s">
        <v>261</v>
      </c>
      <c r="D198" s="200" t="s">
        <v>191</v>
      </c>
      <c r="E198" s="201" t="s">
        <v>5124</v>
      </c>
      <c r="F198" s="202" t="s">
        <v>5125</v>
      </c>
      <c r="G198" s="203" t="s">
        <v>1237</v>
      </c>
      <c r="H198" s="204">
        <v>19.169</v>
      </c>
      <c r="I198" s="205"/>
      <c r="J198" s="206">
        <f>ROUND(I198*H198,2)</f>
        <v>0</v>
      </c>
      <c r="K198" s="202" t="s">
        <v>1412</v>
      </c>
      <c r="L198" s="45"/>
      <c r="M198" s="207" t="s">
        <v>1</v>
      </c>
      <c r="N198" s="208" t="s">
        <v>41</v>
      </c>
      <c r="O198" s="92"/>
      <c r="P198" s="209">
        <f>O198*H198</f>
        <v>0</v>
      </c>
      <c r="Q198" s="209">
        <v>0</v>
      </c>
      <c r="R198" s="209">
        <f>Q198*H198</f>
        <v>0</v>
      </c>
      <c r="S198" s="209">
        <v>0</v>
      </c>
      <c r="T198" s="210">
        <f>S198*H198</f>
        <v>0</v>
      </c>
      <c r="U198" s="39"/>
      <c r="V198" s="39"/>
      <c r="W198" s="39"/>
      <c r="X198" s="39"/>
      <c r="Y198" s="39"/>
      <c r="Z198" s="39"/>
      <c r="AA198" s="39"/>
      <c r="AB198" s="39"/>
      <c r="AC198" s="39"/>
      <c r="AD198" s="39"/>
      <c r="AE198" s="39"/>
      <c r="AR198" s="211" t="s">
        <v>234</v>
      </c>
      <c r="AT198" s="211" t="s">
        <v>191</v>
      </c>
      <c r="AU198" s="211" t="s">
        <v>85</v>
      </c>
      <c r="AY198" s="18" t="s">
        <v>195</v>
      </c>
      <c r="BE198" s="212">
        <f>IF(N198="základní",J198,0)</f>
        <v>0</v>
      </c>
      <c r="BF198" s="212">
        <f>IF(N198="snížená",J198,0)</f>
        <v>0</v>
      </c>
      <c r="BG198" s="212">
        <f>IF(N198="zákl. přenesená",J198,0)</f>
        <v>0</v>
      </c>
      <c r="BH198" s="212">
        <f>IF(N198="sníž. přenesená",J198,0)</f>
        <v>0</v>
      </c>
      <c r="BI198" s="212">
        <f>IF(N198="nulová",J198,0)</f>
        <v>0</v>
      </c>
      <c r="BJ198" s="18" t="s">
        <v>83</v>
      </c>
      <c r="BK198" s="212">
        <f>ROUND(I198*H198,2)</f>
        <v>0</v>
      </c>
      <c r="BL198" s="18" t="s">
        <v>234</v>
      </c>
      <c r="BM198" s="211" t="s">
        <v>5126</v>
      </c>
    </row>
    <row r="199" s="10" customFormat="1">
      <c r="A199" s="10"/>
      <c r="B199" s="218"/>
      <c r="C199" s="219"/>
      <c r="D199" s="213" t="s">
        <v>199</v>
      </c>
      <c r="E199" s="220" t="s">
        <v>1</v>
      </c>
      <c r="F199" s="221" t="s">
        <v>4737</v>
      </c>
      <c r="G199" s="219"/>
      <c r="H199" s="220" t="s">
        <v>1</v>
      </c>
      <c r="I199" s="222"/>
      <c r="J199" s="219"/>
      <c r="K199" s="219"/>
      <c r="L199" s="223"/>
      <c r="M199" s="224"/>
      <c r="N199" s="225"/>
      <c r="O199" s="225"/>
      <c r="P199" s="225"/>
      <c r="Q199" s="225"/>
      <c r="R199" s="225"/>
      <c r="S199" s="225"/>
      <c r="T199" s="226"/>
      <c r="U199" s="10"/>
      <c r="V199" s="10"/>
      <c r="W199" s="10"/>
      <c r="X199" s="10"/>
      <c r="Y199" s="10"/>
      <c r="Z199" s="10"/>
      <c r="AA199" s="10"/>
      <c r="AB199" s="10"/>
      <c r="AC199" s="10"/>
      <c r="AD199" s="10"/>
      <c r="AE199" s="10"/>
      <c r="AT199" s="227" t="s">
        <v>199</v>
      </c>
      <c r="AU199" s="227" t="s">
        <v>85</v>
      </c>
      <c r="AV199" s="10" t="s">
        <v>83</v>
      </c>
      <c r="AW199" s="10" t="s">
        <v>32</v>
      </c>
      <c r="AX199" s="10" t="s">
        <v>76</v>
      </c>
      <c r="AY199" s="227" t="s">
        <v>195</v>
      </c>
    </row>
    <row r="200" s="10" customFormat="1">
      <c r="A200" s="10"/>
      <c r="B200" s="218"/>
      <c r="C200" s="219"/>
      <c r="D200" s="213" t="s">
        <v>199</v>
      </c>
      <c r="E200" s="220" t="s">
        <v>1</v>
      </c>
      <c r="F200" s="221" t="s">
        <v>5097</v>
      </c>
      <c r="G200" s="219"/>
      <c r="H200" s="220" t="s">
        <v>1</v>
      </c>
      <c r="I200" s="222"/>
      <c r="J200" s="219"/>
      <c r="K200" s="219"/>
      <c r="L200" s="223"/>
      <c r="M200" s="224"/>
      <c r="N200" s="225"/>
      <c r="O200" s="225"/>
      <c r="P200" s="225"/>
      <c r="Q200" s="225"/>
      <c r="R200" s="225"/>
      <c r="S200" s="225"/>
      <c r="T200" s="226"/>
      <c r="U200" s="10"/>
      <c r="V200" s="10"/>
      <c r="W200" s="10"/>
      <c r="X200" s="10"/>
      <c r="Y200" s="10"/>
      <c r="Z200" s="10"/>
      <c r="AA200" s="10"/>
      <c r="AB200" s="10"/>
      <c r="AC200" s="10"/>
      <c r="AD200" s="10"/>
      <c r="AE200" s="10"/>
      <c r="AT200" s="227" t="s">
        <v>199</v>
      </c>
      <c r="AU200" s="227" t="s">
        <v>85</v>
      </c>
      <c r="AV200" s="10" t="s">
        <v>83</v>
      </c>
      <c r="AW200" s="10" t="s">
        <v>32</v>
      </c>
      <c r="AX200" s="10" t="s">
        <v>76</v>
      </c>
      <c r="AY200" s="227" t="s">
        <v>195</v>
      </c>
    </row>
    <row r="201" s="11" customFormat="1">
      <c r="A201" s="11"/>
      <c r="B201" s="228"/>
      <c r="C201" s="229"/>
      <c r="D201" s="213" t="s">
        <v>199</v>
      </c>
      <c r="E201" s="230" t="s">
        <v>1</v>
      </c>
      <c r="F201" s="231" t="s">
        <v>5106</v>
      </c>
      <c r="G201" s="229"/>
      <c r="H201" s="232">
        <v>95.846000000000004</v>
      </c>
      <c r="I201" s="233"/>
      <c r="J201" s="229"/>
      <c r="K201" s="229"/>
      <c r="L201" s="234"/>
      <c r="M201" s="235"/>
      <c r="N201" s="236"/>
      <c r="O201" s="236"/>
      <c r="P201" s="236"/>
      <c r="Q201" s="236"/>
      <c r="R201" s="236"/>
      <c r="S201" s="236"/>
      <c r="T201" s="237"/>
      <c r="U201" s="11"/>
      <c r="V201" s="11"/>
      <c r="W201" s="11"/>
      <c r="X201" s="11"/>
      <c r="Y201" s="11"/>
      <c r="Z201" s="11"/>
      <c r="AA201" s="11"/>
      <c r="AB201" s="11"/>
      <c r="AC201" s="11"/>
      <c r="AD201" s="11"/>
      <c r="AE201" s="11"/>
      <c r="AT201" s="238" t="s">
        <v>199</v>
      </c>
      <c r="AU201" s="238" t="s">
        <v>85</v>
      </c>
      <c r="AV201" s="11" t="s">
        <v>85</v>
      </c>
      <c r="AW201" s="11" t="s">
        <v>32</v>
      </c>
      <c r="AX201" s="11" t="s">
        <v>76</v>
      </c>
      <c r="AY201" s="238" t="s">
        <v>195</v>
      </c>
    </row>
    <row r="202" s="15" customFormat="1">
      <c r="A202" s="15"/>
      <c r="B202" s="287"/>
      <c r="C202" s="288"/>
      <c r="D202" s="213" t="s">
        <v>199</v>
      </c>
      <c r="E202" s="289" t="s">
        <v>1</v>
      </c>
      <c r="F202" s="290" t="s">
        <v>1422</v>
      </c>
      <c r="G202" s="288"/>
      <c r="H202" s="291">
        <v>95.846000000000004</v>
      </c>
      <c r="I202" s="292"/>
      <c r="J202" s="288"/>
      <c r="K202" s="288"/>
      <c r="L202" s="293"/>
      <c r="M202" s="294"/>
      <c r="N202" s="295"/>
      <c r="O202" s="295"/>
      <c r="P202" s="295"/>
      <c r="Q202" s="295"/>
      <c r="R202" s="295"/>
      <c r="S202" s="295"/>
      <c r="T202" s="296"/>
      <c r="U202" s="15"/>
      <c r="V202" s="15"/>
      <c r="W202" s="15"/>
      <c r="X202" s="15"/>
      <c r="Y202" s="15"/>
      <c r="Z202" s="15"/>
      <c r="AA202" s="15"/>
      <c r="AB202" s="15"/>
      <c r="AC202" s="15"/>
      <c r="AD202" s="15"/>
      <c r="AE202" s="15"/>
      <c r="AT202" s="297" t="s">
        <v>199</v>
      </c>
      <c r="AU202" s="297" t="s">
        <v>85</v>
      </c>
      <c r="AV202" s="15" t="s">
        <v>234</v>
      </c>
      <c r="AW202" s="15" t="s">
        <v>32</v>
      </c>
      <c r="AX202" s="15" t="s">
        <v>76</v>
      </c>
      <c r="AY202" s="297" t="s">
        <v>195</v>
      </c>
    </row>
    <row r="203" s="10" customFormat="1">
      <c r="A203" s="10"/>
      <c r="B203" s="218"/>
      <c r="C203" s="219"/>
      <c r="D203" s="213" t="s">
        <v>199</v>
      </c>
      <c r="E203" s="220" t="s">
        <v>1</v>
      </c>
      <c r="F203" s="221" t="s">
        <v>4845</v>
      </c>
      <c r="G203" s="219"/>
      <c r="H203" s="220" t="s">
        <v>1</v>
      </c>
      <c r="I203" s="222"/>
      <c r="J203" s="219"/>
      <c r="K203" s="219"/>
      <c r="L203" s="223"/>
      <c r="M203" s="224"/>
      <c r="N203" s="225"/>
      <c r="O203" s="225"/>
      <c r="P203" s="225"/>
      <c r="Q203" s="225"/>
      <c r="R203" s="225"/>
      <c r="S203" s="225"/>
      <c r="T203" s="226"/>
      <c r="U203" s="10"/>
      <c r="V203" s="10"/>
      <c r="W203" s="10"/>
      <c r="X203" s="10"/>
      <c r="Y203" s="10"/>
      <c r="Z203" s="10"/>
      <c r="AA203" s="10"/>
      <c r="AB203" s="10"/>
      <c r="AC203" s="10"/>
      <c r="AD203" s="10"/>
      <c r="AE203" s="10"/>
      <c r="AT203" s="227" t="s">
        <v>199</v>
      </c>
      <c r="AU203" s="227" t="s">
        <v>85</v>
      </c>
      <c r="AV203" s="10" t="s">
        <v>83</v>
      </c>
      <c r="AW203" s="10" t="s">
        <v>32</v>
      </c>
      <c r="AX203" s="10" t="s">
        <v>76</v>
      </c>
      <c r="AY203" s="227" t="s">
        <v>195</v>
      </c>
    </row>
    <row r="204" s="11" customFormat="1">
      <c r="A204" s="11"/>
      <c r="B204" s="228"/>
      <c r="C204" s="229"/>
      <c r="D204" s="213" t="s">
        <v>199</v>
      </c>
      <c r="E204" s="230" t="s">
        <v>1</v>
      </c>
      <c r="F204" s="231" t="s">
        <v>5127</v>
      </c>
      <c r="G204" s="229"/>
      <c r="H204" s="232">
        <v>19.169</v>
      </c>
      <c r="I204" s="233"/>
      <c r="J204" s="229"/>
      <c r="K204" s="229"/>
      <c r="L204" s="234"/>
      <c r="M204" s="235"/>
      <c r="N204" s="236"/>
      <c r="O204" s="236"/>
      <c r="P204" s="236"/>
      <c r="Q204" s="236"/>
      <c r="R204" s="236"/>
      <c r="S204" s="236"/>
      <c r="T204" s="237"/>
      <c r="U204" s="11"/>
      <c r="V204" s="11"/>
      <c r="W204" s="11"/>
      <c r="X204" s="11"/>
      <c r="Y204" s="11"/>
      <c r="Z204" s="11"/>
      <c r="AA204" s="11"/>
      <c r="AB204" s="11"/>
      <c r="AC204" s="11"/>
      <c r="AD204" s="11"/>
      <c r="AE204" s="11"/>
      <c r="AT204" s="238" t="s">
        <v>199</v>
      </c>
      <c r="AU204" s="238" t="s">
        <v>85</v>
      </c>
      <c r="AV204" s="11" t="s">
        <v>85</v>
      </c>
      <c r="AW204" s="11" t="s">
        <v>32</v>
      </c>
      <c r="AX204" s="11" t="s">
        <v>83</v>
      </c>
      <c r="AY204" s="238" t="s">
        <v>195</v>
      </c>
    </row>
    <row r="205" s="2" customFormat="1" ht="21.75" customHeight="1">
      <c r="A205" s="39"/>
      <c r="B205" s="40"/>
      <c r="C205" s="200" t="s">
        <v>265</v>
      </c>
      <c r="D205" s="200" t="s">
        <v>191</v>
      </c>
      <c r="E205" s="201" t="s">
        <v>5128</v>
      </c>
      <c r="F205" s="202" t="s">
        <v>5129</v>
      </c>
      <c r="G205" s="203" t="s">
        <v>1411</v>
      </c>
      <c r="H205" s="204">
        <v>83.712000000000003</v>
      </c>
      <c r="I205" s="205"/>
      <c r="J205" s="206">
        <f>ROUND(I205*H205,2)</f>
        <v>0</v>
      </c>
      <c r="K205" s="202" t="s">
        <v>1412</v>
      </c>
      <c r="L205" s="45"/>
      <c r="M205" s="207" t="s">
        <v>1</v>
      </c>
      <c r="N205" s="208" t="s">
        <v>41</v>
      </c>
      <c r="O205" s="92"/>
      <c r="P205" s="209">
        <f>O205*H205</f>
        <v>0</v>
      </c>
      <c r="Q205" s="209">
        <v>0.00072000000000000005</v>
      </c>
      <c r="R205" s="209">
        <f>Q205*H205</f>
        <v>0.060272640000000009</v>
      </c>
      <c r="S205" s="209">
        <v>0</v>
      </c>
      <c r="T205" s="210">
        <f>S205*H205</f>
        <v>0</v>
      </c>
      <c r="U205" s="39"/>
      <c r="V205" s="39"/>
      <c r="W205" s="39"/>
      <c r="X205" s="39"/>
      <c r="Y205" s="39"/>
      <c r="Z205" s="39"/>
      <c r="AA205" s="39"/>
      <c r="AB205" s="39"/>
      <c r="AC205" s="39"/>
      <c r="AD205" s="39"/>
      <c r="AE205" s="39"/>
      <c r="AR205" s="211" t="s">
        <v>234</v>
      </c>
      <c r="AT205" s="211" t="s">
        <v>191</v>
      </c>
      <c r="AU205" s="211" t="s">
        <v>85</v>
      </c>
      <c r="AY205" s="18" t="s">
        <v>195</v>
      </c>
      <c r="BE205" s="212">
        <f>IF(N205="základní",J205,0)</f>
        <v>0</v>
      </c>
      <c r="BF205" s="212">
        <f>IF(N205="snížená",J205,0)</f>
        <v>0</v>
      </c>
      <c r="BG205" s="212">
        <f>IF(N205="zákl. přenesená",J205,0)</f>
        <v>0</v>
      </c>
      <c r="BH205" s="212">
        <f>IF(N205="sníž. přenesená",J205,0)</f>
        <v>0</v>
      </c>
      <c r="BI205" s="212">
        <f>IF(N205="nulová",J205,0)</f>
        <v>0</v>
      </c>
      <c r="BJ205" s="18" t="s">
        <v>83</v>
      </c>
      <c r="BK205" s="212">
        <f>ROUND(I205*H205,2)</f>
        <v>0</v>
      </c>
      <c r="BL205" s="18" t="s">
        <v>234</v>
      </c>
      <c r="BM205" s="211" t="s">
        <v>5130</v>
      </c>
    </row>
    <row r="206" s="10" customFormat="1">
      <c r="A206" s="10"/>
      <c r="B206" s="218"/>
      <c r="C206" s="219"/>
      <c r="D206" s="213" t="s">
        <v>199</v>
      </c>
      <c r="E206" s="220" t="s">
        <v>1</v>
      </c>
      <c r="F206" s="221" t="s">
        <v>4737</v>
      </c>
      <c r="G206" s="219"/>
      <c r="H206" s="220" t="s">
        <v>1</v>
      </c>
      <c r="I206" s="222"/>
      <c r="J206" s="219"/>
      <c r="K206" s="219"/>
      <c r="L206" s="223"/>
      <c r="M206" s="224"/>
      <c r="N206" s="225"/>
      <c r="O206" s="225"/>
      <c r="P206" s="225"/>
      <c r="Q206" s="225"/>
      <c r="R206" s="225"/>
      <c r="S206" s="225"/>
      <c r="T206" s="226"/>
      <c r="U206" s="10"/>
      <c r="V206" s="10"/>
      <c r="W206" s="10"/>
      <c r="X206" s="10"/>
      <c r="Y206" s="10"/>
      <c r="Z206" s="10"/>
      <c r="AA206" s="10"/>
      <c r="AB206" s="10"/>
      <c r="AC206" s="10"/>
      <c r="AD206" s="10"/>
      <c r="AE206" s="10"/>
      <c r="AT206" s="227" t="s">
        <v>199</v>
      </c>
      <c r="AU206" s="227" t="s">
        <v>85</v>
      </c>
      <c r="AV206" s="10" t="s">
        <v>83</v>
      </c>
      <c r="AW206" s="10" t="s">
        <v>32</v>
      </c>
      <c r="AX206" s="10" t="s">
        <v>76</v>
      </c>
      <c r="AY206" s="227" t="s">
        <v>195</v>
      </c>
    </row>
    <row r="207" s="10" customFormat="1">
      <c r="A207" s="10"/>
      <c r="B207" s="218"/>
      <c r="C207" s="219"/>
      <c r="D207" s="213" t="s">
        <v>199</v>
      </c>
      <c r="E207" s="220" t="s">
        <v>1</v>
      </c>
      <c r="F207" s="221" t="s">
        <v>5097</v>
      </c>
      <c r="G207" s="219"/>
      <c r="H207" s="220" t="s">
        <v>1</v>
      </c>
      <c r="I207" s="222"/>
      <c r="J207" s="219"/>
      <c r="K207" s="219"/>
      <c r="L207" s="223"/>
      <c r="M207" s="224"/>
      <c r="N207" s="225"/>
      <c r="O207" s="225"/>
      <c r="P207" s="225"/>
      <c r="Q207" s="225"/>
      <c r="R207" s="225"/>
      <c r="S207" s="225"/>
      <c r="T207" s="226"/>
      <c r="U207" s="10"/>
      <c r="V207" s="10"/>
      <c r="W207" s="10"/>
      <c r="X207" s="10"/>
      <c r="Y207" s="10"/>
      <c r="Z207" s="10"/>
      <c r="AA207" s="10"/>
      <c r="AB207" s="10"/>
      <c r="AC207" s="10"/>
      <c r="AD207" s="10"/>
      <c r="AE207" s="10"/>
      <c r="AT207" s="227" t="s">
        <v>199</v>
      </c>
      <c r="AU207" s="227" t="s">
        <v>85</v>
      </c>
      <c r="AV207" s="10" t="s">
        <v>83</v>
      </c>
      <c r="AW207" s="10" t="s">
        <v>32</v>
      </c>
      <c r="AX207" s="10" t="s">
        <v>76</v>
      </c>
      <c r="AY207" s="227" t="s">
        <v>195</v>
      </c>
    </row>
    <row r="208" s="11" customFormat="1">
      <c r="A208" s="11"/>
      <c r="B208" s="228"/>
      <c r="C208" s="229"/>
      <c r="D208" s="213" t="s">
        <v>199</v>
      </c>
      <c r="E208" s="230" t="s">
        <v>1</v>
      </c>
      <c r="F208" s="231" t="s">
        <v>5131</v>
      </c>
      <c r="G208" s="229"/>
      <c r="H208" s="232">
        <v>83.712000000000003</v>
      </c>
      <c r="I208" s="233"/>
      <c r="J208" s="229"/>
      <c r="K208" s="229"/>
      <c r="L208" s="234"/>
      <c r="M208" s="235"/>
      <c r="N208" s="236"/>
      <c r="O208" s="236"/>
      <c r="P208" s="236"/>
      <c r="Q208" s="236"/>
      <c r="R208" s="236"/>
      <c r="S208" s="236"/>
      <c r="T208" s="237"/>
      <c r="U208" s="11"/>
      <c r="V208" s="11"/>
      <c r="W208" s="11"/>
      <c r="X208" s="11"/>
      <c r="Y208" s="11"/>
      <c r="Z208" s="11"/>
      <c r="AA208" s="11"/>
      <c r="AB208" s="11"/>
      <c r="AC208" s="11"/>
      <c r="AD208" s="11"/>
      <c r="AE208" s="11"/>
      <c r="AT208" s="238" t="s">
        <v>199</v>
      </c>
      <c r="AU208" s="238" t="s">
        <v>85</v>
      </c>
      <c r="AV208" s="11" t="s">
        <v>85</v>
      </c>
      <c r="AW208" s="11" t="s">
        <v>32</v>
      </c>
      <c r="AX208" s="11" t="s">
        <v>76</v>
      </c>
      <c r="AY208" s="238" t="s">
        <v>195</v>
      </c>
    </row>
    <row r="209" s="15" customFormat="1">
      <c r="A209" s="15"/>
      <c r="B209" s="287"/>
      <c r="C209" s="288"/>
      <c r="D209" s="213" t="s">
        <v>199</v>
      </c>
      <c r="E209" s="289" t="s">
        <v>1</v>
      </c>
      <c r="F209" s="290" t="s">
        <v>1422</v>
      </c>
      <c r="G209" s="288"/>
      <c r="H209" s="291">
        <v>83.712000000000003</v>
      </c>
      <c r="I209" s="292"/>
      <c r="J209" s="288"/>
      <c r="K209" s="288"/>
      <c r="L209" s="293"/>
      <c r="M209" s="294"/>
      <c r="N209" s="295"/>
      <c r="O209" s="295"/>
      <c r="P209" s="295"/>
      <c r="Q209" s="295"/>
      <c r="R209" s="295"/>
      <c r="S209" s="295"/>
      <c r="T209" s="296"/>
      <c r="U209" s="15"/>
      <c r="V209" s="15"/>
      <c r="W209" s="15"/>
      <c r="X209" s="15"/>
      <c r="Y209" s="15"/>
      <c r="Z209" s="15"/>
      <c r="AA209" s="15"/>
      <c r="AB209" s="15"/>
      <c r="AC209" s="15"/>
      <c r="AD209" s="15"/>
      <c r="AE209" s="15"/>
      <c r="AT209" s="297" t="s">
        <v>199</v>
      </c>
      <c r="AU209" s="297" t="s">
        <v>85</v>
      </c>
      <c r="AV209" s="15" t="s">
        <v>234</v>
      </c>
      <c r="AW209" s="15" t="s">
        <v>32</v>
      </c>
      <c r="AX209" s="15" t="s">
        <v>83</v>
      </c>
      <c r="AY209" s="297" t="s">
        <v>195</v>
      </c>
    </row>
    <row r="210" s="2" customFormat="1" ht="21.75" customHeight="1">
      <c r="A210" s="39"/>
      <c r="B210" s="40"/>
      <c r="C210" s="200" t="s">
        <v>269</v>
      </c>
      <c r="D210" s="200" t="s">
        <v>191</v>
      </c>
      <c r="E210" s="201" t="s">
        <v>5132</v>
      </c>
      <c r="F210" s="202" t="s">
        <v>5133</v>
      </c>
      <c r="G210" s="203" t="s">
        <v>1411</v>
      </c>
      <c r="H210" s="204">
        <v>83.712000000000003</v>
      </c>
      <c r="I210" s="205"/>
      <c r="J210" s="206">
        <f>ROUND(I210*H210,2)</f>
        <v>0</v>
      </c>
      <c r="K210" s="202" t="s">
        <v>1412</v>
      </c>
      <c r="L210" s="45"/>
      <c r="M210" s="207" t="s">
        <v>1</v>
      </c>
      <c r="N210" s="208" t="s">
        <v>41</v>
      </c>
      <c r="O210" s="92"/>
      <c r="P210" s="209">
        <f>O210*H210</f>
        <v>0</v>
      </c>
      <c r="Q210" s="209">
        <v>0</v>
      </c>
      <c r="R210" s="209">
        <f>Q210*H210</f>
        <v>0</v>
      </c>
      <c r="S210" s="209">
        <v>0</v>
      </c>
      <c r="T210" s="210">
        <f>S210*H210</f>
        <v>0</v>
      </c>
      <c r="U210" s="39"/>
      <c r="V210" s="39"/>
      <c r="W210" s="39"/>
      <c r="X210" s="39"/>
      <c r="Y210" s="39"/>
      <c r="Z210" s="39"/>
      <c r="AA210" s="39"/>
      <c r="AB210" s="39"/>
      <c r="AC210" s="39"/>
      <c r="AD210" s="39"/>
      <c r="AE210" s="39"/>
      <c r="AR210" s="211" t="s">
        <v>234</v>
      </c>
      <c r="AT210" s="211" t="s">
        <v>191</v>
      </c>
      <c r="AU210" s="211" t="s">
        <v>85</v>
      </c>
      <c r="AY210" s="18" t="s">
        <v>195</v>
      </c>
      <c r="BE210" s="212">
        <f>IF(N210="základní",J210,0)</f>
        <v>0</v>
      </c>
      <c r="BF210" s="212">
        <f>IF(N210="snížená",J210,0)</f>
        <v>0</v>
      </c>
      <c r="BG210" s="212">
        <f>IF(N210="zákl. přenesená",J210,0)</f>
        <v>0</v>
      </c>
      <c r="BH210" s="212">
        <f>IF(N210="sníž. přenesená",J210,0)</f>
        <v>0</v>
      </c>
      <c r="BI210" s="212">
        <f>IF(N210="nulová",J210,0)</f>
        <v>0</v>
      </c>
      <c r="BJ210" s="18" t="s">
        <v>83</v>
      </c>
      <c r="BK210" s="212">
        <f>ROUND(I210*H210,2)</f>
        <v>0</v>
      </c>
      <c r="BL210" s="18" t="s">
        <v>234</v>
      </c>
      <c r="BM210" s="211" t="s">
        <v>5134</v>
      </c>
    </row>
    <row r="211" s="2" customFormat="1" ht="24.15" customHeight="1">
      <c r="A211" s="39"/>
      <c r="B211" s="40"/>
      <c r="C211" s="200" t="s">
        <v>273</v>
      </c>
      <c r="D211" s="200" t="s">
        <v>191</v>
      </c>
      <c r="E211" s="201" t="s">
        <v>5135</v>
      </c>
      <c r="F211" s="202" t="s">
        <v>5136</v>
      </c>
      <c r="G211" s="203" t="s">
        <v>1237</v>
      </c>
      <c r="H211" s="204">
        <v>100.45399999999999</v>
      </c>
      <c r="I211" s="205"/>
      <c r="J211" s="206">
        <f>ROUND(I211*H211,2)</f>
        <v>0</v>
      </c>
      <c r="K211" s="202" t="s">
        <v>1412</v>
      </c>
      <c r="L211" s="45"/>
      <c r="M211" s="207" t="s">
        <v>1</v>
      </c>
      <c r="N211" s="208" t="s">
        <v>41</v>
      </c>
      <c r="O211" s="92"/>
      <c r="P211" s="209">
        <f>O211*H211</f>
        <v>0</v>
      </c>
      <c r="Q211" s="209">
        <v>0.00048000000000000001</v>
      </c>
      <c r="R211" s="209">
        <f>Q211*H211</f>
        <v>0.048217919999999997</v>
      </c>
      <c r="S211" s="209">
        <v>0</v>
      </c>
      <c r="T211" s="210">
        <f>S211*H211</f>
        <v>0</v>
      </c>
      <c r="U211" s="39"/>
      <c r="V211" s="39"/>
      <c r="W211" s="39"/>
      <c r="X211" s="39"/>
      <c r="Y211" s="39"/>
      <c r="Z211" s="39"/>
      <c r="AA211" s="39"/>
      <c r="AB211" s="39"/>
      <c r="AC211" s="39"/>
      <c r="AD211" s="39"/>
      <c r="AE211" s="39"/>
      <c r="AR211" s="211" t="s">
        <v>234</v>
      </c>
      <c r="AT211" s="211" t="s">
        <v>191</v>
      </c>
      <c r="AU211" s="211" t="s">
        <v>85</v>
      </c>
      <c r="AY211" s="18" t="s">
        <v>195</v>
      </c>
      <c r="BE211" s="212">
        <f>IF(N211="základní",J211,0)</f>
        <v>0</v>
      </c>
      <c r="BF211" s="212">
        <f>IF(N211="snížená",J211,0)</f>
        <v>0</v>
      </c>
      <c r="BG211" s="212">
        <f>IF(N211="zákl. přenesená",J211,0)</f>
        <v>0</v>
      </c>
      <c r="BH211" s="212">
        <f>IF(N211="sníž. přenesená",J211,0)</f>
        <v>0</v>
      </c>
      <c r="BI211" s="212">
        <f>IF(N211="nulová",J211,0)</f>
        <v>0</v>
      </c>
      <c r="BJ211" s="18" t="s">
        <v>83</v>
      </c>
      <c r="BK211" s="212">
        <f>ROUND(I211*H211,2)</f>
        <v>0</v>
      </c>
      <c r="BL211" s="18" t="s">
        <v>234</v>
      </c>
      <c r="BM211" s="211" t="s">
        <v>5137</v>
      </c>
    </row>
    <row r="212" s="10" customFormat="1">
      <c r="A212" s="10"/>
      <c r="B212" s="218"/>
      <c r="C212" s="219"/>
      <c r="D212" s="213" t="s">
        <v>199</v>
      </c>
      <c r="E212" s="220" t="s">
        <v>1</v>
      </c>
      <c r="F212" s="221" t="s">
        <v>4737</v>
      </c>
      <c r="G212" s="219"/>
      <c r="H212" s="220" t="s">
        <v>1</v>
      </c>
      <c r="I212" s="222"/>
      <c r="J212" s="219"/>
      <c r="K212" s="219"/>
      <c r="L212" s="223"/>
      <c r="M212" s="224"/>
      <c r="N212" s="225"/>
      <c r="O212" s="225"/>
      <c r="P212" s="225"/>
      <c r="Q212" s="225"/>
      <c r="R212" s="225"/>
      <c r="S212" s="225"/>
      <c r="T212" s="226"/>
      <c r="U212" s="10"/>
      <c r="V212" s="10"/>
      <c r="W212" s="10"/>
      <c r="X212" s="10"/>
      <c r="Y212" s="10"/>
      <c r="Z212" s="10"/>
      <c r="AA212" s="10"/>
      <c r="AB212" s="10"/>
      <c r="AC212" s="10"/>
      <c r="AD212" s="10"/>
      <c r="AE212" s="10"/>
      <c r="AT212" s="227" t="s">
        <v>199</v>
      </c>
      <c r="AU212" s="227" t="s">
        <v>85</v>
      </c>
      <c r="AV212" s="10" t="s">
        <v>83</v>
      </c>
      <c r="AW212" s="10" t="s">
        <v>32</v>
      </c>
      <c r="AX212" s="10" t="s">
        <v>76</v>
      </c>
      <c r="AY212" s="227" t="s">
        <v>195</v>
      </c>
    </row>
    <row r="213" s="10" customFormat="1">
      <c r="A213" s="10"/>
      <c r="B213" s="218"/>
      <c r="C213" s="219"/>
      <c r="D213" s="213" t="s">
        <v>199</v>
      </c>
      <c r="E213" s="220" t="s">
        <v>1</v>
      </c>
      <c r="F213" s="221" t="s">
        <v>5097</v>
      </c>
      <c r="G213" s="219"/>
      <c r="H213" s="220" t="s">
        <v>1</v>
      </c>
      <c r="I213" s="222"/>
      <c r="J213" s="219"/>
      <c r="K213" s="219"/>
      <c r="L213" s="223"/>
      <c r="M213" s="224"/>
      <c r="N213" s="225"/>
      <c r="O213" s="225"/>
      <c r="P213" s="225"/>
      <c r="Q213" s="225"/>
      <c r="R213" s="225"/>
      <c r="S213" s="225"/>
      <c r="T213" s="226"/>
      <c r="U213" s="10"/>
      <c r="V213" s="10"/>
      <c r="W213" s="10"/>
      <c r="X213" s="10"/>
      <c r="Y213" s="10"/>
      <c r="Z213" s="10"/>
      <c r="AA213" s="10"/>
      <c r="AB213" s="10"/>
      <c r="AC213" s="10"/>
      <c r="AD213" s="10"/>
      <c r="AE213" s="10"/>
      <c r="AT213" s="227" t="s">
        <v>199</v>
      </c>
      <c r="AU213" s="227" t="s">
        <v>85</v>
      </c>
      <c r="AV213" s="10" t="s">
        <v>83</v>
      </c>
      <c r="AW213" s="10" t="s">
        <v>32</v>
      </c>
      <c r="AX213" s="10" t="s">
        <v>76</v>
      </c>
      <c r="AY213" s="227" t="s">
        <v>195</v>
      </c>
    </row>
    <row r="214" s="11" customFormat="1">
      <c r="A214" s="11"/>
      <c r="B214" s="228"/>
      <c r="C214" s="229"/>
      <c r="D214" s="213" t="s">
        <v>199</v>
      </c>
      <c r="E214" s="230" t="s">
        <v>1</v>
      </c>
      <c r="F214" s="231" t="s">
        <v>5138</v>
      </c>
      <c r="G214" s="229"/>
      <c r="H214" s="232">
        <v>100.45399999999999</v>
      </c>
      <c r="I214" s="233"/>
      <c r="J214" s="229"/>
      <c r="K214" s="229"/>
      <c r="L214" s="234"/>
      <c r="M214" s="235"/>
      <c r="N214" s="236"/>
      <c r="O214" s="236"/>
      <c r="P214" s="236"/>
      <c r="Q214" s="236"/>
      <c r="R214" s="236"/>
      <c r="S214" s="236"/>
      <c r="T214" s="237"/>
      <c r="U214" s="11"/>
      <c r="V214" s="11"/>
      <c r="W214" s="11"/>
      <c r="X214" s="11"/>
      <c r="Y214" s="11"/>
      <c r="Z214" s="11"/>
      <c r="AA214" s="11"/>
      <c r="AB214" s="11"/>
      <c r="AC214" s="11"/>
      <c r="AD214" s="11"/>
      <c r="AE214" s="11"/>
      <c r="AT214" s="238" t="s">
        <v>199</v>
      </c>
      <c r="AU214" s="238" t="s">
        <v>85</v>
      </c>
      <c r="AV214" s="11" t="s">
        <v>85</v>
      </c>
      <c r="AW214" s="11" t="s">
        <v>32</v>
      </c>
      <c r="AX214" s="11" t="s">
        <v>76</v>
      </c>
      <c r="AY214" s="238" t="s">
        <v>195</v>
      </c>
    </row>
    <row r="215" s="15" customFormat="1">
      <c r="A215" s="15"/>
      <c r="B215" s="287"/>
      <c r="C215" s="288"/>
      <c r="D215" s="213" t="s">
        <v>199</v>
      </c>
      <c r="E215" s="289" t="s">
        <v>1</v>
      </c>
      <c r="F215" s="290" t="s">
        <v>1422</v>
      </c>
      <c r="G215" s="288"/>
      <c r="H215" s="291">
        <v>100.45399999999999</v>
      </c>
      <c r="I215" s="292"/>
      <c r="J215" s="288"/>
      <c r="K215" s="288"/>
      <c r="L215" s="293"/>
      <c r="M215" s="294"/>
      <c r="N215" s="295"/>
      <c r="O215" s="295"/>
      <c r="P215" s="295"/>
      <c r="Q215" s="295"/>
      <c r="R215" s="295"/>
      <c r="S215" s="295"/>
      <c r="T215" s="296"/>
      <c r="U215" s="15"/>
      <c r="V215" s="15"/>
      <c r="W215" s="15"/>
      <c r="X215" s="15"/>
      <c r="Y215" s="15"/>
      <c r="Z215" s="15"/>
      <c r="AA215" s="15"/>
      <c r="AB215" s="15"/>
      <c r="AC215" s="15"/>
      <c r="AD215" s="15"/>
      <c r="AE215" s="15"/>
      <c r="AT215" s="297" t="s">
        <v>199</v>
      </c>
      <c r="AU215" s="297" t="s">
        <v>85</v>
      </c>
      <c r="AV215" s="15" t="s">
        <v>234</v>
      </c>
      <c r="AW215" s="15" t="s">
        <v>32</v>
      </c>
      <c r="AX215" s="15" t="s">
        <v>83</v>
      </c>
      <c r="AY215" s="297" t="s">
        <v>195</v>
      </c>
    </row>
    <row r="216" s="2" customFormat="1" ht="24.15" customHeight="1">
      <c r="A216" s="39"/>
      <c r="B216" s="40"/>
      <c r="C216" s="200" t="s">
        <v>277</v>
      </c>
      <c r="D216" s="200" t="s">
        <v>191</v>
      </c>
      <c r="E216" s="201" t="s">
        <v>5139</v>
      </c>
      <c r="F216" s="202" t="s">
        <v>5140</v>
      </c>
      <c r="G216" s="203" t="s">
        <v>1237</v>
      </c>
      <c r="H216" s="204">
        <v>100.45399999999999</v>
      </c>
      <c r="I216" s="205"/>
      <c r="J216" s="206">
        <f>ROUND(I216*H216,2)</f>
        <v>0</v>
      </c>
      <c r="K216" s="202" t="s">
        <v>1412</v>
      </c>
      <c r="L216" s="45"/>
      <c r="M216" s="207" t="s">
        <v>1</v>
      </c>
      <c r="N216" s="208" t="s">
        <v>41</v>
      </c>
      <c r="O216" s="92"/>
      <c r="P216" s="209">
        <f>O216*H216</f>
        <v>0</v>
      </c>
      <c r="Q216" s="209">
        <v>0</v>
      </c>
      <c r="R216" s="209">
        <f>Q216*H216</f>
        <v>0</v>
      </c>
      <c r="S216" s="209">
        <v>0</v>
      </c>
      <c r="T216" s="210">
        <f>S216*H216</f>
        <v>0</v>
      </c>
      <c r="U216" s="39"/>
      <c r="V216" s="39"/>
      <c r="W216" s="39"/>
      <c r="X216" s="39"/>
      <c r="Y216" s="39"/>
      <c r="Z216" s="39"/>
      <c r="AA216" s="39"/>
      <c r="AB216" s="39"/>
      <c r="AC216" s="39"/>
      <c r="AD216" s="39"/>
      <c r="AE216" s="39"/>
      <c r="AR216" s="211" t="s">
        <v>234</v>
      </c>
      <c r="AT216" s="211" t="s">
        <v>191</v>
      </c>
      <c r="AU216" s="211" t="s">
        <v>85</v>
      </c>
      <c r="AY216" s="18" t="s">
        <v>195</v>
      </c>
      <c r="BE216" s="212">
        <f>IF(N216="základní",J216,0)</f>
        <v>0</v>
      </c>
      <c r="BF216" s="212">
        <f>IF(N216="snížená",J216,0)</f>
        <v>0</v>
      </c>
      <c r="BG216" s="212">
        <f>IF(N216="zákl. přenesená",J216,0)</f>
        <v>0</v>
      </c>
      <c r="BH216" s="212">
        <f>IF(N216="sníž. přenesená",J216,0)</f>
        <v>0</v>
      </c>
      <c r="BI216" s="212">
        <f>IF(N216="nulová",J216,0)</f>
        <v>0</v>
      </c>
      <c r="BJ216" s="18" t="s">
        <v>83</v>
      </c>
      <c r="BK216" s="212">
        <f>ROUND(I216*H216,2)</f>
        <v>0</v>
      </c>
      <c r="BL216" s="18" t="s">
        <v>234</v>
      </c>
      <c r="BM216" s="211" t="s">
        <v>5141</v>
      </c>
    </row>
    <row r="217" s="2" customFormat="1" ht="24.15" customHeight="1">
      <c r="A217" s="39"/>
      <c r="B217" s="40"/>
      <c r="C217" s="200" t="s">
        <v>8</v>
      </c>
      <c r="D217" s="200" t="s">
        <v>191</v>
      </c>
      <c r="E217" s="201" t="s">
        <v>5142</v>
      </c>
      <c r="F217" s="202" t="s">
        <v>5143</v>
      </c>
      <c r="G217" s="203" t="s">
        <v>1411</v>
      </c>
      <c r="H217" s="204">
        <v>83.712000000000003</v>
      </c>
      <c r="I217" s="205"/>
      <c r="J217" s="206">
        <f>ROUND(I217*H217,2)</f>
        <v>0</v>
      </c>
      <c r="K217" s="202" t="s">
        <v>1412</v>
      </c>
      <c r="L217" s="45"/>
      <c r="M217" s="207" t="s">
        <v>1</v>
      </c>
      <c r="N217" s="208" t="s">
        <v>41</v>
      </c>
      <c r="O217" s="92"/>
      <c r="P217" s="209">
        <f>O217*H217</f>
        <v>0</v>
      </c>
      <c r="Q217" s="209">
        <v>0.0011199999999999999</v>
      </c>
      <c r="R217" s="209">
        <f>Q217*H217</f>
        <v>0.093757439999999997</v>
      </c>
      <c r="S217" s="209">
        <v>0</v>
      </c>
      <c r="T217" s="210">
        <f>S217*H217</f>
        <v>0</v>
      </c>
      <c r="U217" s="39"/>
      <c r="V217" s="39"/>
      <c r="W217" s="39"/>
      <c r="X217" s="39"/>
      <c r="Y217" s="39"/>
      <c r="Z217" s="39"/>
      <c r="AA217" s="39"/>
      <c r="AB217" s="39"/>
      <c r="AC217" s="39"/>
      <c r="AD217" s="39"/>
      <c r="AE217" s="39"/>
      <c r="AR217" s="211" t="s">
        <v>234</v>
      </c>
      <c r="AT217" s="211" t="s">
        <v>191</v>
      </c>
      <c r="AU217" s="211" t="s">
        <v>85</v>
      </c>
      <c r="AY217" s="18" t="s">
        <v>195</v>
      </c>
      <c r="BE217" s="212">
        <f>IF(N217="základní",J217,0)</f>
        <v>0</v>
      </c>
      <c r="BF217" s="212">
        <f>IF(N217="snížená",J217,0)</f>
        <v>0</v>
      </c>
      <c r="BG217" s="212">
        <f>IF(N217="zákl. přenesená",J217,0)</f>
        <v>0</v>
      </c>
      <c r="BH217" s="212">
        <f>IF(N217="sníž. přenesená",J217,0)</f>
        <v>0</v>
      </c>
      <c r="BI217" s="212">
        <f>IF(N217="nulová",J217,0)</f>
        <v>0</v>
      </c>
      <c r="BJ217" s="18" t="s">
        <v>83</v>
      </c>
      <c r="BK217" s="212">
        <f>ROUND(I217*H217,2)</f>
        <v>0</v>
      </c>
      <c r="BL217" s="18" t="s">
        <v>234</v>
      </c>
      <c r="BM217" s="211" t="s">
        <v>5144</v>
      </c>
    </row>
    <row r="218" s="10" customFormat="1">
      <c r="A218" s="10"/>
      <c r="B218" s="218"/>
      <c r="C218" s="219"/>
      <c r="D218" s="213" t="s">
        <v>199</v>
      </c>
      <c r="E218" s="220" t="s">
        <v>1</v>
      </c>
      <c r="F218" s="221" t="s">
        <v>4737</v>
      </c>
      <c r="G218" s="219"/>
      <c r="H218" s="220" t="s">
        <v>1</v>
      </c>
      <c r="I218" s="222"/>
      <c r="J218" s="219"/>
      <c r="K218" s="219"/>
      <c r="L218" s="223"/>
      <c r="M218" s="224"/>
      <c r="N218" s="225"/>
      <c r="O218" s="225"/>
      <c r="P218" s="225"/>
      <c r="Q218" s="225"/>
      <c r="R218" s="225"/>
      <c r="S218" s="225"/>
      <c r="T218" s="226"/>
      <c r="U218" s="10"/>
      <c r="V218" s="10"/>
      <c r="W218" s="10"/>
      <c r="X218" s="10"/>
      <c r="Y218" s="10"/>
      <c r="Z218" s="10"/>
      <c r="AA218" s="10"/>
      <c r="AB218" s="10"/>
      <c r="AC218" s="10"/>
      <c r="AD218" s="10"/>
      <c r="AE218" s="10"/>
      <c r="AT218" s="227" t="s">
        <v>199</v>
      </c>
      <c r="AU218" s="227" t="s">
        <v>85</v>
      </c>
      <c r="AV218" s="10" t="s">
        <v>83</v>
      </c>
      <c r="AW218" s="10" t="s">
        <v>32</v>
      </c>
      <c r="AX218" s="10" t="s">
        <v>76</v>
      </c>
      <c r="AY218" s="227" t="s">
        <v>195</v>
      </c>
    </row>
    <row r="219" s="10" customFormat="1">
      <c r="A219" s="10"/>
      <c r="B219" s="218"/>
      <c r="C219" s="219"/>
      <c r="D219" s="213" t="s">
        <v>199</v>
      </c>
      <c r="E219" s="220" t="s">
        <v>1</v>
      </c>
      <c r="F219" s="221" t="s">
        <v>5097</v>
      </c>
      <c r="G219" s="219"/>
      <c r="H219" s="220" t="s">
        <v>1</v>
      </c>
      <c r="I219" s="222"/>
      <c r="J219" s="219"/>
      <c r="K219" s="219"/>
      <c r="L219" s="223"/>
      <c r="M219" s="224"/>
      <c r="N219" s="225"/>
      <c r="O219" s="225"/>
      <c r="P219" s="225"/>
      <c r="Q219" s="225"/>
      <c r="R219" s="225"/>
      <c r="S219" s="225"/>
      <c r="T219" s="226"/>
      <c r="U219" s="10"/>
      <c r="V219" s="10"/>
      <c r="W219" s="10"/>
      <c r="X219" s="10"/>
      <c r="Y219" s="10"/>
      <c r="Z219" s="10"/>
      <c r="AA219" s="10"/>
      <c r="AB219" s="10"/>
      <c r="AC219" s="10"/>
      <c r="AD219" s="10"/>
      <c r="AE219" s="10"/>
      <c r="AT219" s="227" t="s">
        <v>199</v>
      </c>
      <c r="AU219" s="227" t="s">
        <v>85</v>
      </c>
      <c r="AV219" s="10" t="s">
        <v>83</v>
      </c>
      <c r="AW219" s="10" t="s">
        <v>32</v>
      </c>
      <c r="AX219" s="10" t="s">
        <v>76</v>
      </c>
      <c r="AY219" s="227" t="s">
        <v>195</v>
      </c>
    </row>
    <row r="220" s="11" customFormat="1">
      <c r="A220" s="11"/>
      <c r="B220" s="228"/>
      <c r="C220" s="229"/>
      <c r="D220" s="213" t="s">
        <v>199</v>
      </c>
      <c r="E220" s="230" t="s">
        <v>1</v>
      </c>
      <c r="F220" s="231" t="s">
        <v>5131</v>
      </c>
      <c r="G220" s="229"/>
      <c r="H220" s="232">
        <v>83.712000000000003</v>
      </c>
      <c r="I220" s="233"/>
      <c r="J220" s="229"/>
      <c r="K220" s="229"/>
      <c r="L220" s="234"/>
      <c r="M220" s="235"/>
      <c r="N220" s="236"/>
      <c r="O220" s="236"/>
      <c r="P220" s="236"/>
      <c r="Q220" s="236"/>
      <c r="R220" s="236"/>
      <c r="S220" s="236"/>
      <c r="T220" s="237"/>
      <c r="U220" s="11"/>
      <c r="V220" s="11"/>
      <c r="W220" s="11"/>
      <c r="X220" s="11"/>
      <c r="Y220" s="11"/>
      <c r="Z220" s="11"/>
      <c r="AA220" s="11"/>
      <c r="AB220" s="11"/>
      <c r="AC220" s="11"/>
      <c r="AD220" s="11"/>
      <c r="AE220" s="11"/>
      <c r="AT220" s="238" t="s">
        <v>199</v>
      </c>
      <c r="AU220" s="238" t="s">
        <v>85</v>
      </c>
      <c r="AV220" s="11" t="s">
        <v>85</v>
      </c>
      <c r="AW220" s="11" t="s">
        <v>32</v>
      </c>
      <c r="AX220" s="11" t="s">
        <v>76</v>
      </c>
      <c r="AY220" s="238" t="s">
        <v>195</v>
      </c>
    </row>
    <row r="221" s="15" customFormat="1">
      <c r="A221" s="15"/>
      <c r="B221" s="287"/>
      <c r="C221" s="288"/>
      <c r="D221" s="213" t="s">
        <v>199</v>
      </c>
      <c r="E221" s="289" t="s">
        <v>1</v>
      </c>
      <c r="F221" s="290" t="s">
        <v>1422</v>
      </c>
      <c r="G221" s="288"/>
      <c r="H221" s="291">
        <v>83.712000000000003</v>
      </c>
      <c r="I221" s="292"/>
      <c r="J221" s="288"/>
      <c r="K221" s="288"/>
      <c r="L221" s="293"/>
      <c r="M221" s="294"/>
      <c r="N221" s="295"/>
      <c r="O221" s="295"/>
      <c r="P221" s="295"/>
      <c r="Q221" s="295"/>
      <c r="R221" s="295"/>
      <c r="S221" s="295"/>
      <c r="T221" s="296"/>
      <c r="U221" s="15"/>
      <c r="V221" s="15"/>
      <c r="W221" s="15"/>
      <c r="X221" s="15"/>
      <c r="Y221" s="15"/>
      <c r="Z221" s="15"/>
      <c r="AA221" s="15"/>
      <c r="AB221" s="15"/>
      <c r="AC221" s="15"/>
      <c r="AD221" s="15"/>
      <c r="AE221" s="15"/>
      <c r="AT221" s="297" t="s">
        <v>199</v>
      </c>
      <c r="AU221" s="297" t="s">
        <v>85</v>
      </c>
      <c r="AV221" s="15" t="s">
        <v>234</v>
      </c>
      <c r="AW221" s="15" t="s">
        <v>32</v>
      </c>
      <c r="AX221" s="15" t="s">
        <v>83</v>
      </c>
      <c r="AY221" s="297" t="s">
        <v>195</v>
      </c>
    </row>
    <row r="222" s="2" customFormat="1" ht="24.15" customHeight="1">
      <c r="A222" s="39"/>
      <c r="B222" s="40"/>
      <c r="C222" s="200" t="s">
        <v>284</v>
      </c>
      <c r="D222" s="200" t="s">
        <v>191</v>
      </c>
      <c r="E222" s="201" t="s">
        <v>5145</v>
      </c>
      <c r="F222" s="202" t="s">
        <v>5146</v>
      </c>
      <c r="G222" s="203" t="s">
        <v>1411</v>
      </c>
      <c r="H222" s="204">
        <v>83.712000000000003</v>
      </c>
      <c r="I222" s="205"/>
      <c r="J222" s="206">
        <f>ROUND(I222*H222,2)</f>
        <v>0</v>
      </c>
      <c r="K222" s="202" t="s">
        <v>1412</v>
      </c>
      <c r="L222" s="45"/>
      <c r="M222" s="207" t="s">
        <v>1</v>
      </c>
      <c r="N222" s="208" t="s">
        <v>41</v>
      </c>
      <c r="O222" s="92"/>
      <c r="P222" s="209">
        <f>O222*H222</f>
        <v>0</v>
      </c>
      <c r="Q222" s="209">
        <v>0</v>
      </c>
      <c r="R222" s="209">
        <f>Q222*H222</f>
        <v>0</v>
      </c>
      <c r="S222" s="209">
        <v>0</v>
      </c>
      <c r="T222" s="210">
        <f>S222*H222</f>
        <v>0</v>
      </c>
      <c r="U222" s="39"/>
      <c r="V222" s="39"/>
      <c r="W222" s="39"/>
      <c r="X222" s="39"/>
      <c r="Y222" s="39"/>
      <c r="Z222" s="39"/>
      <c r="AA222" s="39"/>
      <c r="AB222" s="39"/>
      <c r="AC222" s="39"/>
      <c r="AD222" s="39"/>
      <c r="AE222" s="39"/>
      <c r="AR222" s="211" t="s">
        <v>234</v>
      </c>
      <c r="AT222" s="211" t="s">
        <v>191</v>
      </c>
      <c r="AU222" s="211" t="s">
        <v>85</v>
      </c>
      <c r="AY222" s="18" t="s">
        <v>195</v>
      </c>
      <c r="BE222" s="212">
        <f>IF(N222="základní",J222,0)</f>
        <v>0</v>
      </c>
      <c r="BF222" s="212">
        <f>IF(N222="snížená",J222,0)</f>
        <v>0</v>
      </c>
      <c r="BG222" s="212">
        <f>IF(N222="zákl. přenesená",J222,0)</f>
        <v>0</v>
      </c>
      <c r="BH222" s="212">
        <f>IF(N222="sníž. přenesená",J222,0)</f>
        <v>0</v>
      </c>
      <c r="BI222" s="212">
        <f>IF(N222="nulová",J222,0)</f>
        <v>0</v>
      </c>
      <c r="BJ222" s="18" t="s">
        <v>83</v>
      </c>
      <c r="BK222" s="212">
        <f>ROUND(I222*H222,2)</f>
        <v>0</v>
      </c>
      <c r="BL222" s="18" t="s">
        <v>234</v>
      </c>
      <c r="BM222" s="211" t="s">
        <v>5147</v>
      </c>
    </row>
    <row r="223" s="2" customFormat="1" ht="21.75" customHeight="1">
      <c r="A223" s="39"/>
      <c r="B223" s="40"/>
      <c r="C223" s="200" t="s">
        <v>288</v>
      </c>
      <c r="D223" s="200" t="s">
        <v>191</v>
      </c>
      <c r="E223" s="201" t="s">
        <v>4561</v>
      </c>
      <c r="F223" s="202" t="s">
        <v>4562</v>
      </c>
      <c r="G223" s="203" t="s">
        <v>1411</v>
      </c>
      <c r="H223" s="204">
        <v>182.208</v>
      </c>
      <c r="I223" s="205"/>
      <c r="J223" s="206">
        <f>ROUND(I223*H223,2)</f>
        <v>0</v>
      </c>
      <c r="K223" s="202" t="s">
        <v>1412</v>
      </c>
      <c r="L223" s="45"/>
      <c r="M223" s="207" t="s">
        <v>1</v>
      </c>
      <c r="N223" s="208" t="s">
        <v>41</v>
      </c>
      <c r="O223" s="92"/>
      <c r="P223" s="209">
        <f>O223*H223</f>
        <v>0</v>
      </c>
      <c r="Q223" s="209">
        <v>0.00149</v>
      </c>
      <c r="R223" s="209">
        <f>Q223*H223</f>
        <v>0.27148992</v>
      </c>
      <c r="S223" s="209">
        <v>0</v>
      </c>
      <c r="T223" s="210">
        <f>S223*H223</f>
        <v>0</v>
      </c>
      <c r="U223" s="39"/>
      <c r="V223" s="39"/>
      <c r="W223" s="39"/>
      <c r="X223" s="39"/>
      <c r="Y223" s="39"/>
      <c r="Z223" s="39"/>
      <c r="AA223" s="39"/>
      <c r="AB223" s="39"/>
      <c r="AC223" s="39"/>
      <c r="AD223" s="39"/>
      <c r="AE223" s="39"/>
      <c r="AR223" s="211" t="s">
        <v>234</v>
      </c>
      <c r="AT223" s="211" t="s">
        <v>191</v>
      </c>
      <c r="AU223" s="211" t="s">
        <v>85</v>
      </c>
      <c r="AY223" s="18" t="s">
        <v>195</v>
      </c>
      <c r="BE223" s="212">
        <f>IF(N223="základní",J223,0)</f>
        <v>0</v>
      </c>
      <c r="BF223" s="212">
        <f>IF(N223="snížená",J223,0)</f>
        <v>0</v>
      </c>
      <c r="BG223" s="212">
        <f>IF(N223="zákl. přenesená",J223,0)</f>
        <v>0</v>
      </c>
      <c r="BH223" s="212">
        <f>IF(N223="sníž. přenesená",J223,0)</f>
        <v>0</v>
      </c>
      <c r="BI223" s="212">
        <f>IF(N223="nulová",J223,0)</f>
        <v>0</v>
      </c>
      <c r="BJ223" s="18" t="s">
        <v>83</v>
      </c>
      <c r="BK223" s="212">
        <f>ROUND(I223*H223,2)</f>
        <v>0</v>
      </c>
      <c r="BL223" s="18" t="s">
        <v>234</v>
      </c>
      <c r="BM223" s="211" t="s">
        <v>5148</v>
      </c>
    </row>
    <row r="224" s="10" customFormat="1">
      <c r="A224" s="10"/>
      <c r="B224" s="218"/>
      <c r="C224" s="219"/>
      <c r="D224" s="213" t="s">
        <v>199</v>
      </c>
      <c r="E224" s="220" t="s">
        <v>1</v>
      </c>
      <c r="F224" s="221" t="s">
        <v>4737</v>
      </c>
      <c r="G224" s="219"/>
      <c r="H224" s="220" t="s">
        <v>1</v>
      </c>
      <c r="I224" s="222"/>
      <c r="J224" s="219"/>
      <c r="K224" s="219"/>
      <c r="L224" s="223"/>
      <c r="M224" s="224"/>
      <c r="N224" s="225"/>
      <c r="O224" s="225"/>
      <c r="P224" s="225"/>
      <c r="Q224" s="225"/>
      <c r="R224" s="225"/>
      <c r="S224" s="225"/>
      <c r="T224" s="226"/>
      <c r="U224" s="10"/>
      <c r="V224" s="10"/>
      <c r="W224" s="10"/>
      <c r="X224" s="10"/>
      <c r="Y224" s="10"/>
      <c r="Z224" s="10"/>
      <c r="AA224" s="10"/>
      <c r="AB224" s="10"/>
      <c r="AC224" s="10"/>
      <c r="AD224" s="10"/>
      <c r="AE224" s="10"/>
      <c r="AT224" s="227" t="s">
        <v>199</v>
      </c>
      <c r="AU224" s="227" t="s">
        <v>85</v>
      </c>
      <c r="AV224" s="10" t="s">
        <v>83</v>
      </c>
      <c r="AW224" s="10" t="s">
        <v>32</v>
      </c>
      <c r="AX224" s="10" t="s">
        <v>76</v>
      </c>
      <c r="AY224" s="227" t="s">
        <v>195</v>
      </c>
    </row>
    <row r="225" s="10" customFormat="1">
      <c r="A225" s="10"/>
      <c r="B225" s="218"/>
      <c r="C225" s="219"/>
      <c r="D225" s="213" t="s">
        <v>199</v>
      </c>
      <c r="E225" s="220" t="s">
        <v>1</v>
      </c>
      <c r="F225" s="221" t="s">
        <v>5095</v>
      </c>
      <c r="G225" s="219"/>
      <c r="H225" s="220" t="s">
        <v>1</v>
      </c>
      <c r="I225" s="222"/>
      <c r="J225" s="219"/>
      <c r="K225" s="219"/>
      <c r="L225" s="223"/>
      <c r="M225" s="224"/>
      <c r="N225" s="225"/>
      <c r="O225" s="225"/>
      <c r="P225" s="225"/>
      <c r="Q225" s="225"/>
      <c r="R225" s="225"/>
      <c r="S225" s="225"/>
      <c r="T225" s="226"/>
      <c r="U225" s="10"/>
      <c r="V225" s="10"/>
      <c r="W225" s="10"/>
      <c r="X225" s="10"/>
      <c r="Y225" s="10"/>
      <c r="Z225" s="10"/>
      <c r="AA225" s="10"/>
      <c r="AB225" s="10"/>
      <c r="AC225" s="10"/>
      <c r="AD225" s="10"/>
      <c r="AE225" s="10"/>
      <c r="AT225" s="227" t="s">
        <v>199</v>
      </c>
      <c r="AU225" s="227" t="s">
        <v>85</v>
      </c>
      <c r="AV225" s="10" t="s">
        <v>83</v>
      </c>
      <c r="AW225" s="10" t="s">
        <v>32</v>
      </c>
      <c r="AX225" s="10" t="s">
        <v>76</v>
      </c>
      <c r="AY225" s="227" t="s">
        <v>195</v>
      </c>
    </row>
    <row r="226" s="11" customFormat="1">
      <c r="A226" s="11"/>
      <c r="B226" s="228"/>
      <c r="C226" s="229"/>
      <c r="D226" s="213" t="s">
        <v>199</v>
      </c>
      <c r="E226" s="230" t="s">
        <v>1</v>
      </c>
      <c r="F226" s="231" t="s">
        <v>5149</v>
      </c>
      <c r="G226" s="229"/>
      <c r="H226" s="232">
        <v>88.319999999999993</v>
      </c>
      <c r="I226" s="233"/>
      <c r="J226" s="229"/>
      <c r="K226" s="229"/>
      <c r="L226" s="234"/>
      <c r="M226" s="235"/>
      <c r="N226" s="236"/>
      <c r="O226" s="236"/>
      <c r="P226" s="236"/>
      <c r="Q226" s="236"/>
      <c r="R226" s="236"/>
      <c r="S226" s="236"/>
      <c r="T226" s="237"/>
      <c r="U226" s="11"/>
      <c r="V226" s="11"/>
      <c r="W226" s="11"/>
      <c r="X226" s="11"/>
      <c r="Y226" s="11"/>
      <c r="Z226" s="11"/>
      <c r="AA226" s="11"/>
      <c r="AB226" s="11"/>
      <c r="AC226" s="11"/>
      <c r="AD226" s="11"/>
      <c r="AE226" s="11"/>
      <c r="AT226" s="238" t="s">
        <v>199</v>
      </c>
      <c r="AU226" s="238" t="s">
        <v>85</v>
      </c>
      <c r="AV226" s="11" t="s">
        <v>85</v>
      </c>
      <c r="AW226" s="11" t="s">
        <v>32</v>
      </c>
      <c r="AX226" s="11" t="s">
        <v>76</v>
      </c>
      <c r="AY226" s="238" t="s">
        <v>195</v>
      </c>
    </row>
    <row r="227" s="10" customFormat="1">
      <c r="A227" s="10"/>
      <c r="B227" s="218"/>
      <c r="C227" s="219"/>
      <c r="D227" s="213" t="s">
        <v>199</v>
      </c>
      <c r="E227" s="220" t="s">
        <v>1</v>
      </c>
      <c r="F227" s="221" t="s">
        <v>5096</v>
      </c>
      <c r="G227" s="219"/>
      <c r="H227" s="220" t="s">
        <v>1</v>
      </c>
      <c r="I227" s="222"/>
      <c r="J227" s="219"/>
      <c r="K227" s="219"/>
      <c r="L227" s="223"/>
      <c r="M227" s="224"/>
      <c r="N227" s="225"/>
      <c r="O227" s="225"/>
      <c r="P227" s="225"/>
      <c r="Q227" s="225"/>
      <c r="R227" s="225"/>
      <c r="S227" s="225"/>
      <c r="T227" s="226"/>
      <c r="U227" s="10"/>
      <c r="V227" s="10"/>
      <c r="W227" s="10"/>
      <c r="X227" s="10"/>
      <c r="Y227" s="10"/>
      <c r="Z227" s="10"/>
      <c r="AA227" s="10"/>
      <c r="AB227" s="10"/>
      <c r="AC227" s="10"/>
      <c r="AD227" s="10"/>
      <c r="AE227" s="10"/>
      <c r="AT227" s="227" t="s">
        <v>199</v>
      </c>
      <c r="AU227" s="227" t="s">
        <v>85</v>
      </c>
      <c r="AV227" s="10" t="s">
        <v>83</v>
      </c>
      <c r="AW227" s="10" t="s">
        <v>32</v>
      </c>
      <c r="AX227" s="10" t="s">
        <v>76</v>
      </c>
      <c r="AY227" s="227" t="s">
        <v>195</v>
      </c>
    </row>
    <row r="228" s="11" customFormat="1">
      <c r="A228" s="11"/>
      <c r="B228" s="228"/>
      <c r="C228" s="229"/>
      <c r="D228" s="213" t="s">
        <v>199</v>
      </c>
      <c r="E228" s="230" t="s">
        <v>1</v>
      </c>
      <c r="F228" s="231" t="s">
        <v>5150</v>
      </c>
      <c r="G228" s="229"/>
      <c r="H228" s="232">
        <v>93.888000000000005</v>
      </c>
      <c r="I228" s="233"/>
      <c r="J228" s="229"/>
      <c r="K228" s="229"/>
      <c r="L228" s="234"/>
      <c r="M228" s="235"/>
      <c r="N228" s="236"/>
      <c r="O228" s="236"/>
      <c r="P228" s="236"/>
      <c r="Q228" s="236"/>
      <c r="R228" s="236"/>
      <c r="S228" s="236"/>
      <c r="T228" s="237"/>
      <c r="U228" s="11"/>
      <c r="V228" s="11"/>
      <c r="W228" s="11"/>
      <c r="X228" s="11"/>
      <c r="Y228" s="11"/>
      <c r="Z228" s="11"/>
      <c r="AA228" s="11"/>
      <c r="AB228" s="11"/>
      <c r="AC228" s="11"/>
      <c r="AD228" s="11"/>
      <c r="AE228" s="11"/>
      <c r="AT228" s="238" t="s">
        <v>199</v>
      </c>
      <c r="AU228" s="238" t="s">
        <v>85</v>
      </c>
      <c r="AV228" s="11" t="s">
        <v>85</v>
      </c>
      <c r="AW228" s="11" t="s">
        <v>32</v>
      </c>
      <c r="AX228" s="11" t="s">
        <v>76</v>
      </c>
      <c r="AY228" s="238" t="s">
        <v>195</v>
      </c>
    </row>
    <row r="229" s="15" customFormat="1">
      <c r="A229" s="15"/>
      <c r="B229" s="287"/>
      <c r="C229" s="288"/>
      <c r="D229" s="213" t="s">
        <v>199</v>
      </c>
      <c r="E229" s="289" t="s">
        <v>1</v>
      </c>
      <c r="F229" s="290" t="s">
        <v>1422</v>
      </c>
      <c r="G229" s="288"/>
      <c r="H229" s="291">
        <v>182.208</v>
      </c>
      <c r="I229" s="292"/>
      <c r="J229" s="288"/>
      <c r="K229" s="288"/>
      <c r="L229" s="293"/>
      <c r="M229" s="294"/>
      <c r="N229" s="295"/>
      <c r="O229" s="295"/>
      <c r="P229" s="295"/>
      <c r="Q229" s="295"/>
      <c r="R229" s="295"/>
      <c r="S229" s="295"/>
      <c r="T229" s="296"/>
      <c r="U229" s="15"/>
      <c r="V229" s="15"/>
      <c r="W229" s="15"/>
      <c r="X229" s="15"/>
      <c r="Y229" s="15"/>
      <c r="Z229" s="15"/>
      <c r="AA229" s="15"/>
      <c r="AB229" s="15"/>
      <c r="AC229" s="15"/>
      <c r="AD229" s="15"/>
      <c r="AE229" s="15"/>
      <c r="AT229" s="297" t="s">
        <v>199</v>
      </c>
      <c r="AU229" s="297" t="s">
        <v>85</v>
      </c>
      <c r="AV229" s="15" t="s">
        <v>234</v>
      </c>
      <c r="AW229" s="15" t="s">
        <v>32</v>
      </c>
      <c r="AX229" s="15" t="s">
        <v>83</v>
      </c>
      <c r="AY229" s="297" t="s">
        <v>195</v>
      </c>
    </row>
    <row r="230" s="2" customFormat="1" ht="21.75" customHeight="1">
      <c r="A230" s="39"/>
      <c r="B230" s="40"/>
      <c r="C230" s="200" t="s">
        <v>292</v>
      </c>
      <c r="D230" s="200" t="s">
        <v>191</v>
      </c>
      <c r="E230" s="201" t="s">
        <v>4566</v>
      </c>
      <c r="F230" s="202" t="s">
        <v>4567</v>
      </c>
      <c r="G230" s="203" t="s">
        <v>1411</v>
      </c>
      <c r="H230" s="204">
        <v>182.208</v>
      </c>
      <c r="I230" s="205"/>
      <c r="J230" s="206">
        <f>ROUND(I230*H230,2)</f>
        <v>0</v>
      </c>
      <c r="K230" s="202" t="s">
        <v>1412</v>
      </c>
      <c r="L230" s="45"/>
      <c r="M230" s="207" t="s">
        <v>1</v>
      </c>
      <c r="N230" s="208" t="s">
        <v>41</v>
      </c>
      <c r="O230" s="92"/>
      <c r="P230" s="209">
        <f>O230*H230</f>
        <v>0</v>
      </c>
      <c r="Q230" s="209">
        <v>0</v>
      </c>
      <c r="R230" s="209">
        <f>Q230*H230</f>
        <v>0</v>
      </c>
      <c r="S230" s="209">
        <v>0</v>
      </c>
      <c r="T230" s="210">
        <f>S230*H230</f>
        <v>0</v>
      </c>
      <c r="U230" s="39"/>
      <c r="V230" s="39"/>
      <c r="W230" s="39"/>
      <c r="X230" s="39"/>
      <c r="Y230" s="39"/>
      <c r="Z230" s="39"/>
      <c r="AA230" s="39"/>
      <c r="AB230" s="39"/>
      <c r="AC230" s="39"/>
      <c r="AD230" s="39"/>
      <c r="AE230" s="39"/>
      <c r="AR230" s="211" t="s">
        <v>234</v>
      </c>
      <c r="AT230" s="211" t="s">
        <v>191</v>
      </c>
      <c r="AU230" s="211" t="s">
        <v>85</v>
      </c>
      <c r="AY230" s="18" t="s">
        <v>195</v>
      </c>
      <c r="BE230" s="212">
        <f>IF(N230="základní",J230,0)</f>
        <v>0</v>
      </c>
      <c r="BF230" s="212">
        <f>IF(N230="snížená",J230,0)</f>
        <v>0</v>
      </c>
      <c r="BG230" s="212">
        <f>IF(N230="zákl. přenesená",J230,0)</f>
        <v>0</v>
      </c>
      <c r="BH230" s="212">
        <f>IF(N230="sníž. přenesená",J230,0)</f>
        <v>0</v>
      </c>
      <c r="BI230" s="212">
        <f>IF(N230="nulová",J230,0)</f>
        <v>0</v>
      </c>
      <c r="BJ230" s="18" t="s">
        <v>83</v>
      </c>
      <c r="BK230" s="212">
        <f>ROUND(I230*H230,2)</f>
        <v>0</v>
      </c>
      <c r="BL230" s="18" t="s">
        <v>234</v>
      </c>
      <c r="BM230" s="211" t="s">
        <v>5151</v>
      </c>
    </row>
    <row r="231" s="2" customFormat="1" ht="24.15" customHeight="1">
      <c r="A231" s="39"/>
      <c r="B231" s="40"/>
      <c r="C231" s="200" t="s">
        <v>296</v>
      </c>
      <c r="D231" s="200" t="s">
        <v>191</v>
      </c>
      <c r="E231" s="201" t="s">
        <v>4569</v>
      </c>
      <c r="F231" s="202" t="s">
        <v>4570</v>
      </c>
      <c r="G231" s="203" t="s">
        <v>1237</v>
      </c>
      <c r="H231" s="204">
        <v>218.65000000000001</v>
      </c>
      <c r="I231" s="205"/>
      <c r="J231" s="206">
        <f>ROUND(I231*H231,2)</f>
        <v>0</v>
      </c>
      <c r="K231" s="202" t="s">
        <v>1412</v>
      </c>
      <c r="L231" s="45"/>
      <c r="M231" s="207" t="s">
        <v>1</v>
      </c>
      <c r="N231" s="208" t="s">
        <v>41</v>
      </c>
      <c r="O231" s="92"/>
      <c r="P231" s="209">
        <f>O231*H231</f>
        <v>0</v>
      </c>
      <c r="Q231" s="209">
        <v>0.00139</v>
      </c>
      <c r="R231" s="209">
        <f>Q231*H231</f>
        <v>0.30392350000000001</v>
      </c>
      <c r="S231" s="209">
        <v>0</v>
      </c>
      <c r="T231" s="210">
        <f>S231*H231</f>
        <v>0</v>
      </c>
      <c r="U231" s="39"/>
      <c r="V231" s="39"/>
      <c r="W231" s="39"/>
      <c r="X231" s="39"/>
      <c r="Y231" s="39"/>
      <c r="Z231" s="39"/>
      <c r="AA231" s="39"/>
      <c r="AB231" s="39"/>
      <c r="AC231" s="39"/>
      <c r="AD231" s="39"/>
      <c r="AE231" s="39"/>
      <c r="AR231" s="211" t="s">
        <v>234</v>
      </c>
      <c r="AT231" s="211" t="s">
        <v>191</v>
      </c>
      <c r="AU231" s="211" t="s">
        <v>85</v>
      </c>
      <c r="AY231" s="18" t="s">
        <v>195</v>
      </c>
      <c r="BE231" s="212">
        <f>IF(N231="základní",J231,0)</f>
        <v>0</v>
      </c>
      <c r="BF231" s="212">
        <f>IF(N231="snížená",J231,0)</f>
        <v>0</v>
      </c>
      <c r="BG231" s="212">
        <f>IF(N231="zákl. přenesená",J231,0)</f>
        <v>0</v>
      </c>
      <c r="BH231" s="212">
        <f>IF(N231="sníž. přenesená",J231,0)</f>
        <v>0</v>
      </c>
      <c r="BI231" s="212">
        <f>IF(N231="nulová",J231,0)</f>
        <v>0</v>
      </c>
      <c r="BJ231" s="18" t="s">
        <v>83</v>
      </c>
      <c r="BK231" s="212">
        <f>ROUND(I231*H231,2)</f>
        <v>0</v>
      </c>
      <c r="BL231" s="18" t="s">
        <v>234</v>
      </c>
      <c r="BM231" s="211" t="s">
        <v>5152</v>
      </c>
    </row>
    <row r="232" s="10" customFormat="1">
      <c r="A232" s="10"/>
      <c r="B232" s="218"/>
      <c r="C232" s="219"/>
      <c r="D232" s="213" t="s">
        <v>199</v>
      </c>
      <c r="E232" s="220" t="s">
        <v>1</v>
      </c>
      <c r="F232" s="221" t="s">
        <v>4737</v>
      </c>
      <c r="G232" s="219"/>
      <c r="H232" s="220" t="s">
        <v>1</v>
      </c>
      <c r="I232" s="222"/>
      <c r="J232" s="219"/>
      <c r="K232" s="219"/>
      <c r="L232" s="223"/>
      <c r="M232" s="224"/>
      <c r="N232" s="225"/>
      <c r="O232" s="225"/>
      <c r="P232" s="225"/>
      <c r="Q232" s="225"/>
      <c r="R232" s="225"/>
      <c r="S232" s="225"/>
      <c r="T232" s="226"/>
      <c r="U232" s="10"/>
      <c r="V232" s="10"/>
      <c r="W232" s="10"/>
      <c r="X232" s="10"/>
      <c r="Y232" s="10"/>
      <c r="Z232" s="10"/>
      <c r="AA232" s="10"/>
      <c r="AB232" s="10"/>
      <c r="AC232" s="10"/>
      <c r="AD232" s="10"/>
      <c r="AE232" s="10"/>
      <c r="AT232" s="227" t="s">
        <v>199</v>
      </c>
      <c r="AU232" s="227" t="s">
        <v>85</v>
      </c>
      <c r="AV232" s="10" t="s">
        <v>83</v>
      </c>
      <c r="AW232" s="10" t="s">
        <v>32</v>
      </c>
      <c r="AX232" s="10" t="s">
        <v>76</v>
      </c>
      <c r="AY232" s="227" t="s">
        <v>195</v>
      </c>
    </row>
    <row r="233" s="10" customFormat="1">
      <c r="A233" s="10"/>
      <c r="B233" s="218"/>
      <c r="C233" s="219"/>
      <c r="D233" s="213" t="s">
        <v>199</v>
      </c>
      <c r="E233" s="220" t="s">
        <v>1</v>
      </c>
      <c r="F233" s="221" t="s">
        <v>5095</v>
      </c>
      <c r="G233" s="219"/>
      <c r="H233" s="220" t="s">
        <v>1</v>
      </c>
      <c r="I233" s="222"/>
      <c r="J233" s="219"/>
      <c r="K233" s="219"/>
      <c r="L233" s="223"/>
      <c r="M233" s="224"/>
      <c r="N233" s="225"/>
      <c r="O233" s="225"/>
      <c r="P233" s="225"/>
      <c r="Q233" s="225"/>
      <c r="R233" s="225"/>
      <c r="S233" s="225"/>
      <c r="T233" s="226"/>
      <c r="U233" s="10"/>
      <c r="V233" s="10"/>
      <c r="W233" s="10"/>
      <c r="X233" s="10"/>
      <c r="Y233" s="10"/>
      <c r="Z233" s="10"/>
      <c r="AA233" s="10"/>
      <c r="AB233" s="10"/>
      <c r="AC233" s="10"/>
      <c r="AD233" s="10"/>
      <c r="AE233" s="10"/>
      <c r="AT233" s="227" t="s">
        <v>199</v>
      </c>
      <c r="AU233" s="227" t="s">
        <v>85</v>
      </c>
      <c r="AV233" s="10" t="s">
        <v>83</v>
      </c>
      <c r="AW233" s="10" t="s">
        <v>32</v>
      </c>
      <c r="AX233" s="10" t="s">
        <v>76</v>
      </c>
      <c r="AY233" s="227" t="s">
        <v>195</v>
      </c>
    </row>
    <row r="234" s="11" customFormat="1">
      <c r="A234" s="11"/>
      <c r="B234" s="228"/>
      <c r="C234" s="229"/>
      <c r="D234" s="213" t="s">
        <v>199</v>
      </c>
      <c r="E234" s="230" t="s">
        <v>1</v>
      </c>
      <c r="F234" s="231" t="s">
        <v>5153</v>
      </c>
      <c r="G234" s="229"/>
      <c r="H234" s="232">
        <v>105.984</v>
      </c>
      <c r="I234" s="233"/>
      <c r="J234" s="229"/>
      <c r="K234" s="229"/>
      <c r="L234" s="234"/>
      <c r="M234" s="235"/>
      <c r="N234" s="236"/>
      <c r="O234" s="236"/>
      <c r="P234" s="236"/>
      <c r="Q234" s="236"/>
      <c r="R234" s="236"/>
      <c r="S234" s="236"/>
      <c r="T234" s="237"/>
      <c r="U234" s="11"/>
      <c r="V234" s="11"/>
      <c r="W234" s="11"/>
      <c r="X234" s="11"/>
      <c r="Y234" s="11"/>
      <c r="Z234" s="11"/>
      <c r="AA234" s="11"/>
      <c r="AB234" s="11"/>
      <c r="AC234" s="11"/>
      <c r="AD234" s="11"/>
      <c r="AE234" s="11"/>
      <c r="AT234" s="238" t="s">
        <v>199</v>
      </c>
      <c r="AU234" s="238" t="s">
        <v>85</v>
      </c>
      <c r="AV234" s="11" t="s">
        <v>85</v>
      </c>
      <c r="AW234" s="11" t="s">
        <v>32</v>
      </c>
      <c r="AX234" s="11" t="s">
        <v>76</v>
      </c>
      <c r="AY234" s="238" t="s">
        <v>195</v>
      </c>
    </row>
    <row r="235" s="10" customFormat="1">
      <c r="A235" s="10"/>
      <c r="B235" s="218"/>
      <c r="C235" s="219"/>
      <c r="D235" s="213" t="s">
        <v>199</v>
      </c>
      <c r="E235" s="220" t="s">
        <v>1</v>
      </c>
      <c r="F235" s="221" t="s">
        <v>5096</v>
      </c>
      <c r="G235" s="219"/>
      <c r="H235" s="220" t="s">
        <v>1</v>
      </c>
      <c r="I235" s="222"/>
      <c r="J235" s="219"/>
      <c r="K235" s="219"/>
      <c r="L235" s="223"/>
      <c r="M235" s="224"/>
      <c r="N235" s="225"/>
      <c r="O235" s="225"/>
      <c r="P235" s="225"/>
      <c r="Q235" s="225"/>
      <c r="R235" s="225"/>
      <c r="S235" s="225"/>
      <c r="T235" s="226"/>
      <c r="U235" s="10"/>
      <c r="V235" s="10"/>
      <c r="W235" s="10"/>
      <c r="X235" s="10"/>
      <c r="Y235" s="10"/>
      <c r="Z235" s="10"/>
      <c r="AA235" s="10"/>
      <c r="AB235" s="10"/>
      <c r="AC235" s="10"/>
      <c r="AD235" s="10"/>
      <c r="AE235" s="10"/>
      <c r="AT235" s="227" t="s">
        <v>199</v>
      </c>
      <c r="AU235" s="227" t="s">
        <v>85</v>
      </c>
      <c r="AV235" s="10" t="s">
        <v>83</v>
      </c>
      <c r="AW235" s="10" t="s">
        <v>32</v>
      </c>
      <c r="AX235" s="10" t="s">
        <v>76</v>
      </c>
      <c r="AY235" s="227" t="s">
        <v>195</v>
      </c>
    </row>
    <row r="236" s="11" customFormat="1">
      <c r="A236" s="11"/>
      <c r="B236" s="228"/>
      <c r="C236" s="229"/>
      <c r="D236" s="213" t="s">
        <v>199</v>
      </c>
      <c r="E236" s="230" t="s">
        <v>1</v>
      </c>
      <c r="F236" s="231" t="s">
        <v>5110</v>
      </c>
      <c r="G236" s="229"/>
      <c r="H236" s="232">
        <v>112.666</v>
      </c>
      <c r="I236" s="233"/>
      <c r="J236" s="229"/>
      <c r="K236" s="229"/>
      <c r="L236" s="234"/>
      <c r="M236" s="235"/>
      <c r="N236" s="236"/>
      <c r="O236" s="236"/>
      <c r="P236" s="236"/>
      <c r="Q236" s="236"/>
      <c r="R236" s="236"/>
      <c r="S236" s="236"/>
      <c r="T236" s="237"/>
      <c r="U236" s="11"/>
      <c r="V236" s="11"/>
      <c r="W236" s="11"/>
      <c r="X236" s="11"/>
      <c r="Y236" s="11"/>
      <c r="Z236" s="11"/>
      <c r="AA236" s="11"/>
      <c r="AB236" s="11"/>
      <c r="AC236" s="11"/>
      <c r="AD236" s="11"/>
      <c r="AE236" s="11"/>
      <c r="AT236" s="238" t="s">
        <v>199</v>
      </c>
      <c r="AU236" s="238" t="s">
        <v>85</v>
      </c>
      <c r="AV236" s="11" t="s">
        <v>85</v>
      </c>
      <c r="AW236" s="11" t="s">
        <v>32</v>
      </c>
      <c r="AX236" s="11" t="s">
        <v>76</v>
      </c>
      <c r="AY236" s="238" t="s">
        <v>195</v>
      </c>
    </row>
    <row r="237" s="15" customFormat="1">
      <c r="A237" s="15"/>
      <c r="B237" s="287"/>
      <c r="C237" s="288"/>
      <c r="D237" s="213" t="s">
        <v>199</v>
      </c>
      <c r="E237" s="289" t="s">
        <v>1</v>
      </c>
      <c r="F237" s="290" t="s">
        <v>1422</v>
      </c>
      <c r="G237" s="288"/>
      <c r="H237" s="291">
        <v>218.65000000000001</v>
      </c>
      <c r="I237" s="292"/>
      <c r="J237" s="288"/>
      <c r="K237" s="288"/>
      <c r="L237" s="293"/>
      <c r="M237" s="294"/>
      <c r="N237" s="295"/>
      <c r="O237" s="295"/>
      <c r="P237" s="295"/>
      <c r="Q237" s="295"/>
      <c r="R237" s="295"/>
      <c r="S237" s="295"/>
      <c r="T237" s="296"/>
      <c r="U237" s="15"/>
      <c r="V237" s="15"/>
      <c r="W237" s="15"/>
      <c r="X237" s="15"/>
      <c r="Y237" s="15"/>
      <c r="Z237" s="15"/>
      <c r="AA237" s="15"/>
      <c r="AB237" s="15"/>
      <c r="AC237" s="15"/>
      <c r="AD237" s="15"/>
      <c r="AE237" s="15"/>
      <c r="AT237" s="297" t="s">
        <v>199</v>
      </c>
      <c r="AU237" s="297" t="s">
        <v>85</v>
      </c>
      <c r="AV237" s="15" t="s">
        <v>234</v>
      </c>
      <c r="AW237" s="15" t="s">
        <v>32</v>
      </c>
      <c r="AX237" s="15" t="s">
        <v>83</v>
      </c>
      <c r="AY237" s="297" t="s">
        <v>195</v>
      </c>
    </row>
    <row r="238" s="2" customFormat="1" ht="24.15" customHeight="1">
      <c r="A238" s="39"/>
      <c r="B238" s="40"/>
      <c r="C238" s="200" t="s">
        <v>300</v>
      </c>
      <c r="D238" s="200" t="s">
        <v>191</v>
      </c>
      <c r="E238" s="201" t="s">
        <v>4573</v>
      </c>
      <c r="F238" s="202" t="s">
        <v>4574</v>
      </c>
      <c r="G238" s="203" t="s">
        <v>1237</v>
      </c>
      <c r="H238" s="204">
        <v>218.65000000000001</v>
      </c>
      <c r="I238" s="205"/>
      <c r="J238" s="206">
        <f>ROUND(I238*H238,2)</f>
        <v>0</v>
      </c>
      <c r="K238" s="202" t="s">
        <v>1412</v>
      </c>
      <c r="L238" s="45"/>
      <c r="M238" s="207" t="s">
        <v>1</v>
      </c>
      <c r="N238" s="208" t="s">
        <v>41</v>
      </c>
      <c r="O238" s="92"/>
      <c r="P238" s="209">
        <f>O238*H238</f>
        <v>0</v>
      </c>
      <c r="Q238" s="209">
        <v>0</v>
      </c>
      <c r="R238" s="209">
        <f>Q238*H238</f>
        <v>0</v>
      </c>
      <c r="S238" s="209">
        <v>0</v>
      </c>
      <c r="T238" s="210">
        <f>S238*H238</f>
        <v>0</v>
      </c>
      <c r="U238" s="39"/>
      <c r="V238" s="39"/>
      <c r="W238" s="39"/>
      <c r="X238" s="39"/>
      <c r="Y238" s="39"/>
      <c r="Z238" s="39"/>
      <c r="AA238" s="39"/>
      <c r="AB238" s="39"/>
      <c r="AC238" s="39"/>
      <c r="AD238" s="39"/>
      <c r="AE238" s="39"/>
      <c r="AR238" s="211" t="s">
        <v>234</v>
      </c>
      <c r="AT238" s="211" t="s">
        <v>191</v>
      </c>
      <c r="AU238" s="211" t="s">
        <v>85</v>
      </c>
      <c r="AY238" s="18" t="s">
        <v>195</v>
      </c>
      <c r="BE238" s="212">
        <f>IF(N238="základní",J238,0)</f>
        <v>0</v>
      </c>
      <c r="BF238" s="212">
        <f>IF(N238="snížená",J238,0)</f>
        <v>0</v>
      </c>
      <c r="BG238" s="212">
        <f>IF(N238="zákl. přenesená",J238,0)</f>
        <v>0</v>
      </c>
      <c r="BH238" s="212">
        <f>IF(N238="sníž. přenesená",J238,0)</f>
        <v>0</v>
      </c>
      <c r="BI238" s="212">
        <f>IF(N238="nulová",J238,0)</f>
        <v>0</v>
      </c>
      <c r="BJ238" s="18" t="s">
        <v>83</v>
      </c>
      <c r="BK238" s="212">
        <f>ROUND(I238*H238,2)</f>
        <v>0</v>
      </c>
      <c r="BL238" s="18" t="s">
        <v>234</v>
      </c>
      <c r="BM238" s="211" t="s">
        <v>5154</v>
      </c>
    </row>
    <row r="239" s="2" customFormat="1" ht="24.15" customHeight="1">
      <c r="A239" s="39"/>
      <c r="B239" s="40"/>
      <c r="C239" s="200" t="s">
        <v>7</v>
      </c>
      <c r="D239" s="200" t="s">
        <v>191</v>
      </c>
      <c r="E239" s="201" t="s">
        <v>4576</v>
      </c>
      <c r="F239" s="202" t="s">
        <v>4577</v>
      </c>
      <c r="G239" s="203" t="s">
        <v>1411</v>
      </c>
      <c r="H239" s="204">
        <v>182.208</v>
      </c>
      <c r="I239" s="205"/>
      <c r="J239" s="206">
        <f>ROUND(I239*H239,2)</f>
        <v>0</v>
      </c>
      <c r="K239" s="202" t="s">
        <v>1412</v>
      </c>
      <c r="L239" s="45"/>
      <c r="M239" s="207" t="s">
        <v>1</v>
      </c>
      <c r="N239" s="208" t="s">
        <v>41</v>
      </c>
      <c r="O239" s="92"/>
      <c r="P239" s="209">
        <f>O239*H239</f>
        <v>0</v>
      </c>
      <c r="Q239" s="209">
        <v>0.0048300000000000001</v>
      </c>
      <c r="R239" s="209">
        <f>Q239*H239</f>
        <v>0.88006463999999995</v>
      </c>
      <c r="S239" s="209">
        <v>0</v>
      </c>
      <c r="T239" s="210">
        <f>S239*H239</f>
        <v>0</v>
      </c>
      <c r="U239" s="39"/>
      <c r="V239" s="39"/>
      <c r="W239" s="39"/>
      <c r="X239" s="39"/>
      <c r="Y239" s="39"/>
      <c r="Z239" s="39"/>
      <c r="AA239" s="39"/>
      <c r="AB239" s="39"/>
      <c r="AC239" s="39"/>
      <c r="AD239" s="39"/>
      <c r="AE239" s="39"/>
      <c r="AR239" s="211" t="s">
        <v>234</v>
      </c>
      <c r="AT239" s="211" t="s">
        <v>191</v>
      </c>
      <c r="AU239" s="211" t="s">
        <v>85</v>
      </c>
      <c r="AY239" s="18" t="s">
        <v>195</v>
      </c>
      <c r="BE239" s="212">
        <f>IF(N239="základní",J239,0)</f>
        <v>0</v>
      </c>
      <c r="BF239" s="212">
        <f>IF(N239="snížená",J239,0)</f>
        <v>0</v>
      </c>
      <c r="BG239" s="212">
        <f>IF(N239="zákl. přenesená",J239,0)</f>
        <v>0</v>
      </c>
      <c r="BH239" s="212">
        <f>IF(N239="sníž. přenesená",J239,0)</f>
        <v>0</v>
      </c>
      <c r="BI239" s="212">
        <f>IF(N239="nulová",J239,0)</f>
        <v>0</v>
      </c>
      <c r="BJ239" s="18" t="s">
        <v>83</v>
      </c>
      <c r="BK239" s="212">
        <f>ROUND(I239*H239,2)</f>
        <v>0</v>
      </c>
      <c r="BL239" s="18" t="s">
        <v>234</v>
      </c>
      <c r="BM239" s="211" t="s">
        <v>5155</v>
      </c>
    </row>
    <row r="240" s="10" customFormat="1">
      <c r="A240" s="10"/>
      <c r="B240" s="218"/>
      <c r="C240" s="219"/>
      <c r="D240" s="213" t="s">
        <v>199</v>
      </c>
      <c r="E240" s="220" t="s">
        <v>1</v>
      </c>
      <c r="F240" s="221" t="s">
        <v>4737</v>
      </c>
      <c r="G240" s="219"/>
      <c r="H240" s="220" t="s">
        <v>1</v>
      </c>
      <c r="I240" s="222"/>
      <c r="J240" s="219"/>
      <c r="K240" s="219"/>
      <c r="L240" s="223"/>
      <c r="M240" s="224"/>
      <c r="N240" s="225"/>
      <c r="O240" s="225"/>
      <c r="P240" s="225"/>
      <c r="Q240" s="225"/>
      <c r="R240" s="225"/>
      <c r="S240" s="225"/>
      <c r="T240" s="226"/>
      <c r="U240" s="10"/>
      <c r="V240" s="10"/>
      <c r="W240" s="10"/>
      <c r="X240" s="10"/>
      <c r="Y240" s="10"/>
      <c r="Z240" s="10"/>
      <c r="AA240" s="10"/>
      <c r="AB240" s="10"/>
      <c r="AC240" s="10"/>
      <c r="AD240" s="10"/>
      <c r="AE240" s="10"/>
      <c r="AT240" s="227" t="s">
        <v>199</v>
      </c>
      <c r="AU240" s="227" t="s">
        <v>85</v>
      </c>
      <c r="AV240" s="10" t="s">
        <v>83</v>
      </c>
      <c r="AW240" s="10" t="s">
        <v>32</v>
      </c>
      <c r="AX240" s="10" t="s">
        <v>76</v>
      </c>
      <c r="AY240" s="227" t="s">
        <v>195</v>
      </c>
    </row>
    <row r="241" s="10" customFormat="1">
      <c r="A241" s="10"/>
      <c r="B241" s="218"/>
      <c r="C241" s="219"/>
      <c r="D241" s="213" t="s">
        <v>199</v>
      </c>
      <c r="E241" s="220" t="s">
        <v>1</v>
      </c>
      <c r="F241" s="221" t="s">
        <v>5095</v>
      </c>
      <c r="G241" s="219"/>
      <c r="H241" s="220" t="s">
        <v>1</v>
      </c>
      <c r="I241" s="222"/>
      <c r="J241" s="219"/>
      <c r="K241" s="219"/>
      <c r="L241" s="223"/>
      <c r="M241" s="224"/>
      <c r="N241" s="225"/>
      <c r="O241" s="225"/>
      <c r="P241" s="225"/>
      <c r="Q241" s="225"/>
      <c r="R241" s="225"/>
      <c r="S241" s="225"/>
      <c r="T241" s="226"/>
      <c r="U241" s="10"/>
      <c r="V241" s="10"/>
      <c r="W241" s="10"/>
      <c r="X241" s="10"/>
      <c r="Y241" s="10"/>
      <c r="Z241" s="10"/>
      <c r="AA241" s="10"/>
      <c r="AB241" s="10"/>
      <c r="AC241" s="10"/>
      <c r="AD241" s="10"/>
      <c r="AE241" s="10"/>
      <c r="AT241" s="227" t="s">
        <v>199</v>
      </c>
      <c r="AU241" s="227" t="s">
        <v>85</v>
      </c>
      <c r="AV241" s="10" t="s">
        <v>83</v>
      </c>
      <c r="AW241" s="10" t="s">
        <v>32</v>
      </c>
      <c r="AX241" s="10" t="s">
        <v>76</v>
      </c>
      <c r="AY241" s="227" t="s">
        <v>195</v>
      </c>
    </row>
    <row r="242" s="11" customFormat="1">
      <c r="A242" s="11"/>
      <c r="B242" s="228"/>
      <c r="C242" s="229"/>
      <c r="D242" s="213" t="s">
        <v>199</v>
      </c>
      <c r="E242" s="230" t="s">
        <v>1</v>
      </c>
      <c r="F242" s="231" t="s">
        <v>5149</v>
      </c>
      <c r="G242" s="229"/>
      <c r="H242" s="232">
        <v>88.319999999999993</v>
      </c>
      <c r="I242" s="233"/>
      <c r="J242" s="229"/>
      <c r="K242" s="229"/>
      <c r="L242" s="234"/>
      <c r="M242" s="235"/>
      <c r="N242" s="236"/>
      <c r="O242" s="236"/>
      <c r="P242" s="236"/>
      <c r="Q242" s="236"/>
      <c r="R242" s="236"/>
      <c r="S242" s="236"/>
      <c r="T242" s="237"/>
      <c r="U242" s="11"/>
      <c r="V242" s="11"/>
      <c r="W242" s="11"/>
      <c r="X242" s="11"/>
      <c r="Y242" s="11"/>
      <c r="Z242" s="11"/>
      <c r="AA242" s="11"/>
      <c r="AB242" s="11"/>
      <c r="AC242" s="11"/>
      <c r="AD242" s="11"/>
      <c r="AE242" s="11"/>
      <c r="AT242" s="238" t="s">
        <v>199</v>
      </c>
      <c r="AU242" s="238" t="s">
        <v>85</v>
      </c>
      <c r="AV242" s="11" t="s">
        <v>85</v>
      </c>
      <c r="AW242" s="11" t="s">
        <v>32</v>
      </c>
      <c r="AX242" s="11" t="s">
        <v>76</v>
      </c>
      <c r="AY242" s="238" t="s">
        <v>195</v>
      </c>
    </row>
    <row r="243" s="10" customFormat="1">
      <c r="A243" s="10"/>
      <c r="B243" s="218"/>
      <c r="C243" s="219"/>
      <c r="D243" s="213" t="s">
        <v>199</v>
      </c>
      <c r="E243" s="220" t="s">
        <v>1</v>
      </c>
      <c r="F243" s="221" t="s">
        <v>5096</v>
      </c>
      <c r="G243" s="219"/>
      <c r="H243" s="220" t="s">
        <v>1</v>
      </c>
      <c r="I243" s="222"/>
      <c r="J243" s="219"/>
      <c r="K243" s="219"/>
      <c r="L243" s="223"/>
      <c r="M243" s="224"/>
      <c r="N243" s="225"/>
      <c r="O243" s="225"/>
      <c r="P243" s="225"/>
      <c r="Q243" s="225"/>
      <c r="R243" s="225"/>
      <c r="S243" s="225"/>
      <c r="T243" s="226"/>
      <c r="U243" s="10"/>
      <c r="V243" s="10"/>
      <c r="W243" s="10"/>
      <c r="X243" s="10"/>
      <c r="Y243" s="10"/>
      <c r="Z243" s="10"/>
      <c r="AA243" s="10"/>
      <c r="AB243" s="10"/>
      <c r="AC243" s="10"/>
      <c r="AD243" s="10"/>
      <c r="AE243" s="10"/>
      <c r="AT243" s="227" t="s">
        <v>199</v>
      </c>
      <c r="AU243" s="227" t="s">
        <v>85</v>
      </c>
      <c r="AV243" s="10" t="s">
        <v>83</v>
      </c>
      <c r="AW243" s="10" t="s">
        <v>32</v>
      </c>
      <c r="AX243" s="10" t="s">
        <v>76</v>
      </c>
      <c r="AY243" s="227" t="s">
        <v>195</v>
      </c>
    </row>
    <row r="244" s="11" customFormat="1">
      <c r="A244" s="11"/>
      <c r="B244" s="228"/>
      <c r="C244" s="229"/>
      <c r="D244" s="213" t="s">
        <v>199</v>
      </c>
      <c r="E244" s="230" t="s">
        <v>1</v>
      </c>
      <c r="F244" s="231" t="s">
        <v>5150</v>
      </c>
      <c r="G244" s="229"/>
      <c r="H244" s="232">
        <v>93.888000000000005</v>
      </c>
      <c r="I244" s="233"/>
      <c r="J244" s="229"/>
      <c r="K244" s="229"/>
      <c r="L244" s="234"/>
      <c r="M244" s="235"/>
      <c r="N244" s="236"/>
      <c r="O244" s="236"/>
      <c r="P244" s="236"/>
      <c r="Q244" s="236"/>
      <c r="R244" s="236"/>
      <c r="S244" s="236"/>
      <c r="T244" s="237"/>
      <c r="U244" s="11"/>
      <c r="V244" s="11"/>
      <c r="W244" s="11"/>
      <c r="X244" s="11"/>
      <c r="Y244" s="11"/>
      <c r="Z244" s="11"/>
      <c r="AA244" s="11"/>
      <c r="AB244" s="11"/>
      <c r="AC244" s="11"/>
      <c r="AD244" s="11"/>
      <c r="AE244" s="11"/>
      <c r="AT244" s="238" t="s">
        <v>199</v>
      </c>
      <c r="AU244" s="238" t="s">
        <v>85</v>
      </c>
      <c r="AV244" s="11" t="s">
        <v>85</v>
      </c>
      <c r="AW244" s="11" t="s">
        <v>32</v>
      </c>
      <c r="AX244" s="11" t="s">
        <v>76</v>
      </c>
      <c r="AY244" s="238" t="s">
        <v>195</v>
      </c>
    </row>
    <row r="245" s="15" customFormat="1">
      <c r="A245" s="15"/>
      <c r="B245" s="287"/>
      <c r="C245" s="288"/>
      <c r="D245" s="213" t="s">
        <v>199</v>
      </c>
      <c r="E245" s="289" t="s">
        <v>1</v>
      </c>
      <c r="F245" s="290" t="s">
        <v>1422</v>
      </c>
      <c r="G245" s="288"/>
      <c r="H245" s="291">
        <v>182.208</v>
      </c>
      <c r="I245" s="292"/>
      <c r="J245" s="288"/>
      <c r="K245" s="288"/>
      <c r="L245" s="293"/>
      <c r="M245" s="294"/>
      <c r="N245" s="295"/>
      <c r="O245" s="295"/>
      <c r="P245" s="295"/>
      <c r="Q245" s="295"/>
      <c r="R245" s="295"/>
      <c r="S245" s="295"/>
      <c r="T245" s="296"/>
      <c r="U245" s="15"/>
      <c r="V245" s="15"/>
      <c r="W245" s="15"/>
      <c r="X245" s="15"/>
      <c r="Y245" s="15"/>
      <c r="Z245" s="15"/>
      <c r="AA245" s="15"/>
      <c r="AB245" s="15"/>
      <c r="AC245" s="15"/>
      <c r="AD245" s="15"/>
      <c r="AE245" s="15"/>
      <c r="AT245" s="297" t="s">
        <v>199</v>
      </c>
      <c r="AU245" s="297" t="s">
        <v>85</v>
      </c>
      <c r="AV245" s="15" t="s">
        <v>234</v>
      </c>
      <c r="AW245" s="15" t="s">
        <v>32</v>
      </c>
      <c r="AX245" s="15" t="s">
        <v>83</v>
      </c>
      <c r="AY245" s="297" t="s">
        <v>195</v>
      </c>
    </row>
    <row r="246" s="2" customFormat="1" ht="24.15" customHeight="1">
      <c r="A246" s="39"/>
      <c r="B246" s="40"/>
      <c r="C246" s="200" t="s">
        <v>307</v>
      </c>
      <c r="D246" s="200" t="s">
        <v>191</v>
      </c>
      <c r="E246" s="201" t="s">
        <v>4579</v>
      </c>
      <c r="F246" s="202" t="s">
        <v>4580</v>
      </c>
      <c r="G246" s="203" t="s">
        <v>1411</v>
      </c>
      <c r="H246" s="204">
        <v>182.208</v>
      </c>
      <c r="I246" s="205"/>
      <c r="J246" s="206">
        <f>ROUND(I246*H246,2)</f>
        <v>0</v>
      </c>
      <c r="K246" s="202" t="s">
        <v>1412</v>
      </c>
      <c r="L246" s="45"/>
      <c r="M246" s="207" t="s">
        <v>1</v>
      </c>
      <c r="N246" s="208" t="s">
        <v>41</v>
      </c>
      <c r="O246" s="92"/>
      <c r="P246" s="209">
        <f>O246*H246</f>
        <v>0</v>
      </c>
      <c r="Q246" s="209">
        <v>0</v>
      </c>
      <c r="R246" s="209">
        <f>Q246*H246</f>
        <v>0</v>
      </c>
      <c r="S246" s="209">
        <v>0</v>
      </c>
      <c r="T246" s="210">
        <f>S246*H246</f>
        <v>0</v>
      </c>
      <c r="U246" s="39"/>
      <c r="V246" s="39"/>
      <c r="W246" s="39"/>
      <c r="X246" s="39"/>
      <c r="Y246" s="39"/>
      <c r="Z246" s="39"/>
      <c r="AA246" s="39"/>
      <c r="AB246" s="39"/>
      <c r="AC246" s="39"/>
      <c r="AD246" s="39"/>
      <c r="AE246" s="39"/>
      <c r="AR246" s="211" t="s">
        <v>234</v>
      </c>
      <c r="AT246" s="211" t="s">
        <v>191</v>
      </c>
      <c r="AU246" s="211" t="s">
        <v>85</v>
      </c>
      <c r="AY246" s="18" t="s">
        <v>195</v>
      </c>
      <c r="BE246" s="212">
        <f>IF(N246="základní",J246,0)</f>
        <v>0</v>
      </c>
      <c r="BF246" s="212">
        <f>IF(N246="snížená",J246,0)</f>
        <v>0</v>
      </c>
      <c r="BG246" s="212">
        <f>IF(N246="zákl. přenesená",J246,0)</f>
        <v>0</v>
      </c>
      <c r="BH246" s="212">
        <f>IF(N246="sníž. přenesená",J246,0)</f>
        <v>0</v>
      </c>
      <c r="BI246" s="212">
        <f>IF(N246="nulová",J246,0)</f>
        <v>0</v>
      </c>
      <c r="BJ246" s="18" t="s">
        <v>83</v>
      </c>
      <c r="BK246" s="212">
        <f>ROUND(I246*H246,2)</f>
        <v>0</v>
      </c>
      <c r="BL246" s="18" t="s">
        <v>234</v>
      </c>
      <c r="BM246" s="211" t="s">
        <v>5156</v>
      </c>
    </row>
    <row r="247" s="2" customFormat="1" ht="33" customHeight="1">
      <c r="A247" s="39"/>
      <c r="B247" s="40"/>
      <c r="C247" s="200" t="s">
        <v>311</v>
      </c>
      <c r="D247" s="200" t="s">
        <v>191</v>
      </c>
      <c r="E247" s="201" t="s">
        <v>4582</v>
      </c>
      <c r="F247" s="202" t="s">
        <v>4583</v>
      </c>
      <c r="G247" s="203" t="s">
        <v>1237</v>
      </c>
      <c r="H247" s="204">
        <v>186.22399999999999</v>
      </c>
      <c r="I247" s="205"/>
      <c r="J247" s="206">
        <f>ROUND(I247*H247,2)</f>
        <v>0</v>
      </c>
      <c r="K247" s="202" t="s">
        <v>1412</v>
      </c>
      <c r="L247" s="45"/>
      <c r="M247" s="207" t="s">
        <v>1</v>
      </c>
      <c r="N247" s="208" t="s">
        <v>41</v>
      </c>
      <c r="O247" s="92"/>
      <c r="P247" s="209">
        <f>O247*H247</f>
        <v>0</v>
      </c>
      <c r="Q247" s="209">
        <v>0</v>
      </c>
      <c r="R247" s="209">
        <f>Q247*H247</f>
        <v>0</v>
      </c>
      <c r="S247" s="209">
        <v>0</v>
      </c>
      <c r="T247" s="210">
        <f>S247*H247</f>
        <v>0</v>
      </c>
      <c r="U247" s="39"/>
      <c r="V247" s="39"/>
      <c r="W247" s="39"/>
      <c r="X247" s="39"/>
      <c r="Y247" s="39"/>
      <c r="Z247" s="39"/>
      <c r="AA247" s="39"/>
      <c r="AB247" s="39"/>
      <c r="AC247" s="39"/>
      <c r="AD247" s="39"/>
      <c r="AE247" s="39"/>
      <c r="AR247" s="211" t="s">
        <v>234</v>
      </c>
      <c r="AT247" s="211" t="s">
        <v>191</v>
      </c>
      <c r="AU247" s="211" t="s">
        <v>85</v>
      </c>
      <c r="AY247" s="18" t="s">
        <v>195</v>
      </c>
      <c r="BE247" s="212">
        <f>IF(N247="základní",J247,0)</f>
        <v>0</v>
      </c>
      <c r="BF247" s="212">
        <f>IF(N247="snížená",J247,0)</f>
        <v>0</v>
      </c>
      <c r="BG247" s="212">
        <f>IF(N247="zákl. přenesená",J247,0)</f>
        <v>0</v>
      </c>
      <c r="BH247" s="212">
        <f>IF(N247="sníž. přenesená",J247,0)</f>
        <v>0</v>
      </c>
      <c r="BI247" s="212">
        <f>IF(N247="nulová",J247,0)</f>
        <v>0</v>
      </c>
      <c r="BJ247" s="18" t="s">
        <v>83</v>
      </c>
      <c r="BK247" s="212">
        <f>ROUND(I247*H247,2)</f>
        <v>0</v>
      </c>
      <c r="BL247" s="18" t="s">
        <v>234</v>
      </c>
      <c r="BM247" s="211" t="s">
        <v>5157</v>
      </c>
    </row>
    <row r="248" s="10" customFormat="1">
      <c r="A248" s="10"/>
      <c r="B248" s="218"/>
      <c r="C248" s="219"/>
      <c r="D248" s="213" t="s">
        <v>199</v>
      </c>
      <c r="E248" s="220" t="s">
        <v>1</v>
      </c>
      <c r="F248" s="221" t="s">
        <v>4737</v>
      </c>
      <c r="G248" s="219"/>
      <c r="H248" s="220" t="s">
        <v>1</v>
      </c>
      <c r="I248" s="222"/>
      <c r="J248" s="219"/>
      <c r="K248" s="219"/>
      <c r="L248" s="223"/>
      <c r="M248" s="224"/>
      <c r="N248" s="225"/>
      <c r="O248" s="225"/>
      <c r="P248" s="225"/>
      <c r="Q248" s="225"/>
      <c r="R248" s="225"/>
      <c r="S248" s="225"/>
      <c r="T248" s="226"/>
      <c r="U248" s="10"/>
      <c r="V248" s="10"/>
      <c r="W248" s="10"/>
      <c r="X248" s="10"/>
      <c r="Y248" s="10"/>
      <c r="Z248" s="10"/>
      <c r="AA248" s="10"/>
      <c r="AB248" s="10"/>
      <c r="AC248" s="10"/>
      <c r="AD248" s="10"/>
      <c r="AE248" s="10"/>
      <c r="AT248" s="227" t="s">
        <v>199</v>
      </c>
      <c r="AU248" s="227" t="s">
        <v>85</v>
      </c>
      <c r="AV248" s="10" t="s">
        <v>83</v>
      </c>
      <c r="AW248" s="10" t="s">
        <v>32</v>
      </c>
      <c r="AX248" s="10" t="s">
        <v>76</v>
      </c>
      <c r="AY248" s="227" t="s">
        <v>195</v>
      </c>
    </row>
    <row r="249" s="10" customFormat="1">
      <c r="A249" s="10"/>
      <c r="B249" s="218"/>
      <c r="C249" s="219"/>
      <c r="D249" s="213" t="s">
        <v>199</v>
      </c>
      <c r="E249" s="220" t="s">
        <v>1</v>
      </c>
      <c r="F249" s="221" t="s">
        <v>5095</v>
      </c>
      <c r="G249" s="219"/>
      <c r="H249" s="220" t="s">
        <v>1</v>
      </c>
      <c r="I249" s="222"/>
      <c r="J249" s="219"/>
      <c r="K249" s="219"/>
      <c r="L249" s="223"/>
      <c r="M249" s="224"/>
      <c r="N249" s="225"/>
      <c r="O249" s="225"/>
      <c r="P249" s="225"/>
      <c r="Q249" s="225"/>
      <c r="R249" s="225"/>
      <c r="S249" s="225"/>
      <c r="T249" s="226"/>
      <c r="U249" s="10"/>
      <c r="V249" s="10"/>
      <c r="W249" s="10"/>
      <c r="X249" s="10"/>
      <c r="Y249" s="10"/>
      <c r="Z249" s="10"/>
      <c r="AA249" s="10"/>
      <c r="AB249" s="10"/>
      <c r="AC249" s="10"/>
      <c r="AD249" s="10"/>
      <c r="AE249" s="10"/>
      <c r="AT249" s="227" t="s">
        <v>199</v>
      </c>
      <c r="AU249" s="227" t="s">
        <v>85</v>
      </c>
      <c r="AV249" s="10" t="s">
        <v>83</v>
      </c>
      <c r="AW249" s="10" t="s">
        <v>32</v>
      </c>
      <c r="AX249" s="10" t="s">
        <v>76</v>
      </c>
      <c r="AY249" s="227" t="s">
        <v>195</v>
      </c>
    </row>
    <row r="250" s="11" customFormat="1">
      <c r="A250" s="11"/>
      <c r="B250" s="228"/>
      <c r="C250" s="229"/>
      <c r="D250" s="213" t="s">
        <v>199</v>
      </c>
      <c r="E250" s="230" t="s">
        <v>1</v>
      </c>
      <c r="F250" s="231" t="s">
        <v>5158</v>
      </c>
      <c r="G250" s="229"/>
      <c r="H250" s="232">
        <v>70.962999999999994</v>
      </c>
      <c r="I250" s="233"/>
      <c r="J250" s="229"/>
      <c r="K250" s="229"/>
      <c r="L250" s="234"/>
      <c r="M250" s="235"/>
      <c r="N250" s="236"/>
      <c r="O250" s="236"/>
      <c r="P250" s="236"/>
      <c r="Q250" s="236"/>
      <c r="R250" s="236"/>
      <c r="S250" s="236"/>
      <c r="T250" s="237"/>
      <c r="U250" s="11"/>
      <c r="V250" s="11"/>
      <c r="W250" s="11"/>
      <c r="X250" s="11"/>
      <c r="Y250" s="11"/>
      <c r="Z250" s="11"/>
      <c r="AA250" s="11"/>
      <c r="AB250" s="11"/>
      <c r="AC250" s="11"/>
      <c r="AD250" s="11"/>
      <c r="AE250" s="11"/>
      <c r="AT250" s="238" t="s">
        <v>199</v>
      </c>
      <c r="AU250" s="238" t="s">
        <v>85</v>
      </c>
      <c r="AV250" s="11" t="s">
        <v>85</v>
      </c>
      <c r="AW250" s="11" t="s">
        <v>32</v>
      </c>
      <c r="AX250" s="11" t="s">
        <v>76</v>
      </c>
      <c r="AY250" s="238" t="s">
        <v>195</v>
      </c>
    </row>
    <row r="251" s="10" customFormat="1">
      <c r="A251" s="10"/>
      <c r="B251" s="218"/>
      <c r="C251" s="219"/>
      <c r="D251" s="213" t="s">
        <v>199</v>
      </c>
      <c r="E251" s="220" t="s">
        <v>1</v>
      </c>
      <c r="F251" s="221" t="s">
        <v>4586</v>
      </c>
      <c r="G251" s="219"/>
      <c r="H251" s="220" t="s">
        <v>1</v>
      </c>
      <c r="I251" s="222"/>
      <c r="J251" s="219"/>
      <c r="K251" s="219"/>
      <c r="L251" s="223"/>
      <c r="M251" s="224"/>
      <c r="N251" s="225"/>
      <c r="O251" s="225"/>
      <c r="P251" s="225"/>
      <c r="Q251" s="225"/>
      <c r="R251" s="225"/>
      <c r="S251" s="225"/>
      <c r="T251" s="226"/>
      <c r="U251" s="10"/>
      <c r="V251" s="10"/>
      <c r="W251" s="10"/>
      <c r="X251" s="10"/>
      <c r="Y251" s="10"/>
      <c r="Z251" s="10"/>
      <c r="AA251" s="10"/>
      <c r="AB251" s="10"/>
      <c r="AC251" s="10"/>
      <c r="AD251" s="10"/>
      <c r="AE251" s="10"/>
      <c r="AT251" s="227" t="s">
        <v>199</v>
      </c>
      <c r="AU251" s="227" t="s">
        <v>85</v>
      </c>
      <c r="AV251" s="10" t="s">
        <v>83</v>
      </c>
      <c r="AW251" s="10" t="s">
        <v>32</v>
      </c>
      <c r="AX251" s="10" t="s">
        <v>76</v>
      </c>
      <c r="AY251" s="227" t="s">
        <v>195</v>
      </c>
    </row>
    <row r="252" s="10" customFormat="1">
      <c r="A252" s="10"/>
      <c r="B252" s="218"/>
      <c r="C252" s="219"/>
      <c r="D252" s="213" t="s">
        <v>199</v>
      </c>
      <c r="E252" s="220" t="s">
        <v>1</v>
      </c>
      <c r="F252" s="221" t="s">
        <v>5096</v>
      </c>
      <c r="G252" s="219"/>
      <c r="H252" s="220" t="s">
        <v>1</v>
      </c>
      <c r="I252" s="222"/>
      <c r="J252" s="219"/>
      <c r="K252" s="219"/>
      <c r="L252" s="223"/>
      <c r="M252" s="224"/>
      <c r="N252" s="225"/>
      <c r="O252" s="225"/>
      <c r="P252" s="225"/>
      <c r="Q252" s="225"/>
      <c r="R252" s="225"/>
      <c r="S252" s="225"/>
      <c r="T252" s="226"/>
      <c r="U252" s="10"/>
      <c r="V252" s="10"/>
      <c r="W252" s="10"/>
      <c r="X252" s="10"/>
      <c r="Y252" s="10"/>
      <c r="Z252" s="10"/>
      <c r="AA252" s="10"/>
      <c r="AB252" s="10"/>
      <c r="AC252" s="10"/>
      <c r="AD252" s="10"/>
      <c r="AE252" s="10"/>
      <c r="AT252" s="227" t="s">
        <v>199</v>
      </c>
      <c r="AU252" s="227" t="s">
        <v>85</v>
      </c>
      <c r="AV252" s="10" t="s">
        <v>83</v>
      </c>
      <c r="AW252" s="10" t="s">
        <v>32</v>
      </c>
      <c r="AX252" s="10" t="s">
        <v>76</v>
      </c>
      <c r="AY252" s="227" t="s">
        <v>195</v>
      </c>
    </row>
    <row r="253" s="11" customFormat="1">
      <c r="A253" s="11"/>
      <c r="B253" s="228"/>
      <c r="C253" s="229"/>
      <c r="D253" s="213" t="s">
        <v>199</v>
      </c>
      <c r="E253" s="230" t="s">
        <v>1</v>
      </c>
      <c r="F253" s="231" t="s">
        <v>5159</v>
      </c>
      <c r="G253" s="229"/>
      <c r="H253" s="232">
        <v>43.375999999999998</v>
      </c>
      <c r="I253" s="233"/>
      <c r="J253" s="229"/>
      <c r="K253" s="229"/>
      <c r="L253" s="234"/>
      <c r="M253" s="235"/>
      <c r="N253" s="236"/>
      <c r="O253" s="236"/>
      <c r="P253" s="236"/>
      <c r="Q253" s="236"/>
      <c r="R253" s="236"/>
      <c r="S253" s="236"/>
      <c r="T253" s="237"/>
      <c r="U253" s="11"/>
      <c r="V253" s="11"/>
      <c r="W253" s="11"/>
      <c r="X253" s="11"/>
      <c r="Y253" s="11"/>
      <c r="Z253" s="11"/>
      <c r="AA253" s="11"/>
      <c r="AB253" s="11"/>
      <c r="AC253" s="11"/>
      <c r="AD253" s="11"/>
      <c r="AE253" s="11"/>
      <c r="AT253" s="238" t="s">
        <v>199</v>
      </c>
      <c r="AU253" s="238" t="s">
        <v>85</v>
      </c>
      <c r="AV253" s="11" t="s">
        <v>85</v>
      </c>
      <c r="AW253" s="11" t="s">
        <v>32</v>
      </c>
      <c r="AX253" s="11" t="s">
        <v>76</v>
      </c>
      <c r="AY253" s="238" t="s">
        <v>195</v>
      </c>
    </row>
    <row r="254" s="10" customFormat="1">
      <c r="A254" s="10"/>
      <c r="B254" s="218"/>
      <c r="C254" s="219"/>
      <c r="D254" s="213" t="s">
        <v>199</v>
      </c>
      <c r="E254" s="220" t="s">
        <v>1</v>
      </c>
      <c r="F254" s="221" t="s">
        <v>4586</v>
      </c>
      <c r="G254" s="219"/>
      <c r="H254" s="220" t="s">
        <v>1</v>
      </c>
      <c r="I254" s="222"/>
      <c r="J254" s="219"/>
      <c r="K254" s="219"/>
      <c r="L254" s="223"/>
      <c r="M254" s="224"/>
      <c r="N254" s="225"/>
      <c r="O254" s="225"/>
      <c r="P254" s="225"/>
      <c r="Q254" s="225"/>
      <c r="R254" s="225"/>
      <c r="S254" s="225"/>
      <c r="T254" s="226"/>
      <c r="U254" s="10"/>
      <c r="V254" s="10"/>
      <c r="W254" s="10"/>
      <c r="X254" s="10"/>
      <c r="Y254" s="10"/>
      <c r="Z254" s="10"/>
      <c r="AA254" s="10"/>
      <c r="AB254" s="10"/>
      <c r="AC254" s="10"/>
      <c r="AD254" s="10"/>
      <c r="AE254" s="10"/>
      <c r="AT254" s="227" t="s">
        <v>199</v>
      </c>
      <c r="AU254" s="227" t="s">
        <v>85</v>
      </c>
      <c r="AV254" s="10" t="s">
        <v>83</v>
      </c>
      <c r="AW254" s="10" t="s">
        <v>32</v>
      </c>
      <c r="AX254" s="10" t="s">
        <v>76</v>
      </c>
      <c r="AY254" s="227" t="s">
        <v>195</v>
      </c>
    </row>
    <row r="255" s="10" customFormat="1">
      <c r="A255" s="10"/>
      <c r="B255" s="218"/>
      <c r="C255" s="219"/>
      <c r="D255" s="213" t="s">
        <v>199</v>
      </c>
      <c r="E255" s="220" t="s">
        <v>1</v>
      </c>
      <c r="F255" s="221" t="s">
        <v>5097</v>
      </c>
      <c r="G255" s="219"/>
      <c r="H255" s="220" t="s">
        <v>1</v>
      </c>
      <c r="I255" s="222"/>
      <c r="J255" s="219"/>
      <c r="K255" s="219"/>
      <c r="L255" s="223"/>
      <c r="M255" s="224"/>
      <c r="N255" s="225"/>
      <c r="O255" s="225"/>
      <c r="P255" s="225"/>
      <c r="Q255" s="225"/>
      <c r="R255" s="225"/>
      <c r="S255" s="225"/>
      <c r="T255" s="226"/>
      <c r="U255" s="10"/>
      <c r="V255" s="10"/>
      <c r="W255" s="10"/>
      <c r="X255" s="10"/>
      <c r="Y255" s="10"/>
      <c r="Z255" s="10"/>
      <c r="AA255" s="10"/>
      <c r="AB255" s="10"/>
      <c r="AC255" s="10"/>
      <c r="AD255" s="10"/>
      <c r="AE255" s="10"/>
      <c r="AT255" s="227" t="s">
        <v>199</v>
      </c>
      <c r="AU255" s="227" t="s">
        <v>85</v>
      </c>
      <c r="AV255" s="10" t="s">
        <v>83</v>
      </c>
      <c r="AW255" s="10" t="s">
        <v>32</v>
      </c>
      <c r="AX255" s="10" t="s">
        <v>76</v>
      </c>
      <c r="AY255" s="227" t="s">
        <v>195</v>
      </c>
    </row>
    <row r="256" s="11" customFormat="1">
      <c r="A256" s="11"/>
      <c r="B256" s="228"/>
      <c r="C256" s="229"/>
      <c r="D256" s="213" t="s">
        <v>199</v>
      </c>
      <c r="E256" s="230" t="s">
        <v>1</v>
      </c>
      <c r="F256" s="231" t="s">
        <v>5160</v>
      </c>
      <c r="G256" s="229"/>
      <c r="H256" s="232">
        <v>71.885000000000005</v>
      </c>
      <c r="I256" s="233"/>
      <c r="J256" s="229"/>
      <c r="K256" s="229"/>
      <c r="L256" s="234"/>
      <c r="M256" s="235"/>
      <c r="N256" s="236"/>
      <c r="O256" s="236"/>
      <c r="P256" s="236"/>
      <c r="Q256" s="236"/>
      <c r="R256" s="236"/>
      <c r="S256" s="236"/>
      <c r="T256" s="237"/>
      <c r="U256" s="11"/>
      <c r="V256" s="11"/>
      <c r="W256" s="11"/>
      <c r="X256" s="11"/>
      <c r="Y256" s="11"/>
      <c r="Z256" s="11"/>
      <c r="AA256" s="11"/>
      <c r="AB256" s="11"/>
      <c r="AC256" s="11"/>
      <c r="AD256" s="11"/>
      <c r="AE256" s="11"/>
      <c r="AT256" s="238" t="s">
        <v>199</v>
      </c>
      <c r="AU256" s="238" t="s">
        <v>85</v>
      </c>
      <c r="AV256" s="11" t="s">
        <v>85</v>
      </c>
      <c r="AW256" s="11" t="s">
        <v>32</v>
      </c>
      <c r="AX256" s="11" t="s">
        <v>76</v>
      </c>
      <c r="AY256" s="238" t="s">
        <v>195</v>
      </c>
    </row>
    <row r="257" s="10" customFormat="1">
      <c r="A257" s="10"/>
      <c r="B257" s="218"/>
      <c r="C257" s="219"/>
      <c r="D257" s="213" t="s">
        <v>199</v>
      </c>
      <c r="E257" s="220" t="s">
        <v>1</v>
      </c>
      <c r="F257" s="221" t="s">
        <v>4588</v>
      </c>
      <c r="G257" s="219"/>
      <c r="H257" s="220" t="s">
        <v>1</v>
      </c>
      <c r="I257" s="222"/>
      <c r="J257" s="219"/>
      <c r="K257" s="219"/>
      <c r="L257" s="223"/>
      <c r="M257" s="224"/>
      <c r="N257" s="225"/>
      <c r="O257" s="225"/>
      <c r="P257" s="225"/>
      <c r="Q257" s="225"/>
      <c r="R257" s="225"/>
      <c r="S257" s="225"/>
      <c r="T257" s="226"/>
      <c r="U257" s="10"/>
      <c r="V257" s="10"/>
      <c r="W257" s="10"/>
      <c r="X257" s="10"/>
      <c r="Y257" s="10"/>
      <c r="Z257" s="10"/>
      <c r="AA257" s="10"/>
      <c r="AB257" s="10"/>
      <c r="AC257" s="10"/>
      <c r="AD257" s="10"/>
      <c r="AE257" s="10"/>
      <c r="AT257" s="227" t="s">
        <v>199</v>
      </c>
      <c r="AU257" s="227" t="s">
        <v>85</v>
      </c>
      <c r="AV257" s="10" t="s">
        <v>83</v>
      </c>
      <c r="AW257" s="10" t="s">
        <v>32</v>
      </c>
      <c r="AX257" s="10" t="s">
        <v>76</v>
      </c>
      <c r="AY257" s="227" t="s">
        <v>195</v>
      </c>
    </row>
    <row r="258" s="15" customFormat="1">
      <c r="A258" s="15"/>
      <c r="B258" s="287"/>
      <c r="C258" s="288"/>
      <c r="D258" s="213" t="s">
        <v>199</v>
      </c>
      <c r="E258" s="289" t="s">
        <v>1</v>
      </c>
      <c r="F258" s="290" t="s">
        <v>1422</v>
      </c>
      <c r="G258" s="288"/>
      <c r="H258" s="291">
        <v>186.22399999999999</v>
      </c>
      <c r="I258" s="292"/>
      <c r="J258" s="288"/>
      <c r="K258" s="288"/>
      <c r="L258" s="293"/>
      <c r="M258" s="294"/>
      <c r="N258" s="295"/>
      <c r="O258" s="295"/>
      <c r="P258" s="295"/>
      <c r="Q258" s="295"/>
      <c r="R258" s="295"/>
      <c r="S258" s="295"/>
      <c r="T258" s="296"/>
      <c r="U258" s="15"/>
      <c r="V258" s="15"/>
      <c r="W258" s="15"/>
      <c r="X258" s="15"/>
      <c r="Y258" s="15"/>
      <c r="Z258" s="15"/>
      <c r="AA258" s="15"/>
      <c r="AB258" s="15"/>
      <c r="AC258" s="15"/>
      <c r="AD258" s="15"/>
      <c r="AE258" s="15"/>
      <c r="AT258" s="297" t="s">
        <v>199</v>
      </c>
      <c r="AU258" s="297" t="s">
        <v>85</v>
      </c>
      <c r="AV258" s="15" t="s">
        <v>234</v>
      </c>
      <c r="AW258" s="15" t="s">
        <v>32</v>
      </c>
      <c r="AX258" s="15" t="s">
        <v>83</v>
      </c>
      <c r="AY258" s="297" t="s">
        <v>195</v>
      </c>
    </row>
    <row r="259" s="2" customFormat="1" ht="33" customHeight="1">
      <c r="A259" s="39"/>
      <c r="B259" s="40"/>
      <c r="C259" s="200" t="s">
        <v>315</v>
      </c>
      <c r="D259" s="200" t="s">
        <v>191</v>
      </c>
      <c r="E259" s="201" t="s">
        <v>4589</v>
      </c>
      <c r="F259" s="202" t="s">
        <v>4590</v>
      </c>
      <c r="G259" s="203" t="s">
        <v>1237</v>
      </c>
      <c r="H259" s="204">
        <v>59.451000000000001</v>
      </c>
      <c r="I259" s="205"/>
      <c r="J259" s="206">
        <f>ROUND(I259*H259,2)</f>
        <v>0</v>
      </c>
      <c r="K259" s="202" t="s">
        <v>1412</v>
      </c>
      <c r="L259" s="45"/>
      <c r="M259" s="207" t="s">
        <v>1</v>
      </c>
      <c r="N259" s="208" t="s">
        <v>41</v>
      </c>
      <c r="O259" s="92"/>
      <c r="P259" s="209">
        <f>O259*H259</f>
        <v>0</v>
      </c>
      <c r="Q259" s="209">
        <v>0</v>
      </c>
      <c r="R259" s="209">
        <f>Q259*H259</f>
        <v>0</v>
      </c>
      <c r="S259" s="209">
        <v>0</v>
      </c>
      <c r="T259" s="210">
        <f>S259*H259</f>
        <v>0</v>
      </c>
      <c r="U259" s="39"/>
      <c r="V259" s="39"/>
      <c r="W259" s="39"/>
      <c r="X259" s="39"/>
      <c r="Y259" s="39"/>
      <c r="Z259" s="39"/>
      <c r="AA259" s="39"/>
      <c r="AB259" s="39"/>
      <c r="AC259" s="39"/>
      <c r="AD259" s="39"/>
      <c r="AE259" s="39"/>
      <c r="AR259" s="211" t="s">
        <v>234</v>
      </c>
      <c r="AT259" s="211" t="s">
        <v>191</v>
      </c>
      <c r="AU259" s="211" t="s">
        <v>85</v>
      </c>
      <c r="AY259" s="18" t="s">
        <v>195</v>
      </c>
      <c r="BE259" s="212">
        <f>IF(N259="základní",J259,0)</f>
        <v>0</v>
      </c>
      <c r="BF259" s="212">
        <f>IF(N259="snížená",J259,0)</f>
        <v>0</v>
      </c>
      <c r="BG259" s="212">
        <f>IF(N259="zákl. přenesená",J259,0)</f>
        <v>0</v>
      </c>
      <c r="BH259" s="212">
        <f>IF(N259="sníž. přenesená",J259,0)</f>
        <v>0</v>
      </c>
      <c r="BI259" s="212">
        <f>IF(N259="nulová",J259,0)</f>
        <v>0</v>
      </c>
      <c r="BJ259" s="18" t="s">
        <v>83</v>
      </c>
      <c r="BK259" s="212">
        <f>ROUND(I259*H259,2)</f>
        <v>0</v>
      </c>
      <c r="BL259" s="18" t="s">
        <v>234</v>
      </c>
      <c r="BM259" s="211" t="s">
        <v>5161</v>
      </c>
    </row>
    <row r="260" s="10" customFormat="1">
      <c r="A260" s="10"/>
      <c r="B260" s="218"/>
      <c r="C260" s="219"/>
      <c r="D260" s="213" t="s">
        <v>199</v>
      </c>
      <c r="E260" s="220" t="s">
        <v>1</v>
      </c>
      <c r="F260" s="221" t="s">
        <v>4737</v>
      </c>
      <c r="G260" s="219"/>
      <c r="H260" s="220" t="s">
        <v>1</v>
      </c>
      <c r="I260" s="222"/>
      <c r="J260" s="219"/>
      <c r="K260" s="219"/>
      <c r="L260" s="223"/>
      <c r="M260" s="224"/>
      <c r="N260" s="225"/>
      <c r="O260" s="225"/>
      <c r="P260" s="225"/>
      <c r="Q260" s="225"/>
      <c r="R260" s="225"/>
      <c r="S260" s="225"/>
      <c r="T260" s="226"/>
      <c r="U260" s="10"/>
      <c r="V260" s="10"/>
      <c r="W260" s="10"/>
      <c r="X260" s="10"/>
      <c r="Y260" s="10"/>
      <c r="Z260" s="10"/>
      <c r="AA260" s="10"/>
      <c r="AB260" s="10"/>
      <c r="AC260" s="10"/>
      <c r="AD260" s="10"/>
      <c r="AE260" s="10"/>
      <c r="AT260" s="227" t="s">
        <v>199</v>
      </c>
      <c r="AU260" s="227" t="s">
        <v>85</v>
      </c>
      <c r="AV260" s="10" t="s">
        <v>83</v>
      </c>
      <c r="AW260" s="10" t="s">
        <v>32</v>
      </c>
      <c r="AX260" s="10" t="s">
        <v>76</v>
      </c>
      <c r="AY260" s="227" t="s">
        <v>195</v>
      </c>
    </row>
    <row r="261" s="10" customFormat="1">
      <c r="A261" s="10"/>
      <c r="B261" s="218"/>
      <c r="C261" s="219"/>
      <c r="D261" s="213" t="s">
        <v>199</v>
      </c>
      <c r="E261" s="220" t="s">
        <v>1</v>
      </c>
      <c r="F261" s="221" t="s">
        <v>5096</v>
      </c>
      <c r="G261" s="219"/>
      <c r="H261" s="220" t="s">
        <v>1</v>
      </c>
      <c r="I261" s="222"/>
      <c r="J261" s="219"/>
      <c r="K261" s="219"/>
      <c r="L261" s="223"/>
      <c r="M261" s="224"/>
      <c r="N261" s="225"/>
      <c r="O261" s="225"/>
      <c r="P261" s="225"/>
      <c r="Q261" s="225"/>
      <c r="R261" s="225"/>
      <c r="S261" s="225"/>
      <c r="T261" s="226"/>
      <c r="U261" s="10"/>
      <c r="V261" s="10"/>
      <c r="W261" s="10"/>
      <c r="X261" s="10"/>
      <c r="Y261" s="10"/>
      <c r="Z261" s="10"/>
      <c r="AA261" s="10"/>
      <c r="AB261" s="10"/>
      <c r="AC261" s="10"/>
      <c r="AD261" s="10"/>
      <c r="AE261" s="10"/>
      <c r="AT261" s="227" t="s">
        <v>199</v>
      </c>
      <c r="AU261" s="227" t="s">
        <v>85</v>
      </c>
      <c r="AV261" s="10" t="s">
        <v>83</v>
      </c>
      <c r="AW261" s="10" t="s">
        <v>32</v>
      </c>
      <c r="AX261" s="10" t="s">
        <v>76</v>
      </c>
      <c r="AY261" s="227" t="s">
        <v>195</v>
      </c>
    </row>
    <row r="262" s="11" customFormat="1">
      <c r="A262" s="11"/>
      <c r="B262" s="228"/>
      <c r="C262" s="229"/>
      <c r="D262" s="213" t="s">
        <v>199</v>
      </c>
      <c r="E262" s="230" t="s">
        <v>1</v>
      </c>
      <c r="F262" s="231" t="s">
        <v>5162</v>
      </c>
      <c r="G262" s="229"/>
      <c r="H262" s="232">
        <v>35.490000000000002</v>
      </c>
      <c r="I262" s="233"/>
      <c r="J262" s="229"/>
      <c r="K262" s="229"/>
      <c r="L262" s="234"/>
      <c r="M262" s="235"/>
      <c r="N262" s="236"/>
      <c r="O262" s="236"/>
      <c r="P262" s="236"/>
      <c r="Q262" s="236"/>
      <c r="R262" s="236"/>
      <c r="S262" s="236"/>
      <c r="T262" s="237"/>
      <c r="U262" s="11"/>
      <c r="V262" s="11"/>
      <c r="W262" s="11"/>
      <c r="X262" s="11"/>
      <c r="Y262" s="11"/>
      <c r="Z262" s="11"/>
      <c r="AA262" s="11"/>
      <c r="AB262" s="11"/>
      <c r="AC262" s="11"/>
      <c r="AD262" s="11"/>
      <c r="AE262" s="11"/>
      <c r="AT262" s="238" t="s">
        <v>199</v>
      </c>
      <c r="AU262" s="238" t="s">
        <v>85</v>
      </c>
      <c r="AV262" s="11" t="s">
        <v>85</v>
      </c>
      <c r="AW262" s="11" t="s">
        <v>32</v>
      </c>
      <c r="AX262" s="11" t="s">
        <v>76</v>
      </c>
      <c r="AY262" s="238" t="s">
        <v>195</v>
      </c>
    </row>
    <row r="263" s="10" customFormat="1">
      <c r="A263" s="10"/>
      <c r="B263" s="218"/>
      <c r="C263" s="219"/>
      <c r="D263" s="213" t="s">
        <v>199</v>
      </c>
      <c r="E263" s="220" t="s">
        <v>1</v>
      </c>
      <c r="F263" s="221" t="s">
        <v>4586</v>
      </c>
      <c r="G263" s="219"/>
      <c r="H263" s="220" t="s">
        <v>1</v>
      </c>
      <c r="I263" s="222"/>
      <c r="J263" s="219"/>
      <c r="K263" s="219"/>
      <c r="L263" s="223"/>
      <c r="M263" s="224"/>
      <c r="N263" s="225"/>
      <c r="O263" s="225"/>
      <c r="P263" s="225"/>
      <c r="Q263" s="225"/>
      <c r="R263" s="225"/>
      <c r="S263" s="225"/>
      <c r="T263" s="226"/>
      <c r="U263" s="10"/>
      <c r="V263" s="10"/>
      <c r="W263" s="10"/>
      <c r="X263" s="10"/>
      <c r="Y263" s="10"/>
      <c r="Z263" s="10"/>
      <c r="AA263" s="10"/>
      <c r="AB263" s="10"/>
      <c r="AC263" s="10"/>
      <c r="AD263" s="10"/>
      <c r="AE263" s="10"/>
      <c r="AT263" s="227" t="s">
        <v>199</v>
      </c>
      <c r="AU263" s="227" t="s">
        <v>85</v>
      </c>
      <c r="AV263" s="10" t="s">
        <v>83</v>
      </c>
      <c r="AW263" s="10" t="s">
        <v>32</v>
      </c>
      <c r="AX263" s="10" t="s">
        <v>76</v>
      </c>
      <c r="AY263" s="227" t="s">
        <v>195</v>
      </c>
    </row>
    <row r="264" s="10" customFormat="1">
      <c r="A264" s="10"/>
      <c r="B264" s="218"/>
      <c r="C264" s="219"/>
      <c r="D264" s="213" t="s">
        <v>199</v>
      </c>
      <c r="E264" s="220" t="s">
        <v>1</v>
      </c>
      <c r="F264" s="221" t="s">
        <v>5097</v>
      </c>
      <c r="G264" s="219"/>
      <c r="H264" s="220" t="s">
        <v>1</v>
      </c>
      <c r="I264" s="222"/>
      <c r="J264" s="219"/>
      <c r="K264" s="219"/>
      <c r="L264" s="223"/>
      <c r="M264" s="224"/>
      <c r="N264" s="225"/>
      <c r="O264" s="225"/>
      <c r="P264" s="225"/>
      <c r="Q264" s="225"/>
      <c r="R264" s="225"/>
      <c r="S264" s="225"/>
      <c r="T264" s="226"/>
      <c r="U264" s="10"/>
      <c r="V264" s="10"/>
      <c r="W264" s="10"/>
      <c r="X264" s="10"/>
      <c r="Y264" s="10"/>
      <c r="Z264" s="10"/>
      <c r="AA264" s="10"/>
      <c r="AB264" s="10"/>
      <c r="AC264" s="10"/>
      <c r="AD264" s="10"/>
      <c r="AE264" s="10"/>
      <c r="AT264" s="227" t="s">
        <v>199</v>
      </c>
      <c r="AU264" s="227" t="s">
        <v>85</v>
      </c>
      <c r="AV264" s="10" t="s">
        <v>83</v>
      </c>
      <c r="AW264" s="10" t="s">
        <v>32</v>
      </c>
      <c r="AX264" s="10" t="s">
        <v>76</v>
      </c>
      <c r="AY264" s="227" t="s">
        <v>195</v>
      </c>
    </row>
    <row r="265" s="11" customFormat="1">
      <c r="A265" s="11"/>
      <c r="B265" s="228"/>
      <c r="C265" s="229"/>
      <c r="D265" s="213" t="s">
        <v>199</v>
      </c>
      <c r="E265" s="230" t="s">
        <v>1</v>
      </c>
      <c r="F265" s="231" t="s">
        <v>5163</v>
      </c>
      <c r="G265" s="229"/>
      <c r="H265" s="232">
        <v>23.960999999999999</v>
      </c>
      <c r="I265" s="233"/>
      <c r="J265" s="229"/>
      <c r="K265" s="229"/>
      <c r="L265" s="234"/>
      <c r="M265" s="235"/>
      <c r="N265" s="236"/>
      <c r="O265" s="236"/>
      <c r="P265" s="236"/>
      <c r="Q265" s="236"/>
      <c r="R265" s="236"/>
      <c r="S265" s="236"/>
      <c r="T265" s="237"/>
      <c r="U265" s="11"/>
      <c r="V265" s="11"/>
      <c r="W265" s="11"/>
      <c r="X265" s="11"/>
      <c r="Y265" s="11"/>
      <c r="Z265" s="11"/>
      <c r="AA265" s="11"/>
      <c r="AB265" s="11"/>
      <c r="AC265" s="11"/>
      <c r="AD265" s="11"/>
      <c r="AE265" s="11"/>
      <c r="AT265" s="238" t="s">
        <v>199</v>
      </c>
      <c r="AU265" s="238" t="s">
        <v>85</v>
      </c>
      <c r="AV265" s="11" t="s">
        <v>85</v>
      </c>
      <c r="AW265" s="11" t="s">
        <v>32</v>
      </c>
      <c r="AX265" s="11" t="s">
        <v>76</v>
      </c>
      <c r="AY265" s="238" t="s">
        <v>195</v>
      </c>
    </row>
    <row r="266" s="10" customFormat="1">
      <c r="A266" s="10"/>
      <c r="B266" s="218"/>
      <c r="C266" s="219"/>
      <c r="D266" s="213" t="s">
        <v>199</v>
      </c>
      <c r="E266" s="220" t="s">
        <v>1</v>
      </c>
      <c r="F266" s="221" t="s">
        <v>4588</v>
      </c>
      <c r="G266" s="219"/>
      <c r="H266" s="220" t="s">
        <v>1</v>
      </c>
      <c r="I266" s="222"/>
      <c r="J266" s="219"/>
      <c r="K266" s="219"/>
      <c r="L266" s="223"/>
      <c r="M266" s="224"/>
      <c r="N266" s="225"/>
      <c r="O266" s="225"/>
      <c r="P266" s="225"/>
      <c r="Q266" s="225"/>
      <c r="R266" s="225"/>
      <c r="S266" s="225"/>
      <c r="T266" s="226"/>
      <c r="U266" s="10"/>
      <c r="V266" s="10"/>
      <c r="W266" s="10"/>
      <c r="X266" s="10"/>
      <c r="Y266" s="10"/>
      <c r="Z266" s="10"/>
      <c r="AA266" s="10"/>
      <c r="AB266" s="10"/>
      <c r="AC266" s="10"/>
      <c r="AD266" s="10"/>
      <c r="AE266" s="10"/>
      <c r="AT266" s="227" t="s">
        <v>199</v>
      </c>
      <c r="AU266" s="227" t="s">
        <v>85</v>
      </c>
      <c r="AV266" s="10" t="s">
        <v>83</v>
      </c>
      <c r="AW266" s="10" t="s">
        <v>32</v>
      </c>
      <c r="AX266" s="10" t="s">
        <v>76</v>
      </c>
      <c r="AY266" s="227" t="s">
        <v>195</v>
      </c>
    </row>
    <row r="267" s="15" customFormat="1">
      <c r="A267" s="15"/>
      <c r="B267" s="287"/>
      <c r="C267" s="288"/>
      <c r="D267" s="213" t="s">
        <v>199</v>
      </c>
      <c r="E267" s="289" t="s">
        <v>1</v>
      </c>
      <c r="F267" s="290" t="s">
        <v>1422</v>
      </c>
      <c r="G267" s="288"/>
      <c r="H267" s="291">
        <v>59.451000000000001</v>
      </c>
      <c r="I267" s="292"/>
      <c r="J267" s="288"/>
      <c r="K267" s="288"/>
      <c r="L267" s="293"/>
      <c r="M267" s="294"/>
      <c r="N267" s="295"/>
      <c r="O267" s="295"/>
      <c r="P267" s="295"/>
      <c r="Q267" s="295"/>
      <c r="R267" s="295"/>
      <c r="S267" s="295"/>
      <c r="T267" s="296"/>
      <c r="U267" s="15"/>
      <c r="V267" s="15"/>
      <c r="W267" s="15"/>
      <c r="X267" s="15"/>
      <c r="Y267" s="15"/>
      <c r="Z267" s="15"/>
      <c r="AA267" s="15"/>
      <c r="AB267" s="15"/>
      <c r="AC267" s="15"/>
      <c r="AD267" s="15"/>
      <c r="AE267" s="15"/>
      <c r="AT267" s="297" t="s">
        <v>199</v>
      </c>
      <c r="AU267" s="297" t="s">
        <v>85</v>
      </c>
      <c r="AV267" s="15" t="s">
        <v>234</v>
      </c>
      <c r="AW267" s="15" t="s">
        <v>32</v>
      </c>
      <c r="AX267" s="15" t="s">
        <v>83</v>
      </c>
      <c r="AY267" s="297" t="s">
        <v>195</v>
      </c>
    </row>
    <row r="268" s="2" customFormat="1" ht="37.8" customHeight="1">
      <c r="A268" s="39"/>
      <c r="B268" s="40"/>
      <c r="C268" s="200" t="s">
        <v>319</v>
      </c>
      <c r="D268" s="200" t="s">
        <v>191</v>
      </c>
      <c r="E268" s="201" t="s">
        <v>1590</v>
      </c>
      <c r="F268" s="202" t="s">
        <v>1591</v>
      </c>
      <c r="G268" s="203" t="s">
        <v>1237</v>
      </c>
      <c r="H268" s="204">
        <v>4.6079999999999997</v>
      </c>
      <c r="I268" s="205"/>
      <c r="J268" s="206">
        <f>ROUND(I268*H268,2)</f>
        <v>0</v>
      </c>
      <c r="K268" s="202" t="s">
        <v>1412</v>
      </c>
      <c r="L268" s="45"/>
      <c r="M268" s="207" t="s">
        <v>1</v>
      </c>
      <c r="N268" s="208" t="s">
        <v>41</v>
      </c>
      <c r="O268" s="92"/>
      <c r="P268" s="209">
        <f>O268*H268</f>
        <v>0</v>
      </c>
      <c r="Q268" s="209">
        <v>0</v>
      </c>
      <c r="R268" s="209">
        <f>Q268*H268</f>
        <v>0</v>
      </c>
      <c r="S268" s="209">
        <v>0</v>
      </c>
      <c r="T268" s="210">
        <f>S268*H268</f>
        <v>0</v>
      </c>
      <c r="U268" s="39"/>
      <c r="V268" s="39"/>
      <c r="W268" s="39"/>
      <c r="X268" s="39"/>
      <c r="Y268" s="39"/>
      <c r="Z268" s="39"/>
      <c r="AA268" s="39"/>
      <c r="AB268" s="39"/>
      <c r="AC268" s="39"/>
      <c r="AD268" s="39"/>
      <c r="AE268" s="39"/>
      <c r="AR268" s="211" t="s">
        <v>234</v>
      </c>
      <c r="AT268" s="211" t="s">
        <v>191</v>
      </c>
      <c r="AU268" s="211" t="s">
        <v>85</v>
      </c>
      <c r="AY268" s="18" t="s">
        <v>195</v>
      </c>
      <c r="BE268" s="212">
        <f>IF(N268="základní",J268,0)</f>
        <v>0</v>
      </c>
      <c r="BF268" s="212">
        <f>IF(N268="snížená",J268,0)</f>
        <v>0</v>
      </c>
      <c r="BG268" s="212">
        <f>IF(N268="zákl. přenesená",J268,0)</f>
        <v>0</v>
      </c>
      <c r="BH268" s="212">
        <f>IF(N268="sníž. přenesená",J268,0)</f>
        <v>0</v>
      </c>
      <c r="BI268" s="212">
        <f>IF(N268="nulová",J268,0)</f>
        <v>0</v>
      </c>
      <c r="BJ268" s="18" t="s">
        <v>83</v>
      </c>
      <c r="BK268" s="212">
        <f>ROUND(I268*H268,2)</f>
        <v>0</v>
      </c>
      <c r="BL268" s="18" t="s">
        <v>234</v>
      </c>
      <c r="BM268" s="211" t="s">
        <v>5164</v>
      </c>
    </row>
    <row r="269" s="10" customFormat="1">
      <c r="A269" s="10"/>
      <c r="B269" s="218"/>
      <c r="C269" s="219"/>
      <c r="D269" s="213" t="s">
        <v>199</v>
      </c>
      <c r="E269" s="220" t="s">
        <v>1</v>
      </c>
      <c r="F269" s="221" t="s">
        <v>4127</v>
      </c>
      <c r="G269" s="219"/>
      <c r="H269" s="220" t="s">
        <v>1</v>
      </c>
      <c r="I269" s="222"/>
      <c r="J269" s="219"/>
      <c r="K269" s="219"/>
      <c r="L269" s="223"/>
      <c r="M269" s="224"/>
      <c r="N269" s="225"/>
      <c r="O269" s="225"/>
      <c r="P269" s="225"/>
      <c r="Q269" s="225"/>
      <c r="R269" s="225"/>
      <c r="S269" s="225"/>
      <c r="T269" s="226"/>
      <c r="U269" s="10"/>
      <c r="V269" s="10"/>
      <c r="W269" s="10"/>
      <c r="X269" s="10"/>
      <c r="Y269" s="10"/>
      <c r="Z269" s="10"/>
      <c r="AA269" s="10"/>
      <c r="AB269" s="10"/>
      <c r="AC269" s="10"/>
      <c r="AD269" s="10"/>
      <c r="AE269" s="10"/>
      <c r="AT269" s="227" t="s">
        <v>199</v>
      </c>
      <c r="AU269" s="227" t="s">
        <v>85</v>
      </c>
      <c r="AV269" s="10" t="s">
        <v>83</v>
      </c>
      <c r="AW269" s="10" t="s">
        <v>32</v>
      </c>
      <c r="AX269" s="10" t="s">
        <v>76</v>
      </c>
      <c r="AY269" s="227" t="s">
        <v>195</v>
      </c>
    </row>
    <row r="270" s="11" customFormat="1">
      <c r="A270" s="11"/>
      <c r="B270" s="228"/>
      <c r="C270" s="229"/>
      <c r="D270" s="213" t="s">
        <v>199</v>
      </c>
      <c r="E270" s="230" t="s">
        <v>1</v>
      </c>
      <c r="F270" s="231" t="s">
        <v>5165</v>
      </c>
      <c r="G270" s="229"/>
      <c r="H270" s="232">
        <v>4.6079999999999997</v>
      </c>
      <c r="I270" s="233"/>
      <c r="J270" s="229"/>
      <c r="K270" s="229"/>
      <c r="L270" s="234"/>
      <c r="M270" s="235"/>
      <c r="N270" s="236"/>
      <c r="O270" s="236"/>
      <c r="P270" s="236"/>
      <c r="Q270" s="236"/>
      <c r="R270" s="236"/>
      <c r="S270" s="236"/>
      <c r="T270" s="237"/>
      <c r="U270" s="11"/>
      <c r="V270" s="11"/>
      <c r="W270" s="11"/>
      <c r="X270" s="11"/>
      <c r="Y270" s="11"/>
      <c r="Z270" s="11"/>
      <c r="AA270" s="11"/>
      <c r="AB270" s="11"/>
      <c r="AC270" s="11"/>
      <c r="AD270" s="11"/>
      <c r="AE270" s="11"/>
      <c r="AT270" s="238" t="s">
        <v>199</v>
      </c>
      <c r="AU270" s="238" t="s">
        <v>85</v>
      </c>
      <c r="AV270" s="11" t="s">
        <v>85</v>
      </c>
      <c r="AW270" s="11" t="s">
        <v>32</v>
      </c>
      <c r="AX270" s="11" t="s">
        <v>83</v>
      </c>
      <c r="AY270" s="238" t="s">
        <v>195</v>
      </c>
    </row>
    <row r="271" s="2" customFormat="1" ht="37.8" customHeight="1">
      <c r="A271" s="39"/>
      <c r="B271" s="40"/>
      <c r="C271" s="200" t="s">
        <v>323</v>
      </c>
      <c r="D271" s="200" t="s">
        <v>191</v>
      </c>
      <c r="E271" s="201" t="s">
        <v>3499</v>
      </c>
      <c r="F271" s="202" t="s">
        <v>3500</v>
      </c>
      <c r="G271" s="203" t="s">
        <v>1237</v>
      </c>
      <c r="H271" s="204">
        <v>91.054000000000002</v>
      </c>
      <c r="I271" s="205"/>
      <c r="J271" s="206">
        <f>ROUND(I271*H271,2)</f>
        <v>0</v>
      </c>
      <c r="K271" s="202" t="s">
        <v>1412</v>
      </c>
      <c r="L271" s="45"/>
      <c r="M271" s="207" t="s">
        <v>1</v>
      </c>
      <c r="N271" s="208" t="s">
        <v>41</v>
      </c>
      <c r="O271" s="92"/>
      <c r="P271" s="209">
        <f>O271*H271</f>
        <v>0</v>
      </c>
      <c r="Q271" s="209">
        <v>0</v>
      </c>
      <c r="R271" s="209">
        <f>Q271*H271</f>
        <v>0</v>
      </c>
      <c r="S271" s="209">
        <v>0</v>
      </c>
      <c r="T271" s="210">
        <f>S271*H271</f>
        <v>0</v>
      </c>
      <c r="U271" s="39"/>
      <c r="V271" s="39"/>
      <c r="W271" s="39"/>
      <c r="X271" s="39"/>
      <c r="Y271" s="39"/>
      <c r="Z271" s="39"/>
      <c r="AA271" s="39"/>
      <c r="AB271" s="39"/>
      <c r="AC271" s="39"/>
      <c r="AD271" s="39"/>
      <c r="AE271" s="39"/>
      <c r="AR271" s="211" t="s">
        <v>234</v>
      </c>
      <c r="AT271" s="211" t="s">
        <v>191</v>
      </c>
      <c r="AU271" s="211" t="s">
        <v>85</v>
      </c>
      <c r="AY271" s="18" t="s">
        <v>195</v>
      </c>
      <c r="BE271" s="212">
        <f>IF(N271="základní",J271,0)</f>
        <v>0</v>
      </c>
      <c r="BF271" s="212">
        <f>IF(N271="snížená",J271,0)</f>
        <v>0</v>
      </c>
      <c r="BG271" s="212">
        <f>IF(N271="zákl. přenesená",J271,0)</f>
        <v>0</v>
      </c>
      <c r="BH271" s="212">
        <f>IF(N271="sníž. přenesená",J271,0)</f>
        <v>0</v>
      </c>
      <c r="BI271" s="212">
        <f>IF(N271="nulová",J271,0)</f>
        <v>0</v>
      </c>
      <c r="BJ271" s="18" t="s">
        <v>83</v>
      </c>
      <c r="BK271" s="212">
        <f>ROUND(I271*H271,2)</f>
        <v>0</v>
      </c>
      <c r="BL271" s="18" t="s">
        <v>234</v>
      </c>
      <c r="BM271" s="211" t="s">
        <v>5166</v>
      </c>
    </row>
    <row r="272" s="10" customFormat="1">
      <c r="A272" s="10"/>
      <c r="B272" s="218"/>
      <c r="C272" s="219"/>
      <c r="D272" s="213" t="s">
        <v>199</v>
      </c>
      <c r="E272" s="220" t="s">
        <v>1</v>
      </c>
      <c r="F272" s="221" t="s">
        <v>5167</v>
      </c>
      <c r="G272" s="219"/>
      <c r="H272" s="220" t="s">
        <v>1</v>
      </c>
      <c r="I272" s="222"/>
      <c r="J272" s="219"/>
      <c r="K272" s="219"/>
      <c r="L272" s="223"/>
      <c r="M272" s="224"/>
      <c r="N272" s="225"/>
      <c r="O272" s="225"/>
      <c r="P272" s="225"/>
      <c r="Q272" s="225"/>
      <c r="R272" s="225"/>
      <c r="S272" s="225"/>
      <c r="T272" s="226"/>
      <c r="U272" s="10"/>
      <c r="V272" s="10"/>
      <c r="W272" s="10"/>
      <c r="X272" s="10"/>
      <c r="Y272" s="10"/>
      <c r="Z272" s="10"/>
      <c r="AA272" s="10"/>
      <c r="AB272" s="10"/>
      <c r="AC272" s="10"/>
      <c r="AD272" s="10"/>
      <c r="AE272" s="10"/>
      <c r="AT272" s="227" t="s">
        <v>199</v>
      </c>
      <c r="AU272" s="227" t="s">
        <v>85</v>
      </c>
      <c r="AV272" s="10" t="s">
        <v>83</v>
      </c>
      <c r="AW272" s="10" t="s">
        <v>32</v>
      </c>
      <c r="AX272" s="10" t="s">
        <v>76</v>
      </c>
      <c r="AY272" s="227" t="s">
        <v>195</v>
      </c>
    </row>
    <row r="273" s="10" customFormat="1">
      <c r="A273" s="10"/>
      <c r="B273" s="218"/>
      <c r="C273" s="219"/>
      <c r="D273" s="213" t="s">
        <v>199</v>
      </c>
      <c r="E273" s="220" t="s">
        <v>1</v>
      </c>
      <c r="F273" s="221" t="s">
        <v>5168</v>
      </c>
      <c r="G273" s="219"/>
      <c r="H273" s="220" t="s">
        <v>1</v>
      </c>
      <c r="I273" s="222"/>
      <c r="J273" s="219"/>
      <c r="K273" s="219"/>
      <c r="L273" s="223"/>
      <c r="M273" s="224"/>
      <c r="N273" s="225"/>
      <c r="O273" s="225"/>
      <c r="P273" s="225"/>
      <c r="Q273" s="225"/>
      <c r="R273" s="225"/>
      <c r="S273" s="225"/>
      <c r="T273" s="226"/>
      <c r="U273" s="10"/>
      <c r="V273" s="10"/>
      <c r="W273" s="10"/>
      <c r="X273" s="10"/>
      <c r="Y273" s="10"/>
      <c r="Z273" s="10"/>
      <c r="AA273" s="10"/>
      <c r="AB273" s="10"/>
      <c r="AC273" s="10"/>
      <c r="AD273" s="10"/>
      <c r="AE273" s="10"/>
      <c r="AT273" s="227" t="s">
        <v>199</v>
      </c>
      <c r="AU273" s="227" t="s">
        <v>85</v>
      </c>
      <c r="AV273" s="10" t="s">
        <v>83</v>
      </c>
      <c r="AW273" s="10" t="s">
        <v>32</v>
      </c>
      <c r="AX273" s="10" t="s">
        <v>76</v>
      </c>
      <c r="AY273" s="227" t="s">
        <v>195</v>
      </c>
    </row>
    <row r="274" s="10" customFormat="1">
      <c r="A274" s="10"/>
      <c r="B274" s="218"/>
      <c r="C274" s="219"/>
      <c r="D274" s="213" t="s">
        <v>199</v>
      </c>
      <c r="E274" s="220" t="s">
        <v>1</v>
      </c>
      <c r="F274" s="221" t="s">
        <v>5169</v>
      </c>
      <c r="G274" s="219"/>
      <c r="H274" s="220" t="s">
        <v>1</v>
      </c>
      <c r="I274" s="222"/>
      <c r="J274" s="219"/>
      <c r="K274" s="219"/>
      <c r="L274" s="223"/>
      <c r="M274" s="224"/>
      <c r="N274" s="225"/>
      <c r="O274" s="225"/>
      <c r="P274" s="225"/>
      <c r="Q274" s="225"/>
      <c r="R274" s="225"/>
      <c r="S274" s="225"/>
      <c r="T274" s="226"/>
      <c r="U274" s="10"/>
      <c r="V274" s="10"/>
      <c r="W274" s="10"/>
      <c r="X274" s="10"/>
      <c r="Y274" s="10"/>
      <c r="Z274" s="10"/>
      <c r="AA274" s="10"/>
      <c r="AB274" s="10"/>
      <c r="AC274" s="10"/>
      <c r="AD274" s="10"/>
      <c r="AE274" s="10"/>
      <c r="AT274" s="227" t="s">
        <v>199</v>
      </c>
      <c r="AU274" s="227" t="s">
        <v>85</v>
      </c>
      <c r="AV274" s="10" t="s">
        <v>83</v>
      </c>
      <c r="AW274" s="10" t="s">
        <v>32</v>
      </c>
      <c r="AX274" s="10" t="s">
        <v>76</v>
      </c>
      <c r="AY274" s="227" t="s">
        <v>195</v>
      </c>
    </row>
    <row r="275" s="11" customFormat="1">
      <c r="A275" s="11"/>
      <c r="B275" s="228"/>
      <c r="C275" s="229"/>
      <c r="D275" s="213" t="s">
        <v>199</v>
      </c>
      <c r="E275" s="230" t="s">
        <v>1</v>
      </c>
      <c r="F275" s="231" t="s">
        <v>5170</v>
      </c>
      <c r="G275" s="229"/>
      <c r="H275" s="232">
        <v>91.054000000000002</v>
      </c>
      <c r="I275" s="233"/>
      <c r="J275" s="229"/>
      <c r="K275" s="229"/>
      <c r="L275" s="234"/>
      <c r="M275" s="235"/>
      <c r="N275" s="236"/>
      <c r="O275" s="236"/>
      <c r="P275" s="236"/>
      <c r="Q275" s="236"/>
      <c r="R275" s="236"/>
      <c r="S275" s="236"/>
      <c r="T275" s="237"/>
      <c r="U275" s="11"/>
      <c r="V275" s="11"/>
      <c r="W275" s="11"/>
      <c r="X275" s="11"/>
      <c r="Y275" s="11"/>
      <c r="Z275" s="11"/>
      <c r="AA275" s="11"/>
      <c r="AB275" s="11"/>
      <c r="AC275" s="11"/>
      <c r="AD275" s="11"/>
      <c r="AE275" s="11"/>
      <c r="AT275" s="238" t="s">
        <v>199</v>
      </c>
      <c r="AU275" s="238" t="s">
        <v>85</v>
      </c>
      <c r="AV275" s="11" t="s">
        <v>85</v>
      </c>
      <c r="AW275" s="11" t="s">
        <v>32</v>
      </c>
      <c r="AX275" s="11" t="s">
        <v>83</v>
      </c>
      <c r="AY275" s="238" t="s">
        <v>195</v>
      </c>
    </row>
    <row r="276" s="2" customFormat="1" ht="37.8" customHeight="1">
      <c r="A276" s="39"/>
      <c r="B276" s="40"/>
      <c r="C276" s="200" t="s">
        <v>327</v>
      </c>
      <c r="D276" s="200" t="s">
        <v>191</v>
      </c>
      <c r="E276" s="201" t="s">
        <v>1600</v>
      </c>
      <c r="F276" s="202" t="s">
        <v>1601</v>
      </c>
      <c r="G276" s="203" t="s">
        <v>1237</v>
      </c>
      <c r="H276" s="204">
        <v>189.69999999999999</v>
      </c>
      <c r="I276" s="205"/>
      <c r="J276" s="206">
        <f>ROUND(I276*H276,2)</f>
        <v>0</v>
      </c>
      <c r="K276" s="202" t="s">
        <v>1412</v>
      </c>
      <c r="L276" s="45"/>
      <c r="M276" s="207" t="s">
        <v>1</v>
      </c>
      <c r="N276" s="208" t="s">
        <v>41</v>
      </c>
      <c r="O276" s="92"/>
      <c r="P276" s="209">
        <f>O276*H276</f>
        <v>0</v>
      </c>
      <c r="Q276" s="209">
        <v>0</v>
      </c>
      <c r="R276" s="209">
        <f>Q276*H276</f>
        <v>0</v>
      </c>
      <c r="S276" s="209">
        <v>0</v>
      </c>
      <c r="T276" s="210">
        <f>S276*H276</f>
        <v>0</v>
      </c>
      <c r="U276" s="39"/>
      <c r="V276" s="39"/>
      <c r="W276" s="39"/>
      <c r="X276" s="39"/>
      <c r="Y276" s="39"/>
      <c r="Z276" s="39"/>
      <c r="AA276" s="39"/>
      <c r="AB276" s="39"/>
      <c r="AC276" s="39"/>
      <c r="AD276" s="39"/>
      <c r="AE276" s="39"/>
      <c r="AR276" s="211" t="s">
        <v>234</v>
      </c>
      <c r="AT276" s="211" t="s">
        <v>191</v>
      </c>
      <c r="AU276" s="211" t="s">
        <v>85</v>
      </c>
      <c r="AY276" s="18" t="s">
        <v>195</v>
      </c>
      <c r="BE276" s="212">
        <f>IF(N276="základní",J276,0)</f>
        <v>0</v>
      </c>
      <c r="BF276" s="212">
        <f>IF(N276="snížená",J276,0)</f>
        <v>0</v>
      </c>
      <c r="BG276" s="212">
        <f>IF(N276="zákl. přenesená",J276,0)</f>
        <v>0</v>
      </c>
      <c r="BH276" s="212">
        <f>IF(N276="sníž. přenesená",J276,0)</f>
        <v>0</v>
      </c>
      <c r="BI276" s="212">
        <f>IF(N276="nulová",J276,0)</f>
        <v>0</v>
      </c>
      <c r="BJ276" s="18" t="s">
        <v>83</v>
      </c>
      <c r="BK276" s="212">
        <f>ROUND(I276*H276,2)</f>
        <v>0</v>
      </c>
      <c r="BL276" s="18" t="s">
        <v>234</v>
      </c>
      <c r="BM276" s="211" t="s">
        <v>5171</v>
      </c>
    </row>
    <row r="277" s="11" customFormat="1">
      <c r="A277" s="11"/>
      <c r="B277" s="228"/>
      <c r="C277" s="229"/>
      <c r="D277" s="213" t="s">
        <v>199</v>
      </c>
      <c r="E277" s="230" t="s">
        <v>1</v>
      </c>
      <c r="F277" s="231" t="s">
        <v>5172</v>
      </c>
      <c r="G277" s="229"/>
      <c r="H277" s="232">
        <v>235.227</v>
      </c>
      <c r="I277" s="233"/>
      <c r="J277" s="229"/>
      <c r="K277" s="229"/>
      <c r="L277" s="234"/>
      <c r="M277" s="235"/>
      <c r="N277" s="236"/>
      <c r="O277" s="236"/>
      <c r="P277" s="236"/>
      <c r="Q277" s="236"/>
      <c r="R277" s="236"/>
      <c r="S277" s="236"/>
      <c r="T277" s="237"/>
      <c r="U277" s="11"/>
      <c r="V277" s="11"/>
      <c r="W277" s="11"/>
      <c r="X277" s="11"/>
      <c r="Y277" s="11"/>
      <c r="Z277" s="11"/>
      <c r="AA277" s="11"/>
      <c r="AB277" s="11"/>
      <c r="AC277" s="11"/>
      <c r="AD277" s="11"/>
      <c r="AE277" s="11"/>
      <c r="AT277" s="238" t="s">
        <v>199</v>
      </c>
      <c r="AU277" s="238" t="s">
        <v>85</v>
      </c>
      <c r="AV277" s="11" t="s">
        <v>85</v>
      </c>
      <c r="AW277" s="11" t="s">
        <v>32</v>
      </c>
      <c r="AX277" s="11" t="s">
        <v>76</v>
      </c>
      <c r="AY277" s="238" t="s">
        <v>195</v>
      </c>
    </row>
    <row r="278" s="11" customFormat="1">
      <c r="A278" s="11"/>
      <c r="B278" s="228"/>
      <c r="C278" s="229"/>
      <c r="D278" s="213" t="s">
        <v>199</v>
      </c>
      <c r="E278" s="230" t="s">
        <v>1</v>
      </c>
      <c r="F278" s="231" t="s">
        <v>5173</v>
      </c>
      <c r="G278" s="229"/>
      <c r="H278" s="232">
        <v>-45.527000000000001</v>
      </c>
      <c r="I278" s="233"/>
      <c r="J278" s="229"/>
      <c r="K278" s="229"/>
      <c r="L278" s="234"/>
      <c r="M278" s="235"/>
      <c r="N278" s="236"/>
      <c r="O278" s="236"/>
      <c r="P278" s="236"/>
      <c r="Q278" s="236"/>
      <c r="R278" s="236"/>
      <c r="S278" s="236"/>
      <c r="T278" s="237"/>
      <c r="U278" s="11"/>
      <c r="V278" s="11"/>
      <c r="W278" s="11"/>
      <c r="X278" s="11"/>
      <c r="Y278" s="11"/>
      <c r="Z278" s="11"/>
      <c r="AA278" s="11"/>
      <c r="AB278" s="11"/>
      <c r="AC278" s="11"/>
      <c r="AD278" s="11"/>
      <c r="AE278" s="11"/>
      <c r="AT278" s="238" t="s">
        <v>199</v>
      </c>
      <c r="AU278" s="238" t="s">
        <v>85</v>
      </c>
      <c r="AV278" s="11" t="s">
        <v>85</v>
      </c>
      <c r="AW278" s="11" t="s">
        <v>32</v>
      </c>
      <c r="AX278" s="11" t="s">
        <v>76</v>
      </c>
      <c r="AY278" s="238" t="s">
        <v>195</v>
      </c>
    </row>
    <row r="279" s="15" customFormat="1">
      <c r="A279" s="15"/>
      <c r="B279" s="287"/>
      <c r="C279" s="288"/>
      <c r="D279" s="213" t="s">
        <v>199</v>
      </c>
      <c r="E279" s="289" t="s">
        <v>1</v>
      </c>
      <c r="F279" s="290" t="s">
        <v>1422</v>
      </c>
      <c r="G279" s="288"/>
      <c r="H279" s="291">
        <v>189.69999999999999</v>
      </c>
      <c r="I279" s="292"/>
      <c r="J279" s="288"/>
      <c r="K279" s="288"/>
      <c r="L279" s="293"/>
      <c r="M279" s="294"/>
      <c r="N279" s="295"/>
      <c r="O279" s="295"/>
      <c r="P279" s="295"/>
      <c r="Q279" s="295"/>
      <c r="R279" s="295"/>
      <c r="S279" s="295"/>
      <c r="T279" s="296"/>
      <c r="U279" s="15"/>
      <c r="V279" s="15"/>
      <c r="W279" s="15"/>
      <c r="X279" s="15"/>
      <c r="Y279" s="15"/>
      <c r="Z279" s="15"/>
      <c r="AA279" s="15"/>
      <c r="AB279" s="15"/>
      <c r="AC279" s="15"/>
      <c r="AD279" s="15"/>
      <c r="AE279" s="15"/>
      <c r="AT279" s="297" t="s">
        <v>199</v>
      </c>
      <c r="AU279" s="297" t="s">
        <v>85</v>
      </c>
      <c r="AV279" s="15" t="s">
        <v>234</v>
      </c>
      <c r="AW279" s="15" t="s">
        <v>32</v>
      </c>
      <c r="AX279" s="15" t="s">
        <v>83</v>
      </c>
      <c r="AY279" s="297" t="s">
        <v>195</v>
      </c>
    </row>
    <row r="280" s="2" customFormat="1" ht="37.8" customHeight="1">
      <c r="A280" s="39"/>
      <c r="B280" s="40"/>
      <c r="C280" s="200" t="s">
        <v>331</v>
      </c>
      <c r="D280" s="200" t="s">
        <v>191</v>
      </c>
      <c r="E280" s="201" t="s">
        <v>1606</v>
      </c>
      <c r="F280" s="202" t="s">
        <v>1607</v>
      </c>
      <c r="G280" s="203" t="s">
        <v>1237</v>
      </c>
      <c r="H280" s="204">
        <v>3035.1999999999998</v>
      </c>
      <c r="I280" s="205"/>
      <c r="J280" s="206">
        <f>ROUND(I280*H280,2)</f>
        <v>0</v>
      </c>
      <c r="K280" s="202" t="s">
        <v>1412</v>
      </c>
      <c r="L280" s="45"/>
      <c r="M280" s="207" t="s">
        <v>1</v>
      </c>
      <c r="N280" s="208" t="s">
        <v>41</v>
      </c>
      <c r="O280" s="92"/>
      <c r="P280" s="209">
        <f>O280*H280</f>
        <v>0</v>
      </c>
      <c r="Q280" s="209">
        <v>0</v>
      </c>
      <c r="R280" s="209">
        <f>Q280*H280</f>
        <v>0</v>
      </c>
      <c r="S280" s="209">
        <v>0</v>
      </c>
      <c r="T280" s="210">
        <f>S280*H280</f>
        <v>0</v>
      </c>
      <c r="U280" s="39"/>
      <c r="V280" s="39"/>
      <c r="W280" s="39"/>
      <c r="X280" s="39"/>
      <c r="Y280" s="39"/>
      <c r="Z280" s="39"/>
      <c r="AA280" s="39"/>
      <c r="AB280" s="39"/>
      <c r="AC280" s="39"/>
      <c r="AD280" s="39"/>
      <c r="AE280" s="39"/>
      <c r="AR280" s="211" t="s">
        <v>234</v>
      </c>
      <c r="AT280" s="211" t="s">
        <v>191</v>
      </c>
      <c r="AU280" s="211" t="s">
        <v>85</v>
      </c>
      <c r="AY280" s="18" t="s">
        <v>195</v>
      </c>
      <c r="BE280" s="212">
        <f>IF(N280="základní",J280,0)</f>
        <v>0</v>
      </c>
      <c r="BF280" s="212">
        <f>IF(N280="snížená",J280,0)</f>
        <v>0</v>
      </c>
      <c r="BG280" s="212">
        <f>IF(N280="zákl. přenesená",J280,0)</f>
        <v>0</v>
      </c>
      <c r="BH280" s="212">
        <f>IF(N280="sníž. přenesená",J280,0)</f>
        <v>0</v>
      </c>
      <c r="BI280" s="212">
        <f>IF(N280="nulová",J280,0)</f>
        <v>0</v>
      </c>
      <c r="BJ280" s="18" t="s">
        <v>83</v>
      </c>
      <c r="BK280" s="212">
        <f>ROUND(I280*H280,2)</f>
        <v>0</v>
      </c>
      <c r="BL280" s="18" t="s">
        <v>234</v>
      </c>
      <c r="BM280" s="211" t="s">
        <v>5174</v>
      </c>
    </row>
    <row r="281" s="11" customFormat="1">
      <c r="A281" s="11"/>
      <c r="B281" s="228"/>
      <c r="C281" s="229"/>
      <c r="D281" s="213" t="s">
        <v>199</v>
      </c>
      <c r="E281" s="230" t="s">
        <v>1</v>
      </c>
      <c r="F281" s="231" t="s">
        <v>5172</v>
      </c>
      <c r="G281" s="229"/>
      <c r="H281" s="232">
        <v>235.227</v>
      </c>
      <c r="I281" s="233"/>
      <c r="J281" s="229"/>
      <c r="K281" s="229"/>
      <c r="L281" s="234"/>
      <c r="M281" s="235"/>
      <c r="N281" s="236"/>
      <c r="O281" s="236"/>
      <c r="P281" s="236"/>
      <c r="Q281" s="236"/>
      <c r="R281" s="236"/>
      <c r="S281" s="236"/>
      <c r="T281" s="237"/>
      <c r="U281" s="11"/>
      <c r="V281" s="11"/>
      <c r="W281" s="11"/>
      <c r="X281" s="11"/>
      <c r="Y281" s="11"/>
      <c r="Z281" s="11"/>
      <c r="AA281" s="11"/>
      <c r="AB281" s="11"/>
      <c r="AC281" s="11"/>
      <c r="AD281" s="11"/>
      <c r="AE281" s="11"/>
      <c r="AT281" s="238" t="s">
        <v>199</v>
      </c>
      <c r="AU281" s="238" t="s">
        <v>85</v>
      </c>
      <c r="AV281" s="11" t="s">
        <v>85</v>
      </c>
      <c r="AW281" s="11" t="s">
        <v>32</v>
      </c>
      <c r="AX281" s="11" t="s">
        <v>76</v>
      </c>
      <c r="AY281" s="238" t="s">
        <v>195</v>
      </c>
    </row>
    <row r="282" s="11" customFormat="1">
      <c r="A282" s="11"/>
      <c r="B282" s="228"/>
      <c r="C282" s="229"/>
      <c r="D282" s="213" t="s">
        <v>199</v>
      </c>
      <c r="E282" s="230" t="s">
        <v>1</v>
      </c>
      <c r="F282" s="231" t="s">
        <v>5173</v>
      </c>
      <c r="G282" s="229"/>
      <c r="H282" s="232">
        <v>-45.527000000000001</v>
      </c>
      <c r="I282" s="233"/>
      <c r="J282" s="229"/>
      <c r="K282" s="229"/>
      <c r="L282" s="234"/>
      <c r="M282" s="235"/>
      <c r="N282" s="236"/>
      <c r="O282" s="236"/>
      <c r="P282" s="236"/>
      <c r="Q282" s="236"/>
      <c r="R282" s="236"/>
      <c r="S282" s="236"/>
      <c r="T282" s="237"/>
      <c r="U282" s="11"/>
      <c r="V282" s="11"/>
      <c r="W282" s="11"/>
      <c r="X282" s="11"/>
      <c r="Y282" s="11"/>
      <c r="Z282" s="11"/>
      <c r="AA282" s="11"/>
      <c r="AB282" s="11"/>
      <c r="AC282" s="11"/>
      <c r="AD282" s="11"/>
      <c r="AE282" s="11"/>
      <c r="AT282" s="238" t="s">
        <v>199</v>
      </c>
      <c r="AU282" s="238" t="s">
        <v>85</v>
      </c>
      <c r="AV282" s="11" t="s">
        <v>85</v>
      </c>
      <c r="AW282" s="11" t="s">
        <v>32</v>
      </c>
      <c r="AX282" s="11" t="s">
        <v>76</v>
      </c>
      <c r="AY282" s="238" t="s">
        <v>195</v>
      </c>
    </row>
    <row r="283" s="15" customFormat="1">
      <c r="A283" s="15"/>
      <c r="B283" s="287"/>
      <c r="C283" s="288"/>
      <c r="D283" s="213" t="s">
        <v>199</v>
      </c>
      <c r="E283" s="289" t="s">
        <v>1</v>
      </c>
      <c r="F283" s="290" t="s">
        <v>1422</v>
      </c>
      <c r="G283" s="288"/>
      <c r="H283" s="291">
        <v>189.69999999999999</v>
      </c>
      <c r="I283" s="292"/>
      <c r="J283" s="288"/>
      <c r="K283" s="288"/>
      <c r="L283" s="293"/>
      <c r="M283" s="294"/>
      <c r="N283" s="295"/>
      <c r="O283" s="295"/>
      <c r="P283" s="295"/>
      <c r="Q283" s="295"/>
      <c r="R283" s="295"/>
      <c r="S283" s="295"/>
      <c r="T283" s="296"/>
      <c r="U283" s="15"/>
      <c r="V283" s="15"/>
      <c r="W283" s="15"/>
      <c r="X283" s="15"/>
      <c r="Y283" s="15"/>
      <c r="Z283" s="15"/>
      <c r="AA283" s="15"/>
      <c r="AB283" s="15"/>
      <c r="AC283" s="15"/>
      <c r="AD283" s="15"/>
      <c r="AE283" s="15"/>
      <c r="AT283" s="297" t="s">
        <v>199</v>
      </c>
      <c r="AU283" s="297" t="s">
        <v>85</v>
      </c>
      <c r="AV283" s="15" t="s">
        <v>234</v>
      </c>
      <c r="AW283" s="15" t="s">
        <v>32</v>
      </c>
      <c r="AX283" s="15" t="s">
        <v>83</v>
      </c>
      <c r="AY283" s="297" t="s">
        <v>195</v>
      </c>
    </row>
    <row r="284" s="11" customFormat="1">
      <c r="A284" s="11"/>
      <c r="B284" s="228"/>
      <c r="C284" s="229"/>
      <c r="D284" s="213" t="s">
        <v>199</v>
      </c>
      <c r="E284" s="229"/>
      <c r="F284" s="231" t="s">
        <v>5175</v>
      </c>
      <c r="G284" s="229"/>
      <c r="H284" s="232">
        <v>3035.1999999999998</v>
      </c>
      <c r="I284" s="233"/>
      <c r="J284" s="229"/>
      <c r="K284" s="229"/>
      <c r="L284" s="234"/>
      <c r="M284" s="235"/>
      <c r="N284" s="236"/>
      <c r="O284" s="236"/>
      <c r="P284" s="236"/>
      <c r="Q284" s="236"/>
      <c r="R284" s="236"/>
      <c r="S284" s="236"/>
      <c r="T284" s="237"/>
      <c r="U284" s="11"/>
      <c r="V284" s="11"/>
      <c r="W284" s="11"/>
      <c r="X284" s="11"/>
      <c r="Y284" s="11"/>
      <c r="Z284" s="11"/>
      <c r="AA284" s="11"/>
      <c r="AB284" s="11"/>
      <c r="AC284" s="11"/>
      <c r="AD284" s="11"/>
      <c r="AE284" s="11"/>
      <c r="AT284" s="238" t="s">
        <v>199</v>
      </c>
      <c r="AU284" s="238" t="s">
        <v>85</v>
      </c>
      <c r="AV284" s="11" t="s">
        <v>85</v>
      </c>
      <c r="AW284" s="11" t="s">
        <v>4</v>
      </c>
      <c r="AX284" s="11" t="s">
        <v>83</v>
      </c>
      <c r="AY284" s="238" t="s">
        <v>195</v>
      </c>
    </row>
    <row r="285" s="2" customFormat="1" ht="37.8" customHeight="1">
      <c r="A285" s="39"/>
      <c r="B285" s="40"/>
      <c r="C285" s="200" t="s">
        <v>335</v>
      </c>
      <c r="D285" s="200" t="s">
        <v>191</v>
      </c>
      <c r="E285" s="201" t="s">
        <v>1611</v>
      </c>
      <c r="F285" s="202" t="s">
        <v>1612</v>
      </c>
      <c r="G285" s="203" t="s">
        <v>1237</v>
      </c>
      <c r="H285" s="204">
        <v>74.661000000000001</v>
      </c>
      <c r="I285" s="205"/>
      <c r="J285" s="206">
        <f>ROUND(I285*H285,2)</f>
        <v>0</v>
      </c>
      <c r="K285" s="202" t="s">
        <v>1412</v>
      </c>
      <c r="L285" s="45"/>
      <c r="M285" s="207" t="s">
        <v>1</v>
      </c>
      <c r="N285" s="208" t="s">
        <v>41</v>
      </c>
      <c r="O285" s="92"/>
      <c r="P285" s="209">
        <f>O285*H285</f>
        <v>0</v>
      </c>
      <c r="Q285" s="209">
        <v>0</v>
      </c>
      <c r="R285" s="209">
        <f>Q285*H285</f>
        <v>0</v>
      </c>
      <c r="S285" s="209">
        <v>0</v>
      </c>
      <c r="T285" s="210">
        <f>S285*H285</f>
        <v>0</v>
      </c>
      <c r="U285" s="39"/>
      <c r="V285" s="39"/>
      <c r="W285" s="39"/>
      <c r="X285" s="39"/>
      <c r="Y285" s="39"/>
      <c r="Z285" s="39"/>
      <c r="AA285" s="39"/>
      <c r="AB285" s="39"/>
      <c r="AC285" s="39"/>
      <c r="AD285" s="39"/>
      <c r="AE285" s="39"/>
      <c r="AR285" s="211" t="s">
        <v>234</v>
      </c>
      <c r="AT285" s="211" t="s">
        <v>191</v>
      </c>
      <c r="AU285" s="211" t="s">
        <v>85</v>
      </c>
      <c r="AY285" s="18" t="s">
        <v>195</v>
      </c>
      <c r="BE285" s="212">
        <f>IF(N285="základní",J285,0)</f>
        <v>0</v>
      </c>
      <c r="BF285" s="212">
        <f>IF(N285="snížená",J285,0)</f>
        <v>0</v>
      </c>
      <c r="BG285" s="212">
        <f>IF(N285="zákl. přenesená",J285,0)</f>
        <v>0</v>
      </c>
      <c r="BH285" s="212">
        <f>IF(N285="sníž. přenesená",J285,0)</f>
        <v>0</v>
      </c>
      <c r="BI285" s="212">
        <f>IF(N285="nulová",J285,0)</f>
        <v>0</v>
      </c>
      <c r="BJ285" s="18" t="s">
        <v>83</v>
      </c>
      <c r="BK285" s="212">
        <f>ROUND(I285*H285,2)</f>
        <v>0</v>
      </c>
      <c r="BL285" s="18" t="s">
        <v>234</v>
      </c>
      <c r="BM285" s="211" t="s">
        <v>5176</v>
      </c>
    </row>
    <row r="286" s="11" customFormat="1">
      <c r="A286" s="11"/>
      <c r="B286" s="228"/>
      <c r="C286" s="229"/>
      <c r="D286" s="213" t="s">
        <v>199</v>
      </c>
      <c r="E286" s="230" t="s">
        <v>1</v>
      </c>
      <c r="F286" s="231" t="s">
        <v>5177</v>
      </c>
      <c r="G286" s="229"/>
      <c r="H286" s="232">
        <v>74.661000000000001</v>
      </c>
      <c r="I286" s="233"/>
      <c r="J286" s="229"/>
      <c r="K286" s="229"/>
      <c r="L286" s="234"/>
      <c r="M286" s="235"/>
      <c r="N286" s="236"/>
      <c r="O286" s="236"/>
      <c r="P286" s="236"/>
      <c r="Q286" s="236"/>
      <c r="R286" s="236"/>
      <c r="S286" s="236"/>
      <c r="T286" s="237"/>
      <c r="U286" s="11"/>
      <c r="V286" s="11"/>
      <c r="W286" s="11"/>
      <c r="X286" s="11"/>
      <c r="Y286" s="11"/>
      <c r="Z286" s="11"/>
      <c r="AA286" s="11"/>
      <c r="AB286" s="11"/>
      <c r="AC286" s="11"/>
      <c r="AD286" s="11"/>
      <c r="AE286" s="11"/>
      <c r="AT286" s="238" t="s">
        <v>199</v>
      </c>
      <c r="AU286" s="238" t="s">
        <v>85</v>
      </c>
      <c r="AV286" s="11" t="s">
        <v>85</v>
      </c>
      <c r="AW286" s="11" t="s">
        <v>32</v>
      </c>
      <c r="AX286" s="11" t="s">
        <v>83</v>
      </c>
      <c r="AY286" s="238" t="s">
        <v>195</v>
      </c>
    </row>
    <row r="287" s="2" customFormat="1" ht="37.8" customHeight="1">
      <c r="A287" s="39"/>
      <c r="B287" s="40"/>
      <c r="C287" s="200" t="s">
        <v>340</v>
      </c>
      <c r="D287" s="200" t="s">
        <v>191</v>
      </c>
      <c r="E287" s="201" t="s">
        <v>1617</v>
      </c>
      <c r="F287" s="202" t="s">
        <v>1618</v>
      </c>
      <c r="G287" s="203" t="s">
        <v>1237</v>
      </c>
      <c r="H287" s="204">
        <v>1194.576</v>
      </c>
      <c r="I287" s="205"/>
      <c r="J287" s="206">
        <f>ROUND(I287*H287,2)</f>
        <v>0</v>
      </c>
      <c r="K287" s="202" t="s">
        <v>1412</v>
      </c>
      <c r="L287" s="45"/>
      <c r="M287" s="207" t="s">
        <v>1</v>
      </c>
      <c r="N287" s="208" t="s">
        <v>41</v>
      </c>
      <c r="O287" s="92"/>
      <c r="P287" s="209">
        <f>O287*H287</f>
        <v>0</v>
      </c>
      <c r="Q287" s="209">
        <v>0</v>
      </c>
      <c r="R287" s="209">
        <f>Q287*H287</f>
        <v>0</v>
      </c>
      <c r="S287" s="209">
        <v>0</v>
      </c>
      <c r="T287" s="210">
        <f>S287*H287</f>
        <v>0</v>
      </c>
      <c r="U287" s="39"/>
      <c r="V287" s="39"/>
      <c r="W287" s="39"/>
      <c r="X287" s="39"/>
      <c r="Y287" s="39"/>
      <c r="Z287" s="39"/>
      <c r="AA287" s="39"/>
      <c r="AB287" s="39"/>
      <c r="AC287" s="39"/>
      <c r="AD287" s="39"/>
      <c r="AE287" s="39"/>
      <c r="AR287" s="211" t="s">
        <v>234</v>
      </c>
      <c r="AT287" s="211" t="s">
        <v>191</v>
      </c>
      <c r="AU287" s="211" t="s">
        <v>85</v>
      </c>
      <c r="AY287" s="18" t="s">
        <v>195</v>
      </c>
      <c r="BE287" s="212">
        <f>IF(N287="základní",J287,0)</f>
        <v>0</v>
      </c>
      <c r="BF287" s="212">
        <f>IF(N287="snížená",J287,0)</f>
        <v>0</v>
      </c>
      <c r="BG287" s="212">
        <f>IF(N287="zákl. přenesená",J287,0)</f>
        <v>0</v>
      </c>
      <c r="BH287" s="212">
        <f>IF(N287="sníž. přenesená",J287,0)</f>
        <v>0</v>
      </c>
      <c r="BI287" s="212">
        <f>IF(N287="nulová",J287,0)</f>
        <v>0</v>
      </c>
      <c r="BJ287" s="18" t="s">
        <v>83</v>
      </c>
      <c r="BK287" s="212">
        <f>ROUND(I287*H287,2)</f>
        <v>0</v>
      </c>
      <c r="BL287" s="18" t="s">
        <v>234</v>
      </c>
      <c r="BM287" s="211" t="s">
        <v>5178</v>
      </c>
    </row>
    <row r="288" s="11" customFormat="1">
      <c r="A288" s="11"/>
      <c r="B288" s="228"/>
      <c r="C288" s="229"/>
      <c r="D288" s="213" t="s">
        <v>199</v>
      </c>
      <c r="E288" s="230" t="s">
        <v>1</v>
      </c>
      <c r="F288" s="231" t="s">
        <v>5177</v>
      </c>
      <c r="G288" s="229"/>
      <c r="H288" s="232">
        <v>74.661000000000001</v>
      </c>
      <c r="I288" s="233"/>
      <c r="J288" s="229"/>
      <c r="K288" s="229"/>
      <c r="L288" s="234"/>
      <c r="M288" s="235"/>
      <c r="N288" s="236"/>
      <c r="O288" s="236"/>
      <c r="P288" s="236"/>
      <c r="Q288" s="236"/>
      <c r="R288" s="236"/>
      <c r="S288" s="236"/>
      <c r="T288" s="237"/>
      <c r="U288" s="11"/>
      <c r="V288" s="11"/>
      <c r="W288" s="11"/>
      <c r="X288" s="11"/>
      <c r="Y288" s="11"/>
      <c r="Z288" s="11"/>
      <c r="AA288" s="11"/>
      <c r="AB288" s="11"/>
      <c r="AC288" s="11"/>
      <c r="AD288" s="11"/>
      <c r="AE288" s="11"/>
      <c r="AT288" s="238" t="s">
        <v>199</v>
      </c>
      <c r="AU288" s="238" t="s">
        <v>85</v>
      </c>
      <c r="AV288" s="11" t="s">
        <v>85</v>
      </c>
      <c r="AW288" s="11" t="s">
        <v>32</v>
      </c>
      <c r="AX288" s="11" t="s">
        <v>83</v>
      </c>
      <c r="AY288" s="238" t="s">
        <v>195</v>
      </c>
    </row>
    <row r="289" s="11" customFormat="1">
      <c r="A289" s="11"/>
      <c r="B289" s="228"/>
      <c r="C289" s="229"/>
      <c r="D289" s="213" t="s">
        <v>199</v>
      </c>
      <c r="E289" s="229"/>
      <c r="F289" s="231" t="s">
        <v>5179</v>
      </c>
      <c r="G289" s="229"/>
      <c r="H289" s="232">
        <v>1194.576</v>
      </c>
      <c r="I289" s="233"/>
      <c r="J289" s="229"/>
      <c r="K289" s="229"/>
      <c r="L289" s="234"/>
      <c r="M289" s="235"/>
      <c r="N289" s="236"/>
      <c r="O289" s="236"/>
      <c r="P289" s="236"/>
      <c r="Q289" s="236"/>
      <c r="R289" s="236"/>
      <c r="S289" s="236"/>
      <c r="T289" s="237"/>
      <c r="U289" s="11"/>
      <c r="V289" s="11"/>
      <c r="W289" s="11"/>
      <c r="X289" s="11"/>
      <c r="Y289" s="11"/>
      <c r="Z289" s="11"/>
      <c r="AA289" s="11"/>
      <c r="AB289" s="11"/>
      <c r="AC289" s="11"/>
      <c r="AD289" s="11"/>
      <c r="AE289" s="11"/>
      <c r="AT289" s="238" t="s">
        <v>199</v>
      </c>
      <c r="AU289" s="238" t="s">
        <v>85</v>
      </c>
      <c r="AV289" s="11" t="s">
        <v>85</v>
      </c>
      <c r="AW289" s="11" t="s">
        <v>4</v>
      </c>
      <c r="AX289" s="11" t="s">
        <v>83</v>
      </c>
      <c r="AY289" s="238" t="s">
        <v>195</v>
      </c>
    </row>
    <row r="290" s="2" customFormat="1" ht="24.15" customHeight="1">
      <c r="A290" s="39"/>
      <c r="B290" s="40"/>
      <c r="C290" s="200" t="s">
        <v>345</v>
      </c>
      <c r="D290" s="200" t="s">
        <v>191</v>
      </c>
      <c r="E290" s="201" t="s">
        <v>4612</v>
      </c>
      <c r="F290" s="202" t="s">
        <v>4613</v>
      </c>
      <c r="G290" s="203" t="s">
        <v>1237</v>
      </c>
      <c r="H290" s="204">
        <v>45.527000000000001</v>
      </c>
      <c r="I290" s="205"/>
      <c r="J290" s="206">
        <f>ROUND(I290*H290,2)</f>
        <v>0</v>
      </c>
      <c r="K290" s="202" t="s">
        <v>1412</v>
      </c>
      <c r="L290" s="45"/>
      <c r="M290" s="207" t="s">
        <v>1</v>
      </c>
      <c r="N290" s="208" t="s">
        <v>41</v>
      </c>
      <c r="O290" s="92"/>
      <c r="P290" s="209">
        <f>O290*H290</f>
        <v>0</v>
      </c>
      <c r="Q290" s="209">
        <v>0</v>
      </c>
      <c r="R290" s="209">
        <f>Q290*H290</f>
        <v>0</v>
      </c>
      <c r="S290" s="209">
        <v>0</v>
      </c>
      <c r="T290" s="210">
        <f>S290*H290</f>
        <v>0</v>
      </c>
      <c r="U290" s="39"/>
      <c r="V290" s="39"/>
      <c r="W290" s="39"/>
      <c r="X290" s="39"/>
      <c r="Y290" s="39"/>
      <c r="Z290" s="39"/>
      <c r="AA290" s="39"/>
      <c r="AB290" s="39"/>
      <c r="AC290" s="39"/>
      <c r="AD290" s="39"/>
      <c r="AE290" s="39"/>
      <c r="AR290" s="211" t="s">
        <v>234</v>
      </c>
      <c r="AT290" s="211" t="s">
        <v>191</v>
      </c>
      <c r="AU290" s="211" t="s">
        <v>85</v>
      </c>
      <c r="AY290" s="18" t="s">
        <v>195</v>
      </c>
      <c r="BE290" s="212">
        <f>IF(N290="základní",J290,0)</f>
        <v>0</v>
      </c>
      <c r="BF290" s="212">
        <f>IF(N290="snížená",J290,0)</f>
        <v>0</v>
      </c>
      <c r="BG290" s="212">
        <f>IF(N290="zákl. přenesená",J290,0)</f>
        <v>0</v>
      </c>
      <c r="BH290" s="212">
        <f>IF(N290="sníž. přenesená",J290,0)</f>
        <v>0</v>
      </c>
      <c r="BI290" s="212">
        <f>IF(N290="nulová",J290,0)</f>
        <v>0</v>
      </c>
      <c r="BJ290" s="18" t="s">
        <v>83</v>
      </c>
      <c r="BK290" s="212">
        <f>ROUND(I290*H290,2)</f>
        <v>0</v>
      </c>
      <c r="BL290" s="18" t="s">
        <v>234</v>
      </c>
      <c r="BM290" s="211" t="s">
        <v>5180</v>
      </c>
    </row>
    <row r="291" s="10" customFormat="1">
      <c r="A291" s="10"/>
      <c r="B291" s="218"/>
      <c r="C291" s="219"/>
      <c r="D291" s="213" t="s">
        <v>199</v>
      </c>
      <c r="E291" s="220" t="s">
        <v>1</v>
      </c>
      <c r="F291" s="221" t="s">
        <v>4737</v>
      </c>
      <c r="G291" s="219"/>
      <c r="H291" s="220" t="s">
        <v>1</v>
      </c>
      <c r="I291" s="222"/>
      <c r="J291" s="219"/>
      <c r="K291" s="219"/>
      <c r="L291" s="223"/>
      <c r="M291" s="224"/>
      <c r="N291" s="225"/>
      <c r="O291" s="225"/>
      <c r="P291" s="225"/>
      <c r="Q291" s="225"/>
      <c r="R291" s="225"/>
      <c r="S291" s="225"/>
      <c r="T291" s="226"/>
      <c r="U291" s="10"/>
      <c r="V291" s="10"/>
      <c r="W291" s="10"/>
      <c r="X291" s="10"/>
      <c r="Y291" s="10"/>
      <c r="Z291" s="10"/>
      <c r="AA291" s="10"/>
      <c r="AB291" s="10"/>
      <c r="AC291" s="10"/>
      <c r="AD291" s="10"/>
      <c r="AE291" s="10"/>
      <c r="AT291" s="227" t="s">
        <v>199</v>
      </c>
      <c r="AU291" s="227" t="s">
        <v>85</v>
      </c>
      <c r="AV291" s="10" t="s">
        <v>83</v>
      </c>
      <c r="AW291" s="10" t="s">
        <v>32</v>
      </c>
      <c r="AX291" s="10" t="s">
        <v>76</v>
      </c>
      <c r="AY291" s="227" t="s">
        <v>195</v>
      </c>
    </row>
    <row r="292" s="10" customFormat="1">
      <c r="A292" s="10"/>
      <c r="B292" s="218"/>
      <c r="C292" s="219"/>
      <c r="D292" s="213" t="s">
        <v>199</v>
      </c>
      <c r="E292" s="220" t="s">
        <v>1</v>
      </c>
      <c r="F292" s="221" t="s">
        <v>5095</v>
      </c>
      <c r="G292" s="219"/>
      <c r="H292" s="220" t="s">
        <v>1</v>
      </c>
      <c r="I292" s="222"/>
      <c r="J292" s="219"/>
      <c r="K292" s="219"/>
      <c r="L292" s="223"/>
      <c r="M292" s="224"/>
      <c r="N292" s="225"/>
      <c r="O292" s="225"/>
      <c r="P292" s="225"/>
      <c r="Q292" s="225"/>
      <c r="R292" s="225"/>
      <c r="S292" s="225"/>
      <c r="T292" s="226"/>
      <c r="U292" s="10"/>
      <c r="V292" s="10"/>
      <c r="W292" s="10"/>
      <c r="X292" s="10"/>
      <c r="Y292" s="10"/>
      <c r="Z292" s="10"/>
      <c r="AA292" s="10"/>
      <c r="AB292" s="10"/>
      <c r="AC292" s="10"/>
      <c r="AD292" s="10"/>
      <c r="AE292" s="10"/>
      <c r="AT292" s="227" t="s">
        <v>199</v>
      </c>
      <c r="AU292" s="227" t="s">
        <v>85</v>
      </c>
      <c r="AV292" s="10" t="s">
        <v>83</v>
      </c>
      <c r="AW292" s="10" t="s">
        <v>32</v>
      </c>
      <c r="AX292" s="10" t="s">
        <v>76</v>
      </c>
      <c r="AY292" s="227" t="s">
        <v>195</v>
      </c>
    </row>
    <row r="293" s="11" customFormat="1">
      <c r="A293" s="11"/>
      <c r="B293" s="228"/>
      <c r="C293" s="229"/>
      <c r="D293" s="213" t="s">
        <v>199</v>
      </c>
      <c r="E293" s="230" t="s">
        <v>1</v>
      </c>
      <c r="F293" s="231" t="s">
        <v>5181</v>
      </c>
      <c r="G293" s="229"/>
      <c r="H293" s="232">
        <v>26.358000000000001</v>
      </c>
      <c r="I293" s="233"/>
      <c r="J293" s="229"/>
      <c r="K293" s="229"/>
      <c r="L293" s="234"/>
      <c r="M293" s="235"/>
      <c r="N293" s="236"/>
      <c r="O293" s="236"/>
      <c r="P293" s="236"/>
      <c r="Q293" s="236"/>
      <c r="R293" s="236"/>
      <c r="S293" s="236"/>
      <c r="T293" s="237"/>
      <c r="U293" s="11"/>
      <c r="V293" s="11"/>
      <c r="W293" s="11"/>
      <c r="X293" s="11"/>
      <c r="Y293" s="11"/>
      <c r="Z293" s="11"/>
      <c r="AA293" s="11"/>
      <c r="AB293" s="11"/>
      <c r="AC293" s="11"/>
      <c r="AD293" s="11"/>
      <c r="AE293" s="11"/>
      <c r="AT293" s="238" t="s">
        <v>199</v>
      </c>
      <c r="AU293" s="238" t="s">
        <v>85</v>
      </c>
      <c r="AV293" s="11" t="s">
        <v>85</v>
      </c>
      <c r="AW293" s="11" t="s">
        <v>32</v>
      </c>
      <c r="AX293" s="11" t="s">
        <v>76</v>
      </c>
      <c r="AY293" s="238" t="s">
        <v>195</v>
      </c>
    </row>
    <row r="294" s="10" customFormat="1">
      <c r="A294" s="10"/>
      <c r="B294" s="218"/>
      <c r="C294" s="219"/>
      <c r="D294" s="213" t="s">
        <v>199</v>
      </c>
      <c r="E294" s="220" t="s">
        <v>1</v>
      </c>
      <c r="F294" s="221" t="s">
        <v>5097</v>
      </c>
      <c r="G294" s="219"/>
      <c r="H294" s="220" t="s">
        <v>1</v>
      </c>
      <c r="I294" s="222"/>
      <c r="J294" s="219"/>
      <c r="K294" s="219"/>
      <c r="L294" s="223"/>
      <c r="M294" s="224"/>
      <c r="N294" s="225"/>
      <c r="O294" s="225"/>
      <c r="P294" s="225"/>
      <c r="Q294" s="225"/>
      <c r="R294" s="225"/>
      <c r="S294" s="225"/>
      <c r="T294" s="226"/>
      <c r="U294" s="10"/>
      <c r="V294" s="10"/>
      <c r="W294" s="10"/>
      <c r="X294" s="10"/>
      <c r="Y294" s="10"/>
      <c r="Z294" s="10"/>
      <c r="AA294" s="10"/>
      <c r="AB294" s="10"/>
      <c r="AC294" s="10"/>
      <c r="AD294" s="10"/>
      <c r="AE294" s="10"/>
      <c r="AT294" s="227" t="s">
        <v>199</v>
      </c>
      <c r="AU294" s="227" t="s">
        <v>85</v>
      </c>
      <c r="AV294" s="10" t="s">
        <v>83</v>
      </c>
      <c r="AW294" s="10" t="s">
        <v>32</v>
      </c>
      <c r="AX294" s="10" t="s">
        <v>76</v>
      </c>
      <c r="AY294" s="227" t="s">
        <v>195</v>
      </c>
    </row>
    <row r="295" s="11" customFormat="1">
      <c r="A295" s="11"/>
      <c r="B295" s="228"/>
      <c r="C295" s="229"/>
      <c r="D295" s="213" t="s">
        <v>199</v>
      </c>
      <c r="E295" s="230" t="s">
        <v>1</v>
      </c>
      <c r="F295" s="231" t="s">
        <v>5182</v>
      </c>
      <c r="G295" s="229"/>
      <c r="H295" s="232">
        <v>19.169</v>
      </c>
      <c r="I295" s="233"/>
      <c r="J295" s="229"/>
      <c r="K295" s="229"/>
      <c r="L295" s="234"/>
      <c r="M295" s="235"/>
      <c r="N295" s="236"/>
      <c r="O295" s="236"/>
      <c r="P295" s="236"/>
      <c r="Q295" s="236"/>
      <c r="R295" s="236"/>
      <c r="S295" s="236"/>
      <c r="T295" s="237"/>
      <c r="U295" s="11"/>
      <c r="V295" s="11"/>
      <c r="W295" s="11"/>
      <c r="X295" s="11"/>
      <c r="Y295" s="11"/>
      <c r="Z295" s="11"/>
      <c r="AA295" s="11"/>
      <c r="AB295" s="11"/>
      <c r="AC295" s="11"/>
      <c r="AD295" s="11"/>
      <c r="AE295" s="11"/>
      <c r="AT295" s="238" t="s">
        <v>199</v>
      </c>
      <c r="AU295" s="238" t="s">
        <v>85</v>
      </c>
      <c r="AV295" s="11" t="s">
        <v>85</v>
      </c>
      <c r="AW295" s="11" t="s">
        <v>32</v>
      </c>
      <c r="AX295" s="11" t="s">
        <v>76</v>
      </c>
      <c r="AY295" s="238" t="s">
        <v>195</v>
      </c>
    </row>
    <row r="296" s="15" customFormat="1">
      <c r="A296" s="15"/>
      <c r="B296" s="287"/>
      <c r="C296" s="288"/>
      <c r="D296" s="213" t="s">
        <v>199</v>
      </c>
      <c r="E296" s="289" t="s">
        <v>1</v>
      </c>
      <c r="F296" s="290" t="s">
        <v>1422</v>
      </c>
      <c r="G296" s="288"/>
      <c r="H296" s="291">
        <v>45.527000000000001</v>
      </c>
      <c r="I296" s="292"/>
      <c r="J296" s="288"/>
      <c r="K296" s="288"/>
      <c r="L296" s="293"/>
      <c r="M296" s="294"/>
      <c r="N296" s="295"/>
      <c r="O296" s="295"/>
      <c r="P296" s="295"/>
      <c r="Q296" s="295"/>
      <c r="R296" s="295"/>
      <c r="S296" s="295"/>
      <c r="T296" s="296"/>
      <c r="U296" s="15"/>
      <c r="V296" s="15"/>
      <c r="W296" s="15"/>
      <c r="X296" s="15"/>
      <c r="Y296" s="15"/>
      <c r="Z296" s="15"/>
      <c r="AA296" s="15"/>
      <c r="AB296" s="15"/>
      <c r="AC296" s="15"/>
      <c r="AD296" s="15"/>
      <c r="AE296" s="15"/>
      <c r="AT296" s="297" t="s">
        <v>199</v>
      </c>
      <c r="AU296" s="297" t="s">
        <v>85</v>
      </c>
      <c r="AV296" s="15" t="s">
        <v>234</v>
      </c>
      <c r="AW296" s="15" t="s">
        <v>32</v>
      </c>
      <c r="AX296" s="15" t="s">
        <v>83</v>
      </c>
      <c r="AY296" s="297" t="s">
        <v>195</v>
      </c>
    </row>
    <row r="297" s="2" customFormat="1" ht="33" customHeight="1">
      <c r="A297" s="39"/>
      <c r="B297" s="40"/>
      <c r="C297" s="200" t="s">
        <v>349</v>
      </c>
      <c r="D297" s="200" t="s">
        <v>191</v>
      </c>
      <c r="E297" s="201" t="s">
        <v>1626</v>
      </c>
      <c r="F297" s="202" t="s">
        <v>1627</v>
      </c>
      <c r="G297" s="203" t="s">
        <v>1628</v>
      </c>
      <c r="H297" s="204">
        <v>475.85000000000002</v>
      </c>
      <c r="I297" s="205"/>
      <c r="J297" s="206">
        <f>ROUND(I297*H297,2)</f>
        <v>0</v>
      </c>
      <c r="K297" s="202" t="s">
        <v>1412</v>
      </c>
      <c r="L297" s="45"/>
      <c r="M297" s="207" t="s">
        <v>1</v>
      </c>
      <c r="N297" s="208" t="s">
        <v>41</v>
      </c>
      <c r="O297" s="92"/>
      <c r="P297" s="209">
        <f>O297*H297</f>
        <v>0</v>
      </c>
      <c r="Q297" s="209">
        <v>0</v>
      </c>
      <c r="R297" s="209">
        <f>Q297*H297</f>
        <v>0</v>
      </c>
      <c r="S297" s="209">
        <v>0</v>
      </c>
      <c r="T297" s="210">
        <f>S297*H297</f>
        <v>0</v>
      </c>
      <c r="U297" s="39"/>
      <c r="V297" s="39"/>
      <c r="W297" s="39"/>
      <c r="X297" s="39"/>
      <c r="Y297" s="39"/>
      <c r="Z297" s="39"/>
      <c r="AA297" s="39"/>
      <c r="AB297" s="39"/>
      <c r="AC297" s="39"/>
      <c r="AD297" s="39"/>
      <c r="AE297" s="39"/>
      <c r="AR297" s="211" t="s">
        <v>234</v>
      </c>
      <c r="AT297" s="211" t="s">
        <v>191</v>
      </c>
      <c r="AU297" s="211" t="s">
        <v>85</v>
      </c>
      <c r="AY297" s="18" t="s">
        <v>195</v>
      </c>
      <c r="BE297" s="212">
        <f>IF(N297="základní",J297,0)</f>
        <v>0</v>
      </c>
      <c r="BF297" s="212">
        <f>IF(N297="snížená",J297,0)</f>
        <v>0</v>
      </c>
      <c r="BG297" s="212">
        <f>IF(N297="zákl. přenesená",J297,0)</f>
        <v>0</v>
      </c>
      <c r="BH297" s="212">
        <f>IF(N297="sníž. přenesená",J297,0)</f>
        <v>0</v>
      </c>
      <c r="BI297" s="212">
        <f>IF(N297="nulová",J297,0)</f>
        <v>0</v>
      </c>
      <c r="BJ297" s="18" t="s">
        <v>83</v>
      </c>
      <c r="BK297" s="212">
        <f>ROUND(I297*H297,2)</f>
        <v>0</v>
      </c>
      <c r="BL297" s="18" t="s">
        <v>234</v>
      </c>
      <c r="BM297" s="211" t="s">
        <v>5183</v>
      </c>
    </row>
    <row r="298" s="11" customFormat="1">
      <c r="A298" s="11"/>
      <c r="B298" s="228"/>
      <c r="C298" s="229"/>
      <c r="D298" s="213" t="s">
        <v>199</v>
      </c>
      <c r="E298" s="230" t="s">
        <v>1</v>
      </c>
      <c r="F298" s="231" t="s">
        <v>5184</v>
      </c>
      <c r="G298" s="229"/>
      <c r="H298" s="232">
        <v>475.85000000000002</v>
      </c>
      <c r="I298" s="233"/>
      <c r="J298" s="229"/>
      <c r="K298" s="229"/>
      <c r="L298" s="234"/>
      <c r="M298" s="235"/>
      <c r="N298" s="236"/>
      <c r="O298" s="236"/>
      <c r="P298" s="236"/>
      <c r="Q298" s="236"/>
      <c r="R298" s="236"/>
      <c r="S298" s="236"/>
      <c r="T298" s="237"/>
      <c r="U298" s="11"/>
      <c r="V298" s="11"/>
      <c r="W298" s="11"/>
      <c r="X298" s="11"/>
      <c r="Y298" s="11"/>
      <c r="Z298" s="11"/>
      <c r="AA298" s="11"/>
      <c r="AB298" s="11"/>
      <c r="AC298" s="11"/>
      <c r="AD298" s="11"/>
      <c r="AE298" s="11"/>
      <c r="AT298" s="238" t="s">
        <v>199</v>
      </c>
      <c r="AU298" s="238" t="s">
        <v>85</v>
      </c>
      <c r="AV298" s="11" t="s">
        <v>85</v>
      </c>
      <c r="AW298" s="11" t="s">
        <v>32</v>
      </c>
      <c r="AX298" s="11" t="s">
        <v>83</v>
      </c>
      <c r="AY298" s="238" t="s">
        <v>195</v>
      </c>
    </row>
    <row r="299" s="2" customFormat="1" ht="16.5" customHeight="1">
      <c r="A299" s="39"/>
      <c r="B299" s="40"/>
      <c r="C299" s="200" t="s">
        <v>353</v>
      </c>
      <c r="D299" s="200" t="s">
        <v>191</v>
      </c>
      <c r="E299" s="201" t="s">
        <v>1632</v>
      </c>
      <c r="F299" s="202" t="s">
        <v>1633</v>
      </c>
      <c r="G299" s="203" t="s">
        <v>1237</v>
      </c>
      <c r="H299" s="204">
        <v>309.88799999999998</v>
      </c>
      <c r="I299" s="205"/>
      <c r="J299" s="206">
        <f>ROUND(I299*H299,2)</f>
        <v>0</v>
      </c>
      <c r="K299" s="202" t="s">
        <v>1412</v>
      </c>
      <c r="L299" s="45"/>
      <c r="M299" s="207" t="s">
        <v>1</v>
      </c>
      <c r="N299" s="208" t="s">
        <v>41</v>
      </c>
      <c r="O299" s="92"/>
      <c r="P299" s="209">
        <f>O299*H299</f>
        <v>0</v>
      </c>
      <c r="Q299" s="209">
        <v>0</v>
      </c>
      <c r="R299" s="209">
        <f>Q299*H299</f>
        <v>0</v>
      </c>
      <c r="S299" s="209">
        <v>0</v>
      </c>
      <c r="T299" s="210">
        <f>S299*H299</f>
        <v>0</v>
      </c>
      <c r="U299" s="39"/>
      <c r="V299" s="39"/>
      <c r="W299" s="39"/>
      <c r="X299" s="39"/>
      <c r="Y299" s="39"/>
      <c r="Z299" s="39"/>
      <c r="AA299" s="39"/>
      <c r="AB299" s="39"/>
      <c r="AC299" s="39"/>
      <c r="AD299" s="39"/>
      <c r="AE299" s="39"/>
      <c r="AR299" s="211" t="s">
        <v>234</v>
      </c>
      <c r="AT299" s="211" t="s">
        <v>191</v>
      </c>
      <c r="AU299" s="211" t="s">
        <v>85</v>
      </c>
      <c r="AY299" s="18" t="s">
        <v>195</v>
      </c>
      <c r="BE299" s="212">
        <f>IF(N299="základní",J299,0)</f>
        <v>0</v>
      </c>
      <c r="BF299" s="212">
        <f>IF(N299="snížená",J299,0)</f>
        <v>0</v>
      </c>
      <c r="BG299" s="212">
        <f>IF(N299="zákl. přenesená",J299,0)</f>
        <v>0</v>
      </c>
      <c r="BH299" s="212">
        <f>IF(N299="sníž. přenesená",J299,0)</f>
        <v>0</v>
      </c>
      <c r="BI299" s="212">
        <f>IF(N299="nulová",J299,0)</f>
        <v>0</v>
      </c>
      <c r="BJ299" s="18" t="s">
        <v>83</v>
      </c>
      <c r="BK299" s="212">
        <f>ROUND(I299*H299,2)</f>
        <v>0</v>
      </c>
      <c r="BL299" s="18" t="s">
        <v>234</v>
      </c>
      <c r="BM299" s="211" t="s">
        <v>5185</v>
      </c>
    </row>
    <row r="300" s="11" customFormat="1">
      <c r="A300" s="11"/>
      <c r="B300" s="228"/>
      <c r="C300" s="229"/>
      <c r="D300" s="213" t="s">
        <v>199</v>
      </c>
      <c r="E300" s="230" t="s">
        <v>1</v>
      </c>
      <c r="F300" s="231" t="s">
        <v>5186</v>
      </c>
      <c r="G300" s="229"/>
      <c r="H300" s="232">
        <v>189.69999999999999</v>
      </c>
      <c r="I300" s="233"/>
      <c r="J300" s="229"/>
      <c r="K300" s="229"/>
      <c r="L300" s="234"/>
      <c r="M300" s="235"/>
      <c r="N300" s="236"/>
      <c r="O300" s="236"/>
      <c r="P300" s="236"/>
      <c r="Q300" s="236"/>
      <c r="R300" s="236"/>
      <c r="S300" s="236"/>
      <c r="T300" s="237"/>
      <c r="U300" s="11"/>
      <c r="V300" s="11"/>
      <c r="W300" s="11"/>
      <c r="X300" s="11"/>
      <c r="Y300" s="11"/>
      <c r="Z300" s="11"/>
      <c r="AA300" s="11"/>
      <c r="AB300" s="11"/>
      <c r="AC300" s="11"/>
      <c r="AD300" s="11"/>
      <c r="AE300" s="11"/>
      <c r="AT300" s="238" t="s">
        <v>199</v>
      </c>
      <c r="AU300" s="238" t="s">
        <v>85</v>
      </c>
      <c r="AV300" s="11" t="s">
        <v>85</v>
      </c>
      <c r="AW300" s="11" t="s">
        <v>32</v>
      </c>
      <c r="AX300" s="11" t="s">
        <v>76</v>
      </c>
      <c r="AY300" s="238" t="s">
        <v>195</v>
      </c>
    </row>
    <row r="301" s="11" customFormat="1">
      <c r="A301" s="11"/>
      <c r="B301" s="228"/>
      <c r="C301" s="229"/>
      <c r="D301" s="213" t="s">
        <v>199</v>
      </c>
      <c r="E301" s="230" t="s">
        <v>1</v>
      </c>
      <c r="F301" s="231" t="s">
        <v>5187</v>
      </c>
      <c r="G301" s="229"/>
      <c r="H301" s="232">
        <v>74.661000000000001</v>
      </c>
      <c r="I301" s="233"/>
      <c r="J301" s="229"/>
      <c r="K301" s="229"/>
      <c r="L301" s="234"/>
      <c r="M301" s="235"/>
      <c r="N301" s="236"/>
      <c r="O301" s="236"/>
      <c r="P301" s="236"/>
      <c r="Q301" s="236"/>
      <c r="R301" s="236"/>
      <c r="S301" s="236"/>
      <c r="T301" s="237"/>
      <c r="U301" s="11"/>
      <c r="V301" s="11"/>
      <c r="W301" s="11"/>
      <c r="X301" s="11"/>
      <c r="Y301" s="11"/>
      <c r="Z301" s="11"/>
      <c r="AA301" s="11"/>
      <c r="AB301" s="11"/>
      <c r="AC301" s="11"/>
      <c r="AD301" s="11"/>
      <c r="AE301" s="11"/>
      <c r="AT301" s="238" t="s">
        <v>199</v>
      </c>
      <c r="AU301" s="238" t="s">
        <v>85</v>
      </c>
      <c r="AV301" s="11" t="s">
        <v>85</v>
      </c>
      <c r="AW301" s="11" t="s">
        <v>32</v>
      </c>
      <c r="AX301" s="11" t="s">
        <v>76</v>
      </c>
      <c r="AY301" s="238" t="s">
        <v>195</v>
      </c>
    </row>
    <row r="302" s="11" customFormat="1">
      <c r="A302" s="11"/>
      <c r="B302" s="228"/>
      <c r="C302" s="229"/>
      <c r="D302" s="213" t="s">
        <v>199</v>
      </c>
      <c r="E302" s="230" t="s">
        <v>1</v>
      </c>
      <c r="F302" s="231" t="s">
        <v>5188</v>
      </c>
      <c r="G302" s="229"/>
      <c r="H302" s="232">
        <v>45.527000000000001</v>
      </c>
      <c r="I302" s="233"/>
      <c r="J302" s="229"/>
      <c r="K302" s="229"/>
      <c r="L302" s="234"/>
      <c r="M302" s="235"/>
      <c r="N302" s="236"/>
      <c r="O302" s="236"/>
      <c r="P302" s="236"/>
      <c r="Q302" s="236"/>
      <c r="R302" s="236"/>
      <c r="S302" s="236"/>
      <c r="T302" s="237"/>
      <c r="U302" s="11"/>
      <c r="V302" s="11"/>
      <c r="W302" s="11"/>
      <c r="X302" s="11"/>
      <c r="Y302" s="11"/>
      <c r="Z302" s="11"/>
      <c r="AA302" s="11"/>
      <c r="AB302" s="11"/>
      <c r="AC302" s="11"/>
      <c r="AD302" s="11"/>
      <c r="AE302" s="11"/>
      <c r="AT302" s="238" t="s">
        <v>199</v>
      </c>
      <c r="AU302" s="238" t="s">
        <v>85</v>
      </c>
      <c r="AV302" s="11" t="s">
        <v>85</v>
      </c>
      <c r="AW302" s="11" t="s">
        <v>32</v>
      </c>
      <c r="AX302" s="11" t="s">
        <v>76</v>
      </c>
      <c r="AY302" s="238" t="s">
        <v>195</v>
      </c>
    </row>
    <row r="303" s="15" customFormat="1">
      <c r="A303" s="15"/>
      <c r="B303" s="287"/>
      <c r="C303" s="288"/>
      <c r="D303" s="213" t="s">
        <v>199</v>
      </c>
      <c r="E303" s="289" t="s">
        <v>1</v>
      </c>
      <c r="F303" s="290" t="s">
        <v>1422</v>
      </c>
      <c r="G303" s="288"/>
      <c r="H303" s="291">
        <v>309.88799999999998</v>
      </c>
      <c r="I303" s="292"/>
      <c r="J303" s="288"/>
      <c r="K303" s="288"/>
      <c r="L303" s="293"/>
      <c r="M303" s="294"/>
      <c r="N303" s="295"/>
      <c r="O303" s="295"/>
      <c r="P303" s="295"/>
      <c r="Q303" s="295"/>
      <c r="R303" s="295"/>
      <c r="S303" s="295"/>
      <c r="T303" s="296"/>
      <c r="U303" s="15"/>
      <c r="V303" s="15"/>
      <c r="W303" s="15"/>
      <c r="X303" s="15"/>
      <c r="Y303" s="15"/>
      <c r="Z303" s="15"/>
      <c r="AA303" s="15"/>
      <c r="AB303" s="15"/>
      <c r="AC303" s="15"/>
      <c r="AD303" s="15"/>
      <c r="AE303" s="15"/>
      <c r="AT303" s="297" t="s">
        <v>199</v>
      </c>
      <c r="AU303" s="297" t="s">
        <v>85</v>
      </c>
      <c r="AV303" s="15" t="s">
        <v>234</v>
      </c>
      <c r="AW303" s="15" t="s">
        <v>32</v>
      </c>
      <c r="AX303" s="15" t="s">
        <v>83</v>
      </c>
      <c r="AY303" s="297" t="s">
        <v>195</v>
      </c>
    </row>
    <row r="304" s="2" customFormat="1" ht="24.15" customHeight="1">
      <c r="A304" s="39"/>
      <c r="B304" s="40"/>
      <c r="C304" s="200" t="s">
        <v>357</v>
      </c>
      <c r="D304" s="200" t="s">
        <v>191</v>
      </c>
      <c r="E304" s="201" t="s">
        <v>1635</v>
      </c>
      <c r="F304" s="202" t="s">
        <v>1636</v>
      </c>
      <c r="G304" s="203" t="s">
        <v>1237</v>
      </c>
      <c r="H304" s="204">
        <v>240.339</v>
      </c>
      <c r="I304" s="205"/>
      <c r="J304" s="206">
        <f>ROUND(I304*H304,2)</f>
        <v>0</v>
      </c>
      <c r="K304" s="202" t="s">
        <v>1412</v>
      </c>
      <c r="L304" s="45"/>
      <c r="M304" s="207" t="s">
        <v>1</v>
      </c>
      <c r="N304" s="208" t="s">
        <v>41</v>
      </c>
      <c r="O304" s="92"/>
      <c r="P304" s="209">
        <f>O304*H304</f>
        <v>0</v>
      </c>
      <c r="Q304" s="209">
        <v>0</v>
      </c>
      <c r="R304" s="209">
        <f>Q304*H304</f>
        <v>0</v>
      </c>
      <c r="S304" s="209">
        <v>0</v>
      </c>
      <c r="T304" s="210">
        <f>S304*H304</f>
        <v>0</v>
      </c>
      <c r="U304" s="39"/>
      <c r="V304" s="39"/>
      <c r="W304" s="39"/>
      <c r="X304" s="39"/>
      <c r="Y304" s="39"/>
      <c r="Z304" s="39"/>
      <c r="AA304" s="39"/>
      <c r="AB304" s="39"/>
      <c r="AC304" s="39"/>
      <c r="AD304" s="39"/>
      <c r="AE304" s="39"/>
      <c r="AR304" s="211" t="s">
        <v>234</v>
      </c>
      <c r="AT304" s="211" t="s">
        <v>191</v>
      </c>
      <c r="AU304" s="211" t="s">
        <v>85</v>
      </c>
      <c r="AY304" s="18" t="s">
        <v>195</v>
      </c>
      <c r="BE304" s="212">
        <f>IF(N304="základní",J304,0)</f>
        <v>0</v>
      </c>
      <c r="BF304" s="212">
        <f>IF(N304="snížená",J304,0)</f>
        <v>0</v>
      </c>
      <c r="BG304" s="212">
        <f>IF(N304="zákl. přenesená",J304,0)</f>
        <v>0</v>
      </c>
      <c r="BH304" s="212">
        <f>IF(N304="sníž. přenesená",J304,0)</f>
        <v>0</v>
      </c>
      <c r="BI304" s="212">
        <f>IF(N304="nulová",J304,0)</f>
        <v>0</v>
      </c>
      <c r="BJ304" s="18" t="s">
        <v>83</v>
      </c>
      <c r="BK304" s="212">
        <f>ROUND(I304*H304,2)</f>
        <v>0</v>
      </c>
      <c r="BL304" s="18" t="s">
        <v>234</v>
      </c>
      <c r="BM304" s="211" t="s">
        <v>5189</v>
      </c>
    </row>
    <row r="305" s="10" customFormat="1">
      <c r="A305" s="10"/>
      <c r="B305" s="218"/>
      <c r="C305" s="219"/>
      <c r="D305" s="213" t="s">
        <v>199</v>
      </c>
      <c r="E305" s="220" t="s">
        <v>1</v>
      </c>
      <c r="F305" s="221" t="s">
        <v>4737</v>
      </c>
      <c r="G305" s="219"/>
      <c r="H305" s="220" t="s">
        <v>1</v>
      </c>
      <c r="I305" s="222"/>
      <c r="J305" s="219"/>
      <c r="K305" s="219"/>
      <c r="L305" s="223"/>
      <c r="M305" s="224"/>
      <c r="N305" s="225"/>
      <c r="O305" s="225"/>
      <c r="P305" s="225"/>
      <c r="Q305" s="225"/>
      <c r="R305" s="225"/>
      <c r="S305" s="225"/>
      <c r="T305" s="226"/>
      <c r="U305" s="10"/>
      <c r="V305" s="10"/>
      <c r="W305" s="10"/>
      <c r="X305" s="10"/>
      <c r="Y305" s="10"/>
      <c r="Z305" s="10"/>
      <c r="AA305" s="10"/>
      <c r="AB305" s="10"/>
      <c r="AC305" s="10"/>
      <c r="AD305" s="10"/>
      <c r="AE305" s="10"/>
      <c r="AT305" s="227" t="s">
        <v>199</v>
      </c>
      <c r="AU305" s="227" t="s">
        <v>85</v>
      </c>
      <c r="AV305" s="10" t="s">
        <v>83</v>
      </c>
      <c r="AW305" s="10" t="s">
        <v>32</v>
      </c>
      <c r="AX305" s="10" t="s">
        <v>76</v>
      </c>
      <c r="AY305" s="227" t="s">
        <v>195</v>
      </c>
    </row>
    <row r="306" s="10" customFormat="1">
      <c r="A306" s="10"/>
      <c r="B306" s="218"/>
      <c r="C306" s="219"/>
      <c r="D306" s="213" t="s">
        <v>199</v>
      </c>
      <c r="E306" s="220" t="s">
        <v>1</v>
      </c>
      <c r="F306" s="221" t="s">
        <v>5095</v>
      </c>
      <c r="G306" s="219"/>
      <c r="H306" s="220" t="s">
        <v>1</v>
      </c>
      <c r="I306" s="222"/>
      <c r="J306" s="219"/>
      <c r="K306" s="219"/>
      <c r="L306" s="223"/>
      <c r="M306" s="224"/>
      <c r="N306" s="225"/>
      <c r="O306" s="225"/>
      <c r="P306" s="225"/>
      <c r="Q306" s="225"/>
      <c r="R306" s="225"/>
      <c r="S306" s="225"/>
      <c r="T306" s="226"/>
      <c r="U306" s="10"/>
      <c r="V306" s="10"/>
      <c r="W306" s="10"/>
      <c r="X306" s="10"/>
      <c r="Y306" s="10"/>
      <c r="Z306" s="10"/>
      <c r="AA306" s="10"/>
      <c r="AB306" s="10"/>
      <c r="AC306" s="10"/>
      <c r="AD306" s="10"/>
      <c r="AE306" s="10"/>
      <c r="AT306" s="227" t="s">
        <v>199</v>
      </c>
      <c r="AU306" s="227" t="s">
        <v>85</v>
      </c>
      <c r="AV306" s="10" t="s">
        <v>83</v>
      </c>
      <c r="AW306" s="10" t="s">
        <v>32</v>
      </c>
      <c r="AX306" s="10" t="s">
        <v>76</v>
      </c>
      <c r="AY306" s="227" t="s">
        <v>195</v>
      </c>
    </row>
    <row r="307" s="11" customFormat="1">
      <c r="A307" s="11"/>
      <c r="B307" s="228"/>
      <c r="C307" s="229"/>
      <c r="D307" s="213" t="s">
        <v>199</v>
      </c>
      <c r="E307" s="230" t="s">
        <v>1</v>
      </c>
      <c r="F307" s="231" t="s">
        <v>5190</v>
      </c>
      <c r="G307" s="229"/>
      <c r="H307" s="232">
        <v>101.37600000000001</v>
      </c>
      <c r="I307" s="233"/>
      <c r="J307" s="229"/>
      <c r="K307" s="229"/>
      <c r="L307" s="234"/>
      <c r="M307" s="235"/>
      <c r="N307" s="236"/>
      <c r="O307" s="236"/>
      <c r="P307" s="236"/>
      <c r="Q307" s="236"/>
      <c r="R307" s="236"/>
      <c r="S307" s="236"/>
      <c r="T307" s="237"/>
      <c r="U307" s="11"/>
      <c r="V307" s="11"/>
      <c r="W307" s="11"/>
      <c r="X307" s="11"/>
      <c r="Y307" s="11"/>
      <c r="Z307" s="11"/>
      <c r="AA307" s="11"/>
      <c r="AB307" s="11"/>
      <c r="AC307" s="11"/>
      <c r="AD307" s="11"/>
      <c r="AE307" s="11"/>
      <c r="AT307" s="238" t="s">
        <v>199</v>
      </c>
      <c r="AU307" s="238" t="s">
        <v>85</v>
      </c>
      <c r="AV307" s="11" t="s">
        <v>85</v>
      </c>
      <c r="AW307" s="11" t="s">
        <v>32</v>
      </c>
      <c r="AX307" s="11" t="s">
        <v>76</v>
      </c>
      <c r="AY307" s="238" t="s">
        <v>195</v>
      </c>
    </row>
    <row r="308" s="11" customFormat="1">
      <c r="A308" s="11"/>
      <c r="B308" s="228"/>
      <c r="C308" s="229"/>
      <c r="D308" s="213" t="s">
        <v>199</v>
      </c>
      <c r="E308" s="230" t="s">
        <v>1</v>
      </c>
      <c r="F308" s="231" t="s">
        <v>5191</v>
      </c>
      <c r="G308" s="229"/>
      <c r="H308" s="232">
        <v>-3.456</v>
      </c>
      <c r="I308" s="233"/>
      <c r="J308" s="229"/>
      <c r="K308" s="229"/>
      <c r="L308" s="234"/>
      <c r="M308" s="235"/>
      <c r="N308" s="236"/>
      <c r="O308" s="236"/>
      <c r="P308" s="236"/>
      <c r="Q308" s="236"/>
      <c r="R308" s="236"/>
      <c r="S308" s="236"/>
      <c r="T308" s="237"/>
      <c r="U308" s="11"/>
      <c r="V308" s="11"/>
      <c r="W308" s="11"/>
      <c r="X308" s="11"/>
      <c r="Y308" s="11"/>
      <c r="Z308" s="11"/>
      <c r="AA308" s="11"/>
      <c r="AB308" s="11"/>
      <c r="AC308" s="11"/>
      <c r="AD308" s="11"/>
      <c r="AE308" s="11"/>
      <c r="AT308" s="238" t="s">
        <v>199</v>
      </c>
      <c r="AU308" s="238" t="s">
        <v>85</v>
      </c>
      <c r="AV308" s="11" t="s">
        <v>85</v>
      </c>
      <c r="AW308" s="11" t="s">
        <v>32</v>
      </c>
      <c r="AX308" s="11" t="s">
        <v>76</v>
      </c>
      <c r="AY308" s="238" t="s">
        <v>195</v>
      </c>
    </row>
    <row r="309" s="11" customFormat="1">
      <c r="A309" s="11"/>
      <c r="B309" s="228"/>
      <c r="C309" s="229"/>
      <c r="D309" s="213" t="s">
        <v>199</v>
      </c>
      <c r="E309" s="230" t="s">
        <v>1</v>
      </c>
      <c r="F309" s="231" t="s">
        <v>5192</v>
      </c>
      <c r="G309" s="229"/>
      <c r="H309" s="232">
        <v>-0.72599999999999998</v>
      </c>
      <c r="I309" s="233"/>
      <c r="J309" s="229"/>
      <c r="K309" s="229"/>
      <c r="L309" s="234"/>
      <c r="M309" s="235"/>
      <c r="N309" s="236"/>
      <c r="O309" s="236"/>
      <c r="P309" s="236"/>
      <c r="Q309" s="236"/>
      <c r="R309" s="236"/>
      <c r="S309" s="236"/>
      <c r="T309" s="237"/>
      <c r="U309" s="11"/>
      <c r="V309" s="11"/>
      <c r="W309" s="11"/>
      <c r="X309" s="11"/>
      <c r="Y309" s="11"/>
      <c r="Z309" s="11"/>
      <c r="AA309" s="11"/>
      <c r="AB309" s="11"/>
      <c r="AC309" s="11"/>
      <c r="AD309" s="11"/>
      <c r="AE309" s="11"/>
      <c r="AT309" s="238" t="s">
        <v>199</v>
      </c>
      <c r="AU309" s="238" t="s">
        <v>85</v>
      </c>
      <c r="AV309" s="11" t="s">
        <v>85</v>
      </c>
      <c r="AW309" s="11" t="s">
        <v>32</v>
      </c>
      <c r="AX309" s="11" t="s">
        <v>76</v>
      </c>
      <c r="AY309" s="238" t="s">
        <v>195</v>
      </c>
    </row>
    <row r="310" s="11" customFormat="1">
      <c r="A310" s="11"/>
      <c r="B310" s="228"/>
      <c r="C310" s="229"/>
      <c r="D310" s="213" t="s">
        <v>199</v>
      </c>
      <c r="E310" s="230" t="s">
        <v>1</v>
      </c>
      <c r="F310" s="231" t="s">
        <v>5193</v>
      </c>
      <c r="G310" s="229"/>
      <c r="H310" s="232">
        <v>-0.50900000000000001</v>
      </c>
      <c r="I310" s="233"/>
      <c r="J310" s="229"/>
      <c r="K310" s="229"/>
      <c r="L310" s="234"/>
      <c r="M310" s="235"/>
      <c r="N310" s="236"/>
      <c r="O310" s="236"/>
      <c r="P310" s="236"/>
      <c r="Q310" s="236"/>
      <c r="R310" s="236"/>
      <c r="S310" s="236"/>
      <c r="T310" s="237"/>
      <c r="U310" s="11"/>
      <c r="V310" s="11"/>
      <c r="W310" s="11"/>
      <c r="X310" s="11"/>
      <c r="Y310" s="11"/>
      <c r="Z310" s="11"/>
      <c r="AA310" s="11"/>
      <c r="AB310" s="11"/>
      <c r="AC310" s="11"/>
      <c r="AD310" s="11"/>
      <c r="AE310" s="11"/>
      <c r="AT310" s="238" t="s">
        <v>199</v>
      </c>
      <c r="AU310" s="238" t="s">
        <v>85</v>
      </c>
      <c r="AV310" s="11" t="s">
        <v>85</v>
      </c>
      <c r="AW310" s="11" t="s">
        <v>32</v>
      </c>
      <c r="AX310" s="11" t="s">
        <v>76</v>
      </c>
      <c r="AY310" s="238" t="s">
        <v>195</v>
      </c>
    </row>
    <row r="311" s="11" customFormat="1">
      <c r="A311" s="11"/>
      <c r="B311" s="228"/>
      <c r="C311" s="229"/>
      <c r="D311" s="213" t="s">
        <v>199</v>
      </c>
      <c r="E311" s="230" t="s">
        <v>1</v>
      </c>
      <c r="F311" s="231" t="s">
        <v>5194</v>
      </c>
      <c r="G311" s="229"/>
      <c r="H311" s="232">
        <v>-17.847000000000001</v>
      </c>
      <c r="I311" s="233"/>
      <c r="J311" s="229"/>
      <c r="K311" s="229"/>
      <c r="L311" s="234"/>
      <c r="M311" s="235"/>
      <c r="N311" s="236"/>
      <c r="O311" s="236"/>
      <c r="P311" s="236"/>
      <c r="Q311" s="236"/>
      <c r="R311" s="236"/>
      <c r="S311" s="236"/>
      <c r="T311" s="237"/>
      <c r="U311" s="11"/>
      <c r="V311" s="11"/>
      <c r="W311" s="11"/>
      <c r="X311" s="11"/>
      <c r="Y311" s="11"/>
      <c r="Z311" s="11"/>
      <c r="AA311" s="11"/>
      <c r="AB311" s="11"/>
      <c r="AC311" s="11"/>
      <c r="AD311" s="11"/>
      <c r="AE311" s="11"/>
      <c r="AT311" s="238" t="s">
        <v>199</v>
      </c>
      <c r="AU311" s="238" t="s">
        <v>85</v>
      </c>
      <c r="AV311" s="11" t="s">
        <v>85</v>
      </c>
      <c r="AW311" s="11" t="s">
        <v>32</v>
      </c>
      <c r="AX311" s="11" t="s">
        <v>76</v>
      </c>
      <c r="AY311" s="238" t="s">
        <v>195</v>
      </c>
    </row>
    <row r="312" s="16" customFormat="1">
      <c r="A312" s="16"/>
      <c r="B312" s="298"/>
      <c r="C312" s="299"/>
      <c r="D312" s="213" t="s">
        <v>199</v>
      </c>
      <c r="E312" s="300" t="s">
        <v>1</v>
      </c>
      <c r="F312" s="301" t="s">
        <v>1498</v>
      </c>
      <c r="G312" s="299"/>
      <c r="H312" s="302">
        <v>78.837999999999994</v>
      </c>
      <c r="I312" s="303"/>
      <c r="J312" s="299"/>
      <c r="K312" s="299"/>
      <c r="L312" s="304"/>
      <c r="M312" s="305"/>
      <c r="N312" s="306"/>
      <c r="O312" s="306"/>
      <c r="P312" s="306"/>
      <c r="Q312" s="306"/>
      <c r="R312" s="306"/>
      <c r="S312" s="306"/>
      <c r="T312" s="307"/>
      <c r="U312" s="16"/>
      <c r="V312" s="16"/>
      <c r="W312" s="16"/>
      <c r="X312" s="16"/>
      <c r="Y312" s="16"/>
      <c r="Z312" s="16"/>
      <c r="AA312" s="16"/>
      <c r="AB312" s="16"/>
      <c r="AC312" s="16"/>
      <c r="AD312" s="16"/>
      <c r="AE312" s="16"/>
      <c r="AT312" s="308" t="s">
        <v>199</v>
      </c>
      <c r="AU312" s="308" t="s">
        <v>85</v>
      </c>
      <c r="AV312" s="16" t="s">
        <v>229</v>
      </c>
      <c r="AW312" s="16" t="s">
        <v>32</v>
      </c>
      <c r="AX312" s="16" t="s">
        <v>76</v>
      </c>
      <c r="AY312" s="308" t="s">
        <v>195</v>
      </c>
    </row>
    <row r="313" s="10" customFormat="1">
      <c r="A313" s="10"/>
      <c r="B313" s="218"/>
      <c r="C313" s="219"/>
      <c r="D313" s="213" t="s">
        <v>199</v>
      </c>
      <c r="E313" s="220" t="s">
        <v>1</v>
      </c>
      <c r="F313" s="221" t="s">
        <v>5096</v>
      </c>
      <c r="G313" s="219"/>
      <c r="H313" s="220" t="s">
        <v>1</v>
      </c>
      <c r="I313" s="222"/>
      <c r="J313" s="219"/>
      <c r="K313" s="219"/>
      <c r="L313" s="223"/>
      <c r="M313" s="224"/>
      <c r="N313" s="225"/>
      <c r="O313" s="225"/>
      <c r="P313" s="225"/>
      <c r="Q313" s="225"/>
      <c r="R313" s="225"/>
      <c r="S313" s="225"/>
      <c r="T313" s="226"/>
      <c r="U313" s="10"/>
      <c r="V313" s="10"/>
      <c r="W313" s="10"/>
      <c r="X313" s="10"/>
      <c r="Y313" s="10"/>
      <c r="Z313" s="10"/>
      <c r="AA313" s="10"/>
      <c r="AB313" s="10"/>
      <c r="AC313" s="10"/>
      <c r="AD313" s="10"/>
      <c r="AE313" s="10"/>
      <c r="AT313" s="227" t="s">
        <v>199</v>
      </c>
      <c r="AU313" s="227" t="s">
        <v>85</v>
      </c>
      <c r="AV313" s="10" t="s">
        <v>83</v>
      </c>
      <c r="AW313" s="10" t="s">
        <v>32</v>
      </c>
      <c r="AX313" s="10" t="s">
        <v>76</v>
      </c>
      <c r="AY313" s="227" t="s">
        <v>195</v>
      </c>
    </row>
    <row r="314" s="11" customFormat="1">
      <c r="A314" s="11"/>
      <c r="B314" s="228"/>
      <c r="C314" s="229"/>
      <c r="D314" s="213" t="s">
        <v>199</v>
      </c>
      <c r="E314" s="230" t="s">
        <v>1</v>
      </c>
      <c r="F314" s="231" t="s">
        <v>5195</v>
      </c>
      <c r="G314" s="229"/>
      <c r="H314" s="232">
        <v>112.666</v>
      </c>
      <c r="I314" s="233"/>
      <c r="J314" s="229"/>
      <c r="K314" s="229"/>
      <c r="L314" s="234"/>
      <c r="M314" s="235"/>
      <c r="N314" s="236"/>
      <c r="O314" s="236"/>
      <c r="P314" s="236"/>
      <c r="Q314" s="236"/>
      <c r="R314" s="236"/>
      <c r="S314" s="236"/>
      <c r="T314" s="237"/>
      <c r="U314" s="11"/>
      <c r="V314" s="11"/>
      <c r="W314" s="11"/>
      <c r="X314" s="11"/>
      <c r="Y314" s="11"/>
      <c r="Z314" s="11"/>
      <c r="AA314" s="11"/>
      <c r="AB314" s="11"/>
      <c r="AC314" s="11"/>
      <c r="AD314" s="11"/>
      <c r="AE314" s="11"/>
      <c r="AT314" s="238" t="s">
        <v>199</v>
      </c>
      <c r="AU314" s="238" t="s">
        <v>85</v>
      </c>
      <c r="AV314" s="11" t="s">
        <v>85</v>
      </c>
      <c r="AW314" s="11" t="s">
        <v>32</v>
      </c>
      <c r="AX314" s="11" t="s">
        <v>76</v>
      </c>
      <c r="AY314" s="238" t="s">
        <v>195</v>
      </c>
    </row>
    <row r="315" s="11" customFormat="1">
      <c r="A315" s="11"/>
      <c r="B315" s="228"/>
      <c r="C315" s="229"/>
      <c r="D315" s="213" t="s">
        <v>199</v>
      </c>
      <c r="E315" s="230" t="s">
        <v>1</v>
      </c>
      <c r="F315" s="231" t="s">
        <v>5191</v>
      </c>
      <c r="G315" s="229"/>
      <c r="H315" s="232">
        <v>-3.456</v>
      </c>
      <c r="I315" s="233"/>
      <c r="J315" s="229"/>
      <c r="K315" s="229"/>
      <c r="L315" s="234"/>
      <c r="M315" s="235"/>
      <c r="N315" s="236"/>
      <c r="O315" s="236"/>
      <c r="P315" s="236"/>
      <c r="Q315" s="236"/>
      <c r="R315" s="236"/>
      <c r="S315" s="236"/>
      <c r="T315" s="237"/>
      <c r="U315" s="11"/>
      <c r="V315" s="11"/>
      <c r="W315" s="11"/>
      <c r="X315" s="11"/>
      <c r="Y315" s="11"/>
      <c r="Z315" s="11"/>
      <c r="AA315" s="11"/>
      <c r="AB315" s="11"/>
      <c r="AC315" s="11"/>
      <c r="AD315" s="11"/>
      <c r="AE315" s="11"/>
      <c r="AT315" s="238" t="s">
        <v>199</v>
      </c>
      <c r="AU315" s="238" t="s">
        <v>85</v>
      </c>
      <c r="AV315" s="11" t="s">
        <v>85</v>
      </c>
      <c r="AW315" s="11" t="s">
        <v>32</v>
      </c>
      <c r="AX315" s="11" t="s">
        <v>76</v>
      </c>
      <c r="AY315" s="238" t="s">
        <v>195</v>
      </c>
    </row>
    <row r="316" s="11" customFormat="1">
      <c r="A316" s="11"/>
      <c r="B316" s="228"/>
      <c r="C316" s="229"/>
      <c r="D316" s="213" t="s">
        <v>199</v>
      </c>
      <c r="E316" s="230" t="s">
        <v>1</v>
      </c>
      <c r="F316" s="231" t="s">
        <v>5192</v>
      </c>
      <c r="G316" s="229"/>
      <c r="H316" s="232">
        <v>-0.72599999999999998</v>
      </c>
      <c r="I316" s="233"/>
      <c r="J316" s="229"/>
      <c r="K316" s="229"/>
      <c r="L316" s="234"/>
      <c r="M316" s="235"/>
      <c r="N316" s="236"/>
      <c r="O316" s="236"/>
      <c r="P316" s="236"/>
      <c r="Q316" s="236"/>
      <c r="R316" s="236"/>
      <c r="S316" s="236"/>
      <c r="T316" s="237"/>
      <c r="U316" s="11"/>
      <c r="V316" s="11"/>
      <c r="W316" s="11"/>
      <c r="X316" s="11"/>
      <c r="Y316" s="11"/>
      <c r="Z316" s="11"/>
      <c r="AA316" s="11"/>
      <c r="AB316" s="11"/>
      <c r="AC316" s="11"/>
      <c r="AD316" s="11"/>
      <c r="AE316" s="11"/>
      <c r="AT316" s="238" t="s">
        <v>199</v>
      </c>
      <c r="AU316" s="238" t="s">
        <v>85</v>
      </c>
      <c r="AV316" s="11" t="s">
        <v>85</v>
      </c>
      <c r="AW316" s="11" t="s">
        <v>32</v>
      </c>
      <c r="AX316" s="11" t="s">
        <v>76</v>
      </c>
      <c r="AY316" s="238" t="s">
        <v>195</v>
      </c>
    </row>
    <row r="317" s="11" customFormat="1">
      <c r="A317" s="11"/>
      <c r="B317" s="228"/>
      <c r="C317" s="229"/>
      <c r="D317" s="213" t="s">
        <v>199</v>
      </c>
      <c r="E317" s="230" t="s">
        <v>1</v>
      </c>
      <c r="F317" s="231" t="s">
        <v>5193</v>
      </c>
      <c r="G317" s="229"/>
      <c r="H317" s="232">
        <v>-0.50900000000000001</v>
      </c>
      <c r="I317" s="233"/>
      <c r="J317" s="229"/>
      <c r="K317" s="229"/>
      <c r="L317" s="234"/>
      <c r="M317" s="235"/>
      <c r="N317" s="236"/>
      <c r="O317" s="236"/>
      <c r="P317" s="236"/>
      <c r="Q317" s="236"/>
      <c r="R317" s="236"/>
      <c r="S317" s="236"/>
      <c r="T317" s="237"/>
      <c r="U317" s="11"/>
      <c r="V317" s="11"/>
      <c r="W317" s="11"/>
      <c r="X317" s="11"/>
      <c r="Y317" s="11"/>
      <c r="Z317" s="11"/>
      <c r="AA317" s="11"/>
      <c r="AB317" s="11"/>
      <c r="AC317" s="11"/>
      <c r="AD317" s="11"/>
      <c r="AE317" s="11"/>
      <c r="AT317" s="238" t="s">
        <v>199</v>
      </c>
      <c r="AU317" s="238" t="s">
        <v>85</v>
      </c>
      <c r="AV317" s="11" t="s">
        <v>85</v>
      </c>
      <c r="AW317" s="11" t="s">
        <v>32</v>
      </c>
      <c r="AX317" s="11" t="s">
        <v>76</v>
      </c>
      <c r="AY317" s="238" t="s">
        <v>195</v>
      </c>
    </row>
    <row r="318" s="11" customFormat="1">
      <c r="A318" s="11"/>
      <c r="B318" s="228"/>
      <c r="C318" s="229"/>
      <c r="D318" s="213" t="s">
        <v>199</v>
      </c>
      <c r="E318" s="230" t="s">
        <v>1</v>
      </c>
      <c r="F318" s="231" t="s">
        <v>5196</v>
      </c>
      <c r="G318" s="229"/>
      <c r="H318" s="232">
        <v>-19.954000000000001</v>
      </c>
      <c r="I318" s="233"/>
      <c r="J318" s="229"/>
      <c r="K318" s="229"/>
      <c r="L318" s="234"/>
      <c r="M318" s="235"/>
      <c r="N318" s="236"/>
      <c r="O318" s="236"/>
      <c r="P318" s="236"/>
      <c r="Q318" s="236"/>
      <c r="R318" s="236"/>
      <c r="S318" s="236"/>
      <c r="T318" s="237"/>
      <c r="U318" s="11"/>
      <c r="V318" s="11"/>
      <c r="W318" s="11"/>
      <c r="X318" s="11"/>
      <c r="Y318" s="11"/>
      <c r="Z318" s="11"/>
      <c r="AA318" s="11"/>
      <c r="AB318" s="11"/>
      <c r="AC318" s="11"/>
      <c r="AD318" s="11"/>
      <c r="AE318" s="11"/>
      <c r="AT318" s="238" t="s">
        <v>199</v>
      </c>
      <c r="AU318" s="238" t="s">
        <v>85</v>
      </c>
      <c r="AV318" s="11" t="s">
        <v>85</v>
      </c>
      <c r="AW318" s="11" t="s">
        <v>32</v>
      </c>
      <c r="AX318" s="11" t="s">
        <v>76</v>
      </c>
      <c r="AY318" s="238" t="s">
        <v>195</v>
      </c>
    </row>
    <row r="319" s="16" customFormat="1">
      <c r="A319" s="16"/>
      <c r="B319" s="298"/>
      <c r="C319" s="299"/>
      <c r="D319" s="213" t="s">
        <v>199</v>
      </c>
      <c r="E319" s="300" t="s">
        <v>1</v>
      </c>
      <c r="F319" s="301" t="s">
        <v>1498</v>
      </c>
      <c r="G319" s="299"/>
      <c r="H319" s="302">
        <v>88.020999999999987</v>
      </c>
      <c r="I319" s="303"/>
      <c r="J319" s="299"/>
      <c r="K319" s="299"/>
      <c r="L319" s="304"/>
      <c r="M319" s="305"/>
      <c r="N319" s="306"/>
      <c r="O319" s="306"/>
      <c r="P319" s="306"/>
      <c r="Q319" s="306"/>
      <c r="R319" s="306"/>
      <c r="S319" s="306"/>
      <c r="T319" s="307"/>
      <c r="U319" s="16"/>
      <c r="V319" s="16"/>
      <c r="W319" s="16"/>
      <c r="X319" s="16"/>
      <c r="Y319" s="16"/>
      <c r="Z319" s="16"/>
      <c r="AA319" s="16"/>
      <c r="AB319" s="16"/>
      <c r="AC319" s="16"/>
      <c r="AD319" s="16"/>
      <c r="AE319" s="16"/>
      <c r="AT319" s="308" t="s">
        <v>199</v>
      </c>
      <c r="AU319" s="308" t="s">
        <v>85</v>
      </c>
      <c r="AV319" s="16" t="s">
        <v>229</v>
      </c>
      <c r="AW319" s="16" t="s">
        <v>32</v>
      </c>
      <c r="AX319" s="16" t="s">
        <v>76</v>
      </c>
      <c r="AY319" s="308" t="s">
        <v>195</v>
      </c>
    </row>
    <row r="320" s="10" customFormat="1">
      <c r="A320" s="10"/>
      <c r="B320" s="218"/>
      <c r="C320" s="219"/>
      <c r="D320" s="213" t="s">
        <v>199</v>
      </c>
      <c r="E320" s="220" t="s">
        <v>1</v>
      </c>
      <c r="F320" s="221" t="s">
        <v>5097</v>
      </c>
      <c r="G320" s="219"/>
      <c r="H320" s="220" t="s">
        <v>1</v>
      </c>
      <c r="I320" s="222"/>
      <c r="J320" s="219"/>
      <c r="K320" s="219"/>
      <c r="L320" s="223"/>
      <c r="M320" s="224"/>
      <c r="N320" s="225"/>
      <c r="O320" s="225"/>
      <c r="P320" s="225"/>
      <c r="Q320" s="225"/>
      <c r="R320" s="225"/>
      <c r="S320" s="225"/>
      <c r="T320" s="226"/>
      <c r="U320" s="10"/>
      <c r="V320" s="10"/>
      <c r="W320" s="10"/>
      <c r="X320" s="10"/>
      <c r="Y320" s="10"/>
      <c r="Z320" s="10"/>
      <c r="AA320" s="10"/>
      <c r="AB320" s="10"/>
      <c r="AC320" s="10"/>
      <c r="AD320" s="10"/>
      <c r="AE320" s="10"/>
      <c r="AT320" s="227" t="s">
        <v>199</v>
      </c>
      <c r="AU320" s="227" t="s">
        <v>85</v>
      </c>
      <c r="AV320" s="10" t="s">
        <v>83</v>
      </c>
      <c r="AW320" s="10" t="s">
        <v>32</v>
      </c>
      <c r="AX320" s="10" t="s">
        <v>76</v>
      </c>
      <c r="AY320" s="227" t="s">
        <v>195</v>
      </c>
    </row>
    <row r="321" s="11" customFormat="1">
      <c r="A321" s="11"/>
      <c r="B321" s="228"/>
      <c r="C321" s="229"/>
      <c r="D321" s="213" t="s">
        <v>199</v>
      </c>
      <c r="E321" s="230" t="s">
        <v>1</v>
      </c>
      <c r="F321" s="231" t="s">
        <v>5197</v>
      </c>
      <c r="G321" s="229"/>
      <c r="H321" s="232">
        <v>95.846000000000004</v>
      </c>
      <c r="I321" s="233"/>
      <c r="J321" s="229"/>
      <c r="K321" s="229"/>
      <c r="L321" s="234"/>
      <c r="M321" s="235"/>
      <c r="N321" s="236"/>
      <c r="O321" s="236"/>
      <c r="P321" s="236"/>
      <c r="Q321" s="236"/>
      <c r="R321" s="236"/>
      <c r="S321" s="236"/>
      <c r="T321" s="237"/>
      <c r="U321" s="11"/>
      <c r="V321" s="11"/>
      <c r="W321" s="11"/>
      <c r="X321" s="11"/>
      <c r="Y321" s="11"/>
      <c r="Z321" s="11"/>
      <c r="AA321" s="11"/>
      <c r="AB321" s="11"/>
      <c r="AC321" s="11"/>
      <c r="AD321" s="11"/>
      <c r="AE321" s="11"/>
      <c r="AT321" s="238" t="s">
        <v>199</v>
      </c>
      <c r="AU321" s="238" t="s">
        <v>85</v>
      </c>
      <c r="AV321" s="11" t="s">
        <v>85</v>
      </c>
      <c r="AW321" s="11" t="s">
        <v>32</v>
      </c>
      <c r="AX321" s="11" t="s">
        <v>76</v>
      </c>
      <c r="AY321" s="238" t="s">
        <v>195</v>
      </c>
    </row>
    <row r="322" s="11" customFormat="1">
      <c r="A322" s="11"/>
      <c r="B322" s="228"/>
      <c r="C322" s="229"/>
      <c r="D322" s="213" t="s">
        <v>199</v>
      </c>
      <c r="E322" s="230" t="s">
        <v>1</v>
      </c>
      <c r="F322" s="231" t="s">
        <v>5191</v>
      </c>
      <c r="G322" s="229"/>
      <c r="H322" s="232">
        <v>-3.456</v>
      </c>
      <c r="I322" s="233"/>
      <c r="J322" s="229"/>
      <c r="K322" s="229"/>
      <c r="L322" s="234"/>
      <c r="M322" s="235"/>
      <c r="N322" s="236"/>
      <c r="O322" s="236"/>
      <c r="P322" s="236"/>
      <c r="Q322" s="236"/>
      <c r="R322" s="236"/>
      <c r="S322" s="236"/>
      <c r="T322" s="237"/>
      <c r="U322" s="11"/>
      <c r="V322" s="11"/>
      <c r="W322" s="11"/>
      <c r="X322" s="11"/>
      <c r="Y322" s="11"/>
      <c r="Z322" s="11"/>
      <c r="AA322" s="11"/>
      <c r="AB322" s="11"/>
      <c r="AC322" s="11"/>
      <c r="AD322" s="11"/>
      <c r="AE322" s="11"/>
      <c r="AT322" s="238" t="s">
        <v>199</v>
      </c>
      <c r="AU322" s="238" t="s">
        <v>85</v>
      </c>
      <c r="AV322" s="11" t="s">
        <v>85</v>
      </c>
      <c r="AW322" s="11" t="s">
        <v>32</v>
      </c>
      <c r="AX322" s="11" t="s">
        <v>76</v>
      </c>
      <c r="AY322" s="238" t="s">
        <v>195</v>
      </c>
    </row>
    <row r="323" s="11" customFormat="1">
      <c r="A323" s="11"/>
      <c r="B323" s="228"/>
      <c r="C323" s="229"/>
      <c r="D323" s="213" t="s">
        <v>199</v>
      </c>
      <c r="E323" s="230" t="s">
        <v>1</v>
      </c>
      <c r="F323" s="231" t="s">
        <v>5192</v>
      </c>
      <c r="G323" s="229"/>
      <c r="H323" s="232">
        <v>-0.72599999999999998</v>
      </c>
      <c r="I323" s="233"/>
      <c r="J323" s="229"/>
      <c r="K323" s="229"/>
      <c r="L323" s="234"/>
      <c r="M323" s="235"/>
      <c r="N323" s="236"/>
      <c r="O323" s="236"/>
      <c r="P323" s="236"/>
      <c r="Q323" s="236"/>
      <c r="R323" s="236"/>
      <c r="S323" s="236"/>
      <c r="T323" s="237"/>
      <c r="U323" s="11"/>
      <c r="V323" s="11"/>
      <c r="W323" s="11"/>
      <c r="X323" s="11"/>
      <c r="Y323" s="11"/>
      <c r="Z323" s="11"/>
      <c r="AA323" s="11"/>
      <c r="AB323" s="11"/>
      <c r="AC323" s="11"/>
      <c r="AD323" s="11"/>
      <c r="AE323" s="11"/>
      <c r="AT323" s="238" t="s">
        <v>199</v>
      </c>
      <c r="AU323" s="238" t="s">
        <v>85</v>
      </c>
      <c r="AV323" s="11" t="s">
        <v>85</v>
      </c>
      <c r="AW323" s="11" t="s">
        <v>32</v>
      </c>
      <c r="AX323" s="11" t="s">
        <v>76</v>
      </c>
      <c r="AY323" s="238" t="s">
        <v>195</v>
      </c>
    </row>
    <row r="324" s="11" customFormat="1">
      <c r="A324" s="11"/>
      <c r="B324" s="228"/>
      <c r="C324" s="229"/>
      <c r="D324" s="213" t="s">
        <v>199</v>
      </c>
      <c r="E324" s="230" t="s">
        <v>1</v>
      </c>
      <c r="F324" s="231" t="s">
        <v>5193</v>
      </c>
      <c r="G324" s="229"/>
      <c r="H324" s="232">
        <v>-0.50900000000000001</v>
      </c>
      <c r="I324" s="233"/>
      <c r="J324" s="229"/>
      <c r="K324" s="229"/>
      <c r="L324" s="234"/>
      <c r="M324" s="235"/>
      <c r="N324" s="236"/>
      <c r="O324" s="236"/>
      <c r="P324" s="236"/>
      <c r="Q324" s="236"/>
      <c r="R324" s="236"/>
      <c r="S324" s="236"/>
      <c r="T324" s="237"/>
      <c r="U324" s="11"/>
      <c r="V324" s="11"/>
      <c r="W324" s="11"/>
      <c r="X324" s="11"/>
      <c r="Y324" s="11"/>
      <c r="Z324" s="11"/>
      <c r="AA324" s="11"/>
      <c r="AB324" s="11"/>
      <c r="AC324" s="11"/>
      <c r="AD324" s="11"/>
      <c r="AE324" s="11"/>
      <c r="AT324" s="238" t="s">
        <v>199</v>
      </c>
      <c r="AU324" s="238" t="s">
        <v>85</v>
      </c>
      <c r="AV324" s="11" t="s">
        <v>85</v>
      </c>
      <c r="AW324" s="11" t="s">
        <v>32</v>
      </c>
      <c r="AX324" s="11" t="s">
        <v>76</v>
      </c>
      <c r="AY324" s="238" t="s">
        <v>195</v>
      </c>
    </row>
    <row r="325" s="11" customFormat="1">
      <c r="A325" s="11"/>
      <c r="B325" s="228"/>
      <c r="C325" s="229"/>
      <c r="D325" s="213" t="s">
        <v>199</v>
      </c>
      <c r="E325" s="230" t="s">
        <v>1</v>
      </c>
      <c r="F325" s="231" t="s">
        <v>5198</v>
      </c>
      <c r="G325" s="229"/>
      <c r="H325" s="232">
        <v>-17.675000000000001</v>
      </c>
      <c r="I325" s="233"/>
      <c r="J325" s="229"/>
      <c r="K325" s="229"/>
      <c r="L325" s="234"/>
      <c r="M325" s="235"/>
      <c r="N325" s="236"/>
      <c r="O325" s="236"/>
      <c r="P325" s="236"/>
      <c r="Q325" s="236"/>
      <c r="R325" s="236"/>
      <c r="S325" s="236"/>
      <c r="T325" s="237"/>
      <c r="U325" s="11"/>
      <c r="V325" s="11"/>
      <c r="W325" s="11"/>
      <c r="X325" s="11"/>
      <c r="Y325" s="11"/>
      <c r="Z325" s="11"/>
      <c r="AA325" s="11"/>
      <c r="AB325" s="11"/>
      <c r="AC325" s="11"/>
      <c r="AD325" s="11"/>
      <c r="AE325" s="11"/>
      <c r="AT325" s="238" t="s">
        <v>199</v>
      </c>
      <c r="AU325" s="238" t="s">
        <v>85</v>
      </c>
      <c r="AV325" s="11" t="s">
        <v>85</v>
      </c>
      <c r="AW325" s="11" t="s">
        <v>32</v>
      </c>
      <c r="AX325" s="11" t="s">
        <v>76</v>
      </c>
      <c r="AY325" s="238" t="s">
        <v>195</v>
      </c>
    </row>
    <row r="326" s="16" customFormat="1">
      <c r="A326" s="16"/>
      <c r="B326" s="298"/>
      <c r="C326" s="299"/>
      <c r="D326" s="213" t="s">
        <v>199</v>
      </c>
      <c r="E326" s="300" t="s">
        <v>1</v>
      </c>
      <c r="F326" s="301" t="s">
        <v>1498</v>
      </c>
      <c r="G326" s="299"/>
      <c r="H326" s="302">
        <v>73.480000000000004</v>
      </c>
      <c r="I326" s="303"/>
      <c r="J326" s="299"/>
      <c r="K326" s="299"/>
      <c r="L326" s="304"/>
      <c r="M326" s="305"/>
      <c r="N326" s="306"/>
      <c r="O326" s="306"/>
      <c r="P326" s="306"/>
      <c r="Q326" s="306"/>
      <c r="R326" s="306"/>
      <c r="S326" s="306"/>
      <c r="T326" s="307"/>
      <c r="U326" s="16"/>
      <c r="V326" s="16"/>
      <c r="W326" s="16"/>
      <c r="X326" s="16"/>
      <c r="Y326" s="16"/>
      <c r="Z326" s="16"/>
      <c r="AA326" s="16"/>
      <c r="AB326" s="16"/>
      <c r="AC326" s="16"/>
      <c r="AD326" s="16"/>
      <c r="AE326" s="16"/>
      <c r="AT326" s="308" t="s">
        <v>199</v>
      </c>
      <c r="AU326" s="308" t="s">
        <v>85</v>
      </c>
      <c r="AV326" s="16" t="s">
        <v>229</v>
      </c>
      <c r="AW326" s="16" t="s">
        <v>32</v>
      </c>
      <c r="AX326" s="16" t="s">
        <v>76</v>
      </c>
      <c r="AY326" s="308" t="s">
        <v>195</v>
      </c>
    </row>
    <row r="327" s="15" customFormat="1">
      <c r="A327" s="15"/>
      <c r="B327" s="287"/>
      <c r="C327" s="288"/>
      <c r="D327" s="213" t="s">
        <v>199</v>
      </c>
      <c r="E327" s="289" t="s">
        <v>1</v>
      </c>
      <c r="F327" s="290" t="s">
        <v>1422</v>
      </c>
      <c r="G327" s="288"/>
      <c r="H327" s="291">
        <v>240.339</v>
      </c>
      <c r="I327" s="292"/>
      <c r="J327" s="288"/>
      <c r="K327" s="288"/>
      <c r="L327" s="293"/>
      <c r="M327" s="294"/>
      <c r="N327" s="295"/>
      <c r="O327" s="295"/>
      <c r="P327" s="295"/>
      <c r="Q327" s="295"/>
      <c r="R327" s="295"/>
      <c r="S327" s="295"/>
      <c r="T327" s="296"/>
      <c r="U327" s="15"/>
      <c r="V327" s="15"/>
      <c r="W327" s="15"/>
      <c r="X327" s="15"/>
      <c r="Y327" s="15"/>
      <c r="Z327" s="15"/>
      <c r="AA327" s="15"/>
      <c r="AB327" s="15"/>
      <c r="AC327" s="15"/>
      <c r="AD327" s="15"/>
      <c r="AE327" s="15"/>
      <c r="AT327" s="297" t="s">
        <v>199</v>
      </c>
      <c r="AU327" s="297" t="s">
        <v>85</v>
      </c>
      <c r="AV327" s="15" t="s">
        <v>234</v>
      </c>
      <c r="AW327" s="15" t="s">
        <v>32</v>
      </c>
      <c r="AX327" s="15" t="s">
        <v>83</v>
      </c>
      <c r="AY327" s="297" t="s">
        <v>195</v>
      </c>
    </row>
    <row r="328" s="10" customFormat="1">
      <c r="A328" s="10"/>
      <c r="B328" s="218"/>
      <c r="C328" s="219"/>
      <c r="D328" s="213" t="s">
        <v>199</v>
      </c>
      <c r="E328" s="220" t="s">
        <v>1</v>
      </c>
      <c r="F328" s="221" t="s">
        <v>5167</v>
      </c>
      <c r="G328" s="219"/>
      <c r="H328" s="220" t="s">
        <v>1</v>
      </c>
      <c r="I328" s="222"/>
      <c r="J328" s="219"/>
      <c r="K328" s="219"/>
      <c r="L328" s="223"/>
      <c r="M328" s="224"/>
      <c r="N328" s="225"/>
      <c r="O328" s="225"/>
      <c r="P328" s="225"/>
      <c r="Q328" s="225"/>
      <c r="R328" s="225"/>
      <c r="S328" s="225"/>
      <c r="T328" s="226"/>
      <c r="U328" s="10"/>
      <c r="V328" s="10"/>
      <c r="W328" s="10"/>
      <c r="X328" s="10"/>
      <c r="Y328" s="10"/>
      <c r="Z328" s="10"/>
      <c r="AA328" s="10"/>
      <c r="AB328" s="10"/>
      <c r="AC328" s="10"/>
      <c r="AD328" s="10"/>
      <c r="AE328" s="10"/>
      <c r="AT328" s="227" t="s">
        <v>199</v>
      </c>
      <c r="AU328" s="227" t="s">
        <v>85</v>
      </c>
      <c r="AV328" s="10" t="s">
        <v>83</v>
      </c>
      <c r="AW328" s="10" t="s">
        <v>32</v>
      </c>
      <c r="AX328" s="10" t="s">
        <v>76</v>
      </c>
      <c r="AY328" s="227" t="s">
        <v>195</v>
      </c>
    </row>
    <row r="329" s="10" customFormat="1">
      <c r="A329" s="10"/>
      <c r="B329" s="218"/>
      <c r="C329" s="219"/>
      <c r="D329" s="213" t="s">
        <v>199</v>
      </c>
      <c r="E329" s="220" t="s">
        <v>1</v>
      </c>
      <c r="F329" s="221" t="s">
        <v>5199</v>
      </c>
      <c r="G329" s="219"/>
      <c r="H329" s="220" t="s">
        <v>1</v>
      </c>
      <c r="I329" s="222"/>
      <c r="J329" s="219"/>
      <c r="K329" s="219"/>
      <c r="L329" s="223"/>
      <c r="M329" s="224"/>
      <c r="N329" s="225"/>
      <c r="O329" s="225"/>
      <c r="P329" s="225"/>
      <c r="Q329" s="225"/>
      <c r="R329" s="225"/>
      <c r="S329" s="225"/>
      <c r="T329" s="226"/>
      <c r="U329" s="10"/>
      <c r="V329" s="10"/>
      <c r="W329" s="10"/>
      <c r="X329" s="10"/>
      <c r="Y329" s="10"/>
      <c r="Z329" s="10"/>
      <c r="AA329" s="10"/>
      <c r="AB329" s="10"/>
      <c r="AC329" s="10"/>
      <c r="AD329" s="10"/>
      <c r="AE329" s="10"/>
      <c r="AT329" s="227" t="s">
        <v>199</v>
      </c>
      <c r="AU329" s="227" t="s">
        <v>85</v>
      </c>
      <c r="AV329" s="10" t="s">
        <v>83</v>
      </c>
      <c r="AW329" s="10" t="s">
        <v>32</v>
      </c>
      <c r="AX329" s="10" t="s">
        <v>76</v>
      </c>
      <c r="AY329" s="227" t="s">
        <v>195</v>
      </c>
    </row>
    <row r="330" s="10" customFormat="1">
      <c r="A330" s="10"/>
      <c r="B330" s="218"/>
      <c r="C330" s="219"/>
      <c r="D330" s="213" t="s">
        <v>199</v>
      </c>
      <c r="E330" s="220" t="s">
        <v>1</v>
      </c>
      <c r="F330" s="221" t="s">
        <v>5168</v>
      </c>
      <c r="G330" s="219"/>
      <c r="H330" s="220" t="s">
        <v>1</v>
      </c>
      <c r="I330" s="222"/>
      <c r="J330" s="219"/>
      <c r="K330" s="219"/>
      <c r="L330" s="223"/>
      <c r="M330" s="224"/>
      <c r="N330" s="225"/>
      <c r="O330" s="225"/>
      <c r="P330" s="225"/>
      <c r="Q330" s="225"/>
      <c r="R330" s="225"/>
      <c r="S330" s="225"/>
      <c r="T330" s="226"/>
      <c r="U330" s="10"/>
      <c r="V330" s="10"/>
      <c r="W330" s="10"/>
      <c r="X330" s="10"/>
      <c r="Y330" s="10"/>
      <c r="Z330" s="10"/>
      <c r="AA330" s="10"/>
      <c r="AB330" s="10"/>
      <c r="AC330" s="10"/>
      <c r="AD330" s="10"/>
      <c r="AE330" s="10"/>
      <c r="AT330" s="227" t="s">
        <v>199</v>
      </c>
      <c r="AU330" s="227" t="s">
        <v>85</v>
      </c>
      <c r="AV330" s="10" t="s">
        <v>83</v>
      </c>
      <c r="AW330" s="10" t="s">
        <v>32</v>
      </c>
      <c r="AX330" s="10" t="s">
        <v>76</v>
      </c>
      <c r="AY330" s="227" t="s">
        <v>195</v>
      </c>
    </row>
    <row r="331" s="10" customFormat="1">
      <c r="A331" s="10"/>
      <c r="B331" s="218"/>
      <c r="C331" s="219"/>
      <c r="D331" s="213" t="s">
        <v>199</v>
      </c>
      <c r="E331" s="220" t="s">
        <v>1</v>
      </c>
      <c r="F331" s="221" t="s">
        <v>5200</v>
      </c>
      <c r="G331" s="219"/>
      <c r="H331" s="220" t="s">
        <v>1</v>
      </c>
      <c r="I331" s="222"/>
      <c r="J331" s="219"/>
      <c r="K331" s="219"/>
      <c r="L331" s="223"/>
      <c r="M331" s="224"/>
      <c r="N331" s="225"/>
      <c r="O331" s="225"/>
      <c r="P331" s="225"/>
      <c r="Q331" s="225"/>
      <c r="R331" s="225"/>
      <c r="S331" s="225"/>
      <c r="T331" s="226"/>
      <c r="U331" s="10"/>
      <c r="V331" s="10"/>
      <c r="W331" s="10"/>
      <c r="X331" s="10"/>
      <c r="Y331" s="10"/>
      <c r="Z331" s="10"/>
      <c r="AA331" s="10"/>
      <c r="AB331" s="10"/>
      <c r="AC331" s="10"/>
      <c r="AD331" s="10"/>
      <c r="AE331" s="10"/>
      <c r="AT331" s="227" t="s">
        <v>199</v>
      </c>
      <c r="AU331" s="227" t="s">
        <v>85</v>
      </c>
      <c r="AV331" s="10" t="s">
        <v>83</v>
      </c>
      <c r="AW331" s="10" t="s">
        <v>32</v>
      </c>
      <c r="AX331" s="10" t="s">
        <v>76</v>
      </c>
      <c r="AY331" s="227" t="s">
        <v>195</v>
      </c>
    </row>
    <row r="332" s="10" customFormat="1">
      <c r="A332" s="10"/>
      <c r="B332" s="218"/>
      <c r="C332" s="219"/>
      <c r="D332" s="213" t="s">
        <v>199</v>
      </c>
      <c r="E332" s="220" t="s">
        <v>1</v>
      </c>
      <c r="F332" s="221" t="s">
        <v>5169</v>
      </c>
      <c r="G332" s="219"/>
      <c r="H332" s="220" t="s">
        <v>1</v>
      </c>
      <c r="I332" s="222"/>
      <c r="J332" s="219"/>
      <c r="K332" s="219"/>
      <c r="L332" s="223"/>
      <c r="M332" s="224"/>
      <c r="N332" s="225"/>
      <c r="O332" s="225"/>
      <c r="P332" s="225"/>
      <c r="Q332" s="225"/>
      <c r="R332" s="225"/>
      <c r="S332" s="225"/>
      <c r="T332" s="226"/>
      <c r="U332" s="10"/>
      <c r="V332" s="10"/>
      <c r="W332" s="10"/>
      <c r="X332" s="10"/>
      <c r="Y332" s="10"/>
      <c r="Z332" s="10"/>
      <c r="AA332" s="10"/>
      <c r="AB332" s="10"/>
      <c r="AC332" s="10"/>
      <c r="AD332" s="10"/>
      <c r="AE332" s="10"/>
      <c r="AT332" s="227" t="s">
        <v>199</v>
      </c>
      <c r="AU332" s="227" t="s">
        <v>85</v>
      </c>
      <c r="AV332" s="10" t="s">
        <v>83</v>
      </c>
      <c r="AW332" s="10" t="s">
        <v>32</v>
      </c>
      <c r="AX332" s="10" t="s">
        <v>76</v>
      </c>
      <c r="AY332" s="227" t="s">
        <v>195</v>
      </c>
    </row>
    <row r="333" s="10" customFormat="1">
      <c r="A333" s="10"/>
      <c r="B333" s="218"/>
      <c r="C333" s="219"/>
      <c r="D333" s="213" t="s">
        <v>199</v>
      </c>
      <c r="E333" s="220" t="s">
        <v>1</v>
      </c>
      <c r="F333" s="221" t="s">
        <v>5201</v>
      </c>
      <c r="G333" s="219"/>
      <c r="H333" s="220" t="s">
        <v>1</v>
      </c>
      <c r="I333" s="222"/>
      <c r="J333" s="219"/>
      <c r="K333" s="219"/>
      <c r="L333" s="223"/>
      <c r="M333" s="224"/>
      <c r="N333" s="225"/>
      <c r="O333" s="225"/>
      <c r="P333" s="225"/>
      <c r="Q333" s="225"/>
      <c r="R333" s="225"/>
      <c r="S333" s="225"/>
      <c r="T333" s="226"/>
      <c r="U333" s="10"/>
      <c r="V333" s="10"/>
      <c r="W333" s="10"/>
      <c r="X333" s="10"/>
      <c r="Y333" s="10"/>
      <c r="Z333" s="10"/>
      <c r="AA333" s="10"/>
      <c r="AB333" s="10"/>
      <c r="AC333" s="10"/>
      <c r="AD333" s="10"/>
      <c r="AE333" s="10"/>
      <c r="AT333" s="227" t="s">
        <v>199</v>
      </c>
      <c r="AU333" s="227" t="s">
        <v>85</v>
      </c>
      <c r="AV333" s="10" t="s">
        <v>83</v>
      </c>
      <c r="AW333" s="10" t="s">
        <v>32</v>
      </c>
      <c r="AX333" s="10" t="s">
        <v>76</v>
      </c>
      <c r="AY333" s="227" t="s">
        <v>195</v>
      </c>
    </row>
    <row r="334" s="2" customFormat="1" ht="16.5" customHeight="1">
      <c r="A334" s="39"/>
      <c r="B334" s="40"/>
      <c r="C334" s="262" t="s">
        <v>361</v>
      </c>
      <c r="D334" s="262" t="s">
        <v>224</v>
      </c>
      <c r="E334" s="263" t="s">
        <v>4635</v>
      </c>
      <c r="F334" s="264" t="s">
        <v>4636</v>
      </c>
      <c r="G334" s="265" t="s">
        <v>1628</v>
      </c>
      <c r="H334" s="266">
        <v>361.44900000000001</v>
      </c>
      <c r="I334" s="267"/>
      <c r="J334" s="268">
        <f>ROUND(I334*H334,2)</f>
        <v>0</v>
      </c>
      <c r="K334" s="264" t="s">
        <v>1412</v>
      </c>
      <c r="L334" s="269"/>
      <c r="M334" s="270" t="s">
        <v>1</v>
      </c>
      <c r="N334" s="271" t="s">
        <v>41</v>
      </c>
      <c r="O334" s="92"/>
      <c r="P334" s="209">
        <f>O334*H334</f>
        <v>0</v>
      </c>
      <c r="Q334" s="209">
        <v>0</v>
      </c>
      <c r="R334" s="209">
        <f>Q334*H334</f>
        <v>0</v>
      </c>
      <c r="S334" s="209">
        <v>0</v>
      </c>
      <c r="T334" s="210">
        <f>S334*H334</f>
        <v>0</v>
      </c>
      <c r="U334" s="39"/>
      <c r="V334" s="39"/>
      <c r="W334" s="39"/>
      <c r="X334" s="39"/>
      <c r="Y334" s="39"/>
      <c r="Z334" s="39"/>
      <c r="AA334" s="39"/>
      <c r="AB334" s="39"/>
      <c r="AC334" s="39"/>
      <c r="AD334" s="39"/>
      <c r="AE334" s="39"/>
      <c r="AR334" s="211" t="s">
        <v>253</v>
      </c>
      <c r="AT334" s="211" t="s">
        <v>224</v>
      </c>
      <c r="AU334" s="211" t="s">
        <v>85</v>
      </c>
      <c r="AY334" s="18" t="s">
        <v>195</v>
      </c>
      <c r="BE334" s="212">
        <f>IF(N334="základní",J334,0)</f>
        <v>0</v>
      </c>
      <c r="BF334" s="212">
        <f>IF(N334="snížená",J334,0)</f>
        <v>0</v>
      </c>
      <c r="BG334" s="212">
        <f>IF(N334="zákl. přenesená",J334,0)</f>
        <v>0</v>
      </c>
      <c r="BH334" s="212">
        <f>IF(N334="sníž. přenesená",J334,0)</f>
        <v>0</v>
      </c>
      <c r="BI334" s="212">
        <f>IF(N334="nulová",J334,0)</f>
        <v>0</v>
      </c>
      <c r="BJ334" s="18" t="s">
        <v>83</v>
      </c>
      <c r="BK334" s="212">
        <f>ROUND(I334*H334,2)</f>
        <v>0</v>
      </c>
      <c r="BL334" s="18" t="s">
        <v>234</v>
      </c>
      <c r="BM334" s="211" t="s">
        <v>5202</v>
      </c>
    </row>
    <row r="335" s="10" customFormat="1">
      <c r="A335" s="10"/>
      <c r="B335" s="218"/>
      <c r="C335" s="219"/>
      <c r="D335" s="213" t="s">
        <v>199</v>
      </c>
      <c r="E335" s="220" t="s">
        <v>1</v>
      </c>
      <c r="F335" s="221" t="s">
        <v>5095</v>
      </c>
      <c r="G335" s="219"/>
      <c r="H335" s="220" t="s">
        <v>1</v>
      </c>
      <c r="I335" s="222"/>
      <c r="J335" s="219"/>
      <c r="K335" s="219"/>
      <c r="L335" s="223"/>
      <c r="M335" s="224"/>
      <c r="N335" s="225"/>
      <c r="O335" s="225"/>
      <c r="P335" s="225"/>
      <c r="Q335" s="225"/>
      <c r="R335" s="225"/>
      <c r="S335" s="225"/>
      <c r="T335" s="226"/>
      <c r="U335" s="10"/>
      <c r="V335" s="10"/>
      <c r="W335" s="10"/>
      <c r="X335" s="10"/>
      <c r="Y335" s="10"/>
      <c r="Z335" s="10"/>
      <c r="AA335" s="10"/>
      <c r="AB335" s="10"/>
      <c r="AC335" s="10"/>
      <c r="AD335" s="10"/>
      <c r="AE335" s="10"/>
      <c r="AT335" s="227" t="s">
        <v>199</v>
      </c>
      <c r="AU335" s="227" t="s">
        <v>85</v>
      </c>
      <c r="AV335" s="10" t="s">
        <v>83</v>
      </c>
      <c r="AW335" s="10" t="s">
        <v>32</v>
      </c>
      <c r="AX335" s="10" t="s">
        <v>76</v>
      </c>
      <c r="AY335" s="227" t="s">
        <v>195</v>
      </c>
    </row>
    <row r="336" s="11" customFormat="1">
      <c r="A336" s="11"/>
      <c r="B336" s="228"/>
      <c r="C336" s="229"/>
      <c r="D336" s="213" t="s">
        <v>199</v>
      </c>
      <c r="E336" s="230" t="s">
        <v>1</v>
      </c>
      <c r="F336" s="231" t="s">
        <v>5203</v>
      </c>
      <c r="G336" s="229"/>
      <c r="H336" s="232">
        <v>97.370000000000005</v>
      </c>
      <c r="I336" s="233"/>
      <c r="J336" s="229"/>
      <c r="K336" s="229"/>
      <c r="L336" s="234"/>
      <c r="M336" s="235"/>
      <c r="N336" s="236"/>
      <c r="O336" s="236"/>
      <c r="P336" s="236"/>
      <c r="Q336" s="236"/>
      <c r="R336" s="236"/>
      <c r="S336" s="236"/>
      <c r="T336" s="237"/>
      <c r="U336" s="11"/>
      <c r="V336" s="11"/>
      <c r="W336" s="11"/>
      <c r="X336" s="11"/>
      <c r="Y336" s="11"/>
      <c r="Z336" s="11"/>
      <c r="AA336" s="11"/>
      <c r="AB336" s="11"/>
      <c r="AC336" s="11"/>
      <c r="AD336" s="11"/>
      <c r="AE336" s="11"/>
      <c r="AT336" s="238" t="s">
        <v>199</v>
      </c>
      <c r="AU336" s="238" t="s">
        <v>85</v>
      </c>
      <c r="AV336" s="11" t="s">
        <v>85</v>
      </c>
      <c r="AW336" s="11" t="s">
        <v>32</v>
      </c>
      <c r="AX336" s="11" t="s">
        <v>76</v>
      </c>
      <c r="AY336" s="238" t="s">
        <v>195</v>
      </c>
    </row>
    <row r="337" s="10" customFormat="1">
      <c r="A337" s="10"/>
      <c r="B337" s="218"/>
      <c r="C337" s="219"/>
      <c r="D337" s="213" t="s">
        <v>199</v>
      </c>
      <c r="E337" s="220" t="s">
        <v>1</v>
      </c>
      <c r="F337" s="221" t="s">
        <v>5096</v>
      </c>
      <c r="G337" s="219"/>
      <c r="H337" s="220" t="s">
        <v>1</v>
      </c>
      <c r="I337" s="222"/>
      <c r="J337" s="219"/>
      <c r="K337" s="219"/>
      <c r="L337" s="223"/>
      <c r="M337" s="224"/>
      <c r="N337" s="225"/>
      <c r="O337" s="225"/>
      <c r="P337" s="225"/>
      <c r="Q337" s="225"/>
      <c r="R337" s="225"/>
      <c r="S337" s="225"/>
      <c r="T337" s="226"/>
      <c r="U337" s="10"/>
      <c r="V337" s="10"/>
      <c r="W337" s="10"/>
      <c r="X337" s="10"/>
      <c r="Y337" s="10"/>
      <c r="Z337" s="10"/>
      <c r="AA337" s="10"/>
      <c r="AB337" s="10"/>
      <c r="AC337" s="10"/>
      <c r="AD337" s="10"/>
      <c r="AE337" s="10"/>
      <c r="AT337" s="227" t="s">
        <v>199</v>
      </c>
      <c r="AU337" s="227" t="s">
        <v>85</v>
      </c>
      <c r="AV337" s="10" t="s">
        <v>83</v>
      </c>
      <c r="AW337" s="10" t="s">
        <v>32</v>
      </c>
      <c r="AX337" s="10" t="s">
        <v>76</v>
      </c>
      <c r="AY337" s="227" t="s">
        <v>195</v>
      </c>
    </row>
    <row r="338" s="11" customFormat="1">
      <c r="A338" s="11"/>
      <c r="B338" s="228"/>
      <c r="C338" s="229"/>
      <c r="D338" s="213" t="s">
        <v>199</v>
      </c>
      <c r="E338" s="230" t="s">
        <v>1</v>
      </c>
      <c r="F338" s="231" t="s">
        <v>5204</v>
      </c>
      <c r="G338" s="229"/>
      <c r="H338" s="232">
        <v>163.31200000000001</v>
      </c>
      <c r="I338" s="233"/>
      <c r="J338" s="229"/>
      <c r="K338" s="229"/>
      <c r="L338" s="234"/>
      <c r="M338" s="235"/>
      <c r="N338" s="236"/>
      <c r="O338" s="236"/>
      <c r="P338" s="236"/>
      <c r="Q338" s="236"/>
      <c r="R338" s="236"/>
      <c r="S338" s="236"/>
      <c r="T338" s="237"/>
      <c r="U338" s="11"/>
      <c r="V338" s="11"/>
      <c r="W338" s="11"/>
      <c r="X338" s="11"/>
      <c r="Y338" s="11"/>
      <c r="Z338" s="11"/>
      <c r="AA338" s="11"/>
      <c r="AB338" s="11"/>
      <c r="AC338" s="11"/>
      <c r="AD338" s="11"/>
      <c r="AE338" s="11"/>
      <c r="AT338" s="238" t="s">
        <v>199</v>
      </c>
      <c r="AU338" s="238" t="s">
        <v>85</v>
      </c>
      <c r="AV338" s="11" t="s">
        <v>85</v>
      </c>
      <c r="AW338" s="11" t="s">
        <v>32</v>
      </c>
      <c r="AX338" s="11" t="s">
        <v>76</v>
      </c>
      <c r="AY338" s="238" t="s">
        <v>195</v>
      </c>
    </row>
    <row r="339" s="10" customFormat="1">
      <c r="A339" s="10"/>
      <c r="B339" s="218"/>
      <c r="C339" s="219"/>
      <c r="D339" s="213" t="s">
        <v>199</v>
      </c>
      <c r="E339" s="220" t="s">
        <v>1</v>
      </c>
      <c r="F339" s="221" t="s">
        <v>5097</v>
      </c>
      <c r="G339" s="219"/>
      <c r="H339" s="220" t="s">
        <v>1</v>
      </c>
      <c r="I339" s="222"/>
      <c r="J339" s="219"/>
      <c r="K339" s="219"/>
      <c r="L339" s="223"/>
      <c r="M339" s="224"/>
      <c r="N339" s="225"/>
      <c r="O339" s="225"/>
      <c r="P339" s="225"/>
      <c r="Q339" s="225"/>
      <c r="R339" s="225"/>
      <c r="S339" s="225"/>
      <c r="T339" s="226"/>
      <c r="U339" s="10"/>
      <c r="V339" s="10"/>
      <c r="W339" s="10"/>
      <c r="X339" s="10"/>
      <c r="Y339" s="10"/>
      <c r="Z339" s="10"/>
      <c r="AA339" s="10"/>
      <c r="AB339" s="10"/>
      <c r="AC339" s="10"/>
      <c r="AD339" s="10"/>
      <c r="AE339" s="10"/>
      <c r="AT339" s="227" t="s">
        <v>199</v>
      </c>
      <c r="AU339" s="227" t="s">
        <v>85</v>
      </c>
      <c r="AV339" s="10" t="s">
        <v>83</v>
      </c>
      <c r="AW339" s="10" t="s">
        <v>32</v>
      </c>
      <c r="AX339" s="10" t="s">
        <v>76</v>
      </c>
      <c r="AY339" s="227" t="s">
        <v>195</v>
      </c>
    </row>
    <row r="340" s="11" customFormat="1">
      <c r="A340" s="11"/>
      <c r="B340" s="228"/>
      <c r="C340" s="229"/>
      <c r="D340" s="213" t="s">
        <v>199</v>
      </c>
      <c r="E340" s="230" t="s">
        <v>1</v>
      </c>
      <c r="F340" s="231" t="s">
        <v>5205</v>
      </c>
      <c r="G340" s="229"/>
      <c r="H340" s="232">
        <v>100.767</v>
      </c>
      <c r="I340" s="233"/>
      <c r="J340" s="229"/>
      <c r="K340" s="229"/>
      <c r="L340" s="234"/>
      <c r="M340" s="235"/>
      <c r="N340" s="236"/>
      <c r="O340" s="236"/>
      <c r="P340" s="236"/>
      <c r="Q340" s="236"/>
      <c r="R340" s="236"/>
      <c r="S340" s="236"/>
      <c r="T340" s="237"/>
      <c r="U340" s="11"/>
      <c r="V340" s="11"/>
      <c r="W340" s="11"/>
      <c r="X340" s="11"/>
      <c r="Y340" s="11"/>
      <c r="Z340" s="11"/>
      <c r="AA340" s="11"/>
      <c r="AB340" s="11"/>
      <c r="AC340" s="11"/>
      <c r="AD340" s="11"/>
      <c r="AE340" s="11"/>
      <c r="AT340" s="238" t="s">
        <v>199</v>
      </c>
      <c r="AU340" s="238" t="s">
        <v>85</v>
      </c>
      <c r="AV340" s="11" t="s">
        <v>85</v>
      </c>
      <c r="AW340" s="11" t="s">
        <v>32</v>
      </c>
      <c r="AX340" s="11" t="s">
        <v>76</v>
      </c>
      <c r="AY340" s="238" t="s">
        <v>195</v>
      </c>
    </row>
    <row r="341" s="15" customFormat="1">
      <c r="A341" s="15"/>
      <c r="B341" s="287"/>
      <c r="C341" s="288"/>
      <c r="D341" s="213" t="s">
        <v>199</v>
      </c>
      <c r="E341" s="289" t="s">
        <v>1</v>
      </c>
      <c r="F341" s="290" t="s">
        <v>1422</v>
      </c>
      <c r="G341" s="288"/>
      <c r="H341" s="291">
        <v>361.44900000000001</v>
      </c>
      <c r="I341" s="292"/>
      <c r="J341" s="288"/>
      <c r="K341" s="288"/>
      <c r="L341" s="293"/>
      <c r="M341" s="294"/>
      <c r="N341" s="295"/>
      <c r="O341" s="295"/>
      <c r="P341" s="295"/>
      <c r="Q341" s="295"/>
      <c r="R341" s="295"/>
      <c r="S341" s="295"/>
      <c r="T341" s="296"/>
      <c r="U341" s="15"/>
      <c r="V341" s="15"/>
      <c r="W341" s="15"/>
      <c r="X341" s="15"/>
      <c r="Y341" s="15"/>
      <c r="Z341" s="15"/>
      <c r="AA341" s="15"/>
      <c r="AB341" s="15"/>
      <c r="AC341" s="15"/>
      <c r="AD341" s="15"/>
      <c r="AE341" s="15"/>
      <c r="AT341" s="297" t="s">
        <v>199</v>
      </c>
      <c r="AU341" s="297" t="s">
        <v>85</v>
      </c>
      <c r="AV341" s="15" t="s">
        <v>234</v>
      </c>
      <c r="AW341" s="15" t="s">
        <v>32</v>
      </c>
      <c r="AX341" s="15" t="s">
        <v>83</v>
      </c>
      <c r="AY341" s="297" t="s">
        <v>195</v>
      </c>
    </row>
    <row r="342" s="2" customFormat="1" ht="24.15" customHeight="1">
      <c r="A342" s="39"/>
      <c r="B342" s="40"/>
      <c r="C342" s="200" t="s">
        <v>365</v>
      </c>
      <c r="D342" s="200" t="s">
        <v>191</v>
      </c>
      <c r="E342" s="201" t="s">
        <v>1705</v>
      </c>
      <c r="F342" s="202" t="s">
        <v>1706</v>
      </c>
      <c r="G342" s="203" t="s">
        <v>1411</v>
      </c>
      <c r="H342" s="204">
        <v>46.079999999999998</v>
      </c>
      <c r="I342" s="205"/>
      <c r="J342" s="206">
        <f>ROUND(I342*H342,2)</f>
        <v>0</v>
      </c>
      <c r="K342" s="202" t="s">
        <v>1412</v>
      </c>
      <c r="L342" s="45"/>
      <c r="M342" s="207" t="s">
        <v>1</v>
      </c>
      <c r="N342" s="208" t="s">
        <v>41</v>
      </c>
      <c r="O342" s="92"/>
      <c r="P342" s="209">
        <f>O342*H342</f>
        <v>0</v>
      </c>
      <c r="Q342" s="209">
        <v>0</v>
      </c>
      <c r="R342" s="209">
        <f>Q342*H342</f>
        <v>0</v>
      </c>
      <c r="S342" s="209">
        <v>0</v>
      </c>
      <c r="T342" s="210">
        <f>S342*H342</f>
        <v>0</v>
      </c>
      <c r="U342" s="39"/>
      <c r="V342" s="39"/>
      <c r="W342" s="39"/>
      <c r="X342" s="39"/>
      <c r="Y342" s="39"/>
      <c r="Z342" s="39"/>
      <c r="AA342" s="39"/>
      <c r="AB342" s="39"/>
      <c r="AC342" s="39"/>
      <c r="AD342" s="39"/>
      <c r="AE342" s="39"/>
      <c r="AR342" s="211" t="s">
        <v>234</v>
      </c>
      <c r="AT342" s="211" t="s">
        <v>191</v>
      </c>
      <c r="AU342" s="211" t="s">
        <v>85</v>
      </c>
      <c r="AY342" s="18" t="s">
        <v>195</v>
      </c>
      <c r="BE342" s="212">
        <f>IF(N342="základní",J342,0)</f>
        <v>0</v>
      </c>
      <c r="BF342" s="212">
        <f>IF(N342="snížená",J342,0)</f>
        <v>0</v>
      </c>
      <c r="BG342" s="212">
        <f>IF(N342="zákl. přenesená",J342,0)</f>
        <v>0</v>
      </c>
      <c r="BH342" s="212">
        <f>IF(N342="sníž. přenesená",J342,0)</f>
        <v>0</v>
      </c>
      <c r="BI342" s="212">
        <f>IF(N342="nulová",J342,0)</f>
        <v>0</v>
      </c>
      <c r="BJ342" s="18" t="s">
        <v>83</v>
      </c>
      <c r="BK342" s="212">
        <f>ROUND(I342*H342,2)</f>
        <v>0</v>
      </c>
      <c r="BL342" s="18" t="s">
        <v>234</v>
      </c>
      <c r="BM342" s="211" t="s">
        <v>5206</v>
      </c>
    </row>
    <row r="343" s="10" customFormat="1">
      <c r="A343" s="10"/>
      <c r="B343" s="218"/>
      <c r="C343" s="219"/>
      <c r="D343" s="213" t="s">
        <v>199</v>
      </c>
      <c r="E343" s="220" t="s">
        <v>1</v>
      </c>
      <c r="F343" s="221" t="s">
        <v>4737</v>
      </c>
      <c r="G343" s="219"/>
      <c r="H343" s="220" t="s">
        <v>1</v>
      </c>
      <c r="I343" s="222"/>
      <c r="J343" s="219"/>
      <c r="K343" s="219"/>
      <c r="L343" s="223"/>
      <c r="M343" s="224"/>
      <c r="N343" s="225"/>
      <c r="O343" s="225"/>
      <c r="P343" s="225"/>
      <c r="Q343" s="225"/>
      <c r="R343" s="225"/>
      <c r="S343" s="225"/>
      <c r="T343" s="226"/>
      <c r="U343" s="10"/>
      <c r="V343" s="10"/>
      <c r="W343" s="10"/>
      <c r="X343" s="10"/>
      <c r="Y343" s="10"/>
      <c r="Z343" s="10"/>
      <c r="AA343" s="10"/>
      <c r="AB343" s="10"/>
      <c r="AC343" s="10"/>
      <c r="AD343" s="10"/>
      <c r="AE343" s="10"/>
      <c r="AT343" s="227" t="s">
        <v>199</v>
      </c>
      <c r="AU343" s="227" t="s">
        <v>85</v>
      </c>
      <c r="AV343" s="10" t="s">
        <v>83</v>
      </c>
      <c r="AW343" s="10" t="s">
        <v>32</v>
      </c>
      <c r="AX343" s="10" t="s">
        <v>76</v>
      </c>
      <c r="AY343" s="227" t="s">
        <v>195</v>
      </c>
    </row>
    <row r="344" s="10" customFormat="1">
      <c r="A344" s="10"/>
      <c r="B344" s="218"/>
      <c r="C344" s="219"/>
      <c r="D344" s="213" t="s">
        <v>199</v>
      </c>
      <c r="E344" s="220" t="s">
        <v>1</v>
      </c>
      <c r="F344" s="221" t="s">
        <v>5095</v>
      </c>
      <c r="G344" s="219"/>
      <c r="H344" s="220" t="s">
        <v>1</v>
      </c>
      <c r="I344" s="222"/>
      <c r="J344" s="219"/>
      <c r="K344" s="219"/>
      <c r="L344" s="223"/>
      <c r="M344" s="224"/>
      <c r="N344" s="225"/>
      <c r="O344" s="225"/>
      <c r="P344" s="225"/>
      <c r="Q344" s="225"/>
      <c r="R344" s="225"/>
      <c r="S344" s="225"/>
      <c r="T344" s="226"/>
      <c r="U344" s="10"/>
      <c r="V344" s="10"/>
      <c r="W344" s="10"/>
      <c r="X344" s="10"/>
      <c r="Y344" s="10"/>
      <c r="Z344" s="10"/>
      <c r="AA344" s="10"/>
      <c r="AB344" s="10"/>
      <c r="AC344" s="10"/>
      <c r="AD344" s="10"/>
      <c r="AE344" s="10"/>
      <c r="AT344" s="227" t="s">
        <v>199</v>
      </c>
      <c r="AU344" s="227" t="s">
        <v>85</v>
      </c>
      <c r="AV344" s="10" t="s">
        <v>83</v>
      </c>
      <c r="AW344" s="10" t="s">
        <v>32</v>
      </c>
      <c r="AX344" s="10" t="s">
        <v>76</v>
      </c>
      <c r="AY344" s="227" t="s">
        <v>195</v>
      </c>
    </row>
    <row r="345" s="11" customFormat="1">
      <c r="A345" s="11"/>
      <c r="B345" s="228"/>
      <c r="C345" s="229"/>
      <c r="D345" s="213" t="s">
        <v>199</v>
      </c>
      <c r="E345" s="230" t="s">
        <v>1</v>
      </c>
      <c r="F345" s="231" t="s">
        <v>5100</v>
      </c>
      <c r="G345" s="229"/>
      <c r="H345" s="232">
        <v>23.039999999999999</v>
      </c>
      <c r="I345" s="233"/>
      <c r="J345" s="229"/>
      <c r="K345" s="229"/>
      <c r="L345" s="234"/>
      <c r="M345" s="235"/>
      <c r="N345" s="236"/>
      <c r="O345" s="236"/>
      <c r="P345" s="236"/>
      <c r="Q345" s="236"/>
      <c r="R345" s="236"/>
      <c r="S345" s="236"/>
      <c r="T345" s="237"/>
      <c r="U345" s="11"/>
      <c r="V345" s="11"/>
      <c r="W345" s="11"/>
      <c r="X345" s="11"/>
      <c r="Y345" s="11"/>
      <c r="Z345" s="11"/>
      <c r="AA345" s="11"/>
      <c r="AB345" s="11"/>
      <c r="AC345" s="11"/>
      <c r="AD345" s="11"/>
      <c r="AE345" s="11"/>
      <c r="AT345" s="238" t="s">
        <v>199</v>
      </c>
      <c r="AU345" s="238" t="s">
        <v>85</v>
      </c>
      <c r="AV345" s="11" t="s">
        <v>85</v>
      </c>
      <c r="AW345" s="11" t="s">
        <v>32</v>
      </c>
      <c r="AX345" s="11" t="s">
        <v>76</v>
      </c>
      <c r="AY345" s="238" t="s">
        <v>195</v>
      </c>
    </row>
    <row r="346" s="10" customFormat="1">
      <c r="A346" s="10"/>
      <c r="B346" s="218"/>
      <c r="C346" s="219"/>
      <c r="D346" s="213" t="s">
        <v>199</v>
      </c>
      <c r="E346" s="220" t="s">
        <v>1</v>
      </c>
      <c r="F346" s="221" t="s">
        <v>5097</v>
      </c>
      <c r="G346" s="219"/>
      <c r="H346" s="220" t="s">
        <v>1</v>
      </c>
      <c r="I346" s="222"/>
      <c r="J346" s="219"/>
      <c r="K346" s="219"/>
      <c r="L346" s="223"/>
      <c r="M346" s="224"/>
      <c r="N346" s="225"/>
      <c r="O346" s="225"/>
      <c r="P346" s="225"/>
      <c r="Q346" s="225"/>
      <c r="R346" s="225"/>
      <c r="S346" s="225"/>
      <c r="T346" s="226"/>
      <c r="U346" s="10"/>
      <c r="V346" s="10"/>
      <c r="W346" s="10"/>
      <c r="X346" s="10"/>
      <c r="Y346" s="10"/>
      <c r="Z346" s="10"/>
      <c r="AA346" s="10"/>
      <c r="AB346" s="10"/>
      <c r="AC346" s="10"/>
      <c r="AD346" s="10"/>
      <c r="AE346" s="10"/>
      <c r="AT346" s="227" t="s">
        <v>199</v>
      </c>
      <c r="AU346" s="227" t="s">
        <v>85</v>
      </c>
      <c r="AV346" s="10" t="s">
        <v>83</v>
      </c>
      <c r="AW346" s="10" t="s">
        <v>32</v>
      </c>
      <c r="AX346" s="10" t="s">
        <v>76</v>
      </c>
      <c r="AY346" s="227" t="s">
        <v>195</v>
      </c>
    </row>
    <row r="347" s="11" customFormat="1">
      <c r="A347" s="11"/>
      <c r="B347" s="228"/>
      <c r="C347" s="229"/>
      <c r="D347" s="213" t="s">
        <v>199</v>
      </c>
      <c r="E347" s="230" t="s">
        <v>1</v>
      </c>
      <c r="F347" s="231" t="s">
        <v>5100</v>
      </c>
      <c r="G347" s="229"/>
      <c r="H347" s="232">
        <v>23.039999999999999</v>
      </c>
      <c r="I347" s="233"/>
      <c r="J347" s="229"/>
      <c r="K347" s="229"/>
      <c r="L347" s="234"/>
      <c r="M347" s="235"/>
      <c r="N347" s="236"/>
      <c r="O347" s="236"/>
      <c r="P347" s="236"/>
      <c r="Q347" s="236"/>
      <c r="R347" s="236"/>
      <c r="S347" s="236"/>
      <c r="T347" s="237"/>
      <c r="U347" s="11"/>
      <c r="V347" s="11"/>
      <c r="W347" s="11"/>
      <c r="X347" s="11"/>
      <c r="Y347" s="11"/>
      <c r="Z347" s="11"/>
      <c r="AA347" s="11"/>
      <c r="AB347" s="11"/>
      <c r="AC347" s="11"/>
      <c r="AD347" s="11"/>
      <c r="AE347" s="11"/>
      <c r="AT347" s="238" t="s">
        <v>199</v>
      </c>
      <c r="AU347" s="238" t="s">
        <v>85</v>
      </c>
      <c r="AV347" s="11" t="s">
        <v>85</v>
      </c>
      <c r="AW347" s="11" t="s">
        <v>32</v>
      </c>
      <c r="AX347" s="11" t="s">
        <v>76</v>
      </c>
      <c r="AY347" s="238" t="s">
        <v>195</v>
      </c>
    </row>
    <row r="348" s="15" customFormat="1">
      <c r="A348" s="15"/>
      <c r="B348" s="287"/>
      <c r="C348" s="288"/>
      <c r="D348" s="213" t="s">
        <v>199</v>
      </c>
      <c r="E348" s="289" t="s">
        <v>1</v>
      </c>
      <c r="F348" s="290" t="s">
        <v>1422</v>
      </c>
      <c r="G348" s="288"/>
      <c r="H348" s="291">
        <v>46.079999999999998</v>
      </c>
      <c r="I348" s="292"/>
      <c r="J348" s="288"/>
      <c r="K348" s="288"/>
      <c r="L348" s="293"/>
      <c r="M348" s="294"/>
      <c r="N348" s="295"/>
      <c r="O348" s="295"/>
      <c r="P348" s="295"/>
      <c r="Q348" s="295"/>
      <c r="R348" s="295"/>
      <c r="S348" s="295"/>
      <c r="T348" s="296"/>
      <c r="U348" s="15"/>
      <c r="V348" s="15"/>
      <c r="W348" s="15"/>
      <c r="X348" s="15"/>
      <c r="Y348" s="15"/>
      <c r="Z348" s="15"/>
      <c r="AA348" s="15"/>
      <c r="AB348" s="15"/>
      <c r="AC348" s="15"/>
      <c r="AD348" s="15"/>
      <c r="AE348" s="15"/>
      <c r="AT348" s="297" t="s">
        <v>199</v>
      </c>
      <c r="AU348" s="297" t="s">
        <v>85</v>
      </c>
      <c r="AV348" s="15" t="s">
        <v>234</v>
      </c>
      <c r="AW348" s="15" t="s">
        <v>32</v>
      </c>
      <c r="AX348" s="15" t="s">
        <v>83</v>
      </c>
      <c r="AY348" s="297" t="s">
        <v>195</v>
      </c>
    </row>
    <row r="349" s="2" customFormat="1" ht="24.15" customHeight="1">
      <c r="A349" s="39"/>
      <c r="B349" s="40"/>
      <c r="C349" s="200" t="s">
        <v>369</v>
      </c>
      <c r="D349" s="200" t="s">
        <v>191</v>
      </c>
      <c r="E349" s="201" t="s">
        <v>4641</v>
      </c>
      <c r="F349" s="202" t="s">
        <v>4642</v>
      </c>
      <c r="G349" s="203" t="s">
        <v>1411</v>
      </c>
      <c r="H349" s="204">
        <v>46.079999999999998</v>
      </c>
      <c r="I349" s="205"/>
      <c r="J349" s="206">
        <f>ROUND(I349*H349,2)</f>
        <v>0</v>
      </c>
      <c r="K349" s="202" t="s">
        <v>1412</v>
      </c>
      <c r="L349" s="45"/>
      <c r="M349" s="207" t="s">
        <v>1</v>
      </c>
      <c r="N349" s="208" t="s">
        <v>41</v>
      </c>
      <c r="O349" s="92"/>
      <c r="P349" s="209">
        <f>O349*H349</f>
        <v>0</v>
      </c>
      <c r="Q349" s="209">
        <v>0</v>
      </c>
      <c r="R349" s="209">
        <f>Q349*H349</f>
        <v>0</v>
      </c>
      <c r="S349" s="209">
        <v>0</v>
      </c>
      <c r="T349" s="210">
        <f>S349*H349</f>
        <v>0</v>
      </c>
      <c r="U349" s="39"/>
      <c r="V349" s="39"/>
      <c r="W349" s="39"/>
      <c r="X349" s="39"/>
      <c r="Y349" s="39"/>
      <c r="Z349" s="39"/>
      <c r="AA349" s="39"/>
      <c r="AB349" s="39"/>
      <c r="AC349" s="39"/>
      <c r="AD349" s="39"/>
      <c r="AE349" s="39"/>
      <c r="AR349" s="211" t="s">
        <v>234</v>
      </c>
      <c r="AT349" s="211" t="s">
        <v>191</v>
      </c>
      <c r="AU349" s="211" t="s">
        <v>85</v>
      </c>
      <c r="AY349" s="18" t="s">
        <v>195</v>
      </c>
      <c r="BE349" s="212">
        <f>IF(N349="základní",J349,0)</f>
        <v>0</v>
      </c>
      <c r="BF349" s="212">
        <f>IF(N349="snížená",J349,0)</f>
        <v>0</v>
      </c>
      <c r="BG349" s="212">
        <f>IF(N349="zákl. přenesená",J349,0)</f>
        <v>0</v>
      </c>
      <c r="BH349" s="212">
        <f>IF(N349="sníž. přenesená",J349,0)</f>
        <v>0</v>
      </c>
      <c r="BI349" s="212">
        <f>IF(N349="nulová",J349,0)</f>
        <v>0</v>
      </c>
      <c r="BJ349" s="18" t="s">
        <v>83</v>
      </c>
      <c r="BK349" s="212">
        <f>ROUND(I349*H349,2)</f>
        <v>0</v>
      </c>
      <c r="BL349" s="18" t="s">
        <v>234</v>
      </c>
      <c r="BM349" s="211" t="s">
        <v>5207</v>
      </c>
    </row>
    <row r="350" s="10" customFormat="1">
      <c r="A350" s="10"/>
      <c r="B350" s="218"/>
      <c r="C350" s="219"/>
      <c r="D350" s="213" t="s">
        <v>199</v>
      </c>
      <c r="E350" s="220" t="s">
        <v>1</v>
      </c>
      <c r="F350" s="221" t="s">
        <v>4737</v>
      </c>
      <c r="G350" s="219"/>
      <c r="H350" s="220" t="s">
        <v>1</v>
      </c>
      <c r="I350" s="222"/>
      <c r="J350" s="219"/>
      <c r="K350" s="219"/>
      <c r="L350" s="223"/>
      <c r="M350" s="224"/>
      <c r="N350" s="225"/>
      <c r="O350" s="225"/>
      <c r="P350" s="225"/>
      <c r="Q350" s="225"/>
      <c r="R350" s="225"/>
      <c r="S350" s="225"/>
      <c r="T350" s="226"/>
      <c r="U350" s="10"/>
      <c r="V350" s="10"/>
      <c r="W350" s="10"/>
      <c r="X350" s="10"/>
      <c r="Y350" s="10"/>
      <c r="Z350" s="10"/>
      <c r="AA350" s="10"/>
      <c r="AB350" s="10"/>
      <c r="AC350" s="10"/>
      <c r="AD350" s="10"/>
      <c r="AE350" s="10"/>
      <c r="AT350" s="227" t="s">
        <v>199</v>
      </c>
      <c r="AU350" s="227" t="s">
        <v>85</v>
      </c>
      <c r="AV350" s="10" t="s">
        <v>83</v>
      </c>
      <c r="AW350" s="10" t="s">
        <v>32</v>
      </c>
      <c r="AX350" s="10" t="s">
        <v>76</v>
      </c>
      <c r="AY350" s="227" t="s">
        <v>195</v>
      </c>
    </row>
    <row r="351" s="10" customFormat="1">
      <c r="A351" s="10"/>
      <c r="B351" s="218"/>
      <c r="C351" s="219"/>
      <c r="D351" s="213" t="s">
        <v>199</v>
      </c>
      <c r="E351" s="220" t="s">
        <v>1</v>
      </c>
      <c r="F351" s="221" t="s">
        <v>5095</v>
      </c>
      <c r="G351" s="219"/>
      <c r="H351" s="220" t="s">
        <v>1</v>
      </c>
      <c r="I351" s="222"/>
      <c r="J351" s="219"/>
      <c r="K351" s="219"/>
      <c r="L351" s="223"/>
      <c r="M351" s="224"/>
      <c r="N351" s="225"/>
      <c r="O351" s="225"/>
      <c r="P351" s="225"/>
      <c r="Q351" s="225"/>
      <c r="R351" s="225"/>
      <c r="S351" s="225"/>
      <c r="T351" s="226"/>
      <c r="U351" s="10"/>
      <c r="V351" s="10"/>
      <c r="W351" s="10"/>
      <c r="X351" s="10"/>
      <c r="Y351" s="10"/>
      <c r="Z351" s="10"/>
      <c r="AA351" s="10"/>
      <c r="AB351" s="10"/>
      <c r="AC351" s="10"/>
      <c r="AD351" s="10"/>
      <c r="AE351" s="10"/>
      <c r="AT351" s="227" t="s">
        <v>199</v>
      </c>
      <c r="AU351" s="227" t="s">
        <v>85</v>
      </c>
      <c r="AV351" s="10" t="s">
        <v>83</v>
      </c>
      <c r="AW351" s="10" t="s">
        <v>32</v>
      </c>
      <c r="AX351" s="10" t="s">
        <v>76</v>
      </c>
      <c r="AY351" s="227" t="s">
        <v>195</v>
      </c>
    </row>
    <row r="352" s="11" customFormat="1">
      <c r="A352" s="11"/>
      <c r="B352" s="228"/>
      <c r="C352" s="229"/>
      <c r="D352" s="213" t="s">
        <v>199</v>
      </c>
      <c r="E352" s="230" t="s">
        <v>1</v>
      </c>
      <c r="F352" s="231" t="s">
        <v>5100</v>
      </c>
      <c r="G352" s="229"/>
      <c r="H352" s="232">
        <v>23.039999999999999</v>
      </c>
      <c r="I352" s="233"/>
      <c r="J352" s="229"/>
      <c r="K352" s="229"/>
      <c r="L352" s="234"/>
      <c r="M352" s="235"/>
      <c r="N352" s="236"/>
      <c r="O352" s="236"/>
      <c r="P352" s="236"/>
      <c r="Q352" s="236"/>
      <c r="R352" s="236"/>
      <c r="S352" s="236"/>
      <c r="T352" s="237"/>
      <c r="U352" s="11"/>
      <c r="V352" s="11"/>
      <c r="W352" s="11"/>
      <c r="X352" s="11"/>
      <c r="Y352" s="11"/>
      <c r="Z352" s="11"/>
      <c r="AA352" s="11"/>
      <c r="AB352" s="11"/>
      <c r="AC352" s="11"/>
      <c r="AD352" s="11"/>
      <c r="AE352" s="11"/>
      <c r="AT352" s="238" t="s">
        <v>199</v>
      </c>
      <c r="AU352" s="238" t="s">
        <v>85</v>
      </c>
      <c r="AV352" s="11" t="s">
        <v>85</v>
      </c>
      <c r="AW352" s="11" t="s">
        <v>32</v>
      </c>
      <c r="AX352" s="11" t="s">
        <v>76</v>
      </c>
      <c r="AY352" s="238" t="s">
        <v>195</v>
      </c>
    </row>
    <row r="353" s="10" customFormat="1">
      <c r="A353" s="10"/>
      <c r="B353" s="218"/>
      <c r="C353" s="219"/>
      <c r="D353" s="213" t="s">
        <v>199</v>
      </c>
      <c r="E353" s="220" t="s">
        <v>1</v>
      </c>
      <c r="F353" s="221" t="s">
        <v>5097</v>
      </c>
      <c r="G353" s="219"/>
      <c r="H353" s="220" t="s">
        <v>1</v>
      </c>
      <c r="I353" s="222"/>
      <c r="J353" s="219"/>
      <c r="K353" s="219"/>
      <c r="L353" s="223"/>
      <c r="M353" s="224"/>
      <c r="N353" s="225"/>
      <c r="O353" s="225"/>
      <c r="P353" s="225"/>
      <c r="Q353" s="225"/>
      <c r="R353" s="225"/>
      <c r="S353" s="225"/>
      <c r="T353" s="226"/>
      <c r="U353" s="10"/>
      <c r="V353" s="10"/>
      <c r="W353" s="10"/>
      <c r="X353" s="10"/>
      <c r="Y353" s="10"/>
      <c r="Z353" s="10"/>
      <c r="AA353" s="10"/>
      <c r="AB353" s="10"/>
      <c r="AC353" s="10"/>
      <c r="AD353" s="10"/>
      <c r="AE353" s="10"/>
      <c r="AT353" s="227" t="s">
        <v>199</v>
      </c>
      <c r="AU353" s="227" t="s">
        <v>85</v>
      </c>
      <c r="AV353" s="10" t="s">
        <v>83</v>
      </c>
      <c r="AW353" s="10" t="s">
        <v>32</v>
      </c>
      <c r="AX353" s="10" t="s">
        <v>76</v>
      </c>
      <c r="AY353" s="227" t="s">
        <v>195</v>
      </c>
    </row>
    <row r="354" s="11" customFormat="1">
      <c r="A354" s="11"/>
      <c r="B354" s="228"/>
      <c r="C354" s="229"/>
      <c r="D354" s="213" t="s">
        <v>199</v>
      </c>
      <c r="E354" s="230" t="s">
        <v>1</v>
      </c>
      <c r="F354" s="231" t="s">
        <v>5100</v>
      </c>
      <c r="G354" s="229"/>
      <c r="H354" s="232">
        <v>23.039999999999999</v>
      </c>
      <c r="I354" s="233"/>
      <c r="J354" s="229"/>
      <c r="K354" s="229"/>
      <c r="L354" s="234"/>
      <c r="M354" s="235"/>
      <c r="N354" s="236"/>
      <c r="O354" s="236"/>
      <c r="P354" s="236"/>
      <c r="Q354" s="236"/>
      <c r="R354" s="236"/>
      <c r="S354" s="236"/>
      <c r="T354" s="237"/>
      <c r="U354" s="11"/>
      <c r="V354" s="11"/>
      <c r="W354" s="11"/>
      <c r="X354" s="11"/>
      <c r="Y354" s="11"/>
      <c r="Z354" s="11"/>
      <c r="AA354" s="11"/>
      <c r="AB354" s="11"/>
      <c r="AC354" s="11"/>
      <c r="AD354" s="11"/>
      <c r="AE354" s="11"/>
      <c r="AT354" s="238" t="s">
        <v>199</v>
      </c>
      <c r="AU354" s="238" t="s">
        <v>85</v>
      </c>
      <c r="AV354" s="11" t="s">
        <v>85</v>
      </c>
      <c r="AW354" s="11" t="s">
        <v>32</v>
      </c>
      <c r="AX354" s="11" t="s">
        <v>76</v>
      </c>
      <c r="AY354" s="238" t="s">
        <v>195</v>
      </c>
    </row>
    <row r="355" s="15" customFormat="1">
      <c r="A355" s="15"/>
      <c r="B355" s="287"/>
      <c r="C355" s="288"/>
      <c r="D355" s="213" t="s">
        <v>199</v>
      </c>
      <c r="E355" s="289" t="s">
        <v>1</v>
      </c>
      <c r="F355" s="290" t="s">
        <v>1422</v>
      </c>
      <c r="G355" s="288"/>
      <c r="H355" s="291">
        <v>46.079999999999998</v>
      </c>
      <c r="I355" s="292"/>
      <c r="J355" s="288"/>
      <c r="K355" s="288"/>
      <c r="L355" s="293"/>
      <c r="M355" s="294"/>
      <c r="N355" s="295"/>
      <c r="O355" s="295"/>
      <c r="P355" s="295"/>
      <c r="Q355" s="295"/>
      <c r="R355" s="295"/>
      <c r="S355" s="295"/>
      <c r="T355" s="296"/>
      <c r="U355" s="15"/>
      <c r="V355" s="15"/>
      <c r="W355" s="15"/>
      <c r="X355" s="15"/>
      <c r="Y355" s="15"/>
      <c r="Z355" s="15"/>
      <c r="AA355" s="15"/>
      <c r="AB355" s="15"/>
      <c r="AC355" s="15"/>
      <c r="AD355" s="15"/>
      <c r="AE355" s="15"/>
      <c r="AT355" s="297" t="s">
        <v>199</v>
      </c>
      <c r="AU355" s="297" t="s">
        <v>85</v>
      </c>
      <c r="AV355" s="15" t="s">
        <v>234</v>
      </c>
      <c r="AW355" s="15" t="s">
        <v>32</v>
      </c>
      <c r="AX355" s="15" t="s">
        <v>83</v>
      </c>
      <c r="AY355" s="297" t="s">
        <v>195</v>
      </c>
    </row>
    <row r="356" s="2" customFormat="1" ht="16.5" customHeight="1">
      <c r="A356" s="39"/>
      <c r="B356" s="40"/>
      <c r="C356" s="262" t="s">
        <v>373</v>
      </c>
      <c r="D356" s="262" t="s">
        <v>224</v>
      </c>
      <c r="E356" s="263" t="s">
        <v>1711</v>
      </c>
      <c r="F356" s="264" t="s">
        <v>1712</v>
      </c>
      <c r="G356" s="265" t="s">
        <v>1713</v>
      </c>
      <c r="H356" s="266">
        <v>1.1519999999999999</v>
      </c>
      <c r="I356" s="267"/>
      <c r="J356" s="268">
        <f>ROUND(I356*H356,2)</f>
        <v>0</v>
      </c>
      <c r="K356" s="264" t="s">
        <v>1412</v>
      </c>
      <c r="L356" s="269"/>
      <c r="M356" s="270" t="s">
        <v>1</v>
      </c>
      <c r="N356" s="271" t="s">
        <v>41</v>
      </c>
      <c r="O356" s="92"/>
      <c r="P356" s="209">
        <f>O356*H356</f>
        <v>0</v>
      </c>
      <c r="Q356" s="209">
        <v>0.001</v>
      </c>
      <c r="R356" s="209">
        <f>Q356*H356</f>
        <v>0.001152</v>
      </c>
      <c r="S356" s="209">
        <v>0</v>
      </c>
      <c r="T356" s="210">
        <f>S356*H356</f>
        <v>0</v>
      </c>
      <c r="U356" s="39"/>
      <c r="V356" s="39"/>
      <c r="W356" s="39"/>
      <c r="X356" s="39"/>
      <c r="Y356" s="39"/>
      <c r="Z356" s="39"/>
      <c r="AA356" s="39"/>
      <c r="AB356" s="39"/>
      <c r="AC356" s="39"/>
      <c r="AD356" s="39"/>
      <c r="AE356" s="39"/>
      <c r="AR356" s="211" t="s">
        <v>253</v>
      </c>
      <c r="AT356" s="211" t="s">
        <v>224</v>
      </c>
      <c r="AU356" s="211" t="s">
        <v>85</v>
      </c>
      <c r="AY356" s="18" t="s">
        <v>195</v>
      </c>
      <c r="BE356" s="212">
        <f>IF(N356="základní",J356,0)</f>
        <v>0</v>
      </c>
      <c r="BF356" s="212">
        <f>IF(N356="snížená",J356,0)</f>
        <v>0</v>
      </c>
      <c r="BG356" s="212">
        <f>IF(N356="zákl. přenesená",J356,0)</f>
        <v>0</v>
      </c>
      <c r="BH356" s="212">
        <f>IF(N356="sníž. přenesená",J356,0)</f>
        <v>0</v>
      </c>
      <c r="BI356" s="212">
        <f>IF(N356="nulová",J356,0)</f>
        <v>0</v>
      </c>
      <c r="BJ356" s="18" t="s">
        <v>83</v>
      </c>
      <c r="BK356" s="212">
        <f>ROUND(I356*H356,2)</f>
        <v>0</v>
      </c>
      <c r="BL356" s="18" t="s">
        <v>234</v>
      </c>
      <c r="BM356" s="211" t="s">
        <v>5208</v>
      </c>
    </row>
    <row r="357" s="11" customFormat="1">
      <c r="A357" s="11"/>
      <c r="B357" s="228"/>
      <c r="C357" s="229"/>
      <c r="D357" s="213" t="s">
        <v>199</v>
      </c>
      <c r="E357" s="229"/>
      <c r="F357" s="231" t="s">
        <v>5209</v>
      </c>
      <c r="G357" s="229"/>
      <c r="H357" s="232">
        <v>1.1519999999999999</v>
      </c>
      <c r="I357" s="233"/>
      <c r="J357" s="229"/>
      <c r="K357" s="229"/>
      <c r="L357" s="234"/>
      <c r="M357" s="235"/>
      <c r="N357" s="236"/>
      <c r="O357" s="236"/>
      <c r="P357" s="236"/>
      <c r="Q357" s="236"/>
      <c r="R357" s="236"/>
      <c r="S357" s="236"/>
      <c r="T357" s="237"/>
      <c r="U357" s="11"/>
      <c r="V357" s="11"/>
      <c r="W357" s="11"/>
      <c r="X357" s="11"/>
      <c r="Y357" s="11"/>
      <c r="Z357" s="11"/>
      <c r="AA357" s="11"/>
      <c r="AB357" s="11"/>
      <c r="AC357" s="11"/>
      <c r="AD357" s="11"/>
      <c r="AE357" s="11"/>
      <c r="AT357" s="238" t="s">
        <v>199</v>
      </c>
      <c r="AU357" s="238" t="s">
        <v>85</v>
      </c>
      <c r="AV357" s="11" t="s">
        <v>85</v>
      </c>
      <c r="AW357" s="11" t="s">
        <v>4</v>
      </c>
      <c r="AX357" s="11" t="s">
        <v>83</v>
      </c>
      <c r="AY357" s="238" t="s">
        <v>195</v>
      </c>
    </row>
    <row r="358" s="13" customFormat="1" ht="22.8" customHeight="1">
      <c r="A358" s="13"/>
      <c r="B358" s="248"/>
      <c r="C358" s="249"/>
      <c r="D358" s="250" t="s">
        <v>75</v>
      </c>
      <c r="E358" s="285" t="s">
        <v>229</v>
      </c>
      <c r="F358" s="285" t="s">
        <v>1751</v>
      </c>
      <c r="G358" s="249"/>
      <c r="H358" s="249"/>
      <c r="I358" s="252"/>
      <c r="J358" s="286">
        <f>BK358</f>
        <v>0</v>
      </c>
      <c r="K358" s="249"/>
      <c r="L358" s="254"/>
      <c r="M358" s="255"/>
      <c r="N358" s="256"/>
      <c r="O358" s="256"/>
      <c r="P358" s="257">
        <f>SUM(P359:P378)</f>
        <v>0</v>
      </c>
      <c r="Q358" s="256"/>
      <c r="R358" s="257">
        <f>SUM(R359:R378)</f>
        <v>1.8905306</v>
      </c>
      <c r="S358" s="256"/>
      <c r="T358" s="258">
        <f>SUM(T359:T378)</f>
        <v>0</v>
      </c>
      <c r="U358" s="13"/>
      <c r="V358" s="13"/>
      <c r="W358" s="13"/>
      <c r="X358" s="13"/>
      <c r="Y358" s="13"/>
      <c r="Z358" s="13"/>
      <c r="AA358" s="13"/>
      <c r="AB358" s="13"/>
      <c r="AC358" s="13"/>
      <c r="AD358" s="13"/>
      <c r="AE358" s="13"/>
      <c r="AR358" s="259" t="s">
        <v>83</v>
      </c>
      <c r="AT358" s="260" t="s">
        <v>75</v>
      </c>
      <c r="AU358" s="260" t="s">
        <v>83</v>
      </c>
      <c r="AY358" s="259" t="s">
        <v>195</v>
      </c>
      <c r="BK358" s="261">
        <f>SUM(BK359:BK378)</f>
        <v>0</v>
      </c>
    </row>
    <row r="359" s="2" customFormat="1" ht="37.8" customHeight="1">
      <c r="A359" s="39"/>
      <c r="B359" s="40"/>
      <c r="C359" s="200" t="s">
        <v>380</v>
      </c>
      <c r="D359" s="200" t="s">
        <v>191</v>
      </c>
      <c r="E359" s="201" t="s">
        <v>4646</v>
      </c>
      <c r="F359" s="202" t="s">
        <v>4647</v>
      </c>
      <c r="G359" s="203" t="s">
        <v>1237</v>
      </c>
      <c r="H359" s="204">
        <v>0.753</v>
      </c>
      <c r="I359" s="205"/>
      <c r="J359" s="206">
        <f>ROUND(I359*H359,2)</f>
        <v>0</v>
      </c>
      <c r="K359" s="202" t="s">
        <v>1412</v>
      </c>
      <c r="L359" s="45"/>
      <c r="M359" s="207" t="s">
        <v>1</v>
      </c>
      <c r="N359" s="208" t="s">
        <v>41</v>
      </c>
      <c r="O359" s="92"/>
      <c r="P359" s="209">
        <f>O359*H359</f>
        <v>0</v>
      </c>
      <c r="Q359" s="209">
        <v>2.5047999999999999</v>
      </c>
      <c r="R359" s="209">
        <f>Q359*H359</f>
        <v>1.8861143999999999</v>
      </c>
      <c r="S359" s="209">
        <v>0</v>
      </c>
      <c r="T359" s="210">
        <f>S359*H359</f>
        <v>0</v>
      </c>
      <c r="U359" s="39"/>
      <c r="V359" s="39"/>
      <c r="W359" s="39"/>
      <c r="X359" s="39"/>
      <c r="Y359" s="39"/>
      <c r="Z359" s="39"/>
      <c r="AA359" s="39"/>
      <c r="AB359" s="39"/>
      <c r="AC359" s="39"/>
      <c r="AD359" s="39"/>
      <c r="AE359" s="39"/>
      <c r="AR359" s="211" t="s">
        <v>234</v>
      </c>
      <c r="AT359" s="211" t="s">
        <v>191</v>
      </c>
      <c r="AU359" s="211" t="s">
        <v>85</v>
      </c>
      <c r="AY359" s="18" t="s">
        <v>195</v>
      </c>
      <c r="BE359" s="212">
        <f>IF(N359="základní",J359,0)</f>
        <v>0</v>
      </c>
      <c r="BF359" s="212">
        <f>IF(N359="snížená",J359,0)</f>
        <v>0</v>
      </c>
      <c r="BG359" s="212">
        <f>IF(N359="zákl. přenesená",J359,0)</f>
        <v>0</v>
      </c>
      <c r="BH359" s="212">
        <f>IF(N359="sníž. přenesená",J359,0)</f>
        <v>0</v>
      </c>
      <c r="BI359" s="212">
        <f>IF(N359="nulová",J359,0)</f>
        <v>0</v>
      </c>
      <c r="BJ359" s="18" t="s">
        <v>83</v>
      </c>
      <c r="BK359" s="212">
        <f>ROUND(I359*H359,2)</f>
        <v>0</v>
      </c>
      <c r="BL359" s="18" t="s">
        <v>234</v>
      </c>
      <c r="BM359" s="211" t="s">
        <v>5210</v>
      </c>
    </row>
    <row r="360" s="10" customFormat="1">
      <c r="A360" s="10"/>
      <c r="B360" s="218"/>
      <c r="C360" s="219"/>
      <c r="D360" s="213" t="s">
        <v>199</v>
      </c>
      <c r="E360" s="220" t="s">
        <v>1</v>
      </c>
      <c r="F360" s="221" t="s">
        <v>4737</v>
      </c>
      <c r="G360" s="219"/>
      <c r="H360" s="220" t="s">
        <v>1</v>
      </c>
      <c r="I360" s="222"/>
      <c r="J360" s="219"/>
      <c r="K360" s="219"/>
      <c r="L360" s="223"/>
      <c r="M360" s="224"/>
      <c r="N360" s="225"/>
      <c r="O360" s="225"/>
      <c r="P360" s="225"/>
      <c r="Q360" s="225"/>
      <c r="R360" s="225"/>
      <c r="S360" s="225"/>
      <c r="T360" s="226"/>
      <c r="U360" s="10"/>
      <c r="V360" s="10"/>
      <c r="W360" s="10"/>
      <c r="X360" s="10"/>
      <c r="Y360" s="10"/>
      <c r="Z360" s="10"/>
      <c r="AA360" s="10"/>
      <c r="AB360" s="10"/>
      <c r="AC360" s="10"/>
      <c r="AD360" s="10"/>
      <c r="AE360" s="10"/>
      <c r="AT360" s="227" t="s">
        <v>199</v>
      </c>
      <c r="AU360" s="227" t="s">
        <v>85</v>
      </c>
      <c r="AV360" s="10" t="s">
        <v>83</v>
      </c>
      <c r="AW360" s="10" t="s">
        <v>32</v>
      </c>
      <c r="AX360" s="10" t="s">
        <v>76</v>
      </c>
      <c r="AY360" s="227" t="s">
        <v>195</v>
      </c>
    </row>
    <row r="361" s="10" customFormat="1">
      <c r="A361" s="10"/>
      <c r="B361" s="218"/>
      <c r="C361" s="219"/>
      <c r="D361" s="213" t="s">
        <v>199</v>
      </c>
      <c r="E361" s="220" t="s">
        <v>1</v>
      </c>
      <c r="F361" s="221" t="s">
        <v>5095</v>
      </c>
      <c r="G361" s="219"/>
      <c r="H361" s="220" t="s">
        <v>1</v>
      </c>
      <c r="I361" s="222"/>
      <c r="J361" s="219"/>
      <c r="K361" s="219"/>
      <c r="L361" s="223"/>
      <c r="M361" s="224"/>
      <c r="N361" s="225"/>
      <c r="O361" s="225"/>
      <c r="P361" s="225"/>
      <c r="Q361" s="225"/>
      <c r="R361" s="225"/>
      <c r="S361" s="225"/>
      <c r="T361" s="226"/>
      <c r="U361" s="10"/>
      <c r="V361" s="10"/>
      <c r="W361" s="10"/>
      <c r="X361" s="10"/>
      <c r="Y361" s="10"/>
      <c r="Z361" s="10"/>
      <c r="AA361" s="10"/>
      <c r="AB361" s="10"/>
      <c r="AC361" s="10"/>
      <c r="AD361" s="10"/>
      <c r="AE361" s="10"/>
      <c r="AT361" s="227" t="s">
        <v>199</v>
      </c>
      <c r="AU361" s="227" t="s">
        <v>85</v>
      </c>
      <c r="AV361" s="10" t="s">
        <v>83</v>
      </c>
      <c r="AW361" s="10" t="s">
        <v>32</v>
      </c>
      <c r="AX361" s="10" t="s">
        <v>76</v>
      </c>
      <c r="AY361" s="227" t="s">
        <v>195</v>
      </c>
    </row>
    <row r="362" s="10" customFormat="1">
      <c r="A362" s="10"/>
      <c r="B362" s="218"/>
      <c r="C362" s="219"/>
      <c r="D362" s="213" t="s">
        <v>199</v>
      </c>
      <c r="E362" s="220" t="s">
        <v>1</v>
      </c>
      <c r="F362" s="221" t="s">
        <v>4649</v>
      </c>
      <c r="G362" s="219"/>
      <c r="H362" s="220" t="s">
        <v>1</v>
      </c>
      <c r="I362" s="222"/>
      <c r="J362" s="219"/>
      <c r="K362" s="219"/>
      <c r="L362" s="223"/>
      <c r="M362" s="224"/>
      <c r="N362" s="225"/>
      <c r="O362" s="225"/>
      <c r="P362" s="225"/>
      <c r="Q362" s="225"/>
      <c r="R362" s="225"/>
      <c r="S362" s="225"/>
      <c r="T362" s="226"/>
      <c r="U362" s="10"/>
      <c r="V362" s="10"/>
      <c r="W362" s="10"/>
      <c r="X362" s="10"/>
      <c r="Y362" s="10"/>
      <c r="Z362" s="10"/>
      <c r="AA362" s="10"/>
      <c r="AB362" s="10"/>
      <c r="AC362" s="10"/>
      <c r="AD362" s="10"/>
      <c r="AE362" s="10"/>
      <c r="AT362" s="227" t="s">
        <v>199</v>
      </c>
      <c r="AU362" s="227" t="s">
        <v>85</v>
      </c>
      <c r="AV362" s="10" t="s">
        <v>83</v>
      </c>
      <c r="AW362" s="10" t="s">
        <v>32</v>
      </c>
      <c r="AX362" s="10" t="s">
        <v>76</v>
      </c>
      <c r="AY362" s="227" t="s">
        <v>195</v>
      </c>
    </row>
    <row r="363" s="11" customFormat="1">
      <c r="A363" s="11"/>
      <c r="B363" s="228"/>
      <c r="C363" s="229"/>
      <c r="D363" s="213" t="s">
        <v>199</v>
      </c>
      <c r="E363" s="230" t="s">
        <v>1</v>
      </c>
      <c r="F363" s="231" t="s">
        <v>5211</v>
      </c>
      <c r="G363" s="229"/>
      <c r="H363" s="232">
        <v>0.753</v>
      </c>
      <c r="I363" s="233"/>
      <c r="J363" s="229"/>
      <c r="K363" s="229"/>
      <c r="L363" s="234"/>
      <c r="M363" s="235"/>
      <c r="N363" s="236"/>
      <c r="O363" s="236"/>
      <c r="P363" s="236"/>
      <c r="Q363" s="236"/>
      <c r="R363" s="236"/>
      <c r="S363" s="236"/>
      <c r="T363" s="237"/>
      <c r="U363" s="11"/>
      <c r="V363" s="11"/>
      <c r="W363" s="11"/>
      <c r="X363" s="11"/>
      <c r="Y363" s="11"/>
      <c r="Z363" s="11"/>
      <c r="AA363" s="11"/>
      <c r="AB363" s="11"/>
      <c r="AC363" s="11"/>
      <c r="AD363" s="11"/>
      <c r="AE363" s="11"/>
      <c r="AT363" s="238" t="s">
        <v>199</v>
      </c>
      <c r="AU363" s="238" t="s">
        <v>85</v>
      </c>
      <c r="AV363" s="11" t="s">
        <v>85</v>
      </c>
      <c r="AW363" s="11" t="s">
        <v>32</v>
      </c>
      <c r="AX363" s="11" t="s">
        <v>76</v>
      </c>
      <c r="AY363" s="238" t="s">
        <v>195</v>
      </c>
    </row>
    <row r="364" s="15" customFormat="1">
      <c r="A364" s="15"/>
      <c r="B364" s="287"/>
      <c r="C364" s="288"/>
      <c r="D364" s="213" t="s">
        <v>199</v>
      </c>
      <c r="E364" s="289" t="s">
        <v>1</v>
      </c>
      <c r="F364" s="290" t="s">
        <v>1422</v>
      </c>
      <c r="G364" s="288"/>
      <c r="H364" s="291">
        <v>0.753</v>
      </c>
      <c r="I364" s="292"/>
      <c r="J364" s="288"/>
      <c r="K364" s="288"/>
      <c r="L364" s="293"/>
      <c r="M364" s="294"/>
      <c r="N364" s="295"/>
      <c r="O364" s="295"/>
      <c r="P364" s="295"/>
      <c r="Q364" s="295"/>
      <c r="R364" s="295"/>
      <c r="S364" s="295"/>
      <c r="T364" s="296"/>
      <c r="U364" s="15"/>
      <c r="V364" s="15"/>
      <c r="W364" s="15"/>
      <c r="X364" s="15"/>
      <c r="Y364" s="15"/>
      <c r="Z364" s="15"/>
      <c r="AA364" s="15"/>
      <c r="AB364" s="15"/>
      <c r="AC364" s="15"/>
      <c r="AD364" s="15"/>
      <c r="AE364" s="15"/>
      <c r="AT364" s="297" t="s">
        <v>199</v>
      </c>
      <c r="AU364" s="297" t="s">
        <v>85</v>
      </c>
      <c r="AV364" s="15" t="s">
        <v>234</v>
      </c>
      <c r="AW364" s="15" t="s">
        <v>32</v>
      </c>
      <c r="AX364" s="15" t="s">
        <v>83</v>
      </c>
      <c r="AY364" s="297" t="s">
        <v>195</v>
      </c>
    </row>
    <row r="365" s="2" customFormat="1" ht="33" customHeight="1">
      <c r="A365" s="39"/>
      <c r="B365" s="40"/>
      <c r="C365" s="200" t="s">
        <v>385</v>
      </c>
      <c r="D365" s="200" t="s">
        <v>191</v>
      </c>
      <c r="E365" s="201" t="s">
        <v>4652</v>
      </c>
      <c r="F365" s="202" t="s">
        <v>4653</v>
      </c>
      <c r="G365" s="203" t="s">
        <v>1411</v>
      </c>
      <c r="H365" s="204">
        <v>0.80000000000000004</v>
      </c>
      <c r="I365" s="205"/>
      <c r="J365" s="206">
        <f>ROUND(I365*H365,2)</f>
        <v>0</v>
      </c>
      <c r="K365" s="202" t="s">
        <v>1412</v>
      </c>
      <c r="L365" s="45"/>
      <c r="M365" s="207" t="s">
        <v>1</v>
      </c>
      <c r="N365" s="208" t="s">
        <v>41</v>
      </c>
      <c r="O365" s="92"/>
      <c r="P365" s="209">
        <f>O365*H365</f>
        <v>0</v>
      </c>
      <c r="Q365" s="209">
        <v>0.00247</v>
      </c>
      <c r="R365" s="209">
        <f>Q365*H365</f>
        <v>0.0019759999999999999</v>
      </c>
      <c r="S365" s="209">
        <v>0</v>
      </c>
      <c r="T365" s="210">
        <f>S365*H365</f>
        <v>0</v>
      </c>
      <c r="U365" s="39"/>
      <c r="V365" s="39"/>
      <c r="W365" s="39"/>
      <c r="X365" s="39"/>
      <c r="Y365" s="39"/>
      <c r="Z365" s="39"/>
      <c r="AA365" s="39"/>
      <c r="AB365" s="39"/>
      <c r="AC365" s="39"/>
      <c r="AD365" s="39"/>
      <c r="AE365" s="39"/>
      <c r="AR365" s="211" t="s">
        <v>234</v>
      </c>
      <c r="AT365" s="211" t="s">
        <v>191</v>
      </c>
      <c r="AU365" s="211" t="s">
        <v>85</v>
      </c>
      <c r="AY365" s="18" t="s">
        <v>195</v>
      </c>
      <c r="BE365" s="212">
        <f>IF(N365="základní",J365,0)</f>
        <v>0</v>
      </c>
      <c r="BF365" s="212">
        <f>IF(N365="snížená",J365,0)</f>
        <v>0</v>
      </c>
      <c r="BG365" s="212">
        <f>IF(N365="zákl. přenesená",J365,0)</f>
        <v>0</v>
      </c>
      <c r="BH365" s="212">
        <f>IF(N365="sníž. přenesená",J365,0)</f>
        <v>0</v>
      </c>
      <c r="BI365" s="212">
        <f>IF(N365="nulová",J365,0)</f>
        <v>0</v>
      </c>
      <c r="BJ365" s="18" t="s">
        <v>83</v>
      </c>
      <c r="BK365" s="212">
        <f>ROUND(I365*H365,2)</f>
        <v>0</v>
      </c>
      <c r="BL365" s="18" t="s">
        <v>234</v>
      </c>
      <c r="BM365" s="211" t="s">
        <v>5212</v>
      </c>
    </row>
    <row r="366" s="10" customFormat="1">
      <c r="A366" s="10"/>
      <c r="B366" s="218"/>
      <c r="C366" s="219"/>
      <c r="D366" s="213" t="s">
        <v>199</v>
      </c>
      <c r="E366" s="220" t="s">
        <v>1</v>
      </c>
      <c r="F366" s="221" t="s">
        <v>4737</v>
      </c>
      <c r="G366" s="219"/>
      <c r="H366" s="220" t="s">
        <v>1</v>
      </c>
      <c r="I366" s="222"/>
      <c r="J366" s="219"/>
      <c r="K366" s="219"/>
      <c r="L366" s="223"/>
      <c r="M366" s="224"/>
      <c r="N366" s="225"/>
      <c r="O366" s="225"/>
      <c r="P366" s="225"/>
      <c r="Q366" s="225"/>
      <c r="R366" s="225"/>
      <c r="S366" s="225"/>
      <c r="T366" s="226"/>
      <c r="U366" s="10"/>
      <c r="V366" s="10"/>
      <c r="W366" s="10"/>
      <c r="X366" s="10"/>
      <c r="Y366" s="10"/>
      <c r="Z366" s="10"/>
      <c r="AA366" s="10"/>
      <c r="AB366" s="10"/>
      <c r="AC366" s="10"/>
      <c r="AD366" s="10"/>
      <c r="AE366" s="10"/>
      <c r="AT366" s="227" t="s">
        <v>199</v>
      </c>
      <c r="AU366" s="227" t="s">
        <v>85</v>
      </c>
      <c r="AV366" s="10" t="s">
        <v>83</v>
      </c>
      <c r="AW366" s="10" t="s">
        <v>32</v>
      </c>
      <c r="AX366" s="10" t="s">
        <v>76</v>
      </c>
      <c r="AY366" s="227" t="s">
        <v>195</v>
      </c>
    </row>
    <row r="367" s="10" customFormat="1">
      <c r="A367" s="10"/>
      <c r="B367" s="218"/>
      <c r="C367" s="219"/>
      <c r="D367" s="213" t="s">
        <v>199</v>
      </c>
      <c r="E367" s="220" t="s">
        <v>1</v>
      </c>
      <c r="F367" s="221" t="s">
        <v>5095</v>
      </c>
      <c r="G367" s="219"/>
      <c r="H367" s="220" t="s">
        <v>1</v>
      </c>
      <c r="I367" s="222"/>
      <c r="J367" s="219"/>
      <c r="K367" s="219"/>
      <c r="L367" s="223"/>
      <c r="M367" s="224"/>
      <c r="N367" s="225"/>
      <c r="O367" s="225"/>
      <c r="P367" s="225"/>
      <c r="Q367" s="225"/>
      <c r="R367" s="225"/>
      <c r="S367" s="225"/>
      <c r="T367" s="226"/>
      <c r="U367" s="10"/>
      <c r="V367" s="10"/>
      <c r="W367" s="10"/>
      <c r="X367" s="10"/>
      <c r="Y367" s="10"/>
      <c r="Z367" s="10"/>
      <c r="AA367" s="10"/>
      <c r="AB367" s="10"/>
      <c r="AC367" s="10"/>
      <c r="AD367" s="10"/>
      <c r="AE367" s="10"/>
      <c r="AT367" s="227" t="s">
        <v>199</v>
      </c>
      <c r="AU367" s="227" t="s">
        <v>85</v>
      </c>
      <c r="AV367" s="10" t="s">
        <v>83</v>
      </c>
      <c r="AW367" s="10" t="s">
        <v>32</v>
      </c>
      <c r="AX367" s="10" t="s">
        <v>76</v>
      </c>
      <c r="AY367" s="227" t="s">
        <v>195</v>
      </c>
    </row>
    <row r="368" s="10" customFormat="1">
      <c r="A368" s="10"/>
      <c r="B368" s="218"/>
      <c r="C368" s="219"/>
      <c r="D368" s="213" t="s">
        <v>199</v>
      </c>
      <c r="E368" s="220" t="s">
        <v>1</v>
      </c>
      <c r="F368" s="221" t="s">
        <v>4655</v>
      </c>
      <c r="G368" s="219"/>
      <c r="H368" s="220" t="s">
        <v>1</v>
      </c>
      <c r="I368" s="222"/>
      <c r="J368" s="219"/>
      <c r="K368" s="219"/>
      <c r="L368" s="223"/>
      <c r="M368" s="224"/>
      <c r="N368" s="225"/>
      <c r="O368" s="225"/>
      <c r="P368" s="225"/>
      <c r="Q368" s="225"/>
      <c r="R368" s="225"/>
      <c r="S368" s="225"/>
      <c r="T368" s="226"/>
      <c r="U368" s="10"/>
      <c r="V368" s="10"/>
      <c r="W368" s="10"/>
      <c r="X368" s="10"/>
      <c r="Y368" s="10"/>
      <c r="Z368" s="10"/>
      <c r="AA368" s="10"/>
      <c r="AB368" s="10"/>
      <c r="AC368" s="10"/>
      <c r="AD368" s="10"/>
      <c r="AE368" s="10"/>
      <c r="AT368" s="227" t="s">
        <v>199</v>
      </c>
      <c r="AU368" s="227" t="s">
        <v>85</v>
      </c>
      <c r="AV368" s="10" t="s">
        <v>83</v>
      </c>
      <c r="AW368" s="10" t="s">
        <v>32</v>
      </c>
      <c r="AX368" s="10" t="s">
        <v>76</v>
      </c>
      <c r="AY368" s="227" t="s">
        <v>195</v>
      </c>
    </row>
    <row r="369" s="11" customFormat="1">
      <c r="A369" s="11"/>
      <c r="B369" s="228"/>
      <c r="C369" s="229"/>
      <c r="D369" s="213" t="s">
        <v>199</v>
      </c>
      <c r="E369" s="230" t="s">
        <v>1</v>
      </c>
      <c r="F369" s="231" t="s">
        <v>4656</v>
      </c>
      <c r="G369" s="229"/>
      <c r="H369" s="232">
        <v>0.80000000000000004</v>
      </c>
      <c r="I369" s="233"/>
      <c r="J369" s="229"/>
      <c r="K369" s="229"/>
      <c r="L369" s="234"/>
      <c r="M369" s="235"/>
      <c r="N369" s="236"/>
      <c r="O369" s="236"/>
      <c r="P369" s="236"/>
      <c r="Q369" s="236"/>
      <c r="R369" s="236"/>
      <c r="S369" s="236"/>
      <c r="T369" s="237"/>
      <c r="U369" s="11"/>
      <c r="V369" s="11"/>
      <c r="W369" s="11"/>
      <c r="X369" s="11"/>
      <c r="Y369" s="11"/>
      <c r="Z369" s="11"/>
      <c r="AA369" s="11"/>
      <c r="AB369" s="11"/>
      <c r="AC369" s="11"/>
      <c r="AD369" s="11"/>
      <c r="AE369" s="11"/>
      <c r="AT369" s="238" t="s">
        <v>199</v>
      </c>
      <c r="AU369" s="238" t="s">
        <v>85</v>
      </c>
      <c r="AV369" s="11" t="s">
        <v>85</v>
      </c>
      <c r="AW369" s="11" t="s">
        <v>32</v>
      </c>
      <c r="AX369" s="11" t="s">
        <v>76</v>
      </c>
      <c r="AY369" s="238" t="s">
        <v>195</v>
      </c>
    </row>
    <row r="370" s="15" customFormat="1">
      <c r="A370" s="15"/>
      <c r="B370" s="287"/>
      <c r="C370" s="288"/>
      <c r="D370" s="213" t="s">
        <v>199</v>
      </c>
      <c r="E370" s="289" t="s">
        <v>1</v>
      </c>
      <c r="F370" s="290" t="s">
        <v>1422</v>
      </c>
      <c r="G370" s="288"/>
      <c r="H370" s="291">
        <v>0.80000000000000004</v>
      </c>
      <c r="I370" s="292"/>
      <c r="J370" s="288"/>
      <c r="K370" s="288"/>
      <c r="L370" s="293"/>
      <c r="M370" s="294"/>
      <c r="N370" s="295"/>
      <c r="O370" s="295"/>
      <c r="P370" s="295"/>
      <c r="Q370" s="295"/>
      <c r="R370" s="295"/>
      <c r="S370" s="295"/>
      <c r="T370" s="296"/>
      <c r="U370" s="15"/>
      <c r="V370" s="15"/>
      <c r="W370" s="15"/>
      <c r="X370" s="15"/>
      <c r="Y370" s="15"/>
      <c r="Z370" s="15"/>
      <c r="AA370" s="15"/>
      <c r="AB370" s="15"/>
      <c r="AC370" s="15"/>
      <c r="AD370" s="15"/>
      <c r="AE370" s="15"/>
      <c r="AT370" s="297" t="s">
        <v>199</v>
      </c>
      <c r="AU370" s="297" t="s">
        <v>85</v>
      </c>
      <c r="AV370" s="15" t="s">
        <v>234</v>
      </c>
      <c r="AW370" s="15" t="s">
        <v>32</v>
      </c>
      <c r="AX370" s="15" t="s">
        <v>83</v>
      </c>
      <c r="AY370" s="297" t="s">
        <v>195</v>
      </c>
    </row>
    <row r="371" s="2" customFormat="1" ht="33" customHeight="1">
      <c r="A371" s="39"/>
      <c r="B371" s="40"/>
      <c r="C371" s="200" t="s">
        <v>389</v>
      </c>
      <c r="D371" s="200" t="s">
        <v>191</v>
      </c>
      <c r="E371" s="201" t="s">
        <v>4657</v>
      </c>
      <c r="F371" s="202" t="s">
        <v>4658</v>
      </c>
      <c r="G371" s="203" t="s">
        <v>1411</v>
      </c>
      <c r="H371" s="204">
        <v>0.80000000000000004</v>
      </c>
      <c r="I371" s="205"/>
      <c r="J371" s="206">
        <f>ROUND(I371*H371,2)</f>
        <v>0</v>
      </c>
      <c r="K371" s="202" t="s">
        <v>1412</v>
      </c>
      <c r="L371" s="45"/>
      <c r="M371" s="207" t="s">
        <v>1</v>
      </c>
      <c r="N371" s="208" t="s">
        <v>41</v>
      </c>
      <c r="O371" s="92"/>
      <c r="P371" s="209">
        <f>O371*H371</f>
        <v>0</v>
      </c>
      <c r="Q371" s="209">
        <v>0</v>
      </c>
      <c r="R371" s="209">
        <f>Q371*H371</f>
        <v>0</v>
      </c>
      <c r="S371" s="209">
        <v>0</v>
      </c>
      <c r="T371" s="210">
        <f>S371*H371</f>
        <v>0</v>
      </c>
      <c r="U371" s="39"/>
      <c r="V371" s="39"/>
      <c r="W371" s="39"/>
      <c r="X371" s="39"/>
      <c r="Y371" s="39"/>
      <c r="Z371" s="39"/>
      <c r="AA371" s="39"/>
      <c r="AB371" s="39"/>
      <c r="AC371" s="39"/>
      <c r="AD371" s="39"/>
      <c r="AE371" s="39"/>
      <c r="AR371" s="211" t="s">
        <v>234</v>
      </c>
      <c r="AT371" s="211" t="s">
        <v>191</v>
      </c>
      <c r="AU371" s="211" t="s">
        <v>85</v>
      </c>
      <c r="AY371" s="18" t="s">
        <v>195</v>
      </c>
      <c r="BE371" s="212">
        <f>IF(N371="základní",J371,0)</f>
        <v>0</v>
      </c>
      <c r="BF371" s="212">
        <f>IF(N371="snížená",J371,0)</f>
        <v>0</v>
      </c>
      <c r="BG371" s="212">
        <f>IF(N371="zákl. přenesená",J371,0)</f>
        <v>0</v>
      </c>
      <c r="BH371" s="212">
        <f>IF(N371="sníž. přenesená",J371,0)</f>
        <v>0</v>
      </c>
      <c r="BI371" s="212">
        <f>IF(N371="nulová",J371,0)</f>
        <v>0</v>
      </c>
      <c r="BJ371" s="18" t="s">
        <v>83</v>
      </c>
      <c r="BK371" s="212">
        <f>ROUND(I371*H371,2)</f>
        <v>0</v>
      </c>
      <c r="BL371" s="18" t="s">
        <v>234</v>
      </c>
      <c r="BM371" s="211" t="s">
        <v>5213</v>
      </c>
    </row>
    <row r="372" s="2" customFormat="1" ht="33" customHeight="1">
      <c r="A372" s="39"/>
      <c r="B372" s="40"/>
      <c r="C372" s="200" t="s">
        <v>392</v>
      </c>
      <c r="D372" s="200" t="s">
        <v>191</v>
      </c>
      <c r="E372" s="201" t="s">
        <v>4660</v>
      </c>
      <c r="F372" s="202" t="s">
        <v>4661</v>
      </c>
      <c r="G372" s="203" t="s">
        <v>1411</v>
      </c>
      <c r="H372" s="204">
        <v>0.73499999999999999</v>
      </c>
      <c r="I372" s="205"/>
      <c r="J372" s="206">
        <f>ROUND(I372*H372,2)</f>
        <v>0</v>
      </c>
      <c r="K372" s="202" t="s">
        <v>1412</v>
      </c>
      <c r="L372" s="45"/>
      <c r="M372" s="207" t="s">
        <v>1</v>
      </c>
      <c r="N372" s="208" t="s">
        <v>41</v>
      </c>
      <c r="O372" s="92"/>
      <c r="P372" s="209">
        <f>O372*H372</f>
        <v>0</v>
      </c>
      <c r="Q372" s="209">
        <v>0.00332</v>
      </c>
      <c r="R372" s="209">
        <f>Q372*H372</f>
        <v>0.0024402</v>
      </c>
      <c r="S372" s="209">
        <v>0</v>
      </c>
      <c r="T372" s="210">
        <f>S372*H372</f>
        <v>0</v>
      </c>
      <c r="U372" s="39"/>
      <c r="V372" s="39"/>
      <c r="W372" s="39"/>
      <c r="X372" s="39"/>
      <c r="Y372" s="39"/>
      <c r="Z372" s="39"/>
      <c r="AA372" s="39"/>
      <c r="AB372" s="39"/>
      <c r="AC372" s="39"/>
      <c r="AD372" s="39"/>
      <c r="AE372" s="39"/>
      <c r="AR372" s="211" t="s">
        <v>234</v>
      </c>
      <c r="AT372" s="211" t="s">
        <v>191</v>
      </c>
      <c r="AU372" s="211" t="s">
        <v>85</v>
      </c>
      <c r="AY372" s="18" t="s">
        <v>195</v>
      </c>
      <c r="BE372" s="212">
        <f>IF(N372="základní",J372,0)</f>
        <v>0</v>
      </c>
      <c r="BF372" s="212">
        <f>IF(N372="snížená",J372,0)</f>
        <v>0</v>
      </c>
      <c r="BG372" s="212">
        <f>IF(N372="zákl. přenesená",J372,0)</f>
        <v>0</v>
      </c>
      <c r="BH372" s="212">
        <f>IF(N372="sníž. přenesená",J372,0)</f>
        <v>0</v>
      </c>
      <c r="BI372" s="212">
        <f>IF(N372="nulová",J372,0)</f>
        <v>0</v>
      </c>
      <c r="BJ372" s="18" t="s">
        <v>83</v>
      </c>
      <c r="BK372" s="212">
        <f>ROUND(I372*H372,2)</f>
        <v>0</v>
      </c>
      <c r="BL372" s="18" t="s">
        <v>234</v>
      </c>
      <c r="BM372" s="211" t="s">
        <v>5214</v>
      </c>
    </row>
    <row r="373" s="10" customFormat="1">
      <c r="A373" s="10"/>
      <c r="B373" s="218"/>
      <c r="C373" s="219"/>
      <c r="D373" s="213" t="s">
        <v>199</v>
      </c>
      <c r="E373" s="220" t="s">
        <v>1</v>
      </c>
      <c r="F373" s="221" t="s">
        <v>4737</v>
      </c>
      <c r="G373" s="219"/>
      <c r="H373" s="220" t="s">
        <v>1</v>
      </c>
      <c r="I373" s="222"/>
      <c r="J373" s="219"/>
      <c r="K373" s="219"/>
      <c r="L373" s="223"/>
      <c r="M373" s="224"/>
      <c r="N373" s="225"/>
      <c r="O373" s="225"/>
      <c r="P373" s="225"/>
      <c r="Q373" s="225"/>
      <c r="R373" s="225"/>
      <c r="S373" s="225"/>
      <c r="T373" s="226"/>
      <c r="U373" s="10"/>
      <c r="V373" s="10"/>
      <c r="W373" s="10"/>
      <c r="X373" s="10"/>
      <c r="Y373" s="10"/>
      <c r="Z373" s="10"/>
      <c r="AA373" s="10"/>
      <c r="AB373" s="10"/>
      <c r="AC373" s="10"/>
      <c r="AD373" s="10"/>
      <c r="AE373" s="10"/>
      <c r="AT373" s="227" t="s">
        <v>199</v>
      </c>
      <c r="AU373" s="227" t="s">
        <v>85</v>
      </c>
      <c r="AV373" s="10" t="s">
        <v>83</v>
      </c>
      <c r="AW373" s="10" t="s">
        <v>32</v>
      </c>
      <c r="AX373" s="10" t="s">
        <v>76</v>
      </c>
      <c r="AY373" s="227" t="s">
        <v>195</v>
      </c>
    </row>
    <row r="374" s="10" customFormat="1">
      <c r="A374" s="10"/>
      <c r="B374" s="218"/>
      <c r="C374" s="219"/>
      <c r="D374" s="213" t="s">
        <v>199</v>
      </c>
      <c r="E374" s="220" t="s">
        <v>1</v>
      </c>
      <c r="F374" s="221" t="s">
        <v>5095</v>
      </c>
      <c r="G374" s="219"/>
      <c r="H374" s="220" t="s">
        <v>1</v>
      </c>
      <c r="I374" s="222"/>
      <c r="J374" s="219"/>
      <c r="K374" s="219"/>
      <c r="L374" s="223"/>
      <c r="M374" s="224"/>
      <c r="N374" s="225"/>
      <c r="O374" s="225"/>
      <c r="P374" s="225"/>
      <c r="Q374" s="225"/>
      <c r="R374" s="225"/>
      <c r="S374" s="225"/>
      <c r="T374" s="226"/>
      <c r="U374" s="10"/>
      <c r="V374" s="10"/>
      <c r="W374" s="10"/>
      <c r="X374" s="10"/>
      <c r="Y374" s="10"/>
      <c r="Z374" s="10"/>
      <c r="AA374" s="10"/>
      <c r="AB374" s="10"/>
      <c r="AC374" s="10"/>
      <c r="AD374" s="10"/>
      <c r="AE374" s="10"/>
      <c r="AT374" s="227" t="s">
        <v>199</v>
      </c>
      <c r="AU374" s="227" t="s">
        <v>85</v>
      </c>
      <c r="AV374" s="10" t="s">
        <v>83</v>
      </c>
      <c r="AW374" s="10" t="s">
        <v>32</v>
      </c>
      <c r="AX374" s="10" t="s">
        <v>76</v>
      </c>
      <c r="AY374" s="227" t="s">
        <v>195</v>
      </c>
    </row>
    <row r="375" s="10" customFormat="1">
      <c r="A375" s="10"/>
      <c r="B375" s="218"/>
      <c r="C375" s="219"/>
      <c r="D375" s="213" t="s">
        <v>199</v>
      </c>
      <c r="E375" s="220" t="s">
        <v>1</v>
      </c>
      <c r="F375" s="221" t="s">
        <v>4655</v>
      </c>
      <c r="G375" s="219"/>
      <c r="H375" s="220" t="s">
        <v>1</v>
      </c>
      <c r="I375" s="222"/>
      <c r="J375" s="219"/>
      <c r="K375" s="219"/>
      <c r="L375" s="223"/>
      <c r="M375" s="224"/>
      <c r="N375" s="225"/>
      <c r="O375" s="225"/>
      <c r="P375" s="225"/>
      <c r="Q375" s="225"/>
      <c r="R375" s="225"/>
      <c r="S375" s="225"/>
      <c r="T375" s="226"/>
      <c r="U375" s="10"/>
      <c r="V375" s="10"/>
      <c r="W375" s="10"/>
      <c r="X375" s="10"/>
      <c r="Y375" s="10"/>
      <c r="Z375" s="10"/>
      <c r="AA375" s="10"/>
      <c r="AB375" s="10"/>
      <c r="AC375" s="10"/>
      <c r="AD375" s="10"/>
      <c r="AE375" s="10"/>
      <c r="AT375" s="227" t="s">
        <v>199</v>
      </c>
      <c r="AU375" s="227" t="s">
        <v>85</v>
      </c>
      <c r="AV375" s="10" t="s">
        <v>83</v>
      </c>
      <c r="AW375" s="10" t="s">
        <v>32</v>
      </c>
      <c r="AX375" s="10" t="s">
        <v>76</v>
      </c>
      <c r="AY375" s="227" t="s">
        <v>195</v>
      </c>
    </row>
    <row r="376" s="11" customFormat="1">
      <c r="A376" s="11"/>
      <c r="B376" s="228"/>
      <c r="C376" s="229"/>
      <c r="D376" s="213" t="s">
        <v>199</v>
      </c>
      <c r="E376" s="230" t="s">
        <v>1</v>
      </c>
      <c r="F376" s="231" t="s">
        <v>5215</v>
      </c>
      <c r="G376" s="229"/>
      <c r="H376" s="232">
        <v>0.73499999999999999</v>
      </c>
      <c r="I376" s="233"/>
      <c r="J376" s="229"/>
      <c r="K376" s="229"/>
      <c r="L376" s="234"/>
      <c r="M376" s="235"/>
      <c r="N376" s="236"/>
      <c r="O376" s="236"/>
      <c r="P376" s="236"/>
      <c r="Q376" s="236"/>
      <c r="R376" s="236"/>
      <c r="S376" s="236"/>
      <c r="T376" s="237"/>
      <c r="U376" s="11"/>
      <c r="V376" s="11"/>
      <c r="W376" s="11"/>
      <c r="X376" s="11"/>
      <c r="Y376" s="11"/>
      <c r="Z376" s="11"/>
      <c r="AA376" s="11"/>
      <c r="AB376" s="11"/>
      <c r="AC376" s="11"/>
      <c r="AD376" s="11"/>
      <c r="AE376" s="11"/>
      <c r="AT376" s="238" t="s">
        <v>199</v>
      </c>
      <c r="AU376" s="238" t="s">
        <v>85</v>
      </c>
      <c r="AV376" s="11" t="s">
        <v>85</v>
      </c>
      <c r="AW376" s="11" t="s">
        <v>32</v>
      </c>
      <c r="AX376" s="11" t="s">
        <v>76</v>
      </c>
      <c r="AY376" s="238" t="s">
        <v>195</v>
      </c>
    </row>
    <row r="377" s="15" customFormat="1">
      <c r="A377" s="15"/>
      <c r="B377" s="287"/>
      <c r="C377" s="288"/>
      <c r="D377" s="213" t="s">
        <v>199</v>
      </c>
      <c r="E377" s="289" t="s">
        <v>1</v>
      </c>
      <c r="F377" s="290" t="s">
        <v>1422</v>
      </c>
      <c r="G377" s="288"/>
      <c r="H377" s="291">
        <v>0.73499999999999999</v>
      </c>
      <c r="I377" s="292"/>
      <c r="J377" s="288"/>
      <c r="K377" s="288"/>
      <c r="L377" s="293"/>
      <c r="M377" s="294"/>
      <c r="N377" s="295"/>
      <c r="O377" s="295"/>
      <c r="P377" s="295"/>
      <c r="Q377" s="295"/>
      <c r="R377" s="295"/>
      <c r="S377" s="295"/>
      <c r="T377" s="296"/>
      <c r="U377" s="15"/>
      <c r="V377" s="15"/>
      <c r="W377" s="15"/>
      <c r="X377" s="15"/>
      <c r="Y377" s="15"/>
      <c r="Z377" s="15"/>
      <c r="AA377" s="15"/>
      <c r="AB377" s="15"/>
      <c r="AC377" s="15"/>
      <c r="AD377" s="15"/>
      <c r="AE377" s="15"/>
      <c r="AT377" s="297" t="s">
        <v>199</v>
      </c>
      <c r="AU377" s="297" t="s">
        <v>85</v>
      </c>
      <c r="AV377" s="15" t="s">
        <v>234</v>
      </c>
      <c r="AW377" s="15" t="s">
        <v>32</v>
      </c>
      <c r="AX377" s="15" t="s">
        <v>83</v>
      </c>
      <c r="AY377" s="297" t="s">
        <v>195</v>
      </c>
    </row>
    <row r="378" s="2" customFormat="1" ht="33" customHeight="1">
      <c r="A378" s="39"/>
      <c r="B378" s="40"/>
      <c r="C378" s="200" t="s">
        <v>397</v>
      </c>
      <c r="D378" s="200" t="s">
        <v>191</v>
      </c>
      <c r="E378" s="201" t="s">
        <v>4665</v>
      </c>
      <c r="F378" s="202" t="s">
        <v>4666</v>
      </c>
      <c r="G378" s="203" t="s">
        <v>1411</v>
      </c>
      <c r="H378" s="204">
        <v>0.73499999999999999</v>
      </c>
      <c r="I378" s="205"/>
      <c r="J378" s="206">
        <f>ROUND(I378*H378,2)</f>
        <v>0</v>
      </c>
      <c r="K378" s="202" t="s">
        <v>1412</v>
      </c>
      <c r="L378" s="45"/>
      <c r="M378" s="207" t="s">
        <v>1</v>
      </c>
      <c r="N378" s="208" t="s">
        <v>41</v>
      </c>
      <c r="O378" s="92"/>
      <c r="P378" s="209">
        <f>O378*H378</f>
        <v>0</v>
      </c>
      <c r="Q378" s="209">
        <v>0</v>
      </c>
      <c r="R378" s="209">
        <f>Q378*H378</f>
        <v>0</v>
      </c>
      <c r="S378" s="209">
        <v>0</v>
      </c>
      <c r="T378" s="210">
        <f>S378*H378</f>
        <v>0</v>
      </c>
      <c r="U378" s="39"/>
      <c r="V378" s="39"/>
      <c r="W378" s="39"/>
      <c r="X378" s="39"/>
      <c r="Y378" s="39"/>
      <c r="Z378" s="39"/>
      <c r="AA378" s="39"/>
      <c r="AB378" s="39"/>
      <c r="AC378" s="39"/>
      <c r="AD378" s="39"/>
      <c r="AE378" s="39"/>
      <c r="AR378" s="211" t="s">
        <v>234</v>
      </c>
      <c r="AT378" s="211" t="s">
        <v>191</v>
      </c>
      <c r="AU378" s="211" t="s">
        <v>85</v>
      </c>
      <c r="AY378" s="18" t="s">
        <v>195</v>
      </c>
      <c r="BE378" s="212">
        <f>IF(N378="základní",J378,0)</f>
        <v>0</v>
      </c>
      <c r="BF378" s="212">
        <f>IF(N378="snížená",J378,0)</f>
        <v>0</v>
      </c>
      <c r="BG378" s="212">
        <f>IF(N378="zákl. přenesená",J378,0)</f>
        <v>0</v>
      </c>
      <c r="BH378" s="212">
        <f>IF(N378="sníž. přenesená",J378,0)</f>
        <v>0</v>
      </c>
      <c r="BI378" s="212">
        <f>IF(N378="nulová",J378,0)</f>
        <v>0</v>
      </c>
      <c r="BJ378" s="18" t="s">
        <v>83</v>
      </c>
      <c r="BK378" s="212">
        <f>ROUND(I378*H378,2)</f>
        <v>0</v>
      </c>
      <c r="BL378" s="18" t="s">
        <v>234</v>
      </c>
      <c r="BM378" s="211" t="s">
        <v>5216</v>
      </c>
    </row>
    <row r="379" s="13" customFormat="1" ht="22.8" customHeight="1">
      <c r="A379" s="13"/>
      <c r="B379" s="248"/>
      <c r="C379" s="249"/>
      <c r="D379" s="250" t="s">
        <v>75</v>
      </c>
      <c r="E379" s="285" t="s">
        <v>234</v>
      </c>
      <c r="F379" s="285" t="s">
        <v>1759</v>
      </c>
      <c r="G379" s="249"/>
      <c r="H379" s="249"/>
      <c r="I379" s="252"/>
      <c r="J379" s="286">
        <f>BK379</f>
        <v>0</v>
      </c>
      <c r="K379" s="249"/>
      <c r="L379" s="254"/>
      <c r="M379" s="255"/>
      <c r="N379" s="256"/>
      <c r="O379" s="256"/>
      <c r="P379" s="257">
        <f>SUM(P380:P439)</f>
        <v>0</v>
      </c>
      <c r="Q379" s="256"/>
      <c r="R379" s="257">
        <f>SUM(R380:R439)</f>
        <v>0.25453295999999997</v>
      </c>
      <c r="S379" s="256"/>
      <c r="T379" s="258">
        <f>SUM(T380:T439)</f>
        <v>0</v>
      </c>
      <c r="U379" s="13"/>
      <c r="V379" s="13"/>
      <c r="W379" s="13"/>
      <c r="X379" s="13"/>
      <c r="Y379" s="13"/>
      <c r="Z379" s="13"/>
      <c r="AA379" s="13"/>
      <c r="AB379" s="13"/>
      <c r="AC379" s="13"/>
      <c r="AD379" s="13"/>
      <c r="AE379" s="13"/>
      <c r="AR379" s="259" t="s">
        <v>83</v>
      </c>
      <c r="AT379" s="260" t="s">
        <v>75</v>
      </c>
      <c r="AU379" s="260" t="s">
        <v>83</v>
      </c>
      <c r="AY379" s="259" t="s">
        <v>195</v>
      </c>
      <c r="BK379" s="261">
        <f>SUM(BK380:BK439)</f>
        <v>0</v>
      </c>
    </row>
    <row r="380" s="2" customFormat="1" ht="16.5" customHeight="1">
      <c r="A380" s="39"/>
      <c r="B380" s="40"/>
      <c r="C380" s="200" t="s">
        <v>401</v>
      </c>
      <c r="D380" s="200" t="s">
        <v>191</v>
      </c>
      <c r="E380" s="201" t="s">
        <v>1760</v>
      </c>
      <c r="F380" s="202" t="s">
        <v>1761</v>
      </c>
      <c r="G380" s="203" t="s">
        <v>1237</v>
      </c>
      <c r="H380" s="204">
        <v>10.368</v>
      </c>
      <c r="I380" s="205"/>
      <c r="J380" s="206">
        <f>ROUND(I380*H380,2)</f>
        <v>0</v>
      </c>
      <c r="K380" s="202" t="s">
        <v>1412</v>
      </c>
      <c r="L380" s="45"/>
      <c r="M380" s="207" t="s">
        <v>1</v>
      </c>
      <c r="N380" s="208" t="s">
        <v>41</v>
      </c>
      <c r="O380" s="92"/>
      <c r="P380" s="209">
        <f>O380*H380</f>
        <v>0</v>
      </c>
      <c r="Q380" s="209">
        <v>0</v>
      </c>
      <c r="R380" s="209">
        <f>Q380*H380</f>
        <v>0</v>
      </c>
      <c r="S380" s="209">
        <v>0</v>
      </c>
      <c r="T380" s="210">
        <f>S380*H380</f>
        <v>0</v>
      </c>
      <c r="U380" s="39"/>
      <c r="V380" s="39"/>
      <c r="W380" s="39"/>
      <c r="X380" s="39"/>
      <c r="Y380" s="39"/>
      <c r="Z380" s="39"/>
      <c r="AA380" s="39"/>
      <c r="AB380" s="39"/>
      <c r="AC380" s="39"/>
      <c r="AD380" s="39"/>
      <c r="AE380" s="39"/>
      <c r="AR380" s="211" t="s">
        <v>234</v>
      </c>
      <c r="AT380" s="211" t="s">
        <v>191</v>
      </c>
      <c r="AU380" s="211" t="s">
        <v>85</v>
      </c>
      <c r="AY380" s="18" t="s">
        <v>195</v>
      </c>
      <c r="BE380" s="212">
        <f>IF(N380="základní",J380,0)</f>
        <v>0</v>
      </c>
      <c r="BF380" s="212">
        <f>IF(N380="snížená",J380,0)</f>
        <v>0</v>
      </c>
      <c r="BG380" s="212">
        <f>IF(N380="zákl. přenesená",J380,0)</f>
        <v>0</v>
      </c>
      <c r="BH380" s="212">
        <f>IF(N380="sníž. přenesená",J380,0)</f>
        <v>0</v>
      </c>
      <c r="BI380" s="212">
        <f>IF(N380="nulová",J380,0)</f>
        <v>0</v>
      </c>
      <c r="BJ380" s="18" t="s">
        <v>83</v>
      </c>
      <c r="BK380" s="212">
        <f>ROUND(I380*H380,2)</f>
        <v>0</v>
      </c>
      <c r="BL380" s="18" t="s">
        <v>234</v>
      </c>
      <c r="BM380" s="211" t="s">
        <v>5217</v>
      </c>
    </row>
    <row r="381" s="10" customFormat="1">
      <c r="A381" s="10"/>
      <c r="B381" s="218"/>
      <c r="C381" s="219"/>
      <c r="D381" s="213" t="s">
        <v>199</v>
      </c>
      <c r="E381" s="220" t="s">
        <v>1</v>
      </c>
      <c r="F381" s="221" t="s">
        <v>4737</v>
      </c>
      <c r="G381" s="219"/>
      <c r="H381" s="220" t="s">
        <v>1</v>
      </c>
      <c r="I381" s="222"/>
      <c r="J381" s="219"/>
      <c r="K381" s="219"/>
      <c r="L381" s="223"/>
      <c r="M381" s="224"/>
      <c r="N381" s="225"/>
      <c r="O381" s="225"/>
      <c r="P381" s="225"/>
      <c r="Q381" s="225"/>
      <c r="R381" s="225"/>
      <c r="S381" s="225"/>
      <c r="T381" s="226"/>
      <c r="U381" s="10"/>
      <c r="V381" s="10"/>
      <c r="W381" s="10"/>
      <c r="X381" s="10"/>
      <c r="Y381" s="10"/>
      <c r="Z381" s="10"/>
      <c r="AA381" s="10"/>
      <c r="AB381" s="10"/>
      <c r="AC381" s="10"/>
      <c r="AD381" s="10"/>
      <c r="AE381" s="10"/>
      <c r="AT381" s="227" t="s">
        <v>199</v>
      </c>
      <c r="AU381" s="227" t="s">
        <v>85</v>
      </c>
      <c r="AV381" s="10" t="s">
        <v>83</v>
      </c>
      <c r="AW381" s="10" t="s">
        <v>32</v>
      </c>
      <c r="AX381" s="10" t="s">
        <v>76</v>
      </c>
      <c r="AY381" s="227" t="s">
        <v>195</v>
      </c>
    </row>
    <row r="382" s="10" customFormat="1">
      <c r="A382" s="10"/>
      <c r="B382" s="218"/>
      <c r="C382" s="219"/>
      <c r="D382" s="213" t="s">
        <v>199</v>
      </c>
      <c r="E382" s="220" t="s">
        <v>1</v>
      </c>
      <c r="F382" s="221" t="s">
        <v>5095</v>
      </c>
      <c r="G382" s="219"/>
      <c r="H382" s="220" t="s">
        <v>1</v>
      </c>
      <c r="I382" s="222"/>
      <c r="J382" s="219"/>
      <c r="K382" s="219"/>
      <c r="L382" s="223"/>
      <c r="M382" s="224"/>
      <c r="N382" s="225"/>
      <c r="O382" s="225"/>
      <c r="P382" s="225"/>
      <c r="Q382" s="225"/>
      <c r="R382" s="225"/>
      <c r="S382" s="225"/>
      <c r="T382" s="226"/>
      <c r="U382" s="10"/>
      <c r="V382" s="10"/>
      <c r="W382" s="10"/>
      <c r="X382" s="10"/>
      <c r="Y382" s="10"/>
      <c r="Z382" s="10"/>
      <c r="AA382" s="10"/>
      <c r="AB382" s="10"/>
      <c r="AC382" s="10"/>
      <c r="AD382" s="10"/>
      <c r="AE382" s="10"/>
      <c r="AT382" s="227" t="s">
        <v>199</v>
      </c>
      <c r="AU382" s="227" t="s">
        <v>85</v>
      </c>
      <c r="AV382" s="10" t="s">
        <v>83</v>
      </c>
      <c r="AW382" s="10" t="s">
        <v>32</v>
      </c>
      <c r="AX382" s="10" t="s">
        <v>76</v>
      </c>
      <c r="AY382" s="227" t="s">
        <v>195</v>
      </c>
    </row>
    <row r="383" s="11" customFormat="1">
      <c r="A383" s="11"/>
      <c r="B383" s="228"/>
      <c r="C383" s="229"/>
      <c r="D383" s="213" t="s">
        <v>199</v>
      </c>
      <c r="E383" s="230" t="s">
        <v>1</v>
      </c>
      <c r="F383" s="231" t="s">
        <v>5218</v>
      </c>
      <c r="G383" s="229"/>
      <c r="H383" s="232">
        <v>3.456</v>
      </c>
      <c r="I383" s="233"/>
      <c r="J383" s="229"/>
      <c r="K383" s="229"/>
      <c r="L383" s="234"/>
      <c r="M383" s="235"/>
      <c r="N383" s="236"/>
      <c r="O383" s="236"/>
      <c r="P383" s="236"/>
      <c r="Q383" s="236"/>
      <c r="R383" s="236"/>
      <c r="S383" s="236"/>
      <c r="T383" s="237"/>
      <c r="U383" s="11"/>
      <c r="V383" s="11"/>
      <c r="W383" s="11"/>
      <c r="X383" s="11"/>
      <c r="Y383" s="11"/>
      <c r="Z383" s="11"/>
      <c r="AA383" s="11"/>
      <c r="AB383" s="11"/>
      <c r="AC383" s="11"/>
      <c r="AD383" s="11"/>
      <c r="AE383" s="11"/>
      <c r="AT383" s="238" t="s">
        <v>199</v>
      </c>
      <c r="AU383" s="238" t="s">
        <v>85</v>
      </c>
      <c r="AV383" s="11" t="s">
        <v>85</v>
      </c>
      <c r="AW383" s="11" t="s">
        <v>32</v>
      </c>
      <c r="AX383" s="11" t="s">
        <v>76</v>
      </c>
      <c r="AY383" s="238" t="s">
        <v>195</v>
      </c>
    </row>
    <row r="384" s="10" customFormat="1">
      <c r="A384" s="10"/>
      <c r="B384" s="218"/>
      <c r="C384" s="219"/>
      <c r="D384" s="213" t="s">
        <v>199</v>
      </c>
      <c r="E384" s="220" t="s">
        <v>1</v>
      </c>
      <c r="F384" s="221" t="s">
        <v>5096</v>
      </c>
      <c r="G384" s="219"/>
      <c r="H384" s="220" t="s">
        <v>1</v>
      </c>
      <c r="I384" s="222"/>
      <c r="J384" s="219"/>
      <c r="K384" s="219"/>
      <c r="L384" s="223"/>
      <c r="M384" s="224"/>
      <c r="N384" s="225"/>
      <c r="O384" s="225"/>
      <c r="P384" s="225"/>
      <c r="Q384" s="225"/>
      <c r="R384" s="225"/>
      <c r="S384" s="225"/>
      <c r="T384" s="226"/>
      <c r="U384" s="10"/>
      <c r="V384" s="10"/>
      <c r="W384" s="10"/>
      <c r="X384" s="10"/>
      <c r="Y384" s="10"/>
      <c r="Z384" s="10"/>
      <c r="AA384" s="10"/>
      <c r="AB384" s="10"/>
      <c r="AC384" s="10"/>
      <c r="AD384" s="10"/>
      <c r="AE384" s="10"/>
      <c r="AT384" s="227" t="s">
        <v>199</v>
      </c>
      <c r="AU384" s="227" t="s">
        <v>85</v>
      </c>
      <c r="AV384" s="10" t="s">
        <v>83</v>
      </c>
      <c r="AW384" s="10" t="s">
        <v>32</v>
      </c>
      <c r="AX384" s="10" t="s">
        <v>76</v>
      </c>
      <c r="AY384" s="227" t="s">
        <v>195</v>
      </c>
    </row>
    <row r="385" s="11" customFormat="1">
      <c r="A385" s="11"/>
      <c r="B385" s="228"/>
      <c r="C385" s="229"/>
      <c r="D385" s="213" t="s">
        <v>199</v>
      </c>
      <c r="E385" s="230" t="s">
        <v>1</v>
      </c>
      <c r="F385" s="231" t="s">
        <v>5218</v>
      </c>
      <c r="G385" s="229"/>
      <c r="H385" s="232">
        <v>3.456</v>
      </c>
      <c r="I385" s="233"/>
      <c r="J385" s="229"/>
      <c r="K385" s="229"/>
      <c r="L385" s="234"/>
      <c r="M385" s="235"/>
      <c r="N385" s="236"/>
      <c r="O385" s="236"/>
      <c r="P385" s="236"/>
      <c r="Q385" s="236"/>
      <c r="R385" s="236"/>
      <c r="S385" s="236"/>
      <c r="T385" s="237"/>
      <c r="U385" s="11"/>
      <c r="V385" s="11"/>
      <c r="W385" s="11"/>
      <c r="X385" s="11"/>
      <c r="Y385" s="11"/>
      <c r="Z385" s="11"/>
      <c r="AA385" s="11"/>
      <c r="AB385" s="11"/>
      <c r="AC385" s="11"/>
      <c r="AD385" s="11"/>
      <c r="AE385" s="11"/>
      <c r="AT385" s="238" t="s">
        <v>199</v>
      </c>
      <c r="AU385" s="238" t="s">
        <v>85</v>
      </c>
      <c r="AV385" s="11" t="s">
        <v>85</v>
      </c>
      <c r="AW385" s="11" t="s">
        <v>32</v>
      </c>
      <c r="AX385" s="11" t="s">
        <v>76</v>
      </c>
      <c r="AY385" s="238" t="s">
        <v>195</v>
      </c>
    </row>
    <row r="386" s="10" customFormat="1">
      <c r="A386" s="10"/>
      <c r="B386" s="218"/>
      <c r="C386" s="219"/>
      <c r="D386" s="213" t="s">
        <v>199</v>
      </c>
      <c r="E386" s="220" t="s">
        <v>1</v>
      </c>
      <c r="F386" s="221" t="s">
        <v>5097</v>
      </c>
      <c r="G386" s="219"/>
      <c r="H386" s="220" t="s">
        <v>1</v>
      </c>
      <c r="I386" s="222"/>
      <c r="J386" s="219"/>
      <c r="K386" s="219"/>
      <c r="L386" s="223"/>
      <c r="M386" s="224"/>
      <c r="N386" s="225"/>
      <c r="O386" s="225"/>
      <c r="P386" s="225"/>
      <c r="Q386" s="225"/>
      <c r="R386" s="225"/>
      <c r="S386" s="225"/>
      <c r="T386" s="226"/>
      <c r="U386" s="10"/>
      <c r="V386" s="10"/>
      <c r="W386" s="10"/>
      <c r="X386" s="10"/>
      <c r="Y386" s="10"/>
      <c r="Z386" s="10"/>
      <c r="AA386" s="10"/>
      <c r="AB386" s="10"/>
      <c r="AC386" s="10"/>
      <c r="AD386" s="10"/>
      <c r="AE386" s="10"/>
      <c r="AT386" s="227" t="s">
        <v>199</v>
      </c>
      <c r="AU386" s="227" t="s">
        <v>85</v>
      </c>
      <c r="AV386" s="10" t="s">
        <v>83</v>
      </c>
      <c r="AW386" s="10" t="s">
        <v>32</v>
      </c>
      <c r="AX386" s="10" t="s">
        <v>76</v>
      </c>
      <c r="AY386" s="227" t="s">
        <v>195</v>
      </c>
    </row>
    <row r="387" s="11" customFormat="1">
      <c r="A387" s="11"/>
      <c r="B387" s="228"/>
      <c r="C387" s="229"/>
      <c r="D387" s="213" t="s">
        <v>199</v>
      </c>
      <c r="E387" s="230" t="s">
        <v>1</v>
      </c>
      <c r="F387" s="231" t="s">
        <v>5218</v>
      </c>
      <c r="G387" s="229"/>
      <c r="H387" s="232">
        <v>3.456</v>
      </c>
      <c r="I387" s="233"/>
      <c r="J387" s="229"/>
      <c r="K387" s="229"/>
      <c r="L387" s="234"/>
      <c r="M387" s="235"/>
      <c r="N387" s="236"/>
      <c r="O387" s="236"/>
      <c r="P387" s="236"/>
      <c r="Q387" s="236"/>
      <c r="R387" s="236"/>
      <c r="S387" s="236"/>
      <c r="T387" s="237"/>
      <c r="U387" s="11"/>
      <c r="V387" s="11"/>
      <c r="W387" s="11"/>
      <c r="X387" s="11"/>
      <c r="Y387" s="11"/>
      <c r="Z387" s="11"/>
      <c r="AA387" s="11"/>
      <c r="AB387" s="11"/>
      <c r="AC387" s="11"/>
      <c r="AD387" s="11"/>
      <c r="AE387" s="11"/>
      <c r="AT387" s="238" t="s">
        <v>199</v>
      </c>
      <c r="AU387" s="238" t="s">
        <v>85</v>
      </c>
      <c r="AV387" s="11" t="s">
        <v>85</v>
      </c>
      <c r="AW387" s="11" t="s">
        <v>32</v>
      </c>
      <c r="AX387" s="11" t="s">
        <v>76</v>
      </c>
      <c r="AY387" s="238" t="s">
        <v>195</v>
      </c>
    </row>
    <row r="388" s="15" customFormat="1">
      <c r="A388" s="15"/>
      <c r="B388" s="287"/>
      <c r="C388" s="288"/>
      <c r="D388" s="213" t="s">
        <v>199</v>
      </c>
      <c r="E388" s="289" t="s">
        <v>1</v>
      </c>
      <c r="F388" s="290" t="s">
        <v>1422</v>
      </c>
      <c r="G388" s="288"/>
      <c r="H388" s="291">
        <v>10.368</v>
      </c>
      <c r="I388" s="292"/>
      <c r="J388" s="288"/>
      <c r="K388" s="288"/>
      <c r="L388" s="293"/>
      <c r="M388" s="294"/>
      <c r="N388" s="295"/>
      <c r="O388" s="295"/>
      <c r="P388" s="295"/>
      <c r="Q388" s="295"/>
      <c r="R388" s="295"/>
      <c r="S388" s="295"/>
      <c r="T388" s="296"/>
      <c r="U388" s="15"/>
      <c r="V388" s="15"/>
      <c r="W388" s="15"/>
      <c r="X388" s="15"/>
      <c r="Y388" s="15"/>
      <c r="Z388" s="15"/>
      <c r="AA388" s="15"/>
      <c r="AB388" s="15"/>
      <c r="AC388" s="15"/>
      <c r="AD388" s="15"/>
      <c r="AE388" s="15"/>
      <c r="AT388" s="297" t="s">
        <v>199</v>
      </c>
      <c r="AU388" s="297" t="s">
        <v>85</v>
      </c>
      <c r="AV388" s="15" t="s">
        <v>234</v>
      </c>
      <c r="AW388" s="15" t="s">
        <v>32</v>
      </c>
      <c r="AX388" s="15" t="s">
        <v>83</v>
      </c>
      <c r="AY388" s="297" t="s">
        <v>195</v>
      </c>
    </row>
    <row r="389" s="2" customFormat="1" ht="24.15" customHeight="1">
      <c r="A389" s="39"/>
      <c r="B389" s="40"/>
      <c r="C389" s="200" t="s">
        <v>404</v>
      </c>
      <c r="D389" s="200" t="s">
        <v>191</v>
      </c>
      <c r="E389" s="201" t="s">
        <v>1772</v>
      </c>
      <c r="F389" s="202" t="s">
        <v>1773</v>
      </c>
      <c r="G389" s="203" t="s">
        <v>1237</v>
      </c>
      <c r="H389" s="204">
        <v>2.1779999999999999</v>
      </c>
      <c r="I389" s="205"/>
      <c r="J389" s="206">
        <f>ROUND(I389*H389,2)</f>
        <v>0</v>
      </c>
      <c r="K389" s="202" t="s">
        <v>1412</v>
      </c>
      <c r="L389" s="45"/>
      <c r="M389" s="207" t="s">
        <v>1</v>
      </c>
      <c r="N389" s="208" t="s">
        <v>41</v>
      </c>
      <c r="O389" s="92"/>
      <c r="P389" s="209">
        <f>O389*H389</f>
        <v>0</v>
      </c>
      <c r="Q389" s="209">
        <v>0</v>
      </c>
      <c r="R389" s="209">
        <f>Q389*H389</f>
        <v>0</v>
      </c>
      <c r="S389" s="209">
        <v>0</v>
      </c>
      <c r="T389" s="210">
        <f>S389*H389</f>
        <v>0</v>
      </c>
      <c r="U389" s="39"/>
      <c r="V389" s="39"/>
      <c r="W389" s="39"/>
      <c r="X389" s="39"/>
      <c r="Y389" s="39"/>
      <c r="Z389" s="39"/>
      <c r="AA389" s="39"/>
      <c r="AB389" s="39"/>
      <c r="AC389" s="39"/>
      <c r="AD389" s="39"/>
      <c r="AE389" s="39"/>
      <c r="AR389" s="211" t="s">
        <v>234</v>
      </c>
      <c r="AT389" s="211" t="s">
        <v>191</v>
      </c>
      <c r="AU389" s="211" t="s">
        <v>85</v>
      </c>
      <c r="AY389" s="18" t="s">
        <v>195</v>
      </c>
      <c r="BE389" s="212">
        <f>IF(N389="základní",J389,0)</f>
        <v>0</v>
      </c>
      <c r="BF389" s="212">
        <f>IF(N389="snížená",J389,0)</f>
        <v>0</v>
      </c>
      <c r="BG389" s="212">
        <f>IF(N389="zákl. přenesená",J389,0)</f>
        <v>0</v>
      </c>
      <c r="BH389" s="212">
        <f>IF(N389="sníž. přenesená",J389,0)</f>
        <v>0</v>
      </c>
      <c r="BI389" s="212">
        <f>IF(N389="nulová",J389,0)</f>
        <v>0</v>
      </c>
      <c r="BJ389" s="18" t="s">
        <v>83</v>
      </c>
      <c r="BK389" s="212">
        <f>ROUND(I389*H389,2)</f>
        <v>0</v>
      </c>
      <c r="BL389" s="18" t="s">
        <v>234</v>
      </c>
      <c r="BM389" s="211" t="s">
        <v>5219</v>
      </c>
    </row>
    <row r="390" s="10" customFormat="1">
      <c r="A390" s="10"/>
      <c r="B390" s="218"/>
      <c r="C390" s="219"/>
      <c r="D390" s="213" t="s">
        <v>199</v>
      </c>
      <c r="E390" s="220" t="s">
        <v>1</v>
      </c>
      <c r="F390" s="221" t="s">
        <v>4737</v>
      </c>
      <c r="G390" s="219"/>
      <c r="H390" s="220" t="s">
        <v>1</v>
      </c>
      <c r="I390" s="222"/>
      <c r="J390" s="219"/>
      <c r="K390" s="219"/>
      <c r="L390" s="223"/>
      <c r="M390" s="224"/>
      <c r="N390" s="225"/>
      <c r="O390" s="225"/>
      <c r="P390" s="225"/>
      <c r="Q390" s="225"/>
      <c r="R390" s="225"/>
      <c r="S390" s="225"/>
      <c r="T390" s="226"/>
      <c r="U390" s="10"/>
      <c r="V390" s="10"/>
      <c r="W390" s="10"/>
      <c r="X390" s="10"/>
      <c r="Y390" s="10"/>
      <c r="Z390" s="10"/>
      <c r="AA390" s="10"/>
      <c r="AB390" s="10"/>
      <c r="AC390" s="10"/>
      <c r="AD390" s="10"/>
      <c r="AE390" s="10"/>
      <c r="AT390" s="227" t="s">
        <v>199</v>
      </c>
      <c r="AU390" s="227" t="s">
        <v>85</v>
      </c>
      <c r="AV390" s="10" t="s">
        <v>83</v>
      </c>
      <c r="AW390" s="10" t="s">
        <v>32</v>
      </c>
      <c r="AX390" s="10" t="s">
        <v>76</v>
      </c>
      <c r="AY390" s="227" t="s">
        <v>195</v>
      </c>
    </row>
    <row r="391" s="10" customFormat="1">
      <c r="A391" s="10"/>
      <c r="B391" s="218"/>
      <c r="C391" s="219"/>
      <c r="D391" s="213" t="s">
        <v>199</v>
      </c>
      <c r="E391" s="220" t="s">
        <v>1</v>
      </c>
      <c r="F391" s="221" t="s">
        <v>5095</v>
      </c>
      <c r="G391" s="219"/>
      <c r="H391" s="220" t="s">
        <v>1</v>
      </c>
      <c r="I391" s="222"/>
      <c r="J391" s="219"/>
      <c r="K391" s="219"/>
      <c r="L391" s="223"/>
      <c r="M391" s="224"/>
      <c r="N391" s="225"/>
      <c r="O391" s="225"/>
      <c r="P391" s="225"/>
      <c r="Q391" s="225"/>
      <c r="R391" s="225"/>
      <c r="S391" s="225"/>
      <c r="T391" s="226"/>
      <c r="U391" s="10"/>
      <c r="V391" s="10"/>
      <c r="W391" s="10"/>
      <c r="X391" s="10"/>
      <c r="Y391" s="10"/>
      <c r="Z391" s="10"/>
      <c r="AA391" s="10"/>
      <c r="AB391" s="10"/>
      <c r="AC391" s="10"/>
      <c r="AD391" s="10"/>
      <c r="AE391" s="10"/>
      <c r="AT391" s="227" t="s">
        <v>199</v>
      </c>
      <c r="AU391" s="227" t="s">
        <v>85</v>
      </c>
      <c r="AV391" s="10" t="s">
        <v>83</v>
      </c>
      <c r="AW391" s="10" t="s">
        <v>32</v>
      </c>
      <c r="AX391" s="10" t="s">
        <v>76</v>
      </c>
      <c r="AY391" s="227" t="s">
        <v>195</v>
      </c>
    </row>
    <row r="392" s="11" customFormat="1">
      <c r="A392" s="11"/>
      <c r="B392" s="228"/>
      <c r="C392" s="229"/>
      <c r="D392" s="213" t="s">
        <v>199</v>
      </c>
      <c r="E392" s="230" t="s">
        <v>1</v>
      </c>
      <c r="F392" s="231" t="s">
        <v>5220</v>
      </c>
      <c r="G392" s="229"/>
      <c r="H392" s="232">
        <v>0.72599999999999998</v>
      </c>
      <c r="I392" s="233"/>
      <c r="J392" s="229"/>
      <c r="K392" s="229"/>
      <c r="L392" s="234"/>
      <c r="M392" s="235"/>
      <c r="N392" s="236"/>
      <c r="O392" s="236"/>
      <c r="P392" s="236"/>
      <c r="Q392" s="236"/>
      <c r="R392" s="236"/>
      <c r="S392" s="236"/>
      <c r="T392" s="237"/>
      <c r="U392" s="11"/>
      <c r="V392" s="11"/>
      <c r="W392" s="11"/>
      <c r="X392" s="11"/>
      <c r="Y392" s="11"/>
      <c r="Z392" s="11"/>
      <c r="AA392" s="11"/>
      <c r="AB392" s="11"/>
      <c r="AC392" s="11"/>
      <c r="AD392" s="11"/>
      <c r="AE392" s="11"/>
      <c r="AT392" s="238" t="s">
        <v>199</v>
      </c>
      <c r="AU392" s="238" t="s">
        <v>85</v>
      </c>
      <c r="AV392" s="11" t="s">
        <v>85</v>
      </c>
      <c r="AW392" s="11" t="s">
        <v>32</v>
      </c>
      <c r="AX392" s="11" t="s">
        <v>76</v>
      </c>
      <c r="AY392" s="238" t="s">
        <v>195</v>
      </c>
    </row>
    <row r="393" s="10" customFormat="1">
      <c r="A393" s="10"/>
      <c r="B393" s="218"/>
      <c r="C393" s="219"/>
      <c r="D393" s="213" t="s">
        <v>199</v>
      </c>
      <c r="E393" s="220" t="s">
        <v>1</v>
      </c>
      <c r="F393" s="221" t="s">
        <v>5096</v>
      </c>
      <c r="G393" s="219"/>
      <c r="H393" s="220" t="s">
        <v>1</v>
      </c>
      <c r="I393" s="222"/>
      <c r="J393" s="219"/>
      <c r="K393" s="219"/>
      <c r="L393" s="223"/>
      <c r="M393" s="224"/>
      <c r="N393" s="225"/>
      <c r="O393" s="225"/>
      <c r="P393" s="225"/>
      <c r="Q393" s="225"/>
      <c r="R393" s="225"/>
      <c r="S393" s="225"/>
      <c r="T393" s="226"/>
      <c r="U393" s="10"/>
      <c r="V393" s="10"/>
      <c r="W393" s="10"/>
      <c r="X393" s="10"/>
      <c r="Y393" s="10"/>
      <c r="Z393" s="10"/>
      <c r="AA393" s="10"/>
      <c r="AB393" s="10"/>
      <c r="AC393" s="10"/>
      <c r="AD393" s="10"/>
      <c r="AE393" s="10"/>
      <c r="AT393" s="227" t="s">
        <v>199</v>
      </c>
      <c r="AU393" s="227" t="s">
        <v>85</v>
      </c>
      <c r="AV393" s="10" t="s">
        <v>83</v>
      </c>
      <c r="AW393" s="10" t="s">
        <v>32</v>
      </c>
      <c r="AX393" s="10" t="s">
        <v>76</v>
      </c>
      <c r="AY393" s="227" t="s">
        <v>195</v>
      </c>
    </row>
    <row r="394" s="11" customFormat="1">
      <c r="A394" s="11"/>
      <c r="B394" s="228"/>
      <c r="C394" s="229"/>
      <c r="D394" s="213" t="s">
        <v>199</v>
      </c>
      <c r="E394" s="230" t="s">
        <v>1</v>
      </c>
      <c r="F394" s="231" t="s">
        <v>5220</v>
      </c>
      <c r="G394" s="229"/>
      <c r="H394" s="232">
        <v>0.72599999999999998</v>
      </c>
      <c r="I394" s="233"/>
      <c r="J394" s="229"/>
      <c r="K394" s="229"/>
      <c r="L394" s="234"/>
      <c r="M394" s="235"/>
      <c r="N394" s="236"/>
      <c r="O394" s="236"/>
      <c r="P394" s="236"/>
      <c r="Q394" s="236"/>
      <c r="R394" s="236"/>
      <c r="S394" s="236"/>
      <c r="T394" s="237"/>
      <c r="U394" s="11"/>
      <c r="V394" s="11"/>
      <c r="W394" s="11"/>
      <c r="X394" s="11"/>
      <c r="Y394" s="11"/>
      <c r="Z394" s="11"/>
      <c r="AA394" s="11"/>
      <c r="AB394" s="11"/>
      <c r="AC394" s="11"/>
      <c r="AD394" s="11"/>
      <c r="AE394" s="11"/>
      <c r="AT394" s="238" t="s">
        <v>199</v>
      </c>
      <c r="AU394" s="238" t="s">
        <v>85</v>
      </c>
      <c r="AV394" s="11" t="s">
        <v>85</v>
      </c>
      <c r="AW394" s="11" t="s">
        <v>32</v>
      </c>
      <c r="AX394" s="11" t="s">
        <v>76</v>
      </c>
      <c r="AY394" s="238" t="s">
        <v>195</v>
      </c>
    </row>
    <row r="395" s="10" customFormat="1">
      <c r="A395" s="10"/>
      <c r="B395" s="218"/>
      <c r="C395" s="219"/>
      <c r="D395" s="213" t="s">
        <v>199</v>
      </c>
      <c r="E395" s="220" t="s">
        <v>1</v>
      </c>
      <c r="F395" s="221" t="s">
        <v>5097</v>
      </c>
      <c r="G395" s="219"/>
      <c r="H395" s="220" t="s">
        <v>1</v>
      </c>
      <c r="I395" s="222"/>
      <c r="J395" s="219"/>
      <c r="K395" s="219"/>
      <c r="L395" s="223"/>
      <c r="M395" s="224"/>
      <c r="N395" s="225"/>
      <c r="O395" s="225"/>
      <c r="P395" s="225"/>
      <c r="Q395" s="225"/>
      <c r="R395" s="225"/>
      <c r="S395" s="225"/>
      <c r="T395" s="226"/>
      <c r="U395" s="10"/>
      <c r="V395" s="10"/>
      <c r="W395" s="10"/>
      <c r="X395" s="10"/>
      <c r="Y395" s="10"/>
      <c r="Z395" s="10"/>
      <c r="AA395" s="10"/>
      <c r="AB395" s="10"/>
      <c r="AC395" s="10"/>
      <c r="AD395" s="10"/>
      <c r="AE395" s="10"/>
      <c r="AT395" s="227" t="s">
        <v>199</v>
      </c>
      <c r="AU395" s="227" t="s">
        <v>85</v>
      </c>
      <c r="AV395" s="10" t="s">
        <v>83</v>
      </c>
      <c r="AW395" s="10" t="s">
        <v>32</v>
      </c>
      <c r="AX395" s="10" t="s">
        <v>76</v>
      </c>
      <c r="AY395" s="227" t="s">
        <v>195</v>
      </c>
    </row>
    <row r="396" s="11" customFormat="1">
      <c r="A396" s="11"/>
      <c r="B396" s="228"/>
      <c r="C396" s="229"/>
      <c r="D396" s="213" t="s">
        <v>199</v>
      </c>
      <c r="E396" s="230" t="s">
        <v>1</v>
      </c>
      <c r="F396" s="231" t="s">
        <v>5220</v>
      </c>
      <c r="G396" s="229"/>
      <c r="H396" s="232">
        <v>0.72599999999999998</v>
      </c>
      <c r="I396" s="233"/>
      <c r="J396" s="229"/>
      <c r="K396" s="229"/>
      <c r="L396" s="234"/>
      <c r="M396" s="235"/>
      <c r="N396" s="236"/>
      <c r="O396" s="236"/>
      <c r="P396" s="236"/>
      <c r="Q396" s="236"/>
      <c r="R396" s="236"/>
      <c r="S396" s="236"/>
      <c r="T396" s="237"/>
      <c r="U396" s="11"/>
      <c r="V396" s="11"/>
      <c r="W396" s="11"/>
      <c r="X396" s="11"/>
      <c r="Y396" s="11"/>
      <c r="Z396" s="11"/>
      <c r="AA396" s="11"/>
      <c r="AB396" s="11"/>
      <c r="AC396" s="11"/>
      <c r="AD396" s="11"/>
      <c r="AE396" s="11"/>
      <c r="AT396" s="238" t="s">
        <v>199</v>
      </c>
      <c r="AU396" s="238" t="s">
        <v>85</v>
      </c>
      <c r="AV396" s="11" t="s">
        <v>85</v>
      </c>
      <c r="AW396" s="11" t="s">
        <v>32</v>
      </c>
      <c r="AX396" s="11" t="s">
        <v>76</v>
      </c>
      <c r="AY396" s="238" t="s">
        <v>195</v>
      </c>
    </row>
    <row r="397" s="15" customFormat="1">
      <c r="A397" s="15"/>
      <c r="B397" s="287"/>
      <c r="C397" s="288"/>
      <c r="D397" s="213" t="s">
        <v>199</v>
      </c>
      <c r="E397" s="289" t="s">
        <v>1</v>
      </c>
      <c r="F397" s="290" t="s">
        <v>1422</v>
      </c>
      <c r="G397" s="288"/>
      <c r="H397" s="291">
        <v>2.1779999999999999</v>
      </c>
      <c r="I397" s="292"/>
      <c r="J397" s="288"/>
      <c r="K397" s="288"/>
      <c r="L397" s="293"/>
      <c r="M397" s="294"/>
      <c r="N397" s="295"/>
      <c r="O397" s="295"/>
      <c r="P397" s="295"/>
      <c r="Q397" s="295"/>
      <c r="R397" s="295"/>
      <c r="S397" s="295"/>
      <c r="T397" s="296"/>
      <c r="U397" s="15"/>
      <c r="V397" s="15"/>
      <c r="W397" s="15"/>
      <c r="X397" s="15"/>
      <c r="Y397" s="15"/>
      <c r="Z397" s="15"/>
      <c r="AA397" s="15"/>
      <c r="AB397" s="15"/>
      <c r="AC397" s="15"/>
      <c r="AD397" s="15"/>
      <c r="AE397" s="15"/>
      <c r="AT397" s="297" t="s">
        <v>199</v>
      </c>
      <c r="AU397" s="297" t="s">
        <v>85</v>
      </c>
      <c r="AV397" s="15" t="s">
        <v>234</v>
      </c>
      <c r="AW397" s="15" t="s">
        <v>32</v>
      </c>
      <c r="AX397" s="15" t="s">
        <v>83</v>
      </c>
      <c r="AY397" s="297" t="s">
        <v>195</v>
      </c>
    </row>
    <row r="398" s="2" customFormat="1" ht="21.75" customHeight="1">
      <c r="A398" s="39"/>
      <c r="B398" s="40"/>
      <c r="C398" s="200" t="s">
        <v>407</v>
      </c>
      <c r="D398" s="200" t="s">
        <v>191</v>
      </c>
      <c r="E398" s="201" t="s">
        <v>4674</v>
      </c>
      <c r="F398" s="202" t="s">
        <v>4675</v>
      </c>
      <c r="G398" s="203" t="s">
        <v>1237</v>
      </c>
      <c r="H398" s="204">
        <v>1.5269999999999999</v>
      </c>
      <c r="I398" s="205"/>
      <c r="J398" s="206">
        <f>ROUND(I398*H398,2)</f>
        <v>0</v>
      </c>
      <c r="K398" s="202" t="s">
        <v>1412</v>
      </c>
      <c r="L398" s="45"/>
      <c r="M398" s="207" t="s">
        <v>1</v>
      </c>
      <c r="N398" s="208" t="s">
        <v>41</v>
      </c>
      <c r="O398" s="92"/>
      <c r="P398" s="209">
        <f>O398*H398</f>
        <v>0</v>
      </c>
      <c r="Q398" s="209">
        <v>0</v>
      </c>
      <c r="R398" s="209">
        <f>Q398*H398</f>
        <v>0</v>
      </c>
      <c r="S398" s="209">
        <v>0</v>
      </c>
      <c r="T398" s="210">
        <f>S398*H398</f>
        <v>0</v>
      </c>
      <c r="U398" s="39"/>
      <c r="V398" s="39"/>
      <c r="W398" s="39"/>
      <c r="X398" s="39"/>
      <c r="Y398" s="39"/>
      <c r="Z398" s="39"/>
      <c r="AA398" s="39"/>
      <c r="AB398" s="39"/>
      <c r="AC398" s="39"/>
      <c r="AD398" s="39"/>
      <c r="AE398" s="39"/>
      <c r="AR398" s="211" t="s">
        <v>234</v>
      </c>
      <c r="AT398" s="211" t="s">
        <v>191</v>
      </c>
      <c r="AU398" s="211" t="s">
        <v>85</v>
      </c>
      <c r="AY398" s="18" t="s">
        <v>195</v>
      </c>
      <c r="BE398" s="212">
        <f>IF(N398="základní",J398,0)</f>
        <v>0</v>
      </c>
      <c r="BF398" s="212">
        <f>IF(N398="snížená",J398,0)</f>
        <v>0</v>
      </c>
      <c r="BG398" s="212">
        <f>IF(N398="zákl. přenesená",J398,0)</f>
        <v>0</v>
      </c>
      <c r="BH398" s="212">
        <f>IF(N398="sníž. přenesená",J398,0)</f>
        <v>0</v>
      </c>
      <c r="BI398" s="212">
        <f>IF(N398="nulová",J398,0)</f>
        <v>0</v>
      </c>
      <c r="BJ398" s="18" t="s">
        <v>83</v>
      </c>
      <c r="BK398" s="212">
        <f>ROUND(I398*H398,2)</f>
        <v>0</v>
      </c>
      <c r="BL398" s="18" t="s">
        <v>234</v>
      </c>
      <c r="BM398" s="211" t="s">
        <v>5221</v>
      </c>
    </row>
    <row r="399" s="10" customFormat="1">
      <c r="A399" s="10"/>
      <c r="B399" s="218"/>
      <c r="C399" s="219"/>
      <c r="D399" s="213" t="s">
        <v>199</v>
      </c>
      <c r="E399" s="220" t="s">
        <v>1</v>
      </c>
      <c r="F399" s="221" t="s">
        <v>4737</v>
      </c>
      <c r="G399" s="219"/>
      <c r="H399" s="220" t="s">
        <v>1</v>
      </c>
      <c r="I399" s="222"/>
      <c r="J399" s="219"/>
      <c r="K399" s="219"/>
      <c r="L399" s="223"/>
      <c r="M399" s="224"/>
      <c r="N399" s="225"/>
      <c r="O399" s="225"/>
      <c r="P399" s="225"/>
      <c r="Q399" s="225"/>
      <c r="R399" s="225"/>
      <c r="S399" s="225"/>
      <c r="T399" s="226"/>
      <c r="U399" s="10"/>
      <c r="V399" s="10"/>
      <c r="W399" s="10"/>
      <c r="X399" s="10"/>
      <c r="Y399" s="10"/>
      <c r="Z399" s="10"/>
      <c r="AA399" s="10"/>
      <c r="AB399" s="10"/>
      <c r="AC399" s="10"/>
      <c r="AD399" s="10"/>
      <c r="AE399" s="10"/>
      <c r="AT399" s="227" t="s">
        <v>199</v>
      </c>
      <c r="AU399" s="227" t="s">
        <v>85</v>
      </c>
      <c r="AV399" s="10" t="s">
        <v>83</v>
      </c>
      <c r="AW399" s="10" t="s">
        <v>32</v>
      </c>
      <c r="AX399" s="10" t="s">
        <v>76</v>
      </c>
      <c r="AY399" s="227" t="s">
        <v>195</v>
      </c>
    </row>
    <row r="400" s="10" customFormat="1">
      <c r="A400" s="10"/>
      <c r="B400" s="218"/>
      <c r="C400" s="219"/>
      <c r="D400" s="213" t="s">
        <v>199</v>
      </c>
      <c r="E400" s="220" t="s">
        <v>1</v>
      </c>
      <c r="F400" s="221" t="s">
        <v>5095</v>
      </c>
      <c r="G400" s="219"/>
      <c r="H400" s="220" t="s">
        <v>1</v>
      </c>
      <c r="I400" s="222"/>
      <c r="J400" s="219"/>
      <c r="K400" s="219"/>
      <c r="L400" s="223"/>
      <c r="M400" s="224"/>
      <c r="N400" s="225"/>
      <c r="O400" s="225"/>
      <c r="P400" s="225"/>
      <c r="Q400" s="225"/>
      <c r="R400" s="225"/>
      <c r="S400" s="225"/>
      <c r="T400" s="226"/>
      <c r="U400" s="10"/>
      <c r="V400" s="10"/>
      <c r="W400" s="10"/>
      <c r="X400" s="10"/>
      <c r="Y400" s="10"/>
      <c r="Z400" s="10"/>
      <c r="AA400" s="10"/>
      <c r="AB400" s="10"/>
      <c r="AC400" s="10"/>
      <c r="AD400" s="10"/>
      <c r="AE400" s="10"/>
      <c r="AT400" s="227" t="s">
        <v>199</v>
      </c>
      <c r="AU400" s="227" t="s">
        <v>85</v>
      </c>
      <c r="AV400" s="10" t="s">
        <v>83</v>
      </c>
      <c r="AW400" s="10" t="s">
        <v>32</v>
      </c>
      <c r="AX400" s="10" t="s">
        <v>76</v>
      </c>
      <c r="AY400" s="227" t="s">
        <v>195</v>
      </c>
    </row>
    <row r="401" s="10" customFormat="1">
      <c r="A401" s="10"/>
      <c r="B401" s="218"/>
      <c r="C401" s="219"/>
      <c r="D401" s="213" t="s">
        <v>199</v>
      </c>
      <c r="E401" s="220" t="s">
        <v>1</v>
      </c>
      <c r="F401" s="221" t="s">
        <v>4677</v>
      </c>
      <c r="G401" s="219"/>
      <c r="H401" s="220" t="s">
        <v>1</v>
      </c>
      <c r="I401" s="222"/>
      <c r="J401" s="219"/>
      <c r="K401" s="219"/>
      <c r="L401" s="223"/>
      <c r="M401" s="224"/>
      <c r="N401" s="225"/>
      <c r="O401" s="225"/>
      <c r="P401" s="225"/>
      <c r="Q401" s="225"/>
      <c r="R401" s="225"/>
      <c r="S401" s="225"/>
      <c r="T401" s="226"/>
      <c r="U401" s="10"/>
      <c r="V401" s="10"/>
      <c r="W401" s="10"/>
      <c r="X401" s="10"/>
      <c r="Y401" s="10"/>
      <c r="Z401" s="10"/>
      <c r="AA401" s="10"/>
      <c r="AB401" s="10"/>
      <c r="AC401" s="10"/>
      <c r="AD401" s="10"/>
      <c r="AE401" s="10"/>
      <c r="AT401" s="227" t="s">
        <v>199</v>
      </c>
      <c r="AU401" s="227" t="s">
        <v>85</v>
      </c>
      <c r="AV401" s="10" t="s">
        <v>83</v>
      </c>
      <c r="AW401" s="10" t="s">
        <v>32</v>
      </c>
      <c r="AX401" s="10" t="s">
        <v>76</v>
      </c>
      <c r="AY401" s="227" t="s">
        <v>195</v>
      </c>
    </row>
    <row r="402" s="11" customFormat="1">
      <c r="A402" s="11"/>
      <c r="B402" s="228"/>
      <c r="C402" s="229"/>
      <c r="D402" s="213" t="s">
        <v>199</v>
      </c>
      <c r="E402" s="230" t="s">
        <v>1</v>
      </c>
      <c r="F402" s="231" t="s">
        <v>5222</v>
      </c>
      <c r="G402" s="229"/>
      <c r="H402" s="232">
        <v>0.50900000000000001</v>
      </c>
      <c r="I402" s="233"/>
      <c r="J402" s="229"/>
      <c r="K402" s="229"/>
      <c r="L402" s="234"/>
      <c r="M402" s="235"/>
      <c r="N402" s="236"/>
      <c r="O402" s="236"/>
      <c r="P402" s="236"/>
      <c r="Q402" s="236"/>
      <c r="R402" s="236"/>
      <c r="S402" s="236"/>
      <c r="T402" s="237"/>
      <c r="U402" s="11"/>
      <c r="V402" s="11"/>
      <c r="W402" s="11"/>
      <c r="X402" s="11"/>
      <c r="Y402" s="11"/>
      <c r="Z402" s="11"/>
      <c r="AA402" s="11"/>
      <c r="AB402" s="11"/>
      <c r="AC402" s="11"/>
      <c r="AD402" s="11"/>
      <c r="AE402" s="11"/>
      <c r="AT402" s="238" t="s">
        <v>199</v>
      </c>
      <c r="AU402" s="238" t="s">
        <v>85</v>
      </c>
      <c r="AV402" s="11" t="s">
        <v>85</v>
      </c>
      <c r="AW402" s="11" t="s">
        <v>32</v>
      </c>
      <c r="AX402" s="11" t="s">
        <v>76</v>
      </c>
      <c r="AY402" s="238" t="s">
        <v>195</v>
      </c>
    </row>
    <row r="403" s="10" customFormat="1">
      <c r="A403" s="10"/>
      <c r="B403" s="218"/>
      <c r="C403" s="219"/>
      <c r="D403" s="213" t="s">
        <v>199</v>
      </c>
      <c r="E403" s="220" t="s">
        <v>1</v>
      </c>
      <c r="F403" s="221" t="s">
        <v>5096</v>
      </c>
      <c r="G403" s="219"/>
      <c r="H403" s="220" t="s">
        <v>1</v>
      </c>
      <c r="I403" s="222"/>
      <c r="J403" s="219"/>
      <c r="K403" s="219"/>
      <c r="L403" s="223"/>
      <c r="M403" s="224"/>
      <c r="N403" s="225"/>
      <c r="O403" s="225"/>
      <c r="P403" s="225"/>
      <c r="Q403" s="225"/>
      <c r="R403" s="225"/>
      <c r="S403" s="225"/>
      <c r="T403" s="226"/>
      <c r="U403" s="10"/>
      <c r="V403" s="10"/>
      <c r="W403" s="10"/>
      <c r="X403" s="10"/>
      <c r="Y403" s="10"/>
      <c r="Z403" s="10"/>
      <c r="AA403" s="10"/>
      <c r="AB403" s="10"/>
      <c r="AC403" s="10"/>
      <c r="AD403" s="10"/>
      <c r="AE403" s="10"/>
      <c r="AT403" s="227" t="s">
        <v>199</v>
      </c>
      <c r="AU403" s="227" t="s">
        <v>85</v>
      </c>
      <c r="AV403" s="10" t="s">
        <v>83</v>
      </c>
      <c r="AW403" s="10" t="s">
        <v>32</v>
      </c>
      <c r="AX403" s="10" t="s">
        <v>76</v>
      </c>
      <c r="AY403" s="227" t="s">
        <v>195</v>
      </c>
    </row>
    <row r="404" s="10" customFormat="1">
      <c r="A404" s="10"/>
      <c r="B404" s="218"/>
      <c r="C404" s="219"/>
      <c r="D404" s="213" t="s">
        <v>199</v>
      </c>
      <c r="E404" s="220" t="s">
        <v>1</v>
      </c>
      <c r="F404" s="221" t="s">
        <v>4677</v>
      </c>
      <c r="G404" s="219"/>
      <c r="H404" s="220" t="s">
        <v>1</v>
      </c>
      <c r="I404" s="222"/>
      <c r="J404" s="219"/>
      <c r="K404" s="219"/>
      <c r="L404" s="223"/>
      <c r="M404" s="224"/>
      <c r="N404" s="225"/>
      <c r="O404" s="225"/>
      <c r="P404" s="225"/>
      <c r="Q404" s="225"/>
      <c r="R404" s="225"/>
      <c r="S404" s="225"/>
      <c r="T404" s="226"/>
      <c r="U404" s="10"/>
      <c r="V404" s="10"/>
      <c r="W404" s="10"/>
      <c r="X404" s="10"/>
      <c r="Y404" s="10"/>
      <c r="Z404" s="10"/>
      <c r="AA404" s="10"/>
      <c r="AB404" s="10"/>
      <c r="AC404" s="10"/>
      <c r="AD404" s="10"/>
      <c r="AE404" s="10"/>
      <c r="AT404" s="227" t="s">
        <v>199</v>
      </c>
      <c r="AU404" s="227" t="s">
        <v>85</v>
      </c>
      <c r="AV404" s="10" t="s">
        <v>83</v>
      </c>
      <c r="AW404" s="10" t="s">
        <v>32</v>
      </c>
      <c r="AX404" s="10" t="s">
        <v>76</v>
      </c>
      <c r="AY404" s="227" t="s">
        <v>195</v>
      </c>
    </row>
    <row r="405" s="11" customFormat="1">
      <c r="A405" s="11"/>
      <c r="B405" s="228"/>
      <c r="C405" s="229"/>
      <c r="D405" s="213" t="s">
        <v>199</v>
      </c>
      <c r="E405" s="230" t="s">
        <v>1</v>
      </c>
      <c r="F405" s="231" t="s">
        <v>5222</v>
      </c>
      <c r="G405" s="229"/>
      <c r="H405" s="232">
        <v>0.50900000000000001</v>
      </c>
      <c r="I405" s="233"/>
      <c r="J405" s="229"/>
      <c r="K405" s="229"/>
      <c r="L405" s="234"/>
      <c r="M405" s="235"/>
      <c r="N405" s="236"/>
      <c r="O405" s="236"/>
      <c r="P405" s="236"/>
      <c r="Q405" s="236"/>
      <c r="R405" s="236"/>
      <c r="S405" s="236"/>
      <c r="T405" s="237"/>
      <c r="U405" s="11"/>
      <c r="V405" s="11"/>
      <c r="W405" s="11"/>
      <c r="X405" s="11"/>
      <c r="Y405" s="11"/>
      <c r="Z405" s="11"/>
      <c r="AA405" s="11"/>
      <c r="AB405" s="11"/>
      <c r="AC405" s="11"/>
      <c r="AD405" s="11"/>
      <c r="AE405" s="11"/>
      <c r="AT405" s="238" t="s">
        <v>199</v>
      </c>
      <c r="AU405" s="238" t="s">
        <v>85</v>
      </c>
      <c r="AV405" s="11" t="s">
        <v>85</v>
      </c>
      <c r="AW405" s="11" t="s">
        <v>32</v>
      </c>
      <c r="AX405" s="11" t="s">
        <v>76</v>
      </c>
      <c r="AY405" s="238" t="s">
        <v>195</v>
      </c>
    </row>
    <row r="406" s="10" customFormat="1">
      <c r="A406" s="10"/>
      <c r="B406" s="218"/>
      <c r="C406" s="219"/>
      <c r="D406" s="213" t="s">
        <v>199</v>
      </c>
      <c r="E406" s="220" t="s">
        <v>1</v>
      </c>
      <c r="F406" s="221" t="s">
        <v>5097</v>
      </c>
      <c r="G406" s="219"/>
      <c r="H406" s="220" t="s">
        <v>1</v>
      </c>
      <c r="I406" s="222"/>
      <c r="J406" s="219"/>
      <c r="K406" s="219"/>
      <c r="L406" s="223"/>
      <c r="M406" s="224"/>
      <c r="N406" s="225"/>
      <c r="O406" s="225"/>
      <c r="P406" s="225"/>
      <c r="Q406" s="225"/>
      <c r="R406" s="225"/>
      <c r="S406" s="225"/>
      <c r="T406" s="226"/>
      <c r="U406" s="10"/>
      <c r="V406" s="10"/>
      <c r="W406" s="10"/>
      <c r="X406" s="10"/>
      <c r="Y406" s="10"/>
      <c r="Z406" s="10"/>
      <c r="AA406" s="10"/>
      <c r="AB406" s="10"/>
      <c r="AC406" s="10"/>
      <c r="AD406" s="10"/>
      <c r="AE406" s="10"/>
      <c r="AT406" s="227" t="s">
        <v>199</v>
      </c>
      <c r="AU406" s="227" t="s">
        <v>85</v>
      </c>
      <c r="AV406" s="10" t="s">
        <v>83</v>
      </c>
      <c r="AW406" s="10" t="s">
        <v>32</v>
      </c>
      <c r="AX406" s="10" t="s">
        <v>76</v>
      </c>
      <c r="AY406" s="227" t="s">
        <v>195</v>
      </c>
    </row>
    <row r="407" s="10" customFormat="1">
      <c r="A407" s="10"/>
      <c r="B407" s="218"/>
      <c r="C407" s="219"/>
      <c r="D407" s="213" t="s">
        <v>199</v>
      </c>
      <c r="E407" s="220" t="s">
        <v>1</v>
      </c>
      <c r="F407" s="221" t="s">
        <v>4677</v>
      </c>
      <c r="G407" s="219"/>
      <c r="H407" s="220" t="s">
        <v>1</v>
      </c>
      <c r="I407" s="222"/>
      <c r="J407" s="219"/>
      <c r="K407" s="219"/>
      <c r="L407" s="223"/>
      <c r="M407" s="224"/>
      <c r="N407" s="225"/>
      <c r="O407" s="225"/>
      <c r="P407" s="225"/>
      <c r="Q407" s="225"/>
      <c r="R407" s="225"/>
      <c r="S407" s="225"/>
      <c r="T407" s="226"/>
      <c r="U407" s="10"/>
      <c r="V407" s="10"/>
      <c r="W407" s="10"/>
      <c r="X407" s="10"/>
      <c r="Y407" s="10"/>
      <c r="Z407" s="10"/>
      <c r="AA407" s="10"/>
      <c r="AB407" s="10"/>
      <c r="AC407" s="10"/>
      <c r="AD407" s="10"/>
      <c r="AE407" s="10"/>
      <c r="AT407" s="227" t="s">
        <v>199</v>
      </c>
      <c r="AU407" s="227" t="s">
        <v>85</v>
      </c>
      <c r="AV407" s="10" t="s">
        <v>83</v>
      </c>
      <c r="AW407" s="10" t="s">
        <v>32</v>
      </c>
      <c r="AX407" s="10" t="s">
        <v>76</v>
      </c>
      <c r="AY407" s="227" t="s">
        <v>195</v>
      </c>
    </row>
    <row r="408" s="11" customFormat="1">
      <c r="A408" s="11"/>
      <c r="B408" s="228"/>
      <c r="C408" s="229"/>
      <c r="D408" s="213" t="s">
        <v>199</v>
      </c>
      <c r="E408" s="230" t="s">
        <v>1</v>
      </c>
      <c r="F408" s="231" t="s">
        <v>5222</v>
      </c>
      <c r="G408" s="229"/>
      <c r="H408" s="232">
        <v>0.50900000000000001</v>
      </c>
      <c r="I408" s="233"/>
      <c r="J408" s="229"/>
      <c r="K408" s="229"/>
      <c r="L408" s="234"/>
      <c r="M408" s="235"/>
      <c r="N408" s="236"/>
      <c r="O408" s="236"/>
      <c r="P408" s="236"/>
      <c r="Q408" s="236"/>
      <c r="R408" s="236"/>
      <c r="S408" s="236"/>
      <c r="T408" s="237"/>
      <c r="U408" s="11"/>
      <c r="V408" s="11"/>
      <c r="W408" s="11"/>
      <c r="X408" s="11"/>
      <c r="Y408" s="11"/>
      <c r="Z408" s="11"/>
      <c r="AA408" s="11"/>
      <c r="AB408" s="11"/>
      <c r="AC408" s="11"/>
      <c r="AD408" s="11"/>
      <c r="AE408" s="11"/>
      <c r="AT408" s="238" t="s">
        <v>199</v>
      </c>
      <c r="AU408" s="238" t="s">
        <v>85</v>
      </c>
      <c r="AV408" s="11" t="s">
        <v>85</v>
      </c>
      <c r="AW408" s="11" t="s">
        <v>32</v>
      </c>
      <c r="AX408" s="11" t="s">
        <v>76</v>
      </c>
      <c r="AY408" s="238" t="s">
        <v>195</v>
      </c>
    </row>
    <row r="409" s="15" customFormat="1">
      <c r="A409" s="15"/>
      <c r="B409" s="287"/>
      <c r="C409" s="288"/>
      <c r="D409" s="213" t="s">
        <v>199</v>
      </c>
      <c r="E409" s="289" t="s">
        <v>1</v>
      </c>
      <c r="F409" s="290" t="s">
        <v>1422</v>
      </c>
      <c r="G409" s="288"/>
      <c r="H409" s="291">
        <v>1.5269999999999999</v>
      </c>
      <c r="I409" s="292"/>
      <c r="J409" s="288"/>
      <c r="K409" s="288"/>
      <c r="L409" s="293"/>
      <c r="M409" s="294"/>
      <c r="N409" s="295"/>
      <c r="O409" s="295"/>
      <c r="P409" s="295"/>
      <c r="Q409" s="295"/>
      <c r="R409" s="295"/>
      <c r="S409" s="295"/>
      <c r="T409" s="296"/>
      <c r="U409" s="15"/>
      <c r="V409" s="15"/>
      <c r="W409" s="15"/>
      <c r="X409" s="15"/>
      <c r="Y409" s="15"/>
      <c r="Z409" s="15"/>
      <c r="AA409" s="15"/>
      <c r="AB409" s="15"/>
      <c r="AC409" s="15"/>
      <c r="AD409" s="15"/>
      <c r="AE409" s="15"/>
      <c r="AT409" s="297" t="s">
        <v>199</v>
      </c>
      <c r="AU409" s="297" t="s">
        <v>85</v>
      </c>
      <c r="AV409" s="15" t="s">
        <v>234</v>
      </c>
      <c r="AW409" s="15" t="s">
        <v>32</v>
      </c>
      <c r="AX409" s="15" t="s">
        <v>83</v>
      </c>
      <c r="AY409" s="297" t="s">
        <v>195</v>
      </c>
    </row>
    <row r="410" s="2" customFormat="1" ht="24.15" customHeight="1">
      <c r="A410" s="39"/>
      <c r="B410" s="40"/>
      <c r="C410" s="200" t="s">
        <v>410</v>
      </c>
      <c r="D410" s="200" t="s">
        <v>191</v>
      </c>
      <c r="E410" s="201" t="s">
        <v>4680</v>
      </c>
      <c r="F410" s="202" t="s">
        <v>4681</v>
      </c>
      <c r="G410" s="203" t="s">
        <v>1411</v>
      </c>
      <c r="H410" s="204">
        <v>9.5579999999999998</v>
      </c>
      <c r="I410" s="205"/>
      <c r="J410" s="206">
        <f>ROUND(I410*H410,2)</f>
        <v>0</v>
      </c>
      <c r="K410" s="202" t="s">
        <v>1412</v>
      </c>
      <c r="L410" s="45"/>
      <c r="M410" s="207" t="s">
        <v>1</v>
      </c>
      <c r="N410" s="208" t="s">
        <v>41</v>
      </c>
      <c r="O410" s="92"/>
      <c r="P410" s="209">
        <f>O410*H410</f>
        <v>0</v>
      </c>
      <c r="Q410" s="209">
        <v>0.0063200000000000001</v>
      </c>
      <c r="R410" s="209">
        <f>Q410*H410</f>
        <v>0.060406559999999998</v>
      </c>
      <c r="S410" s="209">
        <v>0</v>
      </c>
      <c r="T410" s="210">
        <f>S410*H410</f>
        <v>0</v>
      </c>
      <c r="U410" s="39"/>
      <c r="V410" s="39"/>
      <c r="W410" s="39"/>
      <c r="X410" s="39"/>
      <c r="Y410" s="39"/>
      <c r="Z410" s="39"/>
      <c r="AA410" s="39"/>
      <c r="AB410" s="39"/>
      <c r="AC410" s="39"/>
      <c r="AD410" s="39"/>
      <c r="AE410" s="39"/>
      <c r="AR410" s="211" t="s">
        <v>234</v>
      </c>
      <c r="AT410" s="211" t="s">
        <v>191</v>
      </c>
      <c r="AU410" s="211" t="s">
        <v>85</v>
      </c>
      <c r="AY410" s="18" t="s">
        <v>195</v>
      </c>
      <c r="BE410" s="212">
        <f>IF(N410="základní",J410,0)</f>
        <v>0</v>
      </c>
      <c r="BF410" s="212">
        <f>IF(N410="snížená",J410,0)</f>
        <v>0</v>
      </c>
      <c r="BG410" s="212">
        <f>IF(N410="zákl. přenesená",J410,0)</f>
        <v>0</v>
      </c>
      <c r="BH410" s="212">
        <f>IF(N410="sníž. přenesená",J410,0)</f>
        <v>0</v>
      </c>
      <c r="BI410" s="212">
        <f>IF(N410="nulová",J410,0)</f>
        <v>0</v>
      </c>
      <c r="BJ410" s="18" t="s">
        <v>83</v>
      </c>
      <c r="BK410" s="212">
        <f>ROUND(I410*H410,2)</f>
        <v>0</v>
      </c>
      <c r="BL410" s="18" t="s">
        <v>234</v>
      </c>
      <c r="BM410" s="211" t="s">
        <v>5223</v>
      </c>
    </row>
    <row r="411" s="10" customFormat="1">
      <c r="A411" s="10"/>
      <c r="B411" s="218"/>
      <c r="C411" s="219"/>
      <c r="D411" s="213" t="s">
        <v>199</v>
      </c>
      <c r="E411" s="220" t="s">
        <v>1</v>
      </c>
      <c r="F411" s="221" t="s">
        <v>4737</v>
      </c>
      <c r="G411" s="219"/>
      <c r="H411" s="220" t="s">
        <v>1</v>
      </c>
      <c r="I411" s="222"/>
      <c r="J411" s="219"/>
      <c r="K411" s="219"/>
      <c r="L411" s="223"/>
      <c r="M411" s="224"/>
      <c r="N411" s="225"/>
      <c r="O411" s="225"/>
      <c r="P411" s="225"/>
      <c r="Q411" s="225"/>
      <c r="R411" s="225"/>
      <c r="S411" s="225"/>
      <c r="T411" s="226"/>
      <c r="U411" s="10"/>
      <c r="V411" s="10"/>
      <c r="W411" s="10"/>
      <c r="X411" s="10"/>
      <c r="Y411" s="10"/>
      <c r="Z411" s="10"/>
      <c r="AA411" s="10"/>
      <c r="AB411" s="10"/>
      <c r="AC411" s="10"/>
      <c r="AD411" s="10"/>
      <c r="AE411" s="10"/>
      <c r="AT411" s="227" t="s">
        <v>199</v>
      </c>
      <c r="AU411" s="227" t="s">
        <v>85</v>
      </c>
      <c r="AV411" s="10" t="s">
        <v>83</v>
      </c>
      <c r="AW411" s="10" t="s">
        <v>32</v>
      </c>
      <c r="AX411" s="10" t="s">
        <v>76</v>
      </c>
      <c r="AY411" s="227" t="s">
        <v>195</v>
      </c>
    </row>
    <row r="412" s="10" customFormat="1">
      <c r="A412" s="10"/>
      <c r="B412" s="218"/>
      <c r="C412" s="219"/>
      <c r="D412" s="213" t="s">
        <v>199</v>
      </c>
      <c r="E412" s="220" t="s">
        <v>1</v>
      </c>
      <c r="F412" s="221" t="s">
        <v>5095</v>
      </c>
      <c r="G412" s="219"/>
      <c r="H412" s="220" t="s">
        <v>1</v>
      </c>
      <c r="I412" s="222"/>
      <c r="J412" s="219"/>
      <c r="K412" s="219"/>
      <c r="L412" s="223"/>
      <c r="M412" s="224"/>
      <c r="N412" s="225"/>
      <c r="O412" s="225"/>
      <c r="P412" s="225"/>
      <c r="Q412" s="225"/>
      <c r="R412" s="225"/>
      <c r="S412" s="225"/>
      <c r="T412" s="226"/>
      <c r="U412" s="10"/>
      <c r="V412" s="10"/>
      <c r="W412" s="10"/>
      <c r="X412" s="10"/>
      <c r="Y412" s="10"/>
      <c r="Z412" s="10"/>
      <c r="AA412" s="10"/>
      <c r="AB412" s="10"/>
      <c r="AC412" s="10"/>
      <c r="AD412" s="10"/>
      <c r="AE412" s="10"/>
      <c r="AT412" s="227" t="s">
        <v>199</v>
      </c>
      <c r="AU412" s="227" t="s">
        <v>85</v>
      </c>
      <c r="AV412" s="10" t="s">
        <v>83</v>
      </c>
      <c r="AW412" s="10" t="s">
        <v>32</v>
      </c>
      <c r="AX412" s="10" t="s">
        <v>76</v>
      </c>
      <c r="AY412" s="227" t="s">
        <v>195</v>
      </c>
    </row>
    <row r="413" s="10" customFormat="1">
      <c r="A413" s="10"/>
      <c r="B413" s="218"/>
      <c r="C413" s="219"/>
      <c r="D413" s="213" t="s">
        <v>199</v>
      </c>
      <c r="E413" s="220" t="s">
        <v>1</v>
      </c>
      <c r="F413" s="221" t="s">
        <v>4683</v>
      </c>
      <c r="G413" s="219"/>
      <c r="H413" s="220" t="s">
        <v>1</v>
      </c>
      <c r="I413" s="222"/>
      <c r="J413" s="219"/>
      <c r="K413" s="219"/>
      <c r="L413" s="223"/>
      <c r="M413" s="224"/>
      <c r="N413" s="225"/>
      <c r="O413" s="225"/>
      <c r="P413" s="225"/>
      <c r="Q413" s="225"/>
      <c r="R413" s="225"/>
      <c r="S413" s="225"/>
      <c r="T413" s="226"/>
      <c r="U413" s="10"/>
      <c r="V413" s="10"/>
      <c r="W413" s="10"/>
      <c r="X413" s="10"/>
      <c r="Y413" s="10"/>
      <c r="Z413" s="10"/>
      <c r="AA413" s="10"/>
      <c r="AB413" s="10"/>
      <c r="AC413" s="10"/>
      <c r="AD413" s="10"/>
      <c r="AE413" s="10"/>
      <c r="AT413" s="227" t="s">
        <v>199</v>
      </c>
      <c r="AU413" s="227" t="s">
        <v>85</v>
      </c>
      <c r="AV413" s="10" t="s">
        <v>83</v>
      </c>
      <c r="AW413" s="10" t="s">
        <v>32</v>
      </c>
      <c r="AX413" s="10" t="s">
        <v>76</v>
      </c>
      <c r="AY413" s="227" t="s">
        <v>195</v>
      </c>
    </row>
    <row r="414" s="11" customFormat="1">
      <c r="A414" s="11"/>
      <c r="B414" s="228"/>
      <c r="C414" s="229"/>
      <c r="D414" s="213" t="s">
        <v>199</v>
      </c>
      <c r="E414" s="230" t="s">
        <v>1</v>
      </c>
      <c r="F414" s="231" t="s">
        <v>5224</v>
      </c>
      <c r="G414" s="229"/>
      <c r="H414" s="232">
        <v>0.95499999999999996</v>
      </c>
      <c r="I414" s="233"/>
      <c r="J414" s="229"/>
      <c r="K414" s="229"/>
      <c r="L414" s="234"/>
      <c r="M414" s="235"/>
      <c r="N414" s="236"/>
      <c r="O414" s="236"/>
      <c r="P414" s="236"/>
      <c r="Q414" s="236"/>
      <c r="R414" s="236"/>
      <c r="S414" s="236"/>
      <c r="T414" s="237"/>
      <c r="U414" s="11"/>
      <c r="V414" s="11"/>
      <c r="W414" s="11"/>
      <c r="X414" s="11"/>
      <c r="Y414" s="11"/>
      <c r="Z414" s="11"/>
      <c r="AA414" s="11"/>
      <c r="AB414" s="11"/>
      <c r="AC414" s="11"/>
      <c r="AD414" s="11"/>
      <c r="AE414" s="11"/>
      <c r="AT414" s="238" t="s">
        <v>199</v>
      </c>
      <c r="AU414" s="238" t="s">
        <v>85</v>
      </c>
      <c r="AV414" s="11" t="s">
        <v>85</v>
      </c>
      <c r="AW414" s="11" t="s">
        <v>32</v>
      </c>
      <c r="AX414" s="11" t="s">
        <v>76</v>
      </c>
      <c r="AY414" s="238" t="s">
        <v>195</v>
      </c>
    </row>
    <row r="415" s="10" customFormat="1">
      <c r="A415" s="10"/>
      <c r="B415" s="218"/>
      <c r="C415" s="219"/>
      <c r="D415" s="213" t="s">
        <v>199</v>
      </c>
      <c r="E415" s="220" t="s">
        <v>1</v>
      </c>
      <c r="F415" s="221" t="s">
        <v>4685</v>
      </c>
      <c r="G415" s="219"/>
      <c r="H415" s="220" t="s">
        <v>1</v>
      </c>
      <c r="I415" s="222"/>
      <c r="J415" s="219"/>
      <c r="K415" s="219"/>
      <c r="L415" s="223"/>
      <c r="M415" s="224"/>
      <c r="N415" s="225"/>
      <c r="O415" s="225"/>
      <c r="P415" s="225"/>
      <c r="Q415" s="225"/>
      <c r="R415" s="225"/>
      <c r="S415" s="225"/>
      <c r="T415" s="226"/>
      <c r="U415" s="10"/>
      <c r="V415" s="10"/>
      <c r="W415" s="10"/>
      <c r="X415" s="10"/>
      <c r="Y415" s="10"/>
      <c r="Z415" s="10"/>
      <c r="AA415" s="10"/>
      <c r="AB415" s="10"/>
      <c r="AC415" s="10"/>
      <c r="AD415" s="10"/>
      <c r="AE415" s="10"/>
      <c r="AT415" s="227" t="s">
        <v>199</v>
      </c>
      <c r="AU415" s="227" t="s">
        <v>85</v>
      </c>
      <c r="AV415" s="10" t="s">
        <v>83</v>
      </c>
      <c r="AW415" s="10" t="s">
        <v>32</v>
      </c>
      <c r="AX415" s="10" t="s">
        <v>76</v>
      </c>
      <c r="AY415" s="227" t="s">
        <v>195</v>
      </c>
    </row>
    <row r="416" s="11" customFormat="1">
      <c r="A416" s="11"/>
      <c r="B416" s="228"/>
      <c r="C416" s="229"/>
      <c r="D416" s="213" t="s">
        <v>199</v>
      </c>
      <c r="E416" s="230" t="s">
        <v>1</v>
      </c>
      <c r="F416" s="231" t="s">
        <v>5225</v>
      </c>
      <c r="G416" s="229"/>
      <c r="H416" s="232">
        <v>2.2309999999999999</v>
      </c>
      <c r="I416" s="233"/>
      <c r="J416" s="229"/>
      <c r="K416" s="229"/>
      <c r="L416" s="234"/>
      <c r="M416" s="235"/>
      <c r="N416" s="236"/>
      <c r="O416" s="236"/>
      <c r="P416" s="236"/>
      <c r="Q416" s="236"/>
      <c r="R416" s="236"/>
      <c r="S416" s="236"/>
      <c r="T416" s="237"/>
      <c r="U416" s="11"/>
      <c r="V416" s="11"/>
      <c r="W416" s="11"/>
      <c r="X416" s="11"/>
      <c r="Y416" s="11"/>
      <c r="Z416" s="11"/>
      <c r="AA416" s="11"/>
      <c r="AB416" s="11"/>
      <c r="AC416" s="11"/>
      <c r="AD416" s="11"/>
      <c r="AE416" s="11"/>
      <c r="AT416" s="238" t="s">
        <v>199</v>
      </c>
      <c r="AU416" s="238" t="s">
        <v>85</v>
      </c>
      <c r="AV416" s="11" t="s">
        <v>85</v>
      </c>
      <c r="AW416" s="11" t="s">
        <v>32</v>
      </c>
      <c r="AX416" s="11" t="s">
        <v>76</v>
      </c>
      <c r="AY416" s="238" t="s">
        <v>195</v>
      </c>
    </row>
    <row r="417" s="10" customFormat="1">
      <c r="A417" s="10"/>
      <c r="B417" s="218"/>
      <c r="C417" s="219"/>
      <c r="D417" s="213" t="s">
        <v>199</v>
      </c>
      <c r="E417" s="220" t="s">
        <v>1</v>
      </c>
      <c r="F417" s="221" t="s">
        <v>5096</v>
      </c>
      <c r="G417" s="219"/>
      <c r="H417" s="220" t="s">
        <v>1</v>
      </c>
      <c r="I417" s="222"/>
      <c r="J417" s="219"/>
      <c r="K417" s="219"/>
      <c r="L417" s="223"/>
      <c r="M417" s="224"/>
      <c r="N417" s="225"/>
      <c r="O417" s="225"/>
      <c r="P417" s="225"/>
      <c r="Q417" s="225"/>
      <c r="R417" s="225"/>
      <c r="S417" s="225"/>
      <c r="T417" s="226"/>
      <c r="U417" s="10"/>
      <c r="V417" s="10"/>
      <c r="W417" s="10"/>
      <c r="X417" s="10"/>
      <c r="Y417" s="10"/>
      <c r="Z417" s="10"/>
      <c r="AA417" s="10"/>
      <c r="AB417" s="10"/>
      <c r="AC417" s="10"/>
      <c r="AD417" s="10"/>
      <c r="AE417" s="10"/>
      <c r="AT417" s="227" t="s">
        <v>199</v>
      </c>
      <c r="AU417" s="227" t="s">
        <v>85</v>
      </c>
      <c r="AV417" s="10" t="s">
        <v>83</v>
      </c>
      <c r="AW417" s="10" t="s">
        <v>32</v>
      </c>
      <c r="AX417" s="10" t="s">
        <v>76</v>
      </c>
      <c r="AY417" s="227" t="s">
        <v>195</v>
      </c>
    </row>
    <row r="418" s="10" customFormat="1">
      <c r="A418" s="10"/>
      <c r="B418" s="218"/>
      <c r="C418" s="219"/>
      <c r="D418" s="213" t="s">
        <v>199</v>
      </c>
      <c r="E418" s="220" t="s">
        <v>1</v>
      </c>
      <c r="F418" s="221" t="s">
        <v>4683</v>
      </c>
      <c r="G418" s="219"/>
      <c r="H418" s="220" t="s">
        <v>1</v>
      </c>
      <c r="I418" s="222"/>
      <c r="J418" s="219"/>
      <c r="K418" s="219"/>
      <c r="L418" s="223"/>
      <c r="M418" s="224"/>
      <c r="N418" s="225"/>
      <c r="O418" s="225"/>
      <c r="P418" s="225"/>
      <c r="Q418" s="225"/>
      <c r="R418" s="225"/>
      <c r="S418" s="225"/>
      <c r="T418" s="226"/>
      <c r="U418" s="10"/>
      <c r="V418" s="10"/>
      <c r="W418" s="10"/>
      <c r="X418" s="10"/>
      <c r="Y418" s="10"/>
      <c r="Z418" s="10"/>
      <c r="AA418" s="10"/>
      <c r="AB418" s="10"/>
      <c r="AC418" s="10"/>
      <c r="AD418" s="10"/>
      <c r="AE418" s="10"/>
      <c r="AT418" s="227" t="s">
        <v>199</v>
      </c>
      <c r="AU418" s="227" t="s">
        <v>85</v>
      </c>
      <c r="AV418" s="10" t="s">
        <v>83</v>
      </c>
      <c r="AW418" s="10" t="s">
        <v>32</v>
      </c>
      <c r="AX418" s="10" t="s">
        <v>76</v>
      </c>
      <c r="AY418" s="227" t="s">
        <v>195</v>
      </c>
    </row>
    <row r="419" s="11" customFormat="1">
      <c r="A419" s="11"/>
      <c r="B419" s="228"/>
      <c r="C419" s="229"/>
      <c r="D419" s="213" t="s">
        <v>199</v>
      </c>
      <c r="E419" s="230" t="s">
        <v>1</v>
      </c>
      <c r="F419" s="231" t="s">
        <v>5224</v>
      </c>
      <c r="G419" s="229"/>
      <c r="H419" s="232">
        <v>0.95499999999999996</v>
      </c>
      <c r="I419" s="233"/>
      <c r="J419" s="229"/>
      <c r="K419" s="229"/>
      <c r="L419" s="234"/>
      <c r="M419" s="235"/>
      <c r="N419" s="236"/>
      <c r="O419" s="236"/>
      <c r="P419" s="236"/>
      <c r="Q419" s="236"/>
      <c r="R419" s="236"/>
      <c r="S419" s="236"/>
      <c r="T419" s="237"/>
      <c r="U419" s="11"/>
      <c r="V419" s="11"/>
      <c r="W419" s="11"/>
      <c r="X419" s="11"/>
      <c r="Y419" s="11"/>
      <c r="Z419" s="11"/>
      <c r="AA419" s="11"/>
      <c r="AB419" s="11"/>
      <c r="AC419" s="11"/>
      <c r="AD419" s="11"/>
      <c r="AE419" s="11"/>
      <c r="AT419" s="238" t="s">
        <v>199</v>
      </c>
      <c r="AU419" s="238" t="s">
        <v>85</v>
      </c>
      <c r="AV419" s="11" t="s">
        <v>85</v>
      </c>
      <c r="AW419" s="11" t="s">
        <v>32</v>
      </c>
      <c r="AX419" s="11" t="s">
        <v>76</v>
      </c>
      <c r="AY419" s="238" t="s">
        <v>195</v>
      </c>
    </row>
    <row r="420" s="10" customFormat="1">
      <c r="A420" s="10"/>
      <c r="B420" s="218"/>
      <c r="C420" s="219"/>
      <c r="D420" s="213" t="s">
        <v>199</v>
      </c>
      <c r="E420" s="220" t="s">
        <v>1</v>
      </c>
      <c r="F420" s="221" t="s">
        <v>4685</v>
      </c>
      <c r="G420" s="219"/>
      <c r="H420" s="220" t="s">
        <v>1</v>
      </c>
      <c r="I420" s="222"/>
      <c r="J420" s="219"/>
      <c r="K420" s="219"/>
      <c r="L420" s="223"/>
      <c r="M420" s="224"/>
      <c r="N420" s="225"/>
      <c r="O420" s="225"/>
      <c r="P420" s="225"/>
      <c r="Q420" s="225"/>
      <c r="R420" s="225"/>
      <c r="S420" s="225"/>
      <c r="T420" s="226"/>
      <c r="U420" s="10"/>
      <c r="V420" s="10"/>
      <c r="W420" s="10"/>
      <c r="X420" s="10"/>
      <c r="Y420" s="10"/>
      <c r="Z420" s="10"/>
      <c r="AA420" s="10"/>
      <c r="AB420" s="10"/>
      <c r="AC420" s="10"/>
      <c r="AD420" s="10"/>
      <c r="AE420" s="10"/>
      <c r="AT420" s="227" t="s">
        <v>199</v>
      </c>
      <c r="AU420" s="227" t="s">
        <v>85</v>
      </c>
      <c r="AV420" s="10" t="s">
        <v>83</v>
      </c>
      <c r="AW420" s="10" t="s">
        <v>32</v>
      </c>
      <c r="AX420" s="10" t="s">
        <v>76</v>
      </c>
      <c r="AY420" s="227" t="s">
        <v>195</v>
      </c>
    </row>
    <row r="421" s="11" customFormat="1">
      <c r="A421" s="11"/>
      <c r="B421" s="228"/>
      <c r="C421" s="229"/>
      <c r="D421" s="213" t="s">
        <v>199</v>
      </c>
      <c r="E421" s="230" t="s">
        <v>1</v>
      </c>
      <c r="F421" s="231" t="s">
        <v>5225</v>
      </c>
      <c r="G421" s="229"/>
      <c r="H421" s="232">
        <v>2.2309999999999999</v>
      </c>
      <c r="I421" s="233"/>
      <c r="J421" s="229"/>
      <c r="K421" s="229"/>
      <c r="L421" s="234"/>
      <c r="M421" s="235"/>
      <c r="N421" s="236"/>
      <c r="O421" s="236"/>
      <c r="P421" s="236"/>
      <c r="Q421" s="236"/>
      <c r="R421" s="236"/>
      <c r="S421" s="236"/>
      <c r="T421" s="237"/>
      <c r="U421" s="11"/>
      <c r="V421" s="11"/>
      <c r="W421" s="11"/>
      <c r="X421" s="11"/>
      <c r="Y421" s="11"/>
      <c r="Z421" s="11"/>
      <c r="AA421" s="11"/>
      <c r="AB421" s="11"/>
      <c r="AC421" s="11"/>
      <c r="AD421" s="11"/>
      <c r="AE421" s="11"/>
      <c r="AT421" s="238" t="s">
        <v>199</v>
      </c>
      <c r="AU421" s="238" t="s">
        <v>85</v>
      </c>
      <c r="AV421" s="11" t="s">
        <v>85</v>
      </c>
      <c r="AW421" s="11" t="s">
        <v>32</v>
      </c>
      <c r="AX421" s="11" t="s">
        <v>76</v>
      </c>
      <c r="AY421" s="238" t="s">
        <v>195</v>
      </c>
    </row>
    <row r="422" s="10" customFormat="1">
      <c r="A422" s="10"/>
      <c r="B422" s="218"/>
      <c r="C422" s="219"/>
      <c r="D422" s="213" t="s">
        <v>199</v>
      </c>
      <c r="E422" s="220" t="s">
        <v>1</v>
      </c>
      <c r="F422" s="221" t="s">
        <v>5097</v>
      </c>
      <c r="G422" s="219"/>
      <c r="H422" s="220" t="s">
        <v>1</v>
      </c>
      <c r="I422" s="222"/>
      <c r="J422" s="219"/>
      <c r="K422" s="219"/>
      <c r="L422" s="223"/>
      <c r="M422" s="224"/>
      <c r="N422" s="225"/>
      <c r="O422" s="225"/>
      <c r="P422" s="225"/>
      <c r="Q422" s="225"/>
      <c r="R422" s="225"/>
      <c r="S422" s="225"/>
      <c r="T422" s="226"/>
      <c r="U422" s="10"/>
      <c r="V422" s="10"/>
      <c r="W422" s="10"/>
      <c r="X422" s="10"/>
      <c r="Y422" s="10"/>
      <c r="Z422" s="10"/>
      <c r="AA422" s="10"/>
      <c r="AB422" s="10"/>
      <c r="AC422" s="10"/>
      <c r="AD422" s="10"/>
      <c r="AE422" s="10"/>
      <c r="AT422" s="227" t="s">
        <v>199</v>
      </c>
      <c r="AU422" s="227" t="s">
        <v>85</v>
      </c>
      <c r="AV422" s="10" t="s">
        <v>83</v>
      </c>
      <c r="AW422" s="10" t="s">
        <v>32</v>
      </c>
      <c r="AX422" s="10" t="s">
        <v>76</v>
      </c>
      <c r="AY422" s="227" t="s">
        <v>195</v>
      </c>
    </row>
    <row r="423" s="10" customFormat="1">
      <c r="A423" s="10"/>
      <c r="B423" s="218"/>
      <c r="C423" s="219"/>
      <c r="D423" s="213" t="s">
        <v>199</v>
      </c>
      <c r="E423" s="220" t="s">
        <v>1</v>
      </c>
      <c r="F423" s="221" t="s">
        <v>4683</v>
      </c>
      <c r="G423" s="219"/>
      <c r="H423" s="220" t="s">
        <v>1</v>
      </c>
      <c r="I423" s="222"/>
      <c r="J423" s="219"/>
      <c r="K423" s="219"/>
      <c r="L423" s="223"/>
      <c r="M423" s="224"/>
      <c r="N423" s="225"/>
      <c r="O423" s="225"/>
      <c r="P423" s="225"/>
      <c r="Q423" s="225"/>
      <c r="R423" s="225"/>
      <c r="S423" s="225"/>
      <c r="T423" s="226"/>
      <c r="U423" s="10"/>
      <c r="V423" s="10"/>
      <c r="W423" s="10"/>
      <c r="X423" s="10"/>
      <c r="Y423" s="10"/>
      <c r="Z423" s="10"/>
      <c r="AA423" s="10"/>
      <c r="AB423" s="10"/>
      <c r="AC423" s="10"/>
      <c r="AD423" s="10"/>
      <c r="AE423" s="10"/>
      <c r="AT423" s="227" t="s">
        <v>199</v>
      </c>
      <c r="AU423" s="227" t="s">
        <v>85</v>
      </c>
      <c r="AV423" s="10" t="s">
        <v>83</v>
      </c>
      <c r="AW423" s="10" t="s">
        <v>32</v>
      </c>
      <c r="AX423" s="10" t="s">
        <v>76</v>
      </c>
      <c r="AY423" s="227" t="s">
        <v>195</v>
      </c>
    </row>
    <row r="424" s="11" customFormat="1">
      <c r="A424" s="11"/>
      <c r="B424" s="228"/>
      <c r="C424" s="229"/>
      <c r="D424" s="213" t="s">
        <v>199</v>
      </c>
      <c r="E424" s="230" t="s">
        <v>1</v>
      </c>
      <c r="F424" s="231" t="s">
        <v>5224</v>
      </c>
      <c r="G424" s="229"/>
      <c r="H424" s="232">
        <v>0.95499999999999996</v>
      </c>
      <c r="I424" s="233"/>
      <c r="J424" s="229"/>
      <c r="K424" s="229"/>
      <c r="L424" s="234"/>
      <c r="M424" s="235"/>
      <c r="N424" s="236"/>
      <c r="O424" s="236"/>
      <c r="P424" s="236"/>
      <c r="Q424" s="236"/>
      <c r="R424" s="236"/>
      <c r="S424" s="236"/>
      <c r="T424" s="237"/>
      <c r="U424" s="11"/>
      <c r="V424" s="11"/>
      <c r="W424" s="11"/>
      <c r="X424" s="11"/>
      <c r="Y424" s="11"/>
      <c r="Z424" s="11"/>
      <c r="AA424" s="11"/>
      <c r="AB424" s="11"/>
      <c r="AC424" s="11"/>
      <c r="AD424" s="11"/>
      <c r="AE424" s="11"/>
      <c r="AT424" s="238" t="s">
        <v>199</v>
      </c>
      <c r="AU424" s="238" t="s">
        <v>85</v>
      </c>
      <c r="AV424" s="11" t="s">
        <v>85</v>
      </c>
      <c r="AW424" s="11" t="s">
        <v>32</v>
      </c>
      <c r="AX424" s="11" t="s">
        <v>76</v>
      </c>
      <c r="AY424" s="238" t="s">
        <v>195</v>
      </c>
    </row>
    <row r="425" s="10" customFormat="1">
      <c r="A425" s="10"/>
      <c r="B425" s="218"/>
      <c r="C425" s="219"/>
      <c r="D425" s="213" t="s">
        <v>199</v>
      </c>
      <c r="E425" s="220" t="s">
        <v>1</v>
      </c>
      <c r="F425" s="221" t="s">
        <v>4685</v>
      </c>
      <c r="G425" s="219"/>
      <c r="H425" s="220" t="s">
        <v>1</v>
      </c>
      <c r="I425" s="222"/>
      <c r="J425" s="219"/>
      <c r="K425" s="219"/>
      <c r="L425" s="223"/>
      <c r="M425" s="224"/>
      <c r="N425" s="225"/>
      <c r="O425" s="225"/>
      <c r="P425" s="225"/>
      <c r="Q425" s="225"/>
      <c r="R425" s="225"/>
      <c r="S425" s="225"/>
      <c r="T425" s="226"/>
      <c r="U425" s="10"/>
      <c r="V425" s="10"/>
      <c r="W425" s="10"/>
      <c r="X425" s="10"/>
      <c r="Y425" s="10"/>
      <c r="Z425" s="10"/>
      <c r="AA425" s="10"/>
      <c r="AB425" s="10"/>
      <c r="AC425" s="10"/>
      <c r="AD425" s="10"/>
      <c r="AE425" s="10"/>
      <c r="AT425" s="227" t="s">
        <v>199</v>
      </c>
      <c r="AU425" s="227" t="s">
        <v>85</v>
      </c>
      <c r="AV425" s="10" t="s">
        <v>83</v>
      </c>
      <c r="AW425" s="10" t="s">
        <v>32</v>
      </c>
      <c r="AX425" s="10" t="s">
        <v>76</v>
      </c>
      <c r="AY425" s="227" t="s">
        <v>195</v>
      </c>
    </row>
    <row r="426" s="11" customFormat="1">
      <c r="A426" s="11"/>
      <c r="B426" s="228"/>
      <c r="C426" s="229"/>
      <c r="D426" s="213" t="s">
        <v>199</v>
      </c>
      <c r="E426" s="230" t="s">
        <v>1</v>
      </c>
      <c r="F426" s="231" t="s">
        <v>5225</v>
      </c>
      <c r="G426" s="229"/>
      <c r="H426" s="232">
        <v>2.2309999999999999</v>
      </c>
      <c r="I426" s="233"/>
      <c r="J426" s="229"/>
      <c r="K426" s="229"/>
      <c r="L426" s="234"/>
      <c r="M426" s="235"/>
      <c r="N426" s="236"/>
      <c r="O426" s="236"/>
      <c r="P426" s="236"/>
      <c r="Q426" s="236"/>
      <c r="R426" s="236"/>
      <c r="S426" s="236"/>
      <c r="T426" s="237"/>
      <c r="U426" s="11"/>
      <c r="V426" s="11"/>
      <c r="W426" s="11"/>
      <c r="X426" s="11"/>
      <c r="Y426" s="11"/>
      <c r="Z426" s="11"/>
      <c r="AA426" s="11"/>
      <c r="AB426" s="11"/>
      <c r="AC426" s="11"/>
      <c r="AD426" s="11"/>
      <c r="AE426" s="11"/>
      <c r="AT426" s="238" t="s">
        <v>199</v>
      </c>
      <c r="AU426" s="238" t="s">
        <v>85</v>
      </c>
      <c r="AV426" s="11" t="s">
        <v>85</v>
      </c>
      <c r="AW426" s="11" t="s">
        <v>32</v>
      </c>
      <c r="AX426" s="11" t="s">
        <v>76</v>
      </c>
      <c r="AY426" s="238" t="s">
        <v>195</v>
      </c>
    </row>
    <row r="427" s="15" customFormat="1">
      <c r="A427" s="15"/>
      <c r="B427" s="287"/>
      <c r="C427" s="288"/>
      <c r="D427" s="213" t="s">
        <v>199</v>
      </c>
      <c r="E427" s="289" t="s">
        <v>1</v>
      </c>
      <c r="F427" s="290" t="s">
        <v>1422</v>
      </c>
      <c r="G427" s="288"/>
      <c r="H427" s="291">
        <v>9.5579999999999998</v>
      </c>
      <c r="I427" s="292"/>
      <c r="J427" s="288"/>
      <c r="K427" s="288"/>
      <c r="L427" s="293"/>
      <c r="M427" s="294"/>
      <c r="N427" s="295"/>
      <c r="O427" s="295"/>
      <c r="P427" s="295"/>
      <c r="Q427" s="295"/>
      <c r="R427" s="295"/>
      <c r="S427" s="295"/>
      <c r="T427" s="296"/>
      <c r="U427" s="15"/>
      <c r="V427" s="15"/>
      <c r="W427" s="15"/>
      <c r="X427" s="15"/>
      <c r="Y427" s="15"/>
      <c r="Z427" s="15"/>
      <c r="AA427" s="15"/>
      <c r="AB427" s="15"/>
      <c r="AC427" s="15"/>
      <c r="AD427" s="15"/>
      <c r="AE427" s="15"/>
      <c r="AT427" s="297" t="s">
        <v>199</v>
      </c>
      <c r="AU427" s="297" t="s">
        <v>85</v>
      </c>
      <c r="AV427" s="15" t="s">
        <v>234</v>
      </c>
      <c r="AW427" s="15" t="s">
        <v>32</v>
      </c>
      <c r="AX427" s="15" t="s">
        <v>83</v>
      </c>
      <c r="AY427" s="297" t="s">
        <v>195</v>
      </c>
    </row>
    <row r="428" s="2" customFormat="1" ht="33" customHeight="1">
      <c r="A428" s="39"/>
      <c r="B428" s="40"/>
      <c r="C428" s="200" t="s">
        <v>413</v>
      </c>
      <c r="D428" s="200" t="s">
        <v>191</v>
      </c>
      <c r="E428" s="201" t="s">
        <v>4689</v>
      </c>
      <c r="F428" s="202" t="s">
        <v>4690</v>
      </c>
      <c r="G428" s="203" t="s">
        <v>1628</v>
      </c>
      <c r="H428" s="204">
        <v>0.183</v>
      </c>
      <c r="I428" s="205"/>
      <c r="J428" s="206">
        <f>ROUND(I428*H428,2)</f>
        <v>0</v>
      </c>
      <c r="K428" s="202" t="s">
        <v>1412</v>
      </c>
      <c r="L428" s="45"/>
      <c r="M428" s="207" t="s">
        <v>1</v>
      </c>
      <c r="N428" s="208" t="s">
        <v>41</v>
      </c>
      <c r="O428" s="92"/>
      <c r="P428" s="209">
        <f>O428*H428</f>
        <v>0</v>
      </c>
      <c r="Q428" s="209">
        <v>1.0608</v>
      </c>
      <c r="R428" s="209">
        <f>Q428*H428</f>
        <v>0.19412639999999998</v>
      </c>
      <c r="S428" s="209">
        <v>0</v>
      </c>
      <c r="T428" s="210">
        <f>S428*H428</f>
        <v>0</v>
      </c>
      <c r="U428" s="39"/>
      <c r="V428" s="39"/>
      <c r="W428" s="39"/>
      <c r="X428" s="39"/>
      <c r="Y428" s="39"/>
      <c r="Z428" s="39"/>
      <c r="AA428" s="39"/>
      <c r="AB428" s="39"/>
      <c r="AC428" s="39"/>
      <c r="AD428" s="39"/>
      <c r="AE428" s="39"/>
      <c r="AR428" s="211" t="s">
        <v>234</v>
      </c>
      <c r="AT428" s="211" t="s">
        <v>191</v>
      </c>
      <c r="AU428" s="211" t="s">
        <v>85</v>
      </c>
      <c r="AY428" s="18" t="s">
        <v>195</v>
      </c>
      <c r="BE428" s="212">
        <f>IF(N428="základní",J428,0)</f>
        <v>0</v>
      </c>
      <c r="BF428" s="212">
        <f>IF(N428="snížená",J428,0)</f>
        <v>0</v>
      </c>
      <c r="BG428" s="212">
        <f>IF(N428="zákl. přenesená",J428,0)</f>
        <v>0</v>
      </c>
      <c r="BH428" s="212">
        <f>IF(N428="sníž. přenesená",J428,0)</f>
        <v>0</v>
      </c>
      <c r="BI428" s="212">
        <f>IF(N428="nulová",J428,0)</f>
        <v>0</v>
      </c>
      <c r="BJ428" s="18" t="s">
        <v>83</v>
      </c>
      <c r="BK428" s="212">
        <f>ROUND(I428*H428,2)</f>
        <v>0</v>
      </c>
      <c r="BL428" s="18" t="s">
        <v>234</v>
      </c>
      <c r="BM428" s="211" t="s">
        <v>5226</v>
      </c>
    </row>
    <row r="429" s="10" customFormat="1">
      <c r="A429" s="10"/>
      <c r="B429" s="218"/>
      <c r="C429" s="219"/>
      <c r="D429" s="213" t="s">
        <v>199</v>
      </c>
      <c r="E429" s="220" t="s">
        <v>1</v>
      </c>
      <c r="F429" s="221" t="s">
        <v>4737</v>
      </c>
      <c r="G429" s="219"/>
      <c r="H429" s="220" t="s">
        <v>1</v>
      </c>
      <c r="I429" s="222"/>
      <c r="J429" s="219"/>
      <c r="K429" s="219"/>
      <c r="L429" s="223"/>
      <c r="M429" s="224"/>
      <c r="N429" s="225"/>
      <c r="O429" s="225"/>
      <c r="P429" s="225"/>
      <c r="Q429" s="225"/>
      <c r="R429" s="225"/>
      <c r="S429" s="225"/>
      <c r="T429" s="226"/>
      <c r="U429" s="10"/>
      <c r="V429" s="10"/>
      <c r="W429" s="10"/>
      <c r="X429" s="10"/>
      <c r="Y429" s="10"/>
      <c r="Z429" s="10"/>
      <c r="AA429" s="10"/>
      <c r="AB429" s="10"/>
      <c r="AC429" s="10"/>
      <c r="AD429" s="10"/>
      <c r="AE429" s="10"/>
      <c r="AT429" s="227" t="s">
        <v>199</v>
      </c>
      <c r="AU429" s="227" t="s">
        <v>85</v>
      </c>
      <c r="AV429" s="10" t="s">
        <v>83</v>
      </c>
      <c r="AW429" s="10" t="s">
        <v>32</v>
      </c>
      <c r="AX429" s="10" t="s">
        <v>76</v>
      </c>
      <c r="AY429" s="227" t="s">
        <v>195</v>
      </c>
    </row>
    <row r="430" s="10" customFormat="1">
      <c r="A430" s="10"/>
      <c r="B430" s="218"/>
      <c r="C430" s="219"/>
      <c r="D430" s="213" t="s">
        <v>199</v>
      </c>
      <c r="E430" s="220" t="s">
        <v>1</v>
      </c>
      <c r="F430" s="221" t="s">
        <v>5095</v>
      </c>
      <c r="G430" s="219"/>
      <c r="H430" s="220" t="s">
        <v>1</v>
      </c>
      <c r="I430" s="222"/>
      <c r="J430" s="219"/>
      <c r="K430" s="219"/>
      <c r="L430" s="223"/>
      <c r="M430" s="224"/>
      <c r="N430" s="225"/>
      <c r="O430" s="225"/>
      <c r="P430" s="225"/>
      <c r="Q430" s="225"/>
      <c r="R430" s="225"/>
      <c r="S430" s="225"/>
      <c r="T430" s="226"/>
      <c r="U430" s="10"/>
      <c r="V430" s="10"/>
      <c r="W430" s="10"/>
      <c r="X430" s="10"/>
      <c r="Y430" s="10"/>
      <c r="Z430" s="10"/>
      <c r="AA430" s="10"/>
      <c r="AB430" s="10"/>
      <c r="AC430" s="10"/>
      <c r="AD430" s="10"/>
      <c r="AE430" s="10"/>
      <c r="AT430" s="227" t="s">
        <v>199</v>
      </c>
      <c r="AU430" s="227" t="s">
        <v>85</v>
      </c>
      <c r="AV430" s="10" t="s">
        <v>83</v>
      </c>
      <c r="AW430" s="10" t="s">
        <v>32</v>
      </c>
      <c r="AX430" s="10" t="s">
        <v>76</v>
      </c>
      <c r="AY430" s="227" t="s">
        <v>195</v>
      </c>
    </row>
    <row r="431" s="10" customFormat="1">
      <c r="A431" s="10"/>
      <c r="B431" s="218"/>
      <c r="C431" s="219"/>
      <c r="D431" s="213" t="s">
        <v>199</v>
      </c>
      <c r="E431" s="220" t="s">
        <v>1</v>
      </c>
      <c r="F431" s="221" t="s">
        <v>4692</v>
      </c>
      <c r="G431" s="219"/>
      <c r="H431" s="220" t="s">
        <v>1</v>
      </c>
      <c r="I431" s="222"/>
      <c r="J431" s="219"/>
      <c r="K431" s="219"/>
      <c r="L431" s="223"/>
      <c r="M431" s="224"/>
      <c r="N431" s="225"/>
      <c r="O431" s="225"/>
      <c r="P431" s="225"/>
      <c r="Q431" s="225"/>
      <c r="R431" s="225"/>
      <c r="S431" s="225"/>
      <c r="T431" s="226"/>
      <c r="U431" s="10"/>
      <c r="V431" s="10"/>
      <c r="W431" s="10"/>
      <c r="X431" s="10"/>
      <c r="Y431" s="10"/>
      <c r="Z431" s="10"/>
      <c r="AA431" s="10"/>
      <c r="AB431" s="10"/>
      <c r="AC431" s="10"/>
      <c r="AD431" s="10"/>
      <c r="AE431" s="10"/>
      <c r="AT431" s="227" t="s">
        <v>199</v>
      </c>
      <c r="AU431" s="227" t="s">
        <v>85</v>
      </c>
      <c r="AV431" s="10" t="s">
        <v>83</v>
      </c>
      <c r="AW431" s="10" t="s">
        <v>32</v>
      </c>
      <c r="AX431" s="10" t="s">
        <v>76</v>
      </c>
      <c r="AY431" s="227" t="s">
        <v>195</v>
      </c>
    </row>
    <row r="432" s="11" customFormat="1">
      <c r="A432" s="11"/>
      <c r="B432" s="228"/>
      <c r="C432" s="229"/>
      <c r="D432" s="213" t="s">
        <v>199</v>
      </c>
      <c r="E432" s="230" t="s">
        <v>1</v>
      </c>
      <c r="F432" s="231" t="s">
        <v>5227</v>
      </c>
      <c r="G432" s="229"/>
      <c r="H432" s="232">
        <v>0.060999999999999999</v>
      </c>
      <c r="I432" s="233"/>
      <c r="J432" s="229"/>
      <c r="K432" s="229"/>
      <c r="L432" s="234"/>
      <c r="M432" s="235"/>
      <c r="N432" s="236"/>
      <c r="O432" s="236"/>
      <c r="P432" s="236"/>
      <c r="Q432" s="236"/>
      <c r="R432" s="236"/>
      <c r="S432" s="236"/>
      <c r="T432" s="237"/>
      <c r="U432" s="11"/>
      <c r="V432" s="11"/>
      <c r="W432" s="11"/>
      <c r="X432" s="11"/>
      <c r="Y432" s="11"/>
      <c r="Z432" s="11"/>
      <c r="AA432" s="11"/>
      <c r="AB432" s="11"/>
      <c r="AC432" s="11"/>
      <c r="AD432" s="11"/>
      <c r="AE432" s="11"/>
      <c r="AT432" s="238" t="s">
        <v>199</v>
      </c>
      <c r="AU432" s="238" t="s">
        <v>85</v>
      </c>
      <c r="AV432" s="11" t="s">
        <v>85</v>
      </c>
      <c r="AW432" s="11" t="s">
        <v>32</v>
      </c>
      <c r="AX432" s="11" t="s">
        <v>76</v>
      </c>
      <c r="AY432" s="238" t="s">
        <v>195</v>
      </c>
    </row>
    <row r="433" s="10" customFormat="1">
      <c r="A433" s="10"/>
      <c r="B433" s="218"/>
      <c r="C433" s="219"/>
      <c r="D433" s="213" t="s">
        <v>199</v>
      </c>
      <c r="E433" s="220" t="s">
        <v>1</v>
      </c>
      <c r="F433" s="221" t="s">
        <v>5096</v>
      </c>
      <c r="G433" s="219"/>
      <c r="H433" s="220" t="s">
        <v>1</v>
      </c>
      <c r="I433" s="222"/>
      <c r="J433" s="219"/>
      <c r="K433" s="219"/>
      <c r="L433" s="223"/>
      <c r="M433" s="224"/>
      <c r="N433" s="225"/>
      <c r="O433" s="225"/>
      <c r="P433" s="225"/>
      <c r="Q433" s="225"/>
      <c r="R433" s="225"/>
      <c r="S433" s="225"/>
      <c r="T433" s="226"/>
      <c r="U433" s="10"/>
      <c r="V433" s="10"/>
      <c r="W433" s="10"/>
      <c r="X433" s="10"/>
      <c r="Y433" s="10"/>
      <c r="Z433" s="10"/>
      <c r="AA433" s="10"/>
      <c r="AB433" s="10"/>
      <c r="AC433" s="10"/>
      <c r="AD433" s="10"/>
      <c r="AE433" s="10"/>
      <c r="AT433" s="227" t="s">
        <v>199</v>
      </c>
      <c r="AU433" s="227" t="s">
        <v>85</v>
      </c>
      <c r="AV433" s="10" t="s">
        <v>83</v>
      </c>
      <c r="AW433" s="10" t="s">
        <v>32</v>
      </c>
      <c r="AX433" s="10" t="s">
        <v>76</v>
      </c>
      <c r="AY433" s="227" t="s">
        <v>195</v>
      </c>
    </row>
    <row r="434" s="10" customFormat="1">
      <c r="A434" s="10"/>
      <c r="B434" s="218"/>
      <c r="C434" s="219"/>
      <c r="D434" s="213" t="s">
        <v>199</v>
      </c>
      <c r="E434" s="220" t="s">
        <v>1</v>
      </c>
      <c r="F434" s="221" t="s">
        <v>4692</v>
      </c>
      <c r="G434" s="219"/>
      <c r="H434" s="220" t="s">
        <v>1</v>
      </c>
      <c r="I434" s="222"/>
      <c r="J434" s="219"/>
      <c r="K434" s="219"/>
      <c r="L434" s="223"/>
      <c r="M434" s="224"/>
      <c r="N434" s="225"/>
      <c r="O434" s="225"/>
      <c r="P434" s="225"/>
      <c r="Q434" s="225"/>
      <c r="R434" s="225"/>
      <c r="S434" s="225"/>
      <c r="T434" s="226"/>
      <c r="U434" s="10"/>
      <c r="V434" s="10"/>
      <c r="W434" s="10"/>
      <c r="X434" s="10"/>
      <c r="Y434" s="10"/>
      <c r="Z434" s="10"/>
      <c r="AA434" s="10"/>
      <c r="AB434" s="10"/>
      <c r="AC434" s="10"/>
      <c r="AD434" s="10"/>
      <c r="AE434" s="10"/>
      <c r="AT434" s="227" t="s">
        <v>199</v>
      </c>
      <c r="AU434" s="227" t="s">
        <v>85</v>
      </c>
      <c r="AV434" s="10" t="s">
        <v>83</v>
      </c>
      <c r="AW434" s="10" t="s">
        <v>32</v>
      </c>
      <c r="AX434" s="10" t="s">
        <v>76</v>
      </c>
      <c r="AY434" s="227" t="s">
        <v>195</v>
      </c>
    </row>
    <row r="435" s="11" customFormat="1">
      <c r="A435" s="11"/>
      <c r="B435" s="228"/>
      <c r="C435" s="229"/>
      <c r="D435" s="213" t="s">
        <v>199</v>
      </c>
      <c r="E435" s="230" t="s">
        <v>1</v>
      </c>
      <c r="F435" s="231" t="s">
        <v>5227</v>
      </c>
      <c r="G435" s="229"/>
      <c r="H435" s="232">
        <v>0.060999999999999999</v>
      </c>
      <c r="I435" s="233"/>
      <c r="J435" s="229"/>
      <c r="K435" s="229"/>
      <c r="L435" s="234"/>
      <c r="M435" s="235"/>
      <c r="N435" s="236"/>
      <c r="O435" s="236"/>
      <c r="P435" s="236"/>
      <c r="Q435" s="236"/>
      <c r="R435" s="236"/>
      <c r="S435" s="236"/>
      <c r="T435" s="237"/>
      <c r="U435" s="11"/>
      <c r="V435" s="11"/>
      <c r="W435" s="11"/>
      <c r="X435" s="11"/>
      <c r="Y435" s="11"/>
      <c r="Z435" s="11"/>
      <c r="AA435" s="11"/>
      <c r="AB435" s="11"/>
      <c r="AC435" s="11"/>
      <c r="AD435" s="11"/>
      <c r="AE435" s="11"/>
      <c r="AT435" s="238" t="s">
        <v>199</v>
      </c>
      <c r="AU435" s="238" t="s">
        <v>85</v>
      </c>
      <c r="AV435" s="11" t="s">
        <v>85</v>
      </c>
      <c r="AW435" s="11" t="s">
        <v>32</v>
      </c>
      <c r="AX435" s="11" t="s">
        <v>76</v>
      </c>
      <c r="AY435" s="238" t="s">
        <v>195</v>
      </c>
    </row>
    <row r="436" s="10" customFormat="1">
      <c r="A436" s="10"/>
      <c r="B436" s="218"/>
      <c r="C436" s="219"/>
      <c r="D436" s="213" t="s">
        <v>199</v>
      </c>
      <c r="E436" s="220" t="s">
        <v>1</v>
      </c>
      <c r="F436" s="221" t="s">
        <v>5097</v>
      </c>
      <c r="G436" s="219"/>
      <c r="H436" s="220" t="s">
        <v>1</v>
      </c>
      <c r="I436" s="222"/>
      <c r="J436" s="219"/>
      <c r="K436" s="219"/>
      <c r="L436" s="223"/>
      <c r="M436" s="224"/>
      <c r="N436" s="225"/>
      <c r="O436" s="225"/>
      <c r="P436" s="225"/>
      <c r="Q436" s="225"/>
      <c r="R436" s="225"/>
      <c r="S436" s="225"/>
      <c r="T436" s="226"/>
      <c r="U436" s="10"/>
      <c r="V436" s="10"/>
      <c r="W436" s="10"/>
      <c r="X436" s="10"/>
      <c r="Y436" s="10"/>
      <c r="Z436" s="10"/>
      <c r="AA436" s="10"/>
      <c r="AB436" s="10"/>
      <c r="AC436" s="10"/>
      <c r="AD436" s="10"/>
      <c r="AE436" s="10"/>
      <c r="AT436" s="227" t="s">
        <v>199</v>
      </c>
      <c r="AU436" s="227" t="s">
        <v>85</v>
      </c>
      <c r="AV436" s="10" t="s">
        <v>83</v>
      </c>
      <c r="AW436" s="10" t="s">
        <v>32</v>
      </c>
      <c r="AX436" s="10" t="s">
        <v>76</v>
      </c>
      <c r="AY436" s="227" t="s">
        <v>195</v>
      </c>
    </row>
    <row r="437" s="10" customFormat="1">
      <c r="A437" s="10"/>
      <c r="B437" s="218"/>
      <c r="C437" s="219"/>
      <c r="D437" s="213" t="s">
        <v>199</v>
      </c>
      <c r="E437" s="220" t="s">
        <v>1</v>
      </c>
      <c r="F437" s="221" t="s">
        <v>4692</v>
      </c>
      <c r="G437" s="219"/>
      <c r="H437" s="220" t="s">
        <v>1</v>
      </c>
      <c r="I437" s="222"/>
      <c r="J437" s="219"/>
      <c r="K437" s="219"/>
      <c r="L437" s="223"/>
      <c r="M437" s="224"/>
      <c r="N437" s="225"/>
      <c r="O437" s="225"/>
      <c r="P437" s="225"/>
      <c r="Q437" s="225"/>
      <c r="R437" s="225"/>
      <c r="S437" s="225"/>
      <c r="T437" s="226"/>
      <c r="U437" s="10"/>
      <c r="V437" s="10"/>
      <c r="W437" s="10"/>
      <c r="X437" s="10"/>
      <c r="Y437" s="10"/>
      <c r="Z437" s="10"/>
      <c r="AA437" s="10"/>
      <c r="AB437" s="10"/>
      <c r="AC437" s="10"/>
      <c r="AD437" s="10"/>
      <c r="AE437" s="10"/>
      <c r="AT437" s="227" t="s">
        <v>199</v>
      </c>
      <c r="AU437" s="227" t="s">
        <v>85</v>
      </c>
      <c r="AV437" s="10" t="s">
        <v>83</v>
      </c>
      <c r="AW437" s="10" t="s">
        <v>32</v>
      </c>
      <c r="AX437" s="10" t="s">
        <v>76</v>
      </c>
      <c r="AY437" s="227" t="s">
        <v>195</v>
      </c>
    </row>
    <row r="438" s="11" customFormat="1">
      <c r="A438" s="11"/>
      <c r="B438" s="228"/>
      <c r="C438" s="229"/>
      <c r="D438" s="213" t="s">
        <v>199</v>
      </c>
      <c r="E438" s="230" t="s">
        <v>1</v>
      </c>
      <c r="F438" s="231" t="s">
        <v>5227</v>
      </c>
      <c r="G438" s="229"/>
      <c r="H438" s="232">
        <v>0.060999999999999999</v>
      </c>
      <c r="I438" s="233"/>
      <c r="J438" s="229"/>
      <c r="K438" s="229"/>
      <c r="L438" s="234"/>
      <c r="M438" s="235"/>
      <c r="N438" s="236"/>
      <c r="O438" s="236"/>
      <c r="P438" s="236"/>
      <c r="Q438" s="236"/>
      <c r="R438" s="236"/>
      <c r="S438" s="236"/>
      <c r="T438" s="237"/>
      <c r="U438" s="11"/>
      <c r="V438" s="11"/>
      <c r="W438" s="11"/>
      <c r="X438" s="11"/>
      <c r="Y438" s="11"/>
      <c r="Z438" s="11"/>
      <c r="AA438" s="11"/>
      <c r="AB438" s="11"/>
      <c r="AC438" s="11"/>
      <c r="AD438" s="11"/>
      <c r="AE438" s="11"/>
      <c r="AT438" s="238" t="s">
        <v>199</v>
      </c>
      <c r="AU438" s="238" t="s">
        <v>85</v>
      </c>
      <c r="AV438" s="11" t="s">
        <v>85</v>
      </c>
      <c r="AW438" s="11" t="s">
        <v>32</v>
      </c>
      <c r="AX438" s="11" t="s">
        <v>76</v>
      </c>
      <c r="AY438" s="238" t="s">
        <v>195</v>
      </c>
    </row>
    <row r="439" s="15" customFormat="1">
      <c r="A439" s="15"/>
      <c r="B439" s="287"/>
      <c r="C439" s="288"/>
      <c r="D439" s="213" t="s">
        <v>199</v>
      </c>
      <c r="E439" s="289" t="s">
        <v>1</v>
      </c>
      <c r="F439" s="290" t="s">
        <v>1422</v>
      </c>
      <c r="G439" s="288"/>
      <c r="H439" s="291">
        <v>0.183</v>
      </c>
      <c r="I439" s="292"/>
      <c r="J439" s="288"/>
      <c r="K439" s="288"/>
      <c r="L439" s="293"/>
      <c r="M439" s="294"/>
      <c r="N439" s="295"/>
      <c r="O439" s="295"/>
      <c r="P439" s="295"/>
      <c r="Q439" s="295"/>
      <c r="R439" s="295"/>
      <c r="S439" s="295"/>
      <c r="T439" s="296"/>
      <c r="U439" s="15"/>
      <c r="V439" s="15"/>
      <c r="W439" s="15"/>
      <c r="X439" s="15"/>
      <c r="Y439" s="15"/>
      <c r="Z439" s="15"/>
      <c r="AA439" s="15"/>
      <c r="AB439" s="15"/>
      <c r="AC439" s="15"/>
      <c r="AD439" s="15"/>
      <c r="AE439" s="15"/>
      <c r="AT439" s="297" t="s">
        <v>199</v>
      </c>
      <c r="AU439" s="297" t="s">
        <v>85</v>
      </c>
      <c r="AV439" s="15" t="s">
        <v>234</v>
      </c>
      <c r="AW439" s="15" t="s">
        <v>32</v>
      </c>
      <c r="AX439" s="15" t="s">
        <v>83</v>
      </c>
      <c r="AY439" s="297" t="s">
        <v>195</v>
      </c>
    </row>
    <row r="440" s="13" customFormat="1" ht="22.8" customHeight="1">
      <c r="A440" s="13"/>
      <c r="B440" s="248"/>
      <c r="C440" s="249"/>
      <c r="D440" s="250" t="s">
        <v>75</v>
      </c>
      <c r="E440" s="285" t="s">
        <v>253</v>
      </c>
      <c r="F440" s="285" t="s">
        <v>1801</v>
      </c>
      <c r="G440" s="249"/>
      <c r="H440" s="249"/>
      <c r="I440" s="252"/>
      <c r="J440" s="286">
        <f>BK440</f>
        <v>0</v>
      </c>
      <c r="K440" s="249"/>
      <c r="L440" s="254"/>
      <c r="M440" s="255"/>
      <c r="N440" s="256"/>
      <c r="O440" s="256"/>
      <c r="P440" s="257">
        <f>SUM(P441:P450)</f>
        <v>0</v>
      </c>
      <c r="Q440" s="256"/>
      <c r="R440" s="257">
        <f>SUM(R441:R450)</f>
        <v>0.0066299999999999996</v>
      </c>
      <c r="S440" s="256"/>
      <c r="T440" s="258">
        <f>SUM(T441:T450)</f>
        <v>0</v>
      </c>
      <c r="U440" s="13"/>
      <c r="V440" s="13"/>
      <c r="W440" s="13"/>
      <c r="X440" s="13"/>
      <c r="Y440" s="13"/>
      <c r="Z440" s="13"/>
      <c r="AA440" s="13"/>
      <c r="AB440" s="13"/>
      <c r="AC440" s="13"/>
      <c r="AD440" s="13"/>
      <c r="AE440" s="13"/>
      <c r="AR440" s="259" t="s">
        <v>83</v>
      </c>
      <c r="AT440" s="260" t="s">
        <v>75</v>
      </c>
      <c r="AU440" s="260" t="s">
        <v>83</v>
      </c>
      <c r="AY440" s="259" t="s">
        <v>195</v>
      </c>
      <c r="BK440" s="261">
        <f>SUM(BK441:BK450)</f>
        <v>0</v>
      </c>
    </row>
    <row r="441" s="2" customFormat="1" ht="33" customHeight="1">
      <c r="A441" s="39"/>
      <c r="B441" s="40"/>
      <c r="C441" s="200" t="s">
        <v>416</v>
      </c>
      <c r="D441" s="200" t="s">
        <v>191</v>
      </c>
      <c r="E441" s="201" t="s">
        <v>4695</v>
      </c>
      <c r="F441" s="202" t="s">
        <v>4696</v>
      </c>
      <c r="G441" s="203" t="s">
        <v>1804</v>
      </c>
      <c r="H441" s="204">
        <v>3</v>
      </c>
      <c r="I441" s="205"/>
      <c r="J441" s="206">
        <f>ROUND(I441*H441,2)</f>
        <v>0</v>
      </c>
      <c r="K441" s="202" t="s">
        <v>1412</v>
      </c>
      <c r="L441" s="45"/>
      <c r="M441" s="207" t="s">
        <v>1</v>
      </c>
      <c r="N441" s="208" t="s">
        <v>41</v>
      </c>
      <c r="O441" s="92"/>
      <c r="P441" s="209">
        <f>O441*H441</f>
        <v>0</v>
      </c>
      <c r="Q441" s="209">
        <v>1.0000000000000001E-05</v>
      </c>
      <c r="R441" s="209">
        <f>Q441*H441</f>
        <v>3.0000000000000004E-05</v>
      </c>
      <c r="S441" s="209">
        <v>0</v>
      </c>
      <c r="T441" s="210">
        <f>S441*H441</f>
        <v>0</v>
      </c>
      <c r="U441" s="39"/>
      <c r="V441" s="39"/>
      <c r="W441" s="39"/>
      <c r="X441" s="39"/>
      <c r="Y441" s="39"/>
      <c r="Z441" s="39"/>
      <c r="AA441" s="39"/>
      <c r="AB441" s="39"/>
      <c r="AC441" s="39"/>
      <c r="AD441" s="39"/>
      <c r="AE441" s="39"/>
      <c r="AR441" s="211" t="s">
        <v>234</v>
      </c>
      <c r="AT441" s="211" t="s">
        <v>191</v>
      </c>
      <c r="AU441" s="211" t="s">
        <v>85</v>
      </c>
      <c r="AY441" s="18" t="s">
        <v>195</v>
      </c>
      <c r="BE441" s="212">
        <f>IF(N441="základní",J441,0)</f>
        <v>0</v>
      </c>
      <c r="BF441" s="212">
        <f>IF(N441="snížená",J441,0)</f>
        <v>0</v>
      </c>
      <c r="BG441" s="212">
        <f>IF(N441="zákl. přenesená",J441,0)</f>
        <v>0</v>
      </c>
      <c r="BH441" s="212">
        <f>IF(N441="sníž. přenesená",J441,0)</f>
        <v>0</v>
      </c>
      <c r="BI441" s="212">
        <f>IF(N441="nulová",J441,0)</f>
        <v>0</v>
      </c>
      <c r="BJ441" s="18" t="s">
        <v>83</v>
      </c>
      <c r="BK441" s="212">
        <f>ROUND(I441*H441,2)</f>
        <v>0</v>
      </c>
      <c r="BL441" s="18" t="s">
        <v>234</v>
      </c>
      <c r="BM441" s="211" t="s">
        <v>5228</v>
      </c>
    </row>
    <row r="442" s="10" customFormat="1">
      <c r="A442" s="10"/>
      <c r="B442" s="218"/>
      <c r="C442" s="219"/>
      <c r="D442" s="213" t="s">
        <v>199</v>
      </c>
      <c r="E442" s="220" t="s">
        <v>1</v>
      </c>
      <c r="F442" s="221" t="s">
        <v>4737</v>
      </c>
      <c r="G442" s="219"/>
      <c r="H442" s="220" t="s">
        <v>1</v>
      </c>
      <c r="I442" s="222"/>
      <c r="J442" s="219"/>
      <c r="K442" s="219"/>
      <c r="L442" s="223"/>
      <c r="M442" s="224"/>
      <c r="N442" s="225"/>
      <c r="O442" s="225"/>
      <c r="P442" s="225"/>
      <c r="Q442" s="225"/>
      <c r="R442" s="225"/>
      <c r="S442" s="225"/>
      <c r="T442" s="226"/>
      <c r="U442" s="10"/>
      <c r="V442" s="10"/>
      <c r="W442" s="10"/>
      <c r="X442" s="10"/>
      <c r="Y442" s="10"/>
      <c r="Z442" s="10"/>
      <c r="AA442" s="10"/>
      <c r="AB442" s="10"/>
      <c r="AC442" s="10"/>
      <c r="AD442" s="10"/>
      <c r="AE442" s="10"/>
      <c r="AT442" s="227" t="s">
        <v>199</v>
      </c>
      <c r="AU442" s="227" t="s">
        <v>85</v>
      </c>
      <c r="AV442" s="10" t="s">
        <v>83</v>
      </c>
      <c r="AW442" s="10" t="s">
        <v>32</v>
      </c>
      <c r="AX442" s="10" t="s">
        <v>76</v>
      </c>
      <c r="AY442" s="227" t="s">
        <v>195</v>
      </c>
    </row>
    <row r="443" s="10" customFormat="1">
      <c r="A443" s="10"/>
      <c r="B443" s="218"/>
      <c r="C443" s="219"/>
      <c r="D443" s="213" t="s">
        <v>199</v>
      </c>
      <c r="E443" s="220" t="s">
        <v>1</v>
      </c>
      <c r="F443" s="221" t="s">
        <v>5095</v>
      </c>
      <c r="G443" s="219"/>
      <c r="H443" s="220" t="s">
        <v>1</v>
      </c>
      <c r="I443" s="222"/>
      <c r="J443" s="219"/>
      <c r="K443" s="219"/>
      <c r="L443" s="223"/>
      <c r="M443" s="224"/>
      <c r="N443" s="225"/>
      <c r="O443" s="225"/>
      <c r="P443" s="225"/>
      <c r="Q443" s="225"/>
      <c r="R443" s="225"/>
      <c r="S443" s="225"/>
      <c r="T443" s="226"/>
      <c r="U443" s="10"/>
      <c r="V443" s="10"/>
      <c r="W443" s="10"/>
      <c r="X443" s="10"/>
      <c r="Y443" s="10"/>
      <c r="Z443" s="10"/>
      <c r="AA443" s="10"/>
      <c r="AB443" s="10"/>
      <c r="AC443" s="10"/>
      <c r="AD443" s="10"/>
      <c r="AE443" s="10"/>
      <c r="AT443" s="227" t="s">
        <v>199</v>
      </c>
      <c r="AU443" s="227" t="s">
        <v>85</v>
      </c>
      <c r="AV443" s="10" t="s">
        <v>83</v>
      </c>
      <c r="AW443" s="10" t="s">
        <v>32</v>
      </c>
      <c r="AX443" s="10" t="s">
        <v>76</v>
      </c>
      <c r="AY443" s="227" t="s">
        <v>195</v>
      </c>
    </row>
    <row r="444" s="11" customFormat="1">
      <c r="A444" s="11"/>
      <c r="B444" s="228"/>
      <c r="C444" s="229"/>
      <c r="D444" s="213" t="s">
        <v>199</v>
      </c>
      <c r="E444" s="230" t="s">
        <v>1</v>
      </c>
      <c r="F444" s="231" t="s">
        <v>83</v>
      </c>
      <c r="G444" s="229"/>
      <c r="H444" s="232">
        <v>1</v>
      </c>
      <c r="I444" s="233"/>
      <c r="J444" s="229"/>
      <c r="K444" s="229"/>
      <c r="L444" s="234"/>
      <c r="M444" s="235"/>
      <c r="N444" s="236"/>
      <c r="O444" s="236"/>
      <c r="P444" s="236"/>
      <c r="Q444" s="236"/>
      <c r="R444" s="236"/>
      <c r="S444" s="236"/>
      <c r="T444" s="237"/>
      <c r="U444" s="11"/>
      <c r="V444" s="11"/>
      <c r="W444" s="11"/>
      <c r="X444" s="11"/>
      <c r="Y444" s="11"/>
      <c r="Z444" s="11"/>
      <c r="AA444" s="11"/>
      <c r="AB444" s="11"/>
      <c r="AC444" s="11"/>
      <c r="AD444" s="11"/>
      <c r="AE444" s="11"/>
      <c r="AT444" s="238" t="s">
        <v>199</v>
      </c>
      <c r="AU444" s="238" t="s">
        <v>85</v>
      </c>
      <c r="AV444" s="11" t="s">
        <v>85</v>
      </c>
      <c r="AW444" s="11" t="s">
        <v>32</v>
      </c>
      <c r="AX444" s="11" t="s">
        <v>76</v>
      </c>
      <c r="AY444" s="238" t="s">
        <v>195</v>
      </c>
    </row>
    <row r="445" s="10" customFormat="1">
      <c r="A445" s="10"/>
      <c r="B445" s="218"/>
      <c r="C445" s="219"/>
      <c r="D445" s="213" t="s">
        <v>199</v>
      </c>
      <c r="E445" s="220" t="s">
        <v>1</v>
      </c>
      <c r="F445" s="221" t="s">
        <v>5096</v>
      </c>
      <c r="G445" s="219"/>
      <c r="H445" s="220" t="s">
        <v>1</v>
      </c>
      <c r="I445" s="222"/>
      <c r="J445" s="219"/>
      <c r="K445" s="219"/>
      <c r="L445" s="223"/>
      <c r="M445" s="224"/>
      <c r="N445" s="225"/>
      <c r="O445" s="225"/>
      <c r="P445" s="225"/>
      <c r="Q445" s="225"/>
      <c r="R445" s="225"/>
      <c r="S445" s="225"/>
      <c r="T445" s="226"/>
      <c r="U445" s="10"/>
      <c r="V445" s="10"/>
      <c r="W445" s="10"/>
      <c r="X445" s="10"/>
      <c r="Y445" s="10"/>
      <c r="Z445" s="10"/>
      <c r="AA445" s="10"/>
      <c r="AB445" s="10"/>
      <c r="AC445" s="10"/>
      <c r="AD445" s="10"/>
      <c r="AE445" s="10"/>
      <c r="AT445" s="227" t="s">
        <v>199</v>
      </c>
      <c r="AU445" s="227" t="s">
        <v>85</v>
      </c>
      <c r="AV445" s="10" t="s">
        <v>83</v>
      </c>
      <c r="AW445" s="10" t="s">
        <v>32</v>
      </c>
      <c r="AX445" s="10" t="s">
        <v>76</v>
      </c>
      <c r="AY445" s="227" t="s">
        <v>195</v>
      </c>
    </row>
    <row r="446" s="11" customFormat="1">
      <c r="A446" s="11"/>
      <c r="B446" s="228"/>
      <c r="C446" s="229"/>
      <c r="D446" s="213" t="s">
        <v>199</v>
      </c>
      <c r="E446" s="230" t="s">
        <v>1</v>
      </c>
      <c r="F446" s="231" t="s">
        <v>83</v>
      </c>
      <c r="G446" s="229"/>
      <c r="H446" s="232">
        <v>1</v>
      </c>
      <c r="I446" s="233"/>
      <c r="J446" s="229"/>
      <c r="K446" s="229"/>
      <c r="L446" s="234"/>
      <c r="M446" s="235"/>
      <c r="N446" s="236"/>
      <c r="O446" s="236"/>
      <c r="P446" s="236"/>
      <c r="Q446" s="236"/>
      <c r="R446" s="236"/>
      <c r="S446" s="236"/>
      <c r="T446" s="237"/>
      <c r="U446" s="11"/>
      <c r="V446" s="11"/>
      <c r="W446" s="11"/>
      <c r="X446" s="11"/>
      <c r="Y446" s="11"/>
      <c r="Z446" s="11"/>
      <c r="AA446" s="11"/>
      <c r="AB446" s="11"/>
      <c r="AC446" s="11"/>
      <c r="AD446" s="11"/>
      <c r="AE446" s="11"/>
      <c r="AT446" s="238" t="s">
        <v>199</v>
      </c>
      <c r="AU446" s="238" t="s">
        <v>85</v>
      </c>
      <c r="AV446" s="11" t="s">
        <v>85</v>
      </c>
      <c r="AW446" s="11" t="s">
        <v>32</v>
      </c>
      <c r="AX446" s="11" t="s">
        <v>76</v>
      </c>
      <c r="AY446" s="238" t="s">
        <v>195</v>
      </c>
    </row>
    <row r="447" s="10" customFormat="1">
      <c r="A447" s="10"/>
      <c r="B447" s="218"/>
      <c r="C447" s="219"/>
      <c r="D447" s="213" t="s">
        <v>199</v>
      </c>
      <c r="E447" s="220" t="s">
        <v>1</v>
      </c>
      <c r="F447" s="221" t="s">
        <v>5097</v>
      </c>
      <c r="G447" s="219"/>
      <c r="H447" s="220" t="s">
        <v>1</v>
      </c>
      <c r="I447" s="222"/>
      <c r="J447" s="219"/>
      <c r="K447" s="219"/>
      <c r="L447" s="223"/>
      <c r="M447" s="224"/>
      <c r="N447" s="225"/>
      <c r="O447" s="225"/>
      <c r="P447" s="225"/>
      <c r="Q447" s="225"/>
      <c r="R447" s="225"/>
      <c r="S447" s="225"/>
      <c r="T447" s="226"/>
      <c r="U447" s="10"/>
      <c r="V447" s="10"/>
      <c r="W447" s="10"/>
      <c r="X447" s="10"/>
      <c r="Y447" s="10"/>
      <c r="Z447" s="10"/>
      <c r="AA447" s="10"/>
      <c r="AB447" s="10"/>
      <c r="AC447" s="10"/>
      <c r="AD447" s="10"/>
      <c r="AE447" s="10"/>
      <c r="AT447" s="227" t="s">
        <v>199</v>
      </c>
      <c r="AU447" s="227" t="s">
        <v>85</v>
      </c>
      <c r="AV447" s="10" t="s">
        <v>83</v>
      </c>
      <c r="AW447" s="10" t="s">
        <v>32</v>
      </c>
      <c r="AX447" s="10" t="s">
        <v>76</v>
      </c>
      <c r="AY447" s="227" t="s">
        <v>195</v>
      </c>
    </row>
    <row r="448" s="11" customFormat="1">
      <c r="A448" s="11"/>
      <c r="B448" s="228"/>
      <c r="C448" s="229"/>
      <c r="D448" s="213" t="s">
        <v>199</v>
      </c>
      <c r="E448" s="230" t="s">
        <v>1</v>
      </c>
      <c r="F448" s="231" t="s">
        <v>83</v>
      </c>
      <c r="G448" s="229"/>
      <c r="H448" s="232">
        <v>1</v>
      </c>
      <c r="I448" s="233"/>
      <c r="J448" s="229"/>
      <c r="K448" s="229"/>
      <c r="L448" s="234"/>
      <c r="M448" s="235"/>
      <c r="N448" s="236"/>
      <c r="O448" s="236"/>
      <c r="P448" s="236"/>
      <c r="Q448" s="236"/>
      <c r="R448" s="236"/>
      <c r="S448" s="236"/>
      <c r="T448" s="237"/>
      <c r="U448" s="11"/>
      <c r="V448" s="11"/>
      <c r="W448" s="11"/>
      <c r="X448" s="11"/>
      <c r="Y448" s="11"/>
      <c r="Z448" s="11"/>
      <c r="AA448" s="11"/>
      <c r="AB448" s="11"/>
      <c r="AC448" s="11"/>
      <c r="AD448" s="11"/>
      <c r="AE448" s="11"/>
      <c r="AT448" s="238" t="s">
        <v>199</v>
      </c>
      <c r="AU448" s="238" t="s">
        <v>85</v>
      </c>
      <c r="AV448" s="11" t="s">
        <v>85</v>
      </c>
      <c r="AW448" s="11" t="s">
        <v>32</v>
      </c>
      <c r="AX448" s="11" t="s">
        <v>76</v>
      </c>
      <c r="AY448" s="238" t="s">
        <v>195</v>
      </c>
    </row>
    <row r="449" s="15" customFormat="1">
      <c r="A449" s="15"/>
      <c r="B449" s="287"/>
      <c r="C449" s="288"/>
      <c r="D449" s="213" t="s">
        <v>199</v>
      </c>
      <c r="E449" s="289" t="s">
        <v>1</v>
      </c>
      <c r="F449" s="290" t="s">
        <v>1422</v>
      </c>
      <c r="G449" s="288"/>
      <c r="H449" s="291">
        <v>3</v>
      </c>
      <c r="I449" s="292"/>
      <c r="J449" s="288"/>
      <c r="K449" s="288"/>
      <c r="L449" s="293"/>
      <c r="M449" s="294"/>
      <c r="N449" s="295"/>
      <c r="O449" s="295"/>
      <c r="P449" s="295"/>
      <c r="Q449" s="295"/>
      <c r="R449" s="295"/>
      <c r="S449" s="295"/>
      <c r="T449" s="296"/>
      <c r="U449" s="15"/>
      <c r="V449" s="15"/>
      <c r="W449" s="15"/>
      <c r="X449" s="15"/>
      <c r="Y449" s="15"/>
      <c r="Z449" s="15"/>
      <c r="AA449" s="15"/>
      <c r="AB449" s="15"/>
      <c r="AC449" s="15"/>
      <c r="AD449" s="15"/>
      <c r="AE449" s="15"/>
      <c r="AT449" s="297" t="s">
        <v>199</v>
      </c>
      <c r="AU449" s="297" t="s">
        <v>85</v>
      </c>
      <c r="AV449" s="15" t="s">
        <v>234</v>
      </c>
      <c r="AW449" s="15" t="s">
        <v>32</v>
      </c>
      <c r="AX449" s="15" t="s">
        <v>83</v>
      </c>
      <c r="AY449" s="297" t="s">
        <v>195</v>
      </c>
    </row>
    <row r="450" s="2" customFormat="1" ht="16.5" customHeight="1">
      <c r="A450" s="39"/>
      <c r="B450" s="40"/>
      <c r="C450" s="262" t="s">
        <v>419</v>
      </c>
      <c r="D450" s="262" t="s">
        <v>224</v>
      </c>
      <c r="E450" s="263" t="s">
        <v>4698</v>
      </c>
      <c r="F450" s="264" t="s">
        <v>4699</v>
      </c>
      <c r="G450" s="265" t="s">
        <v>1804</v>
      </c>
      <c r="H450" s="266">
        <v>3</v>
      </c>
      <c r="I450" s="267"/>
      <c r="J450" s="268">
        <f>ROUND(I450*H450,2)</f>
        <v>0</v>
      </c>
      <c r="K450" s="264" t="s">
        <v>1412</v>
      </c>
      <c r="L450" s="269"/>
      <c r="M450" s="270" t="s">
        <v>1</v>
      </c>
      <c r="N450" s="271" t="s">
        <v>41</v>
      </c>
      <c r="O450" s="92"/>
      <c r="P450" s="209">
        <f>O450*H450</f>
        <v>0</v>
      </c>
      <c r="Q450" s="209">
        <v>0.0022000000000000001</v>
      </c>
      <c r="R450" s="209">
        <f>Q450*H450</f>
        <v>0.0066</v>
      </c>
      <c r="S450" s="209">
        <v>0</v>
      </c>
      <c r="T450" s="210">
        <f>S450*H450</f>
        <v>0</v>
      </c>
      <c r="U450" s="39"/>
      <c r="V450" s="39"/>
      <c r="W450" s="39"/>
      <c r="X450" s="39"/>
      <c r="Y450" s="39"/>
      <c r="Z450" s="39"/>
      <c r="AA450" s="39"/>
      <c r="AB450" s="39"/>
      <c r="AC450" s="39"/>
      <c r="AD450" s="39"/>
      <c r="AE450" s="39"/>
      <c r="AR450" s="211" t="s">
        <v>253</v>
      </c>
      <c r="AT450" s="211" t="s">
        <v>224</v>
      </c>
      <c r="AU450" s="211" t="s">
        <v>85</v>
      </c>
      <c r="AY450" s="18" t="s">
        <v>195</v>
      </c>
      <c r="BE450" s="212">
        <f>IF(N450="základní",J450,0)</f>
        <v>0</v>
      </c>
      <c r="BF450" s="212">
        <f>IF(N450="snížená",J450,0)</f>
        <v>0</v>
      </c>
      <c r="BG450" s="212">
        <f>IF(N450="zákl. přenesená",J450,0)</f>
        <v>0</v>
      </c>
      <c r="BH450" s="212">
        <f>IF(N450="sníž. přenesená",J450,0)</f>
        <v>0</v>
      </c>
      <c r="BI450" s="212">
        <f>IF(N450="nulová",J450,0)</f>
        <v>0</v>
      </c>
      <c r="BJ450" s="18" t="s">
        <v>83</v>
      </c>
      <c r="BK450" s="212">
        <f>ROUND(I450*H450,2)</f>
        <v>0</v>
      </c>
      <c r="BL450" s="18" t="s">
        <v>234</v>
      </c>
      <c r="BM450" s="211" t="s">
        <v>5229</v>
      </c>
    </row>
    <row r="451" s="13" customFormat="1" ht="22.8" customHeight="1">
      <c r="A451" s="13"/>
      <c r="B451" s="248"/>
      <c r="C451" s="249"/>
      <c r="D451" s="250" t="s">
        <v>75</v>
      </c>
      <c r="E451" s="285" t="s">
        <v>1995</v>
      </c>
      <c r="F451" s="285" t="s">
        <v>1996</v>
      </c>
      <c r="G451" s="249"/>
      <c r="H451" s="249"/>
      <c r="I451" s="252"/>
      <c r="J451" s="286">
        <f>BK451</f>
        <v>0</v>
      </c>
      <c r="K451" s="249"/>
      <c r="L451" s="254"/>
      <c r="M451" s="255"/>
      <c r="N451" s="256"/>
      <c r="O451" s="256"/>
      <c r="P451" s="257">
        <f>P452</f>
        <v>0</v>
      </c>
      <c r="Q451" s="256"/>
      <c r="R451" s="257">
        <f>R452</f>
        <v>0</v>
      </c>
      <c r="S451" s="256"/>
      <c r="T451" s="258">
        <f>T452</f>
        <v>0</v>
      </c>
      <c r="U451" s="13"/>
      <c r="V451" s="13"/>
      <c r="W451" s="13"/>
      <c r="X451" s="13"/>
      <c r="Y451" s="13"/>
      <c r="Z451" s="13"/>
      <c r="AA451" s="13"/>
      <c r="AB451" s="13"/>
      <c r="AC451" s="13"/>
      <c r="AD451" s="13"/>
      <c r="AE451" s="13"/>
      <c r="AR451" s="259" t="s">
        <v>83</v>
      </c>
      <c r="AT451" s="260" t="s">
        <v>75</v>
      </c>
      <c r="AU451" s="260" t="s">
        <v>83</v>
      </c>
      <c r="AY451" s="259" t="s">
        <v>195</v>
      </c>
      <c r="BK451" s="261">
        <f>BK452</f>
        <v>0</v>
      </c>
    </row>
    <row r="452" s="2" customFormat="1" ht="24.15" customHeight="1">
      <c r="A452" s="39"/>
      <c r="B452" s="40"/>
      <c r="C452" s="200" t="s">
        <v>422</v>
      </c>
      <c r="D452" s="200" t="s">
        <v>191</v>
      </c>
      <c r="E452" s="201" t="s">
        <v>1997</v>
      </c>
      <c r="F452" s="202" t="s">
        <v>1998</v>
      </c>
      <c r="G452" s="203" t="s">
        <v>1628</v>
      </c>
      <c r="H452" s="204">
        <v>3.8969999999999998</v>
      </c>
      <c r="I452" s="205"/>
      <c r="J452" s="206">
        <f>ROUND(I452*H452,2)</f>
        <v>0</v>
      </c>
      <c r="K452" s="202" t="s">
        <v>1412</v>
      </c>
      <c r="L452" s="45"/>
      <c r="M452" s="207" t="s">
        <v>1</v>
      </c>
      <c r="N452" s="208" t="s">
        <v>41</v>
      </c>
      <c r="O452" s="92"/>
      <c r="P452" s="209">
        <f>O452*H452</f>
        <v>0</v>
      </c>
      <c r="Q452" s="209">
        <v>0</v>
      </c>
      <c r="R452" s="209">
        <f>Q452*H452</f>
        <v>0</v>
      </c>
      <c r="S452" s="209">
        <v>0</v>
      </c>
      <c r="T452" s="210">
        <f>S452*H452</f>
        <v>0</v>
      </c>
      <c r="U452" s="39"/>
      <c r="V452" s="39"/>
      <c r="W452" s="39"/>
      <c r="X452" s="39"/>
      <c r="Y452" s="39"/>
      <c r="Z452" s="39"/>
      <c r="AA452" s="39"/>
      <c r="AB452" s="39"/>
      <c r="AC452" s="39"/>
      <c r="AD452" s="39"/>
      <c r="AE452" s="39"/>
      <c r="AR452" s="211" t="s">
        <v>234</v>
      </c>
      <c r="AT452" s="211" t="s">
        <v>191</v>
      </c>
      <c r="AU452" s="211" t="s">
        <v>85</v>
      </c>
      <c r="AY452" s="18" t="s">
        <v>195</v>
      </c>
      <c r="BE452" s="212">
        <f>IF(N452="základní",J452,0)</f>
        <v>0</v>
      </c>
      <c r="BF452" s="212">
        <f>IF(N452="snížená",J452,0)</f>
        <v>0</v>
      </c>
      <c r="BG452" s="212">
        <f>IF(N452="zákl. přenesená",J452,0)</f>
        <v>0</v>
      </c>
      <c r="BH452" s="212">
        <f>IF(N452="sníž. přenesená",J452,0)</f>
        <v>0</v>
      </c>
      <c r="BI452" s="212">
        <f>IF(N452="nulová",J452,0)</f>
        <v>0</v>
      </c>
      <c r="BJ452" s="18" t="s">
        <v>83</v>
      </c>
      <c r="BK452" s="212">
        <f>ROUND(I452*H452,2)</f>
        <v>0</v>
      </c>
      <c r="BL452" s="18" t="s">
        <v>234</v>
      </c>
      <c r="BM452" s="211" t="s">
        <v>5230</v>
      </c>
    </row>
    <row r="453" s="13" customFormat="1" ht="25.92" customHeight="1">
      <c r="A453" s="13"/>
      <c r="B453" s="248"/>
      <c r="C453" s="249"/>
      <c r="D453" s="250" t="s">
        <v>75</v>
      </c>
      <c r="E453" s="251" t="s">
        <v>4705</v>
      </c>
      <c r="F453" s="251" t="s">
        <v>4706</v>
      </c>
      <c r="G453" s="249"/>
      <c r="H453" s="249"/>
      <c r="I453" s="252"/>
      <c r="J453" s="253">
        <f>BK453</f>
        <v>0</v>
      </c>
      <c r="K453" s="249"/>
      <c r="L453" s="254"/>
      <c r="M453" s="255"/>
      <c r="N453" s="256"/>
      <c r="O453" s="256"/>
      <c r="P453" s="257">
        <f>P454</f>
        <v>0</v>
      </c>
      <c r="Q453" s="256"/>
      <c r="R453" s="257">
        <f>R454</f>
        <v>0.052055360000000009</v>
      </c>
      <c r="S453" s="256"/>
      <c r="T453" s="258">
        <f>T454</f>
        <v>0</v>
      </c>
      <c r="U453" s="13"/>
      <c r="V453" s="13"/>
      <c r="W453" s="13"/>
      <c r="X453" s="13"/>
      <c r="Y453" s="13"/>
      <c r="Z453" s="13"/>
      <c r="AA453" s="13"/>
      <c r="AB453" s="13"/>
      <c r="AC453" s="13"/>
      <c r="AD453" s="13"/>
      <c r="AE453" s="13"/>
      <c r="AR453" s="259" t="s">
        <v>85</v>
      </c>
      <c r="AT453" s="260" t="s">
        <v>75</v>
      </c>
      <c r="AU453" s="260" t="s">
        <v>76</v>
      </c>
      <c r="AY453" s="259" t="s">
        <v>195</v>
      </c>
      <c r="BK453" s="261">
        <f>BK454</f>
        <v>0</v>
      </c>
    </row>
    <row r="454" s="13" customFormat="1" ht="22.8" customHeight="1">
      <c r="A454" s="13"/>
      <c r="B454" s="248"/>
      <c r="C454" s="249"/>
      <c r="D454" s="250" t="s">
        <v>75</v>
      </c>
      <c r="E454" s="285" t="s">
        <v>4707</v>
      </c>
      <c r="F454" s="285" t="s">
        <v>4708</v>
      </c>
      <c r="G454" s="249"/>
      <c r="H454" s="249"/>
      <c r="I454" s="252"/>
      <c r="J454" s="286">
        <f>BK454</f>
        <v>0</v>
      </c>
      <c r="K454" s="249"/>
      <c r="L454" s="254"/>
      <c r="M454" s="255"/>
      <c r="N454" s="256"/>
      <c r="O454" s="256"/>
      <c r="P454" s="257">
        <f>SUM(P455:P503)</f>
        <v>0</v>
      </c>
      <c r="Q454" s="256"/>
      <c r="R454" s="257">
        <f>SUM(R455:R503)</f>
        <v>0.052055360000000009</v>
      </c>
      <c r="S454" s="256"/>
      <c r="T454" s="258">
        <f>SUM(T455:T503)</f>
        <v>0</v>
      </c>
      <c r="U454" s="13"/>
      <c r="V454" s="13"/>
      <c r="W454" s="13"/>
      <c r="X454" s="13"/>
      <c r="Y454" s="13"/>
      <c r="Z454" s="13"/>
      <c r="AA454" s="13"/>
      <c r="AB454" s="13"/>
      <c r="AC454" s="13"/>
      <c r="AD454" s="13"/>
      <c r="AE454" s="13"/>
      <c r="AR454" s="259" t="s">
        <v>85</v>
      </c>
      <c r="AT454" s="260" t="s">
        <v>75</v>
      </c>
      <c r="AU454" s="260" t="s">
        <v>83</v>
      </c>
      <c r="AY454" s="259" t="s">
        <v>195</v>
      </c>
      <c r="BK454" s="261">
        <f>SUM(BK455:BK503)</f>
        <v>0</v>
      </c>
    </row>
    <row r="455" s="2" customFormat="1" ht="24.15" customHeight="1">
      <c r="A455" s="39"/>
      <c r="B455" s="40"/>
      <c r="C455" s="200" t="s">
        <v>426</v>
      </c>
      <c r="D455" s="200" t="s">
        <v>191</v>
      </c>
      <c r="E455" s="201" t="s">
        <v>4709</v>
      </c>
      <c r="F455" s="202" t="s">
        <v>4710</v>
      </c>
      <c r="G455" s="203" t="s">
        <v>1411</v>
      </c>
      <c r="H455" s="204">
        <v>62.451000000000001</v>
      </c>
      <c r="I455" s="205"/>
      <c r="J455" s="206">
        <f>ROUND(I455*H455,2)</f>
        <v>0</v>
      </c>
      <c r="K455" s="202" t="s">
        <v>1412</v>
      </c>
      <c r="L455" s="45"/>
      <c r="M455" s="207" t="s">
        <v>1</v>
      </c>
      <c r="N455" s="208" t="s">
        <v>41</v>
      </c>
      <c r="O455" s="92"/>
      <c r="P455" s="209">
        <f>O455*H455</f>
        <v>0</v>
      </c>
      <c r="Q455" s="209">
        <v>0</v>
      </c>
      <c r="R455" s="209">
        <f>Q455*H455</f>
        <v>0</v>
      </c>
      <c r="S455" s="209">
        <v>0</v>
      </c>
      <c r="T455" s="210">
        <f>S455*H455</f>
        <v>0</v>
      </c>
      <c r="U455" s="39"/>
      <c r="V455" s="39"/>
      <c r="W455" s="39"/>
      <c r="X455" s="39"/>
      <c r="Y455" s="39"/>
      <c r="Z455" s="39"/>
      <c r="AA455" s="39"/>
      <c r="AB455" s="39"/>
      <c r="AC455" s="39"/>
      <c r="AD455" s="39"/>
      <c r="AE455" s="39"/>
      <c r="AR455" s="211" t="s">
        <v>284</v>
      </c>
      <c r="AT455" s="211" t="s">
        <v>191</v>
      </c>
      <c r="AU455" s="211" t="s">
        <v>85</v>
      </c>
      <c r="AY455" s="18" t="s">
        <v>195</v>
      </c>
      <c r="BE455" s="212">
        <f>IF(N455="základní",J455,0)</f>
        <v>0</v>
      </c>
      <c r="BF455" s="212">
        <f>IF(N455="snížená",J455,0)</f>
        <v>0</v>
      </c>
      <c r="BG455" s="212">
        <f>IF(N455="zákl. přenesená",J455,0)</f>
        <v>0</v>
      </c>
      <c r="BH455" s="212">
        <f>IF(N455="sníž. přenesená",J455,0)</f>
        <v>0</v>
      </c>
      <c r="BI455" s="212">
        <f>IF(N455="nulová",J455,0)</f>
        <v>0</v>
      </c>
      <c r="BJ455" s="18" t="s">
        <v>83</v>
      </c>
      <c r="BK455" s="212">
        <f>ROUND(I455*H455,2)</f>
        <v>0</v>
      </c>
      <c r="BL455" s="18" t="s">
        <v>284</v>
      </c>
      <c r="BM455" s="211" t="s">
        <v>5231</v>
      </c>
    </row>
    <row r="456" s="10" customFormat="1">
      <c r="A456" s="10"/>
      <c r="B456" s="218"/>
      <c r="C456" s="219"/>
      <c r="D456" s="213" t="s">
        <v>199</v>
      </c>
      <c r="E456" s="220" t="s">
        <v>1</v>
      </c>
      <c r="F456" s="221" t="s">
        <v>4737</v>
      </c>
      <c r="G456" s="219"/>
      <c r="H456" s="220" t="s">
        <v>1</v>
      </c>
      <c r="I456" s="222"/>
      <c r="J456" s="219"/>
      <c r="K456" s="219"/>
      <c r="L456" s="223"/>
      <c r="M456" s="224"/>
      <c r="N456" s="225"/>
      <c r="O456" s="225"/>
      <c r="P456" s="225"/>
      <c r="Q456" s="225"/>
      <c r="R456" s="225"/>
      <c r="S456" s="225"/>
      <c r="T456" s="226"/>
      <c r="U456" s="10"/>
      <c r="V456" s="10"/>
      <c r="W456" s="10"/>
      <c r="X456" s="10"/>
      <c r="Y456" s="10"/>
      <c r="Z456" s="10"/>
      <c r="AA456" s="10"/>
      <c r="AB456" s="10"/>
      <c r="AC456" s="10"/>
      <c r="AD456" s="10"/>
      <c r="AE456" s="10"/>
      <c r="AT456" s="227" t="s">
        <v>199</v>
      </c>
      <c r="AU456" s="227" t="s">
        <v>85</v>
      </c>
      <c r="AV456" s="10" t="s">
        <v>83</v>
      </c>
      <c r="AW456" s="10" t="s">
        <v>32</v>
      </c>
      <c r="AX456" s="10" t="s">
        <v>76</v>
      </c>
      <c r="AY456" s="227" t="s">
        <v>195</v>
      </c>
    </row>
    <row r="457" s="10" customFormat="1">
      <c r="A457" s="10"/>
      <c r="B457" s="218"/>
      <c r="C457" s="219"/>
      <c r="D457" s="213" t="s">
        <v>199</v>
      </c>
      <c r="E457" s="220" t="s">
        <v>1</v>
      </c>
      <c r="F457" s="221" t="s">
        <v>5095</v>
      </c>
      <c r="G457" s="219"/>
      <c r="H457" s="220" t="s">
        <v>1</v>
      </c>
      <c r="I457" s="222"/>
      <c r="J457" s="219"/>
      <c r="K457" s="219"/>
      <c r="L457" s="223"/>
      <c r="M457" s="224"/>
      <c r="N457" s="225"/>
      <c r="O457" s="225"/>
      <c r="P457" s="225"/>
      <c r="Q457" s="225"/>
      <c r="R457" s="225"/>
      <c r="S457" s="225"/>
      <c r="T457" s="226"/>
      <c r="U457" s="10"/>
      <c r="V457" s="10"/>
      <c r="W457" s="10"/>
      <c r="X457" s="10"/>
      <c r="Y457" s="10"/>
      <c r="Z457" s="10"/>
      <c r="AA457" s="10"/>
      <c r="AB457" s="10"/>
      <c r="AC457" s="10"/>
      <c r="AD457" s="10"/>
      <c r="AE457" s="10"/>
      <c r="AT457" s="227" t="s">
        <v>199</v>
      </c>
      <c r="AU457" s="227" t="s">
        <v>85</v>
      </c>
      <c r="AV457" s="10" t="s">
        <v>83</v>
      </c>
      <c r="AW457" s="10" t="s">
        <v>32</v>
      </c>
      <c r="AX457" s="10" t="s">
        <v>76</v>
      </c>
      <c r="AY457" s="227" t="s">
        <v>195</v>
      </c>
    </row>
    <row r="458" s="10" customFormat="1">
      <c r="A458" s="10"/>
      <c r="B458" s="218"/>
      <c r="C458" s="219"/>
      <c r="D458" s="213" t="s">
        <v>199</v>
      </c>
      <c r="E458" s="220" t="s">
        <v>1</v>
      </c>
      <c r="F458" s="221" t="s">
        <v>4712</v>
      </c>
      <c r="G458" s="219"/>
      <c r="H458" s="220" t="s">
        <v>1</v>
      </c>
      <c r="I458" s="222"/>
      <c r="J458" s="219"/>
      <c r="K458" s="219"/>
      <c r="L458" s="223"/>
      <c r="M458" s="224"/>
      <c r="N458" s="225"/>
      <c r="O458" s="225"/>
      <c r="P458" s="225"/>
      <c r="Q458" s="225"/>
      <c r="R458" s="225"/>
      <c r="S458" s="225"/>
      <c r="T458" s="226"/>
      <c r="U458" s="10"/>
      <c r="V458" s="10"/>
      <c r="W458" s="10"/>
      <c r="X458" s="10"/>
      <c r="Y458" s="10"/>
      <c r="Z458" s="10"/>
      <c r="AA458" s="10"/>
      <c r="AB458" s="10"/>
      <c r="AC458" s="10"/>
      <c r="AD458" s="10"/>
      <c r="AE458" s="10"/>
      <c r="AT458" s="227" t="s">
        <v>199</v>
      </c>
      <c r="AU458" s="227" t="s">
        <v>85</v>
      </c>
      <c r="AV458" s="10" t="s">
        <v>83</v>
      </c>
      <c r="AW458" s="10" t="s">
        <v>32</v>
      </c>
      <c r="AX458" s="10" t="s">
        <v>76</v>
      </c>
      <c r="AY458" s="227" t="s">
        <v>195</v>
      </c>
    </row>
    <row r="459" s="11" customFormat="1">
      <c r="A459" s="11"/>
      <c r="B459" s="228"/>
      <c r="C459" s="229"/>
      <c r="D459" s="213" t="s">
        <v>199</v>
      </c>
      <c r="E459" s="230" t="s">
        <v>1</v>
      </c>
      <c r="F459" s="231" t="s">
        <v>5232</v>
      </c>
      <c r="G459" s="229"/>
      <c r="H459" s="232">
        <v>1.8380000000000001</v>
      </c>
      <c r="I459" s="233"/>
      <c r="J459" s="229"/>
      <c r="K459" s="229"/>
      <c r="L459" s="234"/>
      <c r="M459" s="235"/>
      <c r="N459" s="236"/>
      <c r="O459" s="236"/>
      <c r="P459" s="236"/>
      <c r="Q459" s="236"/>
      <c r="R459" s="236"/>
      <c r="S459" s="236"/>
      <c r="T459" s="237"/>
      <c r="U459" s="11"/>
      <c r="V459" s="11"/>
      <c r="W459" s="11"/>
      <c r="X459" s="11"/>
      <c r="Y459" s="11"/>
      <c r="Z459" s="11"/>
      <c r="AA459" s="11"/>
      <c r="AB459" s="11"/>
      <c r="AC459" s="11"/>
      <c r="AD459" s="11"/>
      <c r="AE459" s="11"/>
      <c r="AT459" s="238" t="s">
        <v>199</v>
      </c>
      <c r="AU459" s="238" t="s">
        <v>85</v>
      </c>
      <c r="AV459" s="11" t="s">
        <v>85</v>
      </c>
      <c r="AW459" s="11" t="s">
        <v>32</v>
      </c>
      <c r="AX459" s="11" t="s">
        <v>76</v>
      </c>
      <c r="AY459" s="238" t="s">
        <v>195</v>
      </c>
    </row>
    <row r="460" s="11" customFormat="1">
      <c r="A460" s="11"/>
      <c r="B460" s="228"/>
      <c r="C460" s="229"/>
      <c r="D460" s="213" t="s">
        <v>199</v>
      </c>
      <c r="E460" s="230" t="s">
        <v>1</v>
      </c>
      <c r="F460" s="231" t="s">
        <v>4656</v>
      </c>
      <c r="G460" s="229"/>
      <c r="H460" s="232">
        <v>0.80000000000000004</v>
      </c>
      <c r="I460" s="233"/>
      <c r="J460" s="229"/>
      <c r="K460" s="229"/>
      <c r="L460" s="234"/>
      <c r="M460" s="235"/>
      <c r="N460" s="236"/>
      <c r="O460" s="236"/>
      <c r="P460" s="236"/>
      <c r="Q460" s="236"/>
      <c r="R460" s="236"/>
      <c r="S460" s="236"/>
      <c r="T460" s="237"/>
      <c r="U460" s="11"/>
      <c r="V460" s="11"/>
      <c r="W460" s="11"/>
      <c r="X460" s="11"/>
      <c r="Y460" s="11"/>
      <c r="Z460" s="11"/>
      <c r="AA460" s="11"/>
      <c r="AB460" s="11"/>
      <c r="AC460" s="11"/>
      <c r="AD460" s="11"/>
      <c r="AE460" s="11"/>
      <c r="AT460" s="238" t="s">
        <v>199</v>
      </c>
      <c r="AU460" s="238" t="s">
        <v>85</v>
      </c>
      <c r="AV460" s="11" t="s">
        <v>85</v>
      </c>
      <c r="AW460" s="11" t="s">
        <v>32</v>
      </c>
      <c r="AX460" s="11" t="s">
        <v>76</v>
      </c>
      <c r="AY460" s="238" t="s">
        <v>195</v>
      </c>
    </row>
    <row r="461" s="11" customFormat="1">
      <c r="A461" s="11"/>
      <c r="B461" s="228"/>
      <c r="C461" s="229"/>
      <c r="D461" s="213" t="s">
        <v>199</v>
      </c>
      <c r="E461" s="230" t="s">
        <v>1</v>
      </c>
      <c r="F461" s="231" t="s">
        <v>5233</v>
      </c>
      <c r="G461" s="229"/>
      <c r="H461" s="232">
        <v>4.3010000000000002</v>
      </c>
      <c r="I461" s="233"/>
      <c r="J461" s="229"/>
      <c r="K461" s="229"/>
      <c r="L461" s="234"/>
      <c r="M461" s="235"/>
      <c r="N461" s="236"/>
      <c r="O461" s="236"/>
      <c r="P461" s="236"/>
      <c r="Q461" s="236"/>
      <c r="R461" s="236"/>
      <c r="S461" s="236"/>
      <c r="T461" s="237"/>
      <c r="U461" s="11"/>
      <c r="V461" s="11"/>
      <c r="W461" s="11"/>
      <c r="X461" s="11"/>
      <c r="Y461" s="11"/>
      <c r="Z461" s="11"/>
      <c r="AA461" s="11"/>
      <c r="AB461" s="11"/>
      <c r="AC461" s="11"/>
      <c r="AD461" s="11"/>
      <c r="AE461" s="11"/>
      <c r="AT461" s="238" t="s">
        <v>199</v>
      </c>
      <c r="AU461" s="238" t="s">
        <v>85</v>
      </c>
      <c r="AV461" s="11" t="s">
        <v>85</v>
      </c>
      <c r="AW461" s="11" t="s">
        <v>32</v>
      </c>
      <c r="AX461" s="11" t="s">
        <v>76</v>
      </c>
      <c r="AY461" s="238" t="s">
        <v>195</v>
      </c>
    </row>
    <row r="462" s="16" customFormat="1">
      <c r="A462" s="16"/>
      <c r="B462" s="298"/>
      <c r="C462" s="299"/>
      <c r="D462" s="213" t="s">
        <v>199</v>
      </c>
      <c r="E462" s="300" t="s">
        <v>1</v>
      </c>
      <c r="F462" s="301" t="s">
        <v>1498</v>
      </c>
      <c r="G462" s="299"/>
      <c r="H462" s="302">
        <v>6.9390000000000001</v>
      </c>
      <c r="I462" s="303"/>
      <c r="J462" s="299"/>
      <c r="K462" s="299"/>
      <c r="L462" s="304"/>
      <c r="M462" s="305"/>
      <c r="N462" s="306"/>
      <c r="O462" s="306"/>
      <c r="P462" s="306"/>
      <c r="Q462" s="306"/>
      <c r="R462" s="306"/>
      <c r="S462" s="306"/>
      <c r="T462" s="307"/>
      <c r="U462" s="16"/>
      <c r="V462" s="16"/>
      <c r="W462" s="16"/>
      <c r="X462" s="16"/>
      <c r="Y462" s="16"/>
      <c r="Z462" s="16"/>
      <c r="AA462" s="16"/>
      <c r="AB462" s="16"/>
      <c r="AC462" s="16"/>
      <c r="AD462" s="16"/>
      <c r="AE462" s="16"/>
      <c r="AT462" s="308" t="s">
        <v>199</v>
      </c>
      <c r="AU462" s="308" t="s">
        <v>85</v>
      </c>
      <c r="AV462" s="16" t="s">
        <v>229</v>
      </c>
      <c r="AW462" s="16" t="s">
        <v>32</v>
      </c>
      <c r="AX462" s="16" t="s">
        <v>76</v>
      </c>
      <c r="AY462" s="308" t="s">
        <v>195</v>
      </c>
    </row>
    <row r="463" s="10" customFormat="1">
      <c r="A463" s="10"/>
      <c r="B463" s="218"/>
      <c r="C463" s="219"/>
      <c r="D463" s="213" t="s">
        <v>199</v>
      </c>
      <c r="E463" s="220" t="s">
        <v>1</v>
      </c>
      <c r="F463" s="221" t="s">
        <v>5096</v>
      </c>
      <c r="G463" s="219"/>
      <c r="H463" s="220" t="s">
        <v>1</v>
      </c>
      <c r="I463" s="222"/>
      <c r="J463" s="219"/>
      <c r="K463" s="219"/>
      <c r="L463" s="223"/>
      <c r="M463" s="224"/>
      <c r="N463" s="225"/>
      <c r="O463" s="225"/>
      <c r="P463" s="225"/>
      <c r="Q463" s="225"/>
      <c r="R463" s="225"/>
      <c r="S463" s="225"/>
      <c r="T463" s="226"/>
      <c r="U463" s="10"/>
      <c r="V463" s="10"/>
      <c r="W463" s="10"/>
      <c r="X463" s="10"/>
      <c r="Y463" s="10"/>
      <c r="Z463" s="10"/>
      <c r="AA463" s="10"/>
      <c r="AB463" s="10"/>
      <c r="AC463" s="10"/>
      <c r="AD463" s="10"/>
      <c r="AE463" s="10"/>
      <c r="AT463" s="227" t="s">
        <v>199</v>
      </c>
      <c r="AU463" s="227" t="s">
        <v>85</v>
      </c>
      <c r="AV463" s="10" t="s">
        <v>83</v>
      </c>
      <c r="AW463" s="10" t="s">
        <v>32</v>
      </c>
      <c r="AX463" s="10" t="s">
        <v>76</v>
      </c>
      <c r="AY463" s="227" t="s">
        <v>195</v>
      </c>
    </row>
    <row r="464" s="10" customFormat="1">
      <c r="A464" s="10"/>
      <c r="B464" s="218"/>
      <c r="C464" s="219"/>
      <c r="D464" s="213" t="s">
        <v>199</v>
      </c>
      <c r="E464" s="220" t="s">
        <v>1</v>
      </c>
      <c r="F464" s="221" t="s">
        <v>4712</v>
      </c>
      <c r="G464" s="219"/>
      <c r="H464" s="220" t="s">
        <v>1</v>
      </c>
      <c r="I464" s="222"/>
      <c r="J464" s="219"/>
      <c r="K464" s="219"/>
      <c r="L464" s="223"/>
      <c r="M464" s="224"/>
      <c r="N464" s="225"/>
      <c r="O464" s="225"/>
      <c r="P464" s="225"/>
      <c r="Q464" s="225"/>
      <c r="R464" s="225"/>
      <c r="S464" s="225"/>
      <c r="T464" s="226"/>
      <c r="U464" s="10"/>
      <c r="V464" s="10"/>
      <c r="W464" s="10"/>
      <c r="X464" s="10"/>
      <c r="Y464" s="10"/>
      <c r="Z464" s="10"/>
      <c r="AA464" s="10"/>
      <c r="AB464" s="10"/>
      <c r="AC464" s="10"/>
      <c r="AD464" s="10"/>
      <c r="AE464" s="10"/>
      <c r="AT464" s="227" t="s">
        <v>199</v>
      </c>
      <c r="AU464" s="227" t="s">
        <v>85</v>
      </c>
      <c r="AV464" s="10" t="s">
        <v>83</v>
      </c>
      <c r="AW464" s="10" t="s">
        <v>32</v>
      </c>
      <c r="AX464" s="10" t="s">
        <v>76</v>
      </c>
      <c r="AY464" s="227" t="s">
        <v>195</v>
      </c>
    </row>
    <row r="465" s="11" customFormat="1">
      <c r="A465" s="11"/>
      <c r="B465" s="228"/>
      <c r="C465" s="229"/>
      <c r="D465" s="213" t="s">
        <v>199</v>
      </c>
      <c r="E465" s="230" t="s">
        <v>1</v>
      </c>
      <c r="F465" s="231" t="s">
        <v>5232</v>
      </c>
      <c r="G465" s="229"/>
      <c r="H465" s="232">
        <v>1.8380000000000001</v>
      </c>
      <c r="I465" s="233"/>
      <c r="J465" s="229"/>
      <c r="K465" s="229"/>
      <c r="L465" s="234"/>
      <c r="M465" s="235"/>
      <c r="N465" s="236"/>
      <c r="O465" s="236"/>
      <c r="P465" s="236"/>
      <c r="Q465" s="236"/>
      <c r="R465" s="236"/>
      <c r="S465" s="236"/>
      <c r="T465" s="237"/>
      <c r="U465" s="11"/>
      <c r="V465" s="11"/>
      <c r="W465" s="11"/>
      <c r="X465" s="11"/>
      <c r="Y465" s="11"/>
      <c r="Z465" s="11"/>
      <c r="AA465" s="11"/>
      <c r="AB465" s="11"/>
      <c r="AC465" s="11"/>
      <c r="AD465" s="11"/>
      <c r="AE465" s="11"/>
      <c r="AT465" s="238" t="s">
        <v>199</v>
      </c>
      <c r="AU465" s="238" t="s">
        <v>85</v>
      </c>
      <c r="AV465" s="11" t="s">
        <v>85</v>
      </c>
      <c r="AW465" s="11" t="s">
        <v>32</v>
      </c>
      <c r="AX465" s="11" t="s">
        <v>76</v>
      </c>
      <c r="AY465" s="238" t="s">
        <v>195</v>
      </c>
    </row>
    <row r="466" s="11" customFormat="1">
      <c r="A466" s="11"/>
      <c r="B466" s="228"/>
      <c r="C466" s="229"/>
      <c r="D466" s="213" t="s">
        <v>199</v>
      </c>
      <c r="E466" s="230" t="s">
        <v>1</v>
      </c>
      <c r="F466" s="231" t="s">
        <v>4656</v>
      </c>
      <c r="G466" s="229"/>
      <c r="H466" s="232">
        <v>0.80000000000000004</v>
      </c>
      <c r="I466" s="233"/>
      <c r="J466" s="229"/>
      <c r="K466" s="229"/>
      <c r="L466" s="234"/>
      <c r="M466" s="235"/>
      <c r="N466" s="236"/>
      <c r="O466" s="236"/>
      <c r="P466" s="236"/>
      <c r="Q466" s="236"/>
      <c r="R466" s="236"/>
      <c r="S466" s="236"/>
      <c r="T466" s="237"/>
      <c r="U466" s="11"/>
      <c r="V466" s="11"/>
      <c r="W466" s="11"/>
      <c r="X466" s="11"/>
      <c r="Y466" s="11"/>
      <c r="Z466" s="11"/>
      <c r="AA466" s="11"/>
      <c r="AB466" s="11"/>
      <c r="AC466" s="11"/>
      <c r="AD466" s="11"/>
      <c r="AE466" s="11"/>
      <c r="AT466" s="238" t="s">
        <v>199</v>
      </c>
      <c r="AU466" s="238" t="s">
        <v>85</v>
      </c>
      <c r="AV466" s="11" t="s">
        <v>85</v>
      </c>
      <c r="AW466" s="11" t="s">
        <v>32</v>
      </c>
      <c r="AX466" s="11" t="s">
        <v>76</v>
      </c>
      <c r="AY466" s="238" t="s">
        <v>195</v>
      </c>
    </row>
    <row r="467" s="11" customFormat="1">
      <c r="A467" s="11"/>
      <c r="B467" s="228"/>
      <c r="C467" s="229"/>
      <c r="D467" s="213" t="s">
        <v>199</v>
      </c>
      <c r="E467" s="230" t="s">
        <v>1</v>
      </c>
      <c r="F467" s="231" t="s">
        <v>5233</v>
      </c>
      <c r="G467" s="229"/>
      <c r="H467" s="232">
        <v>4.3010000000000002</v>
      </c>
      <c r="I467" s="233"/>
      <c r="J467" s="229"/>
      <c r="K467" s="229"/>
      <c r="L467" s="234"/>
      <c r="M467" s="235"/>
      <c r="N467" s="236"/>
      <c r="O467" s="236"/>
      <c r="P467" s="236"/>
      <c r="Q467" s="236"/>
      <c r="R467" s="236"/>
      <c r="S467" s="236"/>
      <c r="T467" s="237"/>
      <c r="U467" s="11"/>
      <c r="V467" s="11"/>
      <c r="W467" s="11"/>
      <c r="X467" s="11"/>
      <c r="Y467" s="11"/>
      <c r="Z467" s="11"/>
      <c r="AA467" s="11"/>
      <c r="AB467" s="11"/>
      <c r="AC467" s="11"/>
      <c r="AD467" s="11"/>
      <c r="AE467" s="11"/>
      <c r="AT467" s="238" t="s">
        <v>199</v>
      </c>
      <c r="AU467" s="238" t="s">
        <v>85</v>
      </c>
      <c r="AV467" s="11" t="s">
        <v>85</v>
      </c>
      <c r="AW467" s="11" t="s">
        <v>32</v>
      </c>
      <c r="AX467" s="11" t="s">
        <v>76</v>
      </c>
      <c r="AY467" s="238" t="s">
        <v>195</v>
      </c>
    </row>
    <row r="468" s="16" customFormat="1">
      <c r="A468" s="16"/>
      <c r="B468" s="298"/>
      <c r="C468" s="299"/>
      <c r="D468" s="213" t="s">
        <v>199</v>
      </c>
      <c r="E468" s="300" t="s">
        <v>1</v>
      </c>
      <c r="F468" s="301" t="s">
        <v>1498</v>
      </c>
      <c r="G468" s="299"/>
      <c r="H468" s="302">
        <v>6.9390000000000001</v>
      </c>
      <c r="I468" s="303"/>
      <c r="J468" s="299"/>
      <c r="K468" s="299"/>
      <c r="L468" s="304"/>
      <c r="M468" s="305"/>
      <c r="N468" s="306"/>
      <c r="O468" s="306"/>
      <c r="P468" s="306"/>
      <c r="Q468" s="306"/>
      <c r="R468" s="306"/>
      <c r="S468" s="306"/>
      <c r="T468" s="307"/>
      <c r="U468" s="16"/>
      <c r="V468" s="16"/>
      <c r="W468" s="16"/>
      <c r="X468" s="16"/>
      <c r="Y468" s="16"/>
      <c r="Z468" s="16"/>
      <c r="AA468" s="16"/>
      <c r="AB468" s="16"/>
      <c r="AC468" s="16"/>
      <c r="AD468" s="16"/>
      <c r="AE468" s="16"/>
      <c r="AT468" s="308" t="s">
        <v>199</v>
      </c>
      <c r="AU468" s="308" t="s">
        <v>85</v>
      </c>
      <c r="AV468" s="16" t="s">
        <v>229</v>
      </c>
      <c r="AW468" s="16" t="s">
        <v>32</v>
      </c>
      <c r="AX468" s="16" t="s">
        <v>76</v>
      </c>
      <c r="AY468" s="308" t="s">
        <v>195</v>
      </c>
    </row>
    <row r="469" s="10" customFormat="1">
      <c r="A469" s="10"/>
      <c r="B469" s="218"/>
      <c r="C469" s="219"/>
      <c r="D469" s="213" t="s">
        <v>199</v>
      </c>
      <c r="E469" s="220" t="s">
        <v>1</v>
      </c>
      <c r="F469" s="221" t="s">
        <v>5097</v>
      </c>
      <c r="G469" s="219"/>
      <c r="H469" s="220" t="s">
        <v>1</v>
      </c>
      <c r="I469" s="222"/>
      <c r="J469" s="219"/>
      <c r="K469" s="219"/>
      <c r="L469" s="223"/>
      <c r="M469" s="224"/>
      <c r="N469" s="225"/>
      <c r="O469" s="225"/>
      <c r="P469" s="225"/>
      <c r="Q469" s="225"/>
      <c r="R469" s="225"/>
      <c r="S469" s="225"/>
      <c r="T469" s="226"/>
      <c r="U469" s="10"/>
      <c r="V469" s="10"/>
      <c r="W469" s="10"/>
      <c r="X469" s="10"/>
      <c r="Y469" s="10"/>
      <c r="Z469" s="10"/>
      <c r="AA469" s="10"/>
      <c r="AB469" s="10"/>
      <c r="AC469" s="10"/>
      <c r="AD469" s="10"/>
      <c r="AE469" s="10"/>
      <c r="AT469" s="227" t="s">
        <v>199</v>
      </c>
      <c r="AU469" s="227" t="s">
        <v>85</v>
      </c>
      <c r="AV469" s="10" t="s">
        <v>83</v>
      </c>
      <c r="AW469" s="10" t="s">
        <v>32</v>
      </c>
      <c r="AX469" s="10" t="s">
        <v>76</v>
      </c>
      <c r="AY469" s="227" t="s">
        <v>195</v>
      </c>
    </row>
    <row r="470" s="10" customFormat="1">
      <c r="A470" s="10"/>
      <c r="B470" s="218"/>
      <c r="C470" s="219"/>
      <c r="D470" s="213" t="s">
        <v>199</v>
      </c>
      <c r="E470" s="220" t="s">
        <v>1</v>
      </c>
      <c r="F470" s="221" t="s">
        <v>4712</v>
      </c>
      <c r="G470" s="219"/>
      <c r="H470" s="220" t="s">
        <v>1</v>
      </c>
      <c r="I470" s="222"/>
      <c r="J470" s="219"/>
      <c r="K470" s="219"/>
      <c r="L470" s="223"/>
      <c r="M470" s="224"/>
      <c r="N470" s="225"/>
      <c r="O470" s="225"/>
      <c r="P470" s="225"/>
      <c r="Q470" s="225"/>
      <c r="R470" s="225"/>
      <c r="S470" s="225"/>
      <c r="T470" s="226"/>
      <c r="U470" s="10"/>
      <c r="V470" s="10"/>
      <c r="W470" s="10"/>
      <c r="X470" s="10"/>
      <c r="Y470" s="10"/>
      <c r="Z470" s="10"/>
      <c r="AA470" s="10"/>
      <c r="AB470" s="10"/>
      <c r="AC470" s="10"/>
      <c r="AD470" s="10"/>
      <c r="AE470" s="10"/>
      <c r="AT470" s="227" t="s">
        <v>199</v>
      </c>
      <c r="AU470" s="227" t="s">
        <v>85</v>
      </c>
      <c r="AV470" s="10" t="s">
        <v>83</v>
      </c>
      <c r="AW470" s="10" t="s">
        <v>32</v>
      </c>
      <c r="AX470" s="10" t="s">
        <v>76</v>
      </c>
      <c r="AY470" s="227" t="s">
        <v>195</v>
      </c>
    </row>
    <row r="471" s="11" customFormat="1">
      <c r="A471" s="11"/>
      <c r="B471" s="228"/>
      <c r="C471" s="229"/>
      <c r="D471" s="213" t="s">
        <v>199</v>
      </c>
      <c r="E471" s="230" t="s">
        <v>1</v>
      </c>
      <c r="F471" s="231" t="s">
        <v>5232</v>
      </c>
      <c r="G471" s="229"/>
      <c r="H471" s="232">
        <v>1.8380000000000001</v>
      </c>
      <c r="I471" s="233"/>
      <c r="J471" s="229"/>
      <c r="K471" s="229"/>
      <c r="L471" s="234"/>
      <c r="M471" s="235"/>
      <c r="N471" s="236"/>
      <c r="O471" s="236"/>
      <c r="P471" s="236"/>
      <c r="Q471" s="236"/>
      <c r="R471" s="236"/>
      <c r="S471" s="236"/>
      <c r="T471" s="237"/>
      <c r="U471" s="11"/>
      <c r="V471" s="11"/>
      <c r="W471" s="11"/>
      <c r="X471" s="11"/>
      <c r="Y471" s="11"/>
      <c r="Z471" s="11"/>
      <c r="AA471" s="11"/>
      <c r="AB471" s="11"/>
      <c r="AC471" s="11"/>
      <c r="AD471" s="11"/>
      <c r="AE471" s="11"/>
      <c r="AT471" s="238" t="s">
        <v>199</v>
      </c>
      <c r="AU471" s="238" t="s">
        <v>85</v>
      </c>
      <c r="AV471" s="11" t="s">
        <v>85</v>
      </c>
      <c r="AW471" s="11" t="s">
        <v>32</v>
      </c>
      <c r="AX471" s="11" t="s">
        <v>76</v>
      </c>
      <c r="AY471" s="238" t="s">
        <v>195</v>
      </c>
    </row>
    <row r="472" s="11" customFormat="1">
      <c r="A472" s="11"/>
      <c r="B472" s="228"/>
      <c r="C472" s="229"/>
      <c r="D472" s="213" t="s">
        <v>199</v>
      </c>
      <c r="E472" s="230" t="s">
        <v>1</v>
      </c>
      <c r="F472" s="231" t="s">
        <v>4656</v>
      </c>
      <c r="G472" s="229"/>
      <c r="H472" s="232">
        <v>0.80000000000000004</v>
      </c>
      <c r="I472" s="233"/>
      <c r="J472" s="229"/>
      <c r="K472" s="229"/>
      <c r="L472" s="234"/>
      <c r="M472" s="235"/>
      <c r="N472" s="236"/>
      <c r="O472" s="236"/>
      <c r="P472" s="236"/>
      <c r="Q472" s="236"/>
      <c r="R472" s="236"/>
      <c r="S472" s="236"/>
      <c r="T472" s="237"/>
      <c r="U472" s="11"/>
      <c r="V472" s="11"/>
      <c r="W472" s="11"/>
      <c r="X472" s="11"/>
      <c r="Y472" s="11"/>
      <c r="Z472" s="11"/>
      <c r="AA472" s="11"/>
      <c r="AB472" s="11"/>
      <c r="AC472" s="11"/>
      <c r="AD472" s="11"/>
      <c r="AE472" s="11"/>
      <c r="AT472" s="238" t="s">
        <v>199</v>
      </c>
      <c r="AU472" s="238" t="s">
        <v>85</v>
      </c>
      <c r="AV472" s="11" t="s">
        <v>85</v>
      </c>
      <c r="AW472" s="11" t="s">
        <v>32</v>
      </c>
      <c r="AX472" s="11" t="s">
        <v>76</v>
      </c>
      <c r="AY472" s="238" t="s">
        <v>195</v>
      </c>
    </row>
    <row r="473" s="11" customFormat="1">
      <c r="A473" s="11"/>
      <c r="B473" s="228"/>
      <c r="C473" s="229"/>
      <c r="D473" s="213" t="s">
        <v>199</v>
      </c>
      <c r="E473" s="230" t="s">
        <v>1</v>
      </c>
      <c r="F473" s="231" t="s">
        <v>5233</v>
      </c>
      <c r="G473" s="229"/>
      <c r="H473" s="232">
        <v>4.3010000000000002</v>
      </c>
      <c r="I473" s="233"/>
      <c r="J473" s="229"/>
      <c r="K473" s="229"/>
      <c r="L473" s="234"/>
      <c r="M473" s="235"/>
      <c r="N473" s="236"/>
      <c r="O473" s="236"/>
      <c r="P473" s="236"/>
      <c r="Q473" s="236"/>
      <c r="R473" s="236"/>
      <c r="S473" s="236"/>
      <c r="T473" s="237"/>
      <c r="U473" s="11"/>
      <c r="V473" s="11"/>
      <c r="W473" s="11"/>
      <c r="X473" s="11"/>
      <c r="Y473" s="11"/>
      <c r="Z473" s="11"/>
      <c r="AA473" s="11"/>
      <c r="AB473" s="11"/>
      <c r="AC473" s="11"/>
      <c r="AD473" s="11"/>
      <c r="AE473" s="11"/>
      <c r="AT473" s="238" t="s">
        <v>199</v>
      </c>
      <c r="AU473" s="238" t="s">
        <v>85</v>
      </c>
      <c r="AV473" s="11" t="s">
        <v>85</v>
      </c>
      <c r="AW473" s="11" t="s">
        <v>32</v>
      </c>
      <c r="AX473" s="11" t="s">
        <v>76</v>
      </c>
      <c r="AY473" s="238" t="s">
        <v>195</v>
      </c>
    </row>
    <row r="474" s="16" customFormat="1">
      <c r="A474" s="16"/>
      <c r="B474" s="298"/>
      <c r="C474" s="299"/>
      <c r="D474" s="213" t="s">
        <v>199</v>
      </c>
      <c r="E474" s="300" t="s">
        <v>1</v>
      </c>
      <c r="F474" s="301" t="s">
        <v>1498</v>
      </c>
      <c r="G474" s="299"/>
      <c r="H474" s="302">
        <v>6.9390000000000001</v>
      </c>
      <c r="I474" s="303"/>
      <c r="J474" s="299"/>
      <c r="K474" s="299"/>
      <c r="L474" s="304"/>
      <c r="M474" s="305"/>
      <c r="N474" s="306"/>
      <c r="O474" s="306"/>
      <c r="P474" s="306"/>
      <c r="Q474" s="306"/>
      <c r="R474" s="306"/>
      <c r="S474" s="306"/>
      <c r="T474" s="307"/>
      <c r="U474" s="16"/>
      <c r="V474" s="16"/>
      <c r="W474" s="16"/>
      <c r="X474" s="16"/>
      <c r="Y474" s="16"/>
      <c r="Z474" s="16"/>
      <c r="AA474" s="16"/>
      <c r="AB474" s="16"/>
      <c r="AC474" s="16"/>
      <c r="AD474" s="16"/>
      <c r="AE474" s="16"/>
      <c r="AT474" s="308" t="s">
        <v>199</v>
      </c>
      <c r="AU474" s="308" t="s">
        <v>85</v>
      </c>
      <c r="AV474" s="16" t="s">
        <v>229</v>
      </c>
      <c r="AW474" s="16" t="s">
        <v>32</v>
      </c>
      <c r="AX474" s="16" t="s">
        <v>76</v>
      </c>
      <c r="AY474" s="308" t="s">
        <v>195</v>
      </c>
    </row>
    <row r="475" s="15" customFormat="1">
      <c r="A475" s="15"/>
      <c r="B475" s="287"/>
      <c r="C475" s="288"/>
      <c r="D475" s="213" t="s">
        <v>199</v>
      </c>
      <c r="E475" s="289" t="s">
        <v>1</v>
      </c>
      <c r="F475" s="290" t="s">
        <v>1422</v>
      </c>
      <c r="G475" s="288"/>
      <c r="H475" s="291">
        <v>20.817</v>
      </c>
      <c r="I475" s="292"/>
      <c r="J475" s="288"/>
      <c r="K475" s="288"/>
      <c r="L475" s="293"/>
      <c r="M475" s="294"/>
      <c r="N475" s="295"/>
      <c r="O475" s="295"/>
      <c r="P475" s="295"/>
      <c r="Q475" s="295"/>
      <c r="R475" s="295"/>
      <c r="S475" s="295"/>
      <c r="T475" s="296"/>
      <c r="U475" s="15"/>
      <c r="V475" s="15"/>
      <c r="W475" s="15"/>
      <c r="X475" s="15"/>
      <c r="Y475" s="15"/>
      <c r="Z475" s="15"/>
      <c r="AA475" s="15"/>
      <c r="AB475" s="15"/>
      <c r="AC475" s="15"/>
      <c r="AD475" s="15"/>
      <c r="AE475" s="15"/>
      <c r="AT475" s="297" t="s">
        <v>199</v>
      </c>
      <c r="AU475" s="297" t="s">
        <v>85</v>
      </c>
      <c r="AV475" s="15" t="s">
        <v>234</v>
      </c>
      <c r="AW475" s="15" t="s">
        <v>32</v>
      </c>
      <c r="AX475" s="15" t="s">
        <v>83</v>
      </c>
      <c r="AY475" s="297" t="s">
        <v>195</v>
      </c>
    </row>
    <row r="476" s="11" customFormat="1">
      <c r="A476" s="11"/>
      <c r="B476" s="228"/>
      <c r="C476" s="229"/>
      <c r="D476" s="213" t="s">
        <v>199</v>
      </c>
      <c r="E476" s="229"/>
      <c r="F476" s="231" t="s">
        <v>5234</v>
      </c>
      <c r="G476" s="229"/>
      <c r="H476" s="232">
        <v>62.451000000000001</v>
      </c>
      <c r="I476" s="233"/>
      <c r="J476" s="229"/>
      <c r="K476" s="229"/>
      <c r="L476" s="234"/>
      <c r="M476" s="235"/>
      <c r="N476" s="236"/>
      <c r="O476" s="236"/>
      <c r="P476" s="236"/>
      <c r="Q476" s="236"/>
      <c r="R476" s="236"/>
      <c r="S476" s="236"/>
      <c r="T476" s="237"/>
      <c r="U476" s="11"/>
      <c r="V476" s="11"/>
      <c r="W476" s="11"/>
      <c r="X476" s="11"/>
      <c r="Y476" s="11"/>
      <c r="Z476" s="11"/>
      <c r="AA476" s="11"/>
      <c r="AB476" s="11"/>
      <c r="AC476" s="11"/>
      <c r="AD476" s="11"/>
      <c r="AE476" s="11"/>
      <c r="AT476" s="238" t="s">
        <v>199</v>
      </c>
      <c r="AU476" s="238" t="s">
        <v>85</v>
      </c>
      <c r="AV476" s="11" t="s">
        <v>85</v>
      </c>
      <c r="AW476" s="11" t="s">
        <v>4</v>
      </c>
      <c r="AX476" s="11" t="s">
        <v>83</v>
      </c>
      <c r="AY476" s="238" t="s">
        <v>195</v>
      </c>
    </row>
    <row r="477" s="2" customFormat="1" ht="16.5" customHeight="1">
      <c r="A477" s="39"/>
      <c r="B477" s="40"/>
      <c r="C477" s="262" t="s">
        <v>429</v>
      </c>
      <c r="D477" s="262" t="s">
        <v>224</v>
      </c>
      <c r="E477" s="263" t="s">
        <v>4718</v>
      </c>
      <c r="F477" s="264" t="s">
        <v>4719</v>
      </c>
      <c r="G477" s="265" t="s">
        <v>1628</v>
      </c>
      <c r="H477" s="266">
        <v>0.021000000000000001</v>
      </c>
      <c r="I477" s="267"/>
      <c r="J477" s="268">
        <f>ROUND(I477*H477,2)</f>
        <v>0</v>
      </c>
      <c r="K477" s="264" t="s">
        <v>1412</v>
      </c>
      <c r="L477" s="269"/>
      <c r="M477" s="270" t="s">
        <v>1</v>
      </c>
      <c r="N477" s="271" t="s">
        <v>41</v>
      </c>
      <c r="O477" s="92"/>
      <c r="P477" s="209">
        <f>O477*H477</f>
        <v>0</v>
      </c>
      <c r="Q477" s="209">
        <v>1</v>
      </c>
      <c r="R477" s="209">
        <f>Q477*H477</f>
        <v>0.021000000000000001</v>
      </c>
      <c r="S477" s="209">
        <v>0</v>
      </c>
      <c r="T477" s="210">
        <f>S477*H477</f>
        <v>0</v>
      </c>
      <c r="U477" s="39"/>
      <c r="V477" s="39"/>
      <c r="W477" s="39"/>
      <c r="X477" s="39"/>
      <c r="Y477" s="39"/>
      <c r="Z477" s="39"/>
      <c r="AA477" s="39"/>
      <c r="AB477" s="39"/>
      <c r="AC477" s="39"/>
      <c r="AD477" s="39"/>
      <c r="AE477" s="39"/>
      <c r="AR477" s="211" t="s">
        <v>349</v>
      </c>
      <c r="AT477" s="211" t="s">
        <v>224</v>
      </c>
      <c r="AU477" s="211" t="s">
        <v>85</v>
      </c>
      <c r="AY477" s="18" t="s">
        <v>195</v>
      </c>
      <c r="BE477" s="212">
        <f>IF(N477="základní",J477,0)</f>
        <v>0</v>
      </c>
      <c r="BF477" s="212">
        <f>IF(N477="snížená",J477,0)</f>
        <v>0</v>
      </c>
      <c r="BG477" s="212">
        <f>IF(N477="zákl. přenesená",J477,0)</f>
        <v>0</v>
      </c>
      <c r="BH477" s="212">
        <f>IF(N477="sníž. přenesená",J477,0)</f>
        <v>0</v>
      </c>
      <c r="BI477" s="212">
        <f>IF(N477="nulová",J477,0)</f>
        <v>0</v>
      </c>
      <c r="BJ477" s="18" t="s">
        <v>83</v>
      </c>
      <c r="BK477" s="212">
        <f>ROUND(I477*H477,2)</f>
        <v>0</v>
      </c>
      <c r="BL477" s="18" t="s">
        <v>284</v>
      </c>
      <c r="BM477" s="211" t="s">
        <v>5235</v>
      </c>
    </row>
    <row r="478" s="11" customFormat="1">
      <c r="A478" s="11"/>
      <c r="B478" s="228"/>
      <c r="C478" s="229"/>
      <c r="D478" s="213" t="s">
        <v>199</v>
      </c>
      <c r="E478" s="229"/>
      <c r="F478" s="231" t="s">
        <v>5236</v>
      </c>
      <c r="G478" s="229"/>
      <c r="H478" s="232">
        <v>0.021000000000000001</v>
      </c>
      <c r="I478" s="233"/>
      <c r="J478" s="229"/>
      <c r="K478" s="229"/>
      <c r="L478" s="234"/>
      <c r="M478" s="235"/>
      <c r="N478" s="236"/>
      <c r="O478" s="236"/>
      <c r="P478" s="236"/>
      <c r="Q478" s="236"/>
      <c r="R478" s="236"/>
      <c r="S478" s="236"/>
      <c r="T478" s="237"/>
      <c r="U478" s="11"/>
      <c r="V478" s="11"/>
      <c r="W478" s="11"/>
      <c r="X478" s="11"/>
      <c r="Y478" s="11"/>
      <c r="Z478" s="11"/>
      <c r="AA478" s="11"/>
      <c r="AB478" s="11"/>
      <c r="AC478" s="11"/>
      <c r="AD478" s="11"/>
      <c r="AE478" s="11"/>
      <c r="AT478" s="238" t="s">
        <v>199</v>
      </c>
      <c r="AU478" s="238" t="s">
        <v>85</v>
      </c>
      <c r="AV478" s="11" t="s">
        <v>85</v>
      </c>
      <c r="AW478" s="11" t="s">
        <v>4</v>
      </c>
      <c r="AX478" s="11" t="s">
        <v>83</v>
      </c>
      <c r="AY478" s="238" t="s">
        <v>195</v>
      </c>
    </row>
    <row r="479" s="2" customFormat="1" ht="24.15" customHeight="1">
      <c r="A479" s="39"/>
      <c r="B479" s="40"/>
      <c r="C479" s="200" t="s">
        <v>432</v>
      </c>
      <c r="D479" s="200" t="s">
        <v>191</v>
      </c>
      <c r="E479" s="201" t="s">
        <v>4722</v>
      </c>
      <c r="F479" s="202" t="s">
        <v>4723</v>
      </c>
      <c r="G479" s="203" t="s">
        <v>1411</v>
      </c>
      <c r="H479" s="204">
        <v>41.634</v>
      </c>
      <c r="I479" s="205"/>
      <c r="J479" s="206">
        <f>ROUND(I479*H479,2)</f>
        <v>0</v>
      </c>
      <c r="K479" s="202" t="s">
        <v>1412</v>
      </c>
      <c r="L479" s="45"/>
      <c r="M479" s="207" t="s">
        <v>1</v>
      </c>
      <c r="N479" s="208" t="s">
        <v>41</v>
      </c>
      <c r="O479" s="92"/>
      <c r="P479" s="209">
        <f>O479*H479</f>
        <v>0</v>
      </c>
      <c r="Q479" s="209">
        <v>0</v>
      </c>
      <c r="R479" s="209">
        <f>Q479*H479</f>
        <v>0</v>
      </c>
      <c r="S479" s="209">
        <v>0</v>
      </c>
      <c r="T479" s="210">
        <f>S479*H479</f>
        <v>0</v>
      </c>
      <c r="U479" s="39"/>
      <c r="V479" s="39"/>
      <c r="W479" s="39"/>
      <c r="X479" s="39"/>
      <c r="Y479" s="39"/>
      <c r="Z479" s="39"/>
      <c r="AA479" s="39"/>
      <c r="AB479" s="39"/>
      <c r="AC479" s="39"/>
      <c r="AD479" s="39"/>
      <c r="AE479" s="39"/>
      <c r="AR479" s="211" t="s">
        <v>284</v>
      </c>
      <c r="AT479" s="211" t="s">
        <v>191</v>
      </c>
      <c r="AU479" s="211" t="s">
        <v>85</v>
      </c>
      <c r="AY479" s="18" t="s">
        <v>195</v>
      </c>
      <c r="BE479" s="212">
        <f>IF(N479="základní",J479,0)</f>
        <v>0</v>
      </c>
      <c r="BF479" s="212">
        <f>IF(N479="snížená",J479,0)</f>
        <v>0</v>
      </c>
      <c r="BG479" s="212">
        <f>IF(N479="zákl. přenesená",J479,0)</f>
        <v>0</v>
      </c>
      <c r="BH479" s="212">
        <f>IF(N479="sníž. přenesená",J479,0)</f>
        <v>0</v>
      </c>
      <c r="BI479" s="212">
        <f>IF(N479="nulová",J479,0)</f>
        <v>0</v>
      </c>
      <c r="BJ479" s="18" t="s">
        <v>83</v>
      </c>
      <c r="BK479" s="212">
        <f>ROUND(I479*H479,2)</f>
        <v>0</v>
      </c>
      <c r="BL479" s="18" t="s">
        <v>284</v>
      </c>
      <c r="BM479" s="211" t="s">
        <v>5237</v>
      </c>
    </row>
    <row r="480" s="10" customFormat="1">
      <c r="A480" s="10"/>
      <c r="B480" s="218"/>
      <c r="C480" s="219"/>
      <c r="D480" s="213" t="s">
        <v>199</v>
      </c>
      <c r="E480" s="220" t="s">
        <v>1</v>
      </c>
      <c r="F480" s="221" t="s">
        <v>4737</v>
      </c>
      <c r="G480" s="219"/>
      <c r="H480" s="220" t="s">
        <v>1</v>
      </c>
      <c r="I480" s="222"/>
      <c r="J480" s="219"/>
      <c r="K480" s="219"/>
      <c r="L480" s="223"/>
      <c r="M480" s="224"/>
      <c r="N480" s="225"/>
      <c r="O480" s="225"/>
      <c r="P480" s="225"/>
      <c r="Q480" s="225"/>
      <c r="R480" s="225"/>
      <c r="S480" s="225"/>
      <c r="T480" s="226"/>
      <c r="U480" s="10"/>
      <c r="V480" s="10"/>
      <c r="W480" s="10"/>
      <c r="X480" s="10"/>
      <c r="Y480" s="10"/>
      <c r="Z480" s="10"/>
      <c r="AA480" s="10"/>
      <c r="AB480" s="10"/>
      <c r="AC480" s="10"/>
      <c r="AD480" s="10"/>
      <c r="AE480" s="10"/>
      <c r="AT480" s="227" t="s">
        <v>199</v>
      </c>
      <c r="AU480" s="227" t="s">
        <v>85</v>
      </c>
      <c r="AV480" s="10" t="s">
        <v>83</v>
      </c>
      <c r="AW480" s="10" t="s">
        <v>32</v>
      </c>
      <c r="AX480" s="10" t="s">
        <v>76</v>
      </c>
      <c r="AY480" s="227" t="s">
        <v>195</v>
      </c>
    </row>
    <row r="481" s="10" customFormat="1">
      <c r="A481" s="10"/>
      <c r="B481" s="218"/>
      <c r="C481" s="219"/>
      <c r="D481" s="213" t="s">
        <v>199</v>
      </c>
      <c r="E481" s="220" t="s">
        <v>1</v>
      </c>
      <c r="F481" s="221" t="s">
        <v>5095</v>
      </c>
      <c r="G481" s="219"/>
      <c r="H481" s="220" t="s">
        <v>1</v>
      </c>
      <c r="I481" s="222"/>
      <c r="J481" s="219"/>
      <c r="K481" s="219"/>
      <c r="L481" s="223"/>
      <c r="M481" s="224"/>
      <c r="N481" s="225"/>
      <c r="O481" s="225"/>
      <c r="P481" s="225"/>
      <c r="Q481" s="225"/>
      <c r="R481" s="225"/>
      <c r="S481" s="225"/>
      <c r="T481" s="226"/>
      <c r="U481" s="10"/>
      <c r="V481" s="10"/>
      <c r="W481" s="10"/>
      <c r="X481" s="10"/>
      <c r="Y481" s="10"/>
      <c r="Z481" s="10"/>
      <c r="AA481" s="10"/>
      <c r="AB481" s="10"/>
      <c r="AC481" s="10"/>
      <c r="AD481" s="10"/>
      <c r="AE481" s="10"/>
      <c r="AT481" s="227" t="s">
        <v>199</v>
      </c>
      <c r="AU481" s="227" t="s">
        <v>85</v>
      </c>
      <c r="AV481" s="10" t="s">
        <v>83</v>
      </c>
      <c r="AW481" s="10" t="s">
        <v>32</v>
      </c>
      <c r="AX481" s="10" t="s">
        <v>76</v>
      </c>
      <c r="AY481" s="227" t="s">
        <v>195</v>
      </c>
    </row>
    <row r="482" s="10" customFormat="1">
      <c r="A482" s="10"/>
      <c r="B482" s="218"/>
      <c r="C482" s="219"/>
      <c r="D482" s="213" t="s">
        <v>199</v>
      </c>
      <c r="E482" s="220" t="s">
        <v>1</v>
      </c>
      <c r="F482" s="221" t="s">
        <v>4725</v>
      </c>
      <c r="G482" s="219"/>
      <c r="H482" s="220" t="s">
        <v>1</v>
      </c>
      <c r="I482" s="222"/>
      <c r="J482" s="219"/>
      <c r="K482" s="219"/>
      <c r="L482" s="223"/>
      <c r="M482" s="224"/>
      <c r="N482" s="225"/>
      <c r="O482" s="225"/>
      <c r="P482" s="225"/>
      <c r="Q482" s="225"/>
      <c r="R482" s="225"/>
      <c r="S482" s="225"/>
      <c r="T482" s="226"/>
      <c r="U482" s="10"/>
      <c r="V482" s="10"/>
      <c r="W482" s="10"/>
      <c r="X482" s="10"/>
      <c r="Y482" s="10"/>
      <c r="Z482" s="10"/>
      <c r="AA482" s="10"/>
      <c r="AB482" s="10"/>
      <c r="AC482" s="10"/>
      <c r="AD482" s="10"/>
      <c r="AE482" s="10"/>
      <c r="AT482" s="227" t="s">
        <v>199</v>
      </c>
      <c r="AU482" s="227" t="s">
        <v>85</v>
      </c>
      <c r="AV482" s="10" t="s">
        <v>83</v>
      </c>
      <c r="AW482" s="10" t="s">
        <v>32</v>
      </c>
      <c r="AX482" s="10" t="s">
        <v>76</v>
      </c>
      <c r="AY482" s="227" t="s">
        <v>195</v>
      </c>
    </row>
    <row r="483" s="11" customFormat="1">
      <c r="A483" s="11"/>
      <c r="B483" s="228"/>
      <c r="C483" s="229"/>
      <c r="D483" s="213" t="s">
        <v>199</v>
      </c>
      <c r="E483" s="230" t="s">
        <v>1</v>
      </c>
      <c r="F483" s="231" t="s">
        <v>5232</v>
      </c>
      <c r="G483" s="229"/>
      <c r="H483" s="232">
        <v>1.8380000000000001</v>
      </c>
      <c r="I483" s="233"/>
      <c r="J483" s="229"/>
      <c r="K483" s="229"/>
      <c r="L483" s="234"/>
      <c r="M483" s="235"/>
      <c r="N483" s="236"/>
      <c r="O483" s="236"/>
      <c r="P483" s="236"/>
      <c r="Q483" s="236"/>
      <c r="R483" s="236"/>
      <c r="S483" s="236"/>
      <c r="T483" s="237"/>
      <c r="U483" s="11"/>
      <c r="V483" s="11"/>
      <c r="W483" s="11"/>
      <c r="X483" s="11"/>
      <c r="Y483" s="11"/>
      <c r="Z483" s="11"/>
      <c r="AA483" s="11"/>
      <c r="AB483" s="11"/>
      <c r="AC483" s="11"/>
      <c r="AD483" s="11"/>
      <c r="AE483" s="11"/>
      <c r="AT483" s="238" t="s">
        <v>199</v>
      </c>
      <c r="AU483" s="238" t="s">
        <v>85</v>
      </c>
      <c r="AV483" s="11" t="s">
        <v>85</v>
      </c>
      <c r="AW483" s="11" t="s">
        <v>32</v>
      </c>
      <c r="AX483" s="11" t="s">
        <v>76</v>
      </c>
      <c r="AY483" s="238" t="s">
        <v>195</v>
      </c>
    </row>
    <row r="484" s="11" customFormat="1">
      <c r="A484" s="11"/>
      <c r="B484" s="228"/>
      <c r="C484" s="229"/>
      <c r="D484" s="213" t="s">
        <v>199</v>
      </c>
      <c r="E484" s="230" t="s">
        <v>1</v>
      </c>
      <c r="F484" s="231" t="s">
        <v>4656</v>
      </c>
      <c r="G484" s="229"/>
      <c r="H484" s="232">
        <v>0.80000000000000004</v>
      </c>
      <c r="I484" s="233"/>
      <c r="J484" s="229"/>
      <c r="K484" s="229"/>
      <c r="L484" s="234"/>
      <c r="M484" s="235"/>
      <c r="N484" s="236"/>
      <c r="O484" s="236"/>
      <c r="P484" s="236"/>
      <c r="Q484" s="236"/>
      <c r="R484" s="236"/>
      <c r="S484" s="236"/>
      <c r="T484" s="237"/>
      <c r="U484" s="11"/>
      <c r="V484" s="11"/>
      <c r="W484" s="11"/>
      <c r="X484" s="11"/>
      <c r="Y484" s="11"/>
      <c r="Z484" s="11"/>
      <c r="AA484" s="11"/>
      <c r="AB484" s="11"/>
      <c r="AC484" s="11"/>
      <c r="AD484" s="11"/>
      <c r="AE484" s="11"/>
      <c r="AT484" s="238" t="s">
        <v>199</v>
      </c>
      <c r="AU484" s="238" t="s">
        <v>85</v>
      </c>
      <c r="AV484" s="11" t="s">
        <v>85</v>
      </c>
      <c r="AW484" s="11" t="s">
        <v>32</v>
      </c>
      <c r="AX484" s="11" t="s">
        <v>76</v>
      </c>
      <c r="AY484" s="238" t="s">
        <v>195</v>
      </c>
    </row>
    <row r="485" s="11" customFormat="1">
      <c r="A485" s="11"/>
      <c r="B485" s="228"/>
      <c r="C485" s="229"/>
      <c r="D485" s="213" t="s">
        <v>199</v>
      </c>
      <c r="E485" s="230" t="s">
        <v>1</v>
      </c>
      <c r="F485" s="231" t="s">
        <v>5233</v>
      </c>
      <c r="G485" s="229"/>
      <c r="H485" s="232">
        <v>4.3010000000000002</v>
      </c>
      <c r="I485" s="233"/>
      <c r="J485" s="229"/>
      <c r="K485" s="229"/>
      <c r="L485" s="234"/>
      <c r="M485" s="235"/>
      <c r="N485" s="236"/>
      <c r="O485" s="236"/>
      <c r="P485" s="236"/>
      <c r="Q485" s="236"/>
      <c r="R485" s="236"/>
      <c r="S485" s="236"/>
      <c r="T485" s="237"/>
      <c r="U485" s="11"/>
      <c r="V485" s="11"/>
      <c r="W485" s="11"/>
      <c r="X485" s="11"/>
      <c r="Y485" s="11"/>
      <c r="Z485" s="11"/>
      <c r="AA485" s="11"/>
      <c r="AB485" s="11"/>
      <c r="AC485" s="11"/>
      <c r="AD485" s="11"/>
      <c r="AE485" s="11"/>
      <c r="AT485" s="238" t="s">
        <v>199</v>
      </c>
      <c r="AU485" s="238" t="s">
        <v>85</v>
      </c>
      <c r="AV485" s="11" t="s">
        <v>85</v>
      </c>
      <c r="AW485" s="11" t="s">
        <v>32</v>
      </c>
      <c r="AX485" s="11" t="s">
        <v>76</v>
      </c>
      <c r="AY485" s="238" t="s">
        <v>195</v>
      </c>
    </row>
    <row r="486" s="16" customFormat="1">
      <c r="A486" s="16"/>
      <c r="B486" s="298"/>
      <c r="C486" s="299"/>
      <c r="D486" s="213" t="s">
        <v>199</v>
      </c>
      <c r="E486" s="300" t="s">
        <v>1</v>
      </c>
      <c r="F486" s="301" t="s">
        <v>1498</v>
      </c>
      <c r="G486" s="299"/>
      <c r="H486" s="302">
        <v>6.9390000000000001</v>
      </c>
      <c r="I486" s="303"/>
      <c r="J486" s="299"/>
      <c r="K486" s="299"/>
      <c r="L486" s="304"/>
      <c r="M486" s="305"/>
      <c r="N486" s="306"/>
      <c r="O486" s="306"/>
      <c r="P486" s="306"/>
      <c r="Q486" s="306"/>
      <c r="R486" s="306"/>
      <c r="S486" s="306"/>
      <c r="T486" s="307"/>
      <c r="U486" s="16"/>
      <c r="V486" s="16"/>
      <c r="W486" s="16"/>
      <c r="X486" s="16"/>
      <c r="Y486" s="16"/>
      <c r="Z486" s="16"/>
      <c r="AA486" s="16"/>
      <c r="AB486" s="16"/>
      <c r="AC486" s="16"/>
      <c r="AD486" s="16"/>
      <c r="AE486" s="16"/>
      <c r="AT486" s="308" t="s">
        <v>199</v>
      </c>
      <c r="AU486" s="308" t="s">
        <v>85</v>
      </c>
      <c r="AV486" s="16" t="s">
        <v>229</v>
      </c>
      <c r="AW486" s="16" t="s">
        <v>32</v>
      </c>
      <c r="AX486" s="16" t="s">
        <v>76</v>
      </c>
      <c r="AY486" s="308" t="s">
        <v>195</v>
      </c>
    </row>
    <row r="487" s="10" customFormat="1">
      <c r="A487" s="10"/>
      <c r="B487" s="218"/>
      <c r="C487" s="219"/>
      <c r="D487" s="213" t="s">
        <v>199</v>
      </c>
      <c r="E487" s="220" t="s">
        <v>1</v>
      </c>
      <c r="F487" s="221" t="s">
        <v>5096</v>
      </c>
      <c r="G487" s="219"/>
      <c r="H487" s="220" t="s">
        <v>1</v>
      </c>
      <c r="I487" s="222"/>
      <c r="J487" s="219"/>
      <c r="K487" s="219"/>
      <c r="L487" s="223"/>
      <c r="M487" s="224"/>
      <c r="N487" s="225"/>
      <c r="O487" s="225"/>
      <c r="P487" s="225"/>
      <c r="Q487" s="225"/>
      <c r="R487" s="225"/>
      <c r="S487" s="225"/>
      <c r="T487" s="226"/>
      <c r="U487" s="10"/>
      <c r="V487" s="10"/>
      <c r="W487" s="10"/>
      <c r="X487" s="10"/>
      <c r="Y487" s="10"/>
      <c r="Z487" s="10"/>
      <c r="AA487" s="10"/>
      <c r="AB487" s="10"/>
      <c r="AC487" s="10"/>
      <c r="AD487" s="10"/>
      <c r="AE487" s="10"/>
      <c r="AT487" s="227" t="s">
        <v>199</v>
      </c>
      <c r="AU487" s="227" t="s">
        <v>85</v>
      </c>
      <c r="AV487" s="10" t="s">
        <v>83</v>
      </c>
      <c r="AW487" s="10" t="s">
        <v>32</v>
      </c>
      <c r="AX487" s="10" t="s">
        <v>76</v>
      </c>
      <c r="AY487" s="227" t="s">
        <v>195</v>
      </c>
    </row>
    <row r="488" s="10" customFormat="1">
      <c r="A488" s="10"/>
      <c r="B488" s="218"/>
      <c r="C488" s="219"/>
      <c r="D488" s="213" t="s">
        <v>199</v>
      </c>
      <c r="E488" s="220" t="s">
        <v>1</v>
      </c>
      <c r="F488" s="221" t="s">
        <v>4725</v>
      </c>
      <c r="G488" s="219"/>
      <c r="H488" s="220" t="s">
        <v>1</v>
      </c>
      <c r="I488" s="222"/>
      <c r="J488" s="219"/>
      <c r="K488" s="219"/>
      <c r="L488" s="223"/>
      <c r="M488" s="224"/>
      <c r="N488" s="225"/>
      <c r="O488" s="225"/>
      <c r="P488" s="225"/>
      <c r="Q488" s="225"/>
      <c r="R488" s="225"/>
      <c r="S488" s="225"/>
      <c r="T488" s="226"/>
      <c r="U488" s="10"/>
      <c r="V488" s="10"/>
      <c r="W488" s="10"/>
      <c r="X488" s="10"/>
      <c r="Y488" s="10"/>
      <c r="Z488" s="10"/>
      <c r="AA488" s="10"/>
      <c r="AB488" s="10"/>
      <c r="AC488" s="10"/>
      <c r="AD488" s="10"/>
      <c r="AE488" s="10"/>
      <c r="AT488" s="227" t="s">
        <v>199</v>
      </c>
      <c r="AU488" s="227" t="s">
        <v>85</v>
      </c>
      <c r="AV488" s="10" t="s">
        <v>83</v>
      </c>
      <c r="AW488" s="10" t="s">
        <v>32</v>
      </c>
      <c r="AX488" s="10" t="s">
        <v>76</v>
      </c>
      <c r="AY488" s="227" t="s">
        <v>195</v>
      </c>
    </row>
    <row r="489" s="11" customFormat="1">
      <c r="A489" s="11"/>
      <c r="B489" s="228"/>
      <c r="C489" s="229"/>
      <c r="D489" s="213" t="s">
        <v>199</v>
      </c>
      <c r="E489" s="230" t="s">
        <v>1</v>
      </c>
      <c r="F489" s="231" t="s">
        <v>5232</v>
      </c>
      <c r="G489" s="229"/>
      <c r="H489" s="232">
        <v>1.8380000000000001</v>
      </c>
      <c r="I489" s="233"/>
      <c r="J489" s="229"/>
      <c r="K489" s="229"/>
      <c r="L489" s="234"/>
      <c r="M489" s="235"/>
      <c r="N489" s="236"/>
      <c r="O489" s="236"/>
      <c r="P489" s="236"/>
      <c r="Q489" s="236"/>
      <c r="R489" s="236"/>
      <c r="S489" s="236"/>
      <c r="T489" s="237"/>
      <c r="U489" s="11"/>
      <c r="V489" s="11"/>
      <c r="W489" s="11"/>
      <c r="X489" s="11"/>
      <c r="Y489" s="11"/>
      <c r="Z489" s="11"/>
      <c r="AA489" s="11"/>
      <c r="AB489" s="11"/>
      <c r="AC489" s="11"/>
      <c r="AD489" s="11"/>
      <c r="AE489" s="11"/>
      <c r="AT489" s="238" t="s">
        <v>199</v>
      </c>
      <c r="AU489" s="238" t="s">
        <v>85</v>
      </c>
      <c r="AV489" s="11" t="s">
        <v>85</v>
      </c>
      <c r="AW489" s="11" t="s">
        <v>32</v>
      </c>
      <c r="AX489" s="11" t="s">
        <v>76</v>
      </c>
      <c r="AY489" s="238" t="s">
        <v>195</v>
      </c>
    </row>
    <row r="490" s="11" customFormat="1">
      <c r="A490" s="11"/>
      <c r="B490" s="228"/>
      <c r="C490" s="229"/>
      <c r="D490" s="213" t="s">
        <v>199</v>
      </c>
      <c r="E490" s="230" t="s">
        <v>1</v>
      </c>
      <c r="F490" s="231" t="s">
        <v>4656</v>
      </c>
      <c r="G490" s="229"/>
      <c r="H490" s="232">
        <v>0.80000000000000004</v>
      </c>
      <c r="I490" s="233"/>
      <c r="J490" s="229"/>
      <c r="K490" s="229"/>
      <c r="L490" s="234"/>
      <c r="M490" s="235"/>
      <c r="N490" s="236"/>
      <c r="O490" s="236"/>
      <c r="P490" s="236"/>
      <c r="Q490" s="236"/>
      <c r="R490" s="236"/>
      <c r="S490" s="236"/>
      <c r="T490" s="237"/>
      <c r="U490" s="11"/>
      <c r="V490" s="11"/>
      <c r="W490" s="11"/>
      <c r="X490" s="11"/>
      <c r="Y490" s="11"/>
      <c r="Z490" s="11"/>
      <c r="AA490" s="11"/>
      <c r="AB490" s="11"/>
      <c r="AC490" s="11"/>
      <c r="AD490" s="11"/>
      <c r="AE490" s="11"/>
      <c r="AT490" s="238" t="s">
        <v>199</v>
      </c>
      <c r="AU490" s="238" t="s">
        <v>85</v>
      </c>
      <c r="AV490" s="11" t="s">
        <v>85</v>
      </c>
      <c r="AW490" s="11" t="s">
        <v>32</v>
      </c>
      <c r="AX490" s="11" t="s">
        <v>76</v>
      </c>
      <c r="AY490" s="238" t="s">
        <v>195</v>
      </c>
    </row>
    <row r="491" s="11" customFormat="1">
      <c r="A491" s="11"/>
      <c r="B491" s="228"/>
      <c r="C491" s="229"/>
      <c r="D491" s="213" t="s">
        <v>199</v>
      </c>
      <c r="E491" s="230" t="s">
        <v>1</v>
      </c>
      <c r="F491" s="231" t="s">
        <v>5233</v>
      </c>
      <c r="G491" s="229"/>
      <c r="H491" s="232">
        <v>4.3010000000000002</v>
      </c>
      <c r="I491" s="233"/>
      <c r="J491" s="229"/>
      <c r="K491" s="229"/>
      <c r="L491" s="234"/>
      <c r="M491" s="235"/>
      <c r="N491" s="236"/>
      <c r="O491" s="236"/>
      <c r="P491" s="236"/>
      <c r="Q491" s="236"/>
      <c r="R491" s="236"/>
      <c r="S491" s="236"/>
      <c r="T491" s="237"/>
      <c r="U491" s="11"/>
      <c r="V491" s="11"/>
      <c r="W491" s="11"/>
      <c r="X491" s="11"/>
      <c r="Y491" s="11"/>
      <c r="Z491" s="11"/>
      <c r="AA491" s="11"/>
      <c r="AB491" s="11"/>
      <c r="AC491" s="11"/>
      <c r="AD491" s="11"/>
      <c r="AE491" s="11"/>
      <c r="AT491" s="238" t="s">
        <v>199</v>
      </c>
      <c r="AU491" s="238" t="s">
        <v>85</v>
      </c>
      <c r="AV491" s="11" t="s">
        <v>85</v>
      </c>
      <c r="AW491" s="11" t="s">
        <v>32</v>
      </c>
      <c r="AX491" s="11" t="s">
        <v>76</v>
      </c>
      <c r="AY491" s="238" t="s">
        <v>195</v>
      </c>
    </row>
    <row r="492" s="16" customFormat="1">
      <c r="A492" s="16"/>
      <c r="B492" s="298"/>
      <c r="C492" s="299"/>
      <c r="D492" s="213" t="s">
        <v>199</v>
      </c>
      <c r="E492" s="300" t="s">
        <v>1</v>
      </c>
      <c r="F492" s="301" t="s">
        <v>1498</v>
      </c>
      <c r="G492" s="299"/>
      <c r="H492" s="302">
        <v>6.9390000000000001</v>
      </c>
      <c r="I492" s="303"/>
      <c r="J492" s="299"/>
      <c r="K492" s="299"/>
      <c r="L492" s="304"/>
      <c r="M492" s="305"/>
      <c r="N492" s="306"/>
      <c r="O492" s="306"/>
      <c r="P492" s="306"/>
      <c r="Q492" s="306"/>
      <c r="R492" s="306"/>
      <c r="S492" s="306"/>
      <c r="T492" s="307"/>
      <c r="U492" s="16"/>
      <c r="V492" s="16"/>
      <c r="W492" s="16"/>
      <c r="X492" s="16"/>
      <c r="Y492" s="16"/>
      <c r="Z492" s="16"/>
      <c r="AA492" s="16"/>
      <c r="AB492" s="16"/>
      <c r="AC492" s="16"/>
      <c r="AD492" s="16"/>
      <c r="AE492" s="16"/>
      <c r="AT492" s="308" t="s">
        <v>199</v>
      </c>
      <c r="AU492" s="308" t="s">
        <v>85</v>
      </c>
      <c r="AV492" s="16" t="s">
        <v>229</v>
      </c>
      <c r="AW492" s="16" t="s">
        <v>32</v>
      </c>
      <c r="AX492" s="16" t="s">
        <v>76</v>
      </c>
      <c r="AY492" s="308" t="s">
        <v>195</v>
      </c>
    </row>
    <row r="493" s="10" customFormat="1">
      <c r="A493" s="10"/>
      <c r="B493" s="218"/>
      <c r="C493" s="219"/>
      <c r="D493" s="213" t="s">
        <v>199</v>
      </c>
      <c r="E493" s="220" t="s">
        <v>1</v>
      </c>
      <c r="F493" s="221" t="s">
        <v>5097</v>
      </c>
      <c r="G493" s="219"/>
      <c r="H493" s="220" t="s">
        <v>1</v>
      </c>
      <c r="I493" s="222"/>
      <c r="J493" s="219"/>
      <c r="K493" s="219"/>
      <c r="L493" s="223"/>
      <c r="M493" s="224"/>
      <c r="N493" s="225"/>
      <c r="O493" s="225"/>
      <c r="P493" s="225"/>
      <c r="Q493" s="225"/>
      <c r="R493" s="225"/>
      <c r="S493" s="225"/>
      <c r="T493" s="226"/>
      <c r="U493" s="10"/>
      <c r="V493" s="10"/>
      <c r="W493" s="10"/>
      <c r="X493" s="10"/>
      <c r="Y493" s="10"/>
      <c r="Z493" s="10"/>
      <c r="AA493" s="10"/>
      <c r="AB493" s="10"/>
      <c r="AC493" s="10"/>
      <c r="AD493" s="10"/>
      <c r="AE493" s="10"/>
      <c r="AT493" s="227" t="s">
        <v>199</v>
      </c>
      <c r="AU493" s="227" t="s">
        <v>85</v>
      </c>
      <c r="AV493" s="10" t="s">
        <v>83</v>
      </c>
      <c r="AW493" s="10" t="s">
        <v>32</v>
      </c>
      <c r="AX493" s="10" t="s">
        <v>76</v>
      </c>
      <c r="AY493" s="227" t="s">
        <v>195</v>
      </c>
    </row>
    <row r="494" s="10" customFormat="1">
      <c r="A494" s="10"/>
      <c r="B494" s="218"/>
      <c r="C494" s="219"/>
      <c r="D494" s="213" t="s">
        <v>199</v>
      </c>
      <c r="E494" s="220" t="s">
        <v>1</v>
      </c>
      <c r="F494" s="221" t="s">
        <v>4725</v>
      </c>
      <c r="G494" s="219"/>
      <c r="H494" s="220" t="s">
        <v>1</v>
      </c>
      <c r="I494" s="222"/>
      <c r="J494" s="219"/>
      <c r="K494" s="219"/>
      <c r="L494" s="223"/>
      <c r="M494" s="224"/>
      <c r="N494" s="225"/>
      <c r="O494" s="225"/>
      <c r="P494" s="225"/>
      <c r="Q494" s="225"/>
      <c r="R494" s="225"/>
      <c r="S494" s="225"/>
      <c r="T494" s="226"/>
      <c r="U494" s="10"/>
      <c r="V494" s="10"/>
      <c r="W494" s="10"/>
      <c r="X494" s="10"/>
      <c r="Y494" s="10"/>
      <c r="Z494" s="10"/>
      <c r="AA494" s="10"/>
      <c r="AB494" s="10"/>
      <c r="AC494" s="10"/>
      <c r="AD494" s="10"/>
      <c r="AE494" s="10"/>
      <c r="AT494" s="227" t="s">
        <v>199</v>
      </c>
      <c r="AU494" s="227" t="s">
        <v>85</v>
      </c>
      <c r="AV494" s="10" t="s">
        <v>83</v>
      </c>
      <c r="AW494" s="10" t="s">
        <v>32</v>
      </c>
      <c r="AX494" s="10" t="s">
        <v>76</v>
      </c>
      <c r="AY494" s="227" t="s">
        <v>195</v>
      </c>
    </row>
    <row r="495" s="11" customFormat="1">
      <c r="A495" s="11"/>
      <c r="B495" s="228"/>
      <c r="C495" s="229"/>
      <c r="D495" s="213" t="s">
        <v>199</v>
      </c>
      <c r="E495" s="230" t="s">
        <v>1</v>
      </c>
      <c r="F495" s="231" t="s">
        <v>5232</v>
      </c>
      <c r="G495" s="229"/>
      <c r="H495" s="232">
        <v>1.8380000000000001</v>
      </c>
      <c r="I495" s="233"/>
      <c r="J495" s="229"/>
      <c r="K495" s="229"/>
      <c r="L495" s="234"/>
      <c r="M495" s="235"/>
      <c r="N495" s="236"/>
      <c r="O495" s="236"/>
      <c r="P495" s="236"/>
      <c r="Q495" s="236"/>
      <c r="R495" s="236"/>
      <c r="S495" s="236"/>
      <c r="T495" s="237"/>
      <c r="U495" s="11"/>
      <c r="V495" s="11"/>
      <c r="W495" s="11"/>
      <c r="X495" s="11"/>
      <c r="Y495" s="11"/>
      <c r="Z495" s="11"/>
      <c r="AA495" s="11"/>
      <c r="AB495" s="11"/>
      <c r="AC495" s="11"/>
      <c r="AD495" s="11"/>
      <c r="AE495" s="11"/>
      <c r="AT495" s="238" t="s">
        <v>199</v>
      </c>
      <c r="AU495" s="238" t="s">
        <v>85</v>
      </c>
      <c r="AV495" s="11" t="s">
        <v>85</v>
      </c>
      <c r="AW495" s="11" t="s">
        <v>32</v>
      </c>
      <c r="AX495" s="11" t="s">
        <v>76</v>
      </c>
      <c r="AY495" s="238" t="s">
        <v>195</v>
      </c>
    </row>
    <row r="496" s="11" customFormat="1">
      <c r="A496" s="11"/>
      <c r="B496" s="228"/>
      <c r="C496" s="229"/>
      <c r="D496" s="213" t="s">
        <v>199</v>
      </c>
      <c r="E496" s="230" t="s">
        <v>1</v>
      </c>
      <c r="F496" s="231" t="s">
        <v>4656</v>
      </c>
      <c r="G496" s="229"/>
      <c r="H496" s="232">
        <v>0.80000000000000004</v>
      </c>
      <c r="I496" s="233"/>
      <c r="J496" s="229"/>
      <c r="K496" s="229"/>
      <c r="L496" s="234"/>
      <c r="M496" s="235"/>
      <c r="N496" s="236"/>
      <c r="O496" s="236"/>
      <c r="P496" s="236"/>
      <c r="Q496" s="236"/>
      <c r="R496" s="236"/>
      <c r="S496" s="236"/>
      <c r="T496" s="237"/>
      <c r="U496" s="11"/>
      <c r="V496" s="11"/>
      <c r="W496" s="11"/>
      <c r="X496" s="11"/>
      <c r="Y496" s="11"/>
      <c r="Z496" s="11"/>
      <c r="AA496" s="11"/>
      <c r="AB496" s="11"/>
      <c r="AC496" s="11"/>
      <c r="AD496" s="11"/>
      <c r="AE496" s="11"/>
      <c r="AT496" s="238" t="s">
        <v>199</v>
      </c>
      <c r="AU496" s="238" t="s">
        <v>85</v>
      </c>
      <c r="AV496" s="11" t="s">
        <v>85</v>
      </c>
      <c r="AW496" s="11" t="s">
        <v>32</v>
      </c>
      <c r="AX496" s="11" t="s">
        <v>76</v>
      </c>
      <c r="AY496" s="238" t="s">
        <v>195</v>
      </c>
    </row>
    <row r="497" s="11" customFormat="1">
      <c r="A497" s="11"/>
      <c r="B497" s="228"/>
      <c r="C497" s="229"/>
      <c r="D497" s="213" t="s">
        <v>199</v>
      </c>
      <c r="E497" s="230" t="s">
        <v>1</v>
      </c>
      <c r="F497" s="231" t="s">
        <v>5233</v>
      </c>
      <c r="G497" s="229"/>
      <c r="H497" s="232">
        <v>4.3010000000000002</v>
      </c>
      <c r="I497" s="233"/>
      <c r="J497" s="229"/>
      <c r="K497" s="229"/>
      <c r="L497" s="234"/>
      <c r="M497" s="235"/>
      <c r="N497" s="236"/>
      <c r="O497" s="236"/>
      <c r="P497" s="236"/>
      <c r="Q497" s="236"/>
      <c r="R497" s="236"/>
      <c r="S497" s="236"/>
      <c r="T497" s="237"/>
      <c r="U497" s="11"/>
      <c r="V497" s="11"/>
      <c r="W497" s="11"/>
      <c r="X497" s="11"/>
      <c r="Y497" s="11"/>
      <c r="Z497" s="11"/>
      <c r="AA497" s="11"/>
      <c r="AB497" s="11"/>
      <c r="AC497" s="11"/>
      <c r="AD497" s="11"/>
      <c r="AE497" s="11"/>
      <c r="AT497" s="238" t="s">
        <v>199</v>
      </c>
      <c r="AU497" s="238" t="s">
        <v>85</v>
      </c>
      <c r="AV497" s="11" t="s">
        <v>85</v>
      </c>
      <c r="AW497" s="11" t="s">
        <v>32</v>
      </c>
      <c r="AX497" s="11" t="s">
        <v>76</v>
      </c>
      <c r="AY497" s="238" t="s">
        <v>195</v>
      </c>
    </row>
    <row r="498" s="16" customFormat="1">
      <c r="A498" s="16"/>
      <c r="B498" s="298"/>
      <c r="C498" s="299"/>
      <c r="D498" s="213" t="s">
        <v>199</v>
      </c>
      <c r="E498" s="300" t="s">
        <v>1</v>
      </c>
      <c r="F498" s="301" t="s">
        <v>1498</v>
      </c>
      <c r="G498" s="299"/>
      <c r="H498" s="302">
        <v>6.9390000000000001</v>
      </c>
      <c r="I498" s="303"/>
      <c r="J498" s="299"/>
      <c r="K498" s="299"/>
      <c r="L498" s="304"/>
      <c r="M498" s="305"/>
      <c r="N498" s="306"/>
      <c r="O498" s="306"/>
      <c r="P498" s="306"/>
      <c r="Q498" s="306"/>
      <c r="R498" s="306"/>
      <c r="S498" s="306"/>
      <c r="T498" s="307"/>
      <c r="U498" s="16"/>
      <c r="V498" s="16"/>
      <c r="W498" s="16"/>
      <c r="X498" s="16"/>
      <c r="Y498" s="16"/>
      <c r="Z498" s="16"/>
      <c r="AA498" s="16"/>
      <c r="AB498" s="16"/>
      <c r="AC498" s="16"/>
      <c r="AD498" s="16"/>
      <c r="AE498" s="16"/>
      <c r="AT498" s="308" t="s">
        <v>199</v>
      </c>
      <c r="AU498" s="308" t="s">
        <v>85</v>
      </c>
      <c r="AV498" s="16" t="s">
        <v>229</v>
      </c>
      <c r="AW498" s="16" t="s">
        <v>32</v>
      </c>
      <c r="AX498" s="16" t="s">
        <v>76</v>
      </c>
      <c r="AY498" s="308" t="s">
        <v>195</v>
      </c>
    </row>
    <row r="499" s="15" customFormat="1">
      <c r="A499" s="15"/>
      <c r="B499" s="287"/>
      <c r="C499" s="288"/>
      <c r="D499" s="213" t="s">
        <v>199</v>
      </c>
      <c r="E499" s="289" t="s">
        <v>1</v>
      </c>
      <c r="F499" s="290" t="s">
        <v>1422</v>
      </c>
      <c r="G499" s="288"/>
      <c r="H499" s="291">
        <v>20.817</v>
      </c>
      <c r="I499" s="292"/>
      <c r="J499" s="288"/>
      <c r="K499" s="288"/>
      <c r="L499" s="293"/>
      <c r="M499" s="294"/>
      <c r="N499" s="295"/>
      <c r="O499" s="295"/>
      <c r="P499" s="295"/>
      <c r="Q499" s="295"/>
      <c r="R499" s="295"/>
      <c r="S499" s="295"/>
      <c r="T499" s="296"/>
      <c r="U499" s="15"/>
      <c r="V499" s="15"/>
      <c r="W499" s="15"/>
      <c r="X499" s="15"/>
      <c r="Y499" s="15"/>
      <c r="Z499" s="15"/>
      <c r="AA499" s="15"/>
      <c r="AB499" s="15"/>
      <c r="AC499" s="15"/>
      <c r="AD499" s="15"/>
      <c r="AE499" s="15"/>
      <c r="AT499" s="297" t="s">
        <v>199</v>
      </c>
      <c r="AU499" s="297" t="s">
        <v>85</v>
      </c>
      <c r="AV499" s="15" t="s">
        <v>234</v>
      </c>
      <c r="AW499" s="15" t="s">
        <v>32</v>
      </c>
      <c r="AX499" s="15" t="s">
        <v>83</v>
      </c>
      <c r="AY499" s="297" t="s">
        <v>195</v>
      </c>
    </row>
    <row r="500" s="11" customFormat="1">
      <c r="A500" s="11"/>
      <c r="B500" s="228"/>
      <c r="C500" s="229"/>
      <c r="D500" s="213" t="s">
        <v>199</v>
      </c>
      <c r="E500" s="229"/>
      <c r="F500" s="231" t="s">
        <v>5238</v>
      </c>
      <c r="G500" s="229"/>
      <c r="H500" s="232">
        <v>41.634</v>
      </c>
      <c r="I500" s="233"/>
      <c r="J500" s="229"/>
      <c r="K500" s="229"/>
      <c r="L500" s="234"/>
      <c r="M500" s="235"/>
      <c r="N500" s="236"/>
      <c r="O500" s="236"/>
      <c r="P500" s="236"/>
      <c r="Q500" s="236"/>
      <c r="R500" s="236"/>
      <c r="S500" s="236"/>
      <c r="T500" s="237"/>
      <c r="U500" s="11"/>
      <c r="V500" s="11"/>
      <c r="W500" s="11"/>
      <c r="X500" s="11"/>
      <c r="Y500" s="11"/>
      <c r="Z500" s="11"/>
      <c r="AA500" s="11"/>
      <c r="AB500" s="11"/>
      <c r="AC500" s="11"/>
      <c r="AD500" s="11"/>
      <c r="AE500" s="11"/>
      <c r="AT500" s="238" t="s">
        <v>199</v>
      </c>
      <c r="AU500" s="238" t="s">
        <v>85</v>
      </c>
      <c r="AV500" s="11" t="s">
        <v>85</v>
      </c>
      <c r="AW500" s="11" t="s">
        <v>4</v>
      </c>
      <c r="AX500" s="11" t="s">
        <v>83</v>
      </c>
      <c r="AY500" s="238" t="s">
        <v>195</v>
      </c>
    </row>
    <row r="501" s="2" customFormat="1" ht="24.15" customHeight="1">
      <c r="A501" s="39"/>
      <c r="B501" s="40"/>
      <c r="C501" s="262" t="s">
        <v>435</v>
      </c>
      <c r="D501" s="262" t="s">
        <v>224</v>
      </c>
      <c r="E501" s="263" t="s">
        <v>4727</v>
      </c>
      <c r="F501" s="264" t="s">
        <v>4728</v>
      </c>
      <c r="G501" s="265" t="s">
        <v>1411</v>
      </c>
      <c r="H501" s="266">
        <v>48.524000000000001</v>
      </c>
      <c r="I501" s="267"/>
      <c r="J501" s="268">
        <f>ROUND(I501*H501,2)</f>
        <v>0</v>
      </c>
      <c r="K501" s="264" t="s">
        <v>1412</v>
      </c>
      <c r="L501" s="269"/>
      <c r="M501" s="270" t="s">
        <v>1</v>
      </c>
      <c r="N501" s="271" t="s">
        <v>41</v>
      </c>
      <c r="O501" s="92"/>
      <c r="P501" s="209">
        <f>O501*H501</f>
        <v>0</v>
      </c>
      <c r="Q501" s="209">
        <v>0.00064000000000000005</v>
      </c>
      <c r="R501" s="209">
        <f>Q501*H501</f>
        <v>0.031055360000000004</v>
      </c>
      <c r="S501" s="209">
        <v>0</v>
      </c>
      <c r="T501" s="210">
        <f>S501*H501</f>
        <v>0</v>
      </c>
      <c r="U501" s="39"/>
      <c r="V501" s="39"/>
      <c r="W501" s="39"/>
      <c r="X501" s="39"/>
      <c r="Y501" s="39"/>
      <c r="Z501" s="39"/>
      <c r="AA501" s="39"/>
      <c r="AB501" s="39"/>
      <c r="AC501" s="39"/>
      <c r="AD501" s="39"/>
      <c r="AE501" s="39"/>
      <c r="AR501" s="211" t="s">
        <v>349</v>
      </c>
      <c r="AT501" s="211" t="s">
        <v>224</v>
      </c>
      <c r="AU501" s="211" t="s">
        <v>85</v>
      </c>
      <c r="AY501" s="18" t="s">
        <v>195</v>
      </c>
      <c r="BE501" s="212">
        <f>IF(N501="základní",J501,0)</f>
        <v>0</v>
      </c>
      <c r="BF501" s="212">
        <f>IF(N501="snížená",J501,0)</f>
        <v>0</v>
      </c>
      <c r="BG501" s="212">
        <f>IF(N501="zákl. přenesená",J501,0)</f>
        <v>0</v>
      </c>
      <c r="BH501" s="212">
        <f>IF(N501="sníž. přenesená",J501,0)</f>
        <v>0</v>
      </c>
      <c r="BI501" s="212">
        <f>IF(N501="nulová",J501,0)</f>
        <v>0</v>
      </c>
      <c r="BJ501" s="18" t="s">
        <v>83</v>
      </c>
      <c r="BK501" s="212">
        <f>ROUND(I501*H501,2)</f>
        <v>0</v>
      </c>
      <c r="BL501" s="18" t="s">
        <v>284</v>
      </c>
      <c r="BM501" s="211" t="s">
        <v>5239</v>
      </c>
    </row>
    <row r="502" s="11" customFormat="1">
      <c r="A502" s="11"/>
      <c r="B502" s="228"/>
      <c r="C502" s="229"/>
      <c r="D502" s="213" t="s">
        <v>199</v>
      </c>
      <c r="E502" s="229"/>
      <c r="F502" s="231" t="s">
        <v>5240</v>
      </c>
      <c r="G502" s="229"/>
      <c r="H502" s="232">
        <v>48.524000000000001</v>
      </c>
      <c r="I502" s="233"/>
      <c r="J502" s="229"/>
      <c r="K502" s="229"/>
      <c r="L502" s="234"/>
      <c r="M502" s="235"/>
      <c r="N502" s="236"/>
      <c r="O502" s="236"/>
      <c r="P502" s="236"/>
      <c r="Q502" s="236"/>
      <c r="R502" s="236"/>
      <c r="S502" s="236"/>
      <c r="T502" s="237"/>
      <c r="U502" s="11"/>
      <c r="V502" s="11"/>
      <c r="W502" s="11"/>
      <c r="X502" s="11"/>
      <c r="Y502" s="11"/>
      <c r="Z502" s="11"/>
      <c r="AA502" s="11"/>
      <c r="AB502" s="11"/>
      <c r="AC502" s="11"/>
      <c r="AD502" s="11"/>
      <c r="AE502" s="11"/>
      <c r="AT502" s="238" t="s">
        <v>199</v>
      </c>
      <c r="AU502" s="238" t="s">
        <v>85</v>
      </c>
      <c r="AV502" s="11" t="s">
        <v>85</v>
      </c>
      <c r="AW502" s="11" t="s">
        <v>4</v>
      </c>
      <c r="AX502" s="11" t="s">
        <v>83</v>
      </c>
      <c r="AY502" s="238" t="s">
        <v>195</v>
      </c>
    </row>
    <row r="503" s="2" customFormat="1" ht="24.15" customHeight="1">
      <c r="A503" s="39"/>
      <c r="B503" s="40"/>
      <c r="C503" s="200" t="s">
        <v>438</v>
      </c>
      <c r="D503" s="200" t="s">
        <v>191</v>
      </c>
      <c r="E503" s="201" t="s">
        <v>4731</v>
      </c>
      <c r="F503" s="202" t="s">
        <v>4732</v>
      </c>
      <c r="G503" s="203" t="s">
        <v>1628</v>
      </c>
      <c r="H503" s="204">
        <v>0.051999999999999998</v>
      </c>
      <c r="I503" s="205"/>
      <c r="J503" s="206">
        <f>ROUND(I503*H503,2)</f>
        <v>0</v>
      </c>
      <c r="K503" s="202" t="s">
        <v>1412</v>
      </c>
      <c r="L503" s="45"/>
      <c r="M503" s="276" t="s">
        <v>1</v>
      </c>
      <c r="N503" s="277" t="s">
        <v>41</v>
      </c>
      <c r="O503" s="274"/>
      <c r="P503" s="278">
        <f>O503*H503</f>
        <v>0</v>
      </c>
      <c r="Q503" s="278">
        <v>0</v>
      </c>
      <c r="R503" s="278">
        <f>Q503*H503</f>
        <v>0</v>
      </c>
      <c r="S503" s="278">
        <v>0</v>
      </c>
      <c r="T503" s="279">
        <f>S503*H503</f>
        <v>0</v>
      </c>
      <c r="U503" s="39"/>
      <c r="V503" s="39"/>
      <c r="W503" s="39"/>
      <c r="X503" s="39"/>
      <c r="Y503" s="39"/>
      <c r="Z503" s="39"/>
      <c r="AA503" s="39"/>
      <c r="AB503" s="39"/>
      <c r="AC503" s="39"/>
      <c r="AD503" s="39"/>
      <c r="AE503" s="39"/>
      <c r="AR503" s="211" t="s">
        <v>284</v>
      </c>
      <c r="AT503" s="211" t="s">
        <v>191</v>
      </c>
      <c r="AU503" s="211" t="s">
        <v>85</v>
      </c>
      <c r="AY503" s="18" t="s">
        <v>195</v>
      </c>
      <c r="BE503" s="212">
        <f>IF(N503="základní",J503,0)</f>
        <v>0</v>
      </c>
      <c r="BF503" s="212">
        <f>IF(N503="snížená",J503,0)</f>
        <v>0</v>
      </c>
      <c r="BG503" s="212">
        <f>IF(N503="zákl. přenesená",J503,0)</f>
        <v>0</v>
      </c>
      <c r="BH503" s="212">
        <f>IF(N503="sníž. přenesená",J503,0)</f>
        <v>0</v>
      </c>
      <c r="BI503" s="212">
        <f>IF(N503="nulová",J503,0)</f>
        <v>0</v>
      </c>
      <c r="BJ503" s="18" t="s">
        <v>83</v>
      </c>
      <c r="BK503" s="212">
        <f>ROUND(I503*H503,2)</f>
        <v>0</v>
      </c>
      <c r="BL503" s="18" t="s">
        <v>284</v>
      </c>
      <c r="BM503" s="211" t="s">
        <v>5241</v>
      </c>
    </row>
    <row r="504" s="2" customFormat="1" ht="6.96" customHeight="1">
      <c r="A504" s="39"/>
      <c r="B504" s="67"/>
      <c r="C504" s="68"/>
      <c r="D504" s="68"/>
      <c r="E504" s="68"/>
      <c r="F504" s="68"/>
      <c r="G504" s="68"/>
      <c r="H504" s="68"/>
      <c r="I504" s="68"/>
      <c r="J504" s="68"/>
      <c r="K504" s="68"/>
      <c r="L504" s="45"/>
      <c r="M504" s="39"/>
      <c r="O504" s="39"/>
      <c r="P504" s="39"/>
      <c r="Q504" s="39"/>
      <c r="R504" s="39"/>
      <c r="S504" s="39"/>
      <c r="T504" s="39"/>
      <c r="U504" s="39"/>
      <c r="V504" s="39"/>
      <c r="W504" s="39"/>
      <c r="X504" s="39"/>
      <c r="Y504" s="39"/>
      <c r="Z504" s="39"/>
      <c r="AA504" s="39"/>
      <c r="AB504" s="39"/>
      <c r="AC504" s="39"/>
      <c r="AD504" s="39"/>
      <c r="AE504" s="39"/>
    </row>
  </sheetData>
  <sheetProtection sheet="1" autoFilter="0" formatColumns="0" formatRows="0" objects="1" scenarios="1" spinCount="100000" saltValue="dpKMNRAJrWBW9OUJvXUpJwlpKyPKxAfjcRTwGhfRIolme7P6J0T8TS5w265Xtb558lyhsFsp5YHEm/85+Yrs2Q==" hashValue="6aRPjo64H3izX+QfN57CY3cD5BVZNrSX4nsyJw7e+B+3DMoZQqJQs+30J6TMv2L5sqgvPNf31ua7i7vXs72D1g==" algorithmName="SHA-512" password="C71F"/>
  <autoFilter ref="C127:K503"/>
  <mergeCells count="12">
    <mergeCell ref="E7:H7"/>
    <mergeCell ref="E9:H9"/>
    <mergeCell ref="E11:H11"/>
    <mergeCell ref="E20:H20"/>
    <mergeCell ref="E29:H29"/>
    <mergeCell ref="E85:H85"/>
    <mergeCell ref="E87:H87"/>
    <mergeCell ref="E89:H89"/>
    <mergeCell ref="E116:H116"/>
    <mergeCell ref="E118:H118"/>
    <mergeCell ref="E120:H120"/>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149</v>
      </c>
    </row>
    <row r="3" s="1" customFormat="1" ht="6.96" customHeight="1">
      <c r="B3" s="147"/>
      <c r="C3" s="148"/>
      <c r="D3" s="148"/>
      <c r="E3" s="148"/>
      <c r="F3" s="148"/>
      <c r="G3" s="148"/>
      <c r="H3" s="148"/>
      <c r="I3" s="148"/>
      <c r="J3" s="148"/>
      <c r="K3" s="148"/>
      <c r="L3" s="21"/>
      <c r="AT3" s="18" t="s">
        <v>85</v>
      </c>
    </row>
    <row r="4" s="1" customFormat="1" ht="24.96" customHeight="1">
      <c r="B4" s="21"/>
      <c r="D4" s="149" t="s">
        <v>168</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SPLAŠKOVÁ KANALIZACE ÚSTÍ NAD ORLICÍ ČERNOVÍR</v>
      </c>
      <c r="F7" s="151"/>
      <c r="G7" s="151"/>
      <c r="H7" s="151"/>
      <c r="L7" s="21"/>
    </row>
    <row r="8" s="2" customFormat="1" ht="12" customHeight="1">
      <c r="A8" s="39"/>
      <c r="B8" s="45"/>
      <c r="C8" s="39"/>
      <c r="D8" s="151" t="s">
        <v>169</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53" t="s">
        <v>5242</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51" t="s">
        <v>18</v>
      </c>
      <c r="E11" s="39"/>
      <c r="F11" s="142" t="s">
        <v>1</v>
      </c>
      <c r="G11" s="39"/>
      <c r="H11" s="39"/>
      <c r="I11" s="151" t="s">
        <v>19</v>
      </c>
      <c r="J11" s="142" t="s">
        <v>1</v>
      </c>
      <c r="K11" s="39"/>
      <c r="L11" s="64"/>
      <c r="S11" s="39"/>
      <c r="T11" s="39"/>
      <c r="U11" s="39"/>
      <c r="V11" s="39"/>
      <c r="W11" s="39"/>
      <c r="X11" s="39"/>
      <c r="Y11" s="39"/>
      <c r="Z11" s="39"/>
      <c r="AA11" s="39"/>
      <c r="AB11" s="39"/>
      <c r="AC11" s="39"/>
      <c r="AD11" s="39"/>
      <c r="AE11" s="39"/>
    </row>
    <row r="12" s="2" customFormat="1" ht="12" customHeight="1">
      <c r="A12" s="39"/>
      <c r="B12" s="45"/>
      <c r="C12" s="39"/>
      <c r="D12" s="151" t="s">
        <v>20</v>
      </c>
      <c r="E12" s="39"/>
      <c r="F12" s="142" t="s">
        <v>21</v>
      </c>
      <c r="G12" s="39"/>
      <c r="H12" s="39"/>
      <c r="I12" s="151" t="s">
        <v>22</v>
      </c>
      <c r="J12" s="154" t="str">
        <f>'Rekapitulace stavby'!AN8</f>
        <v>18. 10. 2021</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51" t="s">
        <v>24</v>
      </c>
      <c r="E14" s="39"/>
      <c r="F14" s="39"/>
      <c r="G14" s="39"/>
      <c r="H14" s="39"/>
      <c r="I14" s="151" t="s">
        <v>25</v>
      </c>
      <c r="J14" s="142" t="s">
        <v>1</v>
      </c>
      <c r="K14" s="39"/>
      <c r="L14" s="64"/>
      <c r="S14" s="39"/>
      <c r="T14" s="39"/>
      <c r="U14" s="39"/>
      <c r="V14" s="39"/>
      <c r="W14" s="39"/>
      <c r="X14" s="39"/>
      <c r="Y14" s="39"/>
      <c r="Z14" s="39"/>
      <c r="AA14" s="39"/>
      <c r="AB14" s="39"/>
      <c r="AC14" s="39"/>
      <c r="AD14" s="39"/>
      <c r="AE14" s="39"/>
    </row>
    <row r="15" s="2" customFormat="1" ht="18" customHeight="1">
      <c r="A15" s="39"/>
      <c r="B15" s="45"/>
      <c r="C15" s="39"/>
      <c r="D15" s="39"/>
      <c r="E15" s="142" t="s">
        <v>26</v>
      </c>
      <c r="F15" s="39"/>
      <c r="G15" s="39"/>
      <c r="H15" s="39"/>
      <c r="I15" s="151" t="s">
        <v>27</v>
      </c>
      <c r="J15" s="142" t="s">
        <v>1</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51" t="s">
        <v>28</v>
      </c>
      <c r="E17" s="39"/>
      <c r="F17" s="39"/>
      <c r="G17" s="39"/>
      <c r="H17" s="39"/>
      <c r="I17" s="151"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2"/>
      <c r="G18" s="142"/>
      <c r="H18" s="142"/>
      <c r="I18" s="151" t="s">
        <v>27</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51" t="s">
        <v>30</v>
      </c>
      <c r="E20" s="39"/>
      <c r="F20" s="39"/>
      <c r="G20" s="39"/>
      <c r="H20" s="39"/>
      <c r="I20" s="151" t="s">
        <v>25</v>
      </c>
      <c r="J20" s="142" t="s">
        <v>1</v>
      </c>
      <c r="K20" s="39"/>
      <c r="L20" s="64"/>
      <c r="S20" s="39"/>
      <c r="T20" s="39"/>
      <c r="U20" s="39"/>
      <c r="V20" s="39"/>
      <c r="W20" s="39"/>
      <c r="X20" s="39"/>
      <c r="Y20" s="39"/>
      <c r="Z20" s="39"/>
      <c r="AA20" s="39"/>
      <c r="AB20" s="39"/>
      <c r="AC20" s="39"/>
      <c r="AD20" s="39"/>
      <c r="AE20" s="39"/>
    </row>
    <row r="21" s="2" customFormat="1" ht="18" customHeight="1">
      <c r="A21" s="39"/>
      <c r="B21" s="45"/>
      <c r="C21" s="39"/>
      <c r="D21" s="39"/>
      <c r="E21" s="142" t="s">
        <v>31</v>
      </c>
      <c r="F21" s="39"/>
      <c r="G21" s="39"/>
      <c r="H21" s="39"/>
      <c r="I21" s="151" t="s">
        <v>27</v>
      </c>
      <c r="J21" s="142" t="s">
        <v>1</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51" t="s">
        <v>33</v>
      </c>
      <c r="E23" s="39"/>
      <c r="F23" s="39"/>
      <c r="G23" s="39"/>
      <c r="H23" s="39"/>
      <c r="I23" s="151" t="s">
        <v>25</v>
      </c>
      <c r="J23" s="142" t="s">
        <v>1</v>
      </c>
      <c r="K23" s="39"/>
      <c r="L23" s="64"/>
      <c r="S23" s="39"/>
      <c r="T23" s="39"/>
      <c r="U23" s="39"/>
      <c r="V23" s="39"/>
      <c r="W23" s="39"/>
      <c r="X23" s="39"/>
      <c r="Y23" s="39"/>
      <c r="Z23" s="39"/>
      <c r="AA23" s="39"/>
      <c r="AB23" s="39"/>
      <c r="AC23" s="39"/>
      <c r="AD23" s="39"/>
      <c r="AE23" s="39"/>
    </row>
    <row r="24" s="2" customFormat="1" ht="18" customHeight="1">
      <c r="A24" s="39"/>
      <c r="B24" s="45"/>
      <c r="C24" s="39"/>
      <c r="D24" s="39"/>
      <c r="E24" s="142" t="s">
        <v>34</v>
      </c>
      <c r="F24" s="39"/>
      <c r="G24" s="39"/>
      <c r="H24" s="39"/>
      <c r="I24" s="151" t="s">
        <v>27</v>
      </c>
      <c r="J24" s="142" t="s">
        <v>1</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51" t="s">
        <v>35</v>
      </c>
      <c r="E26" s="39"/>
      <c r="F26" s="39"/>
      <c r="G26" s="39"/>
      <c r="H26" s="39"/>
      <c r="I26" s="39"/>
      <c r="J26" s="39"/>
      <c r="K26" s="39"/>
      <c r="L26" s="64"/>
      <c r="S26" s="39"/>
      <c r="T26" s="39"/>
      <c r="U26" s="39"/>
      <c r="V26" s="39"/>
      <c r="W26" s="39"/>
      <c r="X26" s="39"/>
      <c r="Y26" s="39"/>
      <c r="Z26" s="39"/>
      <c r="AA26" s="39"/>
      <c r="AB26" s="39"/>
      <c r="AC26" s="39"/>
      <c r="AD26" s="39"/>
      <c r="AE26" s="39"/>
    </row>
    <row r="27" s="8" customFormat="1" ht="16.5" customHeight="1">
      <c r="A27" s="155"/>
      <c r="B27" s="156"/>
      <c r="C27" s="155"/>
      <c r="D27" s="155"/>
      <c r="E27" s="157" t="s">
        <v>1</v>
      </c>
      <c r="F27" s="157"/>
      <c r="G27" s="157"/>
      <c r="H27" s="157"/>
      <c r="I27" s="155"/>
      <c r="J27" s="155"/>
      <c r="K27" s="155"/>
      <c r="L27" s="158"/>
      <c r="S27" s="155"/>
      <c r="T27" s="155"/>
      <c r="U27" s="155"/>
      <c r="V27" s="155"/>
      <c r="W27" s="155"/>
      <c r="X27" s="155"/>
      <c r="Y27" s="155"/>
      <c r="Z27" s="155"/>
      <c r="AA27" s="155"/>
      <c r="AB27" s="155"/>
      <c r="AC27" s="155"/>
      <c r="AD27" s="155"/>
      <c r="AE27" s="155"/>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59"/>
      <c r="E29" s="159"/>
      <c r="F29" s="159"/>
      <c r="G29" s="159"/>
      <c r="H29" s="159"/>
      <c r="I29" s="159"/>
      <c r="J29" s="159"/>
      <c r="K29" s="159"/>
      <c r="L29" s="64"/>
      <c r="S29" s="39"/>
      <c r="T29" s="39"/>
      <c r="U29" s="39"/>
      <c r="V29" s="39"/>
      <c r="W29" s="39"/>
      <c r="X29" s="39"/>
      <c r="Y29" s="39"/>
      <c r="Z29" s="39"/>
      <c r="AA29" s="39"/>
      <c r="AB29" s="39"/>
      <c r="AC29" s="39"/>
      <c r="AD29" s="39"/>
      <c r="AE29" s="39"/>
    </row>
    <row r="30" s="2" customFormat="1" ht="25.44" customHeight="1">
      <c r="A30" s="39"/>
      <c r="B30" s="45"/>
      <c r="C30" s="39"/>
      <c r="D30" s="160" t="s">
        <v>36</v>
      </c>
      <c r="E30" s="39"/>
      <c r="F30" s="39"/>
      <c r="G30" s="39"/>
      <c r="H30" s="39"/>
      <c r="I30" s="39"/>
      <c r="J30" s="161">
        <f>ROUND(J126, 2)</f>
        <v>0</v>
      </c>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14.4" customHeight="1">
      <c r="A32" s="39"/>
      <c r="B32" s="45"/>
      <c r="C32" s="39"/>
      <c r="D32" s="39"/>
      <c r="E32" s="39"/>
      <c r="F32" s="162" t="s">
        <v>38</v>
      </c>
      <c r="G32" s="39"/>
      <c r="H32" s="39"/>
      <c r="I32" s="162" t="s">
        <v>37</v>
      </c>
      <c r="J32" s="162" t="s">
        <v>39</v>
      </c>
      <c r="K32" s="39"/>
      <c r="L32" s="64"/>
      <c r="S32" s="39"/>
      <c r="T32" s="39"/>
      <c r="U32" s="39"/>
      <c r="V32" s="39"/>
      <c r="W32" s="39"/>
      <c r="X32" s="39"/>
      <c r="Y32" s="39"/>
      <c r="Z32" s="39"/>
      <c r="AA32" s="39"/>
      <c r="AB32" s="39"/>
      <c r="AC32" s="39"/>
      <c r="AD32" s="39"/>
      <c r="AE32" s="39"/>
    </row>
    <row r="33" s="2" customFormat="1" ht="14.4" customHeight="1">
      <c r="A33" s="39"/>
      <c r="B33" s="45"/>
      <c r="C33" s="39"/>
      <c r="D33" s="163" t="s">
        <v>40</v>
      </c>
      <c r="E33" s="151" t="s">
        <v>41</v>
      </c>
      <c r="F33" s="164">
        <f>ROUND((SUM(BE126:BE440)),  2)</f>
        <v>0</v>
      </c>
      <c r="G33" s="39"/>
      <c r="H33" s="39"/>
      <c r="I33" s="165">
        <v>0.20999999999999999</v>
      </c>
      <c r="J33" s="164">
        <f>ROUND(((SUM(BE126:BE440))*I33),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51" t="s">
        <v>42</v>
      </c>
      <c r="F34" s="164">
        <f>ROUND((SUM(BF126:BF440)),  2)</f>
        <v>0</v>
      </c>
      <c r="G34" s="39"/>
      <c r="H34" s="39"/>
      <c r="I34" s="165">
        <v>0.14999999999999999</v>
      </c>
      <c r="J34" s="164">
        <f>ROUND(((SUM(BF126:BF440))*I34),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51" t="s">
        <v>43</v>
      </c>
      <c r="F35" s="164">
        <f>ROUND((SUM(BG126:BG440)),  2)</f>
        <v>0</v>
      </c>
      <c r="G35" s="39"/>
      <c r="H35" s="39"/>
      <c r="I35" s="165">
        <v>0.20999999999999999</v>
      </c>
      <c r="J35" s="164">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51" t="s">
        <v>44</v>
      </c>
      <c r="F36" s="164">
        <f>ROUND((SUM(BH126:BH440)),  2)</f>
        <v>0</v>
      </c>
      <c r="G36" s="39"/>
      <c r="H36" s="39"/>
      <c r="I36" s="165">
        <v>0.14999999999999999</v>
      </c>
      <c r="J36" s="164">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45</v>
      </c>
      <c r="F37" s="164">
        <f>ROUND((SUM(BI126:BI440)),  2)</f>
        <v>0</v>
      </c>
      <c r="G37" s="39"/>
      <c r="H37" s="39"/>
      <c r="I37" s="165">
        <v>0</v>
      </c>
      <c r="J37" s="164">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66"/>
      <c r="D39" s="167" t="s">
        <v>46</v>
      </c>
      <c r="E39" s="168"/>
      <c r="F39" s="168"/>
      <c r="G39" s="169" t="s">
        <v>47</v>
      </c>
      <c r="H39" s="170" t="s">
        <v>48</v>
      </c>
      <c r="I39" s="168"/>
      <c r="J39" s="171">
        <f>SUM(J30:J37)</f>
        <v>0</v>
      </c>
      <c r="K39" s="172"/>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49</v>
      </c>
      <c r="E50" s="174"/>
      <c r="F50" s="174"/>
      <c r="G50" s="173" t="s">
        <v>50</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51</v>
      </c>
      <c r="E61" s="176"/>
      <c r="F61" s="177" t="s">
        <v>52</v>
      </c>
      <c r="G61" s="175" t="s">
        <v>51</v>
      </c>
      <c r="H61" s="176"/>
      <c r="I61" s="176"/>
      <c r="J61" s="178" t="s">
        <v>52</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53</v>
      </c>
      <c r="E65" s="179"/>
      <c r="F65" s="179"/>
      <c r="G65" s="173" t="s">
        <v>54</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51</v>
      </c>
      <c r="E76" s="176"/>
      <c r="F76" s="177" t="s">
        <v>52</v>
      </c>
      <c r="G76" s="175" t="s">
        <v>51</v>
      </c>
      <c r="H76" s="176"/>
      <c r="I76" s="176"/>
      <c r="J76" s="178" t="s">
        <v>52</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173</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SPLAŠKOVÁ KANALIZACE ÚSTÍ NAD ORLICÍ ČERNOVÍR</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169</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SO-05 - Odbočky pro domovní přípojky Černovír</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Černovír</v>
      </c>
      <c r="G89" s="41"/>
      <c r="H89" s="41"/>
      <c r="I89" s="33" t="s">
        <v>22</v>
      </c>
      <c r="J89" s="80" t="str">
        <f>IF(J12="","",J12)</f>
        <v>18. 10. 2021</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25.65" customHeight="1">
      <c r="A91" s="39"/>
      <c r="B91" s="40"/>
      <c r="C91" s="33" t="s">
        <v>24</v>
      </c>
      <c r="D91" s="41"/>
      <c r="E91" s="41"/>
      <c r="F91" s="28" t="str">
        <f>E15</f>
        <v>TEPVOS s.r.o., Královéhradecká 1566, Ústí n.Orlicí</v>
      </c>
      <c r="G91" s="41"/>
      <c r="H91" s="41"/>
      <c r="I91" s="33" t="s">
        <v>30</v>
      </c>
      <c r="J91" s="37" t="str">
        <f>E21</f>
        <v>Aquaprocon s.r.o., Divize Praha</v>
      </c>
      <c r="K91" s="41"/>
      <c r="L91" s="64"/>
      <c r="S91" s="39"/>
      <c r="T91" s="39"/>
      <c r="U91" s="39"/>
      <c r="V91" s="39"/>
      <c r="W91" s="39"/>
      <c r="X91" s="39"/>
      <c r="Y91" s="39"/>
      <c r="Z91" s="39"/>
      <c r="AA91" s="39"/>
      <c r="AB91" s="39"/>
      <c r="AC91" s="39"/>
      <c r="AD91" s="39"/>
      <c r="AE91" s="39"/>
    </row>
    <row r="92" s="2" customFormat="1" ht="15.15" customHeight="1">
      <c r="A92" s="39"/>
      <c r="B92" s="40"/>
      <c r="C92" s="33" t="s">
        <v>28</v>
      </c>
      <c r="D92" s="41"/>
      <c r="E92" s="41"/>
      <c r="F92" s="28" t="str">
        <f>IF(E18="","",E18)</f>
        <v>Vyplň údaj</v>
      </c>
      <c r="G92" s="41"/>
      <c r="H92" s="41"/>
      <c r="I92" s="33" t="s">
        <v>33</v>
      </c>
      <c r="J92" s="37" t="str">
        <f>E24</f>
        <v>ing. Iveta Heřmanská</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85" t="s">
        <v>174</v>
      </c>
      <c r="D94" s="186"/>
      <c r="E94" s="186"/>
      <c r="F94" s="186"/>
      <c r="G94" s="186"/>
      <c r="H94" s="186"/>
      <c r="I94" s="186"/>
      <c r="J94" s="187" t="s">
        <v>175</v>
      </c>
      <c r="K94" s="186"/>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88" t="s">
        <v>176</v>
      </c>
      <c r="D96" s="41"/>
      <c r="E96" s="41"/>
      <c r="F96" s="41"/>
      <c r="G96" s="41"/>
      <c r="H96" s="41"/>
      <c r="I96" s="41"/>
      <c r="J96" s="111">
        <f>J126</f>
        <v>0</v>
      </c>
      <c r="K96" s="41"/>
      <c r="L96" s="64"/>
      <c r="S96" s="39"/>
      <c r="T96" s="39"/>
      <c r="U96" s="39"/>
      <c r="V96" s="39"/>
      <c r="W96" s="39"/>
      <c r="X96" s="39"/>
      <c r="Y96" s="39"/>
      <c r="Z96" s="39"/>
      <c r="AA96" s="39"/>
      <c r="AB96" s="39"/>
      <c r="AC96" s="39"/>
      <c r="AD96" s="39"/>
      <c r="AE96" s="39"/>
      <c r="AU96" s="18" t="s">
        <v>177</v>
      </c>
    </row>
    <row r="97" s="12" customFormat="1" ht="24.96" customHeight="1">
      <c r="A97" s="12"/>
      <c r="B97" s="242"/>
      <c r="C97" s="243"/>
      <c r="D97" s="244" t="s">
        <v>1395</v>
      </c>
      <c r="E97" s="245"/>
      <c r="F97" s="245"/>
      <c r="G97" s="245"/>
      <c r="H97" s="245"/>
      <c r="I97" s="245"/>
      <c r="J97" s="246">
        <f>J127</f>
        <v>0</v>
      </c>
      <c r="K97" s="243"/>
      <c r="L97" s="247"/>
      <c r="S97" s="12"/>
      <c r="T97" s="12"/>
      <c r="U97" s="12"/>
      <c r="V97" s="12"/>
      <c r="W97" s="12"/>
      <c r="X97" s="12"/>
      <c r="Y97" s="12"/>
      <c r="Z97" s="12"/>
      <c r="AA97" s="12"/>
      <c r="AB97" s="12"/>
      <c r="AC97" s="12"/>
      <c r="AD97" s="12"/>
      <c r="AE97" s="12"/>
    </row>
    <row r="98" s="14" customFormat="1" ht="19.92" customHeight="1">
      <c r="A98" s="14"/>
      <c r="B98" s="280"/>
      <c r="C98" s="134"/>
      <c r="D98" s="281" t="s">
        <v>1396</v>
      </c>
      <c r="E98" s="282"/>
      <c r="F98" s="282"/>
      <c r="G98" s="282"/>
      <c r="H98" s="282"/>
      <c r="I98" s="282"/>
      <c r="J98" s="283">
        <f>J128</f>
        <v>0</v>
      </c>
      <c r="K98" s="134"/>
      <c r="L98" s="284"/>
      <c r="S98" s="14"/>
      <c r="T98" s="14"/>
      <c r="U98" s="14"/>
      <c r="V98" s="14"/>
      <c r="W98" s="14"/>
      <c r="X98" s="14"/>
      <c r="Y98" s="14"/>
      <c r="Z98" s="14"/>
      <c r="AA98" s="14"/>
      <c r="AB98" s="14"/>
      <c r="AC98" s="14"/>
      <c r="AD98" s="14"/>
      <c r="AE98" s="14"/>
    </row>
    <row r="99" s="14" customFormat="1" ht="19.92" customHeight="1">
      <c r="A99" s="14"/>
      <c r="B99" s="280"/>
      <c r="C99" s="134"/>
      <c r="D99" s="281" t="s">
        <v>1397</v>
      </c>
      <c r="E99" s="282"/>
      <c r="F99" s="282"/>
      <c r="G99" s="282"/>
      <c r="H99" s="282"/>
      <c r="I99" s="282"/>
      <c r="J99" s="283">
        <f>J328</f>
        <v>0</v>
      </c>
      <c r="K99" s="134"/>
      <c r="L99" s="284"/>
      <c r="S99" s="14"/>
      <c r="T99" s="14"/>
      <c r="U99" s="14"/>
      <c r="V99" s="14"/>
      <c r="W99" s="14"/>
      <c r="X99" s="14"/>
      <c r="Y99" s="14"/>
      <c r="Z99" s="14"/>
      <c r="AA99" s="14"/>
      <c r="AB99" s="14"/>
      <c r="AC99" s="14"/>
      <c r="AD99" s="14"/>
      <c r="AE99" s="14"/>
    </row>
    <row r="100" s="14" customFormat="1" ht="19.92" customHeight="1">
      <c r="A100" s="14"/>
      <c r="B100" s="280"/>
      <c r="C100" s="134"/>
      <c r="D100" s="281" t="s">
        <v>1398</v>
      </c>
      <c r="E100" s="282"/>
      <c r="F100" s="282"/>
      <c r="G100" s="282"/>
      <c r="H100" s="282"/>
      <c r="I100" s="282"/>
      <c r="J100" s="283">
        <f>J338</f>
        <v>0</v>
      </c>
      <c r="K100" s="134"/>
      <c r="L100" s="284"/>
      <c r="S100" s="14"/>
      <c r="T100" s="14"/>
      <c r="U100" s="14"/>
      <c r="V100" s="14"/>
      <c r="W100" s="14"/>
      <c r="X100" s="14"/>
      <c r="Y100" s="14"/>
      <c r="Z100" s="14"/>
      <c r="AA100" s="14"/>
      <c r="AB100" s="14"/>
      <c r="AC100" s="14"/>
      <c r="AD100" s="14"/>
      <c r="AE100" s="14"/>
    </row>
    <row r="101" s="14" customFormat="1" ht="19.92" customHeight="1">
      <c r="A101" s="14"/>
      <c r="B101" s="280"/>
      <c r="C101" s="134"/>
      <c r="D101" s="281" t="s">
        <v>1399</v>
      </c>
      <c r="E101" s="282"/>
      <c r="F101" s="282"/>
      <c r="G101" s="282"/>
      <c r="H101" s="282"/>
      <c r="I101" s="282"/>
      <c r="J101" s="283">
        <f>J342</f>
        <v>0</v>
      </c>
      <c r="K101" s="134"/>
      <c r="L101" s="284"/>
      <c r="S101" s="14"/>
      <c r="T101" s="14"/>
      <c r="U101" s="14"/>
      <c r="V101" s="14"/>
      <c r="W101" s="14"/>
      <c r="X101" s="14"/>
      <c r="Y101" s="14"/>
      <c r="Z101" s="14"/>
      <c r="AA101" s="14"/>
      <c r="AB101" s="14"/>
      <c r="AC101" s="14"/>
      <c r="AD101" s="14"/>
      <c r="AE101" s="14"/>
    </row>
    <row r="102" s="14" customFormat="1" ht="19.92" customHeight="1">
      <c r="A102" s="14"/>
      <c r="B102" s="280"/>
      <c r="C102" s="134"/>
      <c r="D102" s="281" t="s">
        <v>1400</v>
      </c>
      <c r="E102" s="282"/>
      <c r="F102" s="282"/>
      <c r="G102" s="282"/>
      <c r="H102" s="282"/>
      <c r="I102" s="282"/>
      <c r="J102" s="283">
        <f>J347</f>
        <v>0</v>
      </c>
      <c r="K102" s="134"/>
      <c r="L102" s="284"/>
      <c r="S102" s="14"/>
      <c r="T102" s="14"/>
      <c r="U102" s="14"/>
      <c r="V102" s="14"/>
      <c r="W102" s="14"/>
      <c r="X102" s="14"/>
      <c r="Y102" s="14"/>
      <c r="Z102" s="14"/>
      <c r="AA102" s="14"/>
      <c r="AB102" s="14"/>
      <c r="AC102" s="14"/>
      <c r="AD102" s="14"/>
      <c r="AE102" s="14"/>
    </row>
    <row r="103" s="14" customFormat="1" ht="19.92" customHeight="1">
      <c r="A103" s="14"/>
      <c r="B103" s="280"/>
      <c r="C103" s="134"/>
      <c r="D103" s="281" t="s">
        <v>1401</v>
      </c>
      <c r="E103" s="282"/>
      <c r="F103" s="282"/>
      <c r="G103" s="282"/>
      <c r="H103" s="282"/>
      <c r="I103" s="282"/>
      <c r="J103" s="283">
        <f>J368</f>
        <v>0</v>
      </c>
      <c r="K103" s="134"/>
      <c r="L103" s="284"/>
      <c r="S103" s="14"/>
      <c r="T103" s="14"/>
      <c r="U103" s="14"/>
      <c r="V103" s="14"/>
      <c r="W103" s="14"/>
      <c r="X103" s="14"/>
      <c r="Y103" s="14"/>
      <c r="Z103" s="14"/>
      <c r="AA103" s="14"/>
      <c r="AB103" s="14"/>
      <c r="AC103" s="14"/>
      <c r="AD103" s="14"/>
      <c r="AE103" s="14"/>
    </row>
    <row r="104" s="14" customFormat="1" ht="19.92" customHeight="1">
      <c r="A104" s="14"/>
      <c r="B104" s="280"/>
      <c r="C104" s="134"/>
      <c r="D104" s="281" t="s">
        <v>1403</v>
      </c>
      <c r="E104" s="282"/>
      <c r="F104" s="282"/>
      <c r="G104" s="282"/>
      <c r="H104" s="282"/>
      <c r="I104" s="282"/>
      <c r="J104" s="283">
        <f>J413</f>
        <v>0</v>
      </c>
      <c r="K104" s="134"/>
      <c r="L104" s="284"/>
      <c r="S104" s="14"/>
      <c r="T104" s="14"/>
      <c r="U104" s="14"/>
      <c r="V104" s="14"/>
      <c r="W104" s="14"/>
      <c r="X104" s="14"/>
      <c r="Y104" s="14"/>
      <c r="Z104" s="14"/>
      <c r="AA104" s="14"/>
      <c r="AB104" s="14"/>
      <c r="AC104" s="14"/>
      <c r="AD104" s="14"/>
      <c r="AE104" s="14"/>
    </row>
    <row r="105" s="14" customFormat="1" ht="19.92" customHeight="1">
      <c r="A105" s="14"/>
      <c r="B105" s="280"/>
      <c r="C105" s="134"/>
      <c r="D105" s="281" t="s">
        <v>3107</v>
      </c>
      <c r="E105" s="282"/>
      <c r="F105" s="282"/>
      <c r="G105" s="282"/>
      <c r="H105" s="282"/>
      <c r="I105" s="282"/>
      <c r="J105" s="283">
        <f>J427</f>
        <v>0</v>
      </c>
      <c r="K105" s="134"/>
      <c r="L105" s="284"/>
      <c r="S105" s="14"/>
      <c r="T105" s="14"/>
      <c r="U105" s="14"/>
      <c r="V105" s="14"/>
      <c r="W105" s="14"/>
      <c r="X105" s="14"/>
      <c r="Y105" s="14"/>
      <c r="Z105" s="14"/>
      <c r="AA105" s="14"/>
      <c r="AB105" s="14"/>
      <c r="AC105" s="14"/>
      <c r="AD105" s="14"/>
      <c r="AE105" s="14"/>
    </row>
    <row r="106" s="14" customFormat="1" ht="19.92" customHeight="1">
      <c r="A106" s="14"/>
      <c r="B106" s="280"/>
      <c r="C106" s="134"/>
      <c r="D106" s="281" t="s">
        <v>1404</v>
      </c>
      <c r="E106" s="282"/>
      <c r="F106" s="282"/>
      <c r="G106" s="282"/>
      <c r="H106" s="282"/>
      <c r="I106" s="282"/>
      <c r="J106" s="283">
        <f>J430</f>
        <v>0</v>
      </c>
      <c r="K106" s="134"/>
      <c r="L106" s="284"/>
      <c r="S106" s="14"/>
      <c r="T106" s="14"/>
      <c r="U106" s="14"/>
      <c r="V106" s="14"/>
      <c r="W106" s="14"/>
      <c r="X106" s="14"/>
      <c r="Y106" s="14"/>
      <c r="Z106" s="14"/>
      <c r="AA106" s="14"/>
      <c r="AB106" s="14"/>
      <c r="AC106" s="14"/>
      <c r="AD106" s="14"/>
      <c r="AE106" s="14"/>
    </row>
    <row r="107" s="2" customFormat="1" ht="21.84" customHeight="1">
      <c r="A107" s="39"/>
      <c r="B107" s="40"/>
      <c r="C107" s="41"/>
      <c r="D107" s="41"/>
      <c r="E107" s="41"/>
      <c r="F107" s="41"/>
      <c r="G107" s="41"/>
      <c r="H107" s="41"/>
      <c r="I107" s="41"/>
      <c r="J107" s="41"/>
      <c r="K107" s="41"/>
      <c r="L107" s="64"/>
      <c r="S107" s="39"/>
      <c r="T107" s="39"/>
      <c r="U107" s="39"/>
      <c r="V107" s="39"/>
      <c r="W107" s="39"/>
      <c r="X107" s="39"/>
      <c r="Y107" s="39"/>
      <c r="Z107" s="39"/>
      <c r="AA107" s="39"/>
      <c r="AB107" s="39"/>
      <c r="AC107" s="39"/>
      <c r="AD107" s="39"/>
      <c r="AE107" s="39"/>
    </row>
    <row r="108" s="2" customFormat="1" ht="6.96" customHeight="1">
      <c r="A108" s="39"/>
      <c r="B108" s="67"/>
      <c r="C108" s="68"/>
      <c r="D108" s="68"/>
      <c r="E108" s="68"/>
      <c r="F108" s="68"/>
      <c r="G108" s="68"/>
      <c r="H108" s="68"/>
      <c r="I108" s="68"/>
      <c r="J108" s="68"/>
      <c r="K108" s="68"/>
      <c r="L108" s="64"/>
      <c r="S108" s="39"/>
      <c r="T108" s="39"/>
      <c r="U108" s="39"/>
      <c r="V108" s="39"/>
      <c r="W108" s="39"/>
      <c r="X108" s="39"/>
      <c r="Y108" s="39"/>
      <c r="Z108" s="39"/>
      <c r="AA108" s="39"/>
      <c r="AB108" s="39"/>
      <c r="AC108" s="39"/>
      <c r="AD108" s="39"/>
      <c r="AE108" s="39"/>
    </row>
    <row r="112" s="2" customFormat="1" ht="6.96" customHeight="1">
      <c r="A112" s="39"/>
      <c r="B112" s="69"/>
      <c r="C112" s="70"/>
      <c r="D112" s="70"/>
      <c r="E112" s="70"/>
      <c r="F112" s="70"/>
      <c r="G112" s="70"/>
      <c r="H112" s="70"/>
      <c r="I112" s="70"/>
      <c r="J112" s="70"/>
      <c r="K112" s="70"/>
      <c r="L112" s="64"/>
      <c r="S112" s="39"/>
      <c r="T112" s="39"/>
      <c r="U112" s="39"/>
      <c r="V112" s="39"/>
      <c r="W112" s="39"/>
      <c r="X112" s="39"/>
      <c r="Y112" s="39"/>
      <c r="Z112" s="39"/>
      <c r="AA112" s="39"/>
      <c r="AB112" s="39"/>
      <c r="AC112" s="39"/>
      <c r="AD112" s="39"/>
      <c r="AE112" s="39"/>
    </row>
    <row r="113" s="2" customFormat="1" ht="24.96" customHeight="1">
      <c r="A113" s="39"/>
      <c r="B113" s="40"/>
      <c r="C113" s="24" t="s">
        <v>178</v>
      </c>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6.96" customHeight="1">
      <c r="A114" s="39"/>
      <c r="B114" s="40"/>
      <c r="C114" s="41"/>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2" customHeight="1">
      <c r="A115" s="39"/>
      <c r="B115" s="40"/>
      <c r="C115" s="33" t="s">
        <v>16</v>
      </c>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16.5" customHeight="1">
      <c r="A116" s="39"/>
      <c r="B116" s="40"/>
      <c r="C116" s="41"/>
      <c r="D116" s="41"/>
      <c r="E116" s="184" t="str">
        <f>E7</f>
        <v>SPLAŠKOVÁ KANALIZACE ÚSTÍ NAD ORLICÍ ČERNOVÍR</v>
      </c>
      <c r="F116" s="33"/>
      <c r="G116" s="33"/>
      <c r="H116" s="33"/>
      <c r="I116" s="41"/>
      <c r="J116" s="41"/>
      <c r="K116" s="41"/>
      <c r="L116" s="64"/>
      <c r="S116" s="39"/>
      <c r="T116" s="39"/>
      <c r="U116" s="39"/>
      <c r="V116" s="39"/>
      <c r="W116" s="39"/>
      <c r="X116" s="39"/>
      <c r="Y116" s="39"/>
      <c r="Z116" s="39"/>
      <c r="AA116" s="39"/>
      <c r="AB116" s="39"/>
      <c r="AC116" s="39"/>
      <c r="AD116" s="39"/>
      <c r="AE116" s="39"/>
    </row>
    <row r="117" s="2" customFormat="1" ht="12" customHeight="1">
      <c r="A117" s="39"/>
      <c r="B117" s="40"/>
      <c r="C117" s="33" t="s">
        <v>169</v>
      </c>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16.5" customHeight="1">
      <c r="A118" s="39"/>
      <c r="B118" s="40"/>
      <c r="C118" s="41"/>
      <c r="D118" s="41"/>
      <c r="E118" s="77" t="str">
        <f>E9</f>
        <v>SO-05 - Odbočky pro domovní přípojky Černovír</v>
      </c>
      <c r="F118" s="41"/>
      <c r="G118" s="41"/>
      <c r="H118" s="41"/>
      <c r="I118" s="41"/>
      <c r="J118" s="41"/>
      <c r="K118" s="41"/>
      <c r="L118" s="64"/>
      <c r="S118" s="39"/>
      <c r="T118" s="39"/>
      <c r="U118" s="39"/>
      <c r="V118" s="39"/>
      <c r="W118" s="39"/>
      <c r="X118" s="39"/>
      <c r="Y118" s="39"/>
      <c r="Z118" s="39"/>
      <c r="AA118" s="39"/>
      <c r="AB118" s="39"/>
      <c r="AC118" s="39"/>
      <c r="AD118" s="39"/>
      <c r="AE118" s="39"/>
    </row>
    <row r="119" s="2" customFormat="1" ht="6.96" customHeight="1">
      <c r="A119" s="39"/>
      <c r="B119" s="40"/>
      <c r="C119" s="41"/>
      <c r="D119" s="41"/>
      <c r="E119" s="41"/>
      <c r="F119" s="41"/>
      <c r="G119" s="41"/>
      <c r="H119" s="41"/>
      <c r="I119" s="41"/>
      <c r="J119" s="41"/>
      <c r="K119" s="41"/>
      <c r="L119" s="64"/>
      <c r="S119" s="39"/>
      <c r="T119" s="39"/>
      <c r="U119" s="39"/>
      <c r="V119" s="39"/>
      <c r="W119" s="39"/>
      <c r="X119" s="39"/>
      <c r="Y119" s="39"/>
      <c r="Z119" s="39"/>
      <c r="AA119" s="39"/>
      <c r="AB119" s="39"/>
      <c r="AC119" s="39"/>
      <c r="AD119" s="39"/>
      <c r="AE119" s="39"/>
    </row>
    <row r="120" s="2" customFormat="1" ht="12" customHeight="1">
      <c r="A120" s="39"/>
      <c r="B120" s="40"/>
      <c r="C120" s="33" t="s">
        <v>20</v>
      </c>
      <c r="D120" s="41"/>
      <c r="E120" s="41"/>
      <c r="F120" s="28" t="str">
        <f>F12</f>
        <v>Černovír</v>
      </c>
      <c r="G120" s="41"/>
      <c r="H120" s="41"/>
      <c r="I120" s="33" t="s">
        <v>22</v>
      </c>
      <c r="J120" s="80" t="str">
        <f>IF(J12="","",J12)</f>
        <v>18. 10. 2021</v>
      </c>
      <c r="K120" s="41"/>
      <c r="L120" s="64"/>
      <c r="S120" s="39"/>
      <c r="T120" s="39"/>
      <c r="U120" s="39"/>
      <c r="V120" s="39"/>
      <c r="W120" s="39"/>
      <c r="X120" s="39"/>
      <c r="Y120" s="39"/>
      <c r="Z120" s="39"/>
      <c r="AA120" s="39"/>
      <c r="AB120" s="39"/>
      <c r="AC120" s="39"/>
      <c r="AD120" s="39"/>
      <c r="AE120" s="39"/>
    </row>
    <row r="121" s="2" customFormat="1" ht="6.96" customHeight="1">
      <c r="A121" s="39"/>
      <c r="B121" s="40"/>
      <c r="C121" s="41"/>
      <c r="D121" s="41"/>
      <c r="E121" s="41"/>
      <c r="F121" s="41"/>
      <c r="G121" s="41"/>
      <c r="H121" s="41"/>
      <c r="I121" s="41"/>
      <c r="J121" s="41"/>
      <c r="K121" s="41"/>
      <c r="L121" s="64"/>
      <c r="S121" s="39"/>
      <c r="T121" s="39"/>
      <c r="U121" s="39"/>
      <c r="V121" s="39"/>
      <c r="W121" s="39"/>
      <c r="X121" s="39"/>
      <c r="Y121" s="39"/>
      <c r="Z121" s="39"/>
      <c r="AA121" s="39"/>
      <c r="AB121" s="39"/>
      <c r="AC121" s="39"/>
      <c r="AD121" s="39"/>
      <c r="AE121" s="39"/>
    </row>
    <row r="122" s="2" customFormat="1" ht="25.65" customHeight="1">
      <c r="A122" s="39"/>
      <c r="B122" s="40"/>
      <c r="C122" s="33" t="s">
        <v>24</v>
      </c>
      <c r="D122" s="41"/>
      <c r="E122" s="41"/>
      <c r="F122" s="28" t="str">
        <f>E15</f>
        <v>TEPVOS s.r.o., Královéhradecká 1566, Ústí n.Orlicí</v>
      </c>
      <c r="G122" s="41"/>
      <c r="H122" s="41"/>
      <c r="I122" s="33" t="s">
        <v>30</v>
      </c>
      <c r="J122" s="37" t="str">
        <f>E21</f>
        <v>Aquaprocon s.r.o., Divize Praha</v>
      </c>
      <c r="K122" s="41"/>
      <c r="L122" s="64"/>
      <c r="S122" s="39"/>
      <c r="T122" s="39"/>
      <c r="U122" s="39"/>
      <c r="V122" s="39"/>
      <c r="W122" s="39"/>
      <c r="X122" s="39"/>
      <c r="Y122" s="39"/>
      <c r="Z122" s="39"/>
      <c r="AA122" s="39"/>
      <c r="AB122" s="39"/>
      <c r="AC122" s="39"/>
      <c r="AD122" s="39"/>
      <c r="AE122" s="39"/>
    </row>
    <row r="123" s="2" customFormat="1" ht="15.15" customHeight="1">
      <c r="A123" s="39"/>
      <c r="B123" s="40"/>
      <c r="C123" s="33" t="s">
        <v>28</v>
      </c>
      <c r="D123" s="41"/>
      <c r="E123" s="41"/>
      <c r="F123" s="28" t="str">
        <f>IF(E18="","",E18)</f>
        <v>Vyplň údaj</v>
      </c>
      <c r="G123" s="41"/>
      <c r="H123" s="41"/>
      <c r="I123" s="33" t="s">
        <v>33</v>
      </c>
      <c r="J123" s="37" t="str">
        <f>E24</f>
        <v>ing. Iveta Heřmanská</v>
      </c>
      <c r="K123" s="41"/>
      <c r="L123" s="64"/>
      <c r="S123" s="39"/>
      <c r="T123" s="39"/>
      <c r="U123" s="39"/>
      <c r="V123" s="39"/>
      <c r="W123" s="39"/>
      <c r="X123" s="39"/>
      <c r="Y123" s="39"/>
      <c r="Z123" s="39"/>
      <c r="AA123" s="39"/>
      <c r="AB123" s="39"/>
      <c r="AC123" s="39"/>
      <c r="AD123" s="39"/>
      <c r="AE123" s="39"/>
    </row>
    <row r="124" s="2" customFormat="1" ht="10.32" customHeight="1">
      <c r="A124" s="39"/>
      <c r="B124" s="40"/>
      <c r="C124" s="41"/>
      <c r="D124" s="41"/>
      <c r="E124" s="41"/>
      <c r="F124" s="41"/>
      <c r="G124" s="41"/>
      <c r="H124" s="41"/>
      <c r="I124" s="41"/>
      <c r="J124" s="41"/>
      <c r="K124" s="41"/>
      <c r="L124" s="64"/>
      <c r="S124" s="39"/>
      <c r="T124" s="39"/>
      <c r="U124" s="39"/>
      <c r="V124" s="39"/>
      <c r="W124" s="39"/>
      <c r="X124" s="39"/>
      <c r="Y124" s="39"/>
      <c r="Z124" s="39"/>
      <c r="AA124" s="39"/>
      <c r="AB124" s="39"/>
      <c r="AC124" s="39"/>
      <c r="AD124" s="39"/>
      <c r="AE124" s="39"/>
    </row>
    <row r="125" s="9" customFormat="1" ht="29.28" customHeight="1">
      <c r="A125" s="189"/>
      <c r="B125" s="190"/>
      <c r="C125" s="191" t="s">
        <v>179</v>
      </c>
      <c r="D125" s="192" t="s">
        <v>61</v>
      </c>
      <c r="E125" s="192" t="s">
        <v>57</v>
      </c>
      <c r="F125" s="192" t="s">
        <v>58</v>
      </c>
      <c r="G125" s="192" t="s">
        <v>180</v>
      </c>
      <c r="H125" s="192" t="s">
        <v>181</v>
      </c>
      <c r="I125" s="192" t="s">
        <v>182</v>
      </c>
      <c r="J125" s="192" t="s">
        <v>175</v>
      </c>
      <c r="K125" s="193" t="s">
        <v>183</v>
      </c>
      <c r="L125" s="194"/>
      <c r="M125" s="101" t="s">
        <v>1</v>
      </c>
      <c r="N125" s="102" t="s">
        <v>40</v>
      </c>
      <c r="O125" s="102" t="s">
        <v>184</v>
      </c>
      <c r="P125" s="102" t="s">
        <v>185</v>
      </c>
      <c r="Q125" s="102" t="s">
        <v>186</v>
      </c>
      <c r="R125" s="102" t="s">
        <v>187</v>
      </c>
      <c r="S125" s="102" t="s">
        <v>188</v>
      </c>
      <c r="T125" s="103" t="s">
        <v>189</v>
      </c>
      <c r="U125" s="189"/>
      <c r="V125" s="189"/>
      <c r="W125" s="189"/>
      <c r="X125" s="189"/>
      <c r="Y125" s="189"/>
      <c r="Z125" s="189"/>
      <c r="AA125" s="189"/>
      <c r="AB125" s="189"/>
      <c r="AC125" s="189"/>
      <c r="AD125" s="189"/>
      <c r="AE125" s="189"/>
    </row>
    <row r="126" s="2" customFormat="1" ht="22.8" customHeight="1">
      <c r="A126" s="39"/>
      <c r="B126" s="40"/>
      <c r="C126" s="108" t="s">
        <v>190</v>
      </c>
      <c r="D126" s="41"/>
      <c r="E126" s="41"/>
      <c r="F126" s="41"/>
      <c r="G126" s="41"/>
      <c r="H126" s="41"/>
      <c r="I126" s="41"/>
      <c r="J126" s="195">
        <f>BK126</f>
        <v>0</v>
      </c>
      <c r="K126" s="41"/>
      <c r="L126" s="45"/>
      <c r="M126" s="104"/>
      <c r="N126" s="196"/>
      <c r="O126" s="105"/>
      <c r="P126" s="197">
        <f>P127</f>
        <v>0</v>
      </c>
      <c r="Q126" s="105"/>
      <c r="R126" s="197">
        <f>R127</f>
        <v>54.517393349999999</v>
      </c>
      <c r="S126" s="105"/>
      <c r="T126" s="198">
        <f>T127</f>
        <v>303.12559999999996</v>
      </c>
      <c r="U126" s="39"/>
      <c r="V126" s="39"/>
      <c r="W126" s="39"/>
      <c r="X126" s="39"/>
      <c r="Y126" s="39"/>
      <c r="Z126" s="39"/>
      <c r="AA126" s="39"/>
      <c r="AB126" s="39"/>
      <c r="AC126" s="39"/>
      <c r="AD126" s="39"/>
      <c r="AE126" s="39"/>
      <c r="AT126" s="18" t="s">
        <v>75</v>
      </c>
      <c r="AU126" s="18" t="s">
        <v>177</v>
      </c>
      <c r="BK126" s="199">
        <f>BK127</f>
        <v>0</v>
      </c>
    </row>
    <row r="127" s="13" customFormat="1" ht="25.92" customHeight="1">
      <c r="A127" s="13"/>
      <c r="B127" s="248"/>
      <c r="C127" s="249"/>
      <c r="D127" s="250" t="s">
        <v>75</v>
      </c>
      <c r="E127" s="251" t="s">
        <v>1406</v>
      </c>
      <c r="F127" s="251" t="s">
        <v>1407</v>
      </c>
      <c r="G127" s="249"/>
      <c r="H127" s="249"/>
      <c r="I127" s="252"/>
      <c r="J127" s="253">
        <f>BK127</f>
        <v>0</v>
      </c>
      <c r="K127" s="249"/>
      <c r="L127" s="254"/>
      <c r="M127" s="255"/>
      <c r="N127" s="256"/>
      <c r="O127" s="256"/>
      <c r="P127" s="257">
        <f>P128+P328+P338+P342+P347+P368+P413+P427+P430</f>
        <v>0</v>
      </c>
      <c r="Q127" s="256"/>
      <c r="R127" s="257">
        <f>R128+R328+R338+R342+R347+R368+R413+R427+R430</f>
        <v>54.517393349999999</v>
      </c>
      <c r="S127" s="256"/>
      <c r="T127" s="258">
        <f>T128+T328+T338+T342+T347+T368+T413+T427+T430</f>
        <v>303.12559999999996</v>
      </c>
      <c r="U127" s="13"/>
      <c r="V127" s="13"/>
      <c r="W127" s="13"/>
      <c r="X127" s="13"/>
      <c r="Y127" s="13"/>
      <c r="Z127" s="13"/>
      <c r="AA127" s="13"/>
      <c r="AB127" s="13"/>
      <c r="AC127" s="13"/>
      <c r="AD127" s="13"/>
      <c r="AE127" s="13"/>
      <c r="AR127" s="259" t="s">
        <v>83</v>
      </c>
      <c r="AT127" s="260" t="s">
        <v>75</v>
      </c>
      <c r="AU127" s="260" t="s">
        <v>76</v>
      </c>
      <c r="AY127" s="259" t="s">
        <v>195</v>
      </c>
      <c r="BK127" s="261">
        <f>BK128+BK328+BK338+BK342+BK347+BK368+BK413+BK427+BK430</f>
        <v>0</v>
      </c>
    </row>
    <row r="128" s="13" customFormat="1" ht="22.8" customHeight="1">
      <c r="A128" s="13"/>
      <c r="B128" s="248"/>
      <c r="C128" s="249"/>
      <c r="D128" s="250" t="s">
        <v>75</v>
      </c>
      <c r="E128" s="285" t="s">
        <v>83</v>
      </c>
      <c r="F128" s="285" t="s">
        <v>1408</v>
      </c>
      <c r="G128" s="249"/>
      <c r="H128" s="249"/>
      <c r="I128" s="252"/>
      <c r="J128" s="286">
        <f>BK128</f>
        <v>0</v>
      </c>
      <c r="K128" s="249"/>
      <c r="L128" s="254"/>
      <c r="M128" s="255"/>
      <c r="N128" s="256"/>
      <c r="O128" s="256"/>
      <c r="P128" s="257">
        <f>SUM(P129:P327)</f>
        <v>0</v>
      </c>
      <c r="Q128" s="256"/>
      <c r="R128" s="257">
        <f>SUM(R129:R327)</f>
        <v>6.3058128000000009</v>
      </c>
      <c r="S128" s="256"/>
      <c r="T128" s="258">
        <f>SUM(T129:T327)</f>
        <v>303.12559999999996</v>
      </c>
      <c r="U128" s="13"/>
      <c r="V128" s="13"/>
      <c r="W128" s="13"/>
      <c r="X128" s="13"/>
      <c r="Y128" s="13"/>
      <c r="Z128" s="13"/>
      <c r="AA128" s="13"/>
      <c r="AB128" s="13"/>
      <c r="AC128" s="13"/>
      <c r="AD128" s="13"/>
      <c r="AE128" s="13"/>
      <c r="AR128" s="259" t="s">
        <v>83</v>
      </c>
      <c r="AT128" s="260" t="s">
        <v>75</v>
      </c>
      <c r="AU128" s="260" t="s">
        <v>83</v>
      </c>
      <c r="AY128" s="259" t="s">
        <v>195</v>
      </c>
      <c r="BK128" s="261">
        <f>SUM(BK129:BK327)</f>
        <v>0</v>
      </c>
    </row>
    <row r="129" s="2" customFormat="1" ht="24.15" customHeight="1">
      <c r="A129" s="39"/>
      <c r="B129" s="40"/>
      <c r="C129" s="200" t="s">
        <v>83</v>
      </c>
      <c r="D129" s="200" t="s">
        <v>191</v>
      </c>
      <c r="E129" s="201" t="s">
        <v>1423</v>
      </c>
      <c r="F129" s="202" t="s">
        <v>1424</v>
      </c>
      <c r="G129" s="203" t="s">
        <v>1411</v>
      </c>
      <c r="H129" s="204">
        <v>302.56</v>
      </c>
      <c r="I129" s="205"/>
      <c r="J129" s="206">
        <f>ROUND(I129*H129,2)</f>
        <v>0</v>
      </c>
      <c r="K129" s="202" t="s">
        <v>1412</v>
      </c>
      <c r="L129" s="45"/>
      <c r="M129" s="207" t="s">
        <v>1</v>
      </c>
      <c r="N129" s="208" t="s">
        <v>41</v>
      </c>
      <c r="O129" s="92"/>
      <c r="P129" s="209">
        <f>O129*H129</f>
        <v>0</v>
      </c>
      <c r="Q129" s="209">
        <v>0</v>
      </c>
      <c r="R129" s="209">
        <f>Q129*H129</f>
        <v>0</v>
      </c>
      <c r="S129" s="209">
        <v>0.57999999999999996</v>
      </c>
      <c r="T129" s="210">
        <f>S129*H129</f>
        <v>175.48479999999998</v>
      </c>
      <c r="U129" s="39"/>
      <c r="V129" s="39"/>
      <c r="W129" s="39"/>
      <c r="X129" s="39"/>
      <c r="Y129" s="39"/>
      <c r="Z129" s="39"/>
      <c r="AA129" s="39"/>
      <c r="AB129" s="39"/>
      <c r="AC129" s="39"/>
      <c r="AD129" s="39"/>
      <c r="AE129" s="39"/>
      <c r="AR129" s="211" t="s">
        <v>234</v>
      </c>
      <c r="AT129" s="211" t="s">
        <v>191</v>
      </c>
      <c r="AU129" s="211" t="s">
        <v>85</v>
      </c>
      <c r="AY129" s="18" t="s">
        <v>195</v>
      </c>
      <c r="BE129" s="212">
        <f>IF(N129="základní",J129,0)</f>
        <v>0</v>
      </c>
      <c r="BF129" s="212">
        <f>IF(N129="snížená",J129,0)</f>
        <v>0</v>
      </c>
      <c r="BG129" s="212">
        <f>IF(N129="zákl. přenesená",J129,0)</f>
        <v>0</v>
      </c>
      <c r="BH129" s="212">
        <f>IF(N129="sníž. přenesená",J129,0)</f>
        <v>0</v>
      </c>
      <c r="BI129" s="212">
        <f>IF(N129="nulová",J129,0)</f>
        <v>0</v>
      </c>
      <c r="BJ129" s="18" t="s">
        <v>83</v>
      </c>
      <c r="BK129" s="212">
        <f>ROUND(I129*H129,2)</f>
        <v>0</v>
      </c>
      <c r="BL129" s="18" t="s">
        <v>234</v>
      </c>
      <c r="BM129" s="211" t="s">
        <v>5243</v>
      </c>
    </row>
    <row r="130" s="10" customFormat="1">
      <c r="A130" s="10"/>
      <c r="B130" s="218"/>
      <c r="C130" s="219"/>
      <c r="D130" s="213" t="s">
        <v>199</v>
      </c>
      <c r="E130" s="220" t="s">
        <v>1</v>
      </c>
      <c r="F130" s="221" t="s">
        <v>5244</v>
      </c>
      <c r="G130" s="219"/>
      <c r="H130" s="220" t="s">
        <v>1</v>
      </c>
      <c r="I130" s="222"/>
      <c r="J130" s="219"/>
      <c r="K130" s="219"/>
      <c r="L130" s="223"/>
      <c r="M130" s="224"/>
      <c r="N130" s="225"/>
      <c r="O130" s="225"/>
      <c r="P130" s="225"/>
      <c r="Q130" s="225"/>
      <c r="R130" s="225"/>
      <c r="S130" s="225"/>
      <c r="T130" s="226"/>
      <c r="U130" s="10"/>
      <c r="V130" s="10"/>
      <c r="W130" s="10"/>
      <c r="X130" s="10"/>
      <c r="Y130" s="10"/>
      <c r="Z130" s="10"/>
      <c r="AA130" s="10"/>
      <c r="AB130" s="10"/>
      <c r="AC130" s="10"/>
      <c r="AD130" s="10"/>
      <c r="AE130" s="10"/>
      <c r="AT130" s="227" t="s">
        <v>199</v>
      </c>
      <c r="AU130" s="227" t="s">
        <v>85</v>
      </c>
      <c r="AV130" s="10" t="s">
        <v>83</v>
      </c>
      <c r="AW130" s="10" t="s">
        <v>32</v>
      </c>
      <c r="AX130" s="10" t="s">
        <v>76</v>
      </c>
      <c r="AY130" s="227" t="s">
        <v>195</v>
      </c>
    </row>
    <row r="131" s="11" customFormat="1">
      <c r="A131" s="11"/>
      <c r="B131" s="228"/>
      <c r="C131" s="229"/>
      <c r="D131" s="213" t="s">
        <v>199</v>
      </c>
      <c r="E131" s="230" t="s">
        <v>1</v>
      </c>
      <c r="F131" s="231" t="s">
        <v>5245</v>
      </c>
      <c r="G131" s="229"/>
      <c r="H131" s="232">
        <v>3.52</v>
      </c>
      <c r="I131" s="233"/>
      <c r="J131" s="229"/>
      <c r="K131" s="229"/>
      <c r="L131" s="234"/>
      <c r="M131" s="235"/>
      <c r="N131" s="236"/>
      <c r="O131" s="236"/>
      <c r="P131" s="236"/>
      <c r="Q131" s="236"/>
      <c r="R131" s="236"/>
      <c r="S131" s="236"/>
      <c r="T131" s="237"/>
      <c r="U131" s="11"/>
      <c r="V131" s="11"/>
      <c r="W131" s="11"/>
      <c r="X131" s="11"/>
      <c r="Y131" s="11"/>
      <c r="Z131" s="11"/>
      <c r="AA131" s="11"/>
      <c r="AB131" s="11"/>
      <c r="AC131" s="11"/>
      <c r="AD131" s="11"/>
      <c r="AE131" s="11"/>
      <c r="AT131" s="238" t="s">
        <v>199</v>
      </c>
      <c r="AU131" s="238" t="s">
        <v>85</v>
      </c>
      <c r="AV131" s="11" t="s">
        <v>85</v>
      </c>
      <c r="AW131" s="11" t="s">
        <v>32</v>
      </c>
      <c r="AX131" s="11" t="s">
        <v>76</v>
      </c>
      <c r="AY131" s="238" t="s">
        <v>195</v>
      </c>
    </row>
    <row r="132" s="11" customFormat="1">
      <c r="A132" s="11"/>
      <c r="B132" s="228"/>
      <c r="C132" s="229"/>
      <c r="D132" s="213" t="s">
        <v>199</v>
      </c>
      <c r="E132" s="230" t="s">
        <v>1</v>
      </c>
      <c r="F132" s="231" t="s">
        <v>5246</v>
      </c>
      <c r="G132" s="229"/>
      <c r="H132" s="232">
        <v>299.04000000000002</v>
      </c>
      <c r="I132" s="233"/>
      <c r="J132" s="229"/>
      <c r="K132" s="229"/>
      <c r="L132" s="234"/>
      <c r="M132" s="235"/>
      <c r="N132" s="236"/>
      <c r="O132" s="236"/>
      <c r="P132" s="236"/>
      <c r="Q132" s="236"/>
      <c r="R132" s="236"/>
      <c r="S132" s="236"/>
      <c r="T132" s="237"/>
      <c r="U132" s="11"/>
      <c r="V132" s="11"/>
      <c r="W132" s="11"/>
      <c r="X132" s="11"/>
      <c r="Y132" s="11"/>
      <c r="Z132" s="11"/>
      <c r="AA132" s="11"/>
      <c r="AB132" s="11"/>
      <c r="AC132" s="11"/>
      <c r="AD132" s="11"/>
      <c r="AE132" s="11"/>
      <c r="AT132" s="238" t="s">
        <v>199</v>
      </c>
      <c r="AU132" s="238" t="s">
        <v>85</v>
      </c>
      <c r="AV132" s="11" t="s">
        <v>85</v>
      </c>
      <c r="AW132" s="11" t="s">
        <v>32</v>
      </c>
      <c r="AX132" s="11" t="s">
        <v>76</v>
      </c>
      <c r="AY132" s="238" t="s">
        <v>195</v>
      </c>
    </row>
    <row r="133" s="15" customFormat="1">
      <c r="A133" s="15"/>
      <c r="B133" s="287"/>
      <c r="C133" s="288"/>
      <c r="D133" s="213" t="s">
        <v>199</v>
      </c>
      <c r="E133" s="289" t="s">
        <v>1</v>
      </c>
      <c r="F133" s="290" t="s">
        <v>1422</v>
      </c>
      <c r="G133" s="288"/>
      <c r="H133" s="291">
        <v>302.56</v>
      </c>
      <c r="I133" s="292"/>
      <c r="J133" s="288"/>
      <c r="K133" s="288"/>
      <c r="L133" s="293"/>
      <c r="M133" s="294"/>
      <c r="N133" s="295"/>
      <c r="O133" s="295"/>
      <c r="P133" s="295"/>
      <c r="Q133" s="295"/>
      <c r="R133" s="295"/>
      <c r="S133" s="295"/>
      <c r="T133" s="296"/>
      <c r="U133" s="15"/>
      <c r="V133" s="15"/>
      <c r="W133" s="15"/>
      <c r="X133" s="15"/>
      <c r="Y133" s="15"/>
      <c r="Z133" s="15"/>
      <c r="AA133" s="15"/>
      <c r="AB133" s="15"/>
      <c r="AC133" s="15"/>
      <c r="AD133" s="15"/>
      <c r="AE133" s="15"/>
      <c r="AT133" s="297" t="s">
        <v>199</v>
      </c>
      <c r="AU133" s="297" t="s">
        <v>85</v>
      </c>
      <c r="AV133" s="15" t="s">
        <v>234</v>
      </c>
      <c r="AW133" s="15" t="s">
        <v>32</v>
      </c>
      <c r="AX133" s="15" t="s">
        <v>83</v>
      </c>
      <c r="AY133" s="297" t="s">
        <v>195</v>
      </c>
    </row>
    <row r="134" s="2" customFormat="1" ht="33" customHeight="1">
      <c r="A134" s="39"/>
      <c r="B134" s="40"/>
      <c r="C134" s="200" t="s">
        <v>85</v>
      </c>
      <c r="D134" s="200" t="s">
        <v>191</v>
      </c>
      <c r="E134" s="201" t="s">
        <v>1434</v>
      </c>
      <c r="F134" s="202" t="s">
        <v>1435</v>
      </c>
      <c r="G134" s="203" t="s">
        <v>1411</v>
      </c>
      <c r="H134" s="204">
        <v>554.96000000000004</v>
      </c>
      <c r="I134" s="205"/>
      <c r="J134" s="206">
        <f>ROUND(I134*H134,2)</f>
        <v>0</v>
      </c>
      <c r="K134" s="202" t="s">
        <v>1412</v>
      </c>
      <c r="L134" s="45"/>
      <c r="M134" s="207" t="s">
        <v>1</v>
      </c>
      <c r="N134" s="208" t="s">
        <v>41</v>
      </c>
      <c r="O134" s="92"/>
      <c r="P134" s="209">
        <f>O134*H134</f>
        <v>0</v>
      </c>
      <c r="Q134" s="209">
        <v>0.00012999999999999999</v>
      </c>
      <c r="R134" s="209">
        <f>Q134*H134</f>
        <v>0.072144799999999995</v>
      </c>
      <c r="S134" s="209">
        <v>0.23000000000000001</v>
      </c>
      <c r="T134" s="210">
        <f>S134*H134</f>
        <v>127.64080000000001</v>
      </c>
      <c r="U134" s="39"/>
      <c r="V134" s="39"/>
      <c r="W134" s="39"/>
      <c r="X134" s="39"/>
      <c r="Y134" s="39"/>
      <c r="Z134" s="39"/>
      <c r="AA134" s="39"/>
      <c r="AB134" s="39"/>
      <c r="AC134" s="39"/>
      <c r="AD134" s="39"/>
      <c r="AE134" s="39"/>
      <c r="AR134" s="211" t="s">
        <v>234</v>
      </c>
      <c r="AT134" s="211" t="s">
        <v>191</v>
      </c>
      <c r="AU134" s="211" t="s">
        <v>85</v>
      </c>
      <c r="AY134" s="18" t="s">
        <v>195</v>
      </c>
      <c r="BE134" s="212">
        <f>IF(N134="základní",J134,0)</f>
        <v>0</v>
      </c>
      <c r="BF134" s="212">
        <f>IF(N134="snížená",J134,0)</f>
        <v>0</v>
      </c>
      <c r="BG134" s="212">
        <f>IF(N134="zákl. přenesená",J134,0)</f>
        <v>0</v>
      </c>
      <c r="BH134" s="212">
        <f>IF(N134="sníž. přenesená",J134,0)</f>
        <v>0</v>
      </c>
      <c r="BI134" s="212">
        <f>IF(N134="nulová",J134,0)</f>
        <v>0</v>
      </c>
      <c r="BJ134" s="18" t="s">
        <v>83</v>
      </c>
      <c r="BK134" s="212">
        <f>ROUND(I134*H134,2)</f>
        <v>0</v>
      </c>
      <c r="BL134" s="18" t="s">
        <v>234</v>
      </c>
      <c r="BM134" s="211" t="s">
        <v>5247</v>
      </c>
    </row>
    <row r="135" s="10" customFormat="1">
      <c r="A135" s="10"/>
      <c r="B135" s="218"/>
      <c r="C135" s="219"/>
      <c r="D135" s="213" t="s">
        <v>199</v>
      </c>
      <c r="E135" s="220" t="s">
        <v>1</v>
      </c>
      <c r="F135" s="221" t="s">
        <v>5248</v>
      </c>
      <c r="G135" s="219"/>
      <c r="H135" s="220" t="s">
        <v>1</v>
      </c>
      <c r="I135" s="222"/>
      <c r="J135" s="219"/>
      <c r="K135" s="219"/>
      <c r="L135" s="223"/>
      <c r="M135" s="224"/>
      <c r="N135" s="225"/>
      <c r="O135" s="225"/>
      <c r="P135" s="225"/>
      <c r="Q135" s="225"/>
      <c r="R135" s="225"/>
      <c r="S135" s="225"/>
      <c r="T135" s="226"/>
      <c r="U135" s="10"/>
      <c r="V135" s="10"/>
      <c r="W135" s="10"/>
      <c r="X135" s="10"/>
      <c r="Y135" s="10"/>
      <c r="Z135" s="10"/>
      <c r="AA135" s="10"/>
      <c r="AB135" s="10"/>
      <c r="AC135" s="10"/>
      <c r="AD135" s="10"/>
      <c r="AE135" s="10"/>
      <c r="AT135" s="227" t="s">
        <v>199</v>
      </c>
      <c r="AU135" s="227" t="s">
        <v>85</v>
      </c>
      <c r="AV135" s="10" t="s">
        <v>83</v>
      </c>
      <c r="AW135" s="10" t="s">
        <v>32</v>
      </c>
      <c r="AX135" s="10" t="s">
        <v>76</v>
      </c>
      <c r="AY135" s="227" t="s">
        <v>195</v>
      </c>
    </row>
    <row r="136" s="11" customFormat="1">
      <c r="A136" s="11"/>
      <c r="B136" s="228"/>
      <c r="C136" s="229"/>
      <c r="D136" s="213" t="s">
        <v>199</v>
      </c>
      <c r="E136" s="230" t="s">
        <v>1</v>
      </c>
      <c r="F136" s="231" t="s">
        <v>5245</v>
      </c>
      <c r="G136" s="229"/>
      <c r="H136" s="232">
        <v>3.52</v>
      </c>
      <c r="I136" s="233"/>
      <c r="J136" s="229"/>
      <c r="K136" s="229"/>
      <c r="L136" s="234"/>
      <c r="M136" s="235"/>
      <c r="N136" s="236"/>
      <c r="O136" s="236"/>
      <c r="P136" s="236"/>
      <c r="Q136" s="236"/>
      <c r="R136" s="236"/>
      <c r="S136" s="236"/>
      <c r="T136" s="237"/>
      <c r="U136" s="11"/>
      <c r="V136" s="11"/>
      <c r="W136" s="11"/>
      <c r="X136" s="11"/>
      <c r="Y136" s="11"/>
      <c r="Z136" s="11"/>
      <c r="AA136" s="11"/>
      <c r="AB136" s="11"/>
      <c r="AC136" s="11"/>
      <c r="AD136" s="11"/>
      <c r="AE136" s="11"/>
      <c r="AT136" s="238" t="s">
        <v>199</v>
      </c>
      <c r="AU136" s="238" t="s">
        <v>85</v>
      </c>
      <c r="AV136" s="11" t="s">
        <v>85</v>
      </c>
      <c r="AW136" s="11" t="s">
        <v>32</v>
      </c>
      <c r="AX136" s="11" t="s">
        <v>76</v>
      </c>
      <c r="AY136" s="238" t="s">
        <v>195</v>
      </c>
    </row>
    <row r="137" s="11" customFormat="1">
      <c r="A137" s="11"/>
      <c r="B137" s="228"/>
      <c r="C137" s="229"/>
      <c r="D137" s="213" t="s">
        <v>199</v>
      </c>
      <c r="E137" s="230" t="s">
        <v>1</v>
      </c>
      <c r="F137" s="231" t="s">
        <v>5246</v>
      </c>
      <c r="G137" s="229"/>
      <c r="H137" s="232">
        <v>299.04000000000002</v>
      </c>
      <c r="I137" s="233"/>
      <c r="J137" s="229"/>
      <c r="K137" s="229"/>
      <c r="L137" s="234"/>
      <c r="M137" s="235"/>
      <c r="N137" s="236"/>
      <c r="O137" s="236"/>
      <c r="P137" s="236"/>
      <c r="Q137" s="236"/>
      <c r="R137" s="236"/>
      <c r="S137" s="236"/>
      <c r="T137" s="237"/>
      <c r="U137" s="11"/>
      <c r="V137" s="11"/>
      <c r="W137" s="11"/>
      <c r="X137" s="11"/>
      <c r="Y137" s="11"/>
      <c r="Z137" s="11"/>
      <c r="AA137" s="11"/>
      <c r="AB137" s="11"/>
      <c r="AC137" s="11"/>
      <c r="AD137" s="11"/>
      <c r="AE137" s="11"/>
      <c r="AT137" s="238" t="s">
        <v>199</v>
      </c>
      <c r="AU137" s="238" t="s">
        <v>85</v>
      </c>
      <c r="AV137" s="11" t="s">
        <v>85</v>
      </c>
      <c r="AW137" s="11" t="s">
        <v>32</v>
      </c>
      <c r="AX137" s="11" t="s">
        <v>76</v>
      </c>
      <c r="AY137" s="238" t="s">
        <v>195</v>
      </c>
    </row>
    <row r="138" s="10" customFormat="1">
      <c r="A138" s="10"/>
      <c r="B138" s="218"/>
      <c r="C138" s="219"/>
      <c r="D138" s="213" t="s">
        <v>199</v>
      </c>
      <c r="E138" s="220" t="s">
        <v>1</v>
      </c>
      <c r="F138" s="221" t="s">
        <v>5249</v>
      </c>
      <c r="G138" s="219"/>
      <c r="H138" s="220" t="s">
        <v>1</v>
      </c>
      <c r="I138" s="222"/>
      <c r="J138" s="219"/>
      <c r="K138" s="219"/>
      <c r="L138" s="223"/>
      <c r="M138" s="224"/>
      <c r="N138" s="225"/>
      <c r="O138" s="225"/>
      <c r="P138" s="225"/>
      <c r="Q138" s="225"/>
      <c r="R138" s="225"/>
      <c r="S138" s="225"/>
      <c r="T138" s="226"/>
      <c r="U138" s="10"/>
      <c r="V138" s="10"/>
      <c r="W138" s="10"/>
      <c r="X138" s="10"/>
      <c r="Y138" s="10"/>
      <c r="Z138" s="10"/>
      <c r="AA138" s="10"/>
      <c r="AB138" s="10"/>
      <c r="AC138" s="10"/>
      <c r="AD138" s="10"/>
      <c r="AE138" s="10"/>
      <c r="AT138" s="227" t="s">
        <v>199</v>
      </c>
      <c r="AU138" s="227" t="s">
        <v>85</v>
      </c>
      <c r="AV138" s="10" t="s">
        <v>83</v>
      </c>
      <c r="AW138" s="10" t="s">
        <v>32</v>
      </c>
      <c r="AX138" s="10" t="s">
        <v>76</v>
      </c>
      <c r="AY138" s="227" t="s">
        <v>195</v>
      </c>
    </row>
    <row r="139" s="11" customFormat="1">
      <c r="A139" s="11"/>
      <c r="B139" s="228"/>
      <c r="C139" s="229"/>
      <c r="D139" s="213" t="s">
        <v>199</v>
      </c>
      <c r="E139" s="230" t="s">
        <v>1</v>
      </c>
      <c r="F139" s="231" t="s">
        <v>5250</v>
      </c>
      <c r="G139" s="229"/>
      <c r="H139" s="232">
        <v>3.2000000000000002</v>
      </c>
      <c r="I139" s="233"/>
      <c r="J139" s="229"/>
      <c r="K139" s="229"/>
      <c r="L139" s="234"/>
      <c r="M139" s="235"/>
      <c r="N139" s="236"/>
      <c r="O139" s="236"/>
      <c r="P139" s="236"/>
      <c r="Q139" s="236"/>
      <c r="R139" s="236"/>
      <c r="S139" s="236"/>
      <c r="T139" s="237"/>
      <c r="U139" s="11"/>
      <c r="V139" s="11"/>
      <c r="W139" s="11"/>
      <c r="X139" s="11"/>
      <c r="Y139" s="11"/>
      <c r="Z139" s="11"/>
      <c r="AA139" s="11"/>
      <c r="AB139" s="11"/>
      <c r="AC139" s="11"/>
      <c r="AD139" s="11"/>
      <c r="AE139" s="11"/>
      <c r="AT139" s="238" t="s">
        <v>199</v>
      </c>
      <c r="AU139" s="238" t="s">
        <v>85</v>
      </c>
      <c r="AV139" s="11" t="s">
        <v>85</v>
      </c>
      <c r="AW139" s="11" t="s">
        <v>32</v>
      </c>
      <c r="AX139" s="11" t="s">
        <v>76</v>
      </c>
      <c r="AY139" s="238" t="s">
        <v>195</v>
      </c>
    </row>
    <row r="140" s="11" customFormat="1">
      <c r="A140" s="11"/>
      <c r="B140" s="228"/>
      <c r="C140" s="229"/>
      <c r="D140" s="213" t="s">
        <v>199</v>
      </c>
      <c r="E140" s="230" t="s">
        <v>1</v>
      </c>
      <c r="F140" s="231" t="s">
        <v>5251</v>
      </c>
      <c r="G140" s="229"/>
      <c r="H140" s="232">
        <v>249.19999999999999</v>
      </c>
      <c r="I140" s="233"/>
      <c r="J140" s="229"/>
      <c r="K140" s="229"/>
      <c r="L140" s="234"/>
      <c r="M140" s="235"/>
      <c r="N140" s="236"/>
      <c r="O140" s="236"/>
      <c r="P140" s="236"/>
      <c r="Q140" s="236"/>
      <c r="R140" s="236"/>
      <c r="S140" s="236"/>
      <c r="T140" s="237"/>
      <c r="U140" s="11"/>
      <c r="V140" s="11"/>
      <c r="W140" s="11"/>
      <c r="X140" s="11"/>
      <c r="Y140" s="11"/>
      <c r="Z140" s="11"/>
      <c r="AA140" s="11"/>
      <c r="AB140" s="11"/>
      <c r="AC140" s="11"/>
      <c r="AD140" s="11"/>
      <c r="AE140" s="11"/>
      <c r="AT140" s="238" t="s">
        <v>199</v>
      </c>
      <c r="AU140" s="238" t="s">
        <v>85</v>
      </c>
      <c r="AV140" s="11" t="s">
        <v>85</v>
      </c>
      <c r="AW140" s="11" t="s">
        <v>32</v>
      </c>
      <c r="AX140" s="11" t="s">
        <v>76</v>
      </c>
      <c r="AY140" s="238" t="s">
        <v>195</v>
      </c>
    </row>
    <row r="141" s="15" customFormat="1">
      <c r="A141" s="15"/>
      <c r="B141" s="287"/>
      <c r="C141" s="288"/>
      <c r="D141" s="213" t="s">
        <v>199</v>
      </c>
      <c r="E141" s="289" t="s">
        <v>1</v>
      </c>
      <c r="F141" s="290" t="s">
        <v>1422</v>
      </c>
      <c r="G141" s="288"/>
      <c r="H141" s="291">
        <v>554.96000000000004</v>
      </c>
      <c r="I141" s="292"/>
      <c r="J141" s="288"/>
      <c r="K141" s="288"/>
      <c r="L141" s="293"/>
      <c r="M141" s="294"/>
      <c r="N141" s="295"/>
      <c r="O141" s="295"/>
      <c r="P141" s="295"/>
      <c r="Q141" s="295"/>
      <c r="R141" s="295"/>
      <c r="S141" s="295"/>
      <c r="T141" s="296"/>
      <c r="U141" s="15"/>
      <c r="V141" s="15"/>
      <c r="W141" s="15"/>
      <c r="X141" s="15"/>
      <c r="Y141" s="15"/>
      <c r="Z141" s="15"/>
      <c r="AA141" s="15"/>
      <c r="AB141" s="15"/>
      <c r="AC141" s="15"/>
      <c r="AD141" s="15"/>
      <c r="AE141" s="15"/>
      <c r="AT141" s="297" t="s">
        <v>199</v>
      </c>
      <c r="AU141" s="297" t="s">
        <v>85</v>
      </c>
      <c r="AV141" s="15" t="s">
        <v>234</v>
      </c>
      <c r="AW141" s="15" t="s">
        <v>32</v>
      </c>
      <c r="AX141" s="15" t="s">
        <v>83</v>
      </c>
      <c r="AY141" s="297" t="s">
        <v>195</v>
      </c>
    </row>
    <row r="142" s="2" customFormat="1" ht="24.15" customHeight="1">
      <c r="A142" s="39"/>
      <c r="B142" s="40"/>
      <c r="C142" s="200" t="s">
        <v>229</v>
      </c>
      <c r="D142" s="200" t="s">
        <v>191</v>
      </c>
      <c r="E142" s="201" t="s">
        <v>1447</v>
      </c>
      <c r="F142" s="202" t="s">
        <v>1448</v>
      </c>
      <c r="G142" s="203" t="s">
        <v>1449</v>
      </c>
      <c r="H142" s="204">
        <v>112</v>
      </c>
      <c r="I142" s="205"/>
      <c r="J142" s="206">
        <f>ROUND(I142*H142,2)</f>
        <v>0</v>
      </c>
      <c r="K142" s="202" t="s">
        <v>1412</v>
      </c>
      <c r="L142" s="45"/>
      <c r="M142" s="207" t="s">
        <v>1</v>
      </c>
      <c r="N142" s="208" t="s">
        <v>41</v>
      </c>
      <c r="O142" s="92"/>
      <c r="P142" s="209">
        <f>O142*H142</f>
        <v>0</v>
      </c>
      <c r="Q142" s="209">
        <v>3.0000000000000001E-05</v>
      </c>
      <c r="R142" s="209">
        <f>Q142*H142</f>
        <v>0.0033600000000000001</v>
      </c>
      <c r="S142" s="209">
        <v>0</v>
      </c>
      <c r="T142" s="210">
        <f>S142*H142</f>
        <v>0</v>
      </c>
      <c r="U142" s="39"/>
      <c r="V142" s="39"/>
      <c r="W142" s="39"/>
      <c r="X142" s="39"/>
      <c r="Y142" s="39"/>
      <c r="Z142" s="39"/>
      <c r="AA142" s="39"/>
      <c r="AB142" s="39"/>
      <c r="AC142" s="39"/>
      <c r="AD142" s="39"/>
      <c r="AE142" s="39"/>
      <c r="AR142" s="211" t="s">
        <v>234</v>
      </c>
      <c r="AT142" s="211" t="s">
        <v>191</v>
      </c>
      <c r="AU142" s="211" t="s">
        <v>85</v>
      </c>
      <c r="AY142" s="18" t="s">
        <v>195</v>
      </c>
      <c r="BE142" s="212">
        <f>IF(N142="základní",J142,0)</f>
        <v>0</v>
      </c>
      <c r="BF142" s="212">
        <f>IF(N142="snížená",J142,0)</f>
        <v>0</v>
      </c>
      <c r="BG142" s="212">
        <f>IF(N142="zákl. přenesená",J142,0)</f>
        <v>0</v>
      </c>
      <c r="BH142" s="212">
        <f>IF(N142="sníž. přenesená",J142,0)</f>
        <v>0</v>
      </c>
      <c r="BI142" s="212">
        <f>IF(N142="nulová",J142,0)</f>
        <v>0</v>
      </c>
      <c r="BJ142" s="18" t="s">
        <v>83</v>
      </c>
      <c r="BK142" s="212">
        <f>ROUND(I142*H142,2)</f>
        <v>0</v>
      </c>
      <c r="BL142" s="18" t="s">
        <v>234</v>
      </c>
      <c r="BM142" s="211" t="s">
        <v>5252</v>
      </c>
    </row>
    <row r="143" s="10" customFormat="1">
      <c r="A143" s="10"/>
      <c r="B143" s="218"/>
      <c r="C143" s="219"/>
      <c r="D143" s="213" t="s">
        <v>199</v>
      </c>
      <c r="E143" s="220" t="s">
        <v>1</v>
      </c>
      <c r="F143" s="221" t="s">
        <v>3236</v>
      </c>
      <c r="G143" s="219"/>
      <c r="H143" s="220" t="s">
        <v>1</v>
      </c>
      <c r="I143" s="222"/>
      <c r="J143" s="219"/>
      <c r="K143" s="219"/>
      <c r="L143" s="223"/>
      <c r="M143" s="224"/>
      <c r="N143" s="225"/>
      <c r="O143" s="225"/>
      <c r="P143" s="225"/>
      <c r="Q143" s="225"/>
      <c r="R143" s="225"/>
      <c r="S143" s="225"/>
      <c r="T143" s="226"/>
      <c r="U143" s="10"/>
      <c r="V143" s="10"/>
      <c r="W143" s="10"/>
      <c r="X143" s="10"/>
      <c r="Y143" s="10"/>
      <c r="Z143" s="10"/>
      <c r="AA143" s="10"/>
      <c r="AB143" s="10"/>
      <c r="AC143" s="10"/>
      <c r="AD143" s="10"/>
      <c r="AE143" s="10"/>
      <c r="AT143" s="227" t="s">
        <v>199</v>
      </c>
      <c r="AU143" s="227" t="s">
        <v>85</v>
      </c>
      <c r="AV143" s="10" t="s">
        <v>83</v>
      </c>
      <c r="AW143" s="10" t="s">
        <v>32</v>
      </c>
      <c r="AX143" s="10" t="s">
        <v>76</v>
      </c>
      <c r="AY143" s="227" t="s">
        <v>195</v>
      </c>
    </row>
    <row r="144" s="10" customFormat="1">
      <c r="A144" s="10"/>
      <c r="B144" s="218"/>
      <c r="C144" s="219"/>
      <c r="D144" s="213" t="s">
        <v>199</v>
      </c>
      <c r="E144" s="220" t="s">
        <v>1</v>
      </c>
      <c r="F144" s="221" t="s">
        <v>5253</v>
      </c>
      <c r="G144" s="219"/>
      <c r="H144" s="220" t="s">
        <v>1</v>
      </c>
      <c r="I144" s="222"/>
      <c r="J144" s="219"/>
      <c r="K144" s="219"/>
      <c r="L144" s="223"/>
      <c r="M144" s="224"/>
      <c r="N144" s="225"/>
      <c r="O144" s="225"/>
      <c r="P144" s="225"/>
      <c r="Q144" s="225"/>
      <c r="R144" s="225"/>
      <c r="S144" s="225"/>
      <c r="T144" s="226"/>
      <c r="U144" s="10"/>
      <c r="V144" s="10"/>
      <c r="W144" s="10"/>
      <c r="X144" s="10"/>
      <c r="Y144" s="10"/>
      <c r="Z144" s="10"/>
      <c r="AA144" s="10"/>
      <c r="AB144" s="10"/>
      <c r="AC144" s="10"/>
      <c r="AD144" s="10"/>
      <c r="AE144" s="10"/>
      <c r="AT144" s="227" t="s">
        <v>199</v>
      </c>
      <c r="AU144" s="227" t="s">
        <v>85</v>
      </c>
      <c r="AV144" s="10" t="s">
        <v>83</v>
      </c>
      <c r="AW144" s="10" t="s">
        <v>32</v>
      </c>
      <c r="AX144" s="10" t="s">
        <v>76</v>
      </c>
      <c r="AY144" s="227" t="s">
        <v>195</v>
      </c>
    </row>
    <row r="145" s="11" customFormat="1">
      <c r="A145" s="11"/>
      <c r="B145" s="228"/>
      <c r="C145" s="229"/>
      <c r="D145" s="213" t="s">
        <v>199</v>
      </c>
      <c r="E145" s="230" t="s">
        <v>1</v>
      </c>
      <c r="F145" s="231" t="s">
        <v>5254</v>
      </c>
      <c r="G145" s="229"/>
      <c r="H145" s="232">
        <v>112</v>
      </c>
      <c r="I145" s="233"/>
      <c r="J145" s="229"/>
      <c r="K145" s="229"/>
      <c r="L145" s="234"/>
      <c r="M145" s="235"/>
      <c r="N145" s="236"/>
      <c r="O145" s="236"/>
      <c r="P145" s="236"/>
      <c r="Q145" s="236"/>
      <c r="R145" s="236"/>
      <c r="S145" s="236"/>
      <c r="T145" s="237"/>
      <c r="U145" s="11"/>
      <c r="V145" s="11"/>
      <c r="W145" s="11"/>
      <c r="X145" s="11"/>
      <c r="Y145" s="11"/>
      <c r="Z145" s="11"/>
      <c r="AA145" s="11"/>
      <c r="AB145" s="11"/>
      <c r="AC145" s="11"/>
      <c r="AD145" s="11"/>
      <c r="AE145" s="11"/>
      <c r="AT145" s="238" t="s">
        <v>199</v>
      </c>
      <c r="AU145" s="238" t="s">
        <v>85</v>
      </c>
      <c r="AV145" s="11" t="s">
        <v>85</v>
      </c>
      <c r="AW145" s="11" t="s">
        <v>32</v>
      </c>
      <c r="AX145" s="11" t="s">
        <v>76</v>
      </c>
      <c r="AY145" s="238" t="s">
        <v>195</v>
      </c>
    </row>
    <row r="146" s="15" customFormat="1">
      <c r="A146" s="15"/>
      <c r="B146" s="287"/>
      <c r="C146" s="288"/>
      <c r="D146" s="213" t="s">
        <v>199</v>
      </c>
      <c r="E146" s="289" t="s">
        <v>1</v>
      </c>
      <c r="F146" s="290" t="s">
        <v>1422</v>
      </c>
      <c r="G146" s="288"/>
      <c r="H146" s="291">
        <v>112</v>
      </c>
      <c r="I146" s="292"/>
      <c r="J146" s="288"/>
      <c r="K146" s="288"/>
      <c r="L146" s="293"/>
      <c r="M146" s="294"/>
      <c r="N146" s="295"/>
      <c r="O146" s="295"/>
      <c r="P146" s="295"/>
      <c r="Q146" s="295"/>
      <c r="R146" s="295"/>
      <c r="S146" s="295"/>
      <c r="T146" s="296"/>
      <c r="U146" s="15"/>
      <c r="V146" s="15"/>
      <c r="W146" s="15"/>
      <c r="X146" s="15"/>
      <c r="Y146" s="15"/>
      <c r="Z146" s="15"/>
      <c r="AA146" s="15"/>
      <c r="AB146" s="15"/>
      <c r="AC146" s="15"/>
      <c r="AD146" s="15"/>
      <c r="AE146" s="15"/>
      <c r="AT146" s="297" t="s">
        <v>199</v>
      </c>
      <c r="AU146" s="297" t="s">
        <v>85</v>
      </c>
      <c r="AV146" s="15" t="s">
        <v>234</v>
      </c>
      <c r="AW146" s="15" t="s">
        <v>32</v>
      </c>
      <c r="AX146" s="15" t="s">
        <v>83</v>
      </c>
      <c r="AY146" s="297" t="s">
        <v>195</v>
      </c>
    </row>
    <row r="147" s="2" customFormat="1" ht="24.15" customHeight="1">
      <c r="A147" s="39"/>
      <c r="B147" s="40"/>
      <c r="C147" s="200" t="s">
        <v>234</v>
      </c>
      <c r="D147" s="200" t="s">
        <v>191</v>
      </c>
      <c r="E147" s="201" t="s">
        <v>1454</v>
      </c>
      <c r="F147" s="202" t="s">
        <v>1455</v>
      </c>
      <c r="G147" s="203" t="s">
        <v>1456</v>
      </c>
      <c r="H147" s="204">
        <v>28</v>
      </c>
      <c r="I147" s="205"/>
      <c r="J147" s="206">
        <f>ROUND(I147*H147,2)</f>
        <v>0</v>
      </c>
      <c r="K147" s="202" t="s">
        <v>1412</v>
      </c>
      <c r="L147" s="45"/>
      <c r="M147" s="207" t="s">
        <v>1</v>
      </c>
      <c r="N147" s="208" t="s">
        <v>41</v>
      </c>
      <c r="O147" s="92"/>
      <c r="P147" s="209">
        <f>O147*H147</f>
        <v>0</v>
      </c>
      <c r="Q147" s="209">
        <v>0</v>
      </c>
      <c r="R147" s="209">
        <f>Q147*H147</f>
        <v>0</v>
      </c>
      <c r="S147" s="209">
        <v>0</v>
      </c>
      <c r="T147" s="210">
        <f>S147*H147</f>
        <v>0</v>
      </c>
      <c r="U147" s="39"/>
      <c r="V147" s="39"/>
      <c r="W147" s="39"/>
      <c r="X147" s="39"/>
      <c r="Y147" s="39"/>
      <c r="Z147" s="39"/>
      <c r="AA147" s="39"/>
      <c r="AB147" s="39"/>
      <c r="AC147" s="39"/>
      <c r="AD147" s="39"/>
      <c r="AE147" s="39"/>
      <c r="AR147" s="211" t="s">
        <v>234</v>
      </c>
      <c r="AT147" s="211" t="s">
        <v>191</v>
      </c>
      <c r="AU147" s="211" t="s">
        <v>85</v>
      </c>
      <c r="AY147" s="18" t="s">
        <v>195</v>
      </c>
      <c r="BE147" s="212">
        <f>IF(N147="základní",J147,0)</f>
        <v>0</v>
      </c>
      <c r="BF147" s="212">
        <f>IF(N147="snížená",J147,0)</f>
        <v>0</v>
      </c>
      <c r="BG147" s="212">
        <f>IF(N147="zákl. přenesená",J147,0)</f>
        <v>0</v>
      </c>
      <c r="BH147" s="212">
        <f>IF(N147="sníž. přenesená",J147,0)</f>
        <v>0</v>
      </c>
      <c r="BI147" s="212">
        <f>IF(N147="nulová",J147,0)</f>
        <v>0</v>
      </c>
      <c r="BJ147" s="18" t="s">
        <v>83</v>
      </c>
      <c r="BK147" s="212">
        <f>ROUND(I147*H147,2)</f>
        <v>0</v>
      </c>
      <c r="BL147" s="18" t="s">
        <v>234</v>
      </c>
      <c r="BM147" s="211" t="s">
        <v>5255</v>
      </c>
    </row>
    <row r="148" s="10" customFormat="1">
      <c r="A148" s="10"/>
      <c r="B148" s="218"/>
      <c r="C148" s="219"/>
      <c r="D148" s="213" t="s">
        <v>199</v>
      </c>
      <c r="E148" s="220" t="s">
        <v>1</v>
      </c>
      <c r="F148" s="221" t="s">
        <v>3236</v>
      </c>
      <c r="G148" s="219"/>
      <c r="H148" s="220" t="s">
        <v>1</v>
      </c>
      <c r="I148" s="222"/>
      <c r="J148" s="219"/>
      <c r="K148" s="219"/>
      <c r="L148" s="223"/>
      <c r="M148" s="224"/>
      <c r="N148" s="225"/>
      <c r="O148" s="225"/>
      <c r="P148" s="225"/>
      <c r="Q148" s="225"/>
      <c r="R148" s="225"/>
      <c r="S148" s="225"/>
      <c r="T148" s="226"/>
      <c r="U148" s="10"/>
      <c r="V148" s="10"/>
      <c r="W148" s="10"/>
      <c r="X148" s="10"/>
      <c r="Y148" s="10"/>
      <c r="Z148" s="10"/>
      <c r="AA148" s="10"/>
      <c r="AB148" s="10"/>
      <c r="AC148" s="10"/>
      <c r="AD148" s="10"/>
      <c r="AE148" s="10"/>
      <c r="AT148" s="227" t="s">
        <v>199</v>
      </c>
      <c r="AU148" s="227" t="s">
        <v>85</v>
      </c>
      <c r="AV148" s="10" t="s">
        <v>83</v>
      </c>
      <c r="AW148" s="10" t="s">
        <v>32</v>
      </c>
      <c r="AX148" s="10" t="s">
        <v>76</v>
      </c>
      <c r="AY148" s="227" t="s">
        <v>195</v>
      </c>
    </row>
    <row r="149" s="10" customFormat="1">
      <c r="A149" s="10"/>
      <c r="B149" s="218"/>
      <c r="C149" s="219"/>
      <c r="D149" s="213" t="s">
        <v>199</v>
      </c>
      <c r="E149" s="220" t="s">
        <v>1</v>
      </c>
      <c r="F149" s="221" t="s">
        <v>5253</v>
      </c>
      <c r="G149" s="219"/>
      <c r="H149" s="220" t="s">
        <v>1</v>
      </c>
      <c r="I149" s="222"/>
      <c r="J149" s="219"/>
      <c r="K149" s="219"/>
      <c r="L149" s="223"/>
      <c r="M149" s="224"/>
      <c r="N149" s="225"/>
      <c r="O149" s="225"/>
      <c r="P149" s="225"/>
      <c r="Q149" s="225"/>
      <c r="R149" s="225"/>
      <c r="S149" s="225"/>
      <c r="T149" s="226"/>
      <c r="U149" s="10"/>
      <c r="V149" s="10"/>
      <c r="W149" s="10"/>
      <c r="X149" s="10"/>
      <c r="Y149" s="10"/>
      <c r="Z149" s="10"/>
      <c r="AA149" s="10"/>
      <c r="AB149" s="10"/>
      <c r="AC149" s="10"/>
      <c r="AD149" s="10"/>
      <c r="AE149" s="10"/>
      <c r="AT149" s="227" t="s">
        <v>199</v>
      </c>
      <c r="AU149" s="227" t="s">
        <v>85</v>
      </c>
      <c r="AV149" s="10" t="s">
        <v>83</v>
      </c>
      <c r="AW149" s="10" t="s">
        <v>32</v>
      </c>
      <c r="AX149" s="10" t="s">
        <v>76</v>
      </c>
      <c r="AY149" s="227" t="s">
        <v>195</v>
      </c>
    </row>
    <row r="150" s="11" customFormat="1">
      <c r="A150" s="11"/>
      <c r="B150" s="228"/>
      <c r="C150" s="229"/>
      <c r="D150" s="213" t="s">
        <v>199</v>
      </c>
      <c r="E150" s="230" t="s">
        <v>1</v>
      </c>
      <c r="F150" s="231" t="s">
        <v>5256</v>
      </c>
      <c r="G150" s="229"/>
      <c r="H150" s="232">
        <v>28</v>
      </c>
      <c r="I150" s="233"/>
      <c r="J150" s="229"/>
      <c r="K150" s="229"/>
      <c r="L150" s="234"/>
      <c r="M150" s="235"/>
      <c r="N150" s="236"/>
      <c r="O150" s="236"/>
      <c r="P150" s="236"/>
      <c r="Q150" s="236"/>
      <c r="R150" s="236"/>
      <c r="S150" s="236"/>
      <c r="T150" s="237"/>
      <c r="U150" s="11"/>
      <c r="V150" s="11"/>
      <c r="W150" s="11"/>
      <c r="X150" s="11"/>
      <c r="Y150" s="11"/>
      <c r="Z150" s="11"/>
      <c r="AA150" s="11"/>
      <c r="AB150" s="11"/>
      <c r="AC150" s="11"/>
      <c r="AD150" s="11"/>
      <c r="AE150" s="11"/>
      <c r="AT150" s="238" t="s">
        <v>199</v>
      </c>
      <c r="AU150" s="238" t="s">
        <v>85</v>
      </c>
      <c r="AV150" s="11" t="s">
        <v>85</v>
      </c>
      <c r="AW150" s="11" t="s">
        <v>32</v>
      </c>
      <c r="AX150" s="11" t="s">
        <v>76</v>
      </c>
      <c r="AY150" s="238" t="s">
        <v>195</v>
      </c>
    </row>
    <row r="151" s="15" customFormat="1">
      <c r="A151" s="15"/>
      <c r="B151" s="287"/>
      <c r="C151" s="288"/>
      <c r="D151" s="213" t="s">
        <v>199</v>
      </c>
      <c r="E151" s="289" t="s">
        <v>1</v>
      </c>
      <c r="F151" s="290" t="s">
        <v>1422</v>
      </c>
      <c r="G151" s="288"/>
      <c r="H151" s="291">
        <v>28</v>
      </c>
      <c r="I151" s="292"/>
      <c r="J151" s="288"/>
      <c r="K151" s="288"/>
      <c r="L151" s="293"/>
      <c r="M151" s="294"/>
      <c r="N151" s="295"/>
      <c r="O151" s="295"/>
      <c r="P151" s="295"/>
      <c r="Q151" s="295"/>
      <c r="R151" s="295"/>
      <c r="S151" s="295"/>
      <c r="T151" s="296"/>
      <c r="U151" s="15"/>
      <c r="V151" s="15"/>
      <c r="W151" s="15"/>
      <c r="X151" s="15"/>
      <c r="Y151" s="15"/>
      <c r="Z151" s="15"/>
      <c r="AA151" s="15"/>
      <c r="AB151" s="15"/>
      <c r="AC151" s="15"/>
      <c r="AD151" s="15"/>
      <c r="AE151" s="15"/>
      <c r="AT151" s="297" t="s">
        <v>199</v>
      </c>
      <c r="AU151" s="297" t="s">
        <v>85</v>
      </c>
      <c r="AV151" s="15" t="s">
        <v>234</v>
      </c>
      <c r="AW151" s="15" t="s">
        <v>32</v>
      </c>
      <c r="AX151" s="15" t="s">
        <v>83</v>
      </c>
      <c r="AY151" s="297" t="s">
        <v>195</v>
      </c>
    </row>
    <row r="152" s="2" customFormat="1" ht="16.5" customHeight="1">
      <c r="A152" s="39"/>
      <c r="B152" s="40"/>
      <c r="C152" s="200" t="s">
        <v>239</v>
      </c>
      <c r="D152" s="200" t="s">
        <v>191</v>
      </c>
      <c r="E152" s="201" t="s">
        <v>1458</v>
      </c>
      <c r="F152" s="202" t="s">
        <v>1459</v>
      </c>
      <c r="G152" s="203" t="s">
        <v>513</v>
      </c>
      <c r="H152" s="204">
        <v>40</v>
      </c>
      <c r="I152" s="205"/>
      <c r="J152" s="206">
        <f>ROUND(I152*H152,2)</f>
        <v>0</v>
      </c>
      <c r="K152" s="202" t="s">
        <v>1412</v>
      </c>
      <c r="L152" s="45"/>
      <c r="M152" s="207" t="s">
        <v>1</v>
      </c>
      <c r="N152" s="208" t="s">
        <v>41</v>
      </c>
      <c r="O152" s="92"/>
      <c r="P152" s="209">
        <f>O152*H152</f>
        <v>0</v>
      </c>
      <c r="Q152" s="209">
        <v>0.036900000000000002</v>
      </c>
      <c r="R152" s="209">
        <f>Q152*H152</f>
        <v>1.476</v>
      </c>
      <c r="S152" s="209">
        <v>0</v>
      </c>
      <c r="T152" s="210">
        <f>S152*H152</f>
        <v>0</v>
      </c>
      <c r="U152" s="39"/>
      <c r="V152" s="39"/>
      <c r="W152" s="39"/>
      <c r="X152" s="39"/>
      <c r="Y152" s="39"/>
      <c r="Z152" s="39"/>
      <c r="AA152" s="39"/>
      <c r="AB152" s="39"/>
      <c r="AC152" s="39"/>
      <c r="AD152" s="39"/>
      <c r="AE152" s="39"/>
      <c r="AR152" s="211" t="s">
        <v>234</v>
      </c>
      <c r="AT152" s="211" t="s">
        <v>191</v>
      </c>
      <c r="AU152" s="211" t="s">
        <v>85</v>
      </c>
      <c r="AY152" s="18" t="s">
        <v>195</v>
      </c>
      <c r="BE152" s="212">
        <f>IF(N152="základní",J152,0)</f>
        <v>0</v>
      </c>
      <c r="BF152" s="212">
        <f>IF(N152="snížená",J152,0)</f>
        <v>0</v>
      </c>
      <c r="BG152" s="212">
        <f>IF(N152="zákl. přenesená",J152,0)</f>
        <v>0</v>
      </c>
      <c r="BH152" s="212">
        <f>IF(N152="sníž. přenesená",J152,0)</f>
        <v>0</v>
      </c>
      <c r="BI152" s="212">
        <f>IF(N152="nulová",J152,0)</f>
        <v>0</v>
      </c>
      <c r="BJ152" s="18" t="s">
        <v>83</v>
      </c>
      <c r="BK152" s="212">
        <f>ROUND(I152*H152,2)</f>
        <v>0</v>
      </c>
      <c r="BL152" s="18" t="s">
        <v>234</v>
      </c>
      <c r="BM152" s="211" t="s">
        <v>5257</v>
      </c>
    </row>
    <row r="153" s="10" customFormat="1">
      <c r="A153" s="10"/>
      <c r="B153" s="218"/>
      <c r="C153" s="219"/>
      <c r="D153" s="213" t="s">
        <v>199</v>
      </c>
      <c r="E153" s="220" t="s">
        <v>1</v>
      </c>
      <c r="F153" s="221" t="s">
        <v>5258</v>
      </c>
      <c r="G153" s="219"/>
      <c r="H153" s="220" t="s">
        <v>1</v>
      </c>
      <c r="I153" s="222"/>
      <c r="J153" s="219"/>
      <c r="K153" s="219"/>
      <c r="L153" s="223"/>
      <c r="M153" s="224"/>
      <c r="N153" s="225"/>
      <c r="O153" s="225"/>
      <c r="P153" s="225"/>
      <c r="Q153" s="225"/>
      <c r="R153" s="225"/>
      <c r="S153" s="225"/>
      <c r="T153" s="226"/>
      <c r="U153" s="10"/>
      <c r="V153" s="10"/>
      <c r="W153" s="10"/>
      <c r="X153" s="10"/>
      <c r="Y153" s="10"/>
      <c r="Z153" s="10"/>
      <c r="AA153" s="10"/>
      <c r="AB153" s="10"/>
      <c r="AC153" s="10"/>
      <c r="AD153" s="10"/>
      <c r="AE153" s="10"/>
      <c r="AT153" s="227" t="s">
        <v>199</v>
      </c>
      <c r="AU153" s="227" t="s">
        <v>85</v>
      </c>
      <c r="AV153" s="10" t="s">
        <v>83</v>
      </c>
      <c r="AW153" s="10" t="s">
        <v>32</v>
      </c>
      <c r="AX153" s="10" t="s">
        <v>76</v>
      </c>
      <c r="AY153" s="227" t="s">
        <v>195</v>
      </c>
    </row>
    <row r="154" s="11" customFormat="1">
      <c r="A154" s="11"/>
      <c r="B154" s="228"/>
      <c r="C154" s="229"/>
      <c r="D154" s="213" t="s">
        <v>199</v>
      </c>
      <c r="E154" s="230" t="s">
        <v>1</v>
      </c>
      <c r="F154" s="231" t="s">
        <v>5259</v>
      </c>
      <c r="G154" s="229"/>
      <c r="H154" s="232">
        <v>26</v>
      </c>
      <c r="I154" s="233"/>
      <c r="J154" s="229"/>
      <c r="K154" s="229"/>
      <c r="L154" s="234"/>
      <c r="M154" s="235"/>
      <c r="N154" s="236"/>
      <c r="O154" s="236"/>
      <c r="P154" s="236"/>
      <c r="Q154" s="236"/>
      <c r="R154" s="236"/>
      <c r="S154" s="236"/>
      <c r="T154" s="237"/>
      <c r="U154" s="11"/>
      <c r="V154" s="11"/>
      <c r="W154" s="11"/>
      <c r="X154" s="11"/>
      <c r="Y154" s="11"/>
      <c r="Z154" s="11"/>
      <c r="AA154" s="11"/>
      <c r="AB154" s="11"/>
      <c r="AC154" s="11"/>
      <c r="AD154" s="11"/>
      <c r="AE154" s="11"/>
      <c r="AT154" s="238" t="s">
        <v>199</v>
      </c>
      <c r="AU154" s="238" t="s">
        <v>85</v>
      </c>
      <c r="AV154" s="11" t="s">
        <v>85</v>
      </c>
      <c r="AW154" s="11" t="s">
        <v>32</v>
      </c>
      <c r="AX154" s="11" t="s">
        <v>76</v>
      </c>
      <c r="AY154" s="238" t="s">
        <v>195</v>
      </c>
    </row>
    <row r="155" s="11" customFormat="1">
      <c r="A155" s="11"/>
      <c r="B155" s="228"/>
      <c r="C155" s="229"/>
      <c r="D155" s="213" t="s">
        <v>199</v>
      </c>
      <c r="E155" s="230" t="s">
        <v>1</v>
      </c>
      <c r="F155" s="231" t="s">
        <v>5260</v>
      </c>
      <c r="G155" s="229"/>
      <c r="H155" s="232">
        <v>1</v>
      </c>
      <c r="I155" s="233"/>
      <c r="J155" s="229"/>
      <c r="K155" s="229"/>
      <c r="L155" s="234"/>
      <c r="M155" s="235"/>
      <c r="N155" s="236"/>
      <c r="O155" s="236"/>
      <c r="P155" s="236"/>
      <c r="Q155" s="236"/>
      <c r="R155" s="236"/>
      <c r="S155" s="236"/>
      <c r="T155" s="237"/>
      <c r="U155" s="11"/>
      <c r="V155" s="11"/>
      <c r="W155" s="11"/>
      <c r="X155" s="11"/>
      <c r="Y155" s="11"/>
      <c r="Z155" s="11"/>
      <c r="AA155" s="11"/>
      <c r="AB155" s="11"/>
      <c r="AC155" s="11"/>
      <c r="AD155" s="11"/>
      <c r="AE155" s="11"/>
      <c r="AT155" s="238" t="s">
        <v>199</v>
      </c>
      <c r="AU155" s="238" t="s">
        <v>85</v>
      </c>
      <c r="AV155" s="11" t="s">
        <v>85</v>
      </c>
      <c r="AW155" s="11" t="s">
        <v>32</v>
      </c>
      <c r="AX155" s="11" t="s">
        <v>76</v>
      </c>
      <c r="AY155" s="238" t="s">
        <v>195</v>
      </c>
    </row>
    <row r="156" s="11" customFormat="1">
      <c r="A156" s="11"/>
      <c r="B156" s="228"/>
      <c r="C156" s="229"/>
      <c r="D156" s="213" t="s">
        <v>199</v>
      </c>
      <c r="E156" s="230" t="s">
        <v>1</v>
      </c>
      <c r="F156" s="231" t="s">
        <v>5261</v>
      </c>
      <c r="G156" s="229"/>
      <c r="H156" s="232">
        <v>3</v>
      </c>
      <c r="I156" s="233"/>
      <c r="J156" s="229"/>
      <c r="K156" s="229"/>
      <c r="L156" s="234"/>
      <c r="M156" s="235"/>
      <c r="N156" s="236"/>
      <c r="O156" s="236"/>
      <c r="P156" s="236"/>
      <c r="Q156" s="236"/>
      <c r="R156" s="236"/>
      <c r="S156" s="236"/>
      <c r="T156" s="237"/>
      <c r="U156" s="11"/>
      <c r="V156" s="11"/>
      <c r="W156" s="11"/>
      <c r="X156" s="11"/>
      <c r="Y156" s="11"/>
      <c r="Z156" s="11"/>
      <c r="AA156" s="11"/>
      <c r="AB156" s="11"/>
      <c r="AC156" s="11"/>
      <c r="AD156" s="11"/>
      <c r="AE156" s="11"/>
      <c r="AT156" s="238" t="s">
        <v>199</v>
      </c>
      <c r="AU156" s="238" t="s">
        <v>85</v>
      </c>
      <c r="AV156" s="11" t="s">
        <v>85</v>
      </c>
      <c r="AW156" s="11" t="s">
        <v>32</v>
      </c>
      <c r="AX156" s="11" t="s">
        <v>76</v>
      </c>
      <c r="AY156" s="238" t="s">
        <v>195</v>
      </c>
    </row>
    <row r="157" s="11" customFormat="1">
      <c r="A157" s="11"/>
      <c r="B157" s="228"/>
      <c r="C157" s="229"/>
      <c r="D157" s="213" t="s">
        <v>199</v>
      </c>
      <c r="E157" s="230" t="s">
        <v>1</v>
      </c>
      <c r="F157" s="231" t="s">
        <v>5262</v>
      </c>
      <c r="G157" s="229"/>
      <c r="H157" s="232">
        <v>2</v>
      </c>
      <c r="I157" s="233"/>
      <c r="J157" s="229"/>
      <c r="K157" s="229"/>
      <c r="L157" s="234"/>
      <c r="M157" s="235"/>
      <c r="N157" s="236"/>
      <c r="O157" s="236"/>
      <c r="P157" s="236"/>
      <c r="Q157" s="236"/>
      <c r="R157" s="236"/>
      <c r="S157" s="236"/>
      <c r="T157" s="237"/>
      <c r="U157" s="11"/>
      <c r="V157" s="11"/>
      <c r="W157" s="11"/>
      <c r="X157" s="11"/>
      <c r="Y157" s="11"/>
      <c r="Z157" s="11"/>
      <c r="AA157" s="11"/>
      <c r="AB157" s="11"/>
      <c r="AC157" s="11"/>
      <c r="AD157" s="11"/>
      <c r="AE157" s="11"/>
      <c r="AT157" s="238" t="s">
        <v>199</v>
      </c>
      <c r="AU157" s="238" t="s">
        <v>85</v>
      </c>
      <c r="AV157" s="11" t="s">
        <v>85</v>
      </c>
      <c r="AW157" s="11" t="s">
        <v>32</v>
      </c>
      <c r="AX157" s="11" t="s">
        <v>76</v>
      </c>
      <c r="AY157" s="238" t="s">
        <v>195</v>
      </c>
    </row>
    <row r="158" s="11" customFormat="1">
      <c r="A158" s="11"/>
      <c r="B158" s="228"/>
      <c r="C158" s="229"/>
      <c r="D158" s="213" t="s">
        <v>199</v>
      </c>
      <c r="E158" s="230" t="s">
        <v>1</v>
      </c>
      <c r="F158" s="231" t="s">
        <v>5263</v>
      </c>
      <c r="G158" s="229"/>
      <c r="H158" s="232">
        <v>1</v>
      </c>
      <c r="I158" s="233"/>
      <c r="J158" s="229"/>
      <c r="K158" s="229"/>
      <c r="L158" s="234"/>
      <c r="M158" s="235"/>
      <c r="N158" s="236"/>
      <c r="O158" s="236"/>
      <c r="P158" s="236"/>
      <c r="Q158" s="236"/>
      <c r="R158" s="236"/>
      <c r="S158" s="236"/>
      <c r="T158" s="237"/>
      <c r="U158" s="11"/>
      <c r="V158" s="11"/>
      <c r="W158" s="11"/>
      <c r="X158" s="11"/>
      <c r="Y158" s="11"/>
      <c r="Z158" s="11"/>
      <c r="AA158" s="11"/>
      <c r="AB158" s="11"/>
      <c r="AC158" s="11"/>
      <c r="AD158" s="11"/>
      <c r="AE158" s="11"/>
      <c r="AT158" s="238" t="s">
        <v>199</v>
      </c>
      <c r="AU158" s="238" t="s">
        <v>85</v>
      </c>
      <c r="AV158" s="11" t="s">
        <v>85</v>
      </c>
      <c r="AW158" s="11" t="s">
        <v>32</v>
      </c>
      <c r="AX158" s="11" t="s">
        <v>76</v>
      </c>
      <c r="AY158" s="238" t="s">
        <v>195</v>
      </c>
    </row>
    <row r="159" s="11" customFormat="1">
      <c r="A159" s="11"/>
      <c r="B159" s="228"/>
      <c r="C159" s="229"/>
      <c r="D159" s="213" t="s">
        <v>199</v>
      </c>
      <c r="E159" s="230" t="s">
        <v>1</v>
      </c>
      <c r="F159" s="231" t="s">
        <v>5264</v>
      </c>
      <c r="G159" s="229"/>
      <c r="H159" s="232">
        <v>2</v>
      </c>
      <c r="I159" s="233"/>
      <c r="J159" s="229"/>
      <c r="K159" s="229"/>
      <c r="L159" s="234"/>
      <c r="M159" s="235"/>
      <c r="N159" s="236"/>
      <c r="O159" s="236"/>
      <c r="P159" s="236"/>
      <c r="Q159" s="236"/>
      <c r="R159" s="236"/>
      <c r="S159" s="236"/>
      <c r="T159" s="237"/>
      <c r="U159" s="11"/>
      <c r="V159" s="11"/>
      <c r="W159" s="11"/>
      <c r="X159" s="11"/>
      <c r="Y159" s="11"/>
      <c r="Z159" s="11"/>
      <c r="AA159" s="11"/>
      <c r="AB159" s="11"/>
      <c r="AC159" s="11"/>
      <c r="AD159" s="11"/>
      <c r="AE159" s="11"/>
      <c r="AT159" s="238" t="s">
        <v>199</v>
      </c>
      <c r="AU159" s="238" t="s">
        <v>85</v>
      </c>
      <c r="AV159" s="11" t="s">
        <v>85</v>
      </c>
      <c r="AW159" s="11" t="s">
        <v>32</v>
      </c>
      <c r="AX159" s="11" t="s">
        <v>76</v>
      </c>
      <c r="AY159" s="238" t="s">
        <v>195</v>
      </c>
    </row>
    <row r="160" s="11" customFormat="1">
      <c r="A160" s="11"/>
      <c r="B160" s="228"/>
      <c r="C160" s="229"/>
      <c r="D160" s="213" t="s">
        <v>199</v>
      </c>
      <c r="E160" s="230" t="s">
        <v>1</v>
      </c>
      <c r="F160" s="231" t="s">
        <v>5265</v>
      </c>
      <c r="G160" s="229"/>
      <c r="H160" s="232">
        <v>2</v>
      </c>
      <c r="I160" s="233"/>
      <c r="J160" s="229"/>
      <c r="K160" s="229"/>
      <c r="L160" s="234"/>
      <c r="M160" s="235"/>
      <c r="N160" s="236"/>
      <c r="O160" s="236"/>
      <c r="P160" s="236"/>
      <c r="Q160" s="236"/>
      <c r="R160" s="236"/>
      <c r="S160" s="236"/>
      <c r="T160" s="237"/>
      <c r="U160" s="11"/>
      <c r="V160" s="11"/>
      <c r="W160" s="11"/>
      <c r="X160" s="11"/>
      <c r="Y160" s="11"/>
      <c r="Z160" s="11"/>
      <c r="AA160" s="11"/>
      <c r="AB160" s="11"/>
      <c r="AC160" s="11"/>
      <c r="AD160" s="11"/>
      <c r="AE160" s="11"/>
      <c r="AT160" s="238" t="s">
        <v>199</v>
      </c>
      <c r="AU160" s="238" t="s">
        <v>85</v>
      </c>
      <c r="AV160" s="11" t="s">
        <v>85</v>
      </c>
      <c r="AW160" s="11" t="s">
        <v>32</v>
      </c>
      <c r="AX160" s="11" t="s">
        <v>76</v>
      </c>
      <c r="AY160" s="238" t="s">
        <v>195</v>
      </c>
    </row>
    <row r="161" s="11" customFormat="1">
      <c r="A161" s="11"/>
      <c r="B161" s="228"/>
      <c r="C161" s="229"/>
      <c r="D161" s="213" t="s">
        <v>199</v>
      </c>
      <c r="E161" s="230" t="s">
        <v>1</v>
      </c>
      <c r="F161" s="231" t="s">
        <v>5266</v>
      </c>
      <c r="G161" s="229"/>
      <c r="H161" s="232">
        <v>3</v>
      </c>
      <c r="I161" s="233"/>
      <c r="J161" s="229"/>
      <c r="K161" s="229"/>
      <c r="L161" s="234"/>
      <c r="M161" s="235"/>
      <c r="N161" s="236"/>
      <c r="O161" s="236"/>
      <c r="P161" s="236"/>
      <c r="Q161" s="236"/>
      <c r="R161" s="236"/>
      <c r="S161" s="236"/>
      <c r="T161" s="237"/>
      <c r="U161" s="11"/>
      <c r="V161" s="11"/>
      <c r="W161" s="11"/>
      <c r="X161" s="11"/>
      <c r="Y161" s="11"/>
      <c r="Z161" s="11"/>
      <c r="AA161" s="11"/>
      <c r="AB161" s="11"/>
      <c r="AC161" s="11"/>
      <c r="AD161" s="11"/>
      <c r="AE161" s="11"/>
      <c r="AT161" s="238" t="s">
        <v>199</v>
      </c>
      <c r="AU161" s="238" t="s">
        <v>85</v>
      </c>
      <c r="AV161" s="11" t="s">
        <v>85</v>
      </c>
      <c r="AW161" s="11" t="s">
        <v>32</v>
      </c>
      <c r="AX161" s="11" t="s">
        <v>76</v>
      </c>
      <c r="AY161" s="238" t="s">
        <v>195</v>
      </c>
    </row>
    <row r="162" s="15" customFormat="1">
      <c r="A162" s="15"/>
      <c r="B162" s="287"/>
      <c r="C162" s="288"/>
      <c r="D162" s="213" t="s">
        <v>199</v>
      </c>
      <c r="E162" s="289" t="s">
        <v>1</v>
      </c>
      <c r="F162" s="290" t="s">
        <v>1422</v>
      </c>
      <c r="G162" s="288"/>
      <c r="H162" s="291">
        <v>40</v>
      </c>
      <c r="I162" s="292"/>
      <c r="J162" s="288"/>
      <c r="K162" s="288"/>
      <c r="L162" s="293"/>
      <c r="M162" s="294"/>
      <c r="N162" s="295"/>
      <c r="O162" s="295"/>
      <c r="P162" s="295"/>
      <c r="Q162" s="295"/>
      <c r="R162" s="295"/>
      <c r="S162" s="295"/>
      <c r="T162" s="296"/>
      <c r="U162" s="15"/>
      <c r="V162" s="15"/>
      <c r="W162" s="15"/>
      <c r="X162" s="15"/>
      <c r="Y162" s="15"/>
      <c r="Z162" s="15"/>
      <c r="AA162" s="15"/>
      <c r="AB162" s="15"/>
      <c r="AC162" s="15"/>
      <c r="AD162" s="15"/>
      <c r="AE162" s="15"/>
      <c r="AT162" s="297" t="s">
        <v>199</v>
      </c>
      <c r="AU162" s="297" t="s">
        <v>85</v>
      </c>
      <c r="AV162" s="15" t="s">
        <v>234</v>
      </c>
      <c r="AW162" s="15" t="s">
        <v>32</v>
      </c>
      <c r="AX162" s="15" t="s">
        <v>83</v>
      </c>
      <c r="AY162" s="297" t="s">
        <v>195</v>
      </c>
    </row>
    <row r="163" s="2" customFormat="1" ht="24.15" customHeight="1">
      <c r="A163" s="39"/>
      <c r="B163" s="40"/>
      <c r="C163" s="200" t="s">
        <v>244</v>
      </c>
      <c r="D163" s="200" t="s">
        <v>191</v>
      </c>
      <c r="E163" s="201" t="s">
        <v>1473</v>
      </c>
      <c r="F163" s="202" t="s">
        <v>1474</v>
      </c>
      <c r="G163" s="203" t="s">
        <v>513</v>
      </c>
      <c r="H163" s="204">
        <v>70</v>
      </c>
      <c r="I163" s="205"/>
      <c r="J163" s="206">
        <f>ROUND(I163*H163,2)</f>
        <v>0</v>
      </c>
      <c r="K163" s="202" t="s">
        <v>1412</v>
      </c>
      <c r="L163" s="45"/>
      <c r="M163" s="207" t="s">
        <v>1</v>
      </c>
      <c r="N163" s="208" t="s">
        <v>41</v>
      </c>
      <c r="O163" s="92"/>
      <c r="P163" s="209">
        <f>O163*H163</f>
        <v>0</v>
      </c>
      <c r="Q163" s="209">
        <v>0.036900000000000002</v>
      </c>
      <c r="R163" s="209">
        <f>Q163*H163</f>
        <v>2.5830000000000002</v>
      </c>
      <c r="S163" s="209">
        <v>0</v>
      </c>
      <c r="T163" s="210">
        <f>S163*H163</f>
        <v>0</v>
      </c>
      <c r="U163" s="39"/>
      <c r="V163" s="39"/>
      <c r="W163" s="39"/>
      <c r="X163" s="39"/>
      <c r="Y163" s="39"/>
      <c r="Z163" s="39"/>
      <c r="AA163" s="39"/>
      <c r="AB163" s="39"/>
      <c r="AC163" s="39"/>
      <c r="AD163" s="39"/>
      <c r="AE163" s="39"/>
      <c r="AR163" s="211" t="s">
        <v>234</v>
      </c>
      <c r="AT163" s="211" t="s">
        <v>191</v>
      </c>
      <c r="AU163" s="211" t="s">
        <v>85</v>
      </c>
      <c r="AY163" s="18" t="s">
        <v>195</v>
      </c>
      <c r="BE163" s="212">
        <f>IF(N163="základní",J163,0)</f>
        <v>0</v>
      </c>
      <c r="BF163" s="212">
        <f>IF(N163="snížená",J163,0)</f>
        <v>0</v>
      </c>
      <c r="BG163" s="212">
        <f>IF(N163="zákl. přenesená",J163,0)</f>
        <v>0</v>
      </c>
      <c r="BH163" s="212">
        <f>IF(N163="sníž. přenesená",J163,0)</f>
        <v>0</v>
      </c>
      <c r="BI163" s="212">
        <f>IF(N163="nulová",J163,0)</f>
        <v>0</v>
      </c>
      <c r="BJ163" s="18" t="s">
        <v>83</v>
      </c>
      <c r="BK163" s="212">
        <f>ROUND(I163*H163,2)</f>
        <v>0</v>
      </c>
      <c r="BL163" s="18" t="s">
        <v>234</v>
      </c>
      <c r="BM163" s="211" t="s">
        <v>5267</v>
      </c>
    </row>
    <row r="164" s="10" customFormat="1">
      <c r="A164" s="10"/>
      <c r="B164" s="218"/>
      <c r="C164" s="219"/>
      <c r="D164" s="213" t="s">
        <v>199</v>
      </c>
      <c r="E164" s="220" t="s">
        <v>1</v>
      </c>
      <c r="F164" s="221" t="s">
        <v>5268</v>
      </c>
      <c r="G164" s="219"/>
      <c r="H164" s="220" t="s">
        <v>1</v>
      </c>
      <c r="I164" s="222"/>
      <c r="J164" s="219"/>
      <c r="K164" s="219"/>
      <c r="L164" s="223"/>
      <c r="M164" s="224"/>
      <c r="N164" s="225"/>
      <c r="O164" s="225"/>
      <c r="P164" s="225"/>
      <c r="Q164" s="225"/>
      <c r="R164" s="225"/>
      <c r="S164" s="225"/>
      <c r="T164" s="226"/>
      <c r="U164" s="10"/>
      <c r="V164" s="10"/>
      <c r="W164" s="10"/>
      <c r="X164" s="10"/>
      <c r="Y164" s="10"/>
      <c r="Z164" s="10"/>
      <c r="AA164" s="10"/>
      <c r="AB164" s="10"/>
      <c r="AC164" s="10"/>
      <c r="AD164" s="10"/>
      <c r="AE164" s="10"/>
      <c r="AT164" s="227" t="s">
        <v>199</v>
      </c>
      <c r="AU164" s="227" t="s">
        <v>85</v>
      </c>
      <c r="AV164" s="10" t="s">
        <v>83</v>
      </c>
      <c r="AW164" s="10" t="s">
        <v>32</v>
      </c>
      <c r="AX164" s="10" t="s">
        <v>76</v>
      </c>
      <c r="AY164" s="227" t="s">
        <v>195</v>
      </c>
    </row>
    <row r="165" s="11" customFormat="1">
      <c r="A165" s="11"/>
      <c r="B165" s="228"/>
      <c r="C165" s="229"/>
      <c r="D165" s="213" t="s">
        <v>199</v>
      </c>
      <c r="E165" s="230" t="s">
        <v>1</v>
      </c>
      <c r="F165" s="231" t="s">
        <v>5269</v>
      </c>
      <c r="G165" s="229"/>
      <c r="H165" s="232">
        <v>22</v>
      </c>
      <c r="I165" s="233"/>
      <c r="J165" s="229"/>
      <c r="K165" s="229"/>
      <c r="L165" s="234"/>
      <c r="M165" s="235"/>
      <c r="N165" s="236"/>
      <c r="O165" s="236"/>
      <c r="P165" s="236"/>
      <c r="Q165" s="236"/>
      <c r="R165" s="236"/>
      <c r="S165" s="236"/>
      <c r="T165" s="237"/>
      <c r="U165" s="11"/>
      <c r="V165" s="11"/>
      <c r="W165" s="11"/>
      <c r="X165" s="11"/>
      <c r="Y165" s="11"/>
      <c r="Z165" s="11"/>
      <c r="AA165" s="11"/>
      <c r="AB165" s="11"/>
      <c r="AC165" s="11"/>
      <c r="AD165" s="11"/>
      <c r="AE165" s="11"/>
      <c r="AT165" s="238" t="s">
        <v>199</v>
      </c>
      <c r="AU165" s="238" t="s">
        <v>85</v>
      </c>
      <c r="AV165" s="11" t="s">
        <v>85</v>
      </c>
      <c r="AW165" s="11" t="s">
        <v>32</v>
      </c>
      <c r="AX165" s="11" t="s">
        <v>76</v>
      </c>
      <c r="AY165" s="238" t="s">
        <v>195</v>
      </c>
    </row>
    <row r="166" s="11" customFormat="1">
      <c r="A166" s="11"/>
      <c r="B166" s="228"/>
      <c r="C166" s="229"/>
      <c r="D166" s="213" t="s">
        <v>199</v>
      </c>
      <c r="E166" s="230" t="s">
        <v>1</v>
      </c>
      <c r="F166" s="231" t="s">
        <v>5270</v>
      </c>
      <c r="G166" s="229"/>
      <c r="H166" s="232">
        <v>1</v>
      </c>
      <c r="I166" s="233"/>
      <c r="J166" s="229"/>
      <c r="K166" s="229"/>
      <c r="L166" s="234"/>
      <c r="M166" s="235"/>
      <c r="N166" s="236"/>
      <c r="O166" s="236"/>
      <c r="P166" s="236"/>
      <c r="Q166" s="236"/>
      <c r="R166" s="236"/>
      <c r="S166" s="236"/>
      <c r="T166" s="237"/>
      <c r="U166" s="11"/>
      <c r="V166" s="11"/>
      <c r="W166" s="11"/>
      <c r="X166" s="11"/>
      <c r="Y166" s="11"/>
      <c r="Z166" s="11"/>
      <c r="AA166" s="11"/>
      <c r="AB166" s="11"/>
      <c r="AC166" s="11"/>
      <c r="AD166" s="11"/>
      <c r="AE166" s="11"/>
      <c r="AT166" s="238" t="s">
        <v>199</v>
      </c>
      <c r="AU166" s="238" t="s">
        <v>85</v>
      </c>
      <c r="AV166" s="11" t="s">
        <v>85</v>
      </c>
      <c r="AW166" s="11" t="s">
        <v>32</v>
      </c>
      <c r="AX166" s="11" t="s">
        <v>76</v>
      </c>
      <c r="AY166" s="238" t="s">
        <v>195</v>
      </c>
    </row>
    <row r="167" s="11" customFormat="1">
      <c r="A167" s="11"/>
      <c r="B167" s="228"/>
      <c r="C167" s="229"/>
      <c r="D167" s="213" t="s">
        <v>199</v>
      </c>
      <c r="E167" s="230" t="s">
        <v>1</v>
      </c>
      <c r="F167" s="231" t="s">
        <v>5271</v>
      </c>
      <c r="G167" s="229"/>
      <c r="H167" s="232">
        <v>3</v>
      </c>
      <c r="I167" s="233"/>
      <c r="J167" s="229"/>
      <c r="K167" s="229"/>
      <c r="L167" s="234"/>
      <c r="M167" s="235"/>
      <c r="N167" s="236"/>
      <c r="O167" s="236"/>
      <c r="P167" s="236"/>
      <c r="Q167" s="236"/>
      <c r="R167" s="236"/>
      <c r="S167" s="236"/>
      <c r="T167" s="237"/>
      <c r="U167" s="11"/>
      <c r="V167" s="11"/>
      <c r="W167" s="11"/>
      <c r="X167" s="11"/>
      <c r="Y167" s="11"/>
      <c r="Z167" s="11"/>
      <c r="AA167" s="11"/>
      <c r="AB167" s="11"/>
      <c r="AC167" s="11"/>
      <c r="AD167" s="11"/>
      <c r="AE167" s="11"/>
      <c r="AT167" s="238" t="s">
        <v>199</v>
      </c>
      <c r="AU167" s="238" t="s">
        <v>85</v>
      </c>
      <c r="AV167" s="11" t="s">
        <v>85</v>
      </c>
      <c r="AW167" s="11" t="s">
        <v>32</v>
      </c>
      <c r="AX167" s="11" t="s">
        <v>76</v>
      </c>
      <c r="AY167" s="238" t="s">
        <v>195</v>
      </c>
    </row>
    <row r="168" s="11" customFormat="1">
      <c r="A168" s="11"/>
      <c r="B168" s="228"/>
      <c r="C168" s="229"/>
      <c r="D168" s="213" t="s">
        <v>199</v>
      </c>
      <c r="E168" s="230" t="s">
        <v>1</v>
      </c>
      <c r="F168" s="231" t="s">
        <v>5272</v>
      </c>
      <c r="G168" s="229"/>
      <c r="H168" s="232">
        <v>1</v>
      </c>
      <c r="I168" s="233"/>
      <c r="J168" s="229"/>
      <c r="K168" s="229"/>
      <c r="L168" s="234"/>
      <c r="M168" s="235"/>
      <c r="N168" s="236"/>
      <c r="O168" s="236"/>
      <c r="P168" s="236"/>
      <c r="Q168" s="236"/>
      <c r="R168" s="236"/>
      <c r="S168" s="236"/>
      <c r="T168" s="237"/>
      <c r="U168" s="11"/>
      <c r="V168" s="11"/>
      <c r="W168" s="11"/>
      <c r="X168" s="11"/>
      <c r="Y168" s="11"/>
      <c r="Z168" s="11"/>
      <c r="AA168" s="11"/>
      <c r="AB168" s="11"/>
      <c r="AC168" s="11"/>
      <c r="AD168" s="11"/>
      <c r="AE168" s="11"/>
      <c r="AT168" s="238" t="s">
        <v>199</v>
      </c>
      <c r="AU168" s="238" t="s">
        <v>85</v>
      </c>
      <c r="AV168" s="11" t="s">
        <v>85</v>
      </c>
      <c r="AW168" s="11" t="s">
        <v>32</v>
      </c>
      <c r="AX168" s="11" t="s">
        <v>76</v>
      </c>
      <c r="AY168" s="238" t="s">
        <v>195</v>
      </c>
    </row>
    <row r="169" s="11" customFormat="1">
      <c r="A169" s="11"/>
      <c r="B169" s="228"/>
      <c r="C169" s="229"/>
      <c r="D169" s="213" t="s">
        <v>199</v>
      </c>
      <c r="E169" s="230" t="s">
        <v>1</v>
      </c>
      <c r="F169" s="231" t="s">
        <v>5273</v>
      </c>
      <c r="G169" s="229"/>
      <c r="H169" s="232">
        <v>4</v>
      </c>
      <c r="I169" s="233"/>
      <c r="J169" s="229"/>
      <c r="K169" s="229"/>
      <c r="L169" s="234"/>
      <c r="M169" s="235"/>
      <c r="N169" s="236"/>
      <c r="O169" s="236"/>
      <c r="P169" s="236"/>
      <c r="Q169" s="236"/>
      <c r="R169" s="236"/>
      <c r="S169" s="236"/>
      <c r="T169" s="237"/>
      <c r="U169" s="11"/>
      <c r="V169" s="11"/>
      <c r="W169" s="11"/>
      <c r="X169" s="11"/>
      <c r="Y169" s="11"/>
      <c r="Z169" s="11"/>
      <c r="AA169" s="11"/>
      <c r="AB169" s="11"/>
      <c r="AC169" s="11"/>
      <c r="AD169" s="11"/>
      <c r="AE169" s="11"/>
      <c r="AT169" s="238" t="s">
        <v>199</v>
      </c>
      <c r="AU169" s="238" t="s">
        <v>85</v>
      </c>
      <c r="AV169" s="11" t="s">
        <v>85</v>
      </c>
      <c r="AW169" s="11" t="s">
        <v>32</v>
      </c>
      <c r="AX169" s="11" t="s">
        <v>76</v>
      </c>
      <c r="AY169" s="238" t="s">
        <v>195</v>
      </c>
    </row>
    <row r="170" s="11" customFormat="1">
      <c r="A170" s="11"/>
      <c r="B170" s="228"/>
      <c r="C170" s="229"/>
      <c r="D170" s="213" t="s">
        <v>199</v>
      </c>
      <c r="E170" s="230" t="s">
        <v>1</v>
      </c>
      <c r="F170" s="231" t="s">
        <v>5274</v>
      </c>
      <c r="G170" s="229"/>
      <c r="H170" s="232">
        <v>5</v>
      </c>
      <c r="I170" s="233"/>
      <c r="J170" s="229"/>
      <c r="K170" s="229"/>
      <c r="L170" s="234"/>
      <c r="M170" s="235"/>
      <c r="N170" s="236"/>
      <c r="O170" s="236"/>
      <c r="P170" s="236"/>
      <c r="Q170" s="236"/>
      <c r="R170" s="236"/>
      <c r="S170" s="236"/>
      <c r="T170" s="237"/>
      <c r="U170" s="11"/>
      <c r="V170" s="11"/>
      <c r="W170" s="11"/>
      <c r="X170" s="11"/>
      <c r="Y170" s="11"/>
      <c r="Z170" s="11"/>
      <c r="AA170" s="11"/>
      <c r="AB170" s="11"/>
      <c r="AC170" s="11"/>
      <c r="AD170" s="11"/>
      <c r="AE170" s="11"/>
      <c r="AT170" s="238" t="s">
        <v>199</v>
      </c>
      <c r="AU170" s="238" t="s">
        <v>85</v>
      </c>
      <c r="AV170" s="11" t="s">
        <v>85</v>
      </c>
      <c r="AW170" s="11" t="s">
        <v>32</v>
      </c>
      <c r="AX170" s="11" t="s">
        <v>76</v>
      </c>
      <c r="AY170" s="238" t="s">
        <v>195</v>
      </c>
    </row>
    <row r="171" s="11" customFormat="1">
      <c r="A171" s="11"/>
      <c r="B171" s="228"/>
      <c r="C171" s="229"/>
      <c r="D171" s="213" t="s">
        <v>199</v>
      </c>
      <c r="E171" s="230" t="s">
        <v>1</v>
      </c>
      <c r="F171" s="231" t="s">
        <v>5275</v>
      </c>
      <c r="G171" s="229"/>
      <c r="H171" s="232">
        <v>1</v>
      </c>
      <c r="I171" s="233"/>
      <c r="J171" s="229"/>
      <c r="K171" s="229"/>
      <c r="L171" s="234"/>
      <c r="M171" s="235"/>
      <c r="N171" s="236"/>
      <c r="O171" s="236"/>
      <c r="P171" s="236"/>
      <c r="Q171" s="236"/>
      <c r="R171" s="236"/>
      <c r="S171" s="236"/>
      <c r="T171" s="237"/>
      <c r="U171" s="11"/>
      <c r="V171" s="11"/>
      <c r="W171" s="11"/>
      <c r="X171" s="11"/>
      <c r="Y171" s="11"/>
      <c r="Z171" s="11"/>
      <c r="AA171" s="11"/>
      <c r="AB171" s="11"/>
      <c r="AC171" s="11"/>
      <c r="AD171" s="11"/>
      <c r="AE171" s="11"/>
      <c r="AT171" s="238" t="s">
        <v>199</v>
      </c>
      <c r="AU171" s="238" t="s">
        <v>85</v>
      </c>
      <c r="AV171" s="11" t="s">
        <v>85</v>
      </c>
      <c r="AW171" s="11" t="s">
        <v>32</v>
      </c>
      <c r="AX171" s="11" t="s">
        <v>76</v>
      </c>
      <c r="AY171" s="238" t="s">
        <v>195</v>
      </c>
    </row>
    <row r="172" s="11" customFormat="1">
      <c r="A172" s="11"/>
      <c r="B172" s="228"/>
      <c r="C172" s="229"/>
      <c r="D172" s="213" t="s">
        <v>199</v>
      </c>
      <c r="E172" s="230" t="s">
        <v>1</v>
      </c>
      <c r="F172" s="231" t="s">
        <v>5276</v>
      </c>
      <c r="G172" s="229"/>
      <c r="H172" s="232">
        <v>1</v>
      </c>
      <c r="I172" s="233"/>
      <c r="J172" s="229"/>
      <c r="K172" s="229"/>
      <c r="L172" s="234"/>
      <c r="M172" s="235"/>
      <c r="N172" s="236"/>
      <c r="O172" s="236"/>
      <c r="P172" s="236"/>
      <c r="Q172" s="236"/>
      <c r="R172" s="236"/>
      <c r="S172" s="236"/>
      <c r="T172" s="237"/>
      <c r="U172" s="11"/>
      <c r="V172" s="11"/>
      <c r="W172" s="11"/>
      <c r="X172" s="11"/>
      <c r="Y172" s="11"/>
      <c r="Z172" s="11"/>
      <c r="AA172" s="11"/>
      <c r="AB172" s="11"/>
      <c r="AC172" s="11"/>
      <c r="AD172" s="11"/>
      <c r="AE172" s="11"/>
      <c r="AT172" s="238" t="s">
        <v>199</v>
      </c>
      <c r="AU172" s="238" t="s">
        <v>85</v>
      </c>
      <c r="AV172" s="11" t="s">
        <v>85</v>
      </c>
      <c r="AW172" s="11" t="s">
        <v>32</v>
      </c>
      <c r="AX172" s="11" t="s">
        <v>76</v>
      </c>
      <c r="AY172" s="238" t="s">
        <v>195</v>
      </c>
    </row>
    <row r="173" s="11" customFormat="1">
      <c r="A173" s="11"/>
      <c r="B173" s="228"/>
      <c r="C173" s="229"/>
      <c r="D173" s="213" t="s">
        <v>199</v>
      </c>
      <c r="E173" s="230" t="s">
        <v>1</v>
      </c>
      <c r="F173" s="231" t="s">
        <v>5277</v>
      </c>
      <c r="G173" s="229"/>
      <c r="H173" s="232">
        <v>1</v>
      </c>
      <c r="I173" s="233"/>
      <c r="J173" s="229"/>
      <c r="K173" s="229"/>
      <c r="L173" s="234"/>
      <c r="M173" s="235"/>
      <c r="N173" s="236"/>
      <c r="O173" s="236"/>
      <c r="P173" s="236"/>
      <c r="Q173" s="236"/>
      <c r="R173" s="236"/>
      <c r="S173" s="236"/>
      <c r="T173" s="237"/>
      <c r="U173" s="11"/>
      <c r="V173" s="11"/>
      <c r="W173" s="11"/>
      <c r="X173" s="11"/>
      <c r="Y173" s="11"/>
      <c r="Z173" s="11"/>
      <c r="AA173" s="11"/>
      <c r="AB173" s="11"/>
      <c r="AC173" s="11"/>
      <c r="AD173" s="11"/>
      <c r="AE173" s="11"/>
      <c r="AT173" s="238" t="s">
        <v>199</v>
      </c>
      <c r="AU173" s="238" t="s">
        <v>85</v>
      </c>
      <c r="AV173" s="11" t="s">
        <v>85</v>
      </c>
      <c r="AW173" s="11" t="s">
        <v>32</v>
      </c>
      <c r="AX173" s="11" t="s">
        <v>76</v>
      </c>
      <c r="AY173" s="238" t="s">
        <v>195</v>
      </c>
    </row>
    <row r="174" s="11" customFormat="1">
      <c r="A174" s="11"/>
      <c r="B174" s="228"/>
      <c r="C174" s="229"/>
      <c r="D174" s="213" t="s">
        <v>199</v>
      </c>
      <c r="E174" s="230" t="s">
        <v>1</v>
      </c>
      <c r="F174" s="231" t="s">
        <v>5278</v>
      </c>
      <c r="G174" s="229"/>
      <c r="H174" s="232">
        <v>1</v>
      </c>
      <c r="I174" s="233"/>
      <c r="J174" s="229"/>
      <c r="K174" s="229"/>
      <c r="L174" s="234"/>
      <c r="M174" s="235"/>
      <c r="N174" s="236"/>
      <c r="O174" s="236"/>
      <c r="P174" s="236"/>
      <c r="Q174" s="236"/>
      <c r="R174" s="236"/>
      <c r="S174" s="236"/>
      <c r="T174" s="237"/>
      <c r="U174" s="11"/>
      <c r="V174" s="11"/>
      <c r="W174" s="11"/>
      <c r="X174" s="11"/>
      <c r="Y174" s="11"/>
      <c r="Z174" s="11"/>
      <c r="AA174" s="11"/>
      <c r="AB174" s="11"/>
      <c r="AC174" s="11"/>
      <c r="AD174" s="11"/>
      <c r="AE174" s="11"/>
      <c r="AT174" s="238" t="s">
        <v>199</v>
      </c>
      <c r="AU174" s="238" t="s">
        <v>85</v>
      </c>
      <c r="AV174" s="11" t="s">
        <v>85</v>
      </c>
      <c r="AW174" s="11" t="s">
        <v>32</v>
      </c>
      <c r="AX174" s="11" t="s">
        <v>76</v>
      </c>
      <c r="AY174" s="238" t="s">
        <v>195</v>
      </c>
    </row>
    <row r="175" s="16" customFormat="1">
      <c r="A175" s="16"/>
      <c r="B175" s="298"/>
      <c r="C175" s="299"/>
      <c r="D175" s="213" t="s">
        <v>199</v>
      </c>
      <c r="E175" s="300" t="s">
        <v>1</v>
      </c>
      <c r="F175" s="301" t="s">
        <v>1498</v>
      </c>
      <c r="G175" s="299"/>
      <c r="H175" s="302">
        <v>40</v>
      </c>
      <c r="I175" s="303"/>
      <c r="J175" s="299"/>
      <c r="K175" s="299"/>
      <c r="L175" s="304"/>
      <c r="M175" s="305"/>
      <c r="N175" s="306"/>
      <c r="O175" s="306"/>
      <c r="P175" s="306"/>
      <c r="Q175" s="306"/>
      <c r="R175" s="306"/>
      <c r="S175" s="306"/>
      <c r="T175" s="307"/>
      <c r="U175" s="16"/>
      <c r="V175" s="16"/>
      <c r="W175" s="16"/>
      <c r="X175" s="16"/>
      <c r="Y175" s="16"/>
      <c r="Z175" s="16"/>
      <c r="AA175" s="16"/>
      <c r="AB175" s="16"/>
      <c r="AC175" s="16"/>
      <c r="AD175" s="16"/>
      <c r="AE175" s="16"/>
      <c r="AT175" s="308" t="s">
        <v>199</v>
      </c>
      <c r="AU175" s="308" t="s">
        <v>85</v>
      </c>
      <c r="AV175" s="16" t="s">
        <v>229</v>
      </c>
      <c r="AW175" s="16" t="s">
        <v>32</v>
      </c>
      <c r="AX175" s="16" t="s">
        <v>76</v>
      </c>
      <c r="AY175" s="308" t="s">
        <v>195</v>
      </c>
    </row>
    <row r="176" s="10" customFormat="1">
      <c r="A176" s="10"/>
      <c r="B176" s="218"/>
      <c r="C176" s="219"/>
      <c r="D176" s="213" t="s">
        <v>199</v>
      </c>
      <c r="E176" s="220" t="s">
        <v>1</v>
      </c>
      <c r="F176" s="221" t="s">
        <v>5279</v>
      </c>
      <c r="G176" s="219"/>
      <c r="H176" s="220" t="s">
        <v>1</v>
      </c>
      <c r="I176" s="222"/>
      <c r="J176" s="219"/>
      <c r="K176" s="219"/>
      <c r="L176" s="223"/>
      <c r="M176" s="224"/>
      <c r="N176" s="225"/>
      <c r="O176" s="225"/>
      <c r="P176" s="225"/>
      <c r="Q176" s="225"/>
      <c r="R176" s="225"/>
      <c r="S176" s="225"/>
      <c r="T176" s="226"/>
      <c r="U176" s="10"/>
      <c r="V176" s="10"/>
      <c r="W176" s="10"/>
      <c r="X176" s="10"/>
      <c r="Y176" s="10"/>
      <c r="Z176" s="10"/>
      <c r="AA176" s="10"/>
      <c r="AB176" s="10"/>
      <c r="AC176" s="10"/>
      <c r="AD176" s="10"/>
      <c r="AE176" s="10"/>
      <c r="AT176" s="227" t="s">
        <v>199</v>
      </c>
      <c r="AU176" s="227" t="s">
        <v>85</v>
      </c>
      <c r="AV176" s="10" t="s">
        <v>83</v>
      </c>
      <c r="AW176" s="10" t="s">
        <v>32</v>
      </c>
      <c r="AX176" s="10" t="s">
        <v>76</v>
      </c>
      <c r="AY176" s="227" t="s">
        <v>195</v>
      </c>
    </row>
    <row r="177" s="11" customFormat="1">
      <c r="A177" s="11"/>
      <c r="B177" s="228"/>
      <c r="C177" s="229"/>
      <c r="D177" s="213" t="s">
        <v>199</v>
      </c>
      <c r="E177" s="230" t="s">
        <v>1</v>
      </c>
      <c r="F177" s="231" t="s">
        <v>5280</v>
      </c>
      <c r="G177" s="229"/>
      <c r="H177" s="232">
        <v>5</v>
      </c>
      <c r="I177" s="233"/>
      <c r="J177" s="229"/>
      <c r="K177" s="229"/>
      <c r="L177" s="234"/>
      <c r="M177" s="235"/>
      <c r="N177" s="236"/>
      <c r="O177" s="236"/>
      <c r="P177" s="236"/>
      <c r="Q177" s="236"/>
      <c r="R177" s="236"/>
      <c r="S177" s="236"/>
      <c r="T177" s="237"/>
      <c r="U177" s="11"/>
      <c r="V177" s="11"/>
      <c r="W177" s="11"/>
      <c r="X177" s="11"/>
      <c r="Y177" s="11"/>
      <c r="Z177" s="11"/>
      <c r="AA177" s="11"/>
      <c r="AB177" s="11"/>
      <c r="AC177" s="11"/>
      <c r="AD177" s="11"/>
      <c r="AE177" s="11"/>
      <c r="AT177" s="238" t="s">
        <v>199</v>
      </c>
      <c r="AU177" s="238" t="s">
        <v>85</v>
      </c>
      <c r="AV177" s="11" t="s">
        <v>85</v>
      </c>
      <c r="AW177" s="11" t="s">
        <v>32</v>
      </c>
      <c r="AX177" s="11" t="s">
        <v>76</v>
      </c>
      <c r="AY177" s="238" t="s">
        <v>195</v>
      </c>
    </row>
    <row r="178" s="11" customFormat="1">
      <c r="A178" s="11"/>
      <c r="B178" s="228"/>
      <c r="C178" s="229"/>
      <c r="D178" s="213" t="s">
        <v>199</v>
      </c>
      <c r="E178" s="230" t="s">
        <v>1</v>
      </c>
      <c r="F178" s="231" t="s">
        <v>5265</v>
      </c>
      <c r="G178" s="229"/>
      <c r="H178" s="232">
        <v>2</v>
      </c>
      <c r="I178" s="233"/>
      <c r="J178" s="229"/>
      <c r="K178" s="229"/>
      <c r="L178" s="234"/>
      <c r="M178" s="235"/>
      <c r="N178" s="236"/>
      <c r="O178" s="236"/>
      <c r="P178" s="236"/>
      <c r="Q178" s="236"/>
      <c r="R178" s="236"/>
      <c r="S178" s="236"/>
      <c r="T178" s="237"/>
      <c r="U178" s="11"/>
      <c r="V178" s="11"/>
      <c r="W178" s="11"/>
      <c r="X178" s="11"/>
      <c r="Y178" s="11"/>
      <c r="Z178" s="11"/>
      <c r="AA178" s="11"/>
      <c r="AB178" s="11"/>
      <c r="AC178" s="11"/>
      <c r="AD178" s="11"/>
      <c r="AE178" s="11"/>
      <c r="AT178" s="238" t="s">
        <v>199</v>
      </c>
      <c r="AU178" s="238" t="s">
        <v>85</v>
      </c>
      <c r="AV178" s="11" t="s">
        <v>85</v>
      </c>
      <c r="AW178" s="11" t="s">
        <v>32</v>
      </c>
      <c r="AX178" s="11" t="s">
        <v>76</v>
      </c>
      <c r="AY178" s="238" t="s">
        <v>195</v>
      </c>
    </row>
    <row r="179" s="16" customFormat="1">
      <c r="A179" s="16"/>
      <c r="B179" s="298"/>
      <c r="C179" s="299"/>
      <c r="D179" s="213" t="s">
        <v>199</v>
      </c>
      <c r="E179" s="300" t="s">
        <v>1</v>
      </c>
      <c r="F179" s="301" t="s">
        <v>1498</v>
      </c>
      <c r="G179" s="299"/>
      <c r="H179" s="302">
        <v>7</v>
      </c>
      <c r="I179" s="303"/>
      <c r="J179" s="299"/>
      <c r="K179" s="299"/>
      <c r="L179" s="304"/>
      <c r="M179" s="305"/>
      <c r="N179" s="306"/>
      <c r="O179" s="306"/>
      <c r="P179" s="306"/>
      <c r="Q179" s="306"/>
      <c r="R179" s="306"/>
      <c r="S179" s="306"/>
      <c r="T179" s="307"/>
      <c r="U179" s="16"/>
      <c r="V179" s="16"/>
      <c r="W179" s="16"/>
      <c r="X179" s="16"/>
      <c r="Y179" s="16"/>
      <c r="Z179" s="16"/>
      <c r="AA179" s="16"/>
      <c r="AB179" s="16"/>
      <c r="AC179" s="16"/>
      <c r="AD179" s="16"/>
      <c r="AE179" s="16"/>
      <c r="AT179" s="308" t="s">
        <v>199</v>
      </c>
      <c r="AU179" s="308" t="s">
        <v>85</v>
      </c>
      <c r="AV179" s="16" t="s">
        <v>229</v>
      </c>
      <c r="AW179" s="16" t="s">
        <v>32</v>
      </c>
      <c r="AX179" s="16" t="s">
        <v>76</v>
      </c>
      <c r="AY179" s="308" t="s">
        <v>195</v>
      </c>
    </row>
    <row r="180" s="10" customFormat="1">
      <c r="A180" s="10"/>
      <c r="B180" s="218"/>
      <c r="C180" s="219"/>
      <c r="D180" s="213" t="s">
        <v>199</v>
      </c>
      <c r="E180" s="220" t="s">
        <v>1</v>
      </c>
      <c r="F180" s="221" t="s">
        <v>5281</v>
      </c>
      <c r="G180" s="219"/>
      <c r="H180" s="220" t="s">
        <v>1</v>
      </c>
      <c r="I180" s="222"/>
      <c r="J180" s="219"/>
      <c r="K180" s="219"/>
      <c r="L180" s="223"/>
      <c r="M180" s="224"/>
      <c r="N180" s="225"/>
      <c r="O180" s="225"/>
      <c r="P180" s="225"/>
      <c r="Q180" s="225"/>
      <c r="R180" s="225"/>
      <c r="S180" s="225"/>
      <c r="T180" s="226"/>
      <c r="U180" s="10"/>
      <c r="V180" s="10"/>
      <c r="W180" s="10"/>
      <c r="X180" s="10"/>
      <c r="Y180" s="10"/>
      <c r="Z180" s="10"/>
      <c r="AA180" s="10"/>
      <c r="AB180" s="10"/>
      <c r="AC180" s="10"/>
      <c r="AD180" s="10"/>
      <c r="AE180" s="10"/>
      <c r="AT180" s="227" t="s">
        <v>199</v>
      </c>
      <c r="AU180" s="227" t="s">
        <v>85</v>
      </c>
      <c r="AV180" s="10" t="s">
        <v>83</v>
      </c>
      <c r="AW180" s="10" t="s">
        <v>32</v>
      </c>
      <c r="AX180" s="10" t="s">
        <v>76</v>
      </c>
      <c r="AY180" s="227" t="s">
        <v>195</v>
      </c>
    </row>
    <row r="181" s="11" customFormat="1">
      <c r="A181" s="11"/>
      <c r="B181" s="228"/>
      <c r="C181" s="229"/>
      <c r="D181" s="213" t="s">
        <v>199</v>
      </c>
      <c r="E181" s="230" t="s">
        <v>1</v>
      </c>
      <c r="F181" s="231" t="s">
        <v>5282</v>
      </c>
      <c r="G181" s="229"/>
      <c r="H181" s="232">
        <v>18</v>
      </c>
      <c r="I181" s="233"/>
      <c r="J181" s="229"/>
      <c r="K181" s="229"/>
      <c r="L181" s="234"/>
      <c r="M181" s="235"/>
      <c r="N181" s="236"/>
      <c r="O181" s="236"/>
      <c r="P181" s="236"/>
      <c r="Q181" s="236"/>
      <c r="R181" s="236"/>
      <c r="S181" s="236"/>
      <c r="T181" s="237"/>
      <c r="U181" s="11"/>
      <c r="V181" s="11"/>
      <c r="W181" s="11"/>
      <c r="X181" s="11"/>
      <c r="Y181" s="11"/>
      <c r="Z181" s="11"/>
      <c r="AA181" s="11"/>
      <c r="AB181" s="11"/>
      <c r="AC181" s="11"/>
      <c r="AD181" s="11"/>
      <c r="AE181" s="11"/>
      <c r="AT181" s="238" t="s">
        <v>199</v>
      </c>
      <c r="AU181" s="238" t="s">
        <v>85</v>
      </c>
      <c r="AV181" s="11" t="s">
        <v>85</v>
      </c>
      <c r="AW181" s="11" t="s">
        <v>32</v>
      </c>
      <c r="AX181" s="11" t="s">
        <v>76</v>
      </c>
      <c r="AY181" s="238" t="s">
        <v>195</v>
      </c>
    </row>
    <row r="182" s="11" customFormat="1">
      <c r="A182" s="11"/>
      <c r="B182" s="228"/>
      <c r="C182" s="229"/>
      <c r="D182" s="213" t="s">
        <v>199</v>
      </c>
      <c r="E182" s="230" t="s">
        <v>1</v>
      </c>
      <c r="F182" s="231" t="s">
        <v>5272</v>
      </c>
      <c r="G182" s="229"/>
      <c r="H182" s="232">
        <v>1</v>
      </c>
      <c r="I182" s="233"/>
      <c r="J182" s="229"/>
      <c r="K182" s="229"/>
      <c r="L182" s="234"/>
      <c r="M182" s="235"/>
      <c r="N182" s="236"/>
      <c r="O182" s="236"/>
      <c r="P182" s="236"/>
      <c r="Q182" s="236"/>
      <c r="R182" s="236"/>
      <c r="S182" s="236"/>
      <c r="T182" s="237"/>
      <c r="U182" s="11"/>
      <c r="V182" s="11"/>
      <c r="W182" s="11"/>
      <c r="X182" s="11"/>
      <c r="Y182" s="11"/>
      <c r="Z182" s="11"/>
      <c r="AA182" s="11"/>
      <c r="AB182" s="11"/>
      <c r="AC182" s="11"/>
      <c r="AD182" s="11"/>
      <c r="AE182" s="11"/>
      <c r="AT182" s="238" t="s">
        <v>199</v>
      </c>
      <c r="AU182" s="238" t="s">
        <v>85</v>
      </c>
      <c r="AV182" s="11" t="s">
        <v>85</v>
      </c>
      <c r="AW182" s="11" t="s">
        <v>32</v>
      </c>
      <c r="AX182" s="11" t="s">
        <v>76</v>
      </c>
      <c r="AY182" s="238" t="s">
        <v>195</v>
      </c>
    </row>
    <row r="183" s="11" customFormat="1">
      <c r="A183" s="11"/>
      <c r="B183" s="228"/>
      <c r="C183" s="229"/>
      <c r="D183" s="213" t="s">
        <v>199</v>
      </c>
      <c r="E183" s="230" t="s">
        <v>1</v>
      </c>
      <c r="F183" s="231" t="s">
        <v>5283</v>
      </c>
      <c r="G183" s="229"/>
      <c r="H183" s="232">
        <v>1</v>
      </c>
      <c r="I183" s="233"/>
      <c r="J183" s="229"/>
      <c r="K183" s="229"/>
      <c r="L183" s="234"/>
      <c r="M183" s="235"/>
      <c r="N183" s="236"/>
      <c r="O183" s="236"/>
      <c r="P183" s="236"/>
      <c r="Q183" s="236"/>
      <c r="R183" s="236"/>
      <c r="S183" s="236"/>
      <c r="T183" s="237"/>
      <c r="U183" s="11"/>
      <c r="V183" s="11"/>
      <c r="W183" s="11"/>
      <c r="X183" s="11"/>
      <c r="Y183" s="11"/>
      <c r="Z183" s="11"/>
      <c r="AA183" s="11"/>
      <c r="AB183" s="11"/>
      <c r="AC183" s="11"/>
      <c r="AD183" s="11"/>
      <c r="AE183" s="11"/>
      <c r="AT183" s="238" t="s">
        <v>199</v>
      </c>
      <c r="AU183" s="238" t="s">
        <v>85</v>
      </c>
      <c r="AV183" s="11" t="s">
        <v>85</v>
      </c>
      <c r="AW183" s="11" t="s">
        <v>32</v>
      </c>
      <c r="AX183" s="11" t="s">
        <v>76</v>
      </c>
      <c r="AY183" s="238" t="s">
        <v>195</v>
      </c>
    </row>
    <row r="184" s="11" customFormat="1">
      <c r="A184" s="11"/>
      <c r="B184" s="228"/>
      <c r="C184" s="229"/>
      <c r="D184" s="213" t="s">
        <v>199</v>
      </c>
      <c r="E184" s="230" t="s">
        <v>1</v>
      </c>
      <c r="F184" s="231" t="s">
        <v>5284</v>
      </c>
      <c r="G184" s="229"/>
      <c r="H184" s="232">
        <v>1</v>
      </c>
      <c r="I184" s="233"/>
      <c r="J184" s="229"/>
      <c r="K184" s="229"/>
      <c r="L184" s="234"/>
      <c r="M184" s="235"/>
      <c r="N184" s="236"/>
      <c r="O184" s="236"/>
      <c r="P184" s="236"/>
      <c r="Q184" s="236"/>
      <c r="R184" s="236"/>
      <c r="S184" s="236"/>
      <c r="T184" s="237"/>
      <c r="U184" s="11"/>
      <c r="V184" s="11"/>
      <c r="W184" s="11"/>
      <c r="X184" s="11"/>
      <c r="Y184" s="11"/>
      <c r="Z184" s="11"/>
      <c r="AA184" s="11"/>
      <c r="AB184" s="11"/>
      <c r="AC184" s="11"/>
      <c r="AD184" s="11"/>
      <c r="AE184" s="11"/>
      <c r="AT184" s="238" t="s">
        <v>199</v>
      </c>
      <c r="AU184" s="238" t="s">
        <v>85</v>
      </c>
      <c r="AV184" s="11" t="s">
        <v>85</v>
      </c>
      <c r="AW184" s="11" t="s">
        <v>32</v>
      </c>
      <c r="AX184" s="11" t="s">
        <v>76</v>
      </c>
      <c r="AY184" s="238" t="s">
        <v>195</v>
      </c>
    </row>
    <row r="185" s="11" customFormat="1">
      <c r="A185" s="11"/>
      <c r="B185" s="228"/>
      <c r="C185" s="229"/>
      <c r="D185" s="213" t="s">
        <v>199</v>
      </c>
      <c r="E185" s="230" t="s">
        <v>1</v>
      </c>
      <c r="F185" s="231" t="s">
        <v>5278</v>
      </c>
      <c r="G185" s="229"/>
      <c r="H185" s="232">
        <v>1</v>
      </c>
      <c r="I185" s="233"/>
      <c r="J185" s="229"/>
      <c r="K185" s="229"/>
      <c r="L185" s="234"/>
      <c r="M185" s="235"/>
      <c r="N185" s="236"/>
      <c r="O185" s="236"/>
      <c r="P185" s="236"/>
      <c r="Q185" s="236"/>
      <c r="R185" s="236"/>
      <c r="S185" s="236"/>
      <c r="T185" s="237"/>
      <c r="U185" s="11"/>
      <c r="V185" s="11"/>
      <c r="W185" s="11"/>
      <c r="X185" s="11"/>
      <c r="Y185" s="11"/>
      <c r="Z185" s="11"/>
      <c r="AA185" s="11"/>
      <c r="AB185" s="11"/>
      <c r="AC185" s="11"/>
      <c r="AD185" s="11"/>
      <c r="AE185" s="11"/>
      <c r="AT185" s="238" t="s">
        <v>199</v>
      </c>
      <c r="AU185" s="238" t="s">
        <v>85</v>
      </c>
      <c r="AV185" s="11" t="s">
        <v>85</v>
      </c>
      <c r="AW185" s="11" t="s">
        <v>32</v>
      </c>
      <c r="AX185" s="11" t="s">
        <v>76</v>
      </c>
      <c r="AY185" s="238" t="s">
        <v>195</v>
      </c>
    </row>
    <row r="186" s="11" customFormat="1">
      <c r="A186" s="11"/>
      <c r="B186" s="228"/>
      <c r="C186" s="229"/>
      <c r="D186" s="213" t="s">
        <v>199</v>
      </c>
      <c r="E186" s="230" t="s">
        <v>1</v>
      </c>
      <c r="F186" s="231" t="s">
        <v>5285</v>
      </c>
      <c r="G186" s="229"/>
      <c r="H186" s="232">
        <v>1</v>
      </c>
      <c r="I186" s="233"/>
      <c r="J186" s="229"/>
      <c r="K186" s="229"/>
      <c r="L186" s="234"/>
      <c r="M186" s="235"/>
      <c r="N186" s="236"/>
      <c r="O186" s="236"/>
      <c r="P186" s="236"/>
      <c r="Q186" s="236"/>
      <c r="R186" s="236"/>
      <c r="S186" s="236"/>
      <c r="T186" s="237"/>
      <c r="U186" s="11"/>
      <c r="V186" s="11"/>
      <c r="W186" s="11"/>
      <c r="X186" s="11"/>
      <c r="Y186" s="11"/>
      <c r="Z186" s="11"/>
      <c r="AA186" s="11"/>
      <c r="AB186" s="11"/>
      <c r="AC186" s="11"/>
      <c r="AD186" s="11"/>
      <c r="AE186" s="11"/>
      <c r="AT186" s="238" t="s">
        <v>199</v>
      </c>
      <c r="AU186" s="238" t="s">
        <v>85</v>
      </c>
      <c r="AV186" s="11" t="s">
        <v>85</v>
      </c>
      <c r="AW186" s="11" t="s">
        <v>32</v>
      </c>
      <c r="AX186" s="11" t="s">
        <v>76</v>
      </c>
      <c r="AY186" s="238" t="s">
        <v>195</v>
      </c>
    </row>
    <row r="187" s="16" customFormat="1">
      <c r="A187" s="16"/>
      <c r="B187" s="298"/>
      <c r="C187" s="299"/>
      <c r="D187" s="213" t="s">
        <v>199</v>
      </c>
      <c r="E187" s="300" t="s">
        <v>1</v>
      </c>
      <c r="F187" s="301" t="s">
        <v>1498</v>
      </c>
      <c r="G187" s="299"/>
      <c r="H187" s="302">
        <v>23</v>
      </c>
      <c r="I187" s="303"/>
      <c r="J187" s="299"/>
      <c r="K187" s="299"/>
      <c r="L187" s="304"/>
      <c r="M187" s="305"/>
      <c r="N187" s="306"/>
      <c r="O187" s="306"/>
      <c r="P187" s="306"/>
      <c r="Q187" s="306"/>
      <c r="R187" s="306"/>
      <c r="S187" s="306"/>
      <c r="T187" s="307"/>
      <c r="U187" s="16"/>
      <c r="V187" s="16"/>
      <c r="W187" s="16"/>
      <c r="X187" s="16"/>
      <c r="Y187" s="16"/>
      <c r="Z187" s="16"/>
      <c r="AA187" s="16"/>
      <c r="AB187" s="16"/>
      <c r="AC187" s="16"/>
      <c r="AD187" s="16"/>
      <c r="AE187" s="16"/>
      <c r="AT187" s="308" t="s">
        <v>199</v>
      </c>
      <c r="AU187" s="308" t="s">
        <v>85</v>
      </c>
      <c r="AV187" s="16" t="s">
        <v>229</v>
      </c>
      <c r="AW187" s="16" t="s">
        <v>32</v>
      </c>
      <c r="AX187" s="16" t="s">
        <v>76</v>
      </c>
      <c r="AY187" s="308" t="s">
        <v>195</v>
      </c>
    </row>
    <row r="188" s="11" customFormat="1">
      <c r="A188" s="11"/>
      <c r="B188" s="228"/>
      <c r="C188" s="229"/>
      <c r="D188" s="213" t="s">
        <v>199</v>
      </c>
      <c r="E188" s="230" t="s">
        <v>1</v>
      </c>
      <c r="F188" s="231" t="s">
        <v>5286</v>
      </c>
      <c r="G188" s="229"/>
      <c r="H188" s="232">
        <v>70</v>
      </c>
      <c r="I188" s="233"/>
      <c r="J188" s="229"/>
      <c r="K188" s="229"/>
      <c r="L188" s="234"/>
      <c r="M188" s="235"/>
      <c r="N188" s="236"/>
      <c r="O188" s="236"/>
      <c r="P188" s="236"/>
      <c r="Q188" s="236"/>
      <c r="R188" s="236"/>
      <c r="S188" s="236"/>
      <c r="T188" s="237"/>
      <c r="U188" s="11"/>
      <c r="V188" s="11"/>
      <c r="W188" s="11"/>
      <c r="X188" s="11"/>
      <c r="Y188" s="11"/>
      <c r="Z188" s="11"/>
      <c r="AA188" s="11"/>
      <c r="AB188" s="11"/>
      <c r="AC188" s="11"/>
      <c r="AD188" s="11"/>
      <c r="AE188" s="11"/>
      <c r="AT188" s="238" t="s">
        <v>199</v>
      </c>
      <c r="AU188" s="238" t="s">
        <v>85</v>
      </c>
      <c r="AV188" s="11" t="s">
        <v>85</v>
      </c>
      <c r="AW188" s="11" t="s">
        <v>32</v>
      </c>
      <c r="AX188" s="11" t="s">
        <v>83</v>
      </c>
      <c r="AY188" s="238" t="s">
        <v>195</v>
      </c>
    </row>
    <row r="189" s="2" customFormat="1" ht="24.15" customHeight="1">
      <c r="A189" s="39"/>
      <c r="B189" s="40"/>
      <c r="C189" s="200" t="s">
        <v>248</v>
      </c>
      <c r="D189" s="200" t="s">
        <v>191</v>
      </c>
      <c r="E189" s="201" t="s">
        <v>1483</v>
      </c>
      <c r="F189" s="202" t="s">
        <v>1484</v>
      </c>
      <c r="G189" s="203" t="s">
        <v>1411</v>
      </c>
      <c r="H189" s="204">
        <v>757.20000000000005</v>
      </c>
      <c r="I189" s="205"/>
      <c r="J189" s="206">
        <f>ROUND(I189*H189,2)</f>
        <v>0</v>
      </c>
      <c r="K189" s="202" t="s">
        <v>1412</v>
      </c>
      <c r="L189" s="45"/>
      <c r="M189" s="207" t="s">
        <v>1</v>
      </c>
      <c r="N189" s="208" t="s">
        <v>41</v>
      </c>
      <c r="O189" s="92"/>
      <c r="P189" s="209">
        <f>O189*H189</f>
        <v>0</v>
      </c>
      <c r="Q189" s="209">
        <v>0</v>
      </c>
      <c r="R189" s="209">
        <f>Q189*H189</f>
        <v>0</v>
      </c>
      <c r="S189" s="209">
        <v>0</v>
      </c>
      <c r="T189" s="210">
        <f>S189*H189</f>
        <v>0</v>
      </c>
      <c r="U189" s="39"/>
      <c r="V189" s="39"/>
      <c r="W189" s="39"/>
      <c r="X189" s="39"/>
      <c r="Y189" s="39"/>
      <c r="Z189" s="39"/>
      <c r="AA189" s="39"/>
      <c r="AB189" s="39"/>
      <c r="AC189" s="39"/>
      <c r="AD189" s="39"/>
      <c r="AE189" s="39"/>
      <c r="AR189" s="211" t="s">
        <v>234</v>
      </c>
      <c r="AT189" s="211" t="s">
        <v>191</v>
      </c>
      <c r="AU189" s="211" t="s">
        <v>85</v>
      </c>
      <c r="AY189" s="18" t="s">
        <v>195</v>
      </c>
      <c r="BE189" s="212">
        <f>IF(N189="základní",J189,0)</f>
        <v>0</v>
      </c>
      <c r="BF189" s="212">
        <f>IF(N189="snížená",J189,0)</f>
        <v>0</v>
      </c>
      <c r="BG189" s="212">
        <f>IF(N189="zákl. přenesená",J189,0)</f>
        <v>0</v>
      </c>
      <c r="BH189" s="212">
        <f>IF(N189="sníž. přenesená",J189,0)</f>
        <v>0</v>
      </c>
      <c r="BI189" s="212">
        <f>IF(N189="nulová",J189,0)</f>
        <v>0</v>
      </c>
      <c r="BJ189" s="18" t="s">
        <v>83</v>
      </c>
      <c r="BK189" s="212">
        <f>ROUND(I189*H189,2)</f>
        <v>0</v>
      </c>
      <c r="BL189" s="18" t="s">
        <v>234</v>
      </c>
      <c r="BM189" s="211" t="s">
        <v>5287</v>
      </c>
    </row>
    <row r="190" s="10" customFormat="1">
      <c r="A190" s="10"/>
      <c r="B190" s="218"/>
      <c r="C190" s="219"/>
      <c r="D190" s="213" t="s">
        <v>199</v>
      </c>
      <c r="E190" s="220" t="s">
        <v>1</v>
      </c>
      <c r="F190" s="221" t="s">
        <v>5288</v>
      </c>
      <c r="G190" s="219"/>
      <c r="H190" s="220" t="s">
        <v>1</v>
      </c>
      <c r="I190" s="222"/>
      <c r="J190" s="219"/>
      <c r="K190" s="219"/>
      <c r="L190" s="223"/>
      <c r="M190" s="224"/>
      <c r="N190" s="225"/>
      <c r="O190" s="225"/>
      <c r="P190" s="225"/>
      <c r="Q190" s="225"/>
      <c r="R190" s="225"/>
      <c r="S190" s="225"/>
      <c r="T190" s="226"/>
      <c r="U190" s="10"/>
      <c r="V190" s="10"/>
      <c r="W190" s="10"/>
      <c r="X190" s="10"/>
      <c r="Y190" s="10"/>
      <c r="Z190" s="10"/>
      <c r="AA190" s="10"/>
      <c r="AB190" s="10"/>
      <c r="AC190" s="10"/>
      <c r="AD190" s="10"/>
      <c r="AE190" s="10"/>
      <c r="AT190" s="227" t="s">
        <v>199</v>
      </c>
      <c r="AU190" s="227" t="s">
        <v>85</v>
      </c>
      <c r="AV190" s="10" t="s">
        <v>83</v>
      </c>
      <c r="AW190" s="10" t="s">
        <v>32</v>
      </c>
      <c r="AX190" s="10" t="s">
        <v>76</v>
      </c>
      <c r="AY190" s="227" t="s">
        <v>195</v>
      </c>
    </row>
    <row r="191" s="11" customFormat="1">
      <c r="A191" s="11"/>
      <c r="B191" s="228"/>
      <c r="C191" s="229"/>
      <c r="D191" s="213" t="s">
        <v>199</v>
      </c>
      <c r="E191" s="230" t="s">
        <v>1</v>
      </c>
      <c r="F191" s="231" t="s">
        <v>5289</v>
      </c>
      <c r="G191" s="229"/>
      <c r="H191" s="232">
        <v>5.2800000000000002</v>
      </c>
      <c r="I191" s="233"/>
      <c r="J191" s="229"/>
      <c r="K191" s="229"/>
      <c r="L191" s="234"/>
      <c r="M191" s="235"/>
      <c r="N191" s="236"/>
      <c r="O191" s="236"/>
      <c r="P191" s="236"/>
      <c r="Q191" s="236"/>
      <c r="R191" s="236"/>
      <c r="S191" s="236"/>
      <c r="T191" s="237"/>
      <c r="U191" s="11"/>
      <c r="V191" s="11"/>
      <c r="W191" s="11"/>
      <c r="X191" s="11"/>
      <c r="Y191" s="11"/>
      <c r="Z191" s="11"/>
      <c r="AA191" s="11"/>
      <c r="AB191" s="11"/>
      <c r="AC191" s="11"/>
      <c r="AD191" s="11"/>
      <c r="AE191" s="11"/>
      <c r="AT191" s="238" t="s">
        <v>199</v>
      </c>
      <c r="AU191" s="238" t="s">
        <v>85</v>
      </c>
      <c r="AV191" s="11" t="s">
        <v>85</v>
      </c>
      <c r="AW191" s="11" t="s">
        <v>32</v>
      </c>
      <c r="AX191" s="11" t="s">
        <v>76</v>
      </c>
      <c r="AY191" s="238" t="s">
        <v>195</v>
      </c>
    </row>
    <row r="192" s="11" customFormat="1">
      <c r="A192" s="11"/>
      <c r="B192" s="228"/>
      <c r="C192" s="229"/>
      <c r="D192" s="213" t="s">
        <v>199</v>
      </c>
      <c r="E192" s="230" t="s">
        <v>1</v>
      </c>
      <c r="F192" s="231" t="s">
        <v>5290</v>
      </c>
      <c r="G192" s="229"/>
      <c r="H192" s="232">
        <v>448.56</v>
      </c>
      <c r="I192" s="233"/>
      <c r="J192" s="229"/>
      <c r="K192" s="229"/>
      <c r="L192" s="234"/>
      <c r="M192" s="235"/>
      <c r="N192" s="236"/>
      <c r="O192" s="236"/>
      <c r="P192" s="236"/>
      <c r="Q192" s="236"/>
      <c r="R192" s="236"/>
      <c r="S192" s="236"/>
      <c r="T192" s="237"/>
      <c r="U192" s="11"/>
      <c r="V192" s="11"/>
      <c r="W192" s="11"/>
      <c r="X192" s="11"/>
      <c r="Y192" s="11"/>
      <c r="Z192" s="11"/>
      <c r="AA192" s="11"/>
      <c r="AB192" s="11"/>
      <c r="AC192" s="11"/>
      <c r="AD192" s="11"/>
      <c r="AE192" s="11"/>
      <c r="AT192" s="238" t="s">
        <v>199</v>
      </c>
      <c r="AU192" s="238" t="s">
        <v>85</v>
      </c>
      <c r="AV192" s="11" t="s">
        <v>85</v>
      </c>
      <c r="AW192" s="11" t="s">
        <v>32</v>
      </c>
      <c r="AX192" s="11" t="s">
        <v>76</v>
      </c>
      <c r="AY192" s="238" t="s">
        <v>195</v>
      </c>
    </row>
    <row r="193" s="16" customFormat="1">
      <c r="A193" s="16"/>
      <c r="B193" s="298"/>
      <c r="C193" s="299"/>
      <c r="D193" s="213" t="s">
        <v>199</v>
      </c>
      <c r="E193" s="300" t="s">
        <v>1</v>
      </c>
      <c r="F193" s="301" t="s">
        <v>1498</v>
      </c>
      <c r="G193" s="299"/>
      <c r="H193" s="302">
        <v>453.83999999999998</v>
      </c>
      <c r="I193" s="303"/>
      <c r="J193" s="299"/>
      <c r="K193" s="299"/>
      <c r="L193" s="304"/>
      <c r="M193" s="305"/>
      <c r="N193" s="306"/>
      <c r="O193" s="306"/>
      <c r="P193" s="306"/>
      <c r="Q193" s="306"/>
      <c r="R193" s="306"/>
      <c r="S193" s="306"/>
      <c r="T193" s="307"/>
      <c r="U193" s="16"/>
      <c r="V193" s="16"/>
      <c r="W193" s="16"/>
      <c r="X193" s="16"/>
      <c r="Y193" s="16"/>
      <c r="Z193" s="16"/>
      <c r="AA193" s="16"/>
      <c r="AB193" s="16"/>
      <c r="AC193" s="16"/>
      <c r="AD193" s="16"/>
      <c r="AE193" s="16"/>
      <c r="AT193" s="308" t="s">
        <v>199</v>
      </c>
      <c r="AU193" s="308" t="s">
        <v>85</v>
      </c>
      <c r="AV193" s="16" t="s">
        <v>229</v>
      </c>
      <c r="AW193" s="16" t="s">
        <v>32</v>
      </c>
      <c r="AX193" s="16" t="s">
        <v>76</v>
      </c>
      <c r="AY193" s="308" t="s">
        <v>195</v>
      </c>
    </row>
    <row r="194" s="11" customFormat="1">
      <c r="A194" s="11"/>
      <c r="B194" s="228"/>
      <c r="C194" s="229"/>
      <c r="D194" s="213" t="s">
        <v>199</v>
      </c>
      <c r="E194" s="230" t="s">
        <v>1</v>
      </c>
      <c r="F194" s="231" t="s">
        <v>5291</v>
      </c>
      <c r="G194" s="229"/>
      <c r="H194" s="232">
        <v>757.20000000000005</v>
      </c>
      <c r="I194" s="233"/>
      <c r="J194" s="229"/>
      <c r="K194" s="229"/>
      <c r="L194" s="234"/>
      <c r="M194" s="235"/>
      <c r="N194" s="236"/>
      <c r="O194" s="236"/>
      <c r="P194" s="236"/>
      <c r="Q194" s="236"/>
      <c r="R194" s="236"/>
      <c r="S194" s="236"/>
      <c r="T194" s="237"/>
      <c r="U194" s="11"/>
      <c r="V194" s="11"/>
      <c r="W194" s="11"/>
      <c r="X194" s="11"/>
      <c r="Y194" s="11"/>
      <c r="Z194" s="11"/>
      <c r="AA194" s="11"/>
      <c r="AB194" s="11"/>
      <c r="AC194" s="11"/>
      <c r="AD194" s="11"/>
      <c r="AE194" s="11"/>
      <c r="AT194" s="238" t="s">
        <v>199</v>
      </c>
      <c r="AU194" s="238" t="s">
        <v>85</v>
      </c>
      <c r="AV194" s="11" t="s">
        <v>85</v>
      </c>
      <c r="AW194" s="11" t="s">
        <v>32</v>
      </c>
      <c r="AX194" s="11" t="s">
        <v>83</v>
      </c>
      <c r="AY194" s="238" t="s">
        <v>195</v>
      </c>
    </row>
    <row r="195" s="2" customFormat="1" ht="33" customHeight="1">
      <c r="A195" s="39"/>
      <c r="B195" s="40"/>
      <c r="C195" s="200" t="s">
        <v>253</v>
      </c>
      <c r="D195" s="200" t="s">
        <v>191</v>
      </c>
      <c r="E195" s="201" t="s">
        <v>1492</v>
      </c>
      <c r="F195" s="202" t="s">
        <v>1493</v>
      </c>
      <c r="G195" s="203" t="s">
        <v>1237</v>
      </c>
      <c r="H195" s="204">
        <v>525.04600000000005</v>
      </c>
      <c r="I195" s="205"/>
      <c r="J195" s="206">
        <f>ROUND(I195*H195,2)</f>
        <v>0</v>
      </c>
      <c r="K195" s="202" t="s">
        <v>1412</v>
      </c>
      <c r="L195" s="45"/>
      <c r="M195" s="207" t="s">
        <v>1</v>
      </c>
      <c r="N195" s="208" t="s">
        <v>41</v>
      </c>
      <c r="O195" s="92"/>
      <c r="P195" s="209">
        <f>O195*H195</f>
        <v>0</v>
      </c>
      <c r="Q195" s="209">
        <v>0</v>
      </c>
      <c r="R195" s="209">
        <f>Q195*H195</f>
        <v>0</v>
      </c>
      <c r="S195" s="209">
        <v>0</v>
      </c>
      <c r="T195" s="210">
        <f>S195*H195</f>
        <v>0</v>
      </c>
      <c r="U195" s="39"/>
      <c r="V195" s="39"/>
      <c r="W195" s="39"/>
      <c r="X195" s="39"/>
      <c r="Y195" s="39"/>
      <c r="Z195" s="39"/>
      <c r="AA195" s="39"/>
      <c r="AB195" s="39"/>
      <c r="AC195" s="39"/>
      <c r="AD195" s="39"/>
      <c r="AE195" s="39"/>
      <c r="AR195" s="211" t="s">
        <v>234</v>
      </c>
      <c r="AT195" s="211" t="s">
        <v>191</v>
      </c>
      <c r="AU195" s="211" t="s">
        <v>85</v>
      </c>
      <c r="AY195" s="18" t="s">
        <v>195</v>
      </c>
      <c r="BE195" s="212">
        <f>IF(N195="základní",J195,0)</f>
        <v>0</v>
      </c>
      <c r="BF195" s="212">
        <f>IF(N195="snížená",J195,0)</f>
        <v>0</v>
      </c>
      <c r="BG195" s="212">
        <f>IF(N195="zákl. přenesená",J195,0)</f>
        <v>0</v>
      </c>
      <c r="BH195" s="212">
        <f>IF(N195="sníž. přenesená",J195,0)</f>
        <v>0</v>
      </c>
      <c r="BI195" s="212">
        <f>IF(N195="nulová",J195,0)</f>
        <v>0</v>
      </c>
      <c r="BJ195" s="18" t="s">
        <v>83</v>
      </c>
      <c r="BK195" s="212">
        <f>ROUND(I195*H195,2)</f>
        <v>0</v>
      </c>
      <c r="BL195" s="18" t="s">
        <v>234</v>
      </c>
      <c r="BM195" s="211" t="s">
        <v>5292</v>
      </c>
    </row>
    <row r="196" s="11" customFormat="1">
      <c r="A196" s="11"/>
      <c r="B196" s="228"/>
      <c r="C196" s="229"/>
      <c r="D196" s="213" t="s">
        <v>199</v>
      </c>
      <c r="E196" s="230" t="s">
        <v>1</v>
      </c>
      <c r="F196" s="231" t="s">
        <v>5293</v>
      </c>
      <c r="G196" s="229"/>
      <c r="H196" s="232">
        <v>14.08</v>
      </c>
      <c r="I196" s="233"/>
      <c r="J196" s="229"/>
      <c r="K196" s="229"/>
      <c r="L196" s="234"/>
      <c r="M196" s="235"/>
      <c r="N196" s="236"/>
      <c r="O196" s="236"/>
      <c r="P196" s="236"/>
      <c r="Q196" s="236"/>
      <c r="R196" s="236"/>
      <c r="S196" s="236"/>
      <c r="T196" s="237"/>
      <c r="U196" s="11"/>
      <c r="V196" s="11"/>
      <c r="W196" s="11"/>
      <c r="X196" s="11"/>
      <c r="Y196" s="11"/>
      <c r="Z196" s="11"/>
      <c r="AA196" s="11"/>
      <c r="AB196" s="11"/>
      <c r="AC196" s="11"/>
      <c r="AD196" s="11"/>
      <c r="AE196" s="11"/>
      <c r="AT196" s="238" t="s">
        <v>199</v>
      </c>
      <c r="AU196" s="238" t="s">
        <v>85</v>
      </c>
      <c r="AV196" s="11" t="s">
        <v>85</v>
      </c>
      <c r="AW196" s="11" t="s">
        <v>32</v>
      </c>
      <c r="AX196" s="11" t="s">
        <v>76</v>
      </c>
      <c r="AY196" s="238" t="s">
        <v>195</v>
      </c>
    </row>
    <row r="197" s="11" customFormat="1">
      <c r="A197" s="11"/>
      <c r="B197" s="228"/>
      <c r="C197" s="229"/>
      <c r="D197" s="213" t="s">
        <v>199</v>
      </c>
      <c r="E197" s="230" t="s">
        <v>1</v>
      </c>
      <c r="F197" s="231" t="s">
        <v>5294</v>
      </c>
      <c r="G197" s="229"/>
      <c r="H197" s="232">
        <v>1495.2000000000001</v>
      </c>
      <c r="I197" s="233"/>
      <c r="J197" s="229"/>
      <c r="K197" s="229"/>
      <c r="L197" s="234"/>
      <c r="M197" s="235"/>
      <c r="N197" s="236"/>
      <c r="O197" s="236"/>
      <c r="P197" s="236"/>
      <c r="Q197" s="236"/>
      <c r="R197" s="236"/>
      <c r="S197" s="236"/>
      <c r="T197" s="237"/>
      <c r="U197" s="11"/>
      <c r="V197" s="11"/>
      <c r="W197" s="11"/>
      <c r="X197" s="11"/>
      <c r="Y197" s="11"/>
      <c r="Z197" s="11"/>
      <c r="AA197" s="11"/>
      <c r="AB197" s="11"/>
      <c r="AC197" s="11"/>
      <c r="AD197" s="11"/>
      <c r="AE197" s="11"/>
      <c r="AT197" s="238" t="s">
        <v>199</v>
      </c>
      <c r="AU197" s="238" t="s">
        <v>85</v>
      </c>
      <c r="AV197" s="11" t="s">
        <v>85</v>
      </c>
      <c r="AW197" s="11" t="s">
        <v>32</v>
      </c>
      <c r="AX197" s="11" t="s">
        <v>76</v>
      </c>
      <c r="AY197" s="238" t="s">
        <v>195</v>
      </c>
    </row>
    <row r="198" s="10" customFormat="1">
      <c r="A198" s="10"/>
      <c r="B198" s="218"/>
      <c r="C198" s="219"/>
      <c r="D198" s="213" t="s">
        <v>199</v>
      </c>
      <c r="E198" s="220" t="s">
        <v>1</v>
      </c>
      <c r="F198" s="221" t="s">
        <v>2231</v>
      </c>
      <c r="G198" s="219"/>
      <c r="H198" s="220" t="s">
        <v>1</v>
      </c>
      <c r="I198" s="222"/>
      <c r="J198" s="219"/>
      <c r="K198" s="219"/>
      <c r="L198" s="223"/>
      <c r="M198" s="224"/>
      <c r="N198" s="225"/>
      <c r="O198" s="225"/>
      <c r="P198" s="225"/>
      <c r="Q198" s="225"/>
      <c r="R198" s="225"/>
      <c r="S198" s="225"/>
      <c r="T198" s="226"/>
      <c r="U198" s="10"/>
      <c r="V198" s="10"/>
      <c r="W198" s="10"/>
      <c r="X198" s="10"/>
      <c r="Y198" s="10"/>
      <c r="Z198" s="10"/>
      <c r="AA198" s="10"/>
      <c r="AB198" s="10"/>
      <c r="AC198" s="10"/>
      <c r="AD198" s="10"/>
      <c r="AE198" s="10"/>
      <c r="AT198" s="227" t="s">
        <v>199</v>
      </c>
      <c r="AU198" s="227" t="s">
        <v>85</v>
      </c>
      <c r="AV198" s="10" t="s">
        <v>83</v>
      </c>
      <c r="AW198" s="10" t="s">
        <v>32</v>
      </c>
      <c r="AX198" s="10" t="s">
        <v>76</v>
      </c>
      <c r="AY198" s="227" t="s">
        <v>195</v>
      </c>
    </row>
    <row r="199" s="10" customFormat="1">
      <c r="A199" s="10"/>
      <c r="B199" s="218"/>
      <c r="C199" s="219"/>
      <c r="D199" s="213" t="s">
        <v>199</v>
      </c>
      <c r="E199" s="220" t="s">
        <v>1</v>
      </c>
      <c r="F199" s="221" t="s">
        <v>5244</v>
      </c>
      <c r="G199" s="219"/>
      <c r="H199" s="220" t="s">
        <v>1</v>
      </c>
      <c r="I199" s="222"/>
      <c r="J199" s="219"/>
      <c r="K199" s="219"/>
      <c r="L199" s="223"/>
      <c r="M199" s="224"/>
      <c r="N199" s="225"/>
      <c r="O199" s="225"/>
      <c r="P199" s="225"/>
      <c r="Q199" s="225"/>
      <c r="R199" s="225"/>
      <c r="S199" s="225"/>
      <c r="T199" s="226"/>
      <c r="U199" s="10"/>
      <c r="V199" s="10"/>
      <c r="W199" s="10"/>
      <c r="X199" s="10"/>
      <c r="Y199" s="10"/>
      <c r="Z199" s="10"/>
      <c r="AA199" s="10"/>
      <c r="AB199" s="10"/>
      <c r="AC199" s="10"/>
      <c r="AD199" s="10"/>
      <c r="AE199" s="10"/>
      <c r="AT199" s="227" t="s">
        <v>199</v>
      </c>
      <c r="AU199" s="227" t="s">
        <v>85</v>
      </c>
      <c r="AV199" s="10" t="s">
        <v>83</v>
      </c>
      <c r="AW199" s="10" t="s">
        <v>32</v>
      </c>
      <c r="AX199" s="10" t="s">
        <v>76</v>
      </c>
      <c r="AY199" s="227" t="s">
        <v>195</v>
      </c>
    </row>
    <row r="200" s="11" customFormat="1">
      <c r="A200" s="11"/>
      <c r="B200" s="228"/>
      <c r="C200" s="229"/>
      <c r="D200" s="213" t="s">
        <v>199</v>
      </c>
      <c r="E200" s="230" t="s">
        <v>1</v>
      </c>
      <c r="F200" s="231" t="s">
        <v>5295</v>
      </c>
      <c r="G200" s="229"/>
      <c r="H200" s="232">
        <v>-1.76</v>
      </c>
      <c r="I200" s="233"/>
      <c r="J200" s="229"/>
      <c r="K200" s="229"/>
      <c r="L200" s="234"/>
      <c r="M200" s="235"/>
      <c r="N200" s="236"/>
      <c r="O200" s="236"/>
      <c r="P200" s="236"/>
      <c r="Q200" s="236"/>
      <c r="R200" s="236"/>
      <c r="S200" s="236"/>
      <c r="T200" s="237"/>
      <c r="U200" s="11"/>
      <c r="V200" s="11"/>
      <c r="W200" s="11"/>
      <c r="X200" s="11"/>
      <c r="Y200" s="11"/>
      <c r="Z200" s="11"/>
      <c r="AA200" s="11"/>
      <c r="AB200" s="11"/>
      <c r="AC200" s="11"/>
      <c r="AD200" s="11"/>
      <c r="AE200" s="11"/>
      <c r="AT200" s="238" t="s">
        <v>199</v>
      </c>
      <c r="AU200" s="238" t="s">
        <v>85</v>
      </c>
      <c r="AV200" s="11" t="s">
        <v>85</v>
      </c>
      <c r="AW200" s="11" t="s">
        <v>32</v>
      </c>
      <c r="AX200" s="11" t="s">
        <v>76</v>
      </c>
      <c r="AY200" s="238" t="s">
        <v>195</v>
      </c>
    </row>
    <row r="201" s="11" customFormat="1">
      <c r="A201" s="11"/>
      <c r="B201" s="228"/>
      <c r="C201" s="229"/>
      <c r="D201" s="213" t="s">
        <v>199</v>
      </c>
      <c r="E201" s="230" t="s">
        <v>1</v>
      </c>
      <c r="F201" s="231" t="s">
        <v>5296</v>
      </c>
      <c r="G201" s="229"/>
      <c r="H201" s="232">
        <v>-149.52000000000001</v>
      </c>
      <c r="I201" s="233"/>
      <c r="J201" s="229"/>
      <c r="K201" s="229"/>
      <c r="L201" s="234"/>
      <c r="M201" s="235"/>
      <c r="N201" s="236"/>
      <c r="O201" s="236"/>
      <c r="P201" s="236"/>
      <c r="Q201" s="236"/>
      <c r="R201" s="236"/>
      <c r="S201" s="236"/>
      <c r="T201" s="237"/>
      <c r="U201" s="11"/>
      <c r="V201" s="11"/>
      <c r="W201" s="11"/>
      <c r="X201" s="11"/>
      <c r="Y201" s="11"/>
      <c r="Z201" s="11"/>
      <c r="AA201" s="11"/>
      <c r="AB201" s="11"/>
      <c r="AC201" s="11"/>
      <c r="AD201" s="11"/>
      <c r="AE201" s="11"/>
      <c r="AT201" s="238" t="s">
        <v>199</v>
      </c>
      <c r="AU201" s="238" t="s">
        <v>85</v>
      </c>
      <c r="AV201" s="11" t="s">
        <v>85</v>
      </c>
      <c r="AW201" s="11" t="s">
        <v>32</v>
      </c>
      <c r="AX201" s="11" t="s">
        <v>76</v>
      </c>
      <c r="AY201" s="238" t="s">
        <v>195</v>
      </c>
    </row>
    <row r="202" s="10" customFormat="1">
      <c r="A202" s="10"/>
      <c r="B202" s="218"/>
      <c r="C202" s="219"/>
      <c r="D202" s="213" t="s">
        <v>199</v>
      </c>
      <c r="E202" s="220" t="s">
        <v>1</v>
      </c>
      <c r="F202" s="221" t="s">
        <v>5288</v>
      </c>
      <c r="G202" s="219"/>
      <c r="H202" s="220" t="s">
        <v>1</v>
      </c>
      <c r="I202" s="222"/>
      <c r="J202" s="219"/>
      <c r="K202" s="219"/>
      <c r="L202" s="223"/>
      <c r="M202" s="224"/>
      <c r="N202" s="225"/>
      <c r="O202" s="225"/>
      <c r="P202" s="225"/>
      <c r="Q202" s="225"/>
      <c r="R202" s="225"/>
      <c r="S202" s="225"/>
      <c r="T202" s="226"/>
      <c r="U202" s="10"/>
      <c r="V202" s="10"/>
      <c r="W202" s="10"/>
      <c r="X202" s="10"/>
      <c r="Y202" s="10"/>
      <c r="Z202" s="10"/>
      <c r="AA202" s="10"/>
      <c r="AB202" s="10"/>
      <c r="AC202" s="10"/>
      <c r="AD202" s="10"/>
      <c r="AE202" s="10"/>
      <c r="AT202" s="227" t="s">
        <v>199</v>
      </c>
      <c r="AU202" s="227" t="s">
        <v>85</v>
      </c>
      <c r="AV202" s="10" t="s">
        <v>83</v>
      </c>
      <c r="AW202" s="10" t="s">
        <v>32</v>
      </c>
      <c r="AX202" s="10" t="s">
        <v>76</v>
      </c>
      <c r="AY202" s="227" t="s">
        <v>195</v>
      </c>
    </row>
    <row r="203" s="11" customFormat="1">
      <c r="A203" s="11"/>
      <c r="B203" s="228"/>
      <c r="C203" s="229"/>
      <c r="D203" s="213" t="s">
        <v>199</v>
      </c>
      <c r="E203" s="230" t="s">
        <v>1</v>
      </c>
      <c r="F203" s="231" t="s">
        <v>5297</v>
      </c>
      <c r="G203" s="229"/>
      <c r="H203" s="232">
        <v>-0.52800000000000002</v>
      </c>
      <c r="I203" s="233"/>
      <c r="J203" s="229"/>
      <c r="K203" s="229"/>
      <c r="L203" s="234"/>
      <c r="M203" s="235"/>
      <c r="N203" s="236"/>
      <c r="O203" s="236"/>
      <c r="P203" s="236"/>
      <c r="Q203" s="236"/>
      <c r="R203" s="236"/>
      <c r="S203" s="236"/>
      <c r="T203" s="237"/>
      <c r="U203" s="11"/>
      <c r="V203" s="11"/>
      <c r="W203" s="11"/>
      <c r="X203" s="11"/>
      <c r="Y203" s="11"/>
      <c r="Z203" s="11"/>
      <c r="AA203" s="11"/>
      <c r="AB203" s="11"/>
      <c r="AC203" s="11"/>
      <c r="AD203" s="11"/>
      <c r="AE203" s="11"/>
      <c r="AT203" s="238" t="s">
        <v>199</v>
      </c>
      <c r="AU203" s="238" t="s">
        <v>85</v>
      </c>
      <c r="AV203" s="11" t="s">
        <v>85</v>
      </c>
      <c r="AW203" s="11" t="s">
        <v>32</v>
      </c>
      <c r="AX203" s="11" t="s">
        <v>76</v>
      </c>
      <c r="AY203" s="238" t="s">
        <v>195</v>
      </c>
    </row>
    <row r="204" s="11" customFormat="1">
      <c r="A204" s="11"/>
      <c r="B204" s="228"/>
      <c r="C204" s="229"/>
      <c r="D204" s="213" t="s">
        <v>199</v>
      </c>
      <c r="E204" s="230" t="s">
        <v>1</v>
      </c>
      <c r="F204" s="231" t="s">
        <v>5298</v>
      </c>
      <c r="G204" s="229"/>
      <c r="H204" s="232">
        <v>-44.856000000000002</v>
      </c>
      <c r="I204" s="233"/>
      <c r="J204" s="229"/>
      <c r="K204" s="229"/>
      <c r="L204" s="234"/>
      <c r="M204" s="235"/>
      <c r="N204" s="236"/>
      <c r="O204" s="236"/>
      <c r="P204" s="236"/>
      <c r="Q204" s="236"/>
      <c r="R204" s="236"/>
      <c r="S204" s="236"/>
      <c r="T204" s="237"/>
      <c r="U204" s="11"/>
      <c r="V204" s="11"/>
      <c r="W204" s="11"/>
      <c r="X204" s="11"/>
      <c r="Y204" s="11"/>
      <c r="Z204" s="11"/>
      <c r="AA204" s="11"/>
      <c r="AB204" s="11"/>
      <c r="AC204" s="11"/>
      <c r="AD204" s="11"/>
      <c r="AE204" s="11"/>
      <c r="AT204" s="238" t="s">
        <v>199</v>
      </c>
      <c r="AU204" s="238" t="s">
        <v>85</v>
      </c>
      <c r="AV204" s="11" t="s">
        <v>85</v>
      </c>
      <c r="AW204" s="11" t="s">
        <v>32</v>
      </c>
      <c r="AX204" s="11" t="s">
        <v>76</v>
      </c>
      <c r="AY204" s="238" t="s">
        <v>195</v>
      </c>
    </row>
    <row r="205" s="16" customFormat="1">
      <c r="A205" s="16"/>
      <c r="B205" s="298"/>
      <c r="C205" s="299"/>
      <c r="D205" s="213" t="s">
        <v>199</v>
      </c>
      <c r="E205" s="300" t="s">
        <v>1</v>
      </c>
      <c r="F205" s="301" t="s">
        <v>1498</v>
      </c>
      <c r="G205" s="299"/>
      <c r="H205" s="302">
        <v>1312.616</v>
      </c>
      <c r="I205" s="303"/>
      <c r="J205" s="299"/>
      <c r="K205" s="299"/>
      <c r="L205" s="304"/>
      <c r="M205" s="305"/>
      <c r="N205" s="306"/>
      <c r="O205" s="306"/>
      <c r="P205" s="306"/>
      <c r="Q205" s="306"/>
      <c r="R205" s="306"/>
      <c r="S205" s="306"/>
      <c r="T205" s="307"/>
      <c r="U205" s="16"/>
      <c r="V205" s="16"/>
      <c r="W205" s="16"/>
      <c r="X205" s="16"/>
      <c r="Y205" s="16"/>
      <c r="Z205" s="16"/>
      <c r="AA205" s="16"/>
      <c r="AB205" s="16"/>
      <c r="AC205" s="16"/>
      <c r="AD205" s="16"/>
      <c r="AE205" s="16"/>
      <c r="AT205" s="308" t="s">
        <v>199</v>
      </c>
      <c r="AU205" s="308" t="s">
        <v>85</v>
      </c>
      <c r="AV205" s="16" t="s">
        <v>229</v>
      </c>
      <c r="AW205" s="16" t="s">
        <v>32</v>
      </c>
      <c r="AX205" s="16" t="s">
        <v>76</v>
      </c>
      <c r="AY205" s="308" t="s">
        <v>195</v>
      </c>
    </row>
    <row r="206" s="11" customFormat="1">
      <c r="A206" s="11"/>
      <c r="B206" s="228"/>
      <c r="C206" s="229"/>
      <c r="D206" s="213" t="s">
        <v>199</v>
      </c>
      <c r="E206" s="230" t="s">
        <v>1</v>
      </c>
      <c r="F206" s="231" t="s">
        <v>5299</v>
      </c>
      <c r="G206" s="229"/>
      <c r="H206" s="232">
        <v>525.04600000000005</v>
      </c>
      <c r="I206" s="233"/>
      <c r="J206" s="229"/>
      <c r="K206" s="229"/>
      <c r="L206" s="234"/>
      <c r="M206" s="235"/>
      <c r="N206" s="236"/>
      <c r="O206" s="236"/>
      <c r="P206" s="236"/>
      <c r="Q206" s="236"/>
      <c r="R206" s="236"/>
      <c r="S206" s="236"/>
      <c r="T206" s="237"/>
      <c r="U206" s="11"/>
      <c r="V206" s="11"/>
      <c r="W206" s="11"/>
      <c r="X206" s="11"/>
      <c r="Y206" s="11"/>
      <c r="Z206" s="11"/>
      <c r="AA206" s="11"/>
      <c r="AB206" s="11"/>
      <c r="AC206" s="11"/>
      <c r="AD206" s="11"/>
      <c r="AE206" s="11"/>
      <c r="AT206" s="238" t="s">
        <v>199</v>
      </c>
      <c r="AU206" s="238" t="s">
        <v>85</v>
      </c>
      <c r="AV206" s="11" t="s">
        <v>85</v>
      </c>
      <c r="AW206" s="11" t="s">
        <v>32</v>
      </c>
      <c r="AX206" s="11" t="s">
        <v>83</v>
      </c>
      <c r="AY206" s="238" t="s">
        <v>195</v>
      </c>
    </row>
    <row r="207" s="2" customFormat="1" ht="33" customHeight="1">
      <c r="A207" s="39"/>
      <c r="B207" s="40"/>
      <c r="C207" s="200" t="s">
        <v>257</v>
      </c>
      <c r="D207" s="200" t="s">
        <v>191</v>
      </c>
      <c r="E207" s="201" t="s">
        <v>1499</v>
      </c>
      <c r="F207" s="202" t="s">
        <v>1500</v>
      </c>
      <c r="G207" s="203" t="s">
        <v>1237</v>
      </c>
      <c r="H207" s="204">
        <v>721.93899999999996</v>
      </c>
      <c r="I207" s="205"/>
      <c r="J207" s="206">
        <f>ROUND(I207*H207,2)</f>
        <v>0</v>
      </c>
      <c r="K207" s="202" t="s">
        <v>1412</v>
      </c>
      <c r="L207" s="45"/>
      <c r="M207" s="207" t="s">
        <v>1</v>
      </c>
      <c r="N207" s="208" t="s">
        <v>41</v>
      </c>
      <c r="O207" s="92"/>
      <c r="P207" s="209">
        <f>O207*H207</f>
        <v>0</v>
      </c>
      <c r="Q207" s="209">
        <v>0</v>
      </c>
      <c r="R207" s="209">
        <f>Q207*H207</f>
        <v>0</v>
      </c>
      <c r="S207" s="209">
        <v>0</v>
      </c>
      <c r="T207" s="210">
        <f>S207*H207</f>
        <v>0</v>
      </c>
      <c r="U207" s="39"/>
      <c r="V207" s="39"/>
      <c r="W207" s="39"/>
      <c r="X207" s="39"/>
      <c r="Y207" s="39"/>
      <c r="Z207" s="39"/>
      <c r="AA207" s="39"/>
      <c r="AB207" s="39"/>
      <c r="AC207" s="39"/>
      <c r="AD207" s="39"/>
      <c r="AE207" s="39"/>
      <c r="AR207" s="211" t="s">
        <v>234</v>
      </c>
      <c r="AT207" s="211" t="s">
        <v>191</v>
      </c>
      <c r="AU207" s="211" t="s">
        <v>85</v>
      </c>
      <c r="AY207" s="18" t="s">
        <v>195</v>
      </c>
      <c r="BE207" s="212">
        <f>IF(N207="základní",J207,0)</f>
        <v>0</v>
      </c>
      <c r="BF207" s="212">
        <f>IF(N207="snížená",J207,0)</f>
        <v>0</v>
      </c>
      <c r="BG207" s="212">
        <f>IF(N207="zákl. přenesená",J207,0)</f>
        <v>0</v>
      </c>
      <c r="BH207" s="212">
        <f>IF(N207="sníž. přenesená",J207,0)</f>
        <v>0</v>
      </c>
      <c r="BI207" s="212">
        <f>IF(N207="nulová",J207,0)</f>
        <v>0</v>
      </c>
      <c r="BJ207" s="18" t="s">
        <v>83</v>
      </c>
      <c r="BK207" s="212">
        <f>ROUND(I207*H207,2)</f>
        <v>0</v>
      </c>
      <c r="BL207" s="18" t="s">
        <v>234</v>
      </c>
      <c r="BM207" s="211" t="s">
        <v>5300</v>
      </c>
    </row>
    <row r="208" s="10" customFormat="1">
      <c r="A208" s="10"/>
      <c r="B208" s="218"/>
      <c r="C208" s="219"/>
      <c r="D208" s="213" t="s">
        <v>199</v>
      </c>
      <c r="E208" s="220" t="s">
        <v>1</v>
      </c>
      <c r="F208" s="221" t="s">
        <v>5301</v>
      </c>
      <c r="G208" s="219"/>
      <c r="H208" s="220" t="s">
        <v>1</v>
      </c>
      <c r="I208" s="222"/>
      <c r="J208" s="219"/>
      <c r="K208" s="219"/>
      <c r="L208" s="223"/>
      <c r="M208" s="224"/>
      <c r="N208" s="225"/>
      <c r="O208" s="225"/>
      <c r="P208" s="225"/>
      <c r="Q208" s="225"/>
      <c r="R208" s="225"/>
      <c r="S208" s="225"/>
      <c r="T208" s="226"/>
      <c r="U208" s="10"/>
      <c r="V208" s="10"/>
      <c r="W208" s="10"/>
      <c r="X208" s="10"/>
      <c r="Y208" s="10"/>
      <c r="Z208" s="10"/>
      <c r="AA208" s="10"/>
      <c r="AB208" s="10"/>
      <c r="AC208" s="10"/>
      <c r="AD208" s="10"/>
      <c r="AE208" s="10"/>
      <c r="AT208" s="227" t="s">
        <v>199</v>
      </c>
      <c r="AU208" s="227" t="s">
        <v>85</v>
      </c>
      <c r="AV208" s="10" t="s">
        <v>83</v>
      </c>
      <c r="AW208" s="10" t="s">
        <v>32</v>
      </c>
      <c r="AX208" s="10" t="s">
        <v>76</v>
      </c>
      <c r="AY208" s="227" t="s">
        <v>195</v>
      </c>
    </row>
    <row r="209" s="11" customFormat="1">
      <c r="A209" s="11"/>
      <c r="B209" s="228"/>
      <c r="C209" s="229"/>
      <c r="D209" s="213" t="s">
        <v>199</v>
      </c>
      <c r="E209" s="230" t="s">
        <v>1</v>
      </c>
      <c r="F209" s="231" t="s">
        <v>5302</v>
      </c>
      <c r="G209" s="229"/>
      <c r="H209" s="232">
        <v>721.93899999999996</v>
      </c>
      <c r="I209" s="233"/>
      <c r="J209" s="229"/>
      <c r="K209" s="229"/>
      <c r="L209" s="234"/>
      <c r="M209" s="235"/>
      <c r="N209" s="236"/>
      <c r="O209" s="236"/>
      <c r="P209" s="236"/>
      <c r="Q209" s="236"/>
      <c r="R209" s="236"/>
      <c r="S209" s="236"/>
      <c r="T209" s="237"/>
      <c r="U209" s="11"/>
      <c r="V209" s="11"/>
      <c r="W209" s="11"/>
      <c r="X209" s="11"/>
      <c r="Y209" s="11"/>
      <c r="Z209" s="11"/>
      <c r="AA209" s="11"/>
      <c r="AB209" s="11"/>
      <c r="AC209" s="11"/>
      <c r="AD209" s="11"/>
      <c r="AE209" s="11"/>
      <c r="AT209" s="238" t="s">
        <v>199</v>
      </c>
      <c r="AU209" s="238" t="s">
        <v>85</v>
      </c>
      <c r="AV209" s="11" t="s">
        <v>85</v>
      </c>
      <c r="AW209" s="11" t="s">
        <v>32</v>
      </c>
      <c r="AX209" s="11" t="s">
        <v>83</v>
      </c>
      <c r="AY209" s="238" t="s">
        <v>195</v>
      </c>
    </row>
    <row r="210" s="2" customFormat="1" ht="33" customHeight="1">
      <c r="A210" s="39"/>
      <c r="B210" s="40"/>
      <c r="C210" s="200" t="s">
        <v>261</v>
      </c>
      <c r="D210" s="200" t="s">
        <v>191</v>
      </c>
      <c r="E210" s="201" t="s">
        <v>1538</v>
      </c>
      <c r="F210" s="202" t="s">
        <v>1539</v>
      </c>
      <c r="G210" s="203" t="s">
        <v>1237</v>
      </c>
      <c r="H210" s="204">
        <v>65.631</v>
      </c>
      <c r="I210" s="205"/>
      <c r="J210" s="206">
        <f>ROUND(I210*H210,2)</f>
        <v>0</v>
      </c>
      <c r="K210" s="202" t="s">
        <v>1412</v>
      </c>
      <c r="L210" s="45"/>
      <c r="M210" s="207" t="s">
        <v>1</v>
      </c>
      <c r="N210" s="208" t="s">
        <v>41</v>
      </c>
      <c r="O210" s="92"/>
      <c r="P210" s="209">
        <f>O210*H210</f>
        <v>0</v>
      </c>
      <c r="Q210" s="209">
        <v>0</v>
      </c>
      <c r="R210" s="209">
        <f>Q210*H210</f>
        <v>0</v>
      </c>
      <c r="S210" s="209">
        <v>0</v>
      </c>
      <c r="T210" s="210">
        <f>S210*H210</f>
        <v>0</v>
      </c>
      <c r="U210" s="39"/>
      <c r="V210" s="39"/>
      <c r="W210" s="39"/>
      <c r="X210" s="39"/>
      <c r="Y210" s="39"/>
      <c r="Z210" s="39"/>
      <c r="AA210" s="39"/>
      <c r="AB210" s="39"/>
      <c r="AC210" s="39"/>
      <c r="AD210" s="39"/>
      <c r="AE210" s="39"/>
      <c r="AR210" s="211" t="s">
        <v>234</v>
      </c>
      <c r="AT210" s="211" t="s">
        <v>191</v>
      </c>
      <c r="AU210" s="211" t="s">
        <v>85</v>
      </c>
      <c r="AY210" s="18" t="s">
        <v>195</v>
      </c>
      <c r="BE210" s="212">
        <f>IF(N210="základní",J210,0)</f>
        <v>0</v>
      </c>
      <c r="BF210" s="212">
        <f>IF(N210="snížená",J210,0)</f>
        <v>0</v>
      </c>
      <c r="BG210" s="212">
        <f>IF(N210="zákl. přenesená",J210,0)</f>
        <v>0</v>
      </c>
      <c r="BH210" s="212">
        <f>IF(N210="sníž. přenesená",J210,0)</f>
        <v>0</v>
      </c>
      <c r="BI210" s="212">
        <f>IF(N210="nulová",J210,0)</f>
        <v>0</v>
      </c>
      <c r="BJ210" s="18" t="s">
        <v>83</v>
      </c>
      <c r="BK210" s="212">
        <f>ROUND(I210*H210,2)</f>
        <v>0</v>
      </c>
      <c r="BL210" s="18" t="s">
        <v>234</v>
      </c>
      <c r="BM210" s="211" t="s">
        <v>5303</v>
      </c>
    </row>
    <row r="211" s="10" customFormat="1">
      <c r="A211" s="10"/>
      <c r="B211" s="218"/>
      <c r="C211" s="219"/>
      <c r="D211" s="213" t="s">
        <v>199</v>
      </c>
      <c r="E211" s="220" t="s">
        <v>1</v>
      </c>
      <c r="F211" s="221" t="s">
        <v>5301</v>
      </c>
      <c r="G211" s="219"/>
      <c r="H211" s="220" t="s">
        <v>1</v>
      </c>
      <c r="I211" s="222"/>
      <c r="J211" s="219"/>
      <c r="K211" s="219"/>
      <c r="L211" s="223"/>
      <c r="M211" s="224"/>
      <c r="N211" s="225"/>
      <c r="O211" s="225"/>
      <c r="P211" s="225"/>
      <c r="Q211" s="225"/>
      <c r="R211" s="225"/>
      <c r="S211" s="225"/>
      <c r="T211" s="226"/>
      <c r="U211" s="10"/>
      <c r="V211" s="10"/>
      <c r="W211" s="10"/>
      <c r="X211" s="10"/>
      <c r="Y211" s="10"/>
      <c r="Z211" s="10"/>
      <c r="AA211" s="10"/>
      <c r="AB211" s="10"/>
      <c r="AC211" s="10"/>
      <c r="AD211" s="10"/>
      <c r="AE211" s="10"/>
      <c r="AT211" s="227" t="s">
        <v>199</v>
      </c>
      <c r="AU211" s="227" t="s">
        <v>85</v>
      </c>
      <c r="AV211" s="10" t="s">
        <v>83</v>
      </c>
      <c r="AW211" s="10" t="s">
        <v>32</v>
      </c>
      <c r="AX211" s="10" t="s">
        <v>76</v>
      </c>
      <c r="AY211" s="227" t="s">
        <v>195</v>
      </c>
    </row>
    <row r="212" s="11" customFormat="1">
      <c r="A212" s="11"/>
      <c r="B212" s="228"/>
      <c r="C212" s="229"/>
      <c r="D212" s="213" t="s">
        <v>199</v>
      </c>
      <c r="E212" s="230" t="s">
        <v>1</v>
      </c>
      <c r="F212" s="231" t="s">
        <v>5304</v>
      </c>
      <c r="G212" s="229"/>
      <c r="H212" s="232">
        <v>65.631</v>
      </c>
      <c r="I212" s="233"/>
      <c r="J212" s="229"/>
      <c r="K212" s="229"/>
      <c r="L212" s="234"/>
      <c r="M212" s="235"/>
      <c r="N212" s="236"/>
      <c r="O212" s="236"/>
      <c r="P212" s="236"/>
      <c r="Q212" s="236"/>
      <c r="R212" s="236"/>
      <c r="S212" s="236"/>
      <c r="T212" s="237"/>
      <c r="U212" s="11"/>
      <c r="V212" s="11"/>
      <c r="W212" s="11"/>
      <c r="X212" s="11"/>
      <c r="Y212" s="11"/>
      <c r="Z212" s="11"/>
      <c r="AA212" s="11"/>
      <c r="AB212" s="11"/>
      <c r="AC212" s="11"/>
      <c r="AD212" s="11"/>
      <c r="AE212" s="11"/>
      <c r="AT212" s="238" t="s">
        <v>199</v>
      </c>
      <c r="AU212" s="238" t="s">
        <v>85</v>
      </c>
      <c r="AV212" s="11" t="s">
        <v>85</v>
      </c>
      <c r="AW212" s="11" t="s">
        <v>32</v>
      </c>
      <c r="AX212" s="11" t="s">
        <v>83</v>
      </c>
      <c r="AY212" s="238" t="s">
        <v>195</v>
      </c>
    </row>
    <row r="213" s="2" customFormat="1" ht="24.15" customHeight="1">
      <c r="A213" s="39"/>
      <c r="B213" s="40"/>
      <c r="C213" s="200" t="s">
        <v>265</v>
      </c>
      <c r="D213" s="200" t="s">
        <v>191</v>
      </c>
      <c r="E213" s="201" t="s">
        <v>1546</v>
      </c>
      <c r="F213" s="202" t="s">
        <v>1547</v>
      </c>
      <c r="G213" s="203" t="s">
        <v>1237</v>
      </c>
      <c r="H213" s="204">
        <v>549.14400000000001</v>
      </c>
      <c r="I213" s="205"/>
      <c r="J213" s="206">
        <f>ROUND(I213*H213,2)</f>
        <v>0</v>
      </c>
      <c r="K213" s="202" t="s">
        <v>1412</v>
      </c>
      <c r="L213" s="45"/>
      <c r="M213" s="207" t="s">
        <v>1</v>
      </c>
      <c r="N213" s="208" t="s">
        <v>41</v>
      </c>
      <c r="O213" s="92"/>
      <c r="P213" s="209">
        <f>O213*H213</f>
        <v>0</v>
      </c>
      <c r="Q213" s="209">
        <v>0</v>
      </c>
      <c r="R213" s="209">
        <f>Q213*H213</f>
        <v>0</v>
      </c>
      <c r="S213" s="209">
        <v>0</v>
      </c>
      <c r="T213" s="210">
        <f>S213*H213</f>
        <v>0</v>
      </c>
      <c r="U213" s="39"/>
      <c r="V213" s="39"/>
      <c r="W213" s="39"/>
      <c r="X213" s="39"/>
      <c r="Y213" s="39"/>
      <c r="Z213" s="39"/>
      <c r="AA213" s="39"/>
      <c r="AB213" s="39"/>
      <c r="AC213" s="39"/>
      <c r="AD213" s="39"/>
      <c r="AE213" s="39"/>
      <c r="AR213" s="211" t="s">
        <v>234</v>
      </c>
      <c r="AT213" s="211" t="s">
        <v>191</v>
      </c>
      <c r="AU213" s="211" t="s">
        <v>85</v>
      </c>
      <c r="AY213" s="18" t="s">
        <v>195</v>
      </c>
      <c r="BE213" s="212">
        <f>IF(N213="základní",J213,0)</f>
        <v>0</v>
      </c>
      <c r="BF213" s="212">
        <f>IF(N213="snížená",J213,0)</f>
        <v>0</v>
      </c>
      <c r="BG213" s="212">
        <f>IF(N213="zákl. přenesená",J213,0)</f>
        <v>0</v>
      </c>
      <c r="BH213" s="212">
        <f>IF(N213="sníž. přenesená",J213,0)</f>
        <v>0</v>
      </c>
      <c r="BI213" s="212">
        <f>IF(N213="nulová",J213,0)</f>
        <v>0</v>
      </c>
      <c r="BJ213" s="18" t="s">
        <v>83</v>
      </c>
      <c r="BK213" s="212">
        <f>ROUND(I213*H213,2)</f>
        <v>0</v>
      </c>
      <c r="BL213" s="18" t="s">
        <v>234</v>
      </c>
      <c r="BM213" s="211" t="s">
        <v>5305</v>
      </c>
    </row>
    <row r="214" s="10" customFormat="1">
      <c r="A214" s="10"/>
      <c r="B214" s="218"/>
      <c r="C214" s="219"/>
      <c r="D214" s="213" t="s">
        <v>199</v>
      </c>
      <c r="E214" s="220" t="s">
        <v>1</v>
      </c>
      <c r="F214" s="221" t="s">
        <v>5258</v>
      </c>
      <c r="G214" s="219"/>
      <c r="H214" s="220" t="s">
        <v>1</v>
      </c>
      <c r="I214" s="222"/>
      <c r="J214" s="219"/>
      <c r="K214" s="219"/>
      <c r="L214" s="223"/>
      <c r="M214" s="224"/>
      <c r="N214" s="225"/>
      <c r="O214" s="225"/>
      <c r="P214" s="225"/>
      <c r="Q214" s="225"/>
      <c r="R214" s="225"/>
      <c r="S214" s="225"/>
      <c r="T214" s="226"/>
      <c r="U214" s="10"/>
      <c r="V214" s="10"/>
      <c r="W214" s="10"/>
      <c r="X214" s="10"/>
      <c r="Y214" s="10"/>
      <c r="Z214" s="10"/>
      <c r="AA214" s="10"/>
      <c r="AB214" s="10"/>
      <c r="AC214" s="10"/>
      <c r="AD214" s="10"/>
      <c r="AE214" s="10"/>
      <c r="AT214" s="227" t="s">
        <v>199</v>
      </c>
      <c r="AU214" s="227" t="s">
        <v>85</v>
      </c>
      <c r="AV214" s="10" t="s">
        <v>83</v>
      </c>
      <c r="AW214" s="10" t="s">
        <v>32</v>
      </c>
      <c r="AX214" s="10" t="s">
        <v>76</v>
      </c>
      <c r="AY214" s="227" t="s">
        <v>195</v>
      </c>
    </row>
    <row r="215" s="11" customFormat="1">
      <c r="A215" s="11"/>
      <c r="B215" s="228"/>
      <c r="C215" s="229"/>
      <c r="D215" s="213" t="s">
        <v>199</v>
      </c>
      <c r="E215" s="230" t="s">
        <v>1</v>
      </c>
      <c r="F215" s="231" t="s">
        <v>5306</v>
      </c>
      <c r="G215" s="229"/>
      <c r="H215" s="232">
        <v>108.57599999999999</v>
      </c>
      <c r="I215" s="233"/>
      <c r="J215" s="229"/>
      <c r="K215" s="229"/>
      <c r="L215" s="234"/>
      <c r="M215" s="235"/>
      <c r="N215" s="236"/>
      <c r="O215" s="236"/>
      <c r="P215" s="236"/>
      <c r="Q215" s="236"/>
      <c r="R215" s="236"/>
      <c r="S215" s="236"/>
      <c r="T215" s="237"/>
      <c r="U215" s="11"/>
      <c r="V215" s="11"/>
      <c r="W215" s="11"/>
      <c r="X215" s="11"/>
      <c r="Y215" s="11"/>
      <c r="Z215" s="11"/>
      <c r="AA215" s="11"/>
      <c r="AB215" s="11"/>
      <c r="AC215" s="11"/>
      <c r="AD215" s="11"/>
      <c r="AE215" s="11"/>
      <c r="AT215" s="238" t="s">
        <v>199</v>
      </c>
      <c r="AU215" s="238" t="s">
        <v>85</v>
      </c>
      <c r="AV215" s="11" t="s">
        <v>85</v>
      </c>
      <c r="AW215" s="11" t="s">
        <v>32</v>
      </c>
      <c r="AX215" s="11" t="s">
        <v>76</v>
      </c>
      <c r="AY215" s="238" t="s">
        <v>195</v>
      </c>
    </row>
    <row r="216" s="11" customFormat="1">
      <c r="A216" s="11"/>
      <c r="B216" s="228"/>
      <c r="C216" s="229"/>
      <c r="D216" s="213" t="s">
        <v>199</v>
      </c>
      <c r="E216" s="230" t="s">
        <v>1</v>
      </c>
      <c r="F216" s="231" t="s">
        <v>5307</v>
      </c>
      <c r="G216" s="229"/>
      <c r="H216" s="232">
        <v>12.528000000000001</v>
      </c>
      <c r="I216" s="233"/>
      <c r="J216" s="229"/>
      <c r="K216" s="229"/>
      <c r="L216" s="234"/>
      <c r="M216" s="235"/>
      <c r="N216" s="236"/>
      <c r="O216" s="236"/>
      <c r="P216" s="236"/>
      <c r="Q216" s="236"/>
      <c r="R216" s="236"/>
      <c r="S216" s="236"/>
      <c r="T216" s="237"/>
      <c r="U216" s="11"/>
      <c r="V216" s="11"/>
      <c r="W216" s="11"/>
      <c r="X216" s="11"/>
      <c r="Y216" s="11"/>
      <c r="Z216" s="11"/>
      <c r="AA216" s="11"/>
      <c r="AB216" s="11"/>
      <c r="AC216" s="11"/>
      <c r="AD216" s="11"/>
      <c r="AE216" s="11"/>
      <c r="AT216" s="238" t="s">
        <v>199</v>
      </c>
      <c r="AU216" s="238" t="s">
        <v>85</v>
      </c>
      <c r="AV216" s="11" t="s">
        <v>85</v>
      </c>
      <c r="AW216" s="11" t="s">
        <v>32</v>
      </c>
      <c r="AX216" s="11" t="s">
        <v>76</v>
      </c>
      <c r="AY216" s="238" t="s">
        <v>195</v>
      </c>
    </row>
    <row r="217" s="11" customFormat="1">
      <c r="A217" s="11"/>
      <c r="B217" s="228"/>
      <c r="C217" s="229"/>
      <c r="D217" s="213" t="s">
        <v>199</v>
      </c>
      <c r="E217" s="230" t="s">
        <v>1</v>
      </c>
      <c r="F217" s="231" t="s">
        <v>5308</v>
      </c>
      <c r="G217" s="229"/>
      <c r="H217" s="232">
        <v>4.1760000000000002</v>
      </c>
      <c r="I217" s="233"/>
      <c r="J217" s="229"/>
      <c r="K217" s="229"/>
      <c r="L217" s="234"/>
      <c r="M217" s="235"/>
      <c r="N217" s="236"/>
      <c r="O217" s="236"/>
      <c r="P217" s="236"/>
      <c r="Q217" s="236"/>
      <c r="R217" s="236"/>
      <c r="S217" s="236"/>
      <c r="T217" s="237"/>
      <c r="U217" s="11"/>
      <c r="V217" s="11"/>
      <c r="W217" s="11"/>
      <c r="X217" s="11"/>
      <c r="Y217" s="11"/>
      <c r="Z217" s="11"/>
      <c r="AA217" s="11"/>
      <c r="AB217" s="11"/>
      <c r="AC217" s="11"/>
      <c r="AD217" s="11"/>
      <c r="AE217" s="11"/>
      <c r="AT217" s="238" t="s">
        <v>199</v>
      </c>
      <c r="AU217" s="238" t="s">
        <v>85</v>
      </c>
      <c r="AV217" s="11" t="s">
        <v>85</v>
      </c>
      <c r="AW217" s="11" t="s">
        <v>32</v>
      </c>
      <c r="AX217" s="11" t="s">
        <v>76</v>
      </c>
      <c r="AY217" s="238" t="s">
        <v>195</v>
      </c>
    </row>
    <row r="218" s="11" customFormat="1">
      <c r="A218" s="11"/>
      <c r="B218" s="228"/>
      <c r="C218" s="229"/>
      <c r="D218" s="213" t="s">
        <v>199</v>
      </c>
      <c r="E218" s="230" t="s">
        <v>1</v>
      </c>
      <c r="F218" s="231" t="s">
        <v>5309</v>
      </c>
      <c r="G218" s="229"/>
      <c r="H218" s="232">
        <v>12.528000000000001</v>
      </c>
      <c r="I218" s="233"/>
      <c r="J218" s="229"/>
      <c r="K218" s="229"/>
      <c r="L218" s="234"/>
      <c r="M218" s="235"/>
      <c r="N218" s="236"/>
      <c r="O218" s="236"/>
      <c r="P218" s="236"/>
      <c r="Q218" s="236"/>
      <c r="R218" s="236"/>
      <c r="S218" s="236"/>
      <c r="T218" s="237"/>
      <c r="U218" s="11"/>
      <c r="V218" s="11"/>
      <c r="W218" s="11"/>
      <c r="X218" s="11"/>
      <c r="Y218" s="11"/>
      <c r="Z218" s="11"/>
      <c r="AA218" s="11"/>
      <c r="AB218" s="11"/>
      <c r="AC218" s="11"/>
      <c r="AD218" s="11"/>
      <c r="AE218" s="11"/>
      <c r="AT218" s="238" t="s">
        <v>199</v>
      </c>
      <c r="AU218" s="238" t="s">
        <v>85</v>
      </c>
      <c r="AV218" s="11" t="s">
        <v>85</v>
      </c>
      <c r="AW218" s="11" t="s">
        <v>32</v>
      </c>
      <c r="AX218" s="11" t="s">
        <v>76</v>
      </c>
      <c r="AY218" s="238" t="s">
        <v>195</v>
      </c>
    </row>
    <row r="219" s="11" customFormat="1">
      <c r="A219" s="11"/>
      <c r="B219" s="228"/>
      <c r="C219" s="229"/>
      <c r="D219" s="213" t="s">
        <v>199</v>
      </c>
      <c r="E219" s="230" t="s">
        <v>1</v>
      </c>
      <c r="F219" s="231" t="s">
        <v>5310</v>
      </c>
      <c r="G219" s="229"/>
      <c r="H219" s="232">
        <v>8.3520000000000003</v>
      </c>
      <c r="I219" s="233"/>
      <c r="J219" s="229"/>
      <c r="K219" s="229"/>
      <c r="L219" s="234"/>
      <c r="M219" s="235"/>
      <c r="N219" s="236"/>
      <c r="O219" s="236"/>
      <c r="P219" s="236"/>
      <c r="Q219" s="236"/>
      <c r="R219" s="236"/>
      <c r="S219" s="236"/>
      <c r="T219" s="237"/>
      <c r="U219" s="11"/>
      <c r="V219" s="11"/>
      <c r="W219" s="11"/>
      <c r="X219" s="11"/>
      <c r="Y219" s="11"/>
      <c r="Z219" s="11"/>
      <c r="AA219" s="11"/>
      <c r="AB219" s="11"/>
      <c r="AC219" s="11"/>
      <c r="AD219" s="11"/>
      <c r="AE219" s="11"/>
      <c r="AT219" s="238" t="s">
        <v>199</v>
      </c>
      <c r="AU219" s="238" t="s">
        <v>85</v>
      </c>
      <c r="AV219" s="11" t="s">
        <v>85</v>
      </c>
      <c r="AW219" s="11" t="s">
        <v>32</v>
      </c>
      <c r="AX219" s="11" t="s">
        <v>76</v>
      </c>
      <c r="AY219" s="238" t="s">
        <v>195</v>
      </c>
    </row>
    <row r="220" s="11" customFormat="1">
      <c r="A220" s="11"/>
      <c r="B220" s="228"/>
      <c r="C220" s="229"/>
      <c r="D220" s="213" t="s">
        <v>199</v>
      </c>
      <c r="E220" s="230" t="s">
        <v>1</v>
      </c>
      <c r="F220" s="231" t="s">
        <v>5311</v>
      </c>
      <c r="G220" s="229"/>
      <c r="H220" s="232">
        <v>4.1760000000000002</v>
      </c>
      <c r="I220" s="233"/>
      <c r="J220" s="229"/>
      <c r="K220" s="229"/>
      <c r="L220" s="234"/>
      <c r="M220" s="235"/>
      <c r="N220" s="236"/>
      <c r="O220" s="236"/>
      <c r="P220" s="236"/>
      <c r="Q220" s="236"/>
      <c r="R220" s="236"/>
      <c r="S220" s="236"/>
      <c r="T220" s="237"/>
      <c r="U220" s="11"/>
      <c r="V220" s="11"/>
      <c r="W220" s="11"/>
      <c r="X220" s="11"/>
      <c r="Y220" s="11"/>
      <c r="Z220" s="11"/>
      <c r="AA220" s="11"/>
      <c r="AB220" s="11"/>
      <c r="AC220" s="11"/>
      <c r="AD220" s="11"/>
      <c r="AE220" s="11"/>
      <c r="AT220" s="238" t="s">
        <v>199</v>
      </c>
      <c r="AU220" s="238" t="s">
        <v>85</v>
      </c>
      <c r="AV220" s="11" t="s">
        <v>85</v>
      </c>
      <c r="AW220" s="11" t="s">
        <v>32</v>
      </c>
      <c r="AX220" s="11" t="s">
        <v>76</v>
      </c>
      <c r="AY220" s="238" t="s">
        <v>195</v>
      </c>
    </row>
    <row r="221" s="11" customFormat="1">
      <c r="A221" s="11"/>
      <c r="B221" s="228"/>
      <c r="C221" s="229"/>
      <c r="D221" s="213" t="s">
        <v>199</v>
      </c>
      <c r="E221" s="230" t="s">
        <v>1</v>
      </c>
      <c r="F221" s="231" t="s">
        <v>5312</v>
      </c>
      <c r="G221" s="229"/>
      <c r="H221" s="232">
        <v>8.3520000000000003</v>
      </c>
      <c r="I221" s="233"/>
      <c r="J221" s="229"/>
      <c r="K221" s="229"/>
      <c r="L221" s="234"/>
      <c r="M221" s="235"/>
      <c r="N221" s="236"/>
      <c r="O221" s="236"/>
      <c r="P221" s="236"/>
      <c r="Q221" s="236"/>
      <c r="R221" s="236"/>
      <c r="S221" s="236"/>
      <c r="T221" s="237"/>
      <c r="U221" s="11"/>
      <c r="V221" s="11"/>
      <c r="W221" s="11"/>
      <c r="X221" s="11"/>
      <c r="Y221" s="11"/>
      <c r="Z221" s="11"/>
      <c r="AA221" s="11"/>
      <c r="AB221" s="11"/>
      <c r="AC221" s="11"/>
      <c r="AD221" s="11"/>
      <c r="AE221" s="11"/>
      <c r="AT221" s="238" t="s">
        <v>199</v>
      </c>
      <c r="AU221" s="238" t="s">
        <v>85</v>
      </c>
      <c r="AV221" s="11" t="s">
        <v>85</v>
      </c>
      <c r="AW221" s="11" t="s">
        <v>32</v>
      </c>
      <c r="AX221" s="11" t="s">
        <v>76</v>
      </c>
      <c r="AY221" s="238" t="s">
        <v>195</v>
      </c>
    </row>
    <row r="222" s="11" customFormat="1">
      <c r="A222" s="11"/>
      <c r="B222" s="228"/>
      <c r="C222" s="229"/>
      <c r="D222" s="213" t="s">
        <v>199</v>
      </c>
      <c r="E222" s="230" t="s">
        <v>1</v>
      </c>
      <c r="F222" s="231" t="s">
        <v>5313</v>
      </c>
      <c r="G222" s="229"/>
      <c r="H222" s="232">
        <v>8.3520000000000003</v>
      </c>
      <c r="I222" s="233"/>
      <c r="J222" s="229"/>
      <c r="K222" s="229"/>
      <c r="L222" s="234"/>
      <c r="M222" s="235"/>
      <c r="N222" s="236"/>
      <c r="O222" s="236"/>
      <c r="P222" s="236"/>
      <c r="Q222" s="236"/>
      <c r="R222" s="236"/>
      <c r="S222" s="236"/>
      <c r="T222" s="237"/>
      <c r="U222" s="11"/>
      <c r="V222" s="11"/>
      <c r="W222" s="11"/>
      <c r="X222" s="11"/>
      <c r="Y222" s="11"/>
      <c r="Z222" s="11"/>
      <c r="AA222" s="11"/>
      <c r="AB222" s="11"/>
      <c r="AC222" s="11"/>
      <c r="AD222" s="11"/>
      <c r="AE222" s="11"/>
      <c r="AT222" s="238" t="s">
        <v>199</v>
      </c>
      <c r="AU222" s="238" t="s">
        <v>85</v>
      </c>
      <c r="AV222" s="11" t="s">
        <v>85</v>
      </c>
      <c r="AW222" s="11" t="s">
        <v>32</v>
      </c>
      <c r="AX222" s="11" t="s">
        <v>76</v>
      </c>
      <c r="AY222" s="238" t="s">
        <v>195</v>
      </c>
    </row>
    <row r="223" s="16" customFormat="1">
      <c r="A223" s="16"/>
      <c r="B223" s="298"/>
      <c r="C223" s="299"/>
      <c r="D223" s="213" t="s">
        <v>199</v>
      </c>
      <c r="E223" s="300" t="s">
        <v>1</v>
      </c>
      <c r="F223" s="301" t="s">
        <v>1498</v>
      </c>
      <c r="G223" s="299"/>
      <c r="H223" s="302">
        <v>167.03999999999999</v>
      </c>
      <c r="I223" s="303"/>
      <c r="J223" s="299"/>
      <c r="K223" s="299"/>
      <c r="L223" s="304"/>
      <c r="M223" s="305"/>
      <c r="N223" s="306"/>
      <c r="O223" s="306"/>
      <c r="P223" s="306"/>
      <c r="Q223" s="306"/>
      <c r="R223" s="306"/>
      <c r="S223" s="306"/>
      <c r="T223" s="307"/>
      <c r="U223" s="16"/>
      <c r="V223" s="16"/>
      <c r="W223" s="16"/>
      <c r="X223" s="16"/>
      <c r="Y223" s="16"/>
      <c r="Z223" s="16"/>
      <c r="AA223" s="16"/>
      <c r="AB223" s="16"/>
      <c r="AC223" s="16"/>
      <c r="AD223" s="16"/>
      <c r="AE223" s="16"/>
      <c r="AT223" s="308" t="s">
        <v>199</v>
      </c>
      <c r="AU223" s="308" t="s">
        <v>85</v>
      </c>
      <c r="AV223" s="16" t="s">
        <v>229</v>
      </c>
      <c r="AW223" s="16" t="s">
        <v>32</v>
      </c>
      <c r="AX223" s="16" t="s">
        <v>76</v>
      </c>
      <c r="AY223" s="308" t="s">
        <v>195</v>
      </c>
    </row>
    <row r="224" s="10" customFormat="1">
      <c r="A224" s="10"/>
      <c r="B224" s="218"/>
      <c r="C224" s="219"/>
      <c r="D224" s="213" t="s">
        <v>199</v>
      </c>
      <c r="E224" s="220" t="s">
        <v>1</v>
      </c>
      <c r="F224" s="221" t="s">
        <v>5268</v>
      </c>
      <c r="G224" s="219"/>
      <c r="H224" s="220" t="s">
        <v>1</v>
      </c>
      <c r="I224" s="222"/>
      <c r="J224" s="219"/>
      <c r="K224" s="219"/>
      <c r="L224" s="223"/>
      <c r="M224" s="224"/>
      <c r="N224" s="225"/>
      <c r="O224" s="225"/>
      <c r="P224" s="225"/>
      <c r="Q224" s="225"/>
      <c r="R224" s="225"/>
      <c r="S224" s="225"/>
      <c r="T224" s="226"/>
      <c r="U224" s="10"/>
      <c r="V224" s="10"/>
      <c r="W224" s="10"/>
      <c r="X224" s="10"/>
      <c r="Y224" s="10"/>
      <c r="Z224" s="10"/>
      <c r="AA224" s="10"/>
      <c r="AB224" s="10"/>
      <c r="AC224" s="10"/>
      <c r="AD224" s="10"/>
      <c r="AE224" s="10"/>
      <c r="AT224" s="227" t="s">
        <v>199</v>
      </c>
      <c r="AU224" s="227" t="s">
        <v>85</v>
      </c>
      <c r="AV224" s="10" t="s">
        <v>83</v>
      </c>
      <c r="AW224" s="10" t="s">
        <v>32</v>
      </c>
      <c r="AX224" s="10" t="s">
        <v>76</v>
      </c>
      <c r="AY224" s="227" t="s">
        <v>195</v>
      </c>
    </row>
    <row r="225" s="11" customFormat="1">
      <c r="A225" s="11"/>
      <c r="B225" s="228"/>
      <c r="C225" s="229"/>
      <c r="D225" s="213" t="s">
        <v>199</v>
      </c>
      <c r="E225" s="230" t="s">
        <v>1</v>
      </c>
      <c r="F225" s="231" t="s">
        <v>5314</v>
      </c>
      <c r="G225" s="229"/>
      <c r="H225" s="232">
        <v>137.80799999999999</v>
      </c>
      <c r="I225" s="233"/>
      <c r="J225" s="229"/>
      <c r="K225" s="229"/>
      <c r="L225" s="234"/>
      <c r="M225" s="235"/>
      <c r="N225" s="236"/>
      <c r="O225" s="236"/>
      <c r="P225" s="236"/>
      <c r="Q225" s="236"/>
      <c r="R225" s="236"/>
      <c r="S225" s="236"/>
      <c r="T225" s="237"/>
      <c r="U225" s="11"/>
      <c r="V225" s="11"/>
      <c r="W225" s="11"/>
      <c r="X225" s="11"/>
      <c r="Y225" s="11"/>
      <c r="Z225" s="11"/>
      <c r="AA225" s="11"/>
      <c r="AB225" s="11"/>
      <c r="AC225" s="11"/>
      <c r="AD225" s="11"/>
      <c r="AE225" s="11"/>
      <c r="AT225" s="238" t="s">
        <v>199</v>
      </c>
      <c r="AU225" s="238" t="s">
        <v>85</v>
      </c>
      <c r="AV225" s="11" t="s">
        <v>85</v>
      </c>
      <c r="AW225" s="11" t="s">
        <v>32</v>
      </c>
      <c r="AX225" s="11" t="s">
        <v>76</v>
      </c>
      <c r="AY225" s="238" t="s">
        <v>195</v>
      </c>
    </row>
    <row r="226" s="11" customFormat="1">
      <c r="A226" s="11"/>
      <c r="B226" s="228"/>
      <c r="C226" s="229"/>
      <c r="D226" s="213" t="s">
        <v>199</v>
      </c>
      <c r="E226" s="230" t="s">
        <v>1</v>
      </c>
      <c r="F226" s="231" t="s">
        <v>5315</v>
      </c>
      <c r="G226" s="229"/>
      <c r="H226" s="232">
        <v>6.2640000000000002</v>
      </c>
      <c r="I226" s="233"/>
      <c r="J226" s="229"/>
      <c r="K226" s="229"/>
      <c r="L226" s="234"/>
      <c r="M226" s="235"/>
      <c r="N226" s="236"/>
      <c r="O226" s="236"/>
      <c r="P226" s="236"/>
      <c r="Q226" s="236"/>
      <c r="R226" s="236"/>
      <c r="S226" s="236"/>
      <c r="T226" s="237"/>
      <c r="U226" s="11"/>
      <c r="V226" s="11"/>
      <c r="W226" s="11"/>
      <c r="X226" s="11"/>
      <c r="Y226" s="11"/>
      <c r="Z226" s="11"/>
      <c r="AA226" s="11"/>
      <c r="AB226" s="11"/>
      <c r="AC226" s="11"/>
      <c r="AD226" s="11"/>
      <c r="AE226" s="11"/>
      <c r="AT226" s="238" t="s">
        <v>199</v>
      </c>
      <c r="AU226" s="238" t="s">
        <v>85</v>
      </c>
      <c r="AV226" s="11" t="s">
        <v>85</v>
      </c>
      <c r="AW226" s="11" t="s">
        <v>32</v>
      </c>
      <c r="AX226" s="11" t="s">
        <v>76</v>
      </c>
      <c r="AY226" s="238" t="s">
        <v>195</v>
      </c>
    </row>
    <row r="227" s="11" customFormat="1">
      <c r="A227" s="11"/>
      <c r="B227" s="228"/>
      <c r="C227" s="229"/>
      <c r="D227" s="213" t="s">
        <v>199</v>
      </c>
      <c r="E227" s="230" t="s">
        <v>1</v>
      </c>
      <c r="F227" s="231" t="s">
        <v>5316</v>
      </c>
      <c r="G227" s="229"/>
      <c r="H227" s="232">
        <v>18.792000000000002</v>
      </c>
      <c r="I227" s="233"/>
      <c r="J227" s="229"/>
      <c r="K227" s="229"/>
      <c r="L227" s="234"/>
      <c r="M227" s="235"/>
      <c r="N227" s="236"/>
      <c r="O227" s="236"/>
      <c r="P227" s="236"/>
      <c r="Q227" s="236"/>
      <c r="R227" s="236"/>
      <c r="S227" s="236"/>
      <c r="T227" s="237"/>
      <c r="U227" s="11"/>
      <c r="V227" s="11"/>
      <c r="W227" s="11"/>
      <c r="X227" s="11"/>
      <c r="Y227" s="11"/>
      <c r="Z227" s="11"/>
      <c r="AA227" s="11"/>
      <c r="AB227" s="11"/>
      <c r="AC227" s="11"/>
      <c r="AD227" s="11"/>
      <c r="AE227" s="11"/>
      <c r="AT227" s="238" t="s">
        <v>199</v>
      </c>
      <c r="AU227" s="238" t="s">
        <v>85</v>
      </c>
      <c r="AV227" s="11" t="s">
        <v>85</v>
      </c>
      <c r="AW227" s="11" t="s">
        <v>32</v>
      </c>
      <c r="AX227" s="11" t="s">
        <v>76</v>
      </c>
      <c r="AY227" s="238" t="s">
        <v>195</v>
      </c>
    </row>
    <row r="228" s="11" customFormat="1">
      <c r="A228" s="11"/>
      <c r="B228" s="228"/>
      <c r="C228" s="229"/>
      <c r="D228" s="213" t="s">
        <v>199</v>
      </c>
      <c r="E228" s="230" t="s">
        <v>1</v>
      </c>
      <c r="F228" s="231" t="s">
        <v>5317</v>
      </c>
      <c r="G228" s="229"/>
      <c r="H228" s="232">
        <v>6.2640000000000002</v>
      </c>
      <c r="I228" s="233"/>
      <c r="J228" s="229"/>
      <c r="K228" s="229"/>
      <c r="L228" s="234"/>
      <c r="M228" s="235"/>
      <c r="N228" s="236"/>
      <c r="O228" s="236"/>
      <c r="P228" s="236"/>
      <c r="Q228" s="236"/>
      <c r="R228" s="236"/>
      <c r="S228" s="236"/>
      <c r="T228" s="237"/>
      <c r="U228" s="11"/>
      <c r="V228" s="11"/>
      <c r="W228" s="11"/>
      <c r="X228" s="11"/>
      <c r="Y228" s="11"/>
      <c r="Z228" s="11"/>
      <c r="AA228" s="11"/>
      <c r="AB228" s="11"/>
      <c r="AC228" s="11"/>
      <c r="AD228" s="11"/>
      <c r="AE228" s="11"/>
      <c r="AT228" s="238" t="s">
        <v>199</v>
      </c>
      <c r="AU228" s="238" t="s">
        <v>85</v>
      </c>
      <c r="AV228" s="11" t="s">
        <v>85</v>
      </c>
      <c r="AW228" s="11" t="s">
        <v>32</v>
      </c>
      <c r="AX228" s="11" t="s">
        <v>76</v>
      </c>
      <c r="AY228" s="238" t="s">
        <v>195</v>
      </c>
    </row>
    <row r="229" s="11" customFormat="1">
      <c r="A229" s="11"/>
      <c r="B229" s="228"/>
      <c r="C229" s="229"/>
      <c r="D229" s="213" t="s">
        <v>199</v>
      </c>
      <c r="E229" s="230" t="s">
        <v>1</v>
      </c>
      <c r="F229" s="231" t="s">
        <v>5318</v>
      </c>
      <c r="G229" s="229"/>
      <c r="H229" s="232">
        <v>25.056000000000001</v>
      </c>
      <c r="I229" s="233"/>
      <c r="J229" s="229"/>
      <c r="K229" s="229"/>
      <c r="L229" s="234"/>
      <c r="M229" s="235"/>
      <c r="N229" s="236"/>
      <c r="O229" s="236"/>
      <c r="P229" s="236"/>
      <c r="Q229" s="236"/>
      <c r="R229" s="236"/>
      <c r="S229" s="236"/>
      <c r="T229" s="237"/>
      <c r="U229" s="11"/>
      <c r="V229" s="11"/>
      <c r="W229" s="11"/>
      <c r="X229" s="11"/>
      <c r="Y229" s="11"/>
      <c r="Z229" s="11"/>
      <c r="AA229" s="11"/>
      <c r="AB229" s="11"/>
      <c r="AC229" s="11"/>
      <c r="AD229" s="11"/>
      <c r="AE229" s="11"/>
      <c r="AT229" s="238" t="s">
        <v>199</v>
      </c>
      <c r="AU229" s="238" t="s">
        <v>85</v>
      </c>
      <c r="AV229" s="11" t="s">
        <v>85</v>
      </c>
      <c r="AW229" s="11" t="s">
        <v>32</v>
      </c>
      <c r="AX229" s="11" t="s">
        <v>76</v>
      </c>
      <c r="AY229" s="238" t="s">
        <v>195</v>
      </c>
    </row>
    <row r="230" s="11" customFormat="1">
      <c r="A230" s="11"/>
      <c r="B230" s="228"/>
      <c r="C230" s="229"/>
      <c r="D230" s="213" t="s">
        <v>199</v>
      </c>
      <c r="E230" s="230" t="s">
        <v>1</v>
      </c>
      <c r="F230" s="231" t="s">
        <v>5319</v>
      </c>
      <c r="G230" s="229"/>
      <c r="H230" s="232">
        <v>31.32</v>
      </c>
      <c r="I230" s="233"/>
      <c r="J230" s="229"/>
      <c r="K230" s="229"/>
      <c r="L230" s="234"/>
      <c r="M230" s="235"/>
      <c r="N230" s="236"/>
      <c r="O230" s="236"/>
      <c r="P230" s="236"/>
      <c r="Q230" s="236"/>
      <c r="R230" s="236"/>
      <c r="S230" s="236"/>
      <c r="T230" s="237"/>
      <c r="U230" s="11"/>
      <c r="V230" s="11"/>
      <c r="W230" s="11"/>
      <c r="X230" s="11"/>
      <c r="Y230" s="11"/>
      <c r="Z230" s="11"/>
      <c r="AA230" s="11"/>
      <c r="AB230" s="11"/>
      <c r="AC230" s="11"/>
      <c r="AD230" s="11"/>
      <c r="AE230" s="11"/>
      <c r="AT230" s="238" t="s">
        <v>199</v>
      </c>
      <c r="AU230" s="238" t="s">
        <v>85</v>
      </c>
      <c r="AV230" s="11" t="s">
        <v>85</v>
      </c>
      <c r="AW230" s="11" t="s">
        <v>32</v>
      </c>
      <c r="AX230" s="11" t="s">
        <v>76</v>
      </c>
      <c r="AY230" s="238" t="s">
        <v>195</v>
      </c>
    </row>
    <row r="231" s="11" customFormat="1">
      <c r="A231" s="11"/>
      <c r="B231" s="228"/>
      <c r="C231" s="229"/>
      <c r="D231" s="213" t="s">
        <v>199</v>
      </c>
      <c r="E231" s="230" t="s">
        <v>1</v>
      </c>
      <c r="F231" s="231" t="s">
        <v>5320</v>
      </c>
      <c r="G231" s="229"/>
      <c r="H231" s="232">
        <v>6.2640000000000002</v>
      </c>
      <c r="I231" s="233"/>
      <c r="J231" s="229"/>
      <c r="K231" s="229"/>
      <c r="L231" s="234"/>
      <c r="M231" s="235"/>
      <c r="N231" s="236"/>
      <c r="O231" s="236"/>
      <c r="P231" s="236"/>
      <c r="Q231" s="236"/>
      <c r="R231" s="236"/>
      <c r="S231" s="236"/>
      <c r="T231" s="237"/>
      <c r="U231" s="11"/>
      <c r="V231" s="11"/>
      <c r="W231" s="11"/>
      <c r="X231" s="11"/>
      <c r="Y231" s="11"/>
      <c r="Z231" s="11"/>
      <c r="AA231" s="11"/>
      <c r="AB231" s="11"/>
      <c r="AC231" s="11"/>
      <c r="AD231" s="11"/>
      <c r="AE231" s="11"/>
      <c r="AT231" s="238" t="s">
        <v>199</v>
      </c>
      <c r="AU231" s="238" t="s">
        <v>85</v>
      </c>
      <c r="AV231" s="11" t="s">
        <v>85</v>
      </c>
      <c r="AW231" s="11" t="s">
        <v>32</v>
      </c>
      <c r="AX231" s="11" t="s">
        <v>76</v>
      </c>
      <c r="AY231" s="238" t="s">
        <v>195</v>
      </c>
    </row>
    <row r="232" s="11" customFormat="1">
      <c r="A232" s="11"/>
      <c r="B232" s="228"/>
      <c r="C232" s="229"/>
      <c r="D232" s="213" t="s">
        <v>199</v>
      </c>
      <c r="E232" s="230" t="s">
        <v>1</v>
      </c>
      <c r="F232" s="231" t="s">
        <v>5321</v>
      </c>
      <c r="G232" s="229"/>
      <c r="H232" s="232">
        <v>12.528000000000001</v>
      </c>
      <c r="I232" s="233"/>
      <c r="J232" s="229"/>
      <c r="K232" s="229"/>
      <c r="L232" s="234"/>
      <c r="M232" s="235"/>
      <c r="N232" s="236"/>
      <c r="O232" s="236"/>
      <c r="P232" s="236"/>
      <c r="Q232" s="236"/>
      <c r="R232" s="236"/>
      <c r="S232" s="236"/>
      <c r="T232" s="237"/>
      <c r="U232" s="11"/>
      <c r="V232" s="11"/>
      <c r="W232" s="11"/>
      <c r="X232" s="11"/>
      <c r="Y232" s="11"/>
      <c r="Z232" s="11"/>
      <c r="AA232" s="11"/>
      <c r="AB232" s="11"/>
      <c r="AC232" s="11"/>
      <c r="AD232" s="11"/>
      <c r="AE232" s="11"/>
      <c r="AT232" s="238" t="s">
        <v>199</v>
      </c>
      <c r="AU232" s="238" t="s">
        <v>85</v>
      </c>
      <c r="AV232" s="11" t="s">
        <v>85</v>
      </c>
      <c r="AW232" s="11" t="s">
        <v>32</v>
      </c>
      <c r="AX232" s="11" t="s">
        <v>76</v>
      </c>
      <c r="AY232" s="238" t="s">
        <v>195</v>
      </c>
    </row>
    <row r="233" s="11" customFormat="1">
      <c r="A233" s="11"/>
      <c r="B233" s="228"/>
      <c r="C233" s="229"/>
      <c r="D233" s="213" t="s">
        <v>199</v>
      </c>
      <c r="E233" s="230" t="s">
        <v>1</v>
      </c>
      <c r="F233" s="231" t="s">
        <v>5322</v>
      </c>
      <c r="G233" s="229"/>
      <c r="H233" s="232">
        <v>6.2640000000000002</v>
      </c>
      <c r="I233" s="233"/>
      <c r="J233" s="229"/>
      <c r="K233" s="229"/>
      <c r="L233" s="234"/>
      <c r="M233" s="235"/>
      <c r="N233" s="236"/>
      <c r="O233" s="236"/>
      <c r="P233" s="236"/>
      <c r="Q233" s="236"/>
      <c r="R233" s="236"/>
      <c r="S233" s="236"/>
      <c r="T233" s="237"/>
      <c r="U233" s="11"/>
      <c r="V233" s="11"/>
      <c r="W233" s="11"/>
      <c r="X233" s="11"/>
      <c r="Y233" s="11"/>
      <c r="Z233" s="11"/>
      <c r="AA233" s="11"/>
      <c r="AB233" s="11"/>
      <c r="AC233" s="11"/>
      <c r="AD233" s="11"/>
      <c r="AE233" s="11"/>
      <c r="AT233" s="238" t="s">
        <v>199</v>
      </c>
      <c r="AU233" s="238" t="s">
        <v>85</v>
      </c>
      <c r="AV233" s="11" t="s">
        <v>85</v>
      </c>
      <c r="AW233" s="11" t="s">
        <v>32</v>
      </c>
      <c r="AX233" s="11" t="s">
        <v>76</v>
      </c>
      <c r="AY233" s="238" t="s">
        <v>195</v>
      </c>
    </row>
    <row r="234" s="11" customFormat="1">
      <c r="A234" s="11"/>
      <c r="B234" s="228"/>
      <c r="C234" s="229"/>
      <c r="D234" s="213" t="s">
        <v>199</v>
      </c>
      <c r="E234" s="230" t="s">
        <v>1</v>
      </c>
      <c r="F234" s="231" t="s">
        <v>5323</v>
      </c>
      <c r="G234" s="229"/>
      <c r="H234" s="232">
        <v>6.2640000000000002</v>
      </c>
      <c r="I234" s="233"/>
      <c r="J234" s="229"/>
      <c r="K234" s="229"/>
      <c r="L234" s="234"/>
      <c r="M234" s="235"/>
      <c r="N234" s="236"/>
      <c r="O234" s="236"/>
      <c r="P234" s="236"/>
      <c r="Q234" s="236"/>
      <c r="R234" s="236"/>
      <c r="S234" s="236"/>
      <c r="T234" s="237"/>
      <c r="U234" s="11"/>
      <c r="V234" s="11"/>
      <c r="W234" s="11"/>
      <c r="X234" s="11"/>
      <c r="Y234" s="11"/>
      <c r="Z234" s="11"/>
      <c r="AA234" s="11"/>
      <c r="AB234" s="11"/>
      <c r="AC234" s="11"/>
      <c r="AD234" s="11"/>
      <c r="AE234" s="11"/>
      <c r="AT234" s="238" t="s">
        <v>199</v>
      </c>
      <c r="AU234" s="238" t="s">
        <v>85</v>
      </c>
      <c r="AV234" s="11" t="s">
        <v>85</v>
      </c>
      <c r="AW234" s="11" t="s">
        <v>32</v>
      </c>
      <c r="AX234" s="11" t="s">
        <v>76</v>
      </c>
      <c r="AY234" s="238" t="s">
        <v>195</v>
      </c>
    </row>
    <row r="235" s="16" customFormat="1">
      <c r="A235" s="16"/>
      <c r="B235" s="298"/>
      <c r="C235" s="299"/>
      <c r="D235" s="213" t="s">
        <v>199</v>
      </c>
      <c r="E235" s="300" t="s">
        <v>1</v>
      </c>
      <c r="F235" s="301" t="s">
        <v>1498</v>
      </c>
      <c r="G235" s="299"/>
      <c r="H235" s="302">
        <v>256.82400000000001</v>
      </c>
      <c r="I235" s="303"/>
      <c r="J235" s="299"/>
      <c r="K235" s="299"/>
      <c r="L235" s="304"/>
      <c r="M235" s="305"/>
      <c r="N235" s="306"/>
      <c r="O235" s="306"/>
      <c r="P235" s="306"/>
      <c r="Q235" s="306"/>
      <c r="R235" s="306"/>
      <c r="S235" s="306"/>
      <c r="T235" s="307"/>
      <c r="U235" s="16"/>
      <c r="V235" s="16"/>
      <c r="W235" s="16"/>
      <c r="X235" s="16"/>
      <c r="Y235" s="16"/>
      <c r="Z235" s="16"/>
      <c r="AA235" s="16"/>
      <c r="AB235" s="16"/>
      <c r="AC235" s="16"/>
      <c r="AD235" s="16"/>
      <c r="AE235" s="16"/>
      <c r="AT235" s="308" t="s">
        <v>199</v>
      </c>
      <c r="AU235" s="308" t="s">
        <v>85</v>
      </c>
      <c r="AV235" s="16" t="s">
        <v>229</v>
      </c>
      <c r="AW235" s="16" t="s">
        <v>32</v>
      </c>
      <c r="AX235" s="16" t="s">
        <v>76</v>
      </c>
      <c r="AY235" s="308" t="s">
        <v>195</v>
      </c>
    </row>
    <row r="236" s="10" customFormat="1">
      <c r="A236" s="10"/>
      <c r="B236" s="218"/>
      <c r="C236" s="219"/>
      <c r="D236" s="213" t="s">
        <v>199</v>
      </c>
      <c r="E236" s="220" t="s">
        <v>1</v>
      </c>
      <c r="F236" s="221" t="s">
        <v>5279</v>
      </c>
      <c r="G236" s="219"/>
      <c r="H236" s="220" t="s">
        <v>1</v>
      </c>
      <c r="I236" s="222"/>
      <c r="J236" s="219"/>
      <c r="K236" s="219"/>
      <c r="L236" s="223"/>
      <c r="M236" s="224"/>
      <c r="N236" s="225"/>
      <c r="O236" s="225"/>
      <c r="P236" s="225"/>
      <c r="Q236" s="225"/>
      <c r="R236" s="225"/>
      <c r="S236" s="225"/>
      <c r="T236" s="226"/>
      <c r="U236" s="10"/>
      <c r="V236" s="10"/>
      <c r="W236" s="10"/>
      <c r="X236" s="10"/>
      <c r="Y236" s="10"/>
      <c r="Z236" s="10"/>
      <c r="AA236" s="10"/>
      <c r="AB236" s="10"/>
      <c r="AC236" s="10"/>
      <c r="AD236" s="10"/>
      <c r="AE236" s="10"/>
      <c r="AT236" s="227" t="s">
        <v>199</v>
      </c>
      <c r="AU236" s="227" t="s">
        <v>85</v>
      </c>
      <c r="AV236" s="10" t="s">
        <v>83</v>
      </c>
      <c r="AW236" s="10" t="s">
        <v>32</v>
      </c>
      <c r="AX236" s="10" t="s">
        <v>76</v>
      </c>
      <c r="AY236" s="227" t="s">
        <v>195</v>
      </c>
    </row>
    <row r="237" s="11" customFormat="1">
      <c r="A237" s="11"/>
      <c r="B237" s="228"/>
      <c r="C237" s="229"/>
      <c r="D237" s="213" t="s">
        <v>199</v>
      </c>
      <c r="E237" s="230" t="s">
        <v>1</v>
      </c>
      <c r="F237" s="231" t="s">
        <v>5324</v>
      </c>
      <c r="G237" s="229"/>
      <c r="H237" s="232">
        <v>20.879999999999999</v>
      </c>
      <c r="I237" s="233"/>
      <c r="J237" s="229"/>
      <c r="K237" s="229"/>
      <c r="L237" s="234"/>
      <c r="M237" s="235"/>
      <c r="N237" s="236"/>
      <c r="O237" s="236"/>
      <c r="P237" s="236"/>
      <c r="Q237" s="236"/>
      <c r="R237" s="236"/>
      <c r="S237" s="236"/>
      <c r="T237" s="237"/>
      <c r="U237" s="11"/>
      <c r="V237" s="11"/>
      <c r="W237" s="11"/>
      <c r="X237" s="11"/>
      <c r="Y237" s="11"/>
      <c r="Z237" s="11"/>
      <c r="AA237" s="11"/>
      <c r="AB237" s="11"/>
      <c r="AC237" s="11"/>
      <c r="AD237" s="11"/>
      <c r="AE237" s="11"/>
      <c r="AT237" s="238" t="s">
        <v>199</v>
      </c>
      <c r="AU237" s="238" t="s">
        <v>85</v>
      </c>
      <c r="AV237" s="11" t="s">
        <v>85</v>
      </c>
      <c r="AW237" s="11" t="s">
        <v>32</v>
      </c>
      <c r="AX237" s="11" t="s">
        <v>76</v>
      </c>
      <c r="AY237" s="238" t="s">
        <v>195</v>
      </c>
    </row>
    <row r="238" s="11" customFormat="1">
      <c r="A238" s="11"/>
      <c r="B238" s="228"/>
      <c r="C238" s="229"/>
      <c r="D238" s="213" t="s">
        <v>199</v>
      </c>
      <c r="E238" s="230" t="s">
        <v>1</v>
      </c>
      <c r="F238" s="231" t="s">
        <v>5313</v>
      </c>
      <c r="G238" s="229"/>
      <c r="H238" s="232">
        <v>8.3520000000000003</v>
      </c>
      <c r="I238" s="233"/>
      <c r="J238" s="229"/>
      <c r="K238" s="229"/>
      <c r="L238" s="234"/>
      <c r="M238" s="235"/>
      <c r="N238" s="236"/>
      <c r="O238" s="236"/>
      <c r="P238" s="236"/>
      <c r="Q238" s="236"/>
      <c r="R238" s="236"/>
      <c r="S238" s="236"/>
      <c r="T238" s="237"/>
      <c r="U238" s="11"/>
      <c r="V238" s="11"/>
      <c r="W238" s="11"/>
      <c r="X238" s="11"/>
      <c r="Y238" s="11"/>
      <c r="Z238" s="11"/>
      <c r="AA238" s="11"/>
      <c r="AB238" s="11"/>
      <c r="AC238" s="11"/>
      <c r="AD238" s="11"/>
      <c r="AE238" s="11"/>
      <c r="AT238" s="238" t="s">
        <v>199</v>
      </c>
      <c r="AU238" s="238" t="s">
        <v>85</v>
      </c>
      <c r="AV238" s="11" t="s">
        <v>85</v>
      </c>
      <c r="AW238" s="11" t="s">
        <v>32</v>
      </c>
      <c r="AX238" s="11" t="s">
        <v>76</v>
      </c>
      <c r="AY238" s="238" t="s">
        <v>195</v>
      </c>
    </row>
    <row r="239" s="16" customFormat="1">
      <c r="A239" s="16"/>
      <c r="B239" s="298"/>
      <c r="C239" s="299"/>
      <c r="D239" s="213" t="s">
        <v>199</v>
      </c>
      <c r="E239" s="300" t="s">
        <v>1</v>
      </c>
      <c r="F239" s="301" t="s">
        <v>1498</v>
      </c>
      <c r="G239" s="299"/>
      <c r="H239" s="302">
        <v>29.231999999999999</v>
      </c>
      <c r="I239" s="303"/>
      <c r="J239" s="299"/>
      <c r="K239" s="299"/>
      <c r="L239" s="304"/>
      <c r="M239" s="305"/>
      <c r="N239" s="306"/>
      <c r="O239" s="306"/>
      <c r="P239" s="306"/>
      <c r="Q239" s="306"/>
      <c r="R239" s="306"/>
      <c r="S239" s="306"/>
      <c r="T239" s="307"/>
      <c r="U239" s="16"/>
      <c r="V239" s="16"/>
      <c r="W239" s="16"/>
      <c r="X239" s="16"/>
      <c r="Y239" s="16"/>
      <c r="Z239" s="16"/>
      <c r="AA239" s="16"/>
      <c r="AB239" s="16"/>
      <c r="AC239" s="16"/>
      <c r="AD239" s="16"/>
      <c r="AE239" s="16"/>
      <c r="AT239" s="308" t="s">
        <v>199</v>
      </c>
      <c r="AU239" s="308" t="s">
        <v>85</v>
      </c>
      <c r="AV239" s="16" t="s">
        <v>229</v>
      </c>
      <c r="AW239" s="16" t="s">
        <v>32</v>
      </c>
      <c r="AX239" s="16" t="s">
        <v>76</v>
      </c>
      <c r="AY239" s="308" t="s">
        <v>195</v>
      </c>
    </row>
    <row r="240" s="10" customFormat="1">
      <c r="A240" s="10"/>
      <c r="B240" s="218"/>
      <c r="C240" s="219"/>
      <c r="D240" s="213" t="s">
        <v>199</v>
      </c>
      <c r="E240" s="220" t="s">
        <v>1</v>
      </c>
      <c r="F240" s="221" t="s">
        <v>5281</v>
      </c>
      <c r="G240" s="219"/>
      <c r="H240" s="220" t="s">
        <v>1</v>
      </c>
      <c r="I240" s="222"/>
      <c r="J240" s="219"/>
      <c r="K240" s="219"/>
      <c r="L240" s="223"/>
      <c r="M240" s="224"/>
      <c r="N240" s="225"/>
      <c r="O240" s="225"/>
      <c r="P240" s="225"/>
      <c r="Q240" s="225"/>
      <c r="R240" s="225"/>
      <c r="S240" s="225"/>
      <c r="T240" s="226"/>
      <c r="U240" s="10"/>
      <c r="V240" s="10"/>
      <c r="W240" s="10"/>
      <c r="X240" s="10"/>
      <c r="Y240" s="10"/>
      <c r="Z240" s="10"/>
      <c r="AA240" s="10"/>
      <c r="AB240" s="10"/>
      <c r="AC240" s="10"/>
      <c r="AD240" s="10"/>
      <c r="AE240" s="10"/>
      <c r="AT240" s="227" t="s">
        <v>199</v>
      </c>
      <c r="AU240" s="227" t="s">
        <v>85</v>
      </c>
      <c r="AV240" s="10" t="s">
        <v>83</v>
      </c>
      <c r="AW240" s="10" t="s">
        <v>32</v>
      </c>
      <c r="AX240" s="10" t="s">
        <v>76</v>
      </c>
      <c r="AY240" s="227" t="s">
        <v>195</v>
      </c>
    </row>
    <row r="241" s="11" customFormat="1">
      <c r="A241" s="11"/>
      <c r="B241" s="228"/>
      <c r="C241" s="229"/>
      <c r="D241" s="213" t="s">
        <v>199</v>
      </c>
      <c r="E241" s="230" t="s">
        <v>1</v>
      </c>
      <c r="F241" s="231" t="s">
        <v>5325</v>
      </c>
      <c r="G241" s="229"/>
      <c r="H241" s="232">
        <v>75.168000000000006</v>
      </c>
      <c r="I241" s="233"/>
      <c r="J241" s="229"/>
      <c r="K241" s="229"/>
      <c r="L241" s="234"/>
      <c r="M241" s="235"/>
      <c r="N241" s="236"/>
      <c r="O241" s="236"/>
      <c r="P241" s="236"/>
      <c r="Q241" s="236"/>
      <c r="R241" s="236"/>
      <c r="S241" s="236"/>
      <c r="T241" s="237"/>
      <c r="U241" s="11"/>
      <c r="V241" s="11"/>
      <c r="W241" s="11"/>
      <c r="X241" s="11"/>
      <c r="Y241" s="11"/>
      <c r="Z241" s="11"/>
      <c r="AA241" s="11"/>
      <c r="AB241" s="11"/>
      <c r="AC241" s="11"/>
      <c r="AD241" s="11"/>
      <c r="AE241" s="11"/>
      <c r="AT241" s="238" t="s">
        <v>199</v>
      </c>
      <c r="AU241" s="238" t="s">
        <v>85</v>
      </c>
      <c r="AV241" s="11" t="s">
        <v>85</v>
      </c>
      <c r="AW241" s="11" t="s">
        <v>32</v>
      </c>
      <c r="AX241" s="11" t="s">
        <v>76</v>
      </c>
      <c r="AY241" s="238" t="s">
        <v>195</v>
      </c>
    </row>
    <row r="242" s="11" customFormat="1">
      <c r="A242" s="11"/>
      <c r="B242" s="228"/>
      <c r="C242" s="229"/>
      <c r="D242" s="213" t="s">
        <v>199</v>
      </c>
      <c r="E242" s="230" t="s">
        <v>1</v>
      </c>
      <c r="F242" s="231" t="s">
        <v>5326</v>
      </c>
      <c r="G242" s="229"/>
      <c r="H242" s="232">
        <v>4.1760000000000002</v>
      </c>
      <c r="I242" s="233"/>
      <c r="J242" s="229"/>
      <c r="K242" s="229"/>
      <c r="L242" s="234"/>
      <c r="M242" s="235"/>
      <c r="N242" s="236"/>
      <c r="O242" s="236"/>
      <c r="P242" s="236"/>
      <c r="Q242" s="236"/>
      <c r="R242" s="236"/>
      <c r="S242" s="236"/>
      <c r="T242" s="237"/>
      <c r="U242" s="11"/>
      <c r="V242" s="11"/>
      <c r="W242" s="11"/>
      <c r="X242" s="11"/>
      <c r="Y242" s="11"/>
      <c r="Z242" s="11"/>
      <c r="AA242" s="11"/>
      <c r="AB242" s="11"/>
      <c r="AC242" s="11"/>
      <c r="AD242" s="11"/>
      <c r="AE242" s="11"/>
      <c r="AT242" s="238" t="s">
        <v>199</v>
      </c>
      <c r="AU242" s="238" t="s">
        <v>85</v>
      </c>
      <c r="AV242" s="11" t="s">
        <v>85</v>
      </c>
      <c r="AW242" s="11" t="s">
        <v>32</v>
      </c>
      <c r="AX242" s="11" t="s">
        <v>76</v>
      </c>
      <c r="AY242" s="238" t="s">
        <v>195</v>
      </c>
    </row>
    <row r="243" s="11" customFormat="1">
      <c r="A243" s="11"/>
      <c r="B243" s="228"/>
      <c r="C243" s="229"/>
      <c r="D243" s="213" t="s">
        <v>199</v>
      </c>
      <c r="E243" s="230" t="s">
        <v>1</v>
      </c>
      <c r="F243" s="231" t="s">
        <v>5327</v>
      </c>
      <c r="G243" s="229"/>
      <c r="H243" s="232">
        <v>4.1760000000000002</v>
      </c>
      <c r="I243" s="233"/>
      <c r="J243" s="229"/>
      <c r="K243" s="229"/>
      <c r="L243" s="234"/>
      <c r="M243" s="235"/>
      <c r="N243" s="236"/>
      <c r="O243" s="236"/>
      <c r="P243" s="236"/>
      <c r="Q243" s="236"/>
      <c r="R243" s="236"/>
      <c r="S243" s="236"/>
      <c r="T243" s="237"/>
      <c r="U243" s="11"/>
      <c r="V243" s="11"/>
      <c r="W243" s="11"/>
      <c r="X243" s="11"/>
      <c r="Y243" s="11"/>
      <c r="Z243" s="11"/>
      <c r="AA243" s="11"/>
      <c r="AB243" s="11"/>
      <c r="AC243" s="11"/>
      <c r="AD243" s="11"/>
      <c r="AE243" s="11"/>
      <c r="AT243" s="238" t="s">
        <v>199</v>
      </c>
      <c r="AU243" s="238" t="s">
        <v>85</v>
      </c>
      <c r="AV243" s="11" t="s">
        <v>85</v>
      </c>
      <c r="AW243" s="11" t="s">
        <v>32</v>
      </c>
      <c r="AX243" s="11" t="s">
        <v>76</v>
      </c>
      <c r="AY243" s="238" t="s">
        <v>195</v>
      </c>
    </row>
    <row r="244" s="11" customFormat="1">
      <c r="A244" s="11"/>
      <c r="B244" s="228"/>
      <c r="C244" s="229"/>
      <c r="D244" s="213" t="s">
        <v>199</v>
      </c>
      <c r="E244" s="230" t="s">
        <v>1</v>
      </c>
      <c r="F244" s="231" t="s">
        <v>5328</v>
      </c>
      <c r="G244" s="229"/>
      <c r="H244" s="232">
        <v>4.1760000000000002</v>
      </c>
      <c r="I244" s="233"/>
      <c r="J244" s="229"/>
      <c r="K244" s="229"/>
      <c r="L244" s="234"/>
      <c r="M244" s="235"/>
      <c r="N244" s="236"/>
      <c r="O244" s="236"/>
      <c r="P244" s="236"/>
      <c r="Q244" s="236"/>
      <c r="R244" s="236"/>
      <c r="S244" s="236"/>
      <c r="T244" s="237"/>
      <c r="U244" s="11"/>
      <c r="V244" s="11"/>
      <c r="W244" s="11"/>
      <c r="X244" s="11"/>
      <c r="Y244" s="11"/>
      <c r="Z244" s="11"/>
      <c r="AA244" s="11"/>
      <c r="AB244" s="11"/>
      <c r="AC244" s="11"/>
      <c r="AD244" s="11"/>
      <c r="AE244" s="11"/>
      <c r="AT244" s="238" t="s">
        <v>199</v>
      </c>
      <c r="AU244" s="238" t="s">
        <v>85</v>
      </c>
      <c r="AV244" s="11" t="s">
        <v>85</v>
      </c>
      <c r="AW244" s="11" t="s">
        <v>32</v>
      </c>
      <c r="AX244" s="11" t="s">
        <v>76</v>
      </c>
      <c r="AY244" s="238" t="s">
        <v>195</v>
      </c>
    </row>
    <row r="245" s="11" customFormat="1">
      <c r="A245" s="11"/>
      <c r="B245" s="228"/>
      <c r="C245" s="229"/>
      <c r="D245" s="213" t="s">
        <v>199</v>
      </c>
      <c r="E245" s="230" t="s">
        <v>1</v>
      </c>
      <c r="F245" s="231" t="s">
        <v>5329</v>
      </c>
      <c r="G245" s="229"/>
      <c r="H245" s="232">
        <v>4.1760000000000002</v>
      </c>
      <c r="I245" s="233"/>
      <c r="J245" s="229"/>
      <c r="K245" s="229"/>
      <c r="L245" s="234"/>
      <c r="M245" s="235"/>
      <c r="N245" s="236"/>
      <c r="O245" s="236"/>
      <c r="P245" s="236"/>
      <c r="Q245" s="236"/>
      <c r="R245" s="236"/>
      <c r="S245" s="236"/>
      <c r="T245" s="237"/>
      <c r="U245" s="11"/>
      <c r="V245" s="11"/>
      <c r="W245" s="11"/>
      <c r="X245" s="11"/>
      <c r="Y245" s="11"/>
      <c r="Z245" s="11"/>
      <c r="AA245" s="11"/>
      <c r="AB245" s="11"/>
      <c r="AC245" s="11"/>
      <c r="AD245" s="11"/>
      <c r="AE245" s="11"/>
      <c r="AT245" s="238" t="s">
        <v>199</v>
      </c>
      <c r="AU245" s="238" t="s">
        <v>85</v>
      </c>
      <c r="AV245" s="11" t="s">
        <v>85</v>
      </c>
      <c r="AW245" s="11" t="s">
        <v>32</v>
      </c>
      <c r="AX245" s="11" t="s">
        <v>76</v>
      </c>
      <c r="AY245" s="238" t="s">
        <v>195</v>
      </c>
    </row>
    <row r="246" s="11" customFormat="1">
      <c r="A246" s="11"/>
      <c r="B246" s="228"/>
      <c r="C246" s="229"/>
      <c r="D246" s="213" t="s">
        <v>199</v>
      </c>
      <c r="E246" s="230" t="s">
        <v>1</v>
      </c>
      <c r="F246" s="231" t="s">
        <v>5330</v>
      </c>
      <c r="G246" s="229"/>
      <c r="H246" s="232">
        <v>4.1760000000000002</v>
      </c>
      <c r="I246" s="233"/>
      <c r="J246" s="229"/>
      <c r="K246" s="229"/>
      <c r="L246" s="234"/>
      <c r="M246" s="235"/>
      <c r="N246" s="236"/>
      <c r="O246" s="236"/>
      <c r="P246" s="236"/>
      <c r="Q246" s="236"/>
      <c r="R246" s="236"/>
      <c r="S246" s="236"/>
      <c r="T246" s="237"/>
      <c r="U246" s="11"/>
      <c r="V246" s="11"/>
      <c r="W246" s="11"/>
      <c r="X246" s="11"/>
      <c r="Y246" s="11"/>
      <c r="Z246" s="11"/>
      <c r="AA246" s="11"/>
      <c r="AB246" s="11"/>
      <c r="AC246" s="11"/>
      <c r="AD246" s="11"/>
      <c r="AE246" s="11"/>
      <c r="AT246" s="238" t="s">
        <v>199</v>
      </c>
      <c r="AU246" s="238" t="s">
        <v>85</v>
      </c>
      <c r="AV246" s="11" t="s">
        <v>85</v>
      </c>
      <c r="AW246" s="11" t="s">
        <v>32</v>
      </c>
      <c r="AX246" s="11" t="s">
        <v>76</v>
      </c>
      <c r="AY246" s="238" t="s">
        <v>195</v>
      </c>
    </row>
    <row r="247" s="16" customFormat="1">
      <c r="A247" s="16"/>
      <c r="B247" s="298"/>
      <c r="C247" s="299"/>
      <c r="D247" s="213" t="s">
        <v>199</v>
      </c>
      <c r="E247" s="300" t="s">
        <v>1</v>
      </c>
      <c r="F247" s="301" t="s">
        <v>1498</v>
      </c>
      <c r="G247" s="299"/>
      <c r="H247" s="302">
        <v>96.048000000000002</v>
      </c>
      <c r="I247" s="303"/>
      <c r="J247" s="299"/>
      <c r="K247" s="299"/>
      <c r="L247" s="304"/>
      <c r="M247" s="305"/>
      <c r="N247" s="306"/>
      <c r="O247" s="306"/>
      <c r="P247" s="306"/>
      <c r="Q247" s="306"/>
      <c r="R247" s="306"/>
      <c r="S247" s="306"/>
      <c r="T247" s="307"/>
      <c r="U247" s="16"/>
      <c r="V247" s="16"/>
      <c r="W247" s="16"/>
      <c r="X247" s="16"/>
      <c r="Y247" s="16"/>
      <c r="Z247" s="16"/>
      <c r="AA247" s="16"/>
      <c r="AB247" s="16"/>
      <c r="AC247" s="16"/>
      <c r="AD247" s="16"/>
      <c r="AE247" s="16"/>
      <c r="AT247" s="308" t="s">
        <v>199</v>
      </c>
      <c r="AU247" s="308" t="s">
        <v>85</v>
      </c>
      <c r="AV247" s="16" t="s">
        <v>229</v>
      </c>
      <c r="AW247" s="16" t="s">
        <v>32</v>
      </c>
      <c r="AX247" s="16" t="s">
        <v>76</v>
      </c>
      <c r="AY247" s="308" t="s">
        <v>195</v>
      </c>
    </row>
    <row r="248" s="11" customFormat="1">
      <c r="A248" s="11"/>
      <c r="B248" s="228"/>
      <c r="C248" s="229"/>
      <c r="D248" s="213" t="s">
        <v>199</v>
      </c>
      <c r="E248" s="230" t="s">
        <v>1</v>
      </c>
      <c r="F248" s="231" t="s">
        <v>5331</v>
      </c>
      <c r="G248" s="229"/>
      <c r="H248" s="232">
        <v>549.14400000000001</v>
      </c>
      <c r="I248" s="233"/>
      <c r="J248" s="229"/>
      <c r="K248" s="229"/>
      <c r="L248" s="234"/>
      <c r="M248" s="235"/>
      <c r="N248" s="236"/>
      <c r="O248" s="236"/>
      <c r="P248" s="236"/>
      <c r="Q248" s="236"/>
      <c r="R248" s="236"/>
      <c r="S248" s="236"/>
      <c r="T248" s="237"/>
      <c r="U248" s="11"/>
      <c r="V248" s="11"/>
      <c r="W248" s="11"/>
      <c r="X248" s="11"/>
      <c r="Y248" s="11"/>
      <c r="Z248" s="11"/>
      <c r="AA248" s="11"/>
      <c r="AB248" s="11"/>
      <c r="AC248" s="11"/>
      <c r="AD248" s="11"/>
      <c r="AE248" s="11"/>
      <c r="AT248" s="238" t="s">
        <v>199</v>
      </c>
      <c r="AU248" s="238" t="s">
        <v>85</v>
      </c>
      <c r="AV248" s="11" t="s">
        <v>85</v>
      </c>
      <c r="AW248" s="11" t="s">
        <v>32</v>
      </c>
      <c r="AX248" s="11" t="s">
        <v>83</v>
      </c>
      <c r="AY248" s="238" t="s">
        <v>195</v>
      </c>
    </row>
    <row r="249" s="2" customFormat="1" ht="24.15" customHeight="1">
      <c r="A249" s="39"/>
      <c r="B249" s="40"/>
      <c r="C249" s="200" t="s">
        <v>269</v>
      </c>
      <c r="D249" s="200" t="s">
        <v>191</v>
      </c>
      <c r="E249" s="201" t="s">
        <v>3418</v>
      </c>
      <c r="F249" s="202" t="s">
        <v>3419</v>
      </c>
      <c r="G249" s="203" t="s">
        <v>1411</v>
      </c>
      <c r="H249" s="204">
        <v>2517.5999999999999</v>
      </c>
      <c r="I249" s="205"/>
      <c r="J249" s="206">
        <f>ROUND(I249*H249,2)</f>
        <v>0</v>
      </c>
      <c r="K249" s="202" t="s">
        <v>1412</v>
      </c>
      <c r="L249" s="45"/>
      <c r="M249" s="207" t="s">
        <v>1</v>
      </c>
      <c r="N249" s="208" t="s">
        <v>41</v>
      </c>
      <c r="O249" s="92"/>
      <c r="P249" s="209">
        <f>O249*H249</f>
        <v>0</v>
      </c>
      <c r="Q249" s="209">
        <v>0.00084999999999999995</v>
      </c>
      <c r="R249" s="209">
        <f>Q249*H249</f>
        <v>2.1399599999999999</v>
      </c>
      <c r="S249" s="209">
        <v>0</v>
      </c>
      <c r="T249" s="210">
        <f>S249*H249</f>
        <v>0</v>
      </c>
      <c r="U249" s="39"/>
      <c r="V249" s="39"/>
      <c r="W249" s="39"/>
      <c r="X249" s="39"/>
      <c r="Y249" s="39"/>
      <c r="Z249" s="39"/>
      <c r="AA249" s="39"/>
      <c r="AB249" s="39"/>
      <c r="AC249" s="39"/>
      <c r="AD249" s="39"/>
      <c r="AE249" s="39"/>
      <c r="AR249" s="211" t="s">
        <v>234</v>
      </c>
      <c r="AT249" s="211" t="s">
        <v>191</v>
      </c>
      <c r="AU249" s="211" t="s">
        <v>85</v>
      </c>
      <c r="AY249" s="18" t="s">
        <v>195</v>
      </c>
      <c r="BE249" s="212">
        <f>IF(N249="základní",J249,0)</f>
        <v>0</v>
      </c>
      <c r="BF249" s="212">
        <f>IF(N249="snížená",J249,0)</f>
        <v>0</v>
      </c>
      <c r="BG249" s="212">
        <f>IF(N249="zákl. přenesená",J249,0)</f>
        <v>0</v>
      </c>
      <c r="BH249" s="212">
        <f>IF(N249="sníž. přenesená",J249,0)</f>
        <v>0</v>
      </c>
      <c r="BI249" s="212">
        <f>IF(N249="nulová",J249,0)</f>
        <v>0</v>
      </c>
      <c r="BJ249" s="18" t="s">
        <v>83</v>
      </c>
      <c r="BK249" s="212">
        <f>ROUND(I249*H249,2)</f>
        <v>0</v>
      </c>
      <c r="BL249" s="18" t="s">
        <v>234</v>
      </c>
      <c r="BM249" s="211" t="s">
        <v>5332</v>
      </c>
    </row>
    <row r="250" s="11" customFormat="1">
      <c r="A250" s="11"/>
      <c r="B250" s="228"/>
      <c r="C250" s="229"/>
      <c r="D250" s="213" t="s">
        <v>199</v>
      </c>
      <c r="E250" s="230" t="s">
        <v>1</v>
      </c>
      <c r="F250" s="231" t="s">
        <v>5333</v>
      </c>
      <c r="G250" s="229"/>
      <c r="H250" s="232">
        <v>25.600000000000001</v>
      </c>
      <c r="I250" s="233"/>
      <c r="J250" s="229"/>
      <c r="K250" s="229"/>
      <c r="L250" s="234"/>
      <c r="M250" s="235"/>
      <c r="N250" s="236"/>
      <c r="O250" s="236"/>
      <c r="P250" s="236"/>
      <c r="Q250" s="236"/>
      <c r="R250" s="236"/>
      <c r="S250" s="236"/>
      <c r="T250" s="237"/>
      <c r="U250" s="11"/>
      <c r="V250" s="11"/>
      <c r="W250" s="11"/>
      <c r="X250" s="11"/>
      <c r="Y250" s="11"/>
      <c r="Z250" s="11"/>
      <c r="AA250" s="11"/>
      <c r="AB250" s="11"/>
      <c r="AC250" s="11"/>
      <c r="AD250" s="11"/>
      <c r="AE250" s="11"/>
      <c r="AT250" s="238" t="s">
        <v>199</v>
      </c>
      <c r="AU250" s="238" t="s">
        <v>85</v>
      </c>
      <c r="AV250" s="11" t="s">
        <v>85</v>
      </c>
      <c r="AW250" s="11" t="s">
        <v>32</v>
      </c>
      <c r="AX250" s="11" t="s">
        <v>76</v>
      </c>
      <c r="AY250" s="238" t="s">
        <v>195</v>
      </c>
    </row>
    <row r="251" s="11" customFormat="1">
      <c r="A251" s="11"/>
      <c r="B251" s="228"/>
      <c r="C251" s="229"/>
      <c r="D251" s="213" t="s">
        <v>199</v>
      </c>
      <c r="E251" s="230" t="s">
        <v>1</v>
      </c>
      <c r="F251" s="231" t="s">
        <v>5334</v>
      </c>
      <c r="G251" s="229"/>
      <c r="H251" s="232">
        <v>2492</v>
      </c>
      <c r="I251" s="233"/>
      <c r="J251" s="229"/>
      <c r="K251" s="229"/>
      <c r="L251" s="234"/>
      <c r="M251" s="235"/>
      <c r="N251" s="236"/>
      <c r="O251" s="236"/>
      <c r="P251" s="236"/>
      <c r="Q251" s="236"/>
      <c r="R251" s="236"/>
      <c r="S251" s="236"/>
      <c r="T251" s="237"/>
      <c r="U251" s="11"/>
      <c r="V251" s="11"/>
      <c r="W251" s="11"/>
      <c r="X251" s="11"/>
      <c r="Y251" s="11"/>
      <c r="Z251" s="11"/>
      <c r="AA251" s="11"/>
      <c r="AB251" s="11"/>
      <c r="AC251" s="11"/>
      <c r="AD251" s="11"/>
      <c r="AE251" s="11"/>
      <c r="AT251" s="238" t="s">
        <v>199</v>
      </c>
      <c r="AU251" s="238" t="s">
        <v>85</v>
      </c>
      <c r="AV251" s="11" t="s">
        <v>85</v>
      </c>
      <c r="AW251" s="11" t="s">
        <v>32</v>
      </c>
      <c r="AX251" s="11" t="s">
        <v>76</v>
      </c>
      <c r="AY251" s="238" t="s">
        <v>195</v>
      </c>
    </row>
    <row r="252" s="15" customFormat="1">
      <c r="A252" s="15"/>
      <c r="B252" s="287"/>
      <c r="C252" s="288"/>
      <c r="D252" s="213" t="s">
        <v>199</v>
      </c>
      <c r="E252" s="289" t="s">
        <v>1</v>
      </c>
      <c r="F252" s="290" t="s">
        <v>1422</v>
      </c>
      <c r="G252" s="288"/>
      <c r="H252" s="291">
        <v>2517.5999999999999</v>
      </c>
      <c r="I252" s="292"/>
      <c r="J252" s="288"/>
      <c r="K252" s="288"/>
      <c r="L252" s="293"/>
      <c r="M252" s="294"/>
      <c r="N252" s="295"/>
      <c r="O252" s="295"/>
      <c r="P252" s="295"/>
      <c r="Q252" s="295"/>
      <c r="R252" s="295"/>
      <c r="S252" s="295"/>
      <c r="T252" s="296"/>
      <c r="U252" s="15"/>
      <c r="V252" s="15"/>
      <c r="W252" s="15"/>
      <c r="X252" s="15"/>
      <c r="Y252" s="15"/>
      <c r="Z252" s="15"/>
      <c r="AA252" s="15"/>
      <c r="AB252" s="15"/>
      <c r="AC252" s="15"/>
      <c r="AD252" s="15"/>
      <c r="AE252" s="15"/>
      <c r="AT252" s="297" t="s">
        <v>199</v>
      </c>
      <c r="AU252" s="297" t="s">
        <v>85</v>
      </c>
      <c r="AV252" s="15" t="s">
        <v>234</v>
      </c>
      <c r="AW252" s="15" t="s">
        <v>32</v>
      </c>
      <c r="AX252" s="15" t="s">
        <v>83</v>
      </c>
      <c r="AY252" s="297" t="s">
        <v>195</v>
      </c>
    </row>
    <row r="253" s="2" customFormat="1" ht="24.15" customHeight="1">
      <c r="A253" s="39"/>
      <c r="B253" s="40"/>
      <c r="C253" s="200" t="s">
        <v>273</v>
      </c>
      <c r="D253" s="200" t="s">
        <v>191</v>
      </c>
      <c r="E253" s="201" t="s">
        <v>3479</v>
      </c>
      <c r="F253" s="202" t="s">
        <v>3480</v>
      </c>
      <c r="G253" s="203" t="s">
        <v>1411</v>
      </c>
      <c r="H253" s="204">
        <v>2517.5999999999999</v>
      </c>
      <c r="I253" s="205"/>
      <c r="J253" s="206">
        <f>ROUND(I253*H253,2)</f>
        <v>0</v>
      </c>
      <c r="K253" s="202" t="s">
        <v>1412</v>
      </c>
      <c r="L253" s="45"/>
      <c r="M253" s="207" t="s">
        <v>1</v>
      </c>
      <c r="N253" s="208" t="s">
        <v>41</v>
      </c>
      <c r="O253" s="92"/>
      <c r="P253" s="209">
        <f>O253*H253</f>
        <v>0</v>
      </c>
      <c r="Q253" s="209">
        <v>0</v>
      </c>
      <c r="R253" s="209">
        <f>Q253*H253</f>
        <v>0</v>
      </c>
      <c r="S253" s="209">
        <v>0</v>
      </c>
      <c r="T253" s="210">
        <f>S253*H253</f>
        <v>0</v>
      </c>
      <c r="U253" s="39"/>
      <c r="V253" s="39"/>
      <c r="W253" s="39"/>
      <c r="X253" s="39"/>
      <c r="Y253" s="39"/>
      <c r="Z253" s="39"/>
      <c r="AA253" s="39"/>
      <c r="AB253" s="39"/>
      <c r="AC253" s="39"/>
      <c r="AD253" s="39"/>
      <c r="AE253" s="39"/>
      <c r="AR253" s="211" t="s">
        <v>234</v>
      </c>
      <c r="AT253" s="211" t="s">
        <v>191</v>
      </c>
      <c r="AU253" s="211" t="s">
        <v>85</v>
      </c>
      <c r="AY253" s="18" t="s">
        <v>195</v>
      </c>
      <c r="BE253" s="212">
        <f>IF(N253="základní",J253,0)</f>
        <v>0</v>
      </c>
      <c r="BF253" s="212">
        <f>IF(N253="snížená",J253,0)</f>
        <v>0</v>
      </c>
      <c r="BG253" s="212">
        <f>IF(N253="zákl. přenesená",J253,0)</f>
        <v>0</v>
      </c>
      <c r="BH253" s="212">
        <f>IF(N253="sníž. přenesená",J253,0)</f>
        <v>0</v>
      </c>
      <c r="BI253" s="212">
        <f>IF(N253="nulová",J253,0)</f>
        <v>0</v>
      </c>
      <c r="BJ253" s="18" t="s">
        <v>83</v>
      </c>
      <c r="BK253" s="212">
        <f>ROUND(I253*H253,2)</f>
        <v>0</v>
      </c>
      <c r="BL253" s="18" t="s">
        <v>234</v>
      </c>
      <c r="BM253" s="211" t="s">
        <v>5335</v>
      </c>
    </row>
    <row r="254" s="2" customFormat="1" ht="37.8" customHeight="1">
      <c r="A254" s="39"/>
      <c r="B254" s="40"/>
      <c r="C254" s="200" t="s">
        <v>277</v>
      </c>
      <c r="D254" s="200" t="s">
        <v>191</v>
      </c>
      <c r="E254" s="201" t="s">
        <v>1590</v>
      </c>
      <c r="F254" s="202" t="s">
        <v>1591</v>
      </c>
      <c r="G254" s="203" t="s">
        <v>1237</v>
      </c>
      <c r="H254" s="204">
        <v>757.20000000000005</v>
      </c>
      <c r="I254" s="205"/>
      <c r="J254" s="206">
        <f>ROUND(I254*H254,2)</f>
        <v>0</v>
      </c>
      <c r="K254" s="202" t="s">
        <v>1412</v>
      </c>
      <c r="L254" s="45"/>
      <c r="M254" s="207" t="s">
        <v>1</v>
      </c>
      <c r="N254" s="208" t="s">
        <v>41</v>
      </c>
      <c r="O254" s="92"/>
      <c r="P254" s="209">
        <f>O254*H254</f>
        <v>0</v>
      </c>
      <c r="Q254" s="209">
        <v>0</v>
      </c>
      <c r="R254" s="209">
        <f>Q254*H254</f>
        <v>0</v>
      </c>
      <c r="S254" s="209">
        <v>0</v>
      </c>
      <c r="T254" s="210">
        <f>S254*H254</f>
        <v>0</v>
      </c>
      <c r="U254" s="39"/>
      <c r="V254" s="39"/>
      <c r="W254" s="39"/>
      <c r="X254" s="39"/>
      <c r="Y254" s="39"/>
      <c r="Z254" s="39"/>
      <c r="AA254" s="39"/>
      <c r="AB254" s="39"/>
      <c r="AC254" s="39"/>
      <c r="AD254" s="39"/>
      <c r="AE254" s="39"/>
      <c r="AR254" s="211" t="s">
        <v>234</v>
      </c>
      <c r="AT254" s="211" t="s">
        <v>191</v>
      </c>
      <c r="AU254" s="211" t="s">
        <v>85</v>
      </c>
      <c r="AY254" s="18" t="s">
        <v>195</v>
      </c>
      <c r="BE254" s="212">
        <f>IF(N254="základní",J254,0)</f>
        <v>0</v>
      </c>
      <c r="BF254" s="212">
        <f>IF(N254="snížená",J254,0)</f>
        <v>0</v>
      </c>
      <c r="BG254" s="212">
        <f>IF(N254="zákl. přenesená",J254,0)</f>
        <v>0</v>
      </c>
      <c r="BH254" s="212">
        <f>IF(N254="sníž. přenesená",J254,0)</f>
        <v>0</v>
      </c>
      <c r="BI254" s="212">
        <f>IF(N254="nulová",J254,0)</f>
        <v>0</v>
      </c>
      <c r="BJ254" s="18" t="s">
        <v>83</v>
      </c>
      <c r="BK254" s="212">
        <f>ROUND(I254*H254,2)</f>
        <v>0</v>
      </c>
      <c r="BL254" s="18" t="s">
        <v>234</v>
      </c>
      <c r="BM254" s="211" t="s">
        <v>5336</v>
      </c>
    </row>
    <row r="255" s="2" customFormat="1" ht="37.8" customHeight="1">
      <c r="A255" s="39"/>
      <c r="B255" s="40"/>
      <c r="C255" s="200" t="s">
        <v>8</v>
      </c>
      <c r="D255" s="200" t="s">
        <v>191</v>
      </c>
      <c r="E255" s="201" t="s">
        <v>3499</v>
      </c>
      <c r="F255" s="202" t="s">
        <v>3500</v>
      </c>
      <c r="G255" s="203" t="s">
        <v>1237</v>
      </c>
      <c r="H255" s="204">
        <v>1366.7919999999999</v>
      </c>
      <c r="I255" s="205"/>
      <c r="J255" s="206">
        <f>ROUND(I255*H255,2)</f>
        <v>0</v>
      </c>
      <c r="K255" s="202" t="s">
        <v>1412</v>
      </c>
      <c r="L255" s="45"/>
      <c r="M255" s="207" t="s">
        <v>1</v>
      </c>
      <c r="N255" s="208" t="s">
        <v>41</v>
      </c>
      <c r="O255" s="92"/>
      <c r="P255" s="209">
        <f>O255*H255</f>
        <v>0</v>
      </c>
      <c r="Q255" s="209">
        <v>0</v>
      </c>
      <c r="R255" s="209">
        <f>Q255*H255</f>
        <v>0</v>
      </c>
      <c r="S255" s="209">
        <v>0</v>
      </c>
      <c r="T255" s="210">
        <f>S255*H255</f>
        <v>0</v>
      </c>
      <c r="U255" s="39"/>
      <c r="V255" s="39"/>
      <c r="W255" s="39"/>
      <c r="X255" s="39"/>
      <c r="Y255" s="39"/>
      <c r="Z255" s="39"/>
      <c r="AA255" s="39"/>
      <c r="AB255" s="39"/>
      <c r="AC255" s="39"/>
      <c r="AD255" s="39"/>
      <c r="AE255" s="39"/>
      <c r="AR255" s="211" t="s">
        <v>234</v>
      </c>
      <c r="AT255" s="211" t="s">
        <v>191</v>
      </c>
      <c r="AU255" s="211" t="s">
        <v>85</v>
      </c>
      <c r="AY255" s="18" t="s">
        <v>195</v>
      </c>
      <c r="BE255" s="212">
        <f>IF(N255="základní",J255,0)</f>
        <v>0</v>
      </c>
      <c r="BF255" s="212">
        <f>IF(N255="snížená",J255,0)</f>
        <v>0</v>
      </c>
      <c r="BG255" s="212">
        <f>IF(N255="zákl. přenesená",J255,0)</f>
        <v>0</v>
      </c>
      <c r="BH255" s="212">
        <f>IF(N255="sníž. přenesená",J255,0)</f>
        <v>0</v>
      </c>
      <c r="BI255" s="212">
        <f>IF(N255="nulová",J255,0)</f>
        <v>0</v>
      </c>
      <c r="BJ255" s="18" t="s">
        <v>83</v>
      </c>
      <c r="BK255" s="212">
        <f>ROUND(I255*H255,2)</f>
        <v>0</v>
      </c>
      <c r="BL255" s="18" t="s">
        <v>234</v>
      </c>
      <c r="BM255" s="211" t="s">
        <v>5337</v>
      </c>
    </row>
    <row r="256" s="11" customFormat="1">
      <c r="A256" s="11"/>
      <c r="B256" s="228"/>
      <c r="C256" s="229"/>
      <c r="D256" s="213" t="s">
        <v>199</v>
      </c>
      <c r="E256" s="230" t="s">
        <v>1</v>
      </c>
      <c r="F256" s="231" t="s">
        <v>5338</v>
      </c>
      <c r="G256" s="229"/>
      <c r="H256" s="232">
        <v>814.44600000000003</v>
      </c>
      <c r="I256" s="233"/>
      <c r="J256" s="229"/>
      <c r="K256" s="229"/>
      <c r="L256" s="234"/>
      <c r="M256" s="235"/>
      <c r="N256" s="236"/>
      <c r="O256" s="236"/>
      <c r="P256" s="236"/>
      <c r="Q256" s="236"/>
      <c r="R256" s="236"/>
      <c r="S256" s="236"/>
      <c r="T256" s="237"/>
      <c r="U256" s="11"/>
      <c r="V256" s="11"/>
      <c r="W256" s="11"/>
      <c r="X256" s="11"/>
      <c r="Y256" s="11"/>
      <c r="Z256" s="11"/>
      <c r="AA256" s="11"/>
      <c r="AB256" s="11"/>
      <c r="AC256" s="11"/>
      <c r="AD256" s="11"/>
      <c r="AE256" s="11"/>
      <c r="AT256" s="238" t="s">
        <v>199</v>
      </c>
      <c r="AU256" s="238" t="s">
        <v>85</v>
      </c>
      <c r="AV256" s="11" t="s">
        <v>85</v>
      </c>
      <c r="AW256" s="11" t="s">
        <v>32</v>
      </c>
      <c r="AX256" s="11" t="s">
        <v>76</v>
      </c>
      <c r="AY256" s="238" t="s">
        <v>195</v>
      </c>
    </row>
    <row r="257" s="11" customFormat="1">
      <c r="A257" s="11"/>
      <c r="B257" s="228"/>
      <c r="C257" s="229"/>
      <c r="D257" s="213" t="s">
        <v>199</v>
      </c>
      <c r="E257" s="230" t="s">
        <v>1</v>
      </c>
      <c r="F257" s="231" t="s">
        <v>5339</v>
      </c>
      <c r="G257" s="229"/>
      <c r="H257" s="232">
        <v>-10.026</v>
      </c>
      <c r="I257" s="233"/>
      <c r="J257" s="229"/>
      <c r="K257" s="229"/>
      <c r="L257" s="234"/>
      <c r="M257" s="235"/>
      <c r="N257" s="236"/>
      <c r="O257" s="236"/>
      <c r="P257" s="236"/>
      <c r="Q257" s="236"/>
      <c r="R257" s="236"/>
      <c r="S257" s="236"/>
      <c r="T257" s="237"/>
      <c r="U257" s="11"/>
      <c r="V257" s="11"/>
      <c r="W257" s="11"/>
      <c r="X257" s="11"/>
      <c r="Y257" s="11"/>
      <c r="Z257" s="11"/>
      <c r="AA257" s="11"/>
      <c r="AB257" s="11"/>
      <c r="AC257" s="11"/>
      <c r="AD257" s="11"/>
      <c r="AE257" s="11"/>
      <c r="AT257" s="238" t="s">
        <v>199</v>
      </c>
      <c r="AU257" s="238" t="s">
        <v>85</v>
      </c>
      <c r="AV257" s="11" t="s">
        <v>85</v>
      </c>
      <c r="AW257" s="11" t="s">
        <v>32</v>
      </c>
      <c r="AX257" s="11" t="s">
        <v>76</v>
      </c>
      <c r="AY257" s="238" t="s">
        <v>195</v>
      </c>
    </row>
    <row r="258" s="11" customFormat="1">
      <c r="A258" s="11"/>
      <c r="B258" s="228"/>
      <c r="C258" s="229"/>
      <c r="D258" s="213" t="s">
        <v>199</v>
      </c>
      <c r="E258" s="230" t="s">
        <v>1</v>
      </c>
      <c r="F258" s="231" t="s">
        <v>5340</v>
      </c>
      <c r="G258" s="229"/>
      <c r="H258" s="232">
        <v>-121.024</v>
      </c>
      <c r="I258" s="233"/>
      <c r="J258" s="229"/>
      <c r="K258" s="229"/>
      <c r="L258" s="234"/>
      <c r="M258" s="235"/>
      <c r="N258" s="236"/>
      <c r="O258" s="236"/>
      <c r="P258" s="236"/>
      <c r="Q258" s="236"/>
      <c r="R258" s="236"/>
      <c r="S258" s="236"/>
      <c r="T258" s="237"/>
      <c r="U258" s="11"/>
      <c r="V258" s="11"/>
      <c r="W258" s="11"/>
      <c r="X258" s="11"/>
      <c r="Y258" s="11"/>
      <c r="Z258" s="11"/>
      <c r="AA258" s="11"/>
      <c r="AB258" s="11"/>
      <c r="AC258" s="11"/>
      <c r="AD258" s="11"/>
      <c r="AE258" s="11"/>
      <c r="AT258" s="238" t="s">
        <v>199</v>
      </c>
      <c r="AU258" s="238" t="s">
        <v>85</v>
      </c>
      <c r="AV258" s="11" t="s">
        <v>85</v>
      </c>
      <c r="AW258" s="11" t="s">
        <v>32</v>
      </c>
      <c r="AX258" s="11" t="s">
        <v>76</v>
      </c>
      <c r="AY258" s="238" t="s">
        <v>195</v>
      </c>
    </row>
    <row r="259" s="16" customFormat="1">
      <c r="A259" s="16"/>
      <c r="B259" s="298"/>
      <c r="C259" s="299"/>
      <c r="D259" s="213" t="s">
        <v>199</v>
      </c>
      <c r="E259" s="300" t="s">
        <v>1</v>
      </c>
      <c r="F259" s="301" t="s">
        <v>1498</v>
      </c>
      <c r="G259" s="299"/>
      <c r="H259" s="302">
        <v>683.39599999999996</v>
      </c>
      <c r="I259" s="303"/>
      <c r="J259" s="299"/>
      <c r="K259" s="299"/>
      <c r="L259" s="304"/>
      <c r="M259" s="305"/>
      <c r="N259" s="306"/>
      <c r="O259" s="306"/>
      <c r="P259" s="306"/>
      <c r="Q259" s="306"/>
      <c r="R259" s="306"/>
      <c r="S259" s="306"/>
      <c r="T259" s="307"/>
      <c r="U259" s="16"/>
      <c r="V259" s="16"/>
      <c r="W259" s="16"/>
      <c r="X259" s="16"/>
      <c r="Y259" s="16"/>
      <c r="Z259" s="16"/>
      <c r="AA259" s="16"/>
      <c r="AB259" s="16"/>
      <c r="AC259" s="16"/>
      <c r="AD259" s="16"/>
      <c r="AE259" s="16"/>
      <c r="AT259" s="308" t="s">
        <v>199</v>
      </c>
      <c r="AU259" s="308" t="s">
        <v>85</v>
      </c>
      <c r="AV259" s="16" t="s">
        <v>229</v>
      </c>
      <c r="AW259" s="16" t="s">
        <v>32</v>
      </c>
      <c r="AX259" s="16" t="s">
        <v>76</v>
      </c>
      <c r="AY259" s="308" t="s">
        <v>195</v>
      </c>
    </row>
    <row r="260" s="11" customFormat="1">
      <c r="A260" s="11"/>
      <c r="B260" s="228"/>
      <c r="C260" s="229"/>
      <c r="D260" s="213" t="s">
        <v>199</v>
      </c>
      <c r="E260" s="230" t="s">
        <v>1</v>
      </c>
      <c r="F260" s="231" t="s">
        <v>5341</v>
      </c>
      <c r="G260" s="229"/>
      <c r="H260" s="232">
        <v>1366.7919999999999</v>
      </c>
      <c r="I260" s="233"/>
      <c r="J260" s="229"/>
      <c r="K260" s="229"/>
      <c r="L260" s="234"/>
      <c r="M260" s="235"/>
      <c r="N260" s="236"/>
      <c r="O260" s="236"/>
      <c r="P260" s="236"/>
      <c r="Q260" s="236"/>
      <c r="R260" s="236"/>
      <c r="S260" s="236"/>
      <c r="T260" s="237"/>
      <c r="U260" s="11"/>
      <c r="V260" s="11"/>
      <c r="W260" s="11"/>
      <c r="X260" s="11"/>
      <c r="Y260" s="11"/>
      <c r="Z260" s="11"/>
      <c r="AA260" s="11"/>
      <c r="AB260" s="11"/>
      <c r="AC260" s="11"/>
      <c r="AD260" s="11"/>
      <c r="AE260" s="11"/>
      <c r="AT260" s="238" t="s">
        <v>199</v>
      </c>
      <c r="AU260" s="238" t="s">
        <v>85</v>
      </c>
      <c r="AV260" s="11" t="s">
        <v>85</v>
      </c>
      <c r="AW260" s="11" t="s">
        <v>32</v>
      </c>
      <c r="AX260" s="11" t="s">
        <v>83</v>
      </c>
      <c r="AY260" s="238" t="s">
        <v>195</v>
      </c>
    </row>
    <row r="261" s="2" customFormat="1" ht="37.8" customHeight="1">
      <c r="A261" s="39"/>
      <c r="B261" s="40"/>
      <c r="C261" s="200" t="s">
        <v>284</v>
      </c>
      <c r="D261" s="200" t="s">
        <v>191</v>
      </c>
      <c r="E261" s="201" t="s">
        <v>1600</v>
      </c>
      <c r="F261" s="202" t="s">
        <v>1601</v>
      </c>
      <c r="G261" s="203" t="s">
        <v>1237</v>
      </c>
      <c r="H261" s="204">
        <v>563.58900000000006</v>
      </c>
      <c r="I261" s="205"/>
      <c r="J261" s="206">
        <f>ROUND(I261*H261,2)</f>
        <v>0</v>
      </c>
      <c r="K261" s="202" t="s">
        <v>1412</v>
      </c>
      <c r="L261" s="45"/>
      <c r="M261" s="207" t="s">
        <v>1</v>
      </c>
      <c r="N261" s="208" t="s">
        <v>41</v>
      </c>
      <c r="O261" s="92"/>
      <c r="P261" s="209">
        <f>O261*H261</f>
        <v>0</v>
      </c>
      <c r="Q261" s="209">
        <v>0</v>
      </c>
      <c r="R261" s="209">
        <f>Q261*H261</f>
        <v>0</v>
      </c>
      <c r="S261" s="209">
        <v>0</v>
      </c>
      <c r="T261" s="210">
        <f>S261*H261</f>
        <v>0</v>
      </c>
      <c r="U261" s="39"/>
      <c r="V261" s="39"/>
      <c r="W261" s="39"/>
      <c r="X261" s="39"/>
      <c r="Y261" s="39"/>
      <c r="Z261" s="39"/>
      <c r="AA261" s="39"/>
      <c r="AB261" s="39"/>
      <c r="AC261" s="39"/>
      <c r="AD261" s="39"/>
      <c r="AE261" s="39"/>
      <c r="AR261" s="211" t="s">
        <v>234</v>
      </c>
      <c r="AT261" s="211" t="s">
        <v>191</v>
      </c>
      <c r="AU261" s="211" t="s">
        <v>85</v>
      </c>
      <c r="AY261" s="18" t="s">
        <v>195</v>
      </c>
      <c r="BE261" s="212">
        <f>IF(N261="základní",J261,0)</f>
        <v>0</v>
      </c>
      <c r="BF261" s="212">
        <f>IF(N261="snížená",J261,0)</f>
        <v>0</v>
      </c>
      <c r="BG261" s="212">
        <f>IF(N261="zákl. přenesená",J261,0)</f>
        <v>0</v>
      </c>
      <c r="BH261" s="212">
        <f>IF(N261="sníž. přenesená",J261,0)</f>
        <v>0</v>
      </c>
      <c r="BI261" s="212">
        <f>IF(N261="nulová",J261,0)</f>
        <v>0</v>
      </c>
      <c r="BJ261" s="18" t="s">
        <v>83</v>
      </c>
      <c r="BK261" s="212">
        <f>ROUND(I261*H261,2)</f>
        <v>0</v>
      </c>
      <c r="BL261" s="18" t="s">
        <v>234</v>
      </c>
      <c r="BM261" s="211" t="s">
        <v>5342</v>
      </c>
    </row>
    <row r="262" s="11" customFormat="1">
      <c r="A262" s="11"/>
      <c r="B262" s="228"/>
      <c r="C262" s="229"/>
      <c r="D262" s="213" t="s">
        <v>199</v>
      </c>
      <c r="E262" s="230" t="s">
        <v>1</v>
      </c>
      <c r="F262" s="231" t="s">
        <v>5343</v>
      </c>
      <c r="G262" s="229"/>
      <c r="H262" s="232">
        <v>1246.9849999999999</v>
      </c>
      <c r="I262" s="233"/>
      <c r="J262" s="229"/>
      <c r="K262" s="229"/>
      <c r="L262" s="234"/>
      <c r="M262" s="235"/>
      <c r="N262" s="236"/>
      <c r="O262" s="236"/>
      <c r="P262" s="236"/>
      <c r="Q262" s="236"/>
      <c r="R262" s="236"/>
      <c r="S262" s="236"/>
      <c r="T262" s="237"/>
      <c r="U262" s="11"/>
      <c r="V262" s="11"/>
      <c r="W262" s="11"/>
      <c r="X262" s="11"/>
      <c r="Y262" s="11"/>
      <c r="Z262" s="11"/>
      <c r="AA262" s="11"/>
      <c r="AB262" s="11"/>
      <c r="AC262" s="11"/>
      <c r="AD262" s="11"/>
      <c r="AE262" s="11"/>
      <c r="AT262" s="238" t="s">
        <v>199</v>
      </c>
      <c r="AU262" s="238" t="s">
        <v>85</v>
      </c>
      <c r="AV262" s="11" t="s">
        <v>85</v>
      </c>
      <c r="AW262" s="11" t="s">
        <v>32</v>
      </c>
      <c r="AX262" s="11" t="s">
        <v>76</v>
      </c>
      <c r="AY262" s="238" t="s">
        <v>195</v>
      </c>
    </row>
    <row r="263" s="11" customFormat="1">
      <c r="A263" s="11"/>
      <c r="B263" s="228"/>
      <c r="C263" s="229"/>
      <c r="D263" s="213" t="s">
        <v>199</v>
      </c>
      <c r="E263" s="230" t="s">
        <v>1</v>
      </c>
      <c r="F263" s="231" t="s">
        <v>5344</v>
      </c>
      <c r="G263" s="229"/>
      <c r="H263" s="232">
        <v>-683.39599999999996</v>
      </c>
      <c r="I263" s="233"/>
      <c r="J263" s="229"/>
      <c r="K263" s="229"/>
      <c r="L263" s="234"/>
      <c r="M263" s="235"/>
      <c r="N263" s="236"/>
      <c r="O263" s="236"/>
      <c r="P263" s="236"/>
      <c r="Q263" s="236"/>
      <c r="R263" s="236"/>
      <c r="S263" s="236"/>
      <c r="T263" s="237"/>
      <c r="U263" s="11"/>
      <c r="V263" s="11"/>
      <c r="W263" s="11"/>
      <c r="X263" s="11"/>
      <c r="Y263" s="11"/>
      <c r="Z263" s="11"/>
      <c r="AA263" s="11"/>
      <c r="AB263" s="11"/>
      <c r="AC263" s="11"/>
      <c r="AD263" s="11"/>
      <c r="AE263" s="11"/>
      <c r="AT263" s="238" t="s">
        <v>199</v>
      </c>
      <c r="AU263" s="238" t="s">
        <v>85</v>
      </c>
      <c r="AV263" s="11" t="s">
        <v>85</v>
      </c>
      <c r="AW263" s="11" t="s">
        <v>32</v>
      </c>
      <c r="AX263" s="11" t="s">
        <v>76</v>
      </c>
      <c r="AY263" s="238" t="s">
        <v>195</v>
      </c>
    </row>
    <row r="264" s="15" customFormat="1">
      <c r="A264" s="15"/>
      <c r="B264" s="287"/>
      <c r="C264" s="288"/>
      <c r="D264" s="213" t="s">
        <v>199</v>
      </c>
      <c r="E264" s="289" t="s">
        <v>1</v>
      </c>
      <c r="F264" s="290" t="s">
        <v>1422</v>
      </c>
      <c r="G264" s="288"/>
      <c r="H264" s="291">
        <v>563.58900000000006</v>
      </c>
      <c r="I264" s="292"/>
      <c r="J264" s="288"/>
      <c r="K264" s="288"/>
      <c r="L264" s="293"/>
      <c r="M264" s="294"/>
      <c r="N264" s="295"/>
      <c r="O264" s="295"/>
      <c r="P264" s="295"/>
      <c r="Q264" s="295"/>
      <c r="R264" s="295"/>
      <c r="S264" s="295"/>
      <c r="T264" s="296"/>
      <c r="U264" s="15"/>
      <c r="V264" s="15"/>
      <c r="W264" s="15"/>
      <c r="X264" s="15"/>
      <c r="Y264" s="15"/>
      <c r="Z264" s="15"/>
      <c r="AA264" s="15"/>
      <c r="AB264" s="15"/>
      <c r="AC264" s="15"/>
      <c r="AD264" s="15"/>
      <c r="AE264" s="15"/>
      <c r="AT264" s="297" t="s">
        <v>199</v>
      </c>
      <c r="AU264" s="297" t="s">
        <v>85</v>
      </c>
      <c r="AV264" s="15" t="s">
        <v>234</v>
      </c>
      <c r="AW264" s="15" t="s">
        <v>32</v>
      </c>
      <c r="AX264" s="15" t="s">
        <v>83</v>
      </c>
      <c r="AY264" s="297" t="s">
        <v>195</v>
      </c>
    </row>
    <row r="265" s="2" customFormat="1" ht="37.8" customHeight="1">
      <c r="A265" s="39"/>
      <c r="B265" s="40"/>
      <c r="C265" s="200" t="s">
        <v>288</v>
      </c>
      <c r="D265" s="200" t="s">
        <v>191</v>
      </c>
      <c r="E265" s="201" t="s">
        <v>1606</v>
      </c>
      <c r="F265" s="202" t="s">
        <v>1607</v>
      </c>
      <c r="G265" s="203" t="s">
        <v>1237</v>
      </c>
      <c r="H265" s="204">
        <v>9017.4240000000009</v>
      </c>
      <c r="I265" s="205"/>
      <c r="J265" s="206">
        <f>ROUND(I265*H265,2)</f>
        <v>0</v>
      </c>
      <c r="K265" s="202" t="s">
        <v>1412</v>
      </c>
      <c r="L265" s="45"/>
      <c r="M265" s="207" t="s">
        <v>1</v>
      </c>
      <c r="N265" s="208" t="s">
        <v>41</v>
      </c>
      <c r="O265" s="92"/>
      <c r="P265" s="209">
        <f>O265*H265</f>
        <v>0</v>
      </c>
      <c r="Q265" s="209">
        <v>0</v>
      </c>
      <c r="R265" s="209">
        <f>Q265*H265</f>
        <v>0</v>
      </c>
      <c r="S265" s="209">
        <v>0</v>
      </c>
      <c r="T265" s="210">
        <f>S265*H265</f>
        <v>0</v>
      </c>
      <c r="U265" s="39"/>
      <c r="V265" s="39"/>
      <c r="W265" s="39"/>
      <c r="X265" s="39"/>
      <c r="Y265" s="39"/>
      <c r="Z265" s="39"/>
      <c r="AA265" s="39"/>
      <c r="AB265" s="39"/>
      <c r="AC265" s="39"/>
      <c r="AD265" s="39"/>
      <c r="AE265" s="39"/>
      <c r="AR265" s="211" t="s">
        <v>234</v>
      </c>
      <c r="AT265" s="211" t="s">
        <v>191</v>
      </c>
      <c r="AU265" s="211" t="s">
        <v>85</v>
      </c>
      <c r="AY265" s="18" t="s">
        <v>195</v>
      </c>
      <c r="BE265" s="212">
        <f>IF(N265="základní",J265,0)</f>
        <v>0</v>
      </c>
      <c r="BF265" s="212">
        <f>IF(N265="snížená",J265,0)</f>
        <v>0</v>
      </c>
      <c r="BG265" s="212">
        <f>IF(N265="zákl. přenesená",J265,0)</f>
        <v>0</v>
      </c>
      <c r="BH265" s="212">
        <f>IF(N265="sníž. přenesená",J265,0)</f>
        <v>0</v>
      </c>
      <c r="BI265" s="212">
        <f>IF(N265="nulová",J265,0)</f>
        <v>0</v>
      </c>
      <c r="BJ265" s="18" t="s">
        <v>83</v>
      </c>
      <c r="BK265" s="212">
        <f>ROUND(I265*H265,2)</f>
        <v>0</v>
      </c>
      <c r="BL265" s="18" t="s">
        <v>234</v>
      </c>
      <c r="BM265" s="211" t="s">
        <v>5345</v>
      </c>
    </row>
    <row r="266" s="10" customFormat="1">
      <c r="A266" s="10"/>
      <c r="B266" s="218"/>
      <c r="C266" s="219"/>
      <c r="D266" s="213" t="s">
        <v>199</v>
      </c>
      <c r="E266" s="220" t="s">
        <v>1</v>
      </c>
      <c r="F266" s="221" t="s">
        <v>3905</v>
      </c>
      <c r="G266" s="219"/>
      <c r="H266" s="220" t="s">
        <v>1</v>
      </c>
      <c r="I266" s="222"/>
      <c r="J266" s="219"/>
      <c r="K266" s="219"/>
      <c r="L266" s="223"/>
      <c r="M266" s="224"/>
      <c r="N266" s="225"/>
      <c r="O266" s="225"/>
      <c r="P266" s="225"/>
      <c r="Q266" s="225"/>
      <c r="R266" s="225"/>
      <c r="S266" s="225"/>
      <c r="T266" s="226"/>
      <c r="U266" s="10"/>
      <c r="V266" s="10"/>
      <c r="W266" s="10"/>
      <c r="X266" s="10"/>
      <c r="Y266" s="10"/>
      <c r="Z266" s="10"/>
      <c r="AA266" s="10"/>
      <c r="AB266" s="10"/>
      <c r="AC266" s="10"/>
      <c r="AD266" s="10"/>
      <c r="AE266" s="10"/>
      <c r="AT266" s="227" t="s">
        <v>199</v>
      </c>
      <c r="AU266" s="227" t="s">
        <v>85</v>
      </c>
      <c r="AV266" s="10" t="s">
        <v>83</v>
      </c>
      <c r="AW266" s="10" t="s">
        <v>32</v>
      </c>
      <c r="AX266" s="10" t="s">
        <v>76</v>
      </c>
      <c r="AY266" s="227" t="s">
        <v>195</v>
      </c>
    </row>
    <row r="267" s="11" customFormat="1">
      <c r="A267" s="11"/>
      <c r="B267" s="228"/>
      <c r="C267" s="229"/>
      <c r="D267" s="213" t="s">
        <v>199</v>
      </c>
      <c r="E267" s="230" t="s">
        <v>1</v>
      </c>
      <c r="F267" s="231" t="s">
        <v>5346</v>
      </c>
      <c r="G267" s="229"/>
      <c r="H267" s="232">
        <v>9017.4240000000009</v>
      </c>
      <c r="I267" s="233"/>
      <c r="J267" s="229"/>
      <c r="K267" s="229"/>
      <c r="L267" s="234"/>
      <c r="M267" s="235"/>
      <c r="N267" s="236"/>
      <c r="O267" s="236"/>
      <c r="P267" s="236"/>
      <c r="Q267" s="236"/>
      <c r="R267" s="236"/>
      <c r="S267" s="236"/>
      <c r="T267" s="237"/>
      <c r="U267" s="11"/>
      <c r="V267" s="11"/>
      <c r="W267" s="11"/>
      <c r="X267" s="11"/>
      <c r="Y267" s="11"/>
      <c r="Z267" s="11"/>
      <c r="AA267" s="11"/>
      <c r="AB267" s="11"/>
      <c r="AC267" s="11"/>
      <c r="AD267" s="11"/>
      <c r="AE267" s="11"/>
      <c r="AT267" s="238" t="s">
        <v>199</v>
      </c>
      <c r="AU267" s="238" t="s">
        <v>85</v>
      </c>
      <c r="AV267" s="11" t="s">
        <v>85</v>
      </c>
      <c r="AW267" s="11" t="s">
        <v>32</v>
      </c>
      <c r="AX267" s="11" t="s">
        <v>83</v>
      </c>
      <c r="AY267" s="238" t="s">
        <v>195</v>
      </c>
    </row>
    <row r="268" s="2" customFormat="1" ht="37.8" customHeight="1">
      <c r="A268" s="39"/>
      <c r="B268" s="40"/>
      <c r="C268" s="200" t="s">
        <v>292</v>
      </c>
      <c r="D268" s="200" t="s">
        <v>191</v>
      </c>
      <c r="E268" s="201" t="s">
        <v>1611</v>
      </c>
      <c r="F268" s="202" t="s">
        <v>1612</v>
      </c>
      <c r="G268" s="203" t="s">
        <v>1237</v>
      </c>
      <c r="H268" s="204">
        <v>65.631</v>
      </c>
      <c r="I268" s="205"/>
      <c r="J268" s="206">
        <f>ROUND(I268*H268,2)</f>
        <v>0</v>
      </c>
      <c r="K268" s="202" t="s">
        <v>1412</v>
      </c>
      <c r="L268" s="45"/>
      <c r="M268" s="207" t="s">
        <v>1</v>
      </c>
      <c r="N268" s="208" t="s">
        <v>41</v>
      </c>
      <c r="O268" s="92"/>
      <c r="P268" s="209">
        <f>O268*H268</f>
        <v>0</v>
      </c>
      <c r="Q268" s="209">
        <v>0</v>
      </c>
      <c r="R268" s="209">
        <f>Q268*H268</f>
        <v>0</v>
      </c>
      <c r="S268" s="209">
        <v>0</v>
      </c>
      <c r="T268" s="210">
        <f>S268*H268</f>
        <v>0</v>
      </c>
      <c r="U268" s="39"/>
      <c r="V268" s="39"/>
      <c r="W268" s="39"/>
      <c r="X268" s="39"/>
      <c r="Y268" s="39"/>
      <c r="Z268" s="39"/>
      <c r="AA268" s="39"/>
      <c r="AB268" s="39"/>
      <c r="AC268" s="39"/>
      <c r="AD268" s="39"/>
      <c r="AE268" s="39"/>
      <c r="AR268" s="211" t="s">
        <v>234</v>
      </c>
      <c r="AT268" s="211" t="s">
        <v>191</v>
      </c>
      <c r="AU268" s="211" t="s">
        <v>85</v>
      </c>
      <c r="AY268" s="18" t="s">
        <v>195</v>
      </c>
      <c r="BE268" s="212">
        <f>IF(N268="základní",J268,0)</f>
        <v>0</v>
      </c>
      <c r="BF268" s="212">
        <f>IF(N268="snížená",J268,0)</f>
        <v>0</v>
      </c>
      <c r="BG268" s="212">
        <f>IF(N268="zákl. přenesená",J268,0)</f>
        <v>0</v>
      </c>
      <c r="BH268" s="212">
        <f>IF(N268="sníž. přenesená",J268,0)</f>
        <v>0</v>
      </c>
      <c r="BI268" s="212">
        <f>IF(N268="nulová",J268,0)</f>
        <v>0</v>
      </c>
      <c r="BJ268" s="18" t="s">
        <v>83</v>
      </c>
      <c r="BK268" s="212">
        <f>ROUND(I268*H268,2)</f>
        <v>0</v>
      </c>
      <c r="BL268" s="18" t="s">
        <v>234</v>
      </c>
      <c r="BM268" s="211" t="s">
        <v>5347</v>
      </c>
    </row>
    <row r="269" s="11" customFormat="1">
      <c r="A269" s="11"/>
      <c r="B269" s="228"/>
      <c r="C269" s="229"/>
      <c r="D269" s="213" t="s">
        <v>199</v>
      </c>
      <c r="E269" s="230" t="s">
        <v>1</v>
      </c>
      <c r="F269" s="231" t="s">
        <v>5348</v>
      </c>
      <c r="G269" s="229"/>
      <c r="H269" s="232">
        <v>65.631</v>
      </c>
      <c r="I269" s="233"/>
      <c r="J269" s="229"/>
      <c r="K269" s="229"/>
      <c r="L269" s="234"/>
      <c r="M269" s="235"/>
      <c r="N269" s="236"/>
      <c r="O269" s="236"/>
      <c r="P269" s="236"/>
      <c r="Q269" s="236"/>
      <c r="R269" s="236"/>
      <c r="S269" s="236"/>
      <c r="T269" s="237"/>
      <c r="U269" s="11"/>
      <c r="V269" s="11"/>
      <c r="W269" s="11"/>
      <c r="X269" s="11"/>
      <c r="Y269" s="11"/>
      <c r="Z269" s="11"/>
      <c r="AA269" s="11"/>
      <c r="AB269" s="11"/>
      <c r="AC269" s="11"/>
      <c r="AD269" s="11"/>
      <c r="AE269" s="11"/>
      <c r="AT269" s="238" t="s">
        <v>199</v>
      </c>
      <c r="AU269" s="238" t="s">
        <v>85</v>
      </c>
      <c r="AV269" s="11" t="s">
        <v>85</v>
      </c>
      <c r="AW269" s="11" t="s">
        <v>32</v>
      </c>
      <c r="AX269" s="11" t="s">
        <v>83</v>
      </c>
      <c r="AY269" s="238" t="s">
        <v>195</v>
      </c>
    </row>
    <row r="270" s="2" customFormat="1" ht="37.8" customHeight="1">
      <c r="A270" s="39"/>
      <c r="B270" s="40"/>
      <c r="C270" s="200" t="s">
        <v>296</v>
      </c>
      <c r="D270" s="200" t="s">
        <v>191</v>
      </c>
      <c r="E270" s="201" t="s">
        <v>1617</v>
      </c>
      <c r="F270" s="202" t="s">
        <v>1618</v>
      </c>
      <c r="G270" s="203" t="s">
        <v>1237</v>
      </c>
      <c r="H270" s="204">
        <v>1050.096</v>
      </c>
      <c r="I270" s="205"/>
      <c r="J270" s="206">
        <f>ROUND(I270*H270,2)</f>
        <v>0</v>
      </c>
      <c r="K270" s="202" t="s">
        <v>1412</v>
      </c>
      <c r="L270" s="45"/>
      <c r="M270" s="207" t="s">
        <v>1</v>
      </c>
      <c r="N270" s="208" t="s">
        <v>41</v>
      </c>
      <c r="O270" s="92"/>
      <c r="P270" s="209">
        <f>O270*H270</f>
        <v>0</v>
      </c>
      <c r="Q270" s="209">
        <v>0</v>
      </c>
      <c r="R270" s="209">
        <f>Q270*H270</f>
        <v>0</v>
      </c>
      <c r="S270" s="209">
        <v>0</v>
      </c>
      <c r="T270" s="210">
        <f>S270*H270</f>
        <v>0</v>
      </c>
      <c r="U270" s="39"/>
      <c r="V270" s="39"/>
      <c r="W270" s="39"/>
      <c r="X270" s="39"/>
      <c r="Y270" s="39"/>
      <c r="Z270" s="39"/>
      <c r="AA270" s="39"/>
      <c r="AB270" s="39"/>
      <c r="AC270" s="39"/>
      <c r="AD270" s="39"/>
      <c r="AE270" s="39"/>
      <c r="AR270" s="211" t="s">
        <v>234</v>
      </c>
      <c r="AT270" s="211" t="s">
        <v>191</v>
      </c>
      <c r="AU270" s="211" t="s">
        <v>85</v>
      </c>
      <c r="AY270" s="18" t="s">
        <v>195</v>
      </c>
      <c r="BE270" s="212">
        <f>IF(N270="základní",J270,0)</f>
        <v>0</v>
      </c>
      <c r="BF270" s="212">
        <f>IF(N270="snížená",J270,0)</f>
        <v>0</v>
      </c>
      <c r="BG270" s="212">
        <f>IF(N270="zákl. přenesená",J270,0)</f>
        <v>0</v>
      </c>
      <c r="BH270" s="212">
        <f>IF(N270="sníž. přenesená",J270,0)</f>
        <v>0</v>
      </c>
      <c r="BI270" s="212">
        <f>IF(N270="nulová",J270,0)</f>
        <v>0</v>
      </c>
      <c r="BJ270" s="18" t="s">
        <v>83</v>
      </c>
      <c r="BK270" s="212">
        <f>ROUND(I270*H270,2)</f>
        <v>0</v>
      </c>
      <c r="BL270" s="18" t="s">
        <v>234</v>
      </c>
      <c r="BM270" s="211" t="s">
        <v>5349</v>
      </c>
    </row>
    <row r="271" s="10" customFormat="1">
      <c r="A271" s="10"/>
      <c r="B271" s="218"/>
      <c r="C271" s="219"/>
      <c r="D271" s="213" t="s">
        <v>199</v>
      </c>
      <c r="E271" s="220" t="s">
        <v>1</v>
      </c>
      <c r="F271" s="221" t="s">
        <v>3905</v>
      </c>
      <c r="G271" s="219"/>
      <c r="H271" s="220" t="s">
        <v>1</v>
      </c>
      <c r="I271" s="222"/>
      <c r="J271" s="219"/>
      <c r="K271" s="219"/>
      <c r="L271" s="223"/>
      <c r="M271" s="224"/>
      <c r="N271" s="225"/>
      <c r="O271" s="225"/>
      <c r="P271" s="225"/>
      <c r="Q271" s="225"/>
      <c r="R271" s="225"/>
      <c r="S271" s="225"/>
      <c r="T271" s="226"/>
      <c r="U271" s="10"/>
      <c r="V271" s="10"/>
      <c r="W271" s="10"/>
      <c r="X271" s="10"/>
      <c r="Y271" s="10"/>
      <c r="Z271" s="10"/>
      <c r="AA271" s="10"/>
      <c r="AB271" s="10"/>
      <c r="AC271" s="10"/>
      <c r="AD271" s="10"/>
      <c r="AE271" s="10"/>
      <c r="AT271" s="227" t="s">
        <v>199</v>
      </c>
      <c r="AU271" s="227" t="s">
        <v>85</v>
      </c>
      <c r="AV271" s="10" t="s">
        <v>83</v>
      </c>
      <c r="AW271" s="10" t="s">
        <v>32</v>
      </c>
      <c r="AX271" s="10" t="s">
        <v>76</v>
      </c>
      <c r="AY271" s="227" t="s">
        <v>195</v>
      </c>
    </row>
    <row r="272" s="11" customFormat="1">
      <c r="A272" s="11"/>
      <c r="B272" s="228"/>
      <c r="C272" s="229"/>
      <c r="D272" s="213" t="s">
        <v>199</v>
      </c>
      <c r="E272" s="230" t="s">
        <v>1</v>
      </c>
      <c r="F272" s="231" t="s">
        <v>5350</v>
      </c>
      <c r="G272" s="229"/>
      <c r="H272" s="232">
        <v>1050.096</v>
      </c>
      <c r="I272" s="233"/>
      <c r="J272" s="229"/>
      <c r="K272" s="229"/>
      <c r="L272" s="234"/>
      <c r="M272" s="235"/>
      <c r="N272" s="236"/>
      <c r="O272" s="236"/>
      <c r="P272" s="236"/>
      <c r="Q272" s="236"/>
      <c r="R272" s="236"/>
      <c r="S272" s="236"/>
      <c r="T272" s="237"/>
      <c r="U272" s="11"/>
      <c r="V272" s="11"/>
      <c r="W272" s="11"/>
      <c r="X272" s="11"/>
      <c r="Y272" s="11"/>
      <c r="Z272" s="11"/>
      <c r="AA272" s="11"/>
      <c r="AB272" s="11"/>
      <c r="AC272" s="11"/>
      <c r="AD272" s="11"/>
      <c r="AE272" s="11"/>
      <c r="AT272" s="238" t="s">
        <v>199</v>
      </c>
      <c r="AU272" s="238" t="s">
        <v>85</v>
      </c>
      <c r="AV272" s="11" t="s">
        <v>85</v>
      </c>
      <c r="AW272" s="11" t="s">
        <v>32</v>
      </c>
      <c r="AX272" s="11" t="s">
        <v>83</v>
      </c>
      <c r="AY272" s="238" t="s">
        <v>195</v>
      </c>
    </row>
    <row r="273" s="2" customFormat="1" ht="24.15" customHeight="1">
      <c r="A273" s="39"/>
      <c r="B273" s="40"/>
      <c r="C273" s="200" t="s">
        <v>300</v>
      </c>
      <c r="D273" s="200" t="s">
        <v>191</v>
      </c>
      <c r="E273" s="201" t="s">
        <v>1622</v>
      </c>
      <c r="F273" s="202" t="s">
        <v>1623</v>
      </c>
      <c r="G273" s="203" t="s">
        <v>1237</v>
      </c>
      <c r="H273" s="204">
        <v>683.39599999999996</v>
      </c>
      <c r="I273" s="205"/>
      <c r="J273" s="206">
        <f>ROUND(I273*H273,2)</f>
        <v>0</v>
      </c>
      <c r="K273" s="202" t="s">
        <v>1412</v>
      </c>
      <c r="L273" s="45"/>
      <c r="M273" s="207" t="s">
        <v>1</v>
      </c>
      <c r="N273" s="208" t="s">
        <v>41</v>
      </c>
      <c r="O273" s="92"/>
      <c r="P273" s="209">
        <f>O273*H273</f>
        <v>0</v>
      </c>
      <c r="Q273" s="209">
        <v>0</v>
      </c>
      <c r="R273" s="209">
        <f>Q273*H273</f>
        <v>0</v>
      </c>
      <c r="S273" s="209">
        <v>0</v>
      </c>
      <c r="T273" s="210">
        <f>S273*H273</f>
        <v>0</v>
      </c>
      <c r="U273" s="39"/>
      <c r="V273" s="39"/>
      <c r="W273" s="39"/>
      <c r="X273" s="39"/>
      <c r="Y273" s="39"/>
      <c r="Z273" s="39"/>
      <c r="AA273" s="39"/>
      <c r="AB273" s="39"/>
      <c r="AC273" s="39"/>
      <c r="AD273" s="39"/>
      <c r="AE273" s="39"/>
      <c r="AR273" s="211" t="s">
        <v>234</v>
      </c>
      <c r="AT273" s="211" t="s">
        <v>191</v>
      </c>
      <c r="AU273" s="211" t="s">
        <v>85</v>
      </c>
      <c r="AY273" s="18" t="s">
        <v>195</v>
      </c>
      <c r="BE273" s="212">
        <f>IF(N273="základní",J273,0)</f>
        <v>0</v>
      </c>
      <c r="BF273" s="212">
        <f>IF(N273="snížená",J273,0)</f>
        <v>0</v>
      </c>
      <c r="BG273" s="212">
        <f>IF(N273="zákl. přenesená",J273,0)</f>
        <v>0</v>
      </c>
      <c r="BH273" s="212">
        <f>IF(N273="sníž. přenesená",J273,0)</f>
        <v>0</v>
      </c>
      <c r="BI273" s="212">
        <f>IF(N273="nulová",J273,0)</f>
        <v>0</v>
      </c>
      <c r="BJ273" s="18" t="s">
        <v>83</v>
      </c>
      <c r="BK273" s="212">
        <f>ROUND(I273*H273,2)</f>
        <v>0</v>
      </c>
      <c r="BL273" s="18" t="s">
        <v>234</v>
      </c>
      <c r="BM273" s="211" t="s">
        <v>5351</v>
      </c>
    </row>
    <row r="274" s="11" customFormat="1">
      <c r="A274" s="11"/>
      <c r="B274" s="228"/>
      <c r="C274" s="229"/>
      <c r="D274" s="213" t="s">
        <v>199</v>
      </c>
      <c r="E274" s="230" t="s">
        <v>1</v>
      </c>
      <c r="F274" s="231" t="s">
        <v>5352</v>
      </c>
      <c r="G274" s="229"/>
      <c r="H274" s="232">
        <v>683.39599999999996</v>
      </c>
      <c r="I274" s="233"/>
      <c r="J274" s="229"/>
      <c r="K274" s="229"/>
      <c r="L274" s="234"/>
      <c r="M274" s="235"/>
      <c r="N274" s="236"/>
      <c r="O274" s="236"/>
      <c r="P274" s="236"/>
      <c r="Q274" s="236"/>
      <c r="R274" s="236"/>
      <c r="S274" s="236"/>
      <c r="T274" s="237"/>
      <c r="U274" s="11"/>
      <c r="V274" s="11"/>
      <c r="W274" s="11"/>
      <c r="X274" s="11"/>
      <c r="Y274" s="11"/>
      <c r="Z274" s="11"/>
      <c r="AA274" s="11"/>
      <c r="AB274" s="11"/>
      <c r="AC274" s="11"/>
      <c r="AD274" s="11"/>
      <c r="AE274" s="11"/>
      <c r="AT274" s="238" t="s">
        <v>199</v>
      </c>
      <c r="AU274" s="238" t="s">
        <v>85</v>
      </c>
      <c r="AV274" s="11" t="s">
        <v>85</v>
      </c>
      <c r="AW274" s="11" t="s">
        <v>32</v>
      </c>
      <c r="AX274" s="11" t="s">
        <v>83</v>
      </c>
      <c r="AY274" s="238" t="s">
        <v>195</v>
      </c>
    </row>
    <row r="275" s="2" customFormat="1" ht="33" customHeight="1">
      <c r="A275" s="39"/>
      <c r="B275" s="40"/>
      <c r="C275" s="200" t="s">
        <v>7</v>
      </c>
      <c r="D275" s="200" t="s">
        <v>191</v>
      </c>
      <c r="E275" s="201" t="s">
        <v>1626</v>
      </c>
      <c r="F275" s="202" t="s">
        <v>1627</v>
      </c>
      <c r="G275" s="203" t="s">
        <v>1628</v>
      </c>
      <c r="H275" s="204">
        <v>1132.596</v>
      </c>
      <c r="I275" s="205"/>
      <c r="J275" s="206">
        <f>ROUND(I275*H275,2)</f>
        <v>0</v>
      </c>
      <c r="K275" s="202" t="s">
        <v>1412</v>
      </c>
      <c r="L275" s="45"/>
      <c r="M275" s="207" t="s">
        <v>1</v>
      </c>
      <c r="N275" s="208" t="s">
        <v>41</v>
      </c>
      <c r="O275" s="92"/>
      <c r="P275" s="209">
        <f>O275*H275</f>
        <v>0</v>
      </c>
      <c r="Q275" s="209">
        <v>0</v>
      </c>
      <c r="R275" s="209">
        <f>Q275*H275</f>
        <v>0</v>
      </c>
      <c r="S275" s="209">
        <v>0</v>
      </c>
      <c r="T275" s="210">
        <f>S275*H275</f>
        <v>0</v>
      </c>
      <c r="U275" s="39"/>
      <c r="V275" s="39"/>
      <c r="W275" s="39"/>
      <c r="X275" s="39"/>
      <c r="Y275" s="39"/>
      <c r="Z275" s="39"/>
      <c r="AA275" s="39"/>
      <c r="AB275" s="39"/>
      <c r="AC275" s="39"/>
      <c r="AD275" s="39"/>
      <c r="AE275" s="39"/>
      <c r="AR275" s="211" t="s">
        <v>234</v>
      </c>
      <c r="AT275" s="211" t="s">
        <v>191</v>
      </c>
      <c r="AU275" s="211" t="s">
        <v>85</v>
      </c>
      <c r="AY275" s="18" t="s">
        <v>195</v>
      </c>
      <c r="BE275" s="212">
        <f>IF(N275="základní",J275,0)</f>
        <v>0</v>
      </c>
      <c r="BF275" s="212">
        <f>IF(N275="snížená",J275,0)</f>
        <v>0</v>
      </c>
      <c r="BG275" s="212">
        <f>IF(N275="zákl. přenesená",J275,0)</f>
        <v>0</v>
      </c>
      <c r="BH275" s="212">
        <f>IF(N275="sníž. přenesená",J275,0)</f>
        <v>0</v>
      </c>
      <c r="BI275" s="212">
        <f>IF(N275="nulová",J275,0)</f>
        <v>0</v>
      </c>
      <c r="BJ275" s="18" t="s">
        <v>83</v>
      </c>
      <c r="BK275" s="212">
        <f>ROUND(I275*H275,2)</f>
        <v>0</v>
      </c>
      <c r="BL275" s="18" t="s">
        <v>234</v>
      </c>
      <c r="BM275" s="211" t="s">
        <v>5353</v>
      </c>
    </row>
    <row r="276" s="11" customFormat="1">
      <c r="A276" s="11"/>
      <c r="B276" s="228"/>
      <c r="C276" s="229"/>
      <c r="D276" s="213" t="s">
        <v>199</v>
      </c>
      <c r="E276" s="230" t="s">
        <v>1</v>
      </c>
      <c r="F276" s="231" t="s">
        <v>5354</v>
      </c>
      <c r="G276" s="229"/>
      <c r="H276" s="232">
        <v>563.58900000000006</v>
      </c>
      <c r="I276" s="233"/>
      <c r="J276" s="229"/>
      <c r="K276" s="229"/>
      <c r="L276" s="234"/>
      <c r="M276" s="235"/>
      <c r="N276" s="236"/>
      <c r="O276" s="236"/>
      <c r="P276" s="236"/>
      <c r="Q276" s="236"/>
      <c r="R276" s="236"/>
      <c r="S276" s="236"/>
      <c r="T276" s="237"/>
      <c r="U276" s="11"/>
      <c r="V276" s="11"/>
      <c r="W276" s="11"/>
      <c r="X276" s="11"/>
      <c r="Y276" s="11"/>
      <c r="Z276" s="11"/>
      <c r="AA276" s="11"/>
      <c r="AB276" s="11"/>
      <c r="AC276" s="11"/>
      <c r="AD276" s="11"/>
      <c r="AE276" s="11"/>
      <c r="AT276" s="238" t="s">
        <v>199</v>
      </c>
      <c r="AU276" s="238" t="s">
        <v>85</v>
      </c>
      <c r="AV276" s="11" t="s">
        <v>85</v>
      </c>
      <c r="AW276" s="11" t="s">
        <v>32</v>
      </c>
      <c r="AX276" s="11" t="s">
        <v>76</v>
      </c>
      <c r="AY276" s="238" t="s">
        <v>195</v>
      </c>
    </row>
    <row r="277" s="11" customFormat="1">
      <c r="A277" s="11"/>
      <c r="B277" s="228"/>
      <c r="C277" s="229"/>
      <c r="D277" s="213" t="s">
        <v>199</v>
      </c>
      <c r="E277" s="230" t="s">
        <v>1</v>
      </c>
      <c r="F277" s="231" t="s">
        <v>5355</v>
      </c>
      <c r="G277" s="229"/>
      <c r="H277" s="232">
        <v>65.631</v>
      </c>
      <c r="I277" s="233"/>
      <c r="J277" s="229"/>
      <c r="K277" s="229"/>
      <c r="L277" s="234"/>
      <c r="M277" s="235"/>
      <c r="N277" s="236"/>
      <c r="O277" s="236"/>
      <c r="P277" s="236"/>
      <c r="Q277" s="236"/>
      <c r="R277" s="236"/>
      <c r="S277" s="236"/>
      <c r="T277" s="237"/>
      <c r="U277" s="11"/>
      <c r="V277" s="11"/>
      <c r="W277" s="11"/>
      <c r="X277" s="11"/>
      <c r="Y277" s="11"/>
      <c r="Z277" s="11"/>
      <c r="AA277" s="11"/>
      <c r="AB277" s="11"/>
      <c r="AC277" s="11"/>
      <c r="AD277" s="11"/>
      <c r="AE277" s="11"/>
      <c r="AT277" s="238" t="s">
        <v>199</v>
      </c>
      <c r="AU277" s="238" t="s">
        <v>85</v>
      </c>
      <c r="AV277" s="11" t="s">
        <v>85</v>
      </c>
      <c r="AW277" s="11" t="s">
        <v>32</v>
      </c>
      <c r="AX277" s="11" t="s">
        <v>76</v>
      </c>
      <c r="AY277" s="238" t="s">
        <v>195</v>
      </c>
    </row>
    <row r="278" s="16" customFormat="1">
      <c r="A278" s="16"/>
      <c r="B278" s="298"/>
      <c r="C278" s="299"/>
      <c r="D278" s="213" t="s">
        <v>199</v>
      </c>
      <c r="E278" s="300" t="s">
        <v>1</v>
      </c>
      <c r="F278" s="301" t="s">
        <v>1498</v>
      </c>
      <c r="G278" s="299"/>
      <c r="H278" s="302">
        <v>629.22000000000003</v>
      </c>
      <c r="I278" s="303"/>
      <c r="J278" s="299"/>
      <c r="K278" s="299"/>
      <c r="L278" s="304"/>
      <c r="M278" s="305"/>
      <c r="N278" s="306"/>
      <c r="O278" s="306"/>
      <c r="P278" s="306"/>
      <c r="Q278" s="306"/>
      <c r="R278" s="306"/>
      <c r="S278" s="306"/>
      <c r="T278" s="307"/>
      <c r="U278" s="16"/>
      <c r="V278" s="16"/>
      <c r="W278" s="16"/>
      <c r="X278" s="16"/>
      <c r="Y278" s="16"/>
      <c r="Z278" s="16"/>
      <c r="AA278" s="16"/>
      <c r="AB278" s="16"/>
      <c r="AC278" s="16"/>
      <c r="AD278" s="16"/>
      <c r="AE278" s="16"/>
      <c r="AT278" s="308" t="s">
        <v>199</v>
      </c>
      <c r="AU278" s="308" t="s">
        <v>85</v>
      </c>
      <c r="AV278" s="16" t="s">
        <v>229</v>
      </c>
      <c r="AW278" s="16" t="s">
        <v>32</v>
      </c>
      <c r="AX278" s="16" t="s">
        <v>76</v>
      </c>
      <c r="AY278" s="308" t="s">
        <v>195</v>
      </c>
    </row>
    <row r="279" s="11" customFormat="1">
      <c r="A279" s="11"/>
      <c r="B279" s="228"/>
      <c r="C279" s="229"/>
      <c r="D279" s="213" t="s">
        <v>199</v>
      </c>
      <c r="E279" s="230" t="s">
        <v>1</v>
      </c>
      <c r="F279" s="231" t="s">
        <v>5356</v>
      </c>
      <c r="G279" s="229"/>
      <c r="H279" s="232">
        <v>1132.596</v>
      </c>
      <c r="I279" s="233"/>
      <c r="J279" s="229"/>
      <c r="K279" s="229"/>
      <c r="L279" s="234"/>
      <c r="M279" s="235"/>
      <c r="N279" s="236"/>
      <c r="O279" s="236"/>
      <c r="P279" s="236"/>
      <c r="Q279" s="236"/>
      <c r="R279" s="236"/>
      <c r="S279" s="236"/>
      <c r="T279" s="237"/>
      <c r="U279" s="11"/>
      <c r="V279" s="11"/>
      <c r="W279" s="11"/>
      <c r="X279" s="11"/>
      <c r="Y279" s="11"/>
      <c r="Z279" s="11"/>
      <c r="AA279" s="11"/>
      <c r="AB279" s="11"/>
      <c r="AC279" s="11"/>
      <c r="AD279" s="11"/>
      <c r="AE279" s="11"/>
      <c r="AT279" s="238" t="s">
        <v>199</v>
      </c>
      <c r="AU279" s="238" t="s">
        <v>85</v>
      </c>
      <c r="AV279" s="11" t="s">
        <v>85</v>
      </c>
      <c r="AW279" s="11" t="s">
        <v>32</v>
      </c>
      <c r="AX279" s="11" t="s">
        <v>83</v>
      </c>
      <c r="AY279" s="238" t="s">
        <v>195</v>
      </c>
    </row>
    <row r="280" s="2" customFormat="1" ht="16.5" customHeight="1">
      <c r="A280" s="39"/>
      <c r="B280" s="40"/>
      <c r="C280" s="200" t="s">
        <v>307</v>
      </c>
      <c r="D280" s="200" t="s">
        <v>191</v>
      </c>
      <c r="E280" s="201" t="s">
        <v>1632</v>
      </c>
      <c r="F280" s="202" t="s">
        <v>1633</v>
      </c>
      <c r="G280" s="203" t="s">
        <v>1237</v>
      </c>
      <c r="H280" s="204">
        <v>1312.616</v>
      </c>
      <c r="I280" s="205"/>
      <c r="J280" s="206">
        <f>ROUND(I280*H280,2)</f>
        <v>0</v>
      </c>
      <c r="K280" s="202" t="s">
        <v>1412</v>
      </c>
      <c r="L280" s="45"/>
      <c r="M280" s="207" t="s">
        <v>1</v>
      </c>
      <c r="N280" s="208" t="s">
        <v>41</v>
      </c>
      <c r="O280" s="92"/>
      <c r="P280" s="209">
        <f>O280*H280</f>
        <v>0</v>
      </c>
      <c r="Q280" s="209">
        <v>0</v>
      </c>
      <c r="R280" s="209">
        <f>Q280*H280</f>
        <v>0</v>
      </c>
      <c r="S280" s="209">
        <v>0</v>
      </c>
      <c r="T280" s="210">
        <f>S280*H280</f>
        <v>0</v>
      </c>
      <c r="U280" s="39"/>
      <c r="V280" s="39"/>
      <c r="W280" s="39"/>
      <c r="X280" s="39"/>
      <c r="Y280" s="39"/>
      <c r="Z280" s="39"/>
      <c r="AA280" s="39"/>
      <c r="AB280" s="39"/>
      <c r="AC280" s="39"/>
      <c r="AD280" s="39"/>
      <c r="AE280" s="39"/>
      <c r="AR280" s="211" t="s">
        <v>234</v>
      </c>
      <c r="AT280" s="211" t="s">
        <v>191</v>
      </c>
      <c r="AU280" s="211" t="s">
        <v>85</v>
      </c>
      <c r="AY280" s="18" t="s">
        <v>195</v>
      </c>
      <c r="BE280" s="212">
        <f>IF(N280="základní",J280,0)</f>
        <v>0</v>
      </c>
      <c r="BF280" s="212">
        <f>IF(N280="snížená",J280,0)</f>
        <v>0</v>
      </c>
      <c r="BG280" s="212">
        <f>IF(N280="zákl. přenesená",J280,0)</f>
        <v>0</v>
      </c>
      <c r="BH280" s="212">
        <f>IF(N280="sníž. přenesená",J280,0)</f>
        <v>0</v>
      </c>
      <c r="BI280" s="212">
        <f>IF(N280="nulová",J280,0)</f>
        <v>0</v>
      </c>
      <c r="BJ280" s="18" t="s">
        <v>83</v>
      </c>
      <c r="BK280" s="212">
        <f>ROUND(I280*H280,2)</f>
        <v>0</v>
      </c>
      <c r="BL280" s="18" t="s">
        <v>234</v>
      </c>
      <c r="BM280" s="211" t="s">
        <v>5357</v>
      </c>
    </row>
    <row r="281" s="11" customFormat="1">
      <c r="A281" s="11"/>
      <c r="B281" s="228"/>
      <c r="C281" s="229"/>
      <c r="D281" s="213" t="s">
        <v>199</v>
      </c>
      <c r="E281" s="230" t="s">
        <v>1</v>
      </c>
      <c r="F281" s="231" t="s">
        <v>5358</v>
      </c>
      <c r="G281" s="229"/>
      <c r="H281" s="232">
        <v>563.58900000000006</v>
      </c>
      <c r="I281" s="233"/>
      <c r="J281" s="229"/>
      <c r="K281" s="229"/>
      <c r="L281" s="234"/>
      <c r="M281" s="235"/>
      <c r="N281" s="236"/>
      <c r="O281" s="236"/>
      <c r="P281" s="236"/>
      <c r="Q281" s="236"/>
      <c r="R281" s="236"/>
      <c r="S281" s="236"/>
      <c r="T281" s="237"/>
      <c r="U281" s="11"/>
      <c r="V281" s="11"/>
      <c r="W281" s="11"/>
      <c r="X281" s="11"/>
      <c r="Y281" s="11"/>
      <c r="Z281" s="11"/>
      <c r="AA281" s="11"/>
      <c r="AB281" s="11"/>
      <c r="AC281" s="11"/>
      <c r="AD281" s="11"/>
      <c r="AE281" s="11"/>
      <c r="AT281" s="238" t="s">
        <v>199</v>
      </c>
      <c r="AU281" s="238" t="s">
        <v>85</v>
      </c>
      <c r="AV281" s="11" t="s">
        <v>85</v>
      </c>
      <c r="AW281" s="11" t="s">
        <v>32</v>
      </c>
      <c r="AX281" s="11" t="s">
        <v>76</v>
      </c>
      <c r="AY281" s="238" t="s">
        <v>195</v>
      </c>
    </row>
    <row r="282" s="11" customFormat="1">
      <c r="A282" s="11"/>
      <c r="B282" s="228"/>
      <c r="C282" s="229"/>
      <c r="D282" s="213" t="s">
        <v>199</v>
      </c>
      <c r="E282" s="230" t="s">
        <v>1</v>
      </c>
      <c r="F282" s="231" t="s">
        <v>5355</v>
      </c>
      <c r="G282" s="229"/>
      <c r="H282" s="232">
        <v>65.631</v>
      </c>
      <c r="I282" s="233"/>
      <c r="J282" s="229"/>
      <c r="K282" s="229"/>
      <c r="L282" s="234"/>
      <c r="M282" s="235"/>
      <c r="N282" s="236"/>
      <c r="O282" s="236"/>
      <c r="P282" s="236"/>
      <c r="Q282" s="236"/>
      <c r="R282" s="236"/>
      <c r="S282" s="236"/>
      <c r="T282" s="237"/>
      <c r="U282" s="11"/>
      <c r="V282" s="11"/>
      <c r="W282" s="11"/>
      <c r="X282" s="11"/>
      <c r="Y282" s="11"/>
      <c r="Z282" s="11"/>
      <c r="AA282" s="11"/>
      <c r="AB282" s="11"/>
      <c r="AC282" s="11"/>
      <c r="AD282" s="11"/>
      <c r="AE282" s="11"/>
      <c r="AT282" s="238" t="s">
        <v>199</v>
      </c>
      <c r="AU282" s="238" t="s">
        <v>85</v>
      </c>
      <c r="AV282" s="11" t="s">
        <v>85</v>
      </c>
      <c r="AW282" s="11" t="s">
        <v>32</v>
      </c>
      <c r="AX282" s="11" t="s">
        <v>76</v>
      </c>
      <c r="AY282" s="238" t="s">
        <v>195</v>
      </c>
    </row>
    <row r="283" s="11" customFormat="1">
      <c r="A283" s="11"/>
      <c r="B283" s="228"/>
      <c r="C283" s="229"/>
      <c r="D283" s="213" t="s">
        <v>199</v>
      </c>
      <c r="E283" s="230" t="s">
        <v>1</v>
      </c>
      <c r="F283" s="231" t="s">
        <v>5352</v>
      </c>
      <c r="G283" s="229"/>
      <c r="H283" s="232">
        <v>683.39599999999996</v>
      </c>
      <c r="I283" s="233"/>
      <c r="J283" s="229"/>
      <c r="K283" s="229"/>
      <c r="L283" s="234"/>
      <c r="M283" s="235"/>
      <c r="N283" s="236"/>
      <c r="O283" s="236"/>
      <c r="P283" s="236"/>
      <c r="Q283" s="236"/>
      <c r="R283" s="236"/>
      <c r="S283" s="236"/>
      <c r="T283" s="237"/>
      <c r="U283" s="11"/>
      <c r="V283" s="11"/>
      <c r="W283" s="11"/>
      <c r="X283" s="11"/>
      <c r="Y283" s="11"/>
      <c r="Z283" s="11"/>
      <c r="AA283" s="11"/>
      <c r="AB283" s="11"/>
      <c r="AC283" s="11"/>
      <c r="AD283" s="11"/>
      <c r="AE283" s="11"/>
      <c r="AT283" s="238" t="s">
        <v>199</v>
      </c>
      <c r="AU283" s="238" t="s">
        <v>85</v>
      </c>
      <c r="AV283" s="11" t="s">
        <v>85</v>
      </c>
      <c r="AW283" s="11" t="s">
        <v>32</v>
      </c>
      <c r="AX283" s="11" t="s">
        <v>76</v>
      </c>
      <c r="AY283" s="238" t="s">
        <v>195</v>
      </c>
    </row>
    <row r="284" s="15" customFormat="1">
      <c r="A284" s="15"/>
      <c r="B284" s="287"/>
      <c r="C284" s="288"/>
      <c r="D284" s="213" t="s">
        <v>199</v>
      </c>
      <c r="E284" s="289" t="s">
        <v>1</v>
      </c>
      <c r="F284" s="290" t="s">
        <v>1422</v>
      </c>
      <c r="G284" s="288"/>
      <c r="H284" s="291">
        <v>1312.616</v>
      </c>
      <c r="I284" s="292"/>
      <c r="J284" s="288"/>
      <c r="K284" s="288"/>
      <c r="L284" s="293"/>
      <c r="M284" s="294"/>
      <c r="N284" s="295"/>
      <c r="O284" s="295"/>
      <c r="P284" s="295"/>
      <c r="Q284" s="295"/>
      <c r="R284" s="295"/>
      <c r="S284" s="295"/>
      <c r="T284" s="296"/>
      <c r="U284" s="15"/>
      <c r="V284" s="15"/>
      <c r="W284" s="15"/>
      <c r="X284" s="15"/>
      <c r="Y284" s="15"/>
      <c r="Z284" s="15"/>
      <c r="AA284" s="15"/>
      <c r="AB284" s="15"/>
      <c r="AC284" s="15"/>
      <c r="AD284" s="15"/>
      <c r="AE284" s="15"/>
      <c r="AT284" s="297" t="s">
        <v>199</v>
      </c>
      <c r="AU284" s="297" t="s">
        <v>85</v>
      </c>
      <c r="AV284" s="15" t="s">
        <v>234</v>
      </c>
      <c r="AW284" s="15" t="s">
        <v>32</v>
      </c>
      <c r="AX284" s="15" t="s">
        <v>83</v>
      </c>
      <c r="AY284" s="297" t="s">
        <v>195</v>
      </c>
    </row>
    <row r="285" s="2" customFormat="1" ht="24.15" customHeight="1">
      <c r="A285" s="39"/>
      <c r="B285" s="40"/>
      <c r="C285" s="200" t="s">
        <v>311</v>
      </c>
      <c r="D285" s="200" t="s">
        <v>191</v>
      </c>
      <c r="E285" s="201" t="s">
        <v>1635</v>
      </c>
      <c r="F285" s="202" t="s">
        <v>1636</v>
      </c>
      <c r="G285" s="203" t="s">
        <v>1237</v>
      </c>
      <c r="H285" s="204">
        <v>814.44600000000003</v>
      </c>
      <c r="I285" s="205"/>
      <c r="J285" s="206">
        <f>ROUND(I285*H285,2)</f>
        <v>0</v>
      </c>
      <c r="K285" s="202" t="s">
        <v>1412</v>
      </c>
      <c r="L285" s="45"/>
      <c r="M285" s="207" t="s">
        <v>1</v>
      </c>
      <c r="N285" s="208" t="s">
        <v>41</v>
      </c>
      <c r="O285" s="92"/>
      <c r="P285" s="209">
        <f>O285*H285</f>
        <v>0</v>
      </c>
      <c r="Q285" s="209">
        <v>0</v>
      </c>
      <c r="R285" s="209">
        <f>Q285*H285</f>
        <v>0</v>
      </c>
      <c r="S285" s="209">
        <v>0</v>
      </c>
      <c r="T285" s="210">
        <f>S285*H285</f>
        <v>0</v>
      </c>
      <c r="U285" s="39"/>
      <c r="V285" s="39"/>
      <c r="W285" s="39"/>
      <c r="X285" s="39"/>
      <c r="Y285" s="39"/>
      <c r="Z285" s="39"/>
      <c r="AA285" s="39"/>
      <c r="AB285" s="39"/>
      <c r="AC285" s="39"/>
      <c r="AD285" s="39"/>
      <c r="AE285" s="39"/>
      <c r="AR285" s="211" t="s">
        <v>234</v>
      </c>
      <c r="AT285" s="211" t="s">
        <v>191</v>
      </c>
      <c r="AU285" s="211" t="s">
        <v>85</v>
      </c>
      <c r="AY285" s="18" t="s">
        <v>195</v>
      </c>
      <c r="BE285" s="212">
        <f>IF(N285="základní",J285,0)</f>
        <v>0</v>
      </c>
      <c r="BF285" s="212">
        <f>IF(N285="snížená",J285,0)</f>
        <v>0</v>
      </c>
      <c r="BG285" s="212">
        <f>IF(N285="zákl. přenesená",J285,0)</f>
        <v>0</v>
      </c>
      <c r="BH285" s="212">
        <f>IF(N285="sníž. přenesená",J285,0)</f>
        <v>0</v>
      </c>
      <c r="BI285" s="212">
        <f>IF(N285="nulová",J285,0)</f>
        <v>0</v>
      </c>
      <c r="BJ285" s="18" t="s">
        <v>83</v>
      </c>
      <c r="BK285" s="212">
        <f>ROUND(I285*H285,2)</f>
        <v>0</v>
      </c>
      <c r="BL285" s="18" t="s">
        <v>234</v>
      </c>
      <c r="BM285" s="211" t="s">
        <v>5359</v>
      </c>
    </row>
    <row r="286" s="2" customFormat="1">
      <c r="A286" s="39"/>
      <c r="B286" s="40"/>
      <c r="C286" s="41"/>
      <c r="D286" s="213" t="s">
        <v>197</v>
      </c>
      <c r="E286" s="41"/>
      <c r="F286" s="214" t="s">
        <v>3525</v>
      </c>
      <c r="G286" s="41"/>
      <c r="H286" s="41"/>
      <c r="I286" s="215"/>
      <c r="J286" s="41"/>
      <c r="K286" s="41"/>
      <c r="L286" s="45"/>
      <c r="M286" s="216"/>
      <c r="N286" s="217"/>
      <c r="O286" s="92"/>
      <c r="P286" s="92"/>
      <c r="Q286" s="92"/>
      <c r="R286" s="92"/>
      <c r="S286" s="92"/>
      <c r="T286" s="93"/>
      <c r="U286" s="39"/>
      <c r="V286" s="39"/>
      <c r="W286" s="39"/>
      <c r="X286" s="39"/>
      <c r="Y286" s="39"/>
      <c r="Z286" s="39"/>
      <c r="AA286" s="39"/>
      <c r="AB286" s="39"/>
      <c r="AC286" s="39"/>
      <c r="AD286" s="39"/>
      <c r="AE286" s="39"/>
      <c r="AT286" s="18" t="s">
        <v>197</v>
      </c>
      <c r="AU286" s="18" t="s">
        <v>85</v>
      </c>
    </row>
    <row r="287" s="11" customFormat="1">
      <c r="A287" s="11"/>
      <c r="B287" s="228"/>
      <c r="C287" s="229"/>
      <c r="D287" s="213" t="s">
        <v>199</v>
      </c>
      <c r="E287" s="230" t="s">
        <v>1</v>
      </c>
      <c r="F287" s="231" t="s">
        <v>5360</v>
      </c>
      <c r="G287" s="229"/>
      <c r="H287" s="232">
        <v>1312.616</v>
      </c>
      <c r="I287" s="233"/>
      <c r="J287" s="229"/>
      <c r="K287" s="229"/>
      <c r="L287" s="234"/>
      <c r="M287" s="235"/>
      <c r="N287" s="236"/>
      <c r="O287" s="236"/>
      <c r="P287" s="236"/>
      <c r="Q287" s="236"/>
      <c r="R287" s="236"/>
      <c r="S287" s="236"/>
      <c r="T287" s="237"/>
      <c r="U287" s="11"/>
      <c r="V287" s="11"/>
      <c r="W287" s="11"/>
      <c r="X287" s="11"/>
      <c r="Y287" s="11"/>
      <c r="Z287" s="11"/>
      <c r="AA287" s="11"/>
      <c r="AB287" s="11"/>
      <c r="AC287" s="11"/>
      <c r="AD287" s="11"/>
      <c r="AE287" s="11"/>
      <c r="AT287" s="238" t="s">
        <v>199</v>
      </c>
      <c r="AU287" s="238" t="s">
        <v>85</v>
      </c>
      <c r="AV287" s="11" t="s">
        <v>85</v>
      </c>
      <c r="AW287" s="11" t="s">
        <v>32</v>
      </c>
      <c r="AX287" s="11" t="s">
        <v>76</v>
      </c>
      <c r="AY287" s="238" t="s">
        <v>195</v>
      </c>
    </row>
    <row r="288" s="10" customFormat="1">
      <c r="A288" s="10"/>
      <c r="B288" s="218"/>
      <c r="C288" s="219"/>
      <c r="D288" s="213" t="s">
        <v>199</v>
      </c>
      <c r="E288" s="220" t="s">
        <v>1</v>
      </c>
      <c r="F288" s="221" t="s">
        <v>1700</v>
      </c>
      <c r="G288" s="219"/>
      <c r="H288" s="220" t="s">
        <v>1</v>
      </c>
      <c r="I288" s="222"/>
      <c r="J288" s="219"/>
      <c r="K288" s="219"/>
      <c r="L288" s="223"/>
      <c r="M288" s="224"/>
      <c r="N288" s="225"/>
      <c r="O288" s="225"/>
      <c r="P288" s="225"/>
      <c r="Q288" s="225"/>
      <c r="R288" s="225"/>
      <c r="S288" s="225"/>
      <c r="T288" s="226"/>
      <c r="U288" s="10"/>
      <c r="V288" s="10"/>
      <c r="W288" s="10"/>
      <c r="X288" s="10"/>
      <c r="Y288" s="10"/>
      <c r="Z288" s="10"/>
      <c r="AA288" s="10"/>
      <c r="AB288" s="10"/>
      <c r="AC288" s="10"/>
      <c r="AD288" s="10"/>
      <c r="AE288" s="10"/>
      <c r="AT288" s="227" t="s">
        <v>199</v>
      </c>
      <c r="AU288" s="227" t="s">
        <v>85</v>
      </c>
      <c r="AV288" s="10" t="s">
        <v>83</v>
      </c>
      <c r="AW288" s="10" t="s">
        <v>32</v>
      </c>
      <c r="AX288" s="10" t="s">
        <v>76</v>
      </c>
      <c r="AY288" s="227" t="s">
        <v>195</v>
      </c>
    </row>
    <row r="289" s="11" customFormat="1">
      <c r="A289" s="11"/>
      <c r="B289" s="228"/>
      <c r="C289" s="229"/>
      <c r="D289" s="213" t="s">
        <v>199</v>
      </c>
      <c r="E289" s="230" t="s">
        <v>1</v>
      </c>
      <c r="F289" s="231" t="s">
        <v>5361</v>
      </c>
      <c r="G289" s="229"/>
      <c r="H289" s="232">
        <v>-0.01</v>
      </c>
      <c r="I289" s="233"/>
      <c r="J289" s="229"/>
      <c r="K289" s="229"/>
      <c r="L289" s="234"/>
      <c r="M289" s="235"/>
      <c r="N289" s="236"/>
      <c r="O289" s="236"/>
      <c r="P289" s="236"/>
      <c r="Q289" s="236"/>
      <c r="R289" s="236"/>
      <c r="S289" s="236"/>
      <c r="T289" s="237"/>
      <c r="U289" s="11"/>
      <c r="V289" s="11"/>
      <c r="W289" s="11"/>
      <c r="X289" s="11"/>
      <c r="Y289" s="11"/>
      <c r="Z289" s="11"/>
      <c r="AA289" s="11"/>
      <c r="AB289" s="11"/>
      <c r="AC289" s="11"/>
      <c r="AD289" s="11"/>
      <c r="AE289" s="11"/>
      <c r="AT289" s="238" t="s">
        <v>199</v>
      </c>
      <c r="AU289" s="238" t="s">
        <v>85</v>
      </c>
      <c r="AV289" s="11" t="s">
        <v>85</v>
      </c>
      <c r="AW289" s="11" t="s">
        <v>32</v>
      </c>
      <c r="AX289" s="11" t="s">
        <v>76</v>
      </c>
      <c r="AY289" s="238" t="s">
        <v>195</v>
      </c>
    </row>
    <row r="290" s="11" customFormat="1">
      <c r="A290" s="11"/>
      <c r="B290" s="228"/>
      <c r="C290" s="229"/>
      <c r="D290" s="213" t="s">
        <v>199</v>
      </c>
      <c r="E290" s="230" t="s">
        <v>1</v>
      </c>
      <c r="F290" s="231" t="s">
        <v>5362</v>
      </c>
      <c r="G290" s="229"/>
      <c r="H290" s="232">
        <v>-15.845000000000001</v>
      </c>
      <c r="I290" s="233"/>
      <c r="J290" s="229"/>
      <c r="K290" s="229"/>
      <c r="L290" s="234"/>
      <c r="M290" s="235"/>
      <c r="N290" s="236"/>
      <c r="O290" s="236"/>
      <c r="P290" s="236"/>
      <c r="Q290" s="236"/>
      <c r="R290" s="236"/>
      <c r="S290" s="236"/>
      <c r="T290" s="237"/>
      <c r="U290" s="11"/>
      <c r="V290" s="11"/>
      <c r="W290" s="11"/>
      <c r="X290" s="11"/>
      <c r="Y290" s="11"/>
      <c r="Z290" s="11"/>
      <c r="AA290" s="11"/>
      <c r="AB290" s="11"/>
      <c r="AC290" s="11"/>
      <c r="AD290" s="11"/>
      <c r="AE290" s="11"/>
      <c r="AT290" s="238" t="s">
        <v>199</v>
      </c>
      <c r="AU290" s="238" t="s">
        <v>85</v>
      </c>
      <c r="AV290" s="11" t="s">
        <v>85</v>
      </c>
      <c r="AW290" s="11" t="s">
        <v>32</v>
      </c>
      <c r="AX290" s="11" t="s">
        <v>76</v>
      </c>
      <c r="AY290" s="238" t="s">
        <v>195</v>
      </c>
    </row>
    <row r="291" s="11" customFormat="1">
      <c r="A291" s="11"/>
      <c r="B291" s="228"/>
      <c r="C291" s="229"/>
      <c r="D291" s="213" t="s">
        <v>199</v>
      </c>
      <c r="E291" s="230" t="s">
        <v>1</v>
      </c>
      <c r="F291" s="231" t="s">
        <v>5363</v>
      </c>
      <c r="G291" s="229"/>
      <c r="H291" s="232">
        <v>-345.98500000000001</v>
      </c>
      <c r="I291" s="233"/>
      <c r="J291" s="229"/>
      <c r="K291" s="229"/>
      <c r="L291" s="234"/>
      <c r="M291" s="235"/>
      <c r="N291" s="236"/>
      <c r="O291" s="236"/>
      <c r="P291" s="236"/>
      <c r="Q291" s="236"/>
      <c r="R291" s="236"/>
      <c r="S291" s="236"/>
      <c r="T291" s="237"/>
      <c r="U291" s="11"/>
      <c r="V291" s="11"/>
      <c r="W291" s="11"/>
      <c r="X291" s="11"/>
      <c r="Y291" s="11"/>
      <c r="Z291" s="11"/>
      <c r="AA291" s="11"/>
      <c r="AB291" s="11"/>
      <c r="AC291" s="11"/>
      <c r="AD291" s="11"/>
      <c r="AE291" s="11"/>
      <c r="AT291" s="238" t="s">
        <v>199</v>
      </c>
      <c r="AU291" s="238" t="s">
        <v>85</v>
      </c>
      <c r="AV291" s="11" t="s">
        <v>85</v>
      </c>
      <c r="AW291" s="11" t="s">
        <v>32</v>
      </c>
      <c r="AX291" s="11" t="s">
        <v>76</v>
      </c>
      <c r="AY291" s="238" t="s">
        <v>195</v>
      </c>
    </row>
    <row r="292" s="11" customFormat="1">
      <c r="A292" s="11"/>
      <c r="B292" s="228"/>
      <c r="C292" s="229"/>
      <c r="D292" s="213" t="s">
        <v>199</v>
      </c>
      <c r="E292" s="230" t="s">
        <v>1</v>
      </c>
      <c r="F292" s="231" t="s">
        <v>5364</v>
      </c>
      <c r="G292" s="229"/>
      <c r="H292" s="232">
        <v>-22.870000000000001</v>
      </c>
      <c r="I292" s="233"/>
      <c r="J292" s="229"/>
      <c r="K292" s="229"/>
      <c r="L292" s="234"/>
      <c r="M292" s="235"/>
      <c r="N292" s="236"/>
      <c r="O292" s="236"/>
      <c r="P292" s="236"/>
      <c r="Q292" s="236"/>
      <c r="R292" s="236"/>
      <c r="S292" s="236"/>
      <c r="T292" s="237"/>
      <c r="U292" s="11"/>
      <c r="V292" s="11"/>
      <c r="W292" s="11"/>
      <c r="X292" s="11"/>
      <c r="Y292" s="11"/>
      <c r="Z292" s="11"/>
      <c r="AA292" s="11"/>
      <c r="AB292" s="11"/>
      <c r="AC292" s="11"/>
      <c r="AD292" s="11"/>
      <c r="AE292" s="11"/>
      <c r="AT292" s="238" t="s">
        <v>199</v>
      </c>
      <c r="AU292" s="238" t="s">
        <v>85</v>
      </c>
      <c r="AV292" s="11" t="s">
        <v>85</v>
      </c>
      <c r="AW292" s="11" t="s">
        <v>32</v>
      </c>
      <c r="AX292" s="11" t="s">
        <v>76</v>
      </c>
      <c r="AY292" s="238" t="s">
        <v>195</v>
      </c>
    </row>
    <row r="293" s="11" customFormat="1">
      <c r="A293" s="11"/>
      <c r="B293" s="228"/>
      <c r="C293" s="229"/>
      <c r="D293" s="213" t="s">
        <v>199</v>
      </c>
      <c r="E293" s="230" t="s">
        <v>1</v>
      </c>
      <c r="F293" s="231" t="s">
        <v>5365</v>
      </c>
      <c r="G293" s="229"/>
      <c r="H293" s="232">
        <v>-113.45999999999999</v>
      </c>
      <c r="I293" s="233"/>
      <c r="J293" s="229"/>
      <c r="K293" s="229"/>
      <c r="L293" s="234"/>
      <c r="M293" s="235"/>
      <c r="N293" s="236"/>
      <c r="O293" s="236"/>
      <c r="P293" s="236"/>
      <c r="Q293" s="236"/>
      <c r="R293" s="236"/>
      <c r="S293" s="236"/>
      <c r="T293" s="237"/>
      <c r="U293" s="11"/>
      <c r="V293" s="11"/>
      <c r="W293" s="11"/>
      <c r="X293" s="11"/>
      <c r="Y293" s="11"/>
      <c r="Z293" s="11"/>
      <c r="AA293" s="11"/>
      <c r="AB293" s="11"/>
      <c r="AC293" s="11"/>
      <c r="AD293" s="11"/>
      <c r="AE293" s="11"/>
      <c r="AT293" s="238" t="s">
        <v>199</v>
      </c>
      <c r="AU293" s="238" t="s">
        <v>85</v>
      </c>
      <c r="AV293" s="11" t="s">
        <v>85</v>
      </c>
      <c r="AW293" s="11" t="s">
        <v>32</v>
      </c>
      <c r="AX293" s="11" t="s">
        <v>76</v>
      </c>
      <c r="AY293" s="238" t="s">
        <v>195</v>
      </c>
    </row>
    <row r="294" s="15" customFormat="1">
      <c r="A294" s="15"/>
      <c r="B294" s="287"/>
      <c r="C294" s="288"/>
      <c r="D294" s="213" t="s">
        <v>199</v>
      </c>
      <c r="E294" s="289" t="s">
        <v>1</v>
      </c>
      <c r="F294" s="290" t="s">
        <v>1422</v>
      </c>
      <c r="G294" s="288"/>
      <c r="H294" s="291">
        <v>814.44600000000003</v>
      </c>
      <c r="I294" s="292"/>
      <c r="J294" s="288"/>
      <c r="K294" s="288"/>
      <c r="L294" s="293"/>
      <c r="M294" s="294"/>
      <c r="N294" s="295"/>
      <c r="O294" s="295"/>
      <c r="P294" s="295"/>
      <c r="Q294" s="295"/>
      <c r="R294" s="295"/>
      <c r="S294" s="295"/>
      <c r="T294" s="296"/>
      <c r="U294" s="15"/>
      <c r="V294" s="15"/>
      <c r="W294" s="15"/>
      <c r="X294" s="15"/>
      <c r="Y294" s="15"/>
      <c r="Z294" s="15"/>
      <c r="AA294" s="15"/>
      <c r="AB294" s="15"/>
      <c r="AC294" s="15"/>
      <c r="AD294" s="15"/>
      <c r="AE294" s="15"/>
      <c r="AT294" s="297" t="s">
        <v>199</v>
      </c>
      <c r="AU294" s="297" t="s">
        <v>85</v>
      </c>
      <c r="AV294" s="15" t="s">
        <v>234</v>
      </c>
      <c r="AW294" s="15" t="s">
        <v>32</v>
      </c>
      <c r="AX294" s="15" t="s">
        <v>83</v>
      </c>
      <c r="AY294" s="297" t="s">
        <v>195</v>
      </c>
    </row>
    <row r="295" s="2" customFormat="1" ht="24.15" customHeight="1">
      <c r="A295" s="39"/>
      <c r="B295" s="40"/>
      <c r="C295" s="262" t="s">
        <v>315</v>
      </c>
      <c r="D295" s="262" t="s">
        <v>224</v>
      </c>
      <c r="E295" s="263" t="s">
        <v>1681</v>
      </c>
      <c r="F295" s="264" t="s">
        <v>1682</v>
      </c>
      <c r="G295" s="265" t="s">
        <v>1237</v>
      </c>
      <c r="H295" s="266">
        <v>11.138999999999999</v>
      </c>
      <c r="I295" s="267"/>
      <c r="J295" s="268">
        <f>ROUND(I295*H295,2)</f>
        <v>0</v>
      </c>
      <c r="K295" s="264" t="s">
        <v>1</v>
      </c>
      <c r="L295" s="269"/>
      <c r="M295" s="270" t="s">
        <v>1</v>
      </c>
      <c r="N295" s="271" t="s">
        <v>41</v>
      </c>
      <c r="O295" s="92"/>
      <c r="P295" s="209">
        <f>O295*H295</f>
        <v>0</v>
      </c>
      <c r="Q295" s="209">
        <v>0</v>
      </c>
      <c r="R295" s="209">
        <f>Q295*H295</f>
        <v>0</v>
      </c>
      <c r="S295" s="209">
        <v>0</v>
      </c>
      <c r="T295" s="210">
        <f>S295*H295</f>
        <v>0</v>
      </c>
      <c r="U295" s="39"/>
      <c r="V295" s="39"/>
      <c r="W295" s="39"/>
      <c r="X295" s="39"/>
      <c r="Y295" s="39"/>
      <c r="Z295" s="39"/>
      <c r="AA295" s="39"/>
      <c r="AB295" s="39"/>
      <c r="AC295" s="39"/>
      <c r="AD295" s="39"/>
      <c r="AE295" s="39"/>
      <c r="AR295" s="211" t="s">
        <v>253</v>
      </c>
      <c r="AT295" s="211" t="s">
        <v>224</v>
      </c>
      <c r="AU295" s="211" t="s">
        <v>85</v>
      </c>
      <c r="AY295" s="18" t="s">
        <v>195</v>
      </c>
      <c r="BE295" s="212">
        <f>IF(N295="základní",J295,0)</f>
        <v>0</v>
      </c>
      <c r="BF295" s="212">
        <f>IF(N295="snížená",J295,0)</f>
        <v>0</v>
      </c>
      <c r="BG295" s="212">
        <f>IF(N295="zákl. přenesená",J295,0)</f>
        <v>0</v>
      </c>
      <c r="BH295" s="212">
        <f>IF(N295="sníž. přenesená",J295,0)</f>
        <v>0</v>
      </c>
      <c r="BI295" s="212">
        <f>IF(N295="nulová",J295,0)</f>
        <v>0</v>
      </c>
      <c r="BJ295" s="18" t="s">
        <v>83</v>
      </c>
      <c r="BK295" s="212">
        <f>ROUND(I295*H295,2)</f>
        <v>0</v>
      </c>
      <c r="BL295" s="18" t="s">
        <v>234</v>
      </c>
      <c r="BM295" s="211" t="s">
        <v>5366</v>
      </c>
    </row>
    <row r="296" s="10" customFormat="1">
      <c r="A296" s="10"/>
      <c r="B296" s="218"/>
      <c r="C296" s="219"/>
      <c r="D296" s="213" t="s">
        <v>199</v>
      </c>
      <c r="E296" s="220" t="s">
        <v>1</v>
      </c>
      <c r="F296" s="221" t="s">
        <v>5367</v>
      </c>
      <c r="G296" s="219"/>
      <c r="H296" s="220" t="s">
        <v>1</v>
      </c>
      <c r="I296" s="222"/>
      <c r="J296" s="219"/>
      <c r="K296" s="219"/>
      <c r="L296" s="223"/>
      <c r="M296" s="224"/>
      <c r="N296" s="225"/>
      <c r="O296" s="225"/>
      <c r="P296" s="225"/>
      <c r="Q296" s="225"/>
      <c r="R296" s="225"/>
      <c r="S296" s="225"/>
      <c r="T296" s="226"/>
      <c r="U296" s="10"/>
      <c r="V296" s="10"/>
      <c r="W296" s="10"/>
      <c r="X296" s="10"/>
      <c r="Y296" s="10"/>
      <c r="Z296" s="10"/>
      <c r="AA296" s="10"/>
      <c r="AB296" s="10"/>
      <c r="AC296" s="10"/>
      <c r="AD296" s="10"/>
      <c r="AE296" s="10"/>
      <c r="AT296" s="227" t="s">
        <v>199</v>
      </c>
      <c r="AU296" s="227" t="s">
        <v>85</v>
      </c>
      <c r="AV296" s="10" t="s">
        <v>83</v>
      </c>
      <c r="AW296" s="10" t="s">
        <v>32</v>
      </c>
      <c r="AX296" s="10" t="s">
        <v>76</v>
      </c>
      <c r="AY296" s="227" t="s">
        <v>195</v>
      </c>
    </row>
    <row r="297" s="11" customFormat="1">
      <c r="A297" s="11"/>
      <c r="B297" s="228"/>
      <c r="C297" s="229"/>
      <c r="D297" s="213" t="s">
        <v>199</v>
      </c>
      <c r="E297" s="230" t="s">
        <v>1</v>
      </c>
      <c r="F297" s="231" t="s">
        <v>5368</v>
      </c>
      <c r="G297" s="229"/>
      <c r="H297" s="232">
        <v>0.73899999999999999</v>
      </c>
      <c r="I297" s="233"/>
      <c r="J297" s="229"/>
      <c r="K297" s="229"/>
      <c r="L297" s="234"/>
      <c r="M297" s="235"/>
      <c r="N297" s="236"/>
      <c r="O297" s="236"/>
      <c r="P297" s="236"/>
      <c r="Q297" s="236"/>
      <c r="R297" s="236"/>
      <c r="S297" s="236"/>
      <c r="T297" s="237"/>
      <c r="U297" s="11"/>
      <c r="V297" s="11"/>
      <c r="W297" s="11"/>
      <c r="X297" s="11"/>
      <c r="Y297" s="11"/>
      <c r="Z297" s="11"/>
      <c r="AA297" s="11"/>
      <c r="AB297" s="11"/>
      <c r="AC297" s="11"/>
      <c r="AD297" s="11"/>
      <c r="AE297" s="11"/>
      <c r="AT297" s="238" t="s">
        <v>199</v>
      </c>
      <c r="AU297" s="238" t="s">
        <v>85</v>
      </c>
      <c r="AV297" s="11" t="s">
        <v>85</v>
      </c>
      <c r="AW297" s="11" t="s">
        <v>32</v>
      </c>
      <c r="AX297" s="11" t="s">
        <v>76</v>
      </c>
      <c r="AY297" s="238" t="s">
        <v>195</v>
      </c>
    </row>
    <row r="298" s="11" customFormat="1">
      <c r="A298" s="11"/>
      <c r="B298" s="228"/>
      <c r="C298" s="229"/>
      <c r="D298" s="213" t="s">
        <v>199</v>
      </c>
      <c r="E298" s="230" t="s">
        <v>1</v>
      </c>
      <c r="F298" s="231" t="s">
        <v>5369</v>
      </c>
      <c r="G298" s="229"/>
      <c r="H298" s="232">
        <v>140.54900000000001</v>
      </c>
      <c r="I298" s="233"/>
      <c r="J298" s="229"/>
      <c r="K298" s="229"/>
      <c r="L298" s="234"/>
      <c r="M298" s="235"/>
      <c r="N298" s="236"/>
      <c r="O298" s="236"/>
      <c r="P298" s="236"/>
      <c r="Q298" s="236"/>
      <c r="R298" s="236"/>
      <c r="S298" s="236"/>
      <c r="T298" s="237"/>
      <c r="U298" s="11"/>
      <c r="V298" s="11"/>
      <c r="W298" s="11"/>
      <c r="X298" s="11"/>
      <c r="Y298" s="11"/>
      <c r="Z298" s="11"/>
      <c r="AA298" s="11"/>
      <c r="AB298" s="11"/>
      <c r="AC298" s="11"/>
      <c r="AD298" s="11"/>
      <c r="AE298" s="11"/>
      <c r="AT298" s="238" t="s">
        <v>199</v>
      </c>
      <c r="AU298" s="238" t="s">
        <v>85</v>
      </c>
      <c r="AV298" s="11" t="s">
        <v>85</v>
      </c>
      <c r="AW298" s="11" t="s">
        <v>32</v>
      </c>
      <c r="AX298" s="11" t="s">
        <v>76</v>
      </c>
      <c r="AY298" s="238" t="s">
        <v>195</v>
      </c>
    </row>
    <row r="299" s="16" customFormat="1">
      <c r="A299" s="16"/>
      <c r="B299" s="298"/>
      <c r="C299" s="299"/>
      <c r="D299" s="213" t="s">
        <v>199</v>
      </c>
      <c r="E299" s="300" t="s">
        <v>1</v>
      </c>
      <c r="F299" s="301" t="s">
        <v>1498</v>
      </c>
      <c r="G299" s="299"/>
      <c r="H299" s="302">
        <v>141.28800000000001</v>
      </c>
      <c r="I299" s="303"/>
      <c r="J299" s="299"/>
      <c r="K299" s="299"/>
      <c r="L299" s="304"/>
      <c r="M299" s="305"/>
      <c r="N299" s="306"/>
      <c r="O299" s="306"/>
      <c r="P299" s="306"/>
      <c r="Q299" s="306"/>
      <c r="R299" s="306"/>
      <c r="S299" s="306"/>
      <c r="T299" s="307"/>
      <c r="U299" s="16"/>
      <c r="V299" s="16"/>
      <c r="W299" s="16"/>
      <c r="X299" s="16"/>
      <c r="Y299" s="16"/>
      <c r="Z299" s="16"/>
      <c r="AA299" s="16"/>
      <c r="AB299" s="16"/>
      <c r="AC299" s="16"/>
      <c r="AD299" s="16"/>
      <c r="AE299" s="16"/>
      <c r="AT299" s="308" t="s">
        <v>199</v>
      </c>
      <c r="AU299" s="308" t="s">
        <v>85</v>
      </c>
      <c r="AV299" s="16" t="s">
        <v>229</v>
      </c>
      <c r="AW299" s="16" t="s">
        <v>32</v>
      </c>
      <c r="AX299" s="16" t="s">
        <v>76</v>
      </c>
      <c r="AY299" s="308" t="s">
        <v>195</v>
      </c>
    </row>
    <row r="300" s="10" customFormat="1">
      <c r="A300" s="10"/>
      <c r="B300" s="218"/>
      <c r="C300" s="219"/>
      <c r="D300" s="213" t="s">
        <v>199</v>
      </c>
      <c r="E300" s="220" t="s">
        <v>1</v>
      </c>
      <c r="F300" s="221" t="s">
        <v>5370</v>
      </c>
      <c r="G300" s="219"/>
      <c r="H300" s="220" t="s">
        <v>1</v>
      </c>
      <c r="I300" s="222"/>
      <c r="J300" s="219"/>
      <c r="K300" s="219"/>
      <c r="L300" s="223"/>
      <c r="M300" s="224"/>
      <c r="N300" s="225"/>
      <c r="O300" s="225"/>
      <c r="P300" s="225"/>
      <c r="Q300" s="225"/>
      <c r="R300" s="225"/>
      <c r="S300" s="225"/>
      <c r="T300" s="226"/>
      <c r="U300" s="10"/>
      <c r="V300" s="10"/>
      <c r="W300" s="10"/>
      <c r="X300" s="10"/>
      <c r="Y300" s="10"/>
      <c r="Z300" s="10"/>
      <c r="AA300" s="10"/>
      <c r="AB300" s="10"/>
      <c r="AC300" s="10"/>
      <c r="AD300" s="10"/>
      <c r="AE300" s="10"/>
      <c r="AT300" s="227" t="s">
        <v>199</v>
      </c>
      <c r="AU300" s="227" t="s">
        <v>85</v>
      </c>
      <c r="AV300" s="10" t="s">
        <v>83</v>
      </c>
      <c r="AW300" s="10" t="s">
        <v>32</v>
      </c>
      <c r="AX300" s="10" t="s">
        <v>76</v>
      </c>
      <c r="AY300" s="227" t="s">
        <v>195</v>
      </c>
    </row>
    <row r="301" s="11" customFormat="1">
      <c r="A301" s="11"/>
      <c r="B301" s="228"/>
      <c r="C301" s="229"/>
      <c r="D301" s="213" t="s">
        <v>199</v>
      </c>
      <c r="E301" s="230" t="s">
        <v>1</v>
      </c>
      <c r="F301" s="231" t="s">
        <v>5371</v>
      </c>
      <c r="G301" s="229"/>
      <c r="H301" s="232">
        <v>131.262</v>
      </c>
      <c r="I301" s="233"/>
      <c r="J301" s="229"/>
      <c r="K301" s="229"/>
      <c r="L301" s="234"/>
      <c r="M301" s="235"/>
      <c r="N301" s="236"/>
      <c r="O301" s="236"/>
      <c r="P301" s="236"/>
      <c r="Q301" s="236"/>
      <c r="R301" s="236"/>
      <c r="S301" s="236"/>
      <c r="T301" s="237"/>
      <c r="U301" s="11"/>
      <c r="V301" s="11"/>
      <c r="W301" s="11"/>
      <c r="X301" s="11"/>
      <c r="Y301" s="11"/>
      <c r="Z301" s="11"/>
      <c r="AA301" s="11"/>
      <c r="AB301" s="11"/>
      <c r="AC301" s="11"/>
      <c r="AD301" s="11"/>
      <c r="AE301" s="11"/>
      <c r="AT301" s="238" t="s">
        <v>199</v>
      </c>
      <c r="AU301" s="238" t="s">
        <v>85</v>
      </c>
      <c r="AV301" s="11" t="s">
        <v>85</v>
      </c>
      <c r="AW301" s="11" t="s">
        <v>32</v>
      </c>
      <c r="AX301" s="11" t="s">
        <v>76</v>
      </c>
      <c r="AY301" s="238" t="s">
        <v>195</v>
      </c>
    </row>
    <row r="302" s="16" customFormat="1">
      <c r="A302" s="16"/>
      <c r="B302" s="298"/>
      <c r="C302" s="299"/>
      <c r="D302" s="213" t="s">
        <v>199</v>
      </c>
      <c r="E302" s="300" t="s">
        <v>1</v>
      </c>
      <c r="F302" s="301" t="s">
        <v>1498</v>
      </c>
      <c r="G302" s="299"/>
      <c r="H302" s="302">
        <v>131.262</v>
      </c>
      <c r="I302" s="303"/>
      <c r="J302" s="299"/>
      <c r="K302" s="299"/>
      <c r="L302" s="304"/>
      <c r="M302" s="305"/>
      <c r="N302" s="306"/>
      <c r="O302" s="306"/>
      <c r="P302" s="306"/>
      <c r="Q302" s="306"/>
      <c r="R302" s="306"/>
      <c r="S302" s="306"/>
      <c r="T302" s="307"/>
      <c r="U302" s="16"/>
      <c r="V302" s="16"/>
      <c r="W302" s="16"/>
      <c r="X302" s="16"/>
      <c r="Y302" s="16"/>
      <c r="Z302" s="16"/>
      <c r="AA302" s="16"/>
      <c r="AB302" s="16"/>
      <c r="AC302" s="16"/>
      <c r="AD302" s="16"/>
      <c r="AE302" s="16"/>
      <c r="AT302" s="308" t="s">
        <v>199</v>
      </c>
      <c r="AU302" s="308" t="s">
        <v>85</v>
      </c>
      <c r="AV302" s="16" t="s">
        <v>229</v>
      </c>
      <c r="AW302" s="16" t="s">
        <v>32</v>
      </c>
      <c r="AX302" s="16" t="s">
        <v>76</v>
      </c>
      <c r="AY302" s="308" t="s">
        <v>195</v>
      </c>
    </row>
    <row r="303" s="11" customFormat="1">
      <c r="A303" s="11"/>
      <c r="B303" s="228"/>
      <c r="C303" s="229"/>
      <c r="D303" s="213" t="s">
        <v>199</v>
      </c>
      <c r="E303" s="230" t="s">
        <v>1</v>
      </c>
      <c r="F303" s="231" t="s">
        <v>5372</v>
      </c>
      <c r="G303" s="229"/>
      <c r="H303" s="232">
        <v>11.138999999999999</v>
      </c>
      <c r="I303" s="233"/>
      <c r="J303" s="229"/>
      <c r="K303" s="229"/>
      <c r="L303" s="234"/>
      <c r="M303" s="235"/>
      <c r="N303" s="236"/>
      <c r="O303" s="236"/>
      <c r="P303" s="236"/>
      <c r="Q303" s="236"/>
      <c r="R303" s="236"/>
      <c r="S303" s="236"/>
      <c r="T303" s="237"/>
      <c r="U303" s="11"/>
      <c r="V303" s="11"/>
      <c r="W303" s="11"/>
      <c r="X303" s="11"/>
      <c r="Y303" s="11"/>
      <c r="Z303" s="11"/>
      <c r="AA303" s="11"/>
      <c r="AB303" s="11"/>
      <c r="AC303" s="11"/>
      <c r="AD303" s="11"/>
      <c r="AE303" s="11"/>
      <c r="AT303" s="238" t="s">
        <v>199</v>
      </c>
      <c r="AU303" s="238" t="s">
        <v>85</v>
      </c>
      <c r="AV303" s="11" t="s">
        <v>85</v>
      </c>
      <c r="AW303" s="11" t="s">
        <v>32</v>
      </c>
      <c r="AX303" s="11" t="s">
        <v>83</v>
      </c>
      <c r="AY303" s="238" t="s">
        <v>195</v>
      </c>
    </row>
    <row r="304" s="2" customFormat="1" ht="16.5" customHeight="1">
      <c r="A304" s="39"/>
      <c r="B304" s="40"/>
      <c r="C304" s="262" t="s">
        <v>319</v>
      </c>
      <c r="D304" s="262" t="s">
        <v>224</v>
      </c>
      <c r="E304" s="263" t="s">
        <v>1687</v>
      </c>
      <c r="F304" s="264" t="s">
        <v>1688</v>
      </c>
      <c r="G304" s="265" t="s">
        <v>1628</v>
      </c>
      <c r="H304" s="266">
        <v>224.54400000000001</v>
      </c>
      <c r="I304" s="267"/>
      <c r="J304" s="268">
        <f>ROUND(I304*H304,2)</f>
        <v>0</v>
      </c>
      <c r="K304" s="264" t="s">
        <v>1412</v>
      </c>
      <c r="L304" s="269"/>
      <c r="M304" s="270" t="s">
        <v>1</v>
      </c>
      <c r="N304" s="271" t="s">
        <v>41</v>
      </c>
      <c r="O304" s="92"/>
      <c r="P304" s="209">
        <f>O304*H304</f>
        <v>0</v>
      </c>
      <c r="Q304" s="209">
        <v>0</v>
      </c>
      <c r="R304" s="209">
        <f>Q304*H304</f>
        <v>0</v>
      </c>
      <c r="S304" s="209">
        <v>0</v>
      </c>
      <c r="T304" s="210">
        <f>S304*H304</f>
        <v>0</v>
      </c>
      <c r="U304" s="39"/>
      <c r="V304" s="39"/>
      <c r="W304" s="39"/>
      <c r="X304" s="39"/>
      <c r="Y304" s="39"/>
      <c r="Z304" s="39"/>
      <c r="AA304" s="39"/>
      <c r="AB304" s="39"/>
      <c r="AC304" s="39"/>
      <c r="AD304" s="39"/>
      <c r="AE304" s="39"/>
      <c r="AR304" s="211" t="s">
        <v>253</v>
      </c>
      <c r="AT304" s="211" t="s">
        <v>224</v>
      </c>
      <c r="AU304" s="211" t="s">
        <v>85</v>
      </c>
      <c r="AY304" s="18" t="s">
        <v>195</v>
      </c>
      <c r="BE304" s="212">
        <f>IF(N304="základní",J304,0)</f>
        <v>0</v>
      </c>
      <c r="BF304" s="212">
        <f>IF(N304="snížená",J304,0)</f>
        <v>0</v>
      </c>
      <c r="BG304" s="212">
        <f>IF(N304="zákl. přenesená",J304,0)</f>
        <v>0</v>
      </c>
      <c r="BH304" s="212">
        <f>IF(N304="sníž. přenesená",J304,0)</f>
        <v>0</v>
      </c>
      <c r="BI304" s="212">
        <f>IF(N304="nulová",J304,0)</f>
        <v>0</v>
      </c>
      <c r="BJ304" s="18" t="s">
        <v>83</v>
      </c>
      <c r="BK304" s="212">
        <f>ROUND(I304*H304,2)</f>
        <v>0</v>
      </c>
      <c r="BL304" s="18" t="s">
        <v>234</v>
      </c>
      <c r="BM304" s="211" t="s">
        <v>5373</v>
      </c>
    </row>
    <row r="305" s="10" customFormat="1">
      <c r="A305" s="10"/>
      <c r="B305" s="218"/>
      <c r="C305" s="219"/>
      <c r="D305" s="213" t="s">
        <v>199</v>
      </c>
      <c r="E305" s="220" t="s">
        <v>1</v>
      </c>
      <c r="F305" s="221" t="s">
        <v>5374</v>
      </c>
      <c r="G305" s="219"/>
      <c r="H305" s="220" t="s">
        <v>1</v>
      </c>
      <c r="I305" s="222"/>
      <c r="J305" s="219"/>
      <c r="K305" s="219"/>
      <c r="L305" s="223"/>
      <c r="M305" s="224"/>
      <c r="N305" s="225"/>
      <c r="O305" s="225"/>
      <c r="P305" s="225"/>
      <c r="Q305" s="225"/>
      <c r="R305" s="225"/>
      <c r="S305" s="225"/>
      <c r="T305" s="226"/>
      <c r="U305" s="10"/>
      <c r="V305" s="10"/>
      <c r="W305" s="10"/>
      <c r="X305" s="10"/>
      <c r="Y305" s="10"/>
      <c r="Z305" s="10"/>
      <c r="AA305" s="10"/>
      <c r="AB305" s="10"/>
      <c r="AC305" s="10"/>
      <c r="AD305" s="10"/>
      <c r="AE305" s="10"/>
      <c r="AT305" s="227" t="s">
        <v>199</v>
      </c>
      <c r="AU305" s="227" t="s">
        <v>85</v>
      </c>
      <c r="AV305" s="10" t="s">
        <v>83</v>
      </c>
      <c r="AW305" s="10" t="s">
        <v>32</v>
      </c>
      <c r="AX305" s="10" t="s">
        <v>76</v>
      </c>
      <c r="AY305" s="227" t="s">
        <v>195</v>
      </c>
    </row>
    <row r="306" s="11" customFormat="1">
      <c r="A306" s="11"/>
      <c r="B306" s="228"/>
      <c r="C306" s="229"/>
      <c r="D306" s="213" t="s">
        <v>199</v>
      </c>
      <c r="E306" s="230" t="s">
        <v>1</v>
      </c>
      <c r="F306" s="231" t="s">
        <v>5375</v>
      </c>
      <c r="G306" s="229"/>
      <c r="H306" s="232">
        <v>1.4079999999999999</v>
      </c>
      <c r="I306" s="233"/>
      <c r="J306" s="229"/>
      <c r="K306" s="229"/>
      <c r="L306" s="234"/>
      <c r="M306" s="235"/>
      <c r="N306" s="236"/>
      <c r="O306" s="236"/>
      <c r="P306" s="236"/>
      <c r="Q306" s="236"/>
      <c r="R306" s="236"/>
      <c r="S306" s="236"/>
      <c r="T306" s="237"/>
      <c r="U306" s="11"/>
      <c r="V306" s="11"/>
      <c r="W306" s="11"/>
      <c r="X306" s="11"/>
      <c r="Y306" s="11"/>
      <c r="Z306" s="11"/>
      <c r="AA306" s="11"/>
      <c r="AB306" s="11"/>
      <c r="AC306" s="11"/>
      <c r="AD306" s="11"/>
      <c r="AE306" s="11"/>
      <c r="AT306" s="238" t="s">
        <v>199</v>
      </c>
      <c r="AU306" s="238" t="s">
        <v>85</v>
      </c>
      <c r="AV306" s="11" t="s">
        <v>85</v>
      </c>
      <c r="AW306" s="11" t="s">
        <v>32</v>
      </c>
      <c r="AX306" s="11" t="s">
        <v>76</v>
      </c>
      <c r="AY306" s="238" t="s">
        <v>195</v>
      </c>
    </row>
    <row r="307" s="11" customFormat="1">
      <c r="A307" s="11"/>
      <c r="B307" s="228"/>
      <c r="C307" s="229"/>
      <c r="D307" s="213" t="s">
        <v>199</v>
      </c>
      <c r="E307" s="230" t="s">
        <v>1</v>
      </c>
      <c r="F307" s="231" t="s">
        <v>5376</v>
      </c>
      <c r="G307" s="229"/>
      <c r="H307" s="232">
        <v>119.616</v>
      </c>
      <c r="I307" s="233"/>
      <c r="J307" s="229"/>
      <c r="K307" s="229"/>
      <c r="L307" s="234"/>
      <c r="M307" s="235"/>
      <c r="N307" s="236"/>
      <c r="O307" s="236"/>
      <c r="P307" s="236"/>
      <c r="Q307" s="236"/>
      <c r="R307" s="236"/>
      <c r="S307" s="236"/>
      <c r="T307" s="237"/>
      <c r="U307" s="11"/>
      <c r="V307" s="11"/>
      <c r="W307" s="11"/>
      <c r="X307" s="11"/>
      <c r="Y307" s="11"/>
      <c r="Z307" s="11"/>
      <c r="AA307" s="11"/>
      <c r="AB307" s="11"/>
      <c r="AC307" s="11"/>
      <c r="AD307" s="11"/>
      <c r="AE307" s="11"/>
      <c r="AT307" s="238" t="s">
        <v>199</v>
      </c>
      <c r="AU307" s="238" t="s">
        <v>85</v>
      </c>
      <c r="AV307" s="11" t="s">
        <v>85</v>
      </c>
      <c r="AW307" s="11" t="s">
        <v>32</v>
      </c>
      <c r="AX307" s="11" t="s">
        <v>76</v>
      </c>
      <c r="AY307" s="238" t="s">
        <v>195</v>
      </c>
    </row>
    <row r="308" s="16" customFormat="1">
      <c r="A308" s="16"/>
      <c r="B308" s="298"/>
      <c r="C308" s="299"/>
      <c r="D308" s="213" t="s">
        <v>199</v>
      </c>
      <c r="E308" s="300" t="s">
        <v>1</v>
      </c>
      <c r="F308" s="301" t="s">
        <v>1498</v>
      </c>
      <c r="G308" s="299"/>
      <c r="H308" s="302">
        <v>121.024</v>
      </c>
      <c r="I308" s="303"/>
      <c r="J308" s="299"/>
      <c r="K308" s="299"/>
      <c r="L308" s="304"/>
      <c r="M308" s="305"/>
      <c r="N308" s="306"/>
      <c r="O308" s="306"/>
      <c r="P308" s="306"/>
      <c r="Q308" s="306"/>
      <c r="R308" s="306"/>
      <c r="S308" s="306"/>
      <c r="T308" s="307"/>
      <c r="U308" s="16"/>
      <c r="V308" s="16"/>
      <c r="W308" s="16"/>
      <c r="X308" s="16"/>
      <c r="Y308" s="16"/>
      <c r="Z308" s="16"/>
      <c r="AA308" s="16"/>
      <c r="AB308" s="16"/>
      <c r="AC308" s="16"/>
      <c r="AD308" s="16"/>
      <c r="AE308" s="16"/>
      <c r="AT308" s="308" t="s">
        <v>199</v>
      </c>
      <c r="AU308" s="308" t="s">
        <v>85</v>
      </c>
      <c r="AV308" s="16" t="s">
        <v>229</v>
      </c>
      <c r="AW308" s="16" t="s">
        <v>32</v>
      </c>
      <c r="AX308" s="16" t="s">
        <v>76</v>
      </c>
      <c r="AY308" s="308" t="s">
        <v>195</v>
      </c>
    </row>
    <row r="309" s="11" customFormat="1">
      <c r="A309" s="11"/>
      <c r="B309" s="228"/>
      <c r="C309" s="229"/>
      <c r="D309" s="213" t="s">
        <v>199</v>
      </c>
      <c r="E309" s="230" t="s">
        <v>1</v>
      </c>
      <c r="F309" s="231" t="s">
        <v>5377</v>
      </c>
      <c r="G309" s="229"/>
      <c r="H309" s="232">
        <v>224.54400000000001</v>
      </c>
      <c r="I309" s="233"/>
      <c r="J309" s="229"/>
      <c r="K309" s="229"/>
      <c r="L309" s="234"/>
      <c r="M309" s="235"/>
      <c r="N309" s="236"/>
      <c r="O309" s="236"/>
      <c r="P309" s="236"/>
      <c r="Q309" s="236"/>
      <c r="R309" s="236"/>
      <c r="S309" s="236"/>
      <c r="T309" s="237"/>
      <c r="U309" s="11"/>
      <c r="V309" s="11"/>
      <c r="W309" s="11"/>
      <c r="X309" s="11"/>
      <c r="Y309" s="11"/>
      <c r="Z309" s="11"/>
      <c r="AA309" s="11"/>
      <c r="AB309" s="11"/>
      <c r="AC309" s="11"/>
      <c r="AD309" s="11"/>
      <c r="AE309" s="11"/>
      <c r="AT309" s="238" t="s">
        <v>199</v>
      </c>
      <c r="AU309" s="238" t="s">
        <v>85</v>
      </c>
      <c r="AV309" s="11" t="s">
        <v>85</v>
      </c>
      <c r="AW309" s="11" t="s">
        <v>32</v>
      </c>
      <c r="AX309" s="11" t="s">
        <v>83</v>
      </c>
      <c r="AY309" s="238" t="s">
        <v>195</v>
      </c>
    </row>
    <row r="310" s="2" customFormat="1" ht="24.15" customHeight="1">
      <c r="A310" s="39"/>
      <c r="B310" s="40"/>
      <c r="C310" s="200" t="s">
        <v>323</v>
      </c>
      <c r="D310" s="200" t="s">
        <v>191</v>
      </c>
      <c r="E310" s="201" t="s">
        <v>1693</v>
      </c>
      <c r="F310" s="202" t="s">
        <v>1694</v>
      </c>
      <c r="G310" s="203" t="s">
        <v>1237</v>
      </c>
      <c r="H310" s="204">
        <v>345.98500000000001</v>
      </c>
      <c r="I310" s="205"/>
      <c r="J310" s="206">
        <f>ROUND(I310*H310,2)</f>
        <v>0</v>
      </c>
      <c r="K310" s="202" t="s">
        <v>1412</v>
      </c>
      <c r="L310" s="45"/>
      <c r="M310" s="207" t="s">
        <v>1</v>
      </c>
      <c r="N310" s="208" t="s">
        <v>41</v>
      </c>
      <c r="O310" s="92"/>
      <c r="P310" s="209">
        <f>O310*H310</f>
        <v>0</v>
      </c>
      <c r="Q310" s="209">
        <v>0</v>
      </c>
      <c r="R310" s="209">
        <f>Q310*H310</f>
        <v>0</v>
      </c>
      <c r="S310" s="209">
        <v>0</v>
      </c>
      <c r="T310" s="210">
        <f>S310*H310</f>
        <v>0</v>
      </c>
      <c r="U310" s="39"/>
      <c r="V310" s="39"/>
      <c r="W310" s="39"/>
      <c r="X310" s="39"/>
      <c r="Y310" s="39"/>
      <c r="Z310" s="39"/>
      <c r="AA310" s="39"/>
      <c r="AB310" s="39"/>
      <c r="AC310" s="39"/>
      <c r="AD310" s="39"/>
      <c r="AE310" s="39"/>
      <c r="AR310" s="211" t="s">
        <v>234</v>
      </c>
      <c r="AT310" s="211" t="s">
        <v>191</v>
      </c>
      <c r="AU310" s="211" t="s">
        <v>85</v>
      </c>
      <c r="AY310" s="18" t="s">
        <v>195</v>
      </c>
      <c r="BE310" s="212">
        <f>IF(N310="základní",J310,0)</f>
        <v>0</v>
      </c>
      <c r="BF310" s="212">
        <f>IF(N310="snížená",J310,0)</f>
        <v>0</v>
      </c>
      <c r="BG310" s="212">
        <f>IF(N310="zákl. přenesená",J310,0)</f>
        <v>0</v>
      </c>
      <c r="BH310" s="212">
        <f>IF(N310="sníž. přenesená",J310,0)</f>
        <v>0</v>
      </c>
      <c r="BI310" s="212">
        <f>IF(N310="nulová",J310,0)</f>
        <v>0</v>
      </c>
      <c r="BJ310" s="18" t="s">
        <v>83</v>
      </c>
      <c r="BK310" s="212">
        <f>ROUND(I310*H310,2)</f>
        <v>0</v>
      </c>
      <c r="BL310" s="18" t="s">
        <v>234</v>
      </c>
      <c r="BM310" s="211" t="s">
        <v>5378</v>
      </c>
    </row>
    <row r="311" s="11" customFormat="1">
      <c r="A311" s="11"/>
      <c r="B311" s="228"/>
      <c r="C311" s="229"/>
      <c r="D311" s="213" t="s">
        <v>199</v>
      </c>
      <c r="E311" s="230" t="s">
        <v>1</v>
      </c>
      <c r="F311" s="231" t="s">
        <v>5379</v>
      </c>
      <c r="G311" s="229"/>
      <c r="H311" s="232">
        <v>2.992</v>
      </c>
      <c r="I311" s="233"/>
      <c r="J311" s="229"/>
      <c r="K311" s="229"/>
      <c r="L311" s="234"/>
      <c r="M311" s="235"/>
      <c r="N311" s="236"/>
      <c r="O311" s="236"/>
      <c r="P311" s="236"/>
      <c r="Q311" s="236"/>
      <c r="R311" s="236"/>
      <c r="S311" s="236"/>
      <c r="T311" s="237"/>
      <c r="U311" s="11"/>
      <c r="V311" s="11"/>
      <c r="W311" s="11"/>
      <c r="X311" s="11"/>
      <c r="Y311" s="11"/>
      <c r="Z311" s="11"/>
      <c r="AA311" s="11"/>
      <c r="AB311" s="11"/>
      <c r="AC311" s="11"/>
      <c r="AD311" s="11"/>
      <c r="AE311" s="11"/>
      <c r="AT311" s="238" t="s">
        <v>199</v>
      </c>
      <c r="AU311" s="238" t="s">
        <v>85</v>
      </c>
      <c r="AV311" s="11" t="s">
        <v>85</v>
      </c>
      <c r="AW311" s="11" t="s">
        <v>32</v>
      </c>
      <c r="AX311" s="11" t="s">
        <v>76</v>
      </c>
      <c r="AY311" s="238" t="s">
        <v>195</v>
      </c>
    </row>
    <row r="312" s="11" customFormat="1">
      <c r="A312" s="11"/>
      <c r="B312" s="228"/>
      <c r="C312" s="229"/>
      <c r="D312" s="213" t="s">
        <v>199</v>
      </c>
      <c r="E312" s="230" t="s">
        <v>1</v>
      </c>
      <c r="F312" s="231" t="s">
        <v>5380</v>
      </c>
      <c r="G312" s="229"/>
      <c r="H312" s="232">
        <v>358.84800000000001</v>
      </c>
      <c r="I312" s="233"/>
      <c r="J312" s="229"/>
      <c r="K312" s="229"/>
      <c r="L312" s="234"/>
      <c r="M312" s="235"/>
      <c r="N312" s="236"/>
      <c r="O312" s="236"/>
      <c r="P312" s="236"/>
      <c r="Q312" s="236"/>
      <c r="R312" s="236"/>
      <c r="S312" s="236"/>
      <c r="T312" s="237"/>
      <c r="U312" s="11"/>
      <c r="V312" s="11"/>
      <c r="W312" s="11"/>
      <c r="X312" s="11"/>
      <c r="Y312" s="11"/>
      <c r="Z312" s="11"/>
      <c r="AA312" s="11"/>
      <c r="AB312" s="11"/>
      <c r="AC312" s="11"/>
      <c r="AD312" s="11"/>
      <c r="AE312" s="11"/>
      <c r="AT312" s="238" t="s">
        <v>199</v>
      </c>
      <c r="AU312" s="238" t="s">
        <v>85</v>
      </c>
      <c r="AV312" s="11" t="s">
        <v>85</v>
      </c>
      <c r="AW312" s="11" t="s">
        <v>32</v>
      </c>
      <c r="AX312" s="11" t="s">
        <v>76</v>
      </c>
      <c r="AY312" s="238" t="s">
        <v>195</v>
      </c>
    </row>
    <row r="313" s="10" customFormat="1">
      <c r="A313" s="10"/>
      <c r="B313" s="218"/>
      <c r="C313" s="219"/>
      <c r="D313" s="213" t="s">
        <v>199</v>
      </c>
      <c r="E313" s="220" t="s">
        <v>1</v>
      </c>
      <c r="F313" s="221" t="s">
        <v>1700</v>
      </c>
      <c r="G313" s="219"/>
      <c r="H313" s="220" t="s">
        <v>1</v>
      </c>
      <c r="I313" s="222"/>
      <c r="J313" s="219"/>
      <c r="K313" s="219"/>
      <c r="L313" s="223"/>
      <c r="M313" s="224"/>
      <c r="N313" s="225"/>
      <c r="O313" s="225"/>
      <c r="P313" s="225"/>
      <c r="Q313" s="225"/>
      <c r="R313" s="225"/>
      <c r="S313" s="225"/>
      <c r="T313" s="226"/>
      <c r="U313" s="10"/>
      <c r="V313" s="10"/>
      <c r="W313" s="10"/>
      <c r="X313" s="10"/>
      <c r="Y313" s="10"/>
      <c r="Z313" s="10"/>
      <c r="AA313" s="10"/>
      <c r="AB313" s="10"/>
      <c r="AC313" s="10"/>
      <c r="AD313" s="10"/>
      <c r="AE313" s="10"/>
      <c r="AT313" s="227" t="s">
        <v>199</v>
      </c>
      <c r="AU313" s="227" t="s">
        <v>85</v>
      </c>
      <c r="AV313" s="10" t="s">
        <v>83</v>
      </c>
      <c r="AW313" s="10" t="s">
        <v>32</v>
      </c>
      <c r="AX313" s="10" t="s">
        <v>76</v>
      </c>
      <c r="AY313" s="227" t="s">
        <v>195</v>
      </c>
    </row>
    <row r="314" s="11" customFormat="1">
      <c r="A314" s="11"/>
      <c r="B314" s="228"/>
      <c r="C314" s="229"/>
      <c r="D314" s="213" t="s">
        <v>199</v>
      </c>
      <c r="E314" s="230" t="s">
        <v>1</v>
      </c>
      <c r="F314" s="231" t="s">
        <v>5361</v>
      </c>
      <c r="G314" s="229"/>
      <c r="H314" s="232">
        <v>-0.01</v>
      </c>
      <c r="I314" s="233"/>
      <c r="J314" s="229"/>
      <c r="K314" s="229"/>
      <c r="L314" s="234"/>
      <c r="M314" s="235"/>
      <c r="N314" s="236"/>
      <c r="O314" s="236"/>
      <c r="P314" s="236"/>
      <c r="Q314" s="236"/>
      <c r="R314" s="236"/>
      <c r="S314" s="236"/>
      <c r="T314" s="237"/>
      <c r="U314" s="11"/>
      <c r="V314" s="11"/>
      <c r="W314" s="11"/>
      <c r="X314" s="11"/>
      <c r="Y314" s="11"/>
      <c r="Z314" s="11"/>
      <c r="AA314" s="11"/>
      <c r="AB314" s="11"/>
      <c r="AC314" s="11"/>
      <c r="AD314" s="11"/>
      <c r="AE314" s="11"/>
      <c r="AT314" s="238" t="s">
        <v>199</v>
      </c>
      <c r="AU314" s="238" t="s">
        <v>85</v>
      </c>
      <c r="AV314" s="11" t="s">
        <v>85</v>
      </c>
      <c r="AW314" s="11" t="s">
        <v>32</v>
      </c>
      <c r="AX314" s="11" t="s">
        <v>76</v>
      </c>
      <c r="AY314" s="238" t="s">
        <v>195</v>
      </c>
    </row>
    <row r="315" s="11" customFormat="1">
      <c r="A315" s="11"/>
      <c r="B315" s="228"/>
      <c r="C315" s="229"/>
      <c r="D315" s="213" t="s">
        <v>199</v>
      </c>
      <c r="E315" s="230" t="s">
        <v>1</v>
      </c>
      <c r="F315" s="231" t="s">
        <v>5381</v>
      </c>
      <c r="G315" s="229"/>
      <c r="H315" s="232">
        <v>-15.845000000000001</v>
      </c>
      <c r="I315" s="233"/>
      <c r="J315" s="229"/>
      <c r="K315" s="229"/>
      <c r="L315" s="234"/>
      <c r="M315" s="235"/>
      <c r="N315" s="236"/>
      <c r="O315" s="236"/>
      <c r="P315" s="236"/>
      <c r="Q315" s="236"/>
      <c r="R315" s="236"/>
      <c r="S315" s="236"/>
      <c r="T315" s="237"/>
      <c r="U315" s="11"/>
      <c r="V315" s="11"/>
      <c r="W315" s="11"/>
      <c r="X315" s="11"/>
      <c r="Y315" s="11"/>
      <c r="Z315" s="11"/>
      <c r="AA315" s="11"/>
      <c r="AB315" s="11"/>
      <c r="AC315" s="11"/>
      <c r="AD315" s="11"/>
      <c r="AE315" s="11"/>
      <c r="AT315" s="238" t="s">
        <v>199</v>
      </c>
      <c r="AU315" s="238" t="s">
        <v>85</v>
      </c>
      <c r="AV315" s="11" t="s">
        <v>85</v>
      </c>
      <c r="AW315" s="11" t="s">
        <v>32</v>
      </c>
      <c r="AX315" s="11" t="s">
        <v>76</v>
      </c>
      <c r="AY315" s="238" t="s">
        <v>195</v>
      </c>
    </row>
    <row r="316" s="15" customFormat="1">
      <c r="A316" s="15"/>
      <c r="B316" s="287"/>
      <c r="C316" s="288"/>
      <c r="D316" s="213" t="s">
        <v>199</v>
      </c>
      <c r="E316" s="289" t="s">
        <v>1</v>
      </c>
      <c r="F316" s="290" t="s">
        <v>1422</v>
      </c>
      <c r="G316" s="288"/>
      <c r="H316" s="291">
        <v>345.98500000000001</v>
      </c>
      <c r="I316" s="292"/>
      <c r="J316" s="288"/>
      <c r="K316" s="288"/>
      <c r="L316" s="293"/>
      <c r="M316" s="294"/>
      <c r="N316" s="295"/>
      <c r="O316" s="295"/>
      <c r="P316" s="295"/>
      <c r="Q316" s="295"/>
      <c r="R316" s="295"/>
      <c r="S316" s="295"/>
      <c r="T316" s="296"/>
      <c r="U316" s="15"/>
      <c r="V316" s="15"/>
      <c r="W316" s="15"/>
      <c r="X316" s="15"/>
      <c r="Y316" s="15"/>
      <c r="Z316" s="15"/>
      <c r="AA316" s="15"/>
      <c r="AB316" s="15"/>
      <c r="AC316" s="15"/>
      <c r="AD316" s="15"/>
      <c r="AE316" s="15"/>
      <c r="AT316" s="297" t="s">
        <v>199</v>
      </c>
      <c r="AU316" s="297" t="s">
        <v>85</v>
      </c>
      <c r="AV316" s="15" t="s">
        <v>234</v>
      </c>
      <c r="AW316" s="15" t="s">
        <v>32</v>
      </c>
      <c r="AX316" s="15" t="s">
        <v>83</v>
      </c>
      <c r="AY316" s="297" t="s">
        <v>195</v>
      </c>
    </row>
    <row r="317" s="2" customFormat="1" ht="16.5" customHeight="1">
      <c r="A317" s="39"/>
      <c r="B317" s="40"/>
      <c r="C317" s="262" t="s">
        <v>327</v>
      </c>
      <c r="D317" s="262" t="s">
        <v>224</v>
      </c>
      <c r="E317" s="263" t="s">
        <v>1701</v>
      </c>
      <c r="F317" s="264" t="s">
        <v>1702</v>
      </c>
      <c r="G317" s="265" t="s">
        <v>1628</v>
      </c>
      <c r="H317" s="266">
        <v>641.92999999999995</v>
      </c>
      <c r="I317" s="267"/>
      <c r="J317" s="268">
        <f>ROUND(I317*H317,2)</f>
        <v>0</v>
      </c>
      <c r="K317" s="264" t="s">
        <v>1412</v>
      </c>
      <c r="L317" s="269"/>
      <c r="M317" s="270" t="s">
        <v>1</v>
      </c>
      <c r="N317" s="271" t="s">
        <v>41</v>
      </c>
      <c r="O317" s="92"/>
      <c r="P317" s="209">
        <f>O317*H317</f>
        <v>0</v>
      </c>
      <c r="Q317" s="209">
        <v>0</v>
      </c>
      <c r="R317" s="209">
        <f>Q317*H317</f>
        <v>0</v>
      </c>
      <c r="S317" s="209">
        <v>0</v>
      </c>
      <c r="T317" s="210">
        <f>S317*H317</f>
        <v>0</v>
      </c>
      <c r="U317" s="39"/>
      <c r="V317" s="39"/>
      <c r="W317" s="39"/>
      <c r="X317" s="39"/>
      <c r="Y317" s="39"/>
      <c r="Z317" s="39"/>
      <c r="AA317" s="39"/>
      <c r="AB317" s="39"/>
      <c r="AC317" s="39"/>
      <c r="AD317" s="39"/>
      <c r="AE317" s="39"/>
      <c r="AR317" s="211" t="s">
        <v>253</v>
      </c>
      <c r="AT317" s="211" t="s">
        <v>224</v>
      </c>
      <c r="AU317" s="211" t="s">
        <v>85</v>
      </c>
      <c r="AY317" s="18" t="s">
        <v>195</v>
      </c>
      <c r="BE317" s="212">
        <f>IF(N317="základní",J317,0)</f>
        <v>0</v>
      </c>
      <c r="BF317" s="212">
        <f>IF(N317="snížená",J317,0)</f>
        <v>0</v>
      </c>
      <c r="BG317" s="212">
        <f>IF(N317="zákl. přenesená",J317,0)</f>
        <v>0</v>
      </c>
      <c r="BH317" s="212">
        <f>IF(N317="sníž. přenesená",J317,0)</f>
        <v>0</v>
      </c>
      <c r="BI317" s="212">
        <f>IF(N317="nulová",J317,0)</f>
        <v>0</v>
      </c>
      <c r="BJ317" s="18" t="s">
        <v>83</v>
      </c>
      <c r="BK317" s="212">
        <f>ROUND(I317*H317,2)</f>
        <v>0</v>
      </c>
      <c r="BL317" s="18" t="s">
        <v>234</v>
      </c>
      <c r="BM317" s="211" t="s">
        <v>5382</v>
      </c>
    </row>
    <row r="318" s="11" customFormat="1">
      <c r="A318" s="11"/>
      <c r="B318" s="228"/>
      <c r="C318" s="229"/>
      <c r="D318" s="213" t="s">
        <v>199</v>
      </c>
      <c r="E318" s="230" t="s">
        <v>1</v>
      </c>
      <c r="F318" s="231" t="s">
        <v>5383</v>
      </c>
      <c r="G318" s="229"/>
      <c r="H318" s="232">
        <v>641.92999999999995</v>
      </c>
      <c r="I318" s="233"/>
      <c r="J318" s="229"/>
      <c r="K318" s="229"/>
      <c r="L318" s="234"/>
      <c r="M318" s="235"/>
      <c r="N318" s="236"/>
      <c r="O318" s="236"/>
      <c r="P318" s="236"/>
      <c r="Q318" s="236"/>
      <c r="R318" s="236"/>
      <c r="S318" s="236"/>
      <c r="T318" s="237"/>
      <c r="U318" s="11"/>
      <c r="V318" s="11"/>
      <c r="W318" s="11"/>
      <c r="X318" s="11"/>
      <c r="Y318" s="11"/>
      <c r="Z318" s="11"/>
      <c r="AA318" s="11"/>
      <c r="AB318" s="11"/>
      <c r="AC318" s="11"/>
      <c r="AD318" s="11"/>
      <c r="AE318" s="11"/>
      <c r="AT318" s="238" t="s">
        <v>199</v>
      </c>
      <c r="AU318" s="238" t="s">
        <v>85</v>
      </c>
      <c r="AV318" s="11" t="s">
        <v>85</v>
      </c>
      <c r="AW318" s="11" t="s">
        <v>32</v>
      </c>
      <c r="AX318" s="11" t="s">
        <v>83</v>
      </c>
      <c r="AY318" s="238" t="s">
        <v>195</v>
      </c>
    </row>
    <row r="319" s="2" customFormat="1" ht="33" customHeight="1">
      <c r="A319" s="39"/>
      <c r="B319" s="40"/>
      <c r="C319" s="200" t="s">
        <v>331</v>
      </c>
      <c r="D319" s="200" t="s">
        <v>191</v>
      </c>
      <c r="E319" s="201" t="s">
        <v>2666</v>
      </c>
      <c r="F319" s="202" t="s">
        <v>2667</v>
      </c>
      <c r="G319" s="203" t="s">
        <v>1411</v>
      </c>
      <c r="H319" s="204">
        <v>757.20000000000005</v>
      </c>
      <c r="I319" s="205"/>
      <c r="J319" s="206">
        <f>ROUND(I319*H319,2)</f>
        <v>0</v>
      </c>
      <c r="K319" s="202" t="s">
        <v>1412</v>
      </c>
      <c r="L319" s="45"/>
      <c r="M319" s="207" t="s">
        <v>1</v>
      </c>
      <c r="N319" s="208" t="s">
        <v>41</v>
      </c>
      <c r="O319" s="92"/>
      <c r="P319" s="209">
        <f>O319*H319</f>
        <v>0</v>
      </c>
      <c r="Q319" s="209">
        <v>0</v>
      </c>
      <c r="R319" s="209">
        <f>Q319*H319</f>
        <v>0</v>
      </c>
      <c r="S319" s="209">
        <v>0</v>
      </c>
      <c r="T319" s="210">
        <f>S319*H319</f>
        <v>0</v>
      </c>
      <c r="U319" s="39"/>
      <c r="V319" s="39"/>
      <c r="W319" s="39"/>
      <c r="X319" s="39"/>
      <c r="Y319" s="39"/>
      <c r="Z319" s="39"/>
      <c r="AA319" s="39"/>
      <c r="AB319" s="39"/>
      <c r="AC319" s="39"/>
      <c r="AD319" s="39"/>
      <c r="AE319" s="39"/>
      <c r="AR319" s="211" t="s">
        <v>234</v>
      </c>
      <c r="AT319" s="211" t="s">
        <v>191</v>
      </c>
      <c r="AU319" s="211" t="s">
        <v>85</v>
      </c>
      <c r="AY319" s="18" t="s">
        <v>195</v>
      </c>
      <c r="BE319" s="212">
        <f>IF(N319="základní",J319,0)</f>
        <v>0</v>
      </c>
      <c r="BF319" s="212">
        <f>IF(N319="snížená",J319,0)</f>
        <v>0</v>
      </c>
      <c r="BG319" s="212">
        <f>IF(N319="zákl. přenesená",J319,0)</f>
        <v>0</v>
      </c>
      <c r="BH319" s="212">
        <f>IF(N319="sníž. přenesená",J319,0)</f>
        <v>0</v>
      </c>
      <c r="BI319" s="212">
        <f>IF(N319="nulová",J319,0)</f>
        <v>0</v>
      </c>
      <c r="BJ319" s="18" t="s">
        <v>83</v>
      </c>
      <c r="BK319" s="212">
        <f>ROUND(I319*H319,2)</f>
        <v>0</v>
      </c>
      <c r="BL319" s="18" t="s">
        <v>234</v>
      </c>
      <c r="BM319" s="211" t="s">
        <v>5384</v>
      </c>
    </row>
    <row r="320" s="10" customFormat="1">
      <c r="A320" s="10"/>
      <c r="B320" s="218"/>
      <c r="C320" s="219"/>
      <c r="D320" s="213" t="s">
        <v>199</v>
      </c>
      <c r="E320" s="220" t="s">
        <v>1</v>
      </c>
      <c r="F320" s="221" t="s">
        <v>5288</v>
      </c>
      <c r="G320" s="219"/>
      <c r="H320" s="220" t="s">
        <v>1</v>
      </c>
      <c r="I320" s="222"/>
      <c r="J320" s="219"/>
      <c r="K320" s="219"/>
      <c r="L320" s="223"/>
      <c r="M320" s="224"/>
      <c r="N320" s="225"/>
      <c r="O320" s="225"/>
      <c r="P320" s="225"/>
      <c r="Q320" s="225"/>
      <c r="R320" s="225"/>
      <c r="S320" s="225"/>
      <c r="T320" s="226"/>
      <c r="U320" s="10"/>
      <c r="V320" s="10"/>
      <c r="W320" s="10"/>
      <c r="X320" s="10"/>
      <c r="Y320" s="10"/>
      <c r="Z320" s="10"/>
      <c r="AA320" s="10"/>
      <c r="AB320" s="10"/>
      <c r="AC320" s="10"/>
      <c r="AD320" s="10"/>
      <c r="AE320" s="10"/>
      <c r="AT320" s="227" t="s">
        <v>199</v>
      </c>
      <c r="AU320" s="227" t="s">
        <v>85</v>
      </c>
      <c r="AV320" s="10" t="s">
        <v>83</v>
      </c>
      <c r="AW320" s="10" t="s">
        <v>32</v>
      </c>
      <c r="AX320" s="10" t="s">
        <v>76</v>
      </c>
      <c r="AY320" s="227" t="s">
        <v>195</v>
      </c>
    </row>
    <row r="321" s="11" customFormat="1">
      <c r="A321" s="11"/>
      <c r="B321" s="228"/>
      <c r="C321" s="229"/>
      <c r="D321" s="213" t="s">
        <v>199</v>
      </c>
      <c r="E321" s="230" t="s">
        <v>1</v>
      </c>
      <c r="F321" s="231" t="s">
        <v>5291</v>
      </c>
      <c r="G321" s="229"/>
      <c r="H321" s="232">
        <v>757.20000000000005</v>
      </c>
      <c r="I321" s="233"/>
      <c r="J321" s="229"/>
      <c r="K321" s="229"/>
      <c r="L321" s="234"/>
      <c r="M321" s="235"/>
      <c r="N321" s="236"/>
      <c r="O321" s="236"/>
      <c r="P321" s="236"/>
      <c r="Q321" s="236"/>
      <c r="R321" s="236"/>
      <c r="S321" s="236"/>
      <c r="T321" s="237"/>
      <c r="U321" s="11"/>
      <c r="V321" s="11"/>
      <c r="W321" s="11"/>
      <c r="X321" s="11"/>
      <c r="Y321" s="11"/>
      <c r="Z321" s="11"/>
      <c r="AA321" s="11"/>
      <c r="AB321" s="11"/>
      <c r="AC321" s="11"/>
      <c r="AD321" s="11"/>
      <c r="AE321" s="11"/>
      <c r="AT321" s="238" t="s">
        <v>199</v>
      </c>
      <c r="AU321" s="238" t="s">
        <v>85</v>
      </c>
      <c r="AV321" s="11" t="s">
        <v>85</v>
      </c>
      <c r="AW321" s="11" t="s">
        <v>32</v>
      </c>
      <c r="AX321" s="11" t="s">
        <v>83</v>
      </c>
      <c r="AY321" s="238" t="s">
        <v>195</v>
      </c>
    </row>
    <row r="322" s="2" customFormat="1" ht="24.15" customHeight="1">
      <c r="A322" s="39"/>
      <c r="B322" s="40"/>
      <c r="C322" s="200" t="s">
        <v>335</v>
      </c>
      <c r="D322" s="200" t="s">
        <v>191</v>
      </c>
      <c r="E322" s="201" t="s">
        <v>1708</v>
      </c>
      <c r="F322" s="202" t="s">
        <v>1709</v>
      </c>
      <c r="G322" s="203" t="s">
        <v>1411</v>
      </c>
      <c r="H322" s="204">
        <v>757.20000000000005</v>
      </c>
      <c r="I322" s="205"/>
      <c r="J322" s="206">
        <f>ROUND(I322*H322,2)</f>
        <v>0</v>
      </c>
      <c r="K322" s="202" t="s">
        <v>1412</v>
      </c>
      <c r="L322" s="45"/>
      <c r="M322" s="207" t="s">
        <v>1</v>
      </c>
      <c r="N322" s="208" t="s">
        <v>41</v>
      </c>
      <c r="O322" s="92"/>
      <c r="P322" s="209">
        <f>O322*H322</f>
        <v>0</v>
      </c>
      <c r="Q322" s="209">
        <v>0</v>
      </c>
      <c r="R322" s="209">
        <f>Q322*H322</f>
        <v>0</v>
      </c>
      <c r="S322" s="209">
        <v>0</v>
      </c>
      <c r="T322" s="210">
        <f>S322*H322</f>
        <v>0</v>
      </c>
      <c r="U322" s="39"/>
      <c r="V322" s="39"/>
      <c r="W322" s="39"/>
      <c r="X322" s="39"/>
      <c r="Y322" s="39"/>
      <c r="Z322" s="39"/>
      <c r="AA322" s="39"/>
      <c r="AB322" s="39"/>
      <c r="AC322" s="39"/>
      <c r="AD322" s="39"/>
      <c r="AE322" s="39"/>
      <c r="AR322" s="211" t="s">
        <v>234</v>
      </c>
      <c r="AT322" s="211" t="s">
        <v>191</v>
      </c>
      <c r="AU322" s="211" t="s">
        <v>85</v>
      </c>
      <c r="AY322" s="18" t="s">
        <v>195</v>
      </c>
      <c r="BE322" s="212">
        <f>IF(N322="základní",J322,0)</f>
        <v>0</v>
      </c>
      <c r="BF322" s="212">
        <f>IF(N322="snížená",J322,0)</f>
        <v>0</v>
      </c>
      <c r="BG322" s="212">
        <f>IF(N322="zákl. přenesená",J322,0)</f>
        <v>0</v>
      </c>
      <c r="BH322" s="212">
        <f>IF(N322="sníž. přenesená",J322,0)</f>
        <v>0</v>
      </c>
      <c r="BI322" s="212">
        <f>IF(N322="nulová",J322,0)</f>
        <v>0</v>
      </c>
      <c r="BJ322" s="18" t="s">
        <v>83</v>
      </c>
      <c r="BK322" s="212">
        <f>ROUND(I322*H322,2)</f>
        <v>0</v>
      </c>
      <c r="BL322" s="18" t="s">
        <v>234</v>
      </c>
      <c r="BM322" s="211" t="s">
        <v>5385</v>
      </c>
    </row>
    <row r="323" s="2" customFormat="1" ht="16.5" customHeight="1">
      <c r="A323" s="39"/>
      <c r="B323" s="40"/>
      <c r="C323" s="262" t="s">
        <v>340</v>
      </c>
      <c r="D323" s="262" t="s">
        <v>224</v>
      </c>
      <c r="E323" s="263" t="s">
        <v>1711</v>
      </c>
      <c r="F323" s="264" t="s">
        <v>1712</v>
      </c>
      <c r="G323" s="265" t="s">
        <v>1713</v>
      </c>
      <c r="H323" s="266">
        <v>31.347999999999999</v>
      </c>
      <c r="I323" s="267"/>
      <c r="J323" s="268">
        <f>ROUND(I323*H323,2)</f>
        <v>0</v>
      </c>
      <c r="K323" s="264" t="s">
        <v>1412</v>
      </c>
      <c r="L323" s="269"/>
      <c r="M323" s="270" t="s">
        <v>1</v>
      </c>
      <c r="N323" s="271" t="s">
        <v>41</v>
      </c>
      <c r="O323" s="92"/>
      <c r="P323" s="209">
        <f>O323*H323</f>
        <v>0</v>
      </c>
      <c r="Q323" s="209">
        <v>0.001</v>
      </c>
      <c r="R323" s="209">
        <f>Q323*H323</f>
        <v>0.031348000000000001</v>
      </c>
      <c r="S323" s="209">
        <v>0</v>
      </c>
      <c r="T323" s="210">
        <f>S323*H323</f>
        <v>0</v>
      </c>
      <c r="U323" s="39"/>
      <c r="V323" s="39"/>
      <c r="W323" s="39"/>
      <c r="X323" s="39"/>
      <c r="Y323" s="39"/>
      <c r="Z323" s="39"/>
      <c r="AA323" s="39"/>
      <c r="AB323" s="39"/>
      <c r="AC323" s="39"/>
      <c r="AD323" s="39"/>
      <c r="AE323" s="39"/>
      <c r="AR323" s="211" t="s">
        <v>253</v>
      </c>
      <c r="AT323" s="211" t="s">
        <v>224</v>
      </c>
      <c r="AU323" s="211" t="s">
        <v>85</v>
      </c>
      <c r="AY323" s="18" t="s">
        <v>195</v>
      </c>
      <c r="BE323" s="212">
        <f>IF(N323="základní",J323,0)</f>
        <v>0</v>
      </c>
      <c r="BF323" s="212">
        <f>IF(N323="snížená",J323,0)</f>
        <v>0</v>
      </c>
      <c r="BG323" s="212">
        <f>IF(N323="zákl. přenesená",J323,0)</f>
        <v>0</v>
      </c>
      <c r="BH323" s="212">
        <f>IF(N323="sníž. přenesená",J323,0)</f>
        <v>0</v>
      </c>
      <c r="BI323" s="212">
        <f>IF(N323="nulová",J323,0)</f>
        <v>0</v>
      </c>
      <c r="BJ323" s="18" t="s">
        <v>83</v>
      </c>
      <c r="BK323" s="212">
        <f>ROUND(I323*H323,2)</f>
        <v>0</v>
      </c>
      <c r="BL323" s="18" t="s">
        <v>234</v>
      </c>
      <c r="BM323" s="211" t="s">
        <v>5386</v>
      </c>
    </row>
    <row r="324" s="11" customFormat="1">
      <c r="A324" s="11"/>
      <c r="B324" s="228"/>
      <c r="C324" s="229"/>
      <c r="D324" s="213" t="s">
        <v>199</v>
      </c>
      <c r="E324" s="230" t="s">
        <v>1</v>
      </c>
      <c r="F324" s="231" t="s">
        <v>5387</v>
      </c>
      <c r="G324" s="229"/>
      <c r="H324" s="232">
        <v>31.347999999999999</v>
      </c>
      <c r="I324" s="233"/>
      <c r="J324" s="229"/>
      <c r="K324" s="229"/>
      <c r="L324" s="234"/>
      <c r="M324" s="235"/>
      <c r="N324" s="236"/>
      <c r="O324" s="236"/>
      <c r="P324" s="236"/>
      <c r="Q324" s="236"/>
      <c r="R324" s="236"/>
      <c r="S324" s="236"/>
      <c r="T324" s="237"/>
      <c r="U324" s="11"/>
      <c r="V324" s="11"/>
      <c r="W324" s="11"/>
      <c r="X324" s="11"/>
      <c r="Y324" s="11"/>
      <c r="Z324" s="11"/>
      <c r="AA324" s="11"/>
      <c r="AB324" s="11"/>
      <c r="AC324" s="11"/>
      <c r="AD324" s="11"/>
      <c r="AE324" s="11"/>
      <c r="AT324" s="238" t="s">
        <v>199</v>
      </c>
      <c r="AU324" s="238" t="s">
        <v>85</v>
      </c>
      <c r="AV324" s="11" t="s">
        <v>85</v>
      </c>
      <c r="AW324" s="11" t="s">
        <v>32</v>
      </c>
      <c r="AX324" s="11" t="s">
        <v>83</v>
      </c>
      <c r="AY324" s="238" t="s">
        <v>195</v>
      </c>
    </row>
    <row r="325" s="2" customFormat="1" ht="24.15" customHeight="1">
      <c r="A325" s="39"/>
      <c r="B325" s="40"/>
      <c r="C325" s="200" t="s">
        <v>345</v>
      </c>
      <c r="D325" s="200" t="s">
        <v>191</v>
      </c>
      <c r="E325" s="201" t="s">
        <v>1716</v>
      </c>
      <c r="F325" s="202" t="s">
        <v>1717</v>
      </c>
      <c r="G325" s="203" t="s">
        <v>1411</v>
      </c>
      <c r="H325" s="204">
        <v>757.20000000000005</v>
      </c>
      <c r="I325" s="205"/>
      <c r="J325" s="206">
        <f>ROUND(I325*H325,2)</f>
        <v>0</v>
      </c>
      <c r="K325" s="202" t="s">
        <v>1412</v>
      </c>
      <c r="L325" s="45"/>
      <c r="M325" s="207" t="s">
        <v>1</v>
      </c>
      <c r="N325" s="208" t="s">
        <v>41</v>
      </c>
      <c r="O325" s="92"/>
      <c r="P325" s="209">
        <f>O325*H325</f>
        <v>0</v>
      </c>
      <c r="Q325" s="209">
        <v>0</v>
      </c>
      <c r="R325" s="209">
        <f>Q325*H325</f>
        <v>0</v>
      </c>
      <c r="S325" s="209">
        <v>0</v>
      </c>
      <c r="T325" s="210">
        <f>S325*H325</f>
        <v>0</v>
      </c>
      <c r="U325" s="39"/>
      <c r="V325" s="39"/>
      <c r="W325" s="39"/>
      <c r="X325" s="39"/>
      <c r="Y325" s="39"/>
      <c r="Z325" s="39"/>
      <c r="AA325" s="39"/>
      <c r="AB325" s="39"/>
      <c r="AC325" s="39"/>
      <c r="AD325" s="39"/>
      <c r="AE325" s="39"/>
      <c r="AR325" s="211" t="s">
        <v>234</v>
      </c>
      <c r="AT325" s="211" t="s">
        <v>191</v>
      </c>
      <c r="AU325" s="211" t="s">
        <v>85</v>
      </c>
      <c r="AY325" s="18" t="s">
        <v>195</v>
      </c>
      <c r="BE325" s="212">
        <f>IF(N325="základní",J325,0)</f>
        <v>0</v>
      </c>
      <c r="BF325" s="212">
        <f>IF(N325="snížená",J325,0)</f>
        <v>0</v>
      </c>
      <c r="BG325" s="212">
        <f>IF(N325="zákl. přenesená",J325,0)</f>
        <v>0</v>
      </c>
      <c r="BH325" s="212">
        <f>IF(N325="sníž. přenesená",J325,0)</f>
        <v>0</v>
      </c>
      <c r="BI325" s="212">
        <f>IF(N325="nulová",J325,0)</f>
        <v>0</v>
      </c>
      <c r="BJ325" s="18" t="s">
        <v>83</v>
      </c>
      <c r="BK325" s="212">
        <f>ROUND(I325*H325,2)</f>
        <v>0</v>
      </c>
      <c r="BL325" s="18" t="s">
        <v>234</v>
      </c>
      <c r="BM325" s="211" t="s">
        <v>5388</v>
      </c>
    </row>
    <row r="326" s="10" customFormat="1">
      <c r="A326" s="10"/>
      <c r="B326" s="218"/>
      <c r="C326" s="219"/>
      <c r="D326" s="213" t="s">
        <v>199</v>
      </c>
      <c r="E326" s="220" t="s">
        <v>1</v>
      </c>
      <c r="F326" s="221" t="s">
        <v>5288</v>
      </c>
      <c r="G326" s="219"/>
      <c r="H326" s="220" t="s">
        <v>1</v>
      </c>
      <c r="I326" s="222"/>
      <c r="J326" s="219"/>
      <c r="K326" s="219"/>
      <c r="L326" s="223"/>
      <c r="M326" s="224"/>
      <c r="N326" s="225"/>
      <c r="O326" s="225"/>
      <c r="P326" s="225"/>
      <c r="Q326" s="225"/>
      <c r="R326" s="225"/>
      <c r="S326" s="225"/>
      <c r="T326" s="226"/>
      <c r="U326" s="10"/>
      <c r="V326" s="10"/>
      <c r="W326" s="10"/>
      <c r="X326" s="10"/>
      <c r="Y326" s="10"/>
      <c r="Z326" s="10"/>
      <c r="AA326" s="10"/>
      <c r="AB326" s="10"/>
      <c r="AC326" s="10"/>
      <c r="AD326" s="10"/>
      <c r="AE326" s="10"/>
      <c r="AT326" s="227" t="s">
        <v>199</v>
      </c>
      <c r="AU326" s="227" t="s">
        <v>85</v>
      </c>
      <c r="AV326" s="10" t="s">
        <v>83</v>
      </c>
      <c r="AW326" s="10" t="s">
        <v>32</v>
      </c>
      <c r="AX326" s="10" t="s">
        <v>76</v>
      </c>
      <c r="AY326" s="227" t="s">
        <v>195</v>
      </c>
    </row>
    <row r="327" s="11" customFormat="1">
      <c r="A327" s="11"/>
      <c r="B327" s="228"/>
      <c r="C327" s="229"/>
      <c r="D327" s="213" t="s">
        <v>199</v>
      </c>
      <c r="E327" s="230" t="s">
        <v>1</v>
      </c>
      <c r="F327" s="231" t="s">
        <v>5291</v>
      </c>
      <c r="G327" s="229"/>
      <c r="H327" s="232">
        <v>757.20000000000005</v>
      </c>
      <c r="I327" s="233"/>
      <c r="J327" s="229"/>
      <c r="K327" s="229"/>
      <c r="L327" s="234"/>
      <c r="M327" s="235"/>
      <c r="N327" s="236"/>
      <c r="O327" s="236"/>
      <c r="P327" s="236"/>
      <c r="Q327" s="236"/>
      <c r="R327" s="236"/>
      <c r="S327" s="236"/>
      <c r="T327" s="237"/>
      <c r="U327" s="11"/>
      <c r="V327" s="11"/>
      <c r="W327" s="11"/>
      <c r="X327" s="11"/>
      <c r="Y327" s="11"/>
      <c r="Z327" s="11"/>
      <c r="AA327" s="11"/>
      <c r="AB327" s="11"/>
      <c r="AC327" s="11"/>
      <c r="AD327" s="11"/>
      <c r="AE327" s="11"/>
      <c r="AT327" s="238" t="s">
        <v>199</v>
      </c>
      <c r="AU327" s="238" t="s">
        <v>85</v>
      </c>
      <c r="AV327" s="11" t="s">
        <v>85</v>
      </c>
      <c r="AW327" s="11" t="s">
        <v>32</v>
      </c>
      <c r="AX327" s="11" t="s">
        <v>83</v>
      </c>
      <c r="AY327" s="238" t="s">
        <v>195</v>
      </c>
    </row>
    <row r="328" s="13" customFormat="1" ht="22.8" customHeight="1">
      <c r="A328" s="13"/>
      <c r="B328" s="248"/>
      <c r="C328" s="249"/>
      <c r="D328" s="250" t="s">
        <v>75</v>
      </c>
      <c r="E328" s="285" t="s">
        <v>85</v>
      </c>
      <c r="F328" s="285" t="s">
        <v>1726</v>
      </c>
      <c r="G328" s="249"/>
      <c r="H328" s="249"/>
      <c r="I328" s="252"/>
      <c r="J328" s="286">
        <f>BK328</f>
        <v>0</v>
      </c>
      <c r="K328" s="249"/>
      <c r="L328" s="254"/>
      <c r="M328" s="255"/>
      <c r="N328" s="256"/>
      <c r="O328" s="256"/>
      <c r="P328" s="257">
        <f>SUM(P329:P337)</f>
        <v>0</v>
      </c>
      <c r="Q328" s="256"/>
      <c r="R328" s="257">
        <f>SUM(R329:R337)</f>
        <v>43.962457499999999</v>
      </c>
      <c r="S328" s="256"/>
      <c r="T328" s="258">
        <f>SUM(T329:T337)</f>
        <v>0</v>
      </c>
      <c r="U328" s="13"/>
      <c r="V328" s="13"/>
      <c r="W328" s="13"/>
      <c r="X328" s="13"/>
      <c r="Y328" s="13"/>
      <c r="Z328" s="13"/>
      <c r="AA328" s="13"/>
      <c r="AB328" s="13"/>
      <c r="AC328" s="13"/>
      <c r="AD328" s="13"/>
      <c r="AE328" s="13"/>
      <c r="AR328" s="259" t="s">
        <v>83</v>
      </c>
      <c r="AT328" s="260" t="s">
        <v>75</v>
      </c>
      <c r="AU328" s="260" t="s">
        <v>83</v>
      </c>
      <c r="AY328" s="259" t="s">
        <v>195</v>
      </c>
      <c r="BK328" s="261">
        <f>SUM(BK329:BK337)</f>
        <v>0</v>
      </c>
    </row>
    <row r="329" s="2" customFormat="1" ht="21.75" customHeight="1">
      <c r="A329" s="39"/>
      <c r="B329" s="40"/>
      <c r="C329" s="200" t="s">
        <v>349</v>
      </c>
      <c r="D329" s="200" t="s">
        <v>191</v>
      </c>
      <c r="E329" s="201" t="s">
        <v>1727</v>
      </c>
      <c r="F329" s="202" t="s">
        <v>1728</v>
      </c>
      <c r="G329" s="203" t="s">
        <v>1237</v>
      </c>
      <c r="H329" s="204">
        <v>22.870000000000001</v>
      </c>
      <c r="I329" s="205"/>
      <c r="J329" s="206">
        <f>ROUND(I329*H329,2)</f>
        <v>0</v>
      </c>
      <c r="K329" s="202" t="s">
        <v>1689</v>
      </c>
      <c r="L329" s="45"/>
      <c r="M329" s="207" t="s">
        <v>1</v>
      </c>
      <c r="N329" s="208" t="s">
        <v>41</v>
      </c>
      <c r="O329" s="92"/>
      <c r="P329" s="209">
        <f>O329*H329</f>
        <v>0</v>
      </c>
      <c r="Q329" s="209">
        <v>1.9199999999999999</v>
      </c>
      <c r="R329" s="209">
        <f>Q329*H329</f>
        <v>43.910400000000003</v>
      </c>
      <c r="S329" s="209">
        <v>0</v>
      </c>
      <c r="T329" s="210">
        <f>S329*H329</f>
        <v>0</v>
      </c>
      <c r="U329" s="39"/>
      <c r="V329" s="39"/>
      <c r="W329" s="39"/>
      <c r="X329" s="39"/>
      <c r="Y329" s="39"/>
      <c r="Z329" s="39"/>
      <c r="AA329" s="39"/>
      <c r="AB329" s="39"/>
      <c r="AC329" s="39"/>
      <c r="AD329" s="39"/>
      <c r="AE329" s="39"/>
      <c r="AR329" s="211" t="s">
        <v>234</v>
      </c>
      <c r="AT329" s="211" t="s">
        <v>191</v>
      </c>
      <c r="AU329" s="211" t="s">
        <v>85</v>
      </c>
      <c r="AY329" s="18" t="s">
        <v>195</v>
      </c>
      <c r="BE329" s="212">
        <f>IF(N329="základní",J329,0)</f>
        <v>0</v>
      </c>
      <c r="BF329" s="212">
        <f>IF(N329="snížená",J329,0)</f>
        <v>0</v>
      </c>
      <c r="BG329" s="212">
        <f>IF(N329="zákl. přenesená",J329,0)</f>
        <v>0</v>
      </c>
      <c r="BH329" s="212">
        <f>IF(N329="sníž. přenesená",J329,0)</f>
        <v>0</v>
      </c>
      <c r="BI329" s="212">
        <f>IF(N329="nulová",J329,0)</f>
        <v>0</v>
      </c>
      <c r="BJ329" s="18" t="s">
        <v>83</v>
      </c>
      <c r="BK329" s="212">
        <f>ROUND(I329*H329,2)</f>
        <v>0</v>
      </c>
      <c r="BL329" s="18" t="s">
        <v>234</v>
      </c>
      <c r="BM329" s="211" t="s">
        <v>5389</v>
      </c>
    </row>
    <row r="330" s="10" customFormat="1">
      <c r="A330" s="10"/>
      <c r="B330" s="218"/>
      <c r="C330" s="219"/>
      <c r="D330" s="213" t="s">
        <v>199</v>
      </c>
      <c r="E330" s="220" t="s">
        <v>1</v>
      </c>
      <c r="F330" s="221" t="s">
        <v>5390</v>
      </c>
      <c r="G330" s="219"/>
      <c r="H330" s="220" t="s">
        <v>1</v>
      </c>
      <c r="I330" s="222"/>
      <c r="J330" s="219"/>
      <c r="K330" s="219"/>
      <c r="L330" s="223"/>
      <c r="M330" s="224"/>
      <c r="N330" s="225"/>
      <c r="O330" s="225"/>
      <c r="P330" s="225"/>
      <c r="Q330" s="225"/>
      <c r="R330" s="225"/>
      <c r="S330" s="225"/>
      <c r="T330" s="226"/>
      <c r="U330" s="10"/>
      <c r="V330" s="10"/>
      <c r="W330" s="10"/>
      <c r="X330" s="10"/>
      <c r="Y330" s="10"/>
      <c r="Z330" s="10"/>
      <c r="AA330" s="10"/>
      <c r="AB330" s="10"/>
      <c r="AC330" s="10"/>
      <c r="AD330" s="10"/>
      <c r="AE330" s="10"/>
      <c r="AT330" s="227" t="s">
        <v>199</v>
      </c>
      <c r="AU330" s="227" t="s">
        <v>85</v>
      </c>
      <c r="AV330" s="10" t="s">
        <v>83</v>
      </c>
      <c r="AW330" s="10" t="s">
        <v>32</v>
      </c>
      <c r="AX330" s="10" t="s">
        <v>76</v>
      </c>
      <c r="AY330" s="227" t="s">
        <v>195</v>
      </c>
    </row>
    <row r="331" s="11" customFormat="1">
      <c r="A331" s="11"/>
      <c r="B331" s="228"/>
      <c r="C331" s="229"/>
      <c r="D331" s="213" t="s">
        <v>199</v>
      </c>
      <c r="E331" s="230" t="s">
        <v>1</v>
      </c>
      <c r="F331" s="231" t="s">
        <v>5391</v>
      </c>
      <c r="G331" s="229"/>
      <c r="H331" s="232">
        <v>23.663</v>
      </c>
      <c r="I331" s="233"/>
      <c r="J331" s="229"/>
      <c r="K331" s="229"/>
      <c r="L331" s="234"/>
      <c r="M331" s="235"/>
      <c r="N331" s="236"/>
      <c r="O331" s="236"/>
      <c r="P331" s="236"/>
      <c r="Q331" s="236"/>
      <c r="R331" s="236"/>
      <c r="S331" s="236"/>
      <c r="T331" s="237"/>
      <c r="U331" s="11"/>
      <c r="V331" s="11"/>
      <c r="W331" s="11"/>
      <c r="X331" s="11"/>
      <c r="Y331" s="11"/>
      <c r="Z331" s="11"/>
      <c r="AA331" s="11"/>
      <c r="AB331" s="11"/>
      <c r="AC331" s="11"/>
      <c r="AD331" s="11"/>
      <c r="AE331" s="11"/>
      <c r="AT331" s="238" t="s">
        <v>199</v>
      </c>
      <c r="AU331" s="238" t="s">
        <v>85</v>
      </c>
      <c r="AV331" s="11" t="s">
        <v>85</v>
      </c>
      <c r="AW331" s="11" t="s">
        <v>32</v>
      </c>
      <c r="AX331" s="11" t="s">
        <v>76</v>
      </c>
      <c r="AY331" s="238" t="s">
        <v>195</v>
      </c>
    </row>
    <row r="332" s="10" customFormat="1">
      <c r="A332" s="10"/>
      <c r="B332" s="218"/>
      <c r="C332" s="219"/>
      <c r="D332" s="213" t="s">
        <v>199</v>
      </c>
      <c r="E332" s="220" t="s">
        <v>1</v>
      </c>
      <c r="F332" s="221" t="s">
        <v>1731</v>
      </c>
      <c r="G332" s="219"/>
      <c r="H332" s="220" t="s">
        <v>1</v>
      </c>
      <c r="I332" s="222"/>
      <c r="J332" s="219"/>
      <c r="K332" s="219"/>
      <c r="L332" s="223"/>
      <c r="M332" s="224"/>
      <c r="N332" s="225"/>
      <c r="O332" s="225"/>
      <c r="P332" s="225"/>
      <c r="Q332" s="225"/>
      <c r="R332" s="225"/>
      <c r="S332" s="225"/>
      <c r="T332" s="226"/>
      <c r="U332" s="10"/>
      <c r="V332" s="10"/>
      <c r="W332" s="10"/>
      <c r="X332" s="10"/>
      <c r="Y332" s="10"/>
      <c r="Z332" s="10"/>
      <c r="AA332" s="10"/>
      <c r="AB332" s="10"/>
      <c r="AC332" s="10"/>
      <c r="AD332" s="10"/>
      <c r="AE332" s="10"/>
      <c r="AT332" s="227" t="s">
        <v>199</v>
      </c>
      <c r="AU332" s="227" t="s">
        <v>85</v>
      </c>
      <c r="AV332" s="10" t="s">
        <v>83</v>
      </c>
      <c r="AW332" s="10" t="s">
        <v>32</v>
      </c>
      <c r="AX332" s="10" t="s">
        <v>76</v>
      </c>
      <c r="AY332" s="227" t="s">
        <v>195</v>
      </c>
    </row>
    <row r="333" s="11" customFormat="1">
      <c r="A333" s="11"/>
      <c r="B333" s="228"/>
      <c r="C333" s="229"/>
      <c r="D333" s="213" t="s">
        <v>199</v>
      </c>
      <c r="E333" s="230" t="s">
        <v>1</v>
      </c>
      <c r="F333" s="231" t="s">
        <v>5392</v>
      </c>
      <c r="G333" s="229"/>
      <c r="H333" s="232">
        <v>-0.79300000000000004</v>
      </c>
      <c r="I333" s="233"/>
      <c r="J333" s="229"/>
      <c r="K333" s="229"/>
      <c r="L333" s="234"/>
      <c r="M333" s="235"/>
      <c r="N333" s="236"/>
      <c r="O333" s="236"/>
      <c r="P333" s="236"/>
      <c r="Q333" s="236"/>
      <c r="R333" s="236"/>
      <c r="S333" s="236"/>
      <c r="T333" s="237"/>
      <c r="U333" s="11"/>
      <c r="V333" s="11"/>
      <c r="W333" s="11"/>
      <c r="X333" s="11"/>
      <c r="Y333" s="11"/>
      <c r="Z333" s="11"/>
      <c r="AA333" s="11"/>
      <c r="AB333" s="11"/>
      <c r="AC333" s="11"/>
      <c r="AD333" s="11"/>
      <c r="AE333" s="11"/>
      <c r="AT333" s="238" t="s">
        <v>199</v>
      </c>
      <c r="AU333" s="238" t="s">
        <v>85</v>
      </c>
      <c r="AV333" s="11" t="s">
        <v>85</v>
      </c>
      <c r="AW333" s="11" t="s">
        <v>32</v>
      </c>
      <c r="AX333" s="11" t="s">
        <v>76</v>
      </c>
      <c r="AY333" s="238" t="s">
        <v>195</v>
      </c>
    </row>
    <row r="334" s="15" customFormat="1">
      <c r="A334" s="15"/>
      <c r="B334" s="287"/>
      <c r="C334" s="288"/>
      <c r="D334" s="213" t="s">
        <v>199</v>
      </c>
      <c r="E334" s="289" t="s">
        <v>1</v>
      </c>
      <c r="F334" s="290" t="s">
        <v>1422</v>
      </c>
      <c r="G334" s="288"/>
      <c r="H334" s="291">
        <v>22.870000000000001</v>
      </c>
      <c r="I334" s="292"/>
      <c r="J334" s="288"/>
      <c r="K334" s="288"/>
      <c r="L334" s="293"/>
      <c r="M334" s="294"/>
      <c r="N334" s="295"/>
      <c r="O334" s="295"/>
      <c r="P334" s="295"/>
      <c r="Q334" s="295"/>
      <c r="R334" s="295"/>
      <c r="S334" s="295"/>
      <c r="T334" s="296"/>
      <c r="U334" s="15"/>
      <c r="V334" s="15"/>
      <c r="W334" s="15"/>
      <c r="X334" s="15"/>
      <c r="Y334" s="15"/>
      <c r="Z334" s="15"/>
      <c r="AA334" s="15"/>
      <c r="AB334" s="15"/>
      <c r="AC334" s="15"/>
      <c r="AD334" s="15"/>
      <c r="AE334" s="15"/>
      <c r="AT334" s="297" t="s">
        <v>199</v>
      </c>
      <c r="AU334" s="297" t="s">
        <v>85</v>
      </c>
      <c r="AV334" s="15" t="s">
        <v>234</v>
      </c>
      <c r="AW334" s="15" t="s">
        <v>32</v>
      </c>
      <c r="AX334" s="15" t="s">
        <v>83</v>
      </c>
      <c r="AY334" s="297" t="s">
        <v>195</v>
      </c>
    </row>
    <row r="335" s="2" customFormat="1" ht="24.15" customHeight="1">
      <c r="A335" s="39"/>
      <c r="B335" s="40"/>
      <c r="C335" s="200" t="s">
        <v>353</v>
      </c>
      <c r="D335" s="200" t="s">
        <v>191</v>
      </c>
      <c r="E335" s="201" t="s">
        <v>1735</v>
      </c>
      <c r="F335" s="202" t="s">
        <v>1736</v>
      </c>
      <c r="G335" s="203" t="s">
        <v>513</v>
      </c>
      <c r="H335" s="204">
        <v>157.75</v>
      </c>
      <c r="I335" s="205"/>
      <c r="J335" s="206">
        <f>ROUND(I335*H335,2)</f>
        <v>0</v>
      </c>
      <c r="K335" s="202" t="s">
        <v>1412</v>
      </c>
      <c r="L335" s="45"/>
      <c r="M335" s="207" t="s">
        <v>1</v>
      </c>
      <c r="N335" s="208" t="s">
        <v>41</v>
      </c>
      <c r="O335" s="92"/>
      <c r="P335" s="209">
        <f>O335*H335</f>
        <v>0</v>
      </c>
      <c r="Q335" s="209">
        <v>0.00033</v>
      </c>
      <c r="R335" s="209">
        <f>Q335*H335</f>
        <v>0.0520575</v>
      </c>
      <c r="S335" s="209">
        <v>0</v>
      </c>
      <c r="T335" s="210">
        <f>S335*H335</f>
        <v>0</v>
      </c>
      <c r="U335" s="39"/>
      <c r="V335" s="39"/>
      <c r="W335" s="39"/>
      <c r="X335" s="39"/>
      <c r="Y335" s="39"/>
      <c r="Z335" s="39"/>
      <c r="AA335" s="39"/>
      <c r="AB335" s="39"/>
      <c r="AC335" s="39"/>
      <c r="AD335" s="39"/>
      <c r="AE335" s="39"/>
      <c r="AR335" s="211" t="s">
        <v>234</v>
      </c>
      <c r="AT335" s="211" t="s">
        <v>191</v>
      </c>
      <c r="AU335" s="211" t="s">
        <v>85</v>
      </c>
      <c r="AY335" s="18" t="s">
        <v>195</v>
      </c>
      <c r="BE335" s="212">
        <f>IF(N335="základní",J335,0)</f>
        <v>0</v>
      </c>
      <c r="BF335" s="212">
        <f>IF(N335="snížená",J335,0)</f>
        <v>0</v>
      </c>
      <c r="BG335" s="212">
        <f>IF(N335="zákl. přenesená",J335,0)</f>
        <v>0</v>
      </c>
      <c r="BH335" s="212">
        <f>IF(N335="sníž. přenesená",J335,0)</f>
        <v>0</v>
      </c>
      <c r="BI335" s="212">
        <f>IF(N335="nulová",J335,0)</f>
        <v>0</v>
      </c>
      <c r="BJ335" s="18" t="s">
        <v>83</v>
      </c>
      <c r="BK335" s="212">
        <f>ROUND(I335*H335,2)</f>
        <v>0</v>
      </c>
      <c r="BL335" s="18" t="s">
        <v>234</v>
      </c>
      <c r="BM335" s="211" t="s">
        <v>5393</v>
      </c>
    </row>
    <row r="336" s="10" customFormat="1">
      <c r="A336" s="10"/>
      <c r="B336" s="218"/>
      <c r="C336" s="219"/>
      <c r="D336" s="213" t="s">
        <v>199</v>
      </c>
      <c r="E336" s="220" t="s">
        <v>1</v>
      </c>
      <c r="F336" s="221" t="s">
        <v>5390</v>
      </c>
      <c r="G336" s="219"/>
      <c r="H336" s="220" t="s">
        <v>1</v>
      </c>
      <c r="I336" s="222"/>
      <c r="J336" s="219"/>
      <c r="K336" s="219"/>
      <c r="L336" s="223"/>
      <c r="M336" s="224"/>
      <c r="N336" s="225"/>
      <c r="O336" s="225"/>
      <c r="P336" s="225"/>
      <c r="Q336" s="225"/>
      <c r="R336" s="225"/>
      <c r="S336" s="225"/>
      <c r="T336" s="226"/>
      <c r="U336" s="10"/>
      <c r="V336" s="10"/>
      <c r="W336" s="10"/>
      <c r="X336" s="10"/>
      <c r="Y336" s="10"/>
      <c r="Z336" s="10"/>
      <c r="AA336" s="10"/>
      <c r="AB336" s="10"/>
      <c r="AC336" s="10"/>
      <c r="AD336" s="10"/>
      <c r="AE336" s="10"/>
      <c r="AT336" s="227" t="s">
        <v>199</v>
      </c>
      <c r="AU336" s="227" t="s">
        <v>85</v>
      </c>
      <c r="AV336" s="10" t="s">
        <v>83</v>
      </c>
      <c r="AW336" s="10" t="s">
        <v>32</v>
      </c>
      <c r="AX336" s="10" t="s">
        <v>76</v>
      </c>
      <c r="AY336" s="227" t="s">
        <v>195</v>
      </c>
    </row>
    <row r="337" s="11" customFormat="1">
      <c r="A337" s="11"/>
      <c r="B337" s="228"/>
      <c r="C337" s="229"/>
      <c r="D337" s="213" t="s">
        <v>199</v>
      </c>
      <c r="E337" s="230" t="s">
        <v>1</v>
      </c>
      <c r="F337" s="231" t="s">
        <v>5394</v>
      </c>
      <c r="G337" s="229"/>
      <c r="H337" s="232">
        <v>157.75</v>
      </c>
      <c r="I337" s="233"/>
      <c r="J337" s="229"/>
      <c r="K337" s="229"/>
      <c r="L337" s="234"/>
      <c r="M337" s="235"/>
      <c r="N337" s="236"/>
      <c r="O337" s="236"/>
      <c r="P337" s="236"/>
      <c r="Q337" s="236"/>
      <c r="R337" s="236"/>
      <c r="S337" s="236"/>
      <c r="T337" s="237"/>
      <c r="U337" s="11"/>
      <c r="V337" s="11"/>
      <c r="W337" s="11"/>
      <c r="X337" s="11"/>
      <c r="Y337" s="11"/>
      <c r="Z337" s="11"/>
      <c r="AA337" s="11"/>
      <c r="AB337" s="11"/>
      <c r="AC337" s="11"/>
      <c r="AD337" s="11"/>
      <c r="AE337" s="11"/>
      <c r="AT337" s="238" t="s">
        <v>199</v>
      </c>
      <c r="AU337" s="238" t="s">
        <v>85</v>
      </c>
      <c r="AV337" s="11" t="s">
        <v>85</v>
      </c>
      <c r="AW337" s="11" t="s">
        <v>32</v>
      </c>
      <c r="AX337" s="11" t="s">
        <v>83</v>
      </c>
      <c r="AY337" s="238" t="s">
        <v>195</v>
      </c>
    </row>
    <row r="338" s="13" customFormat="1" ht="22.8" customHeight="1">
      <c r="A338" s="13"/>
      <c r="B338" s="248"/>
      <c r="C338" s="249"/>
      <c r="D338" s="250" t="s">
        <v>75</v>
      </c>
      <c r="E338" s="285" t="s">
        <v>229</v>
      </c>
      <c r="F338" s="285" t="s">
        <v>1751</v>
      </c>
      <c r="G338" s="249"/>
      <c r="H338" s="249"/>
      <c r="I338" s="252"/>
      <c r="J338" s="286">
        <f>BK338</f>
        <v>0</v>
      </c>
      <c r="K338" s="249"/>
      <c r="L338" s="254"/>
      <c r="M338" s="255"/>
      <c r="N338" s="256"/>
      <c r="O338" s="256"/>
      <c r="P338" s="257">
        <f>SUM(P339:P341)</f>
        <v>0</v>
      </c>
      <c r="Q338" s="256"/>
      <c r="R338" s="257">
        <f>SUM(R339:R341)</f>
        <v>0</v>
      </c>
      <c r="S338" s="256"/>
      <c r="T338" s="258">
        <f>SUM(T339:T341)</f>
        <v>0</v>
      </c>
      <c r="U338" s="13"/>
      <c r="V338" s="13"/>
      <c r="W338" s="13"/>
      <c r="X338" s="13"/>
      <c r="Y338" s="13"/>
      <c r="Z338" s="13"/>
      <c r="AA338" s="13"/>
      <c r="AB338" s="13"/>
      <c r="AC338" s="13"/>
      <c r="AD338" s="13"/>
      <c r="AE338" s="13"/>
      <c r="AR338" s="259" t="s">
        <v>83</v>
      </c>
      <c r="AT338" s="260" t="s">
        <v>75</v>
      </c>
      <c r="AU338" s="260" t="s">
        <v>83</v>
      </c>
      <c r="AY338" s="259" t="s">
        <v>195</v>
      </c>
      <c r="BK338" s="261">
        <f>SUM(BK339:BK341)</f>
        <v>0</v>
      </c>
    </row>
    <row r="339" s="2" customFormat="1" ht="16.5" customHeight="1">
      <c r="A339" s="39"/>
      <c r="B339" s="40"/>
      <c r="C339" s="200" t="s">
        <v>357</v>
      </c>
      <c r="D339" s="200" t="s">
        <v>191</v>
      </c>
      <c r="E339" s="201" t="s">
        <v>1752</v>
      </c>
      <c r="F339" s="202" t="s">
        <v>1753</v>
      </c>
      <c r="G339" s="203" t="s">
        <v>513</v>
      </c>
      <c r="H339" s="204">
        <v>623</v>
      </c>
      <c r="I339" s="205"/>
      <c r="J339" s="206">
        <f>ROUND(I339*H339,2)</f>
        <v>0</v>
      </c>
      <c r="K339" s="202" t="s">
        <v>1412</v>
      </c>
      <c r="L339" s="45"/>
      <c r="M339" s="207" t="s">
        <v>1</v>
      </c>
      <c r="N339" s="208" t="s">
        <v>41</v>
      </c>
      <c r="O339" s="92"/>
      <c r="P339" s="209">
        <f>O339*H339</f>
        <v>0</v>
      </c>
      <c r="Q339" s="209">
        <v>0</v>
      </c>
      <c r="R339" s="209">
        <f>Q339*H339</f>
        <v>0</v>
      </c>
      <c r="S339" s="209">
        <v>0</v>
      </c>
      <c r="T339" s="210">
        <f>S339*H339</f>
        <v>0</v>
      </c>
      <c r="U339" s="39"/>
      <c r="V339" s="39"/>
      <c r="W339" s="39"/>
      <c r="X339" s="39"/>
      <c r="Y339" s="39"/>
      <c r="Z339" s="39"/>
      <c r="AA339" s="39"/>
      <c r="AB339" s="39"/>
      <c r="AC339" s="39"/>
      <c r="AD339" s="39"/>
      <c r="AE339" s="39"/>
      <c r="AR339" s="211" t="s">
        <v>234</v>
      </c>
      <c r="AT339" s="211" t="s">
        <v>191</v>
      </c>
      <c r="AU339" s="211" t="s">
        <v>85</v>
      </c>
      <c r="AY339" s="18" t="s">
        <v>195</v>
      </c>
      <c r="BE339" s="212">
        <f>IF(N339="základní",J339,0)</f>
        <v>0</v>
      </c>
      <c r="BF339" s="212">
        <f>IF(N339="snížená",J339,0)</f>
        <v>0</v>
      </c>
      <c r="BG339" s="212">
        <f>IF(N339="zákl. přenesená",J339,0)</f>
        <v>0</v>
      </c>
      <c r="BH339" s="212">
        <f>IF(N339="sníž. přenesená",J339,0)</f>
        <v>0</v>
      </c>
      <c r="BI339" s="212">
        <f>IF(N339="nulová",J339,0)</f>
        <v>0</v>
      </c>
      <c r="BJ339" s="18" t="s">
        <v>83</v>
      </c>
      <c r="BK339" s="212">
        <f>ROUND(I339*H339,2)</f>
        <v>0</v>
      </c>
      <c r="BL339" s="18" t="s">
        <v>234</v>
      </c>
      <c r="BM339" s="211" t="s">
        <v>5395</v>
      </c>
    </row>
    <row r="340" s="11" customFormat="1">
      <c r="A340" s="11"/>
      <c r="B340" s="228"/>
      <c r="C340" s="229"/>
      <c r="D340" s="213" t="s">
        <v>199</v>
      </c>
      <c r="E340" s="230" t="s">
        <v>1</v>
      </c>
      <c r="F340" s="231" t="s">
        <v>5396</v>
      </c>
      <c r="G340" s="229"/>
      <c r="H340" s="232">
        <v>623</v>
      </c>
      <c r="I340" s="233"/>
      <c r="J340" s="229"/>
      <c r="K340" s="229"/>
      <c r="L340" s="234"/>
      <c r="M340" s="235"/>
      <c r="N340" s="236"/>
      <c r="O340" s="236"/>
      <c r="P340" s="236"/>
      <c r="Q340" s="236"/>
      <c r="R340" s="236"/>
      <c r="S340" s="236"/>
      <c r="T340" s="237"/>
      <c r="U340" s="11"/>
      <c r="V340" s="11"/>
      <c r="W340" s="11"/>
      <c r="X340" s="11"/>
      <c r="Y340" s="11"/>
      <c r="Z340" s="11"/>
      <c r="AA340" s="11"/>
      <c r="AB340" s="11"/>
      <c r="AC340" s="11"/>
      <c r="AD340" s="11"/>
      <c r="AE340" s="11"/>
      <c r="AT340" s="238" t="s">
        <v>199</v>
      </c>
      <c r="AU340" s="238" t="s">
        <v>85</v>
      </c>
      <c r="AV340" s="11" t="s">
        <v>85</v>
      </c>
      <c r="AW340" s="11" t="s">
        <v>32</v>
      </c>
      <c r="AX340" s="11" t="s">
        <v>83</v>
      </c>
      <c r="AY340" s="238" t="s">
        <v>195</v>
      </c>
    </row>
    <row r="341" s="2" customFormat="1" ht="21.75" customHeight="1">
      <c r="A341" s="39"/>
      <c r="B341" s="40"/>
      <c r="C341" s="200" t="s">
        <v>361</v>
      </c>
      <c r="D341" s="200" t="s">
        <v>191</v>
      </c>
      <c r="E341" s="201" t="s">
        <v>1756</v>
      </c>
      <c r="F341" s="202" t="s">
        <v>1757</v>
      </c>
      <c r="G341" s="203" t="s">
        <v>513</v>
      </c>
      <c r="H341" s="204">
        <v>623</v>
      </c>
      <c r="I341" s="205"/>
      <c r="J341" s="206">
        <f>ROUND(I341*H341,2)</f>
        <v>0</v>
      </c>
      <c r="K341" s="202" t="s">
        <v>1689</v>
      </c>
      <c r="L341" s="45"/>
      <c r="M341" s="207" t="s">
        <v>1</v>
      </c>
      <c r="N341" s="208" t="s">
        <v>41</v>
      </c>
      <c r="O341" s="92"/>
      <c r="P341" s="209">
        <f>O341*H341</f>
        <v>0</v>
      </c>
      <c r="Q341" s="209">
        <v>0</v>
      </c>
      <c r="R341" s="209">
        <f>Q341*H341</f>
        <v>0</v>
      </c>
      <c r="S341" s="209">
        <v>0</v>
      </c>
      <c r="T341" s="210">
        <f>S341*H341</f>
        <v>0</v>
      </c>
      <c r="U341" s="39"/>
      <c r="V341" s="39"/>
      <c r="W341" s="39"/>
      <c r="X341" s="39"/>
      <c r="Y341" s="39"/>
      <c r="Z341" s="39"/>
      <c r="AA341" s="39"/>
      <c r="AB341" s="39"/>
      <c r="AC341" s="39"/>
      <c r="AD341" s="39"/>
      <c r="AE341" s="39"/>
      <c r="AR341" s="211" t="s">
        <v>234</v>
      </c>
      <c r="AT341" s="211" t="s">
        <v>191</v>
      </c>
      <c r="AU341" s="211" t="s">
        <v>85</v>
      </c>
      <c r="AY341" s="18" t="s">
        <v>195</v>
      </c>
      <c r="BE341" s="212">
        <f>IF(N341="základní",J341,0)</f>
        <v>0</v>
      </c>
      <c r="BF341" s="212">
        <f>IF(N341="snížená",J341,0)</f>
        <v>0</v>
      </c>
      <c r="BG341" s="212">
        <f>IF(N341="zákl. přenesená",J341,0)</f>
        <v>0</v>
      </c>
      <c r="BH341" s="212">
        <f>IF(N341="sníž. přenesená",J341,0)</f>
        <v>0</v>
      </c>
      <c r="BI341" s="212">
        <f>IF(N341="nulová",J341,0)</f>
        <v>0</v>
      </c>
      <c r="BJ341" s="18" t="s">
        <v>83</v>
      </c>
      <c r="BK341" s="212">
        <f>ROUND(I341*H341,2)</f>
        <v>0</v>
      </c>
      <c r="BL341" s="18" t="s">
        <v>234</v>
      </c>
      <c r="BM341" s="211" t="s">
        <v>5397</v>
      </c>
    </row>
    <row r="342" s="13" customFormat="1" ht="22.8" customHeight="1">
      <c r="A342" s="13"/>
      <c r="B342" s="248"/>
      <c r="C342" s="249"/>
      <c r="D342" s="250" t="s">
        <v>75</v>
      </c>
      <c r="E342" s="285" t="s">
        <v>234</v>
      </c>
      <c r="F342" s="285" t="s">
        <v>1759</v>
      </c>
      <c r="G342" s="249"/>
      <c r="H342" s="249"/>
      <c r="I342" s="252"/>
      <c r="J342" s="286">
        <f>BK342</f>
        <v>0</v>
      </c>
      <c r="K342" s="249"/>
      <c r="L342" s="254"/>
      <c r="M342" s="255"/>
      <c r="N342" s="256"/>
      <c r="O342" s="256"/>
      <c r="P342" s="257">
        <f>SUM(P343:P346)</f>
        <v>0</v>
      </c>
      <c r="Q342" s="256"/>
      <c r="R342" s="257">
        <f>SUM(R343:R346)</f>
        <v>0</v>
      </c>
      <c r="S342" s="256"/>
      <c r="T342" s="258">
        <f>SUM(T343:T346)</f>
        <v>0</v>
      </c>
      <c r="U342" s="13"/>
      <c r="V342" s="13"/>
      <c r="W342" s="13"/>
      <c r="X342" s="13"/>
      <c r="Y342" s="13"/>
      <c r="Z342" s="13"/>
      <c r="AA342" s="13"/>
      <c r="AB342" s="13"/>
      <c r="AC342" s="13"/>
      <c r="AD342" s="13"/>
      <c r="AE342" s="13"/>
      <c r="AR342" s="259" t="s">
        <v>83</v>
      </c>
      <c r="AT342" s="260" t="s">
        <v>75</v>
      </c>
      <c r="AU342" s="260" t="s">
        <v>83</v>
      </c>
      <c r="AY342" s="259" t="s">
        <v>195</v>
      </c>
      <c r="BK342" s="261">
        <f>SUM(BK343:BK346)</f>
        <v>0</v>
      </c>
    </row>
    <row r="343" s="2" customFormat="1" ht="16.5" customHeight="1">
      <c r="A343" s="39"/>
      <c r="B343" s="40"/>
      <c r="C343" s="200" t="s">
        <v>365</v>
      </c>
      <c r="D343" s="200" t="s">
        <v>191</v>
      </c>
      <c r="E343" s="201" t="s">
        <v>1760</v>
      </c>
      <c r="F343" s="202" t="s">
        <v>1761</v>
      </c>
      <c r="G343" s="203" t="s">
        <v>1237</v>
      </c>
      <c r="H343" s="204">
        <v>113.45999999999999</v>
      </c>
      <c r="I343" s="205"/>
      <c r="J343" s="206">
        <f>ROUND(I343*H343,2)</f>
        <v>0</v>
      </c>
      <c r="K343" s="202" t="s">
        <v>1412</v>
      </c>
      <c r="L343" s="45"/>
      <c r="M343" s="207" t="s">
        <v>1</v>
      </c>
      <c r="N343" s="208" t="s">
        <v>41</v>
      </c>
      <c r="O343" s="92"/>
      <c r="P343" s="209">
        <f>O343*H343</f>
        <v>0</v>
      </c>
      <c r="Q343" s="209">
        <v>0</v>
      </c>
      <c r="R343" s="209">
        <f>Q343*H343</f>
        <v>0</v>
      </c>
      <c r="S343" s="209">
        <v>0</v>
      </c>
      <c r="T343" s="210">
        <f>S343*H343</f>
        <v>0</v>
      </c>
      <c r="U343" s="39"/>
      <c r="V343" s="39"/>
      <c r="W343" s="39"/>
      <c r="X343" s="39"/>
      <c r="Y343" s="39"/>
      <c r="Z343" s="39"/>
      <c r="AA343" s="39"/>
      <c r="AB343" s="39"/>
      <c r="AC343" s="39"/>
      <c r="AD343" s="39"/>
      <c r="AE343" s="39"/>
      <c r="AR343" s="211" t="s">
        <v>234</v>
      </c>
      <c r="AT343" s="211" t="s">
        <v>191</v>
      </c>
      <c r="AU343" s="211" t="s">
        <v>85</v>
      </c>
      <c r="AY343" s="18" t="s">
        <v>195</v>
      </c>
      <c r="BE343" s="212">
        <f>IF(N343="základní",J343,0)</f>
        <v>0</v>
      </c>
      <c r="BF343" s="212">
        <f>IF(N343="snížená",J343,0)</f>
        <v>0</v>
      </c>
      <c r="BG343" s="212">
        <f>IF(N343="zákl. přenesená",J343,0)</f>
        <v>0</v>
      </c>
      <c r="BH343" s="212">
        <f>IF(N343="sníž. přenesená",J343,0)</f>
        <v>0</v>
      </c>
      <c r="BI343" s="212">
        <f>IF(N343="nulová",J343,0)</f>
        <v>0</v>
      </c>
      <c r="BJ343" s="18" t="s">
        <v>83</v>
      </c>
      <c r="BK343" s="212">
        <f>ROUND(I343*H343,2)</f>
        <v>0</v>
      </c>
      <c r="BL343" s="18" t="s">
        <v>234</v>
      </c>
      <c r="BM343" s="211" t="s">
        <v>5398</v>
      </c>
    </row>
    <row r="344" s="11" customFormat="1">
      <c r="A344" s="11"/>
      <c r="B344" s="228"/>
      <c r="C344" s="229"/>
      <c r="D344" s="213" t="s">
        <v>199</v>
      </c>
      <c r="E344" s="230" t="s">
        <v>1</v>
      </c>
      <c r="F344" s="231" t="s">
        <v>5399</v>
      </c>
      <c r="G344" s="229"/>
      <c r="H344" s="232">
        <v>1.3200000000000001</v>
      </c>
      <c r="I344" s="233"/>
      <c r="J344" s="229"/>
      <c r="K344" s="229"/>
      <c r="L344" s="234"/>
      <c r="M344" s="235"/>
      <c r="N344" s="236"/>
      <c r="O344" s="236"/>
      <c r="P344" s="236"/>
      <c r="Q344" s="236"/>
      <c r="R344" s="236"/>
      <c r="S344" s="236"/>
      <c r="T344" s="237"/>
      <c r="U344" s="11"/>
      <c r="V344" s="11"/>
      <c r="W344" s="11"/>
      <c r="X344" s="11"/>
      <c r="Y344" s="11"/>
      <c r="Z344" s="11"/>
      <c r="AA344" s="11"/>
      <c r="AB344" s="11"/>
      <c r="AC344" s="11"/>
      <c r="AD344" s="11"/>
      <c r="AE344" s="11"/>
      <c r="AT344" s="238" t="s">
        <v>199</v>
      </c>
      <c r="AU344" s="238" t="s">
        <v>85</v>
      </c>
      <c r="AV344" s="11" t="s">
        <v>85</v>
      </c>
      <c r="AW344" s="11" t="s">
        <v>32</v>
      </c>
      <c r="AX344" s="11" t="s">
        <v>76</v>
      </c>
      <c r="AY344" s="238" t="s">
        <v>195</v>
      </c>
    </row>
    <row r="345" s="11" customFormat="1">
      <c r="A345" s="11"/>
      <c r="B345" s="228"/>
      <c r="C345" s="229"/>
      <c r="D345" s="213" t="s">
        <v>199</v>
      </c>
      <c r="E345" s="230" t="s">
        <v>1</v>
      </c>
      <c r="F345" s="231" t="s">
        <v>5400</v>
      </c>
      <c r="G345" s="229"/>
      <c r="H345" s="232">
        <v>112.14</v>
      </c>
      <c r="I345" s="233"/>
      <c r="J345" s="229"/>
      <c r="K345" s="229"/>
      <c r="L345" s="234"/>
      <c r="M345" s="235"/>
      <c r="N345" s="236"/>
      <c r="O345" s="236"/>
      <c r="P345" s="236"/>
      <c r="Q345" s="236"/>
      <c r="R345" s="236"/>
      <c r="S345" s="236"/>
      <c r="T345" s="237"/>
      <c r="U345" s="11"/>
      <c r="V345" s="11"/>
      <c r="W345" s="11"/>
      <c r="X345" s="11"/>
      <c r="Y345" s="11"/>
      <c r="Z345" s="11"/>
      <c r="AA345" s="11"/>
      <c r="AB345" s="11"/>
      <c r="AC345" s="11"/>
      <c r="AD345" s="11"/>
      <c r="AE345" s="11"/>
      <c r="AT345" s="238" t="s">
        <v>199</v>
      </c>
      <c r="AU345" s="238" t="s">
        <v>85</v>
      </c>
      <c r="AV345" s="11" t="s">
        <v>85</v>
      </c>
      <c r="AW345" s="11" t="s">
        <v>32</v>
      </c>
      <c r="AX345" s="11" t="s">
        <v>76</v>
      </c>
      <c r="AY345" s="238" t="s">
        <v>195</v>
      </c>
    </row>
    <row r="346" s="15" customFormat="1">
      <c r="A346" s="15"/>
      <c r="B346" s="287"/>
      <c r="C346" s="288"/>
      <c r="D346" s="213" t="s">
        <v>199</v>
      </c>
      <c r="E346" s="289" t="s">
        <v>1</v>
      </c>
      <c r="F346" s="290" t="s">
        <v>1422</v>
      </c>
      <c r="G346" s="288"/>
      <c r="H346" s="291">
        <v>113.45999999999999</v>
      </c>
      <c r="I346" s="292"/>
      <c r="J346" s="288"/>
      <c r="K346" s="288"/>
      <c r="L346" s="293"/>
      <c r="M346" s="294"/>
      <c r="N346" s="295"/>
      <c r="O346" s="295"/>
      <c r="P346" s="295"/>
      <c r="Q346" s="295"/>
      <c r="R346" s="295"/>
      <c r="S346" s="295"/>
      <c r="T346" s="296"/>
      <c r="U346" s="15"/>
      <c r="V346" s="15"/>
      <c r="W346" s="15"/>
      <c r="X346" s="15"/>
      <c r="Y346" s="15"/>
      <c r="Z346" s="15"/>
      <c r="AA346" s="15"/>
      <c r="AB346" s="15"/>
      <c r="AC346" s="15"/>
      <c r="AD346" s="15"/>
      <c r="AE346" s="15"/>
      <c r="AT346" s="297" t="s">
        <v>199</v>
      </c>
      <c r="AU346" s="297" t="s">
        <v>85</v>
      </c>
      <c r="AV346" s="15" t="s">
        <v>234</v>
      </c>
      <c r="AW346" s="15" t="s">
        <v>32</v>
      </c>
      <c r="AX346" s="15" t="s">
        <v>83</v>
      </c>
      <c r="AY346" s="297" t="s">
        <v>195</v>
      </c>
    </row>
    <row r="347" s="13" customFormat="1" ht="22.8" customHeight="1">
      <c r="A347" s="13"/>
      <c r="B347" s="248"/>
      <c r="C347" s="249"/>
      <c r="D347" s="250" t="s">
        <v>75</v>
      </c>
      <c r="E347" s="285" t="s">
        <v>239</v>
      </c>
      <c r="F347" s="285" t="s">
        <v>1780</v>
      </c>
      <c r="G347" s="249"/>
      <c r="H347" s="249"/>
      <c r="I347" s="252"/>
      <c r="J347" s="286">
        <f>BK347</f>
        <v>0</v>
      </c>
      <c r="K347" s="249"/>
      <c r="L347" s="254"/>
      <c r="M347" s="255"/>
      <c r="N347" s="256"/>
      <c r="O347" s="256"/>
      <c r="P347" s="257">
        <f>SUM(P348:P367)</f>
        <v>0</v>
      </c>
      <c r="Q347" s="256"/>
      <c r="R347" s="257">
        <f>SUM(R348:R367)</f>
        <v>0</v>
      </c>
      <c r="S347" s="256"/>
      <c r="T347" s="258">
        <f>SUM(T348:T367)</f>
        <v>0</v>
      </c>
      <c r="U347" s="13"/>
      <c r="V347" s="13"/>
      <c r="W347" s="13"/>
      <c r="X347" s="13"/>
      <c r="Y347" s="13"/>
      <c r="Z347" s="13"/>
      <c r="AA347" s="13"/>
      <c r="AB347" s="13"/>
      <c r="AC347" s="13"/>
      <c r="AD347" s="13"/>
      <c r="AE347" s="13"/>
      <c r="AR347" s="259" t="s">
        <v>83</v>
      </c>
      <c r="AT347" s="260" t="s">
        <v>75</v>
      </c>
      <c r="AU347" s="260" t="s">
        <v>83</v>
      </c>
      <c r="AY347" s="259" t="s">
        <v>195</v>
      </c>
      <c r="BK347" s="261">
        <f>SUM(BK348:BK367)</f>
        <v>0</v>
      </c>
    </row>
    <row r="348" s="2" customFormat="1" ht="24.15" customHeight="1">
      <c r="A348" s="39"/>
      <c r="B348" s="40"/>
      <c r="C348" s="200" t="s">
        <v>369</v>
      </c>
      <c r="D348" s="200" t="s">
        <v>191</v>
      </c>
      <c r="E348" s="201" t="s">
        <v>1781</v>
      </c>
      <c r="F348" s="202" t="s">
        <v>1782</v>
      </c>
      <c r="G348" s="203" t="s">
        <v>1411</v>
      </c>
      <c r="H348" s="204">
        <v>302.56</v>
      </c>
      <c r="I348" s="205"/>
      <c r="J348" s="206">
        <f>ROUND(I348*H348,2)</f>
        <v>0</v>
      </c>
      <c r="K348" s="202" t="s">
        <v>1412</v>
      </c>
      <c r="L348" s="45"/>
      <c r="M348" s="207" t="s">
        <v>1</v>
      </c>
      <c r="N348" s="208" t="s">
        <v>41</v>
      </c>
      <c r="O348" s="92"/>
      <c r="P348" s="209">
        <f>O348*H348</f>
        <v>0</v>
      </c>
      <c r="Q348" s="209">
        <v>0</v>
      </c>
      <c r="R348" s="209">
        <f>Q348*H348</f>
        <v>0</v>
      </c>
      <c r="S348" s="209">
        <v>0</v>
      </c>
      <c r="T348" s="210">
        <f>S348*H348</f>
        <v>0</v>
      </c>
      <c r="U348" s="39"/>
      <c r="V348" s="39"/>
      <c r="W348" s="39"/>
      <c r="X348" s="39"/>
      <c r="Y348" s="39"/>
      <c r="Z348" s="39"/>
      <c r="AA348" s="39"/>
      <c r="AB348" s="39"/>
      <c r="AC348" s="39"/>
      <c r="AD348" s="39"/>
      <c r="AE348" s="39"/>
      <c r="AR348" s="211" t="s">
        <v>234</v>
      </c>
      <c r="AT348" s="211" t="s">
        <v>191</v>
      </c>
      <c r="AU348" s="211" t="s">
        <v>85</v>
      </c>
      <c r="AY348" s="18" t="s">
        <v>195</v>
      </c>
      <c r="BE348" s="212">
        <f>IF(N348="základní",J348,0)</f>
        <v>0</v>
      </c>
      <c r="BF348" s="212">
        <f>IF(N348="snížená",J348,0)</f>
        <v>0</v>
      </c>
      <c r="BG348" s="212">
        <f>IF(N348="zákl. přenesená",J348,0)</f>
        <v>0</v>
      </c>
      <c r="BH348" s="212">
        <f>IF(N348="sníž. přenesená",J348,0)</f>
        <v>0</v>
      </c>
      <c r="BI348" s="212">
        <f>IF(N348="nulová",J348,0)</f>
        <v>0</v>
      </c>
      <c r="BJ348" s="18" t="s">
        <v>83</v>
      </c>
      <c r="BK348" s="212">
        <f>ROUND(I348*H348,2)</f>
        <v>0</v>
      </c>
      <c r="BL348" s="18" t="s">
        <v>234</v>
      </c>
      <c r="BM348" s="211" t="s">
        <v>5401</v>
      </c>
    </row>
    <row r="349" s="10" customFormat="1">
      <c r="A349" s="10"/>
      <c r="B349" s="218"/>
      <c r="C349" s="219"/>
      <c r="D349" s="213" t="s">
        <v>199</v>
      </c>
      <c r="E349" s="220" t="s">
        <v>1</v>
      </c>
      <c r="F349" s="221" t="s">
        <v>5244</v>
      </c>
      <c r="G349" s="219"/>
      <c r="H349" s="220" t="s">
        <v>1</v>
      </c>
      <c r="I349" s="222"/>
      <c r="J349" s="219"/>
      <c r="K349" s="219"/>
      <c r="L349" s="223"/>
      <c r="M349" s="224"/>
      <c r="N349" s="225"/>
      <c r="O349" s="225"/>
      <c r="P349" s="225"/>
      <c r="Q349" s="225"/>
      <c r="R349" s="225"/>
      <c r="S349" s="225"/>
      <c r="T349" s="226"/>
      <c r="U349" s="10"/>
      <c r="V349" s="10"/>
      <c r="W349" s="10"/>
      <c r="X349" s="10"/>
      <c r="Y349" s="10"/>
      <c r="Z349" s="10"/>
      <c r="AA349" s="10"/>
      <c r="AB349" s="10"/>
      <c r="AC349" s="10"/>
      <c r="AD349" s="10"/>
      <c r="AE349" s="10"/>
      <c r="AT349" s="227" t="s">
        <v>199</v>
      </c>
      <c r="AU349" s="227" t="s">
        <v>85</v>
      </c>
      <c r="AV349" s="10" t="s">
        <v>83</v>
      </c>
      <c r="AW349" s="10" t="s">
        <v>32</v>
      </c>
      <c r="AX349" s="10" t="s">
        <v>76</v>
      </c>
      <c r="AY349" s="227" t="s">
        <v>195</v>
      </c>
    </row>
    <row r="350" s="11" customFormat="1">
      <c r="A350" s="11"/>
      <c r="B350" s="228"/>
      <c r="C350" s="229"/>
      <c r="D350" s="213" t="s">
        <v>199</v>
      </c>
      <c r="E350" s="230" t="s">
        <v>1</v>
      </c>
      <c r="F350" s="231" t="s">
        <v>5245</v>
      </c>
      <c r="G350" s="229"/>
      <c r="H350" s="232">
        <v>3.52</v>
      </c>
      <c r="I350" s="233"/>
      <c r="J350" s="229"/>
      <c r="K350" s="229"/>
      <c r="L350" s="234"/>
      <c r="M350" s="235"/>
      <c r="N350" s="236"/>
      <c r="O350" s="236"/>
      <c r="P350" s="236"/>
      <c r="Q350" s="236"/>
      <c r="R350" s="236"/>
      <c r="S350" s="236"/>
      <c r="T350" s="237"/>
      <c r="U350" s="11"/>
      <c r="V350" s="11"/>
      <c r="W350" s="11"/>
      <c r="X350" s="11"/>
      <c r="Y350" s="11"/>
      <c r="Z350" s="11"/>
      <c r="AA350" s="11"/>
      <c r="AB350" s="11"/>
      <c r="AC350" s="11"/>
      <c r="AD350" s="11"/>
      <c r="AE350" s="11"/>
      <c r="AT350" s="238" t="s">
        <v>199</v>
      </c>
      <c r="AU350" s="238" t="s">
        <v>85</v>
      </c>
      <c r="AV350" s="11" t="s">
        <v>85</v>
      </c>
      <c r="AW350" s="11" t="s">
        <v>32</v>
      </c>
      <c r="AX350" s="11" t="s">
        <v>76</v>
      </c>
      <c r="AY350" s="238" t="s">
        <v>195</v>
      </c>
    </row>
    <row r="351" s="11" customFormat="1">
      <c r="A351" s="11"/>
      <c r="B351" s="228"/>
      <c r="C351" s="229"/>
      <c r="D351" s="213" t="s">
        <v>199</v>
      </c>
      <c r="E351" s="230" t="s">
        <v>1</v>
      </c>
      <c r="F351" s="231" t="s">
        <v>5246</v>
      </c>
      <c r="G351" s="229"/>
      <c r="H351" s="232">
        <v>299.04000000000002</v>
      </c>
      <c r="I351" s="233"/>
      <c r="J351" s="229"/>
      <c r="K351" s="229"/>
      <c r="L351" s="234"/>
      <c r="M351" s="235"/>
      <c r="N351" s="236"/>
      <c r="O351" s="236"/>
      <c r="P351" s="236"/>
      <c r="Q351" s="236"/>
      <c r="R351" s="236"/>
      <c r="S351" s="236"/>
      <c r="T351" s="237"/>
      <c r="U351" s="11"/>
      <c r="V351" s="11"/>
      <c r="W351" s="11"/>
      <c r="X351" s="11"/>
      <c r="Y351" s="11"/>
      <c r="Z351" s="11"/>
      <c r="AA351" s="11"/>
      <c r="AB351" s="11"/>
      <c r="AC351" s="11"/>
      <c r="AD351" s="11"/>
      <c r="AE351" s="11"/>
      <c r="AT351" s="238" t="s">
        <v>199</v>
      </c>
      <c r="AU351" s="238" t="s">
        <v>85</v>
      </c>
      <c r="AV351" s="11" t="s">
        <v>85</v>
      </c>
      <c r="AW351" s="11" t="s">
        <v>32</v>
      </c>
      <c r="AX351" s="11" t="s">
        <v>76</v>
      </c>
      <c r="AY351" s="238" t="s">
        <v>195</v>
      </c>
    </row>
    <row r="352" s="15" customFormat="1">
      <c r="A352" s="15"/>
      <c r="B352" s="287"/>
      <c r="C352" s="288"/>
      <c r="D352" s="213" t="s">
        <v>199</v>
      </c>
      <c r="E352" s="289" t="s">
        <v>1</v>
      </c>
      <c r="F352" s="290" t="s">
        <v>1422</v>
      </c>
      <c r="G352" s="288"/>
      <c r="H352" s="291">
        <v>302.56</v>
      </c>
      <c r="I352" s="292"/>
      <c r="J352" s="288"/>
      <c r="K352" s="288"/>
      <c r="L352" s="293"/>
      <c r="M352" s="294"/>
      <c r="N352" s="295"/>
      <c r="O352" s="295"/>
      <c r="P352" s="295"/>
      <c r="Q352" s="295"/>
      <c r="R352" s="295"/>
      <c r="S352" s="295"/>
      <c r="T352" s="296"/>
      <c r="U352" s="15"/>
      <c r="V352" s="15"/>
      <c r="W352" s="15"/>
      <c r="X352" s="15"/>
      <c r="Y352" s="15"/>
      <c r="Z352" s="15"/>
      <c r="AA352" s="15"/>
      <c r="AB352" s="15"/>
      <c r="AC352" s="15"/>
      <c r="AD352" s="15"/>
      <c r="AE352" s="15"/>
      <c r="AT352" s="297" t="s">
        <v>199</v>
      </c>
      <c r="AU352" s="297" t="s">
        <v>85</v>
      </c>
      <c r="AV352" s="15" t="s">
        <v>234</v>
      </c>
      <c r="AW352" s="15" t="s">
        <v>32</v>
      </c>
      <c r="AX352" s="15" t="s">
        <v>83</v>
      </c>
      <c r="AY352" s="297" t="s">
        <v>195</v>
      </c>
    </row>
    <row r="353" s="2" customFormat="1" ht="16.5" customHeight="1">
      <c r="A353" s="39"/>
      <c r="B353" s="40"/>
      <c r="C353" s="200" t="s">
        <v>373</v>
      </c>
      <c r="D353" s="200" t="s">
        <v>191</v>
      </c>
      <c r="E353" s="201" t="s">
        <v>1789</v>
      </c>
      <c r="F353" s="202" t="s">
        <v>1790</v>
      </c>
      <c r="G353" s="203" t="s">
        <v>1411</v>
      </c>
      <c r="H353" s="204">
        <v>302.56</v>
      </c>
      <c r="I353" s="205"/>
      <c r="J353" s="206">
        <f>ROUND(I353*H353,2)</f>
        <v>0</v>
      </c>
      <c r="K353" s="202" t="s">
        <v>1412</v>
      </c>
      <c r="L353" s="45"/>
      <c r="M353" s="207" t="s">
        <v>1</v>
      </c>
      <c r="N353" s="208" t="s">
        <v>41</v>
      </c>
      <c r="O353" s="92"/>
      <c r="P353" s="209">
        <f>O353*H353</f>
        <v>0</v>
      </c>
      <c r="Q353" s="209">
        <v>0</v>
      </c>
      <c r="R353" s="209">
        <f>Q353*H353</f>
        <v>0</v>
      </c>
      <c r="S353" s="209">
        <v>0</v>
      </c>
      <c r="T353" s="210">
        <f>S353*H353</f>
        <v>0</v>
      </c>
      <c r="U353" s="39"/>
      <c r="V353" s="39"/>
      <c r="W353" s="39"/>
      <c r="X353" s="39"/>
      <c r="Y353" s="39"/>
      <c r="Z353" s="39"/>
      <c r="AA353" s="39"/>
      <c r="AB353" s="39"/>
      <c r="AC353" s="39"/>
      <c r="AD353" s="39"/>
      <c r="AE353" s="39"/>
      <c r="AR353" s="211" t="s">
        <v>234</v>
      </c>
      <c r="AT353" s="211" t="s">
        <v>191</v>
      </c>
      <c r="AU353" s="211" t="s">
        <v>85</v>
      </c>
      <c r="AY353" s="18" t="s">
        <v>195</v>
      </c>
      <c r="BE353" s="212">
        <f>IF(N353="základní",J353,0)</f>
        <v>0</v>
      </c>
      <c r="BF353" s="212">
        <f>IF(N353="snížená",J353,0)</f>
        <v>0</v>
      </c>
      <c r="BG353" s="212">
        <f>IF(N353="zákl. přenesená",J353,0)</f>
        <v>0</v>
      </c>
      <c r="BH353" s="212">
        <f>IF(N353="sníž. přenesená",J353,0)</f>
        <v>0</v>
      </c>
      <c r="BI353" s="212">
        <f>IF(N353="nulová",J353,0)</f>
        <v>0</v>
      </c>
      <c r="BJ353" s="18" t="s">
        <v>83</v>
      </c>
      <c r="BK353" s="212">
        <f>ROUND(I353*H353,2)</f>
        <v>0</v>
      </c>
      <c r="BL353" s="18" t="s">
        <v>234</v>
      </c>
      <c r="BM353" s="211" t="s">
        <v>5402</v>
      </c>
    </row>
    <row r="354" s="10" customFormat="1">
      <c r="A354" s="10"/>
      <c r="B354" s="218"/>
      <c r="C354" s="219"/>
      <c r="D354" s="213" t="s">
        <v>199</v>
      </c>
      <c r="E354" s="220" t="s">
        <v>1</v>
      </c>
      <c r="F354" s="221" t="s">
        <v>5244</v>
      </c>
      <c r="G354" s="219"/>
      <c r="H354" s="220" t="s">
        <v>1</v>
      </c>
      <c r="I354" s="222"/>
      <c r="J354" s="219"/>
      <c r="K354" s="219"/>
      <c r="L354" s="223"/>
      <c r="M354" s="224"/>
      <c r="N354" s="225"/>
      <c r="O354" s="225"/>
      <c r="P354" s="225"/>
      <c r="Q354" s="225"/>
      <c r="R354" s="225"/>
      <c r="S354" s="225"/>
      <c r="T354" s="226"/>
      <c r="U354" s="10"/>
      <c r="V354" s="10"/>
      <c r="W354" s="10"/>
      <c r="X354" s="10"/>
      <c r="Y354" s="10"/>
      <c r="Z354" s="10"/>
      <c r="AA354" s="10"/>
      <c r="AB354" s="10"/>
      <c r="AC354" s="10"/>
      <c r="AD354" s="10"/>
      <c r="AE354" s="10"/>
      <c r="AT354" s="227" t="s">
        <v>199</v>
      </c>
      <c r="AU354" s="227" t="s">
        <v>85</v>
      </c>
      <c r="AV354" s="10" t="s">
        <v>83</v>
      </c>
      <c r="AW354" s="10" t="s">
        <v>32</v>
      </c>
      <c r="AX354" s="10" t="s">
        <v>76</v>
      </c>
      <c r="AY354" s="227" t="s">
        <v>195</v>
      </c>
    </row>
    <row r="355" s="11" customFormat="1">
      <c r="A355" s="11"/>
      <c r="B355" s="228"/>
      <c r="C355" s="229"/>
      <c r="D355" s="213" t="s">
        <v>199</v>
      </c>
      <c r="E355" s="230" t="s">
        <v>1</v>
      </c>
      <c r="F355" s="231" t="s">
        <v>5245</v>
      </c>
      <c r="G355" s="229"/>
      <c r="H355" s="232">
        <v>3.52</v>
      </c>
      <c r="I355" s="233"/>
      <c r="J355" s="229"/>
      <c r="K355" s="229"/>
      <c r="L355" s="234"/>
      <c r="M355" s="235"/>
      <c r="N355" s="236"/>
      <c r="O355" s="236"/>
      <c r="P355" s="236"/>
      <c r="Q355" s="236"/>
      <c r="R355" s="236"/>
      <c r="S355" s="236"/>
      <c r="T355" s="237"/>
      <c r="U355" s="11"/>
      <c r="V355" s="11"/>
      <c r="W355" s="11"/>
      <c r="X355" s="11"/>
      <c r="Y355" s="11"/>
      <c r="Z355" s="11"/>
      <c r="AA355" s="11"/>
      <c r="AB355" s="11"/>
      <c r="AC355" s="11"/>
      <c r="AD355" s="11"/>
      <c r="AE355" s="11"/>
      <c r="AT355" s="238" t="s">
        <v>199</v>
      </c>
      <c r="AU355" s="238" t="s">
        <v>85</v>
      </c>
      <c r="AV355" s="11" t="s">
        <v>85</v>
      </c>
      <c r="AW355" s="11" t="s">
        <v>32</v>
      </c>
      <c r="AX355" s="11" t="s">
        <v>76</v>
      </c>
      <c r="AY355" s="238" t="s">
        <v>195</v>
      </c>
    </row>
    <row r="356" s="11" customFormat="1">
      <c r="A356" s="11"/>
      <c r="B356" s="228"/>
      <c r="C356" s="229"/>
      <c r="D356" s="213" t="s">
        <v>199</v>
      </c>
      <c r="E356" s="230" t="s">
        <v>1</v>
      </c>
      <c r="F356" s="231" t="s">
        <v>5246</v>
      </c>
      <c r="G356" s="229"/>
      <c r="H356" s="232">
        <v>299.04000000000002</v>
      </c>
      <c r="I356" s="233"/>
      <c r="J356" s="229"/>
      <c r="K356" s="229"/>
      <c r="L356" s="234"/>
      <c r="M356" s="235"/>
      <c r="N356" s="236"/>
      <c r="O356" s="236"/>
      <c r="P356" s="236"/>
      <c r="Q356" s="236"/>
      <c r="R356" s="236"/>
      <c r="S356" s="236"/>
      <c r="T356" s="237"/>
      <c r="U356" s="11"/>
      <c r="V356" s="11"/>
      <c r="W356" s="11"/>
      <c r="X356" s="11"/>
      <c r="Y356" s="11"/>
      <c r="Z356" s="11"/>
      <c r="AA356" s="11"/>
      <c r="AB356" s="11"/>
      <c r="AC356" s="11"/>
      <c r="AD356" s="11"/>
      <c r="AE356" s="11"/>
      <c r="AT356" s="238" t="s">
        <v>199</v>
      </c>
      <c r="AU356" s="238" t="s">
        <v>85</v>
      </c>
      <c r="AV356" s="11" t="s">
        <v>85</v>
      </c>
      <c r="AW356" s="11" t="s">
        <v>32</v>
      </c>
      <c r="AX356" s="11" t="s">
        <v>76</v>
      </c>
      <c r="AY356" s="238" t="s">
        <v>195</v>
      </c>
    </row>
    <row r="357" s="15" customFormat="1">
      <c r="A357" s="15"/>
      <c r="B357" s="287"/>
      <c r="C357" s="288"/>
      <c r="D357" s="213" t="s">
        <v>199</v>
      </c>
      <c r="E357" s="289" t="s">
        <v>1</v>
      </c>
      <c r="F357" s="290" t="s">
        <v>1422</v>
      </c>
      <c r="G357" s="288"/>
      <c r="H357" s="291">
        <v>302.56</v>
      </c>
      <c r="I357" s="292"/>
      <c r="J357" s="288"/>
      <c r="K357" s="288"/>
      <c r="L357" s="293"/>
      <c r="M357" s="294"/>
      <c r="N357" s="295"/>
      <c r="O357" s="295"/>
      <c r="P357" s="295"/>
      <c r="Q357" s="295"/>
      <c r="R357" s="295"/>
      <c r="S357" s="295"/>
      <c r="T357" s="296"/>
      <c r="U357" s="15"/>
      <c r="V357" s="15"/>
      <c r="W357" s="15"/>
      <c r="X357" s="15"/>
      <c r="Y357" s="15"/>
      <c r="Z357" s="15"/>
      <c r="AA357" s="15"/>
      <c r="AB357" s="15"/>
      <c r="AC357" s="15"/>
      <c r="AD357" s="15"/>
      <c r="AE357" s="15"/>
      <c r="AT357" s="297" t="s">
        <v>199</v>
      </c>
      <c r="AU357" s="297" t="s">
        <v>85</v>
      </c>
      <c r="AV357" s="15" t="s">
        <v>234</v>
      </c>
      <c r="AW357" s="15" t="s">
        <v>32</v>
      </c>
      <c r="AX357" s="15" t="s">
        <v>83</v>
      </c>
      <c r="AY357" s="297" t="s">
        <v>195</v>
      </c>
    </row>
    <row r="358" s="2" customFormat="1" ht="24.15" customHeight="1">
      <c r="A358" s="39"/>
      <c r="B358" s="40"/>
      <c r="C358" s="200" t="s">
        <v>380</v>
      </c>
      <c r="D358" s="200" t="s">
        <v>191</v>
      </c>
      <c r="E358" s="201" t="s">
        <v>1793</v>
      </c>
      <c r="F358" s="202" t="s">
        <v>1794</v>
      </c>
      <c r="G358" s="203" t="s">
        <v>1411</v>
      </c>
      <c r="H358" s="204">
        <v>1109.9200000000001</v>
      </c>
      <c r="I358" s="205"/>
      <c r="J358" s="206">
        <f>ROUND(I358*H358,2)</f>
        <v>0</v>
      </c>
      <c r="K358" s="202" t="s">
        <v>1412</v>
      </c>
      <c r="L358" s="45"/>
      <c r="M358" s="207" t="s">
        <v>1</v>
      </c>
      <c r="N358" s="208" t="s">
        <v>41</v>
      </c>
      <c r="O358" s="92"/>
      <c r="P358" s="209">
        <f>O358*H358</f>
        <v>0</v>
      </c>
      <c r="Q358" s="209">
        <v>0</v>
      </c>
      <c r="R358" s="209">
        <f>Q358*H358</f>
        <v>0</v>
      </c>
      <c r="S358" s="209">
        <v>0</v>
      </c>
      <c r="T358" s="210">
        <f>S358*H358</f>
        <v>0</v>
      </c>
      <c r="U358" s="39"/>
      <c r="V358" s="39"/>
      <c r="W358" s="39"/>
      <c r="X358" s="39"/>
      <c r="Y358" s="39"/>
      <c r="Z358" s="39"/>
      <c r="AA358" s="39"/>
      <c r="AB358" s="39"/>
      <c r="AC358" s="39"/>
      <c r="AD358" s="39"/>
      <c r="AE358" s="39"/>
      <c r="AR358" s="211" t="s">
        <v>234</v>
      </c>
      <c r="AT358" s="211" t="s">
        <v>191</v>
      </c>
      <c r="AU358" s="211" t="s">
        <v>85</v>
      </c>
      <c r="AY358" s="18" t="s">
        <v>195</v>
      </c>
      <c r="BE358" s="212">
        <f>IF(N358="základní",J358,0)</f>
        <v>0</v>
      </c>
      <c r="BF358" s="212">
        <f>IF(N358="snížená",J358,0)</f>
        <v>0</v>
      </c>
      <c r="BG358" s="212">
        <f>IF(N358="zákl. přenesená",J358,0)</f>
        <v>0</v>
      </c>
      <c r="BH358" s="212">
        <f>IF(N358="sníž. přenesená",J358,0)</f>
        <v>0</v>
      </c>
      <c r="BI358" s="212">
        <f>IF(N358="nulová",J358,0)</f>
        <v>0</v>
      </c>
      <c r="BJ358" s="18" t="s">
        <v>83</v>
      </c>
      <c r="BK358" s="212">
        <f>ROUND(I358*H358,2)</f>
        <v>0</v>
      </c>
      <c r="BL358" s="18" t="s">
        <v>234</v>
      </c>
      <c r="BM358" s="211" t="s">
        <v>5403</v>
      </c>
    </row>
    <row r="359" s="2" customFormat="1" ht="33" customHeight="1">
      <c r="A359" s="39"/>
      <c r="B359" s="40"/>
      <c r="C359" s="200" t="s">
        <v>385</v>
      </c>
      <c r="D359" s="200" t="s">
        <v>191</v>
      </c>
      <c r="E359" s="201" t="s">
        <v>1797</v>
      </c>
      <c r="F359" s="202" t="s">
        <v>1798</v>
      </c>
      <c r="G359" s="203" t="s">
        <v>1411</v>
      </c>
      <c r="H359" s="204">
        <v>1109.9200000000001</v>
      </c>
      <c r="I359" s="205"/>
      <c r="J359" s="206">
        <f>ROUND(I359*H359,2)</f>
        <v>0</v>
      </c>
      <c r="K359" s="202" t="s">
        <v>1412</v>
      </c>
      <c r="L359" s="45"/>
      <c r="M359" s="207" t="s">
        <v>1</v>
      </c>
      <c r="N359" s="208" t="s">
        <v>41</v>
      </c>
      <c r="O359" s="92"/>
      <c r="P359" s="209">
        <f>O359*H359</f>
        <v>0</v>
      </c>
      <c r="Q359" s="209">
        <v>0</v>
      </c>
      <c r="R359" s="209">
        <f>Q359*H359</f>
        <v>0</v>
      </c>
      <c r="S359" s="209">
        <v>0</v>
      </c>
      <c r="T359" s="210">
        <f>S359*H359</f>
        <v>0</v>
      </c>
      <c r="U359" s="39"/>
      <c r="V359" s="39"/>
      <c r="W359" s="39"/>
      <c r="X359" s="39"/>
      <c r="Y359" s="39"/>
      <c r="Z359" s="39"/>
      <c r="AA359" s="39"/>
      <c r="AB359" s="39"/>
      <c r="AC359" s="39"/>
      <c r="AD359" s="39"/>
      <c r="AE359" s="39"/>
      <c r="AR359" s="211" t="s">
        <v>234</v>
      </c>
      <c r="AT359" s="211" t="s">
        <v>191</v>
      </c>
      <c r="AU359" s="211" t="s">
        <v>85</v>
      </c>
      <c r="AY359" s="18" t="s">
        <v>195</v>
      </c>
      <c r="BE359" s="212">
        <f>IF(N359="základní",J359,0)</f>
        <v>0</v>
      </c>
      <c r="BF359" s="212">
        <f>IF(N359="snížená",J359,0)</f>
        <v>0</v>
      </c>
      <c r="BG359" s="212">
        <f>IF(N359="zákl. přenesená",J359,0)</f>
        <v>0</v>
      </c>
      <c r="BH359" s="212">
        <f>IF(N359="sníž. přenesená",J359,0)</f>
        <v>0</v>
      </c>
      <c r="BI359" s="212">
        <f>IF(N359="nulová",J359,0)</f>
        <v>0</v>
      </c>
      <c r="BJ359" s="18" t="s">
        <v>83</v>
      </c>
      <c r="BK359" s="212">
        <f>ROUND(I359*H359,2)</f>
        <v>0</v>
      </c>
      <c r="BL359" s="18" t="s">
        <v>234</v>
      </c>
      <c r="BM359" s="211" t="s">
        <v>5404</v>
      </c>
    </row>
    <row r="360" s="10" customFormat="1">
      <c r="A360" s="10"/>
      <c r="B360" s="218"/>
      <c r="C360" s="219"/>
      <c r="D360" s="213" t="s">
        <v>199</v>
      </c>
      <c r="E360" s="220" t="s">
        <v>1</v>
      </c>
      <c r="F360" s="221" t="s">
        <v>5248</v>
      </c>
      <c r="G360" s="219"/>
      <c r="H360" s="220" t="s">
        <v>1</v>
      </c>
      <c r="I360" s="222"/>
      <c r="J360" s="219"/>
      <c r="K360" s="219"/>
      <c r="L360" s="223"/>
      <c r="M360" s="224"/>
      <c r="N360" s="225"/>
      <c r="O360" s="225"/>
      <c r="P360" s="225"/>
      <c r="Q360" s="225"/>
      <c r="R360" s="225"/>
      <c r="S360" s="225"/>
      <c r="T360" s="226"/>
      <c r="U360" s="10"/>
      <c r="V360" s="10"/>
      <c r="W360" s="10"/>
      <c r="X360" s="10"/>
      <c r="Y360" s="10"/>
      <c r="Z360" s="10"/>
      <c r="AA360" s="10"/>
      <c r="AB360" s="10"/>
      <c r="AC360" s="10"/>
      <c r="AD360" s="10"/>
      <c r="AE360" s="10"/>
      <c r="AT360" s="227" t="s">
        <v>199</v>
      </c>
      <c r="AU360" s="227" t="s">
        <v>85</v>
      </c>
      <c r="AV360" s="10" t="s">
        <v>83</v>
      </c>
      <c r="AW360" s="10" t="s">
        <v>32</v>
      </c>
      <c r="AX360" s="10" t="s">
        <v>76</v>
      </c>
      <c r="AY360" s="227" t="s">
        <v>195</v>
      </c>
    </row>
    <row r="361" s="11" customFormat="1">
      <c r="A361" s="11"/>
      <c r="B361" s="228"/>
      <c r="C361" s="229"/>
      <c r="D361" s="213" t="s">
        <v>199</v>
      </c>
      <c r="E361" s="230" t="s">
        <v>1</v>
      </c>
      <c r="F361" s="231" t="s">
        <v>5245</v>
      </c>
      <c r="G361" s="229"/>
      <c r="H361" s="232">
        <v>3.52</v>
      </c>
      <c r="I361" s="233"/>
      <c r="J361" s="229"/>
      <c r="K361" s="229"/>
      <c r="L361" s="234"/>
      <c r="M361" s="235"/>
      <c r="N361" s="236"/>
      <c r="O361" s="236"/>
      <c r="P361" s="236"/>
      <c r="Q361" s="236"/>
      <c r="R361" s="236"/>
      <c r="S361" s="236"/>
      <c r="T361" s="237"/>
      <c r="U361" s="11"/>
      <c r="V361" s="11"/>
      <c r="W361" s="11"/>
      <c r="X361" s="11"/>
      <c r="Y361" s="11"/>
      <c r="Z361" s="11"/>
      <c r="AA361" s="11"/>
      <c r="AB361" s="11"/>
      <c r="AC361" s="11"/>
      <c r="AD361" s="11"/>
      <c r="AE361" s="11"/>
      <c r="AT361" s="238" t="s">
        <v>199</v>
      </c>
      <c r="AU361" s="238" t="s">
        <v>85</v>
      </c>
      <c r="AV361" s="11" t="s">
        <v>85</v>
      </c>
      <c r="AW361" s="11" t="s">
        <v>32</v>
      </c>
      <c r="AX361" s="11" t="s">
        <v>76</v>
      </c>
      <c r="AY361" s="238" t="s">
        <v>195</v>
      </c>
    </row>
    <row r="362" s="11" customFormat="1">
      <c r="A362" s="11"/>
      <c r="B362" s="228"/>
      <c r="C362" s="229"/>
      <c r="D362" s="213" t="s">
        <v>199</v>
      </c>
      <c r="E362" s="230" t="s">
        <v>1</v>
      </c>
      <c r="F362" s="231" t="s">
        <v>5246</v>
      </c>
      <c r="G362" s="229"/>
      <c r="H362" s="232">
        <v>299.04000000000002</v>
      </c>
      <c r="I362" s="233"/>
      <c r="J362" s="229"/>
      <c r="K362" s="229"/>
      <c r="L362" s="234"/>
      <c r="M362" s="235"/>
      <c r="N362" s="236"/>
      <c r="O362" s="236"/>
      <c r="P362" s="236"/>
      <c r="Q362" s="236"/>
      <c r="R362" s="236"/>
      <c r="S362" s="236"/>
      <c r="T362" s="237"/>
      <c r="U362" s="11"/>
      <c r="V362" s="11"/>
      <c r="W362" s="11"/>
      <c r="X362" s="11"/>
      <c r="Y362" s="11"/>
      <c r="Z362" s="11"/>
      <c r="AA362" s="11"/>
      <c r="AB362" s="11"/>
      <c r="AC362" s="11"/>
      <c r="AD362" s="11"/>
      <c r="AE362" s="11"/>
      <c r="AT362" s="238" t="s">
        <v>199</v>
      </c>
      <c r="AU362" s="238" t="s">
        <v>85</v>
      </c>
      <c r="AV362" s="11" t="s">
        <v>85</v>
      </c>
      <c r="AW362" s="11" t="s">
        <v>32</v>
      </c>
      <c r="AX362" s="11" t="s">
        <v>76</v>
      </c>
      <c r="AY362" s="238" t="s">
        <v>195</v>
      </c>
    </row>
    <row r="363" s="10" customFormat="1">
      <c r="A363" s="10"/>
      <c r="B363" s="218"/>
      <c r="C363" s="219"/>
      <c r="D363" s="213" t="s">
        <v>199</v>
      </c>
      <c r="E363" s="220" t="s">
        <v>1</v>
      </c>
      <c r="F363" s="221" t="s">
        <v>5249</v>
      </c>
      <c r="G363" s="219"/>
      <c r="H363" s="220" t="s">
        <v>1</v>
      </c>
      <c r="I363" s="222"/>
      <c r="J363" s="219"/>
      <c r="K363" s="219"/>
      <c r="L363" s="223"/>
      <c r="M363" s="224"/>
      <c r="N363" s="225"/>
      <c r="O363" s="225"/>
      <c r="P363" s="225"/>
      <c r="Q363" s="225"/>
      <c r="R363" s="225"/>
      <c r="S363" s="225"/>
      <c r="T363" s="226"/>
      <c r="U363" s="10"/>
      <c r="V363" s="10"/>
      <c r="W363" s="10"/>
      <c r="X363" s="10"/>
      <c r="Y363" s="10"/>
      <c r="Z363" s="10"/>
      <c r="AA363" s="10"/>
      <c r="AB363" s="10"/>
      <c r="AC363" s="10"/>
      <c r="AD363" s="10"/>
      <c r="AE363" s="10"/>
      <c r="AT363" s="227" t="s">
        <v>199</v>
      </c>
      <c r="AU363" s="227" t="s">
        <v>85</v>
      </c>
      <c r="AV363" s="10" t="s">
        <v>83</v>
      </c>
      <c r="AW363" s="10" t="s">
        <v>32</v>
      </c>
      <c r="AX363" s="10" t="s">
        <v>76</v>
      </c>
      <c r="AY363" s="227" t="s">
        <v>195</v>
      </c>
    </row>
    <row r="364" s="11" customFormat="1">
      <c r="A364" s="11"/>
      <c r="B364" s="228"/>
      <c r="C364" s="229"/>
      <c r="D364" s="213" t="s">
        <v>199</v>
      </c>
      <c r="E364" s="230" t="s">
        <v>1</v>
      </c>
      <c r="F364" s="231" t="s">
        <v>5250</v>
      </c>
      <c r="G364" s="229"/>
      <c r="H364" s="232">
        <v>3.2000000000000002</v>
      </c>
      <c r="I364" s="233"/>
      <c r="J364" s="229"/>
      <c r="K364" s="229"/>
      <c r="L364" s="234"/>
      <c r="M364" s="235"/>
      <c r="N364" s="236"/>
      <c r="O364" s="236"/>
      <c r="P364" s="236"/>
      <c r="Q364" s="236"/>
      <c r="R364" s="236"/>
      <c r="S364" s="236"/>
      <c r="T364" s="237"/>
      <c r="U364" s="11"/>
      <c r="V364" s="11"/>
      <c r="W364" s="11"/>
      <c r="X364" s="11"/>
      <c r="Y364" s="11"/>
      <c r="Z364" s="11"/>
      <c r="AA364" s="11"/>
      <c r="AB364" s="11"/>
      <c r="AC364" s="11"/>
      <c r="AD364" s="11"/>
      <c r="AE364" s="11"/>
      <c r="AT364" s="238" t="s">
        <v>199</v>
      </c>
      <c r="AU364" s="238" t="s">
        <v>85</v>
      </c>
      <c r="AV364" s="11" t="s">
        <v>85</v>
      </c>
      <c r="AW364" s="11" t="s">
        <v>32</v>
      </c>
      <c r="AX364" s="11" t="s">
        <v>76</v>
      </c>
      <c r="AY364" s="238" t="s">
        <v>195</v>
      </c>
    </row>
    <row r="365" s="11" customFormat="1">
      <c r="A365" s="11"/>
      <c r="B365" s="228"/>
      <c r="C365" s="229"/>
      <c r="D365" s="213" t="s">
        <v>199</v>
      </c>
      <c r="E365" s="230" t="s">
        <v>1</v>
      </c>
      <c r="F365" s="231" t="s">
        <v>5251</v>
      </c>
      <c r="G365" s="229"/>
      <c r="H365" s="232">
        <v>249.19999999999999</v>
      </c>
      <c r="I365" s="233"/>
      <c r="J365" s="229"/>
      <c r="K365" s="229"/>
      <c r="L365" s="234"/>
      <c r="M365" s="235"/>
      <c r="N365" s="236"/>
      <c r="O365" s="236"/>
      <c r="P365" s="236"/>
      <c r="Q365" s="236"/>
      <c r="R365" s="236"/>
      <c r="S365" s="236"/>
      <c r="T365" s="237"/>
      <c r="U365" s="11"/>
      <c r="V365" s="11"/>
      <c r="W365" s="11"/>
      <c r="X365" s="11"/>
      <c r="Y365" s="11"/>
      <c r="Z365" s="11"/>
      <c r="AA365" s="11"/>
      <c r="AB365" s="11"/>
      <c r="AC365" s="11"/>
      <c r="AD365" s="11"/>
      <c r="AE365" s="11"/>
      <c r="AT365" s="238" t="s">
        <v>199</v>
      </c>
      <c r="AU365" s="238" t="s">
        <v>85</v>
      </c>
      <c r="AV365" s="11" t="s">
        <v>85</v>
      </c>
      <c r="AW365" s="11" t="s">
        <v>32</v>
      </c>
      <c r="AX365" s="11" t="s">
        <v>76</v>
      </c>
      <c r="AY365" s="238" t="s">
        <v>195</v>
      </c>
    </row>
    <row r="366" s="16" customFormat="1">
      <c r="A366" s="16"/>
      <c r="B366" s="298"/>
      <c r="C366" s="299"/>
      <c r="D366" s="213" t="s">
        <v>199</v>
      </c>
      <c r="E366" s="300" t="s">
        <v>1</v>
      </c>
      <c r="F366" s="301" t="s">
        <v>1498</v>
      </c>
      <c r="G366" s="299"/>
      <c r="H366" s="302">
        <v>554.96000000000004</v>
      </c>
      <c r="I366" s="303"/>
      <c r="J366" s="299"/>
      <c r="K366" s="299"/>
      <c r="L366" s="304"/>
      <c r="M366" s="305"/>
      <c r="N366" s="306"/>
      <c r="O366" s="306"/>
      <c r="P366" s="306"/>
      <c r="Q366" s="306"/>
      <c r="R366" s="306"/>
      <c r="S366" s="306"/>
      <c r="T366" s="307"/>
      <c r="U366" s="16"/>
      <c r="V366" s="16"/>
      <c r="W366" s="16"/>
      <c r="X366" s="16"/>
      <c r="Y366" s="16"/>
      <c r="Z366" s="16"/>
      <c r="AA366" s="16"/>
      <c r="AB366" s="16"/>
      <c r="AC366" s="16"/>
      <c r="AD366" s="16"/>
      <c r="AE366" s="16"/>
      <c r="AT366" s="308" t="s">
        <v>199</v>
      </c>
      <c r="AU366" s="308" t="s">
        <v>85</v>
      </c>
      <c r="AV366" s="16" t="s">
        <v>229</v>
      </c>
      <c r="AW366" s="16" t="s">
        <v>32</v>
      </c>
      <c r="AX366" s="16" t="s">
        <v>76</v>
      </c>
      <c r="AY366" s="308" t="s">
        <v>195</v>
      </c>
    </row>
    <row r="367" s="11" customFormat="1">
      <c r="A367" s="11"/>
      <c r="B367" s="228"/>
      <c r="C367" s="229"/>
      <c r="D367" s="213" t="s">
        <v>199</v>
      </c>
      <c r="E367" s="230" t="s">
        <v>1</v>
      </c>
      <c r="F367" s="231" t="s">
        <v>5405</v>
      </c>
      <c r="G367" s="229"/>
      <c r="H367" s="232">
        <v>1109.9200000000001</v>
      </c>
      <c r="I367" s="233"/>
      <c r="J367" s="229"/>
      <c r="K367" s="229"/>
      <c r="L367" s="234"/>
      <c r="M367" s="235"/>
      <c r="N367" s="236"/>
      <c r="O367" s="236"/>
      <c r="P367" s="236"/>
      <c r="Q367" s="236"/>
      <c r="R367" s="236"/>
      <c r="S367" s="236"/>
      <c r="T367" s="237"/>
      <c r="U367" s="11"/>
      <c r="V367" s="11"/>
      <c r="W367" s="11"/>
      <c r="X367" s="11"/>
      <c r="Y367" s="11"/>
      <c r="Z367" s="11"/>
      <c r="AA367" s="11"/>
      <c r="AB367" s="11"/>
      <c r="AC367" s="11"/>
      <c r="AD367" s="11"/>
      <c r="AE367" s="11"/>
      <c r="AT367" s="238" t="s">
        <v>199</v>
      </c>
      <c r="AU367" s="238" t="s">
        <v>85</v>
      </c>
      <c r="AV367" s="11" t="s">
        <v>85</v>
      </c>
      <c r="AW367" s="11" t="s">
        <v>32</v>
      </c>
      <c r="AX367" s="11" t="s">
        <v>83</v>
      </c>
      <c r="AY367" s="238" t="s">
        <v>195</v>
      </c>
    </row>
    <row r="368" s="13" customFormat="1" ht="22.8" customHeight="1">
      <c r="A368" s="13"/>
      <c r="B368" s="248"/>
      <c r="C368" s="249"/>
      <c r="D368" s="250" t="s">
        <v>75</v>
      </c>
      <c r="E368" s="285" t="s">
        <v>253</v>
      </c>
      <c r="F368" s="285" t="s">
        <v>1801</v>
      </c>
      <c r="G368" s="249"/>
      <c r="H368" s="249"/>
      <c r="I368" s="252"/>
      <c r="J368" s="286">
        <f>BK368</f>
        <v>0</v>
      </c>
      <c r="K368" s="249"/>
      <c r="L368" s="254"/>
      <c r="M368" s="255"/>
      <c r="N368" s="256"/>
      <c r="O368" s="256"/>
      <c r="P368" s="257">
        <f>SUM(P369:P412)</f>
        <v>0</v>
      </c>
      <c r="Q368" s="256"/>
      <c r="R368" s="257">
        <f>SUM(R369:R412)</f>
        <v>4.1633070500000002</v>
      </c>
      <c r="S368" s="256"/>
      <c r="T368" s="258">
        <f>SUM(T369:T412)</f>
        <v>0</v>
      </c>
      <c r="U368" s="13"/>
      <c r="V368" s="13"/>
      <c r="W368" s="13"/>
      <c r="X368" s="13"/>
      <c r="Y368" s="13"/>
      <c r="Z368" s="13"/>
      <c r="AA368" s="13"/>
      <c r="AB368" s="13"/>
      <c r="AC368" s="13"/>
      <c r="AD368" s="13"/>
      <c r="AE368" s="13"/>
      <c r="AR368" s="259" t="s">
        <v>83</v>
      </c>
      <c r="AT368" s="260" t="s">
        <v>75</v>
      </c>
      <c r="AU368" s="260" t="s">
        <v>83</v>
      </c>
      <c r="AY368" s="259" t="s">
        <v>195</v>
      </c>
      <c r="BK368" s="261">
        <f>SUM(BK369:BK412)</f>
        <v>0</v>
      </c>
    </row>
    <row r="369" s="2" customFormat="1" ht="33" customHeight="1">
      <c r="A369" s="39"/>
      <c r="B369" s="40"/>
      <c r="C369" s="200" t="s">
        <v>389</v>
      </c>
      <c r="D369" s="200" t="s">
        <v>191</v>
      </c>
      <c r="E369" s="201" t="s">
        <v>5406</v>
      </c>
      <c r="F369" s="202" t="s">
        <v>5407</v>
      </c>
      <c r="G369" s="203" t="s">
        <v>513</v>
      </c>
      <c r="H369" s="204">
        <v>8</v>
      </c>
      <c r="I369" s="205"/>
      <c r="J369" s="206">
        <f>ROUND(I369*H369,2)</f>
        <v>0</v>
      </c>
      <c r="K369" s="202" t="s">
        <v>1412</v>
      </c>
      <c r="L369" s="45"/>
      <c r="M369" s="207" t="s">
        <v>1</v>
      </c>
      <c r="N369" s="208" t="s">
        <v>41</v>
      </c>
      <c r="O369" s="92"/>
      <c r="P369" s="209">
        <f>O369*H369</f>
        <v>0</v>
      </c>
      <c r="Q369" s="209">
        <v>0</v>
      </c>
      <c r="R369" s="209">
        <f>Q369*H369</f>
        <v>0</v>
      </c>
      <c r="S369" s="209">
        <v>0</v>
      </c>
      <c r="T369" s="210">
        <f>S369*H369</f>
        <v>0</v>
      </c>
      <c r="U369" s="39"/>
      <c r="V369" s="39"/>
      <c r="W369" s="39"/>
      <c r="X369" s="39"/>
      <c r="Y369" s="39"/>
      <c r="Z369" s="39"/>
      <c r="AA369" s="39"/>
      <c r="AB369" s="39"/>
      <c r="AC369" s="39"/>
      <c r="AD369" s="39"/>
      <c r="AE369" s="39"/>
      <c r="AR369" s="211" t="s">
        <v>234</v>
      </c>
      <c r="AT369" s="211" t="s">
        <v>191</v>
      </c>
      <c r="AU369" s="211" t="s">
        <v>85</v>
      </c>
      <c r="AY369" s="18" t="s">
        <v>195</v>
      </c>
      <c r="BE369" s="212">
        <f>IF(N369="základní",J369,0)</f>
        <v>0</v>
      </c>
      <c r="BF369" s="212">
        <f>IF(N369="snížená",J369,0)</f>
        <v>0</v>
      </c>
      <c r="BG369" s="212">
        <f>IF(N369="zákl. přenesená",J369,0)</f>
        <v>0</v>
      </c>
      <c r="BH369" s="212">
        <f>IF(N369="sníž. přenesená",J369,0)</f>
        <v>0</v>
      </c>
      <c r="BI369" s="212">
        <f>IF(N369="nulová",J369,0)</f>
        <v>0</v>
      </c>
      <c r="BJ369" s="18" t="s">
        <v>83</v>
      </c>
      <c r="BK369" s="212">
        <f>ROUND(I369*H369,2)</f>
        <v>0</v>
      </c>
      <c r="BL369" s="18" t="s">
        <v>234</v>
      </c>
      <c r="BM369" s="211" t="s">
        <v>5408</v>
      </c>
    </row>
    <row r="370" s="2" customFormat="1">
      <c r="A370" s="39"/>
      <c r="B370" s="40"/>
      <c r="C370" s="41"/>
      <c r="D370" s="213" t="s">
        <v>197</v>
      </c>
      <c r="E370" s="41"/>
      <c r="F370" s="214" t="s">
        <v>5409</v>
      </c>
      <c r="G370" s="41"/>
      <c r="H370" s="41"/>
      <c r="I370" s="215"/>
      <c r="J370" s="41"/>
      <c r="K370" s="41"/>
      <c r="L370" s="45"/>
      <c r="M370" s="216"/>
      <c r="N370" s="217"/>
      <c r="O370" s="92"/>
      <c r="P370" s="92"/>
      <c r="Q370" s="92"/>
      <c r="R370" s="92"/>
      <c r="S370" s="92"/>
      <c r="T370" s="93"/>
      <c r="U370" s="39"/>
      <c r="V370" s="39"/>
      <c r="W370" s="39"/>
      <c r="X370" s="39"/>
      <c r="Y370" s="39"/>
      <c r="Z370" s="39"/>
      <c r="AA370" s="39"/>
      <c r="AB370" s="39"/>
      <c r="AC370" s="39"/>
      <c r="AD370" s="39"/>
      <c r="AE370" s="39"/>
      <c r="AT370" s="18" t="s">
        <v>197</v>
      </c>
      <c r="AU370" s="18" t="s">
        <v>85</v>
      </c>
    </row>
    <row r="371" s="11" customFormat="1">
      <c r="A371" s="11"/>
      <c r="B371" s="228"/>
      <c r="C371" s="229"/>
      <c r="D371" s="213" t="s">
        <v>199</v>
      </c>
      <c r="E371" s="230" t="s">
        <v>1</v>
      </c>
      <c r="F371" s="231" t="s">
        <v>5410</v>
      </c>
      <c r="G371" s="229"/>
      <c r="H371" s="232">
        <v>8</v>
      </c>
      <c r="I371" s="233"/>
      <c r="J371" s="229"/>
      <c r="K371" s="229"/>
      <c r="L371" s="234"/>
      <c r="M371" s="235"/>
      <c r="N371" s="236"/>
      <c r="O371" s="236"/>
      <c r="P371" s="236"/>
      <c r="Q371" s="236"/>
      <c r="R371" s="236"/>
      <c r="S371" s="236"/>
      <c r="T371" s="237"/>
      <c r="U371" s="11"/>
      <c r="V371" s="11"/>
      <c r="W371" s="11"/>
      <c r="X371" s="11"/>
      <c r="Y371" s="11"/>
      <c r="Z371" s="11"/>
      <c r="AA371" s="11"/>
      <c r="AB371" s="11"/>
      <c r="AC371" s="11"/>
      <c r="AD371" s="11"/>
      <c r="AE371" s="11"/>
      <c r="AT371" s="238" t="s">
        <v>199</v>
      </c>
      <c r="AU371" s="238" t="s">
        <v>85</v>
      </c>
      <c r="AV371" s="11" t="s">
        <v>85</v>
      </c>
      <c r="AW371" s="11" t="s">
        <v>32</v>
      </c>
      <c r="AX371" s="11" t="s">
        <v>83</v>
      </c>
      <c r="AY371" s="238" t="s">
        <v>195</v>
      </c>
    </row>
    <row r="372" s="2" customFormat="1" ht="24.15" customHeight="1">
      <c r="A372" s="39"/>
      <c r="B372" s="40"/>
      <c r="C372" s="262" t="s">
        <v>392</v>
      </c>
      <c r="D372" s="262" t="s">
        <v>224</v>
      </c>
      <c r="E372" s="263" t="s">
        <v>5411</v>
      </c>
      <c r="F372" s="264" t="s">
        <v>5412</v>
      </c>
      <c r="G372" s="265" t="s">
        <v>513</v>
      </c>
      <c r="H372" s="266">
        <v>8.0800000000000001</v>
      </c>
      <c r="I372" s="267"/>
      <c r="J372" s="268">
        <f>ROUND(I372*H372,2)</f>
        <v>0</v>
      </c>
      <c r="K372" s="264" t="s">
        <v>1412</v>
      </c>
      <c r="L372" s="269"/>
      <c r="M372" s="270" t="s">
        <v>1</v>
      </c>
      <c r="N372" s="271" t="s">
        <v>41</v>
      </c>
      <c r="O372" s="92"/>
      <c r="P372" s="209">
        <f>O372*H372</f>
        <v>0</v>
      </c>
      <c r="Q372" s="209">
        <v>0.00042999999999999999</v>
      </c>
      <c r="R372" s="209">
        <f>Q372*H372</f>
        <v>0.0034743999999999999</v>
      </c>
      <c r="S372" s="209">
        <v>0</v>
      </c>
      <c r="T372" s="210">
        <f>S372*H372</f>
        <v>0</v>
      </c>
      <c r="U372" s="39"/>
      <c r="V372" s="39"/>
      <c r="W372" s="39"/>
      <c r="X372" s="39"/>
      <c r="Y372" s="39"/>
      <c r="Z372" s="39"/>
      <c r="AA372" s="39"/>
      <c r="AB372" s="39"/>
      <c r="AC372" s="39"/>
      <c r="AD372" s="39"/>
      <c r="AE372" s="39"/>
      <c r="AR372" s="211" t="s">
        <v>253</v>
      </c>
      <c r="AT372" s="211" t="s">
        <v>224</v>
      </c>
      <c r="AU372" s="211" t="s">
        <v>85</v>
      </c>
      <c r="AY372" s="18" t="s">
        <v>195</v>
      </c>
      <c r="BE372" s="212">
        <f>IF(N372="základní",J372,0)</f>
        <v>0</v>
      </c>
      <c r="BF372" s="212">
        <f>IF(N372="snížená",J372,0)</f>
        <v>0</v>
      </c>
      <c r="BG372" s="212">
        <f>IF(N372="zákl. přenesená",J372,0)</f>
        <v>0</v>
      </c>
      <c r="BH372" s="212">
        <f>IF(N372="sníž. přenesená",J372,0)</f>
        <v>0</v>
      </c>
      <c r="BI372" s="212">
        <f>IF(N372="nulová",J372,0)</f>
        <v>0</v>
      </c>
      <c r="BJ372" s="18" t="s">
        <v>83</v>
      </c>
      <c r="BK372" s="212">
        <f>ROUND(I372*H372,2)</f>
        <v>0</v>
      </c>
      <c r="BL372" s="18" t="s">
        <v>234</v>
      </c>
      <c r="BM372" s="211" t="s">
        <v>5413</v>
      </c>
    </row>
    <row r="373" s="2" customFormat="1">
      <c r="A373" s="39"/>
      <c r="B373" s="40"/>
      <c r="C373" s="41"/>
      <c r="D373" s="213" t="s">
        <v>197</v>
      </c>
      <c r="E373" s="41"/>
      <c r="F373" s="214" t="s">
        <v>5409</v>
      </c>
      <c r="G373" s="41"/>
      <c r="H373" s="41"/>
      <c r="I373" s="215"/>
      <c r="J373" s="41"/>
      <c r="K373" s="41"/>
      <c r="L373" s="45"/>
      <c r="M373" s="216"/>
      <c r="N373" s="217"/>
      <c r="O373" s="92"/>
      <c r="P373" s="92"/>
      <c r="Q373" s="92"/>
      <c r="R373" s="92"/>
      <c r="S373" s="92"/>
      <c r="T373" s="93"/>
      <c r="U373" s="39"/>
      <c r="V373" s="39"/>
      <c r="W373" s="39"/>
      <c r="X373" s="39"/>
      <c r="Y373" s="39"/>
      <c r="Z373" s="39"/>
      <c r="AA373" s="39"/>
      <c r="AB373" s="39"/>
      <c r="AC373" s="39"/>
      <c r="AD373" s="39"/>
      <c r="AE373" s="39"/>
      <c r="AT373" s="18" t="s">
        <v>197</v>
      </c>
      <c r="AU373" s="18" t="s">
        <v>85</v>
      </c>
    </row>
    <row r="374" s="11" customFormat="1">
      <c r="A374" s="11"/>
      <c r="B374" s="228"/>
      <c r="C374" s="229"/>
      <c r="D374" s="213" t="s">
        <v>199</v>
      </c>
      <c r="E374" s="230" t="s">
        <v>1</v>
      </c>
      <c r="F374" s="231" t="s">
        <v>5410</v>
      </c>
      <c r="G374" s="229"/>
      <c r="H374" s="232">
        <v>8</v>
      </c>
      <c r="I374" s="233"/>
      <c r="J374" s="229"/>
      <c r="K374" s="229"/>
      <c r="L374" s="234"/>
      <c r="M374" s="235"/>
      <c r="N374" s="236"/>
      <c r="O374" s="236"/>
      <c r="P374" s="236"/>
      <c r="Q374" s="236"/>
      <c r="R374" s="236"/>
      <c r="S374" s="236"/>
      <c r="T374" s="237"/>
      <c r="U374" s="11"/>
      <c r="V374" s="11"/>
      <c r="W374" s="11"/>
      <c r="X374" s="11"/>
      <c r="Y374" s="11"/>
      <c r="Z374" s="11"/>
      <c r="AA374" s="11"/>
      <c r="AB374" s="11"/>
      <c r="AC374" s="11"/>
      <c r="AD374" s="11"/>
      <c r="AE374" s="11"/>
      <c r="AT374" s="238" t="s">
        <v>199</v>
      </c>
      <c r="AU374" s="238" t="s">
        <v>85</v>
      </c>
      <c r="AV374" s="11" t="s">
        <v>85</v>
      </c>
      <c r="AW374" s="11" t="s">
        <v>32</v>
      </c>
      <c r="AX374" s="11" t="s">
        <v>83</v>
      </c>
      <c r="AY374" s="238" t="s">
        <v>195</v>
      </c>
    </row>
    <row r="375" s="11" customFormat="1">
      <c r="A375" s="11"/>
      <c r="B375" s="228"/>
      <c r="C375" s="229"/>
      <c r="D375" s="213" t="s">
        <v>199</v>
      </c>
      <c r="E375" s="229"/>
      <c r="F375" s="231" t="s">
        <v>5414</v>
      </c>
      <c r="G375" s="229"/>
      <c r="H375" s="232">
        <v>8.0800000000000001</v>
      </c>
      <c r="I375" s="233"/>
      <c r="J375" s="229"/>
      <c r="K375" s="229"/>
      <c r="L375" s="234"/>
      <c r="M375" s="235"/>
      <c r="N375" s="236"/>
      <c r="O375" s="236"/>
      <c r="P375" s="236"/>
      <c r="Q375" s="236"/>
      <c r="R375" s="236"/>
      <c r="S375" s="236"/>
      <c r="T375" s="237"/>
      <c r="U375" s="11"/>
      <c r="V375" s="11"/>
      <c r="W375" s="11"/>
      <c r="X375" s="11"/>
      <c r="Y375" s="11"/>
      <c r="Z375" s="11"/>
      <c r="AA375" s="11"/>
      <c r="AB375" s="11"/>
      <c r="AC375" s="11"/>
      <c r="AD375" s="11"/>
      <c r="AE375" s="11"/>
      <c r="AT375" s="238" t="s">
        <v>199</v>
      </c>
      <c r="AU375" s="238" t="s">
        <v>85</v>
      </c>
      <c r="AV375" s="11" t="s">
        <v>85</v>
      </c>
      <c r="AW375" s="11" t="s">
        <v>4</v>
      </c>
      <c r="AX375" s="11" t="s">
        <v>83</v>
      </c>
      <c r="AY375" s="238" t="s">
        <v>195</v>
      </c>
    </row>
    <row r="376" s="2" customFormat="1" ht="33" customHeight="1">
      <c r="A376" s="39"/>
      <c r="B376" s="40"/>
      <c r="C376" s="200" t="s">
        <v>397</v>
      </c>
      <c r="D376" s="200" t="s">
        <v>191</v>
      </c>
      <c r="E376" s="201" t="s">
        <v>5415</v>
      </c>
      <c r="F376" s="202" t="s">
        <v>5416</v>
      </c>
      <c r="G376" s="203" t="s">
        <v>513</v>
      </c>
      <c r="H376" s="204">
        <v>623</v>
      </c>
      <c r="I376" s="205"/>
      <c r="J376" s="206">
        <f>ROUND(I376*H376,2)</f>
        <v>0</v>
      </c>
      <c r="K376" s="202" t="s">
        <v>1412</v>
      </c>
      <c r="L376" s="45"/>
      <c r="M376" s="207" t="s">
        <v>1</v>
      </c>
      <c r="N376" s="208" t="s">
        <v>41</v>
      </c>
      <c r="O376" s="92"/>
      <c r="P376" s="209">
        <f>O376*H376</f>
        <v>0</v>
      </c>
      <c r="Q376" s="209">
        <v>1.0000000000000001E-05</v>
      </c>
      <c r="R376" s="209">
        <f>Q376*H376</f>
        <v>0.0062300000000000003</v>
      </c>
      <c r="S376" s="209">
        <v>0</v>
      </c>
      <c r="T376" s="210">
        <f>S376*H376</f>
        <v>0</v>
      </c>
      <c r="U376" s="39"/>
      <c r="V376" s="39"/>
      <c r="W376" s="39"/>
      <c r="X376" s="39"/>
      <c r="Y376" s="39"/>
      <c r="Z376" s="39"/>
      <c r="AA376" s="39"/>
      <c r="AB376" s="39"/>
      <c r="AC376" s="39"/>
      <c r="AD376" s="39"/>
      <c r="AE376" s="39"/>
      <c r="AR376" s="211" t="s">
        <v>234</v>
      </c>
      <c r="AT376" s="211" t="s">
        <v>191</v>
      </c>
      <c r="AU376" s="211" t="s">
        <v>85</v>
      </c>
      <c r="AY376" s="18" t="s">
        <v>195</v>
      </c>
      <c r="BE376" s="212">
        <f>IF(N376="základní",J376,0)</f>
        <v>0</v>
      </c>
      <c r="BF376" s="212">
        <f>IF(N376="snížená",J376,0)</f>
        <v>0</v>
      </c>
      <c r="BG376" s="212">
        <f>IF(N376="zákl. přenesená",J376,0)</f>
        <v>0</v>
      </c>
      <c r="BH376" s="212">
        <f>IF(N376="sníž. přenesená",J376,0)</f>
        <v>0</v>
      </c>
      <c r="BI376" s="212">
        <f>IF(N376="nulová",J376,0)</f>
        <v>0</v>
      </c>
      <c r="BJ376" s="18" t="s">
        <v>83</v>
      </c>
      <c r="BK376" s="212">
        <f>ROUND(I376*H376,2)</f>
        <v>0</v>
      </c>
      <c r="BL376" s="18" t="s">
        <v>234</v>
      </c>
      <c r="BM376" s="211" t="s">
        <v>5417</v>
      </c>
    </row>
    <row r="377" s="11" customFormat="1">
      <c r="A377" s="11"/>
      <c r="B377" s="228"/>
      <c r="C377" s="229"/>
      <c r="D377" s="213" t="s">
        <v>199</v>
      </c>
      <c r="E377" s="230" t="s">
        <v>1</v>
      </c>
      <c r="F377" s="231" t="s">
        <v>5418</v>
      </c>
      <c r="G377" s="229"/>
      <c r="H377" s="232">
        <v>623</v>
      </c>
      <c r="I377" s="233"/>
      <c r="J377" s="229"/>
      <c r="K377" s="229"/>
      <c r="L377" s="234"/>
      <c r="M377" s="235"/>
      <c r="N377" s="236"/>
      <c r="O377" s="236"/>
      <c r="P377" s="236"/>
      <c r="Q377" s="236"/>
      <c r="R377" s="236"/>
      <c r="S377" s="236"/>
      <c r="T377" s="237"/>
      <c r="U377" s="11"/>
      <c r="V377" s="11"/>
      <c r="W377" s="11"/>
      <c r="X377" s="11"/>
      <c r="Y377" s="11"/>
      <c r="Z377" s="11"/>
      <c r="AA377" s="11"/>
      <c r="AB377" s="11"/>
      <c r="AC377" s="11"/>
      <c r="AD377" s="11"/>
      <c r="AE377" s="11"/>
      <c r="AT377" s="238" t="s">
        <v>199</v>
      </c>
      <c r="AU377" s="238" t="s">
        <v>85</v>
      </c>
      <c r="AV377" s="11" t="s">
        <v>85</v>
      </c>
      <c r="AW377" s="11" t="s">
        <v>32</v>
      </c>
      <c r="AX377" s="11" t="s">
        <v>83</v>
      </c>
      <c r="AY377" s="238" t="s">
        <v>195</v>
      </c>
    </row>
    <row r="378" s="2" customFormat="1" ht="16.5" customHeight="1">
      <c r="A378" s="39"/>
      <c r="B378" s="40"/>
      <c r="C378" s="262" t="s">
        <v>401</v>
      </c>
      <c r="D378" s="262" t="s">
        <v>224</v>
      </c>
      <c r="E378" s="263" t="s">
        <v>5419</v>
      </c>
      <c r="F378" s="264" t="s">
        <v>5420</v>
      </c>
      <c r="G378" s="265" t="s">
        <v>513</v>
      </c>
      <c r="H378" s="266">
        <v>641.69000000000005</v>
      </c>
      <c r="I378" s="267"/>
      <c r="J378" s="268">
        <f>ROUND(I378*H378,2)</f>
        <v>0</v>
      </c>
      <c r="K378" s="264" t="s">
        <v>1412</v>
      </c>
      <c r="L378" s="269"/>
      <c r="M378" s="270" t="s">
        <v>1</v>
      </c>
      <c r="N378" s="271" t="s">
        <v>41</v>
      </c>
      <c r="O378" s="92"/>
      <c r="P378" s="209">
        <f>O378*H378</f>
        <v>0</v>
      </c>
      <c r="Q378" s="209">
        <v>0.0026700000000000001</v>
      </c>
      <c r="R378" s="209">
        <f>Q378*H378</f>
        <v>1.7133123000000001</v>
      </c>
      <c r="S378" s="209">
        <v>0</v>
      </c>
      <c r="T378" s="210">
        <f>S378*H378</f>
        <v>0</v>
      </c>
      <c r="U378" s="39"/>
      <c r="V378" s="39"/>
      <c r="W378" s="39"/>
      <c r="X378" s="39"/>
      <c r="Y378" s="39"/>
      <c r="Z378" s="39"/>
      <c r="AA378" s="39"/>
      <c r="AB378" s="39"/>
      <c r="AC378" s="39"/>
      <c r="AD378" s="39"/>
      <c r="AE378" s="39"/>
      <c r="AR378" s="211" t="s">
        <v>253</v>
      </c>
      <c r="AT378" s="211" t="s">
        <v>224</v>
      </c>
      <c r="AU378" s="211" t="s">
        <v>85</v>
      </c>
      <c r="AY378" s="18" t="s">
        <v>195</v>
      </c>
      <c r="BE378" s="212">
        <f>IF(N378="základní",J378,0)</f>
        <v>0</v>
      </c>
      <c r="BF378" s="212">
        <f>IF(N378="snížená",J378,0)</f>
        <v>0</v>
      </c>
      <c r="BG378" s="212">
        <f>IF(N378="zákl. přenesená",J378,0)</f>
        <v>0</v>
      </c>
      <c r="BH378" s="212">
        <f>IF(N378="sníž. přenesená",J378,0)</f>
        <v>0</v>
      </c>
      <c r="BI378" s="212">
        <f>IF(N378="nulová",J378,0)</f>
        <v>0</v>
      </c>
      <c r="BJ378" s="18" t="s">
        <v>83</v>
      </c>
      <c r="BK378" s="212">
        <f>ROUND(I378*H378,2)</f>
        <v>0</v>
      </c>
      <c r="BL378" s="18" t="s">
        <v>234</v>
      </c>
      <c r="BM378" s="211" t="s">
        <v>5421</v>
      </c>
    </row>
    <row r="379" s="11" customFormat="1">
      <c r="A379" s="11"/>
      <c r="B379" s="228"/>
      <c r="C379" s="229"/>
      <c r="D379" s="213" t="s">
        <v>199</v>
      </c>
      <c r="E379" s="230" t="s">
        <v>1</v>
      </c>
      <c r="F379" s="231" t="s">
        <v>5418</v>
      </c>
      <c r="G379" s="229"/>
      <c r="H379" s="232">
        <v>623</v>
      </c>
      <c r="I379" s="233"/>
      <c r="J379" s="229"/>
      <c r="K379" s="229"/>
      <c r="L379" s="234"/>
      <c r="M379" s="235"/>
      <c r="N379" s="236"/>
      <c r="O379" s="236"/>
      <c r="P379" s="236"/>
      <c r="Q379" s="236"/>
      <c r="R379" s="236"/>
      <c r="S379" s="236"/>
      <c r="T379" s="237"/>
      <c r="U379" s="11"/>
      <c r="V379" s="11"/>
      <c r="W379" s="11"/>
      <c r="X379" s="11"/>
      <c r="Y379" s="11"/>
      <c r="Z379" s="11"/>
      <c r="AA379" s="11"/>
      <c r="AB379" s="11"/>
      <c r="AC379" s="11"/>
      <c r="AD379" s="11"/>
      <c r="AE379" s="11"/>
      <c r="AT379" s="238" t="s">
        <v>199</v>
      </c>
      <c r="AU379" s="238" t="s">
        <v>85</v>
      </c>
      <c r="AV379" s="11" t="s">
        <v>85</v>
      </c>
      <c r="AW379" s="11" t="s">
        <v>32</v>
      </c>
      <c r="AX379" s="11" t="s">
        <v>83</v>
      </c>
      <c r="AY379" s="238" t="s">
        <v>195</v>
      </c>
    </row>
    <row r="380" s="11" customFormat="1">
      <c r="A380" s="11"/>
      <c r="B380" s="228"/>
      <c r="C380" s="229"/>
      <c r="D380" s="213" t="s">
        <v>199</v>
      </c>
      <c r="E380" s="229"/>
      <c r="F380" s="231" t="s">
        <v>5422</v>
      </c>
      <c r="G380" s="229"/>
      <c r="H380" s="232">
        <v>641.69000000000005</v>
      </c>
      <c r="I380" s="233"/>
      <c r="J380" s="229"/>
      <c r="K380" s="229"/>
      <c r="L380" s="234"/>
      <c r="M380" s="235"/>
      <c r="N380" s="236"/>
      <c r="O380" s="236"/>
      <c r="P380" s="236"/>
      <c r="Q380" s="236"/>
      <c r="R380" s="236"/>
      <c r="S380" s="236"/>
      <c r="T380" s="237"/>
      <c r="U380" s="11"/>
      <c r="V380" s="11"/>
      <c r="W380" s="11"/>
      <c r="X380" s="11"/>
      <c r="Y380" s="11"/>
      <c r="Z380" s="11"/>
      <c r="AA380" s="11"/>
      <c r="AB380" s="11"/>
      <c r="AC380" s="11"/>
      <c r="AD380" s="11"/>
      <c r="AE380" s="11"/>
      <c r="AT380" s="238" t="s">
        <v>199</v>
      </c>
      <c r="AU380" s="238" t="s">
        <v>85</v>
      </c>
      <c r="AV380" s="11" t="s">
        <v>85</v>
      </c>
      <c r="AW380" s="11" t="s">
        <v>4</v>
      </c>
      <c r="AX380" s="11" t="s">
        <v>83</v>
      </c>
      <c r="AY380" s="238" t="s">
        <v>195</v>
      </c>
    </row>
    <row r="381" s="2" customFormat="1" ht="33" customHeight="1">
      <c r="A381" s="39"/>
      <c r="B381" s="40"/>
      <c r="C381" s="200" t="s">
        <v>404</v>
      </c>
      <c r="D381" s="200" t="s">
        <v>191</v>
      </c>
      <c r="E381" s="201" t="s">
        <v>5423</v>
      </c>
      <c r="F381" s="202" t="s">
        <v>5424</v>
      </c>
      <c r="G381" s="203" t="s">
        <v>1804</v>
      </c>
      <c r="H381" s="204">
        <v>246</v>
      </c>
      <c r="I381" s="205"/>
      <c r="J381" s="206">
        <f>ROUND(I381*H381,2)</f>
        <v>0</v>
      </c>
      <c r="K381" s="202" t="s">
        <v>1412</v>
      </c>
      <c r="L381" s="45"/>
      <c r="M381" s="207" t="s">
        <v>1</v>
      </c>
      <c r="N381" s="208" t="s">
        <v>41</v>
      </c>
      <c r="O381" s="92"/>
      <c r="P381" s="209">
        <f>O381*H381</f>
        <v>0</v>
      </c>
      <c r="Q381" s="209">
        <v>0</v>
      </c>
      <c r="R381" s="209">
        <f>Q381*H381</f>
        <v>0</v>
      </c>
      <c r="S381" s="209">
        <v>0</v>
      </c>
      <c r="T381" s="210">
        <f>S381*H381</f>
        <v>0</v>
      </c>
      <c r="U381" s="39"/>
      <c r="V381" s="39"/>
      <c r="W381" s="39"/>
      <c r="X381" s="39"/>
      <c r="Y381" s="39"/>
      <c r="Z381" s="39"/>
      <c r="AA381" s="39"/>
      <c r="AB381" s="39"/>
      <c r="AC381" s="39"/>
      <c r="AD381" s="39"/>
      <c r="AE381" s="39"/>
      <c r="AR381" s="211" t="s">
        <v>234</v>
      </c>
      <c r="AT381" s="211" t="s">
        <v>191</v>
      </c>
      <c r="AU381" s="211" t="s">
        <v>85</v>
      </c>
      <c r="AY381" s="18" t="s">
        <v>195</v>
      </c>
      <c r="BE381" s="212">
        <f>IF(N381="základní",J381,0)</f>
        <v>0</v>
      </c>
      <c r="BF381" s="212">
        <f>IF(N381="snížená",J381,0)</f>
        <v>0</v>
      </c>
      <c r="BG381" s="212">
        <f>IF(N381="zákl. přenesená",J381,0)</f>
        <v>0</v>
      </c>
      <c r="BH381" s="212">
        <f>IF(N381="sníž. přenesená",J381,0)</f>
        <v>0</v>
      </c>
      <c r="BI381" s="212">
        <f>IF(N381="nulová",J381,0)</f>
        <v>0</v>
      </c>
      <c r="BJ381" s="18" t="s">
        <v>83</v>
      </c>
      <c r="BK381" s="212">
        <f>ROUND(I381*H381,2)</f>
        <v>0</v>
      </c>
      <c r="BL381" s="18" t="s">
        <v>234</v>
      </c>
      <c r="BM381" s="211" t="s">
        <v>5425</v>
      </c>
    </row>
    <row r="382" s="10" customFormat="1">
      <c r="A382" s="10"/>
      <c r="B382" s="218"/>
      <c r="C382" s="219"/>
      <c r="D382" s="213" t="s">
        <v>199</v>
      </c>
      <c r="E382" s="220" t="s">
        <v>1</v>
      </c>
      <c r="F382" s="221" t="s">
        <v>5426</v>
      </c>
      <c r="G382" s="219"/>
      <c r="H382" s="220" t="s">
        <v>1</v>
      </c>
      <c r="I382" s="222"/>
      <c r="J382" s="219"/>
      <c r="K382" s="219"/>
      <c r="L382" s="223"/>
      <c r="M382" s="224"/>
      <c r="N382" s="225"/>
      <c r="O382" s="225"/>
      <c r="P382" s="225"/>
      <c r="Q382" s="225"/>
      <c r="R382" s="225"/>
      <c r="S382" s="225"/>
      <c r="T382" s="226"/>
      <c r="U382" s="10"/>
      <c r="V382" s="10"/>
      <c r="W382" s="10"/>
      <c r="X382" s="10"/>
      <c r="Y382" s="10"/>
      <c r="Z382" s="10"/>
      <c r="AA382" s="10"/>
      <c r="AB382" s="10"/>
      <c r="AC382" s="10"/>
      <c r="AD382" s="10"/>
      <c r="AE382" s="10"/>
      <c r="AT382" s="227" t="s">
        <v>199</v>
      </c>
      <c r="AU382" s="227" t="s">
        <v>85</v>
      </c>
      <c r="AV382" s="10" t="s">
        <v>83</v>
      </c>
      <c r="AW382" s="10" t="s">
        <v>32</v>
      </c>
      <c r="AX382" s="10" t="s">
        <v>76</v>
      </c>
      <c r="AY382" s="227" t="s">
        <v>195</v>
      </c>
    </row>
    <row r="383" s="11" customFormat="1">
      <c r="A383" s="11"/>
      <c r="B383" s="228"/>
      <c r="C383" s="229"/>
      <c r="D383" s="213" t="s">
        <v>199</v>
      </c>
      <c r="E383" s="230" t="s">
        <v>1</v>
      </c>
      <c r="F383" s="231" t="s">
        <v>5427</v>
      </c>
      <c r="G383" s="229"/>
      <c r="H383" s="232">
        <v>246</v>
      </c>
      <c r="I383" s="233"/>
      <c r="J383" s="229"/>
      <c r="K383" s="229"/>
      <c r="L383" s="234"/>
      <c r="M383" s="235"/>
      <c r="N383" s="236"/>
      <c r="O383" s="236"/>
      <c r="P383" s="236"/>
      <c r="Q383" s="236"/>
      <c r="R383" s="236"/>
      <c r="S383" s="236"/>
      <c r="T383" s="237"/>
      <c r="U383" s="11"/>
      <c r="V383" s="11"/>
      <c r="W383" s="11"/>
      <c r="X383" s="11"/>
      <c r="Y383" s="11"/>
      <c r="Z383" s="11"/>
      <c r="AA383" s="11"/>
      <c r="AB383" s="11"/>
      <c r="AC383" s="11"/>
      <c r="AD383" s="11"/>
      <c r="AE383" s="11"/>
      <c r="AT383" s="238" t="s">
        <v>199</v>
      </c>
      <c r="AU383" s="238" t="s">
        <v>85</v>
      </c>
      <c r="AV383" s="11" t="s">
        <v>85</v>
      </c>
      <c r="AW383" s="11" t="s">
        <v>32</v>
      </c>
      <c r="AX383" s="11" t="s">
        <v>83</v>
      </c>
      <c r="AY383" s="238" t="s">
        <v>195</v>
      </c>
    </row>
    <row r="384" s="2" customFormat="1" ht="16.5" customHeight="1">
      <c r="A384" s="39"/>
      <c r="B384" s="40"/>
      <c r="C384" s="262" t="s">
        <v>407</v>
      </c>
      <c r="D384" s="262" t="s">
        <v>224</v>
      </c>
      <c r="E384" s="263" t="s">
        <v>5428</v>
      </c>
      <c r="F384" s="264" t="s">
        <v>5429</v>
      </c>
      <c r="G384" s="265" t="s">
        <v>1804</v>
      </c>
      <c r="H384" s="266">
        <v>124.845</v>
      </c>
      <c r="I384" s="267"/>
      <c r="J384" s="268">
        <f>ROUND(I384*H384,2)</f>
        <v>0</v>
      </c>
      <c r="K384" s="264" t="s">
        <v>1412</v>
      </c>
      <c r="L384" s="269"/>
      <c r="M384" s="270" t="s">
        <v>1</v>
      </c>
      <c r="N384" s="271" t="s">
        <v>41</v>
      </c>
      <c r="O384" s="92"/>
      <c r="P384" s="209">
        <f>O384*H384</f>
        <v>0</v>
      </c>
      <c r="Q384" s="209">
        <v>0.00064000000000000005</v>
      </c>
      <c r="R384" s="209">
        <f>Q384*H384</f>
        <v>0.079900800000000008</v>
      </c>
      <c r="S384" s="209">
        <v>0</v>
      </c>
      <c r="T384" s="210">
        <f>S384*H384</f>
        <v>0</v>
      </c>
      <c r="U384" s="39"/>
      <c r="V384" s="39"/>
      <c r="W384" s="39"/>
      <c r="X384" s="39"/>
      <c r="Y384" s="39"/>
      <c r="Z384" s="39"/>
      <c r="AA384" s="39"/>
      <c r="AB384" s="39"/>
      <c r="AC384" s="39"/>
      <c r="AD384" s="39"/>
      <c r="AE384" s="39"/>
      <c r="AR384" s="211" t="s">
        <v>253</v>
      </c>
      <c r="AT384" s="211" t="s">
        <v>224</v>
      </c>
      <c r="AU384" s="211" t="s">
        <v>85</v>
      </c>
      <c r="AY384" s="18" t="s">
        <v>195</v>
      </c>
      <c r="BE384" s="212">
        <f>IF(N384="základní",J384,0)</f>
        <v>0</v>
      </c>
      <c r="BF384" s="212">
        <f>IF(N384="snížená",J384,0)</f>
        <v>0</v>
      </c>
      <c r="BG384" s="212">
        <f>IF(N384="zákl. přenesená",J384,0)</f>
        <v>0</v>
      </c>
      <c r="BH384" s="212">
        <f>IF(N384="sníž. přenesená",J384,0)</f>
        <v>0</v>
      </c>
      <c r="BI384" s="212">
        <f>IF(N384="nulová",J384,0)</f>
        <v>0</v>
      </c>
      <c r="BJ384" s="18" t="s">
        <v>83</v>
      </c>
      <c r="BK384" s="212">
        <f>ROUND(I384*H384,2)</f>
        <v>0</v>
      </c>
      <c r="BL384" s="18" t="s">
        <v>234</v>
      </c>
      <c r="BM384" s="211" t="s">
        <v>5430</v>
      </c>
    </row>
    <row r="385" s="11" customFormat="1">
      <c r="A385" s="11"/>
      <c r="B385" s="228"/>
      <c r="C385" s="229"/>
      <c r="D385" s="213" t="s">
        <v>199</v>
      </c>
      <c r="E385" s="230" t="s">
        <v>1</v>
      </c>
      <c r="F385" s="231" t="s">
        <v>5431</v>
      </c>
      <c r="G385" s="229"/>
      <c r="H385" s="232">
        <v>124.845</v>
      </c>
      <c r="I385" s="233"/>
      <c r="J385" s="229"/>
      <c r="K385" s="229"/>
      <c r="L385" s="234"/>
      <c r="M385" s="235"/>
      <c r="N385" s="236"/>
      <c r="O385" s="236"/>
      <c r="P385" s="236"/>
      <c r="Q385" s="236"/>
      <c r="R385" s="236"/>
      <c r="S385" s="236"/>
      <c r="T385" s="237"/>
      <c r="U385" s="11"/>
      <c r="V385" s="11"/>
      <c r="W385" s="11"/>
      <c r="X385" s="11"/>
      <c r="Y385" s="11"/>
      <c r="Z385" s="11"/>
      <c r="AA385" s="11"/>
      <c r="AB385" s="11"/>
      <c r="AC385" s="11"/>
      <c r="AD385" s="11"/>
      <c r="AE385" s="11"/>
      <c r="AT385" s="238" t="s">
        <v>199</v>
      </c>
      <c r="AU385" s="238" t="s">
        <v>85</v>
      </c>
      <c r="AV385" s="11" t="s">
        <v>85</v>
      </c>
      <c r="AW385" s="11" t="s">
        <v>32</v>
      </c>
      <c r="AX385" s="11" t="s">
        <v>83</v>
      </c>
      <c r="AY385" s="238" t="s">
        <v>195</v>
      </c>
    </row>
    <row r="386" s="2" customFormat="1" ht="16.5" customHeight="1">
      <c r="A386" s="39"/>
      <c r="B386" s="40"/>
      <c r="C386" s="262" t="s">
        <v>410</v>
      </c>
      <c r="D386" s="262" t="s">
        <v>224</v>
      </c>
      <c r="E386" s="263" t="s">
        <v>5432</v>
      </c>
      <c r="F386" s="264" t="s">
        <v>5433</v>
      </c>
      <c r="G386" s="265" t="s">
        <v>1804</v>
      </c>
      <c r="H386" s="266">
        <v>124.845</v>
      </c>
      <c r="I386" s="267"/>
      <c r="J386" s="268">
        <f>ROUND(I386*H386,2)</f>
        <v>0</v>
      </c>
      <c r="K386" s="264" t="s">
        <v>1412</v>
      </c>
      <c r="L386" s="269"/>
      <c r="M386" s="270" t="s">
        <v>1</v>
      </c>
      <c r="N386" s="271" t="s">
        <v>41</v>
      </c>
      <c r="O386" s="92"/>
      <c r="P386" s="209">
        <f>O386*H386</f>
        <v>0</v>
      </c>
      <c r="Q386" s="209">
        <v>0.00064999999999999997</v>
      </c>
      <c r="R386" s="209">
        <f>Q386*H386</f>
        <v>0.081149249999999992</v>
      </c>
      <c r="S386" s="209">
        <v>0</v>
      </c>
      <c r="T386" s="210">
        <f>S386*H386</f>
        <v>0</v>
      </c>
      <c r="U386" s="39"/>
      <c r="V386" s="39"/>
      <c r="W386" s="39"/>
      <c r="X386" s="39"/>
      <c r="Y386" s="39"/>
      <c r="Z386" s="39"/>
      <c r="AA386" s="39"/>
      <c r="AB386" s="39"/>
      <c r="AC386" s="39"/>
      <c r="AD386" s="39"/>
      <c r="AE386" s="39"/>
      <c r="AR386" s="211" t="s">
        <v>253</v>
      </c>
      <c r="AT386" s="211" t="s">
        <v>224</v>
      </c>
      <c r="AU386" s="211" t="s">
        <v>85</v>
      </c>
      <c r="AY386" s="18" t="s">
        <v>195</v>
      </c>
      <c r="BE386" s="212">
        <f>IF(N386="základní",J386,0)</f>
        <v>0</v>
      </c>
      <c r="BF386" s="212">
        <f>IF(N386="snížená",J386,0)</f>
        <v>0</v>
      </c>
      <c r="BG386" s="212">
        <f>IF(N386="zákl. přenesená",J386,0)</f>
        <v>0</v>
      </c>
      <c r="BH386" s="212">
        <f>IF(N386="sníž. přenesená",J386,0)</f>
        <v>0</v>
      </c>
      <c r="BI386" s="212">
        <f>IF(N386="nulová",J386,0)</f>
        <v>0</v>
      </c>
      <c r="BJ386" s="18" t="s">
        <v>83</v>
      </c>
      <c r="BK386" s="212">
        <f>ROUND(I386*H386,2)</f>
        <v>0</v>
      </c>
      <c r="BL386" s="18" t="s">
        <v>234</v>
      </c>
      <c r="BM386" s="211" t="s">
        <v>5434</v>
      </c>
    </row>
    <row r="387" s="11" customFormat="1">
      <c r="A387" s="11"/>
      <c r="B387" s="228"/>
      <c r="C387" s="229"/>
      <c r="D387" s="213" t="s">
        <v>199</v>
      </c>
      <c r="E387" s="230" t="s">
        <v>1</v>
      </c>
      <c r="F387" s="231" t="s">
        <v>5431</v>
      </c>
      <c r="G387" s="229"/>
      <c r="H387" s="232">
        <v>124.845</v>
      </c>
      <c r="I387" s="233"/>
      <c r="J387" s="229"/>
      <c r="K387" s="229"/>
      <c r="L387" s="234"/>
      <c r="M387" s="235"/>
      <c r="N387" s="236"/>
      <c r="O387" s="236"/>
      <c r="P387" s="236"/>
      <c r="Q387" s="236"/>
      <c r="R387" s="236"/>
      <c r="S387" s="236"/>
      <c r="T387" s="237"/>
      <c r="U387" s="11"/>
      <c r="V387" s="11"/>
      <c r="W387" s="11"/>
      <c r="X387" s="11"/>
      <c r="Y387" s="11"/>
      <c r="Z387" s="11"/>
      <c r="AA387" s="11"/>
      <c r="AB387" s="11"/>
      <c r="AC387" s="11"/>
      <c r="AD387" s="11"/>
      <c r="AE387" s="11"/>
      <c r="AT387" s="238" t="s">
        <v>199</v>
      </c>
      <c r="AU387" s="238" t="s">
        <v>85</v>
      </c>
      <c r="AV387" s="11" t="s">
        <v>85</v>
      </c>
      <c r="AW387" s="11" t="s">
        <v>32</v>
      </c>
      <c r="AX387" s="11" t="s">
        <v>83</v>
      </c>
      <c r="AY387" s="238" t="s">
        <v>195</v>
      </c>
    </row>
    <row r="388" s="2" customFormat="1" ht="33" customHeight="1">
      <c r="A388" s="39"/>
      <c r="B388" s="40"/>
      <c r="C388" s="200" t="s">
        <v>413</v>
      </c>
      <c r="D388" s="200" t="s">
        <v>191</v>
      </c>
      <c r="E388" s="201" t="s">
        <v>5435</v>
      </c>
      <c r="F388" s="202" t="s">
        <v>5436</v>
      </c>
      <c r="G388" s="203" t="s">
        <v>1804</v>
      </c>
      <c r="H388" s="204">
        <v>123</v>
      </c>
      <c r="I388" s="205"/>
      <c r="J388" s="206">
        <f>ROUND(I388*H388,2)</f>
        <v>0</v>
      </c>
      <c r="K388" s="202" t="s">
        <v>1412</v>
      </c>
      <c r="L388" s="45"/>
      <c r="M388" s="207" t="s">
        <v>1</v>
      </c>
      <c r="N388" s="208" t="s">
        <v>41</v>
      </c>
      <c r="O388" s="92"/>
      <c r="P388" s="209">
        <f>O388*H388</f>
        <v>0</v>
      </c>
      <c r="Q388" s="209">
        <v>1.0000000000000001E-05</v>
      </c>
      <c r="R388" s="209">
        <f>Q388*H388</f>
        <v>0.0012300000000000002</v>
      </c>
      <c r="S388" s="209">
        <v>0</v>
      </c>
      <c r="T388" s="210">
        <f>S388*H388</f>
        <v>0</v>
      </c>
      <c r="U388" s="39"/>
      <c r="V388" s="39"/>
      <c r="W388" s="39"/>
      <c r="X388" s="39"/>
      <c r="Y388" s="39"/>
      <c r="Z388" s="39"/>
      <c r="AA388" s="39"/>
      <c r="AB388" s="39"/>
      <c r="AC388" s="39"/>
      <c r="AD388" s="39"/>
      <c r="AE388" s="39"/>
      <c r="AR388" s="211" t="s">
        <v>234</v>
      </c>
      <c r="AT388" s="211" t="s">
        <v>191</v>
      </c>
      <c r="AU388" s="211" t="s">
        <v>85</v>
      </c>
      <c r="AY388" s="18" t="s">
        <v>195</v>
      </c>
      <c r="BE388" s="212">
        <f>IF(N388="základní",J388,0)</f>
        <v>0</v>
      </c>
      <c r="BF388" s="212">
        <f>IF(N388="snížená",J388,0)</f>
        <v>0</v>
      </c>
      <c r="BG388" s="212">
        <f>IF(N388="zákl. přenesená",J388,0)</f>
        <v>0</v>
      </c>
      <c r="BH388" s="212">
        <f>IF(N388="sníž. přenesená",J388,0)</f>
        <v>0</v>
      </c>
      <c r="BI388" s="212">
        <f>IF(N388="nulová",J388,0)</f>
        <v>0</v>
      </c>
      <c r="BJ388" s="18" t="s">
        <v>83</v>
      </c>
      <c r="BK388" s="212">
        <f>ROUND(I388*H388,2)</f>
        <v>0</v>
      </c>
      <c r="BL388" s="18" t="s">
        <v>234</v>
      </c>
      <c r="BM388" s="211" t="s">
        <v>5437</v>
      </c>
    </row>
    <row r="389" s="2" customFormat="1" ht="24.15" customHeight="1">
      <c r="A389" s="39"/>
      <c r="B389" s="40"/>
      <c r="C389" s="262" t="s">
        <v>416</v>
      </c>
      <c r="D389" s="262" t="s">
        <v>224</v>
      </c>
      <c r="E389" s="263" t="s">
        <v>5438</v>
      </c>
      <c r="F389" s="264" t="s">
        <v>5439</v>
      </c>
      <c r="G389" s="265" t="s">
        <v>1804</v>
      </c>
      <c r="H389" s="266">
        <v>124.845</v>
      </c>
      <c r="I389" s="267"/>
      <c r="J389" s="268">
        <f>ROUND(I389*H389,2)</f>
        <v>0</v>
      </c>
      <c r="K389" s="264" t="s">
        <v>1412</v>
      </c>
      <c r="L389" s="269"/>
      <c r="M389" s="270" t="s">
        <v>1</v>
      </c>
      <c r="N389" s="271" t="s">
        <v>41</v>
      </c>
      <c r="O389" s="92"/>
      <c r="P389" s="209">
        <f>O389*H389</f>
        <v>0</v>
      </c>
      <c r="Q389" s="209">
        <v>0.0043</v>
      </c>
      <c r="R389" s="209">
        <f>Q389*H389</f>
        <v>0.53683349999999996</v>
      </c>
      <c r="S389" s="209">
        <v>0</v>
      </c>
      <c r="T389" s="210">
        <f>S389*H389</f>
        <v>0</v>
      </c>
      <c r="U389" s="39"/>
      <c r="V389" s="39"/>
      <c r="W389" s="39"/>
      <c r="X389" s="39"/>
      <c r="Y389" s="39"/>
      <c r="Z389" s="39"/>
      <c r="AA389" s="39"/>
      <c r="AB389" s="39"/>
      <c r="AC389" s="39"/>
      <c r="AD389" s="39"/>
      <c r="AE389" s="39"/>
      <c r="AR389" s="211" t="s">
        <v>253</v>
      </c>
      <c r="AT389" s="211" t="s">
        <v>224</v>
      </c>
      <c r="AU389" s="211" t="s">
        <v>85</v>
      </c>
      <c r="AY389" s="18" t="s">
        <v>195</v>
      </c>
      <c r="BE389" s="212">
        <f>IF(N389="základní",J389,0)</f>
        <v>0</v>
      </c>
      <c r="BF389" s="212">
        <f>IF(N389="snížená",J389,0)</f>
        <v>0</v>
      </c>
      <c r="BG389" s="212">
        <f>IF(N389="zákl. přenesená",J389,0)</f>
        <v>0</v>
      </c>
      <c r="BH389" s="212">
        <f>IF(N389="sníž. přenesená",J389,0)</f>
        <v>0</v>
      </c>
      <c r="BI389" s="212">
        <f>IF(N389="nulová",J389,0)</f>
        <v>0</v>
      </c>
      <c r="BJ389" s="18" t="s">
        <v>83</v>
      </c>
      <c r="BK389" s="212">
        <f>ROUND(I389*H389,2)</f>
        <v>0</v>
      </c>
      <c r="BL389" s="18" t="s">
        <v>234</v>
      </c>
      <c r="BM389" s="211" t="s">
        <v>5440</v>
      </c>
    </row>
    <row r="390" s="11" customFormat="1">
      <c r="A390" s="11"/>
      <c r="B390" s="228"/>
      <c r="C390" s="229"/>
      <c r="D390" s="213" t="s">
        <v>199</v>
      </c>
      <c r="E390" s="230" t="s">
        <v>1</v>
      </c>
      <c r="F390" s="231" t="s">
        <v>5431</v>
      </c>
      <c r="G390" s="229"/>
      <c r="H390" s="232">
        <v>124.845</v>
      </c>
      <c r="I390" s="233"/>
      <c r="J390" s="229"/>
      <c r="K390" s="229"/>
      <c r="L390" s="234"/>
      <c r="M390" s="235"/>
      <c r="N390" s="236"/>
      <c r="O390" s="236"/>
      <c r="P390" s="236"/>
      <c r="Q390" s="236"/>
      <c r="R390" s="236"/>
      <c r="S390" s="236"/>
      <c r="T390" s="237"/>
      <c r="U390" s="11"/>
      <c r="V390" s="11"/>
      <c r="W390" s="11"/>
      <c r="X390" s="11"/>
      <c r="Y390" s="11"/>
      <c r="Z390" s="11"/>
      <c r="AA390" s="11"/>
      <c r="AB390" s="11"/>
      <c r="AC390" s="11"/>
      <c r="AD390" s="11"/>
      <c r="AE390" s="11"/>
      <c r="AT390" s="238" t="s">
        <v>199</v>
      </c>
      <c r="AU390" s="238" t="s">
        <v>85</v>
      </c>
      <c r="AV390" s="11" t="s">
        <v>85</v>
      </c>
      <c r="AW390" s="11" t="s">
        <v>32</v>
      </c>
      <c r="AX390" s="11" t="s">
        <v>83</v>
      </c>
      <c r="AY390" s="238" t="s">
        <v>195</v>
      </c>
    </row>
    <row r="391" s="2" customFormat="1" ht="24.15" customHeight="1">
      <c r="A391" s="39"/>
      <c r="B391" s="40"/>
      <c r="C391" s="200" t="s">
        <v>419</v>
      </c>
      <c r="D391" s="200" t="s">
        <v>191</v>
      </c>
      <c r="E391" s="201" t="s">
        <v>5441</v>
      </c>
      <c r="F391" s="202" t="s">
        <v>5442</v>
      </c>
      <c r="G391" s="203" t="s">
        <v>1804</v>
      </c>
      <c r="H391" s="204">
        <v>3</v>
      </c>
      <c r="I391" s="205"/>
      <c r="J391" s="206">
        <f>ROUND(I391*H391,2)</f>
        <v>0</v>
      </c>
      <c r="K391" s="202" t="s">
        <v>1412</v>
      </c>
      <c r="L391" s="45"/>
      <c r="M391" s="207" t="s">
        <v>1</v>
      </c>
      <c r="N391" s="208" t="s">
        <v>41</v>
      </c>
      <c r="O391" s="92"/>
      <c r="P391" s="209">
        <f>O391*H391</f>
        <v>0</v>
      </c>
      <c r="Q391" s="209">
        <v>0.00038000000000000002</v>
      </c>
      <c r="R391" s="209">
        <f>Q391*H391</f>
        <v>0.00114</v>
      </c>
      <c r="S391" s="209">
        <v>0</v>
      </c>
      <c r="T391" s="210">
        <f>S391*H391</f>
        <v>0</v>
      </c>
      <c r="U391" s="39"/>
      <c r="V391" s="39"/>
      <c r="W391" s="39"/>
      <c r="X391" s="39"/>
      <c r="Y391" s="39"/>
      <c r="Z391" s="39"/>
      <c r="AA391" s="39"/>
      <c r="AB391" s="39"/>
      <c r="AC391" s="39"/>
      <c r="AD391" s="39"/>
      <c r="AE391" s="39"/>
      <c r="AR391" s="211" t="s">
        <v>234</v>
      </c>
      <c r="AT391" s="211" t="s">
        <v>191</v>
      </c>
      <c r="AU391" s="211" t="s">
        <v>85</v>
      </c>
      <c r="AY391" s="18" t="s">
        <v>195</v>
      </c>
      <c r="BE391" s="212">
        <f>IF(N391="základní",J391,0)</f>
        <v>0</v>
      </c>
      <c r="BF391" s="212">
        <f>IF(N391="snížená",J391,0)</f>
        <v>0</v>
      </c>
      <c r="BG391" s="212">
        <f>IF(N391="zákl. přenesená",J391,0)</f>
        <v>0</v>
      </c>
      <c r="BH391" s="212">
        <f>IF(N391="sníž. přenesená",J391,0)</f>
        <v>0</v>
      </c>
      <c r="BI391" s="212">
        <f>IF(N391="nulová",J391,0)</f>
        <v>0</v>
      </c>
      <c r="BJ391" s="18" t="s">
        <v>83</v>
      </c>
      <c r="BK391" s="212">
        <f>ROUND(I391*H391,2)</f>
        <v>0</v>
      </c>
      <c r="BL391" s="18" t="s">
        <v>234</v>
      </c>
      <c r="BM391" s="211" t="s">
        <v>5443</v>
      </c>
    </row>
    <row r="392" s="2" customFormat="1" ht="24.15" customHeight="1">
      <c r="A392" s="39"/>
      <c r="B392" s="40"/>
      <c r="C392" s="262" t="s">
        <v>422</v>
      </c>
      <c r="D392" s="262" t="s">
        <v>224</v>
      </c>
      <c r="E392" s="263" t="s">
        <v>5444</v>
      </c>
      <c r="F392" s="264" t="s">
        <v>5445</v>
      </c>
      <c r="G392" s="265" t="s">
        <v>1804</v>
      </c>
      <c r="H392" s="266">
        <v>3.0299999999999998</v>
      </c>
      <c r="I392" s="267"/>
      <c r="J392" s="268">
        <f>ROUND(I392*H392,2)</f>
        <v>0</v>
      </c>
      <c r="K392" s="264" t="s">
        <v>1412</v>
      </c>
      <c r="L392" s="269"/>
      <c r="M392" s="270" t="s">
        <v>1</v>
      </c>
      <c r="N392" s="271" t="s">
        <v>41</v>
      </c>
      <c r="O392" s="92"/>
      <c r="P392" s="209">
        <f>O392*H392</f>
        <v>0</v>
      </c>
      <c r="Q392" s="209">
        <v>0.0036600000000000001</v>
      </c>
      <c r="R392" s="209">
        <f>Q392*H392</f>
        <v>0.011089799999999999</v>
      </c>
      <c r="S392" s="209">
        <v>0</v>
      </c>
      <c r="T392" s="210">
        <f>S392*H392</f>
        <v>0</v>
      </c>
      <c r="U392" s="39"/>
      <c r="V392" s="39"/>
      <c r="W392" s="39"/>
      <c r="X392" s="39"/>
      <c r="Y392" s="39"/>
      <c r="Z392" s="39"/>
      <c r="AA392" s="39"/>
      <c r="AB392" s="39"/>
      <c r="AC392" s="39"/>
      <c r="AD392" s="39"/>
      <c r="AE392" s="39"/>
      <c r="AR392" s="211" t="s">
        <v>253</v>
      </c>
      <c r="AT392" s="211" t="s">
        <v>224</v>
      </c>
      <c r="AU392" s="211" t="s">
        <v>85</v>
      </c>
      <c r="AY392" s="18" t="s">
        <v>195</v>
      </c>
      <c r="BE392" s="212">
        <f>IF(N392="základní",J392,0)</f>
        <v>0</v>
      </c>
      <c r="BF392" s="212">
        <f>IF(N392="snížená",J392,0)</f>
        <v>0</v>
      </c>
      <c r="BG392" s="212">
        <f>IF(N392="zákl. přenesená",J392,0)</f>
        <v>0</v>
      </c>
      <c r="BH392" s="212">
        <f>IF(N392="sníž. přenesená",J392,0)</f>
        <v>0</v>
      </c>
      <c r="BI392" s="212">
        <f>IF(N392="nulová",J392,0)</f>
        <v>0</v>
      </c>
      <c r="BJ392" s="18" t="s">
        <v>83</v>
      </c>
      <c r="BK392" s="212">
        <f>ROUND(I392*H392,2)</f>
        <v>0</v>
      </c>
      <c r="BL392" s="18" t="s">
        <v>234</v>
      </c>
      <c r="BM392" s="211" t="s">
        <v>5446</v>
      </c>
    </row>
    <row r="393" s="11" customFormat="1">
      <c r="A393" s="11"/>
      <c r="B393" s="228"/>
      <c r="C393" s="229"/>
      <c r="D393" s="213" t="s">
        <v>199</v>
      </c>
      <c r="E393" s="230" t="s">
        <v>1</v>
      </c>
      <c r="F393" s="231" t="s">
        <v>5447</v>
      </c>
      <c r="G393" s="229"/>
      <c r="H393" s="232">
        <v>3.0299999999999998</v>
      </c>
      <c r="I393" s="233"/>
      <c r="J393" s="229"/>
      <c r="K393" s="229"/>
      <c r="L393" s="234"/>
      <c r="M393" s="235"/>
      <c r="N393" s="236"/>
      <c r="O393" s="236"/>
      <c r="P393" s="236"/>
      <c r="Q393" s="236"/>
      <c r="R393" s="236"/>
      <c r="S393" s="236"/>
      <c r="T393" s="237"/>
      <c r="U393" s="11"/>
      <c r="V393" s="11"/>
      <c r="W393" s="11"/>
      <c r="X393" s="11"/>
      <c r="Y393" s="11"/>
      <c r="Z393" s="11"/>
      <c r="AA393" s="11"/>
      <c r="AB393" s="11"/>
      <c r="AC393" s="11"/>
      <c r="AD393" s="11"/>
      <c r="AE393" s="11"/>
      <c r="AT393" s="238" t="s">
        <v>199</v>
      </c>
      <c r="AU393" s="238" t="s">
        <v>85</v>
      </c>
      <c r="AV393" s="11" t="s">
        <v>85</v>
      </c>
      <c r="AW393" s="11" t="s">
        <v>32</v>
      </c>
      <c r="AX393" s="11" t="s">
        <v>83</v>
      </c>
      <c r="AY393" s="238" t="s">
        <v>195</v>
      </c>
    </row>
    <row r="394" s="2" customFormat="1" ht="21.75" customHeight="1">
      <c r="A394" s="39"/>
      <c r="B394" s="40"/>
      <c r="C394" s="262" t="s">
        <v>426</v>
      </c>
      <c r="D394" s="262" t="s">
        <v>224</v>
      </c>
      <c r="E394" s="263" t="s">
        <v>5448</v>
      </c>
      <c r="F394" s="264" t="s">
        <v>5449</v>
      </c>
      <c r="G394" s="265" t="s">
        <v>1804</v>
      </c>
      <c r="H394" s="266">
        <v>3.0299999999999998</v>
      </c>
      <c r="I394" s="267"/>
      <c r="J394" s="268">
        <f>ROUND(I394*H394,2)</f>
        <v>0</v>
      </c>
      <c r="K394" s="264" t="s">
        <v>1412</v>
      </c>
      <c r="L394" s="269"/>
      <c r="M394" s="270" t="s">
        <v>1</v>
      </c>
      <c r="N394" s="271" t="s">
        <v>41</v>
      </c>
      <c r="O394" s="92"/>
      <c r="P394" s="209">
        <f>O394*H394</f>
        <v>0</v>
      </c>
      <c r="Q394" s="209">
        <v>0.0035000000000000001</v>
      </c>
      <c r="R394" s="209">
        <f>Q394*H394</f>
        <v>0.010605</v>
      </c>
      <c r="S394" s="209">
        <v>0</v>
      </c>
      <c r="T394" s="210">
        <f>S394*H394</f>
        <v>0</v>
      </c>
      <c r="U394" s="39"/>
      <c r="V394" s="39"/>
      <c r="W394" s="39"/>
      <c r="X394" s="39"/>
      <c r="Y394" s="39"/>
      <c r="Z394" s="39"/>
      <c r="AA394" s="39"/>
      <c r="AB394" s="39"/>
      <c r="AC394" s="39"/>
      <c r="AD394" s="39"/>
      <c r="AE394" s="39"/>
      <c r="AR394" s="211" t="s">
        <v>1003</v>
      </c>
      <c r="AT394" s="211" t="s">
        <v>224</v>
      </c>
      <c r="AU394" s="211" t="s">
        <v>85</v>
      </c>
      <c r="AY394" s="18" t="s">
        <v>195</v>
      </c>
      <c r="BE394" s="212">
        <f>IF(N394="základní",J394,0)</f>
        <v>0</v>
      </c>
      <c r="BF394" s="212">
        <f>IF(N394="snížená",J394,0)</f>
        <v>0</v>
      </c>
      <c r="BG394" s="212">
        <f>IF(N394="zákl. přenesená",J394,0)</f>
        <v>0</v>
      </c>
      <c r="BH394" s="212">
        <f>IF(N394="sníž. přenesená",J394,0)</f>
        <v>0</v>
      </c>
      <c r="BI394" s="212">
        <f>IF(N394="nulová",J394,0)</f>
        <v>0</v>
      </c>
      <c r="BJ394" s="18" t="s">
        <v>83</v>
      </c>
      <c r="BK394" s="212">
        <f>ROUND(I394*H394,2)</f>
        <v>0</v>
      </c>
      <c r="BL394" s="18" t="s">
        <v>1003</v>
      </c>
      <c r="BM394" s="211" t="s">
        <v>5450</v>
      </c>
    </row>
    <row r="395" s="11" customFormat="1">
      <c r="A395" s="11"/>
      <c r="B395" s="228"/>
      <c r="C395" s="229"/>
      <c r="D395" s="213" t="s">
        <v>199</v>
      </c>
      <c r="E395" s="230" t="s">
        <v>1</v>
      </c>
      <c r="F395" s="231" t="s">
        <v>5447</v>
      </c>
      <c r="G395" s="229"/>
      <c r="H395" s="232">
        <v>3.0299999999999998</v>
      </c>
      <c r="I395" s="233"/>
      <c r="J395" s="229"/>
      <c r="K395" s="229"/>
      <c r="L395" s="234"/>
      <c r="M395" s="235"/>
      <c r="N395" s="236"/>
      <c r="O395" s="236"/>
      <c r="P395" s="236"/>
      <c r="Q395" s="236"/>
      <c r="R395" s="236"/>
      <c r="S395" s="236"/>
      <c r="T395" s="237"/>
      <c r="U395" s="11"/>
      <c r="V395" s="11"/>
      <c r="W395" s="11"/>
      <c r="X395" s="11"/>
      <c r="Y395" s="11"/>
      <c r="Z395" s="11"/>
      <c r="AA395" s="11"/>
      <c r="AB395" s="11"/>
      <c r="AC395" s="11"/>
      <c r="AD395" s="11"/>
      <c r="AE395" s="11"/>
      <c r="AT395" s="238" t="s">
        <v>199</v>
      </c>
      <c r="AU395" s="238" t="s">
        <v>85</v>
      </c>
      <c r="AV395" s="11" t="s">
        <v>85</v>
      </c>
      <c r="AW395" s="11" t="s">
        <v>32</v>
      </c>
      <c r="AX395" s="11" t="s">
        <v>83</v>
      </c>
      <c r="AY395" s="238" t="s">
        <v>195</v>
      </c>
    </row>
    <row r="396" s="2" customFormat="1" ht="24.15" customHeight="1">
      <c r="A396" s="39"/>
      <c r="B396" s="40"/>
      <c r="C396" s="200" t="s">
        <v>429</v>
      </c>
      <c r="D396" s="200" t="s">
        <v>191</v>
      </c>
      <c r="E396" s="201" t="s">
        <v>5451</v>
      </c>
      <c r="F396" s="202" t="s">
        <v>5452</v>
      </c>
      <c r="G396" s="203" t="s">
        <v>1804</v>
      </c>
      <c r="H396" s="204">
        <v>3</v>
      </c>
      <c r="I396" s="205"/>
      <c r="J396" s="206">
        <f>ROUND(I396*H396,2)</f>
        <v>0</v>
      </c>
      <c r="K396" s="202" t="s">
        <v>1412</v>
      </c>
      <c r="L396" s="45"/>
      <c r="M396" s="207" t="s">
        <v>1</v>
      </c>
      <c r="N396" s="208" t="s">
        <v>41</v>
      </c>
      <c r="O396" s="92"/>
      <c r="P396" s="209">
        <f>O396*H396</f>
        <v>0</v>
      </c>
      <c r="Q396" s="209">
        <v>0</v>
      </c>
      <c r="R396" s="209">
        <f>Q396*H396</f>
        <v>0</v>
      </c>
      <c r="S396" s="209">
        <v>0</v>
      </c>
      <c r="T396" s="210">
        <f>S396*H396</f>
        <v>0</v>
      </c>
      <c r="U396" s="39"/>
      <c r="V396" s="39"/>
      <c r="W396" s="39"/>
      <c r="X396" s="39"/>
      <c r="Y396" s="39"/>
      <c r="Z396" s="39"/>
      <c r="AA396" s="39"/>
      <c r="AB396" s="39"/>
      <c r="AC396" s="39"/>
      <c r="AD396" s="39"/>
      <c r="AE396" s="39"/>
      <c r="AR396" s="211" t="s">
        <v>234</v>
      </c>
      <c r="AT396" s="211" t="s">
        <v>191</v>
      </c>
      <c r="AU396" s="211" t="s">
        <v>85</v>
      </c>
      <c r="AY396" s="18" t="s">
        <v>195</v>
      </c>
      <c r="BE396" s="212">
        <f>IF(N396="základní",J396,0)</f>
        <v>0</v>
      </c>
      <c r="BF396" s="212">
        <f>IF(N396="snížená",J396,0)</f>
        <v>0</v>
      </c>
      <c r="BG396" s="212">
        <f>IF(N396="zákl. přenesená",J396,0)</f>
        <v>0</v>
      </c>
      <c r="BH396" s="212">
        <f>IF(N396="sníž. přenesená",J396,0)</f>
        <v>0</v>
      </c>
      <c r="BI396" s="212">
        <f>IF(N396="nulová",J396,0)</f>
        <v>0</v>
      </c>
      <c r="BJ396" s="18" t="s">
        <v>83</v>
      </c>
      <c r="BK396" s="212">
        <f>ROUND(I396*H396,2)</f>
        <v>0</v>
      </c>
      <c r="BL396" s="18" t="s">
        <v>234</v>
      </c>
      <c r="BM396" s="211" t="s">
        <v>5453</v>
      </c>
    </row>
    <row r="397" s="2" customFormat="1" ht="24.15" customHeight="1">
      <c r="A397" s="39"/>
      <c r="B397" s="40"/>
      <c r="C397" s="262" t="s">
        <v>432</v>
      </c>
      <c r="D397" s="262" t="s">
        <v>224</v>
      </c>
      <c r="E397" s="263" t="s">
        <v>5454</v>
      </c>
      <c r="F397" s="264" t="s">
        <v>5455</v>
      </c>
      <c r="G397" s="265" t="s">
        <v>1804</v>
      </c>
      <c r="H397" s="266">
        <v>3.0299999999999998</v>
      </c>
      <c r="I397" s="267"/>
      <c r="J397" s="268">
        <f>ROUND(I397*H397,2)</f>
        <v>0</v>
      </c>
      <c r="K397" s="264" t="s">
        <v>1</v>
      </c>
      <c r="L397" s="269"/>
      <c r="M397" s="270" t="s">
        <v>1</v>
      </c>
      <c r="N397" s="271" t="s">
        <v>41</v>
      </c>
      <c r="O397" s="92"/>
      <c r="P397" s="209">
        <f>O397*H397</f>
        <v>0</v>
      </c>
      <c r="Q397" s="209">
        <v>0.0023999999999999998</v>
      </c>
      <c r="R397" s="209">
        <f>Q397*H397</f>
        <v>0.007271999999999999</v>
      </c>
      <c r="S397" s="209">
        <v>0</v>
      </c>
      <c r="T397" s="210">
        <f>S397*H397</f>
        <v>0</v>
      </c>
      <c r="U397" s="39"/>
      <c r="V397" s="39"/>
      <c r="W397" s="39"/>
      <c r="X397" s="39"/>
      <c r="Y397" s="39"/>
      <c r="Z397" s="39"/>
      <c r="AA397" s="39"/>
      <c r="AB397" s="39"/>
      <c r="AC397" s="39"/>
      <c r="AD397" s="39"/>
      <c r="AE397" s="39"/>
      <c r="AR397" s="211" t="s">
        <v>253</v>
      </c>
      <c r="AT397" s="211" t="s">
        <v>224</v>
      </c>
      <c r="AU397" s="211" t="s">
        <v>85</v>
      </c>
      <c r="AY397" s="18" t="s">
        <v>195</v>
      </c>
      <c r="BE397" s="212">
        <f>IF(N397="základní",J397,0)</f>
        <v>0</v>
      </c>
      <c r="BF397" s="212">
        <f>IF(N397="snížená",J397,0)</f>
        <v>0</v>
      </c>
      <c r="BG397" s="212">
        <f>IF(N397="zákl. přenesená",J397,0)</f>
        <v>0</v>
      </c>
      <c r="BH397" s="212">
        <f>IF(N397="sníž. přenesená",J397,0)</f>
        <v>0</v>
      </c>
      <c r="BI397" s="212">
        <f>IF(N397="nulová",J397,0)</f>
        <v>0</v>
      </c>
      <c r="BJ397" s="18" t="s">
        <v>83</v>
      </c>
      <c r="BK397" s="212">
        <f>ROUND(I397*H397,2)</f>
        <v>0</v>
      </c>
      <c r="BL397" s="18" t="s">
        <v>234</v>
      </c>
      <c r="BM397" s="211" t="s">
        <v>5456</v>
      </c>
    </row>
    <row r="398" s="11" customFormat="1">
      <c r="A398" s="11"/>
      <c r="B398" s="228"/>
      <c r="C398" s="229"/>
      <c r="D398" s="213" t="s">
        <v>199</v>
      </c>
      <c r="E398" s="230" t="s">
        <v>1</v>
      </c>
      <c r="F398" s="231" t="s">
        <v>5447</v>
      </c>
      <c r="G398" s="229"/>
      <c r="H398" s="232">
        <v>3.0299999999999998</v>
      </c>
      <c r="I398" s="233"/>
      <c r="J398" s="229"/>
      <c r="K398" s="229"/>
      <c r="L398" s="234"/>
      <c r="M398" s="235"/>
      <c r="N398" s="236"/>
      <c r="O398" s="236"/>
      <c r="P398" s="236"/>
      <c r="Q398" s="236"/>
      <c r="R398" s="236"/>
      <c r="S398" s="236"/>
      <c r="T398" s="237"/>
      <c r="U398" s="11"/>
      <c r="V398" s="11"/>
      <c r="W398" s="11"/>
      <c r="X398" s="11"/>
      <c r="Y398" s="11"/>
      <c r="Z398" s="11"/>
      <c r="AA398" s="11"/>
      <c r="AB398" s="11"/>
      <c r="AC398" s="11"/>
      <c r="AD398" s="11"/>
      <c r="AE398" s="11"/>
      <c r="AT398" s="238" t="s">
        <v>199</v>
      </c>
      <c r="AU398" s="238" t="s">
        <v>85</v>
      </c>
      <c r="AV398" s="11" t="s">
        <v>85</v>
      </c>
      <c r="AW398" s="11" t="s">
        <v>32</v>
      </c>
      <c r="AX398" s="11" t="s">
        <v>83</v>
      </c>
      <c r="AY398" s="238" t="s">
        <v>195</v>
      </c>
    </row>
    <row r="399" s="2" customFormat="1" ht="16.5" customHeight="1">
      <c r="A399" s="39"/>
      <c r="B399" s="40"/>
      <c r="C399" s="200" t="s">
        <v>435</v>
      </c>
      <c r="D399" s="200" t="s">
        <v>191</v>
      </c>
      <c r="E399" s="201" t="s">
        <v>4398</v>
      </c>
      <c r="F399" s="202" t="s">
        <v>4399</v>
      </c>
      <c r="G399" s="203" t="s">
        <v>513</v>
      </c>
      <c r="H399" s="204">
        <v>8</v>
      </c>
      <c r="I399" s="205"/>
      <c r="J399" s="206">
        <f>ROUND(I399*H399,2)</f>
        <v>0</v>
      </c>
      <c r="K399" s="202" t="s">
        <v>1412</v>
      </c>
      <c r="L399" s="45"/>
      <c r="M399" s="207" t="s">
        <v>1</v>
      </c>
      <c r="N399" s="208" t="s">
        <v>41</v>
      </c>
      <c r="O399" s="92"/>
      <c r="P399" s="209">
        <f>O399*H399</f>
        <v>0</v>
      </c>
      <c r="Q399" s="209">
        <v>0</v>
      </c>
      <c r="R399" s="209">
        <f>Q399*H399</f>
        <v>0</v>
      </c>
      <c r="S399" s="209">
        <v>0</v>
      </c>
      <c r="T399" s="210">
        <f>S399*H399</f>
        <v>0</v>
      </c>
      <c r="U399" s="39"/>
      <c r="V399" s="39"/>
      <c r="W399" s="39"/>
      <c r="X399" s="39"/>
      <c r="Y399" s="39"/>
      <c r="Z399" s="39"/>
      <c r="AA399" s="39"/>
      <c r="AB399" s="39"/>
      <c r="AC399" s="39"/>
      <c r="AD399" s="39"/>
      <c r="AE399" s="39"/>
      <c r="AR399" s="211" t="s">
        <v>234</v>
      </c>
      <c r="AT399" s="211" t="s">
        <v>191</v>
      </c>
      <c r="AU399" s="211" t="s">
        <v>85</v>
      </c>
      <c r="AY399" s="18" t="s">
        <v>195</v>
      </c>
      <c r="BE399" s="212">
        <f>IF(N399="základní",J399,0)</f>
        <v>0</v>
      </c>
      <c r="BF399" s="212">
        <f>IF(N399="snížená",J399,0)</f>
        <v>0</v>
      </c>
      <c r="BG399" s="212">
        <f>IF(N399="zákl. přenesená",J399,0)</f>
        <v>0</v>
      </c>
      <c r="BH399" s="212">
        <f>IF(N399="sníž. přenesená",J399,0)</f>
        <v>0</v>
      </c>
      <c r="BI399" s="212">
        <f>IF(N399="nulová",J399,0)</f>
        <v>0</v>
      </c>
      <c r="BJ399" s="18" t="s">
        <v>83</v>
      </c>
      <c r="BK399" s="212">
        <f>ROUND(I399*H399,2)</f>
        <v>0</v>
      </c>
      <c r="BL399" s="18" t="s">
        <v>234</v>
      </c>
      <c r="BM399" s="211" t="s">
        <v>5457</v>
      </c>
    </row>
    <row r="400" s="2" customFormat="1" ht="24.15" customHeight="1">
      <c r="A400" s="39"/>
      <c r="B400" s="40"/>
      <c r="C400" s="200" t="s">
        <v>438</v>
      </c>
      <c r="D400" s="200" t="s">
        <v>191</v>
      </c>
      <c r="E400" s="201" t="s">
        <v>1869</v>
      </c>
      <c r="F400" s="202" t="s">
        <v>1870</v>
      </c>
      <c r="G400" s="203" t="s">
        <v>513</v>
      </c>
      <c r="H400" s="204">
        <v>623</v>
      </c>
      <c r="I400" s="205"/>
      <c r="J400" s="206">
        <f>ROUND(I400*H400,2)</f>
        <v>0</v>
      </c>
      <c r="K400" s="202" t="s">
        <v>1412</v>
      </c>
      <c r="L400" s="45"/>
      <c r="M400" s="207" t="s">
        <v>1</v>
      </c>
      <c r="N400" s="208" t="s">
        <v>41</v>
      </c>
      <c r="O400" s="92"/>
      <c r="P400" s="209">
        <f>O400*H400</f>
        <v>0</v>
      </c>
      <c r="Q400" s="209">
        <v>0</v>
      </c>
      <c r="R400" s="209">
        <f>Q400*H400</f>
        <v>0</v>
      </c>
      <c r="S400" s="209">
        <v>0</v>
      </c>
      <c r="T400" s="210">
        <f>S400*H400</f>
        <v>0</v>
      </c>
      <c r="U400" s="39"/>
      <c r="V400" s="39"/>
      <c r="W400" s="39"/>
      <c r="X400" s="39"/>
      <c r="Y400" s="39"/>
      <c r="Z400" s="39"/>
      <c r="AA400" s="39"/>
      <c r="AB400" s="39"/>
      <c r="AC400" s="39"/>
      <c r="AD400" s="39"/>
      <c r="AE400" s="39"/>
      <c r="AR400" s="211" t="s">
        <v>234</v>
      </c>
      <c r="AT400" s="211" t="s">
        <v>191</v>
      </c>
      <c r="AU400" s="211" t="s">
        <v>85</v>
      </c>
      <c r="AY400" s="18" t="s">
        <v>195</v>
      </c>
      <c r="BE400" s="212">
        <f>IF(N400="základní",J400,0)</f>
        <v>0</v>
      </c>
      <c r="BF400" s="212">
        <f>IF(N400="snížená",J400,0)</f>
        <v>0</v>
      </c>
      <c r="BG400" s="212">
        <f>IF(N400="zákl. přenesená",J400,0)</f>
        <v>0</v>
      </c>
      <c r="BH400" s="212">
        <f>IF(N400="sníž. přenesená",J400,0)</f>
        <v>0</v>
      </c>
      <c r="BI400" s="212">
        <f>IF(N400="nulová",J400,0)</f>
        <v>0</v>
      </c>
      <c r="BJ400" s="18" t="s">
        <v>83</v>
      </c>
      <c r="BK400" s="212">
        <f>ROUND(I400*H400,2)</f>
        <v>0</v>
      </c>
      <c r="BL400" s="18" t="s">
        <v>234</v>
      </c>
      <c r="BM400" s="211" t="s">
        <v>5458</v>
      </c>
    </row>
    <row r="401" s="2" customFormat="1" ht="21.75" customHeight="1">
      <c r="A401" s="39"/>
      <c r="B401" s="40"/>
      <c r="C401" s="200" t="s">
        <v>441</v>
      </c>
      <c r="D401" s="200" t="s">
        <v>191</v>
      </c>
      <c r="E401" s="201" t="s">
        <v>5459</v>
      </c>
      <c r="F401" s="202" t="s">
        <v>5460</v>
      </c>
      <c r="G401" s="203" t="s">
        <v>1804</v>
      </c>
      <c r="H401" s="204">
        <v>126</v>
      </c>
      <c r="I401" s="205"/>
      <c r="J401" s="206">
        <f>ROUND(I401*H401,2)</f>
        <v>0</v>
      </c>
      <c r="K401" s="202" t="s">
        <v>1</v>
      </c>
      <c r="L401" s="45"/>
      <c r="M401" s="207" t="s">
        <v>1</v>
      </c>
      <c r="N401" s="208" t="s">
        <v>41</v>
      </c>
      <c r="O401" s="92"/>
      <c r="P401" s="209">
        <f>O401*H401</f>
        <v>0</v>
      </c>
      <c r="Q401" s="209">
        <v>0.01</v>
      </c>
      <c r="R401" s="209">
        <f>Q401*H401</f>
        <v>1.26</v>
      </c>
      <c r="S401" s="209">
        <v>0</v>
      </c>
      <c r="T401" s="210">
        <f>S401*H401</f>
        <v>0</v>
      </c>
      <c r="U401" s="39"/>
      <c r="V401" s="39"/>
      <c r="W401" s="39"/>
      <c r="X401" s="39"/>
      <c r="Y401" s="39"/>
      <c r="Z401" s="39"/>
      <c r="AA401" s="39"/>
      <c r="AB401" s="39"/>
      <c r="AC401" s="39"/>
      <c r="AD401" s="39"/>
      <c r="AE401" s="39"/>
      <c r="AR401" s="211" t="s">
        <v>234</v>
      </c>
      <c r="AT401" s="211" t="s">
        <v>191</v>
      </c>
      <c r="AU401" s="211" t="s">
        <v>85</v>
      </c>
      <c r="AY401" s="18" t="s">
        <v>195</v>
      </c>
      <c r="BE401" s="212">
        <f>IF(N401="základní",J401,0)</f>
        <v>0</v>
      </c>
      <c r="BF401" s="212">
        <f>IF(N401="snížená",J401,0)</f>
        <v>0</v>
      </c>
      <c r="BG401" s="212">
        <f>IF(N401="zákl. přenesená",J401,0)</f>
        <v>0</v>
      </c>
      <c r="BH401" s="212">
        <f>IF(N401="sníž. přenesená",J401,0)</f>
        <v>0</v>
      </c>
      <c r="BI401" s="212">
        <f>IF(N401="nulová",J401,0)</f>
        <v>0</v>
      </c>
      <c r="BJ401" s="18" t="s">
        <v>83</v>
      </c>
      <c r="BK401" s="212">
        <f>ROUND(I401*H401,2)</f>
        <v>0</v>
      </c>
      <c r="BL401" s="18" t="s">
        <v>234</v>
      </c>
      <c r="BM401" s="211" t="s">
        <v>5461</v>
      </c>
    </row>
    <row r="402" s="2" customFormat="1" ht="16.5" customHeight="1">
      <c r="A402" s="39"/>
      <c r="B402" s="40"/>
      <c r="C402" s="200" t="s">
        <v>444</v>
      </c>
      <c r="D402" s="200" t="s">
        <v>191</v>
      </c>
      <c r="E402" s="201" t="s">
        <v>5462</v>
      </c>
      <c r="F402" s="202" t="s">
        <v>5463</v>
      </c>
      <c r="G402" s="203" t="s">
        <v>1804</v>
      </c>
      <c r="H402" s="204">
        <v>3</v>
      </c>
      <c r="I402" s="205"/>
      <c r="J402" s="206">
        <f>ROUND(I402*H402,2)</f>
        <v>0</v>
      </c>
      <c r="K402" s="202" t="s">
        <v>1412</v>
      </c>
      <c r="L402" s="45"/>
      <c r="M402" s="207" t="s">
        <v>1</v>
      </c>
      <c r="N402" s="208" t="s">
        <v>41</v>
      </c>
      <c r="O402" s="92"/>
      <c r="P402" s="209">
        <f>O402*H402</f>
        <v>0</v>
      </c>
      <c r="Q402" s="209">
        <v>0.12303</v>
      </c>
      <c r="R402" s="209">
        <f>Q402*H402</f>
        <v>0.36909000000000003</v>
      </c>
      <c r="S402" s="209">
        <v>0</v>
      </c>
      <c r="T402" s="210">
        <f>S402*H402</f>
        <v>0</v>
      </c>
      <c r="U402" s="39"/>
      <c r="V402" s="39"/>
      <c r="W402" s="39"/>
      <c r="X402" s="39"/>
      <c r="Y402" s="39"/>
      <c r="Z402" s="39"/>
      <c r="AA402" s="39"/>
      <c r="AB402" s="39"/>
      <c r="AC402" s="39"/>
      <c r="AD402" s="39"/>
      <c r="AE402" s="39"/>
      <c r="AR402" s="211" t="s">
        <v>234</v>
      </c>
      <c r="AT402" s="211" t="s">
        <v>191</v>
      </c>
      <c r="AU402" s="211" t="s">
        <v>85</v>
      </c>
      <c r="AY402" s="18" t="s">
        <v>195</v>
      </c>
      <c r="BE402" s="212">
        <f>IF(N402="základní",J402,0)</f>
        <v>0</v>
      </c>
      <c r="BF402" s="212">
        <f>IF(N402="snížená",J402,0)</f>
        <v>0</v>
      </c>
      <c r="BG402" s="212">
        <f>IF(N402="zákl. přenesená",J402,0)</f>
        <v>0</v>
      </c>
      <c r="BH402" s="212">
        <f>IF(N402="sníž. přenesená",J402,0)</f>
        <v>0</v>
      </c>
      <c r="BI402" s="212">
        <f>IF(N402="nulová",J402,0)</f>
        <v>0</v>
      </c>
      <c r="BJ402" s="18" t="s">
        <v>83</v>
      </c>
      <c r="BK402" s="212">
        <f>ROUND(I402*H402,2)</f>
        <v>0</v>
      </c>
      <c r="BL402" s="18" t="s">
        <v>234</v>
      </c>
      <c r="BM402" s="211" t="s">
        <v>5464</v>
      </c>
    </row>
    <row r="403" s="2" customFormat="1" ht="24.15" customHeight="1">
      <c r="A403" s="39"/>
      <c r="B403" s="40"/>
      <c r="C403" s="262" t="s">
        <v>447</v>
      </c>
      <c r="D403" s="262" t="s">
        <v>224</v>
      </c>
      <c r="E403" s="263" t="s">
        <v>5465</v>
      </c>
      <c r="F403" s="264" t="s">
        <v>5466</v>
      </c>
      <c r="G403" s="265" t="s">
        <v>1804</v>
      </c>
      <c r="H403" s="266">
        <v>3</v>
      </c>
      <c r="I403" s="267"/>
      <c r="J403" s="268">
        <f>ROUND(I403*H403,2)</f>
        <v>0</v>
      </c>
      <c r="K403" s="264" t="s">
        <v>1412</v>
      </c>
      <c r="L403" s="269"/>
      <c r="M403" s="270" t="s">
        <v>1</v>
      </c>
      <c r="N403" s="271" t="s">
        <v>41</v>
      </c>
      <c r="O403" s="92"/>
      <c r="P403" s="209">
        <f>O403*H403</f>
        <v>0</v>
      </c>
      <c r="Q403" s="209">
        <v>0.013299999999999999</v>
      </c>
      <c r="R403" s="209">
        <f>Q403*H403</f>
        <v>0.039899999999999998</v>
      </c>
      <c r="S403" s="209">
        <v>0</v>
      </c>
      <c r="T403" s="210">
        <f>S403*H403</f>
        <v>0</v>
      </c>
      <c r="U403" s="39"/>
      <c r="V403" s="39"/>
      <c r="W403" s="39"/>
      <c r="X403" s="39"/>
      <c r="Y403" s="39"/>
      <c r="Z403" s="39"/>
      <c r="AA403" s="39"/>
      <c r="AB403" s="39"/>
      <c r="AC403" s="39"/>
      <c r="AD403" s="39"/>
      <c r="AE403" s="39"/>
      <c r="AR403" s="211" t="s">
        <v>253</v>
      </c>
      <c r="AT403" s="211" t="s">
        <v>224</v>
      </c>
      <c r="AU403" s="211" t="s">
        <v>85</v>
      </c>
      <c r="AY403" s="18" t="s">
        <v>195</v>
      </c>
      <c r="BE403" s="212">
        <f>IF(N403="základní",J403,0)</f>
        <v>0</v>
      </c>
      <c r="BF403" s="212">
        <f>IF(N403="snížená",J403,0)</f>
        <v>0</v>
      </c>
      <c r="BG403" s="212">
        <f>IF(N403="zákl. přenesená",J403,0)</f>
        <v>0</v>
      </c>
      <c r="BH403" s="212">
        <f>IF(N403="sníž. přenesená",J403,0)</f>
        <v>0</v>
      </c>
      <c r="BI403" s="212">
        <f>IF(N403="nulová",J403,0)</f>
        <v>0</v>
      </c>
      <c r="BJ403" s="18" t="s">
        <v>83</v>
      </c>
      <c r="BK403" s="212">
        <f>ROUND(I403*H403,2)</f>
        <v>0</v>
      </c>
      <c r="BL403" s="18" t="s">
        <v>234</v>
      </c>
      <c r="BM403" s="211" t="s">
        <v>5467</v>
      </c>
    </row>
    <row r="404" s="2" customFormat="1" ht="24.15" customHeight="1">
      <c r="A404" s="39"/>
      <c r="B404" s="40"/>
      <c r="C404" s="262" t="s">
        <v>450</v>
      </c>
      <c r="D404" s="262" t="s">
        <v>224</v>
      </c>
      <c r="E404" s="263" t="s">
        <v>5468</v>
      </c>
      <c r="F404" s="264" t="s">
        <v>5469</v>
      </c>
      <c r="G404" s="265" t="s">
        <v>1804</v>
      </c>
      <c r="H404" s="266">
        <v>3</v>
      </c>
      <c r="I404" s="267"/>
      <c r="J404" s="268">
        <f>ROUND(I404*H404,2)</f>
        <v>0</v>
      </c>
      <c r="K404" s="264" t="s">
        <v>1412</v>
      </c>
      <c r="L404" s="269"/>
      <c r="M404" s="270" t="s">
        <v>1</v>
      </c>
      <c r="N404" s="271" t="s">
        <v>41</v>
      </c>
      <c r="O404" s="92"/>
      <c r="P404" s="209">
        <f>O404*H404</f>
        <v>0</v>
      </c>
      <c r="Q404" s="209">
        <v>0.00089999999999999998</v>
      </c>
      <c r="R404" s="209">
        <f>Q404*H404</f>
        <v>0.0027000000000000001</v>
      </c>
      <c r="S404" s="209">
        <v>0</v>
      </c>
      <c r="T404" s="210">
        <f>S404*H404</f>
        <v>0</v>
      </c>
      <c r="U404" s="39"/>
      <c r="V404" s="39"/>
      <c r="W404" s="39"/>
      <c r="X404" s="39"/>
      <c r="Y404" s="39"/>
      <c r="Z404" s="39"/>
      <c r="AA404" s="39"/>
      <c r="AB404" s="39"/>
      <c r="AC404" s="39"/>
      <c r="AD404" s="39"/>
      <c r="AE404" s="39"/>
      <c r="AR404" s="211" t="s">
        <v>1003</v>
      </c>
      <c r="AT404" s="211" t="s">
        <v>224</v>
      </c>
      <c r="AU404" s="211" t="s">
        <v>85</v>
      </c>
      <c r="AY404" s="18" t="s">
        <v>195</v>
      </c>
      <c r="BE404" s="212">
        <f>IF(N404="základní",J404,0)</f>
        <v>0</v>
      </c>
      <c r="BF404" s="212">
        <f>IF(N404="snížená",J404,0)</f>
        <v>0</v>
      </c>
      <c r="BG404" s="212">
        <f>IF(N404="zákl. přenesená",J404,0)</f>
        <v>0</v>
      </c>
      <c r="BH404" s="212">
        <f>IF(N404="sníž. přenesená",J404,0)</f>
        <v>0</v>
      </c>
      <c r="BI404" s="212">
        <f>IF(N404="nulová",J404,0)</f>
        <v>0</v>
      </c>
      <c r="BJ404" s="18" t="s">
        <v>83</v>
      </c>
      <c r="BK404" s="212">
        <f>ROUND(I404*H404,2)</f>
        <v>0</v>
      </c>
      <c r="BL404" s="18" t="s">
        <v>1003</v>
      </c>
      <c r="BM404" s="211" t="s">
        <v>5470</v>
      </c>
    </row>
    <row r="405" s="2" customFormat="1" ht="16.5" customHeight="1">
      <c r="A405" s="39"/>
      <c r="B405" s="40"/>
      <c r="C405" s="200" t="s">
        <v>453</v>
      </c>
      <c r="D405" s="200" t="s">
        <v>191</v>
      </c>
      <c r="E405" s="201" t="s">
        <v>4444</v>
      </c>
      <c r="F405" s="202" t="s">
        <v>4445</v>
      </c>
      <c r="G405" s="203" t="s">
        <v>513</v>
      </c>
      <c r="H405" s="204">
        <v>8</v>
      </c>
      <c r="I405" s="205"/>
      <c r="J405" s="206">
        <f>ROUND(I405*H405,2)</f>
        <v>0</v>
      </c>
      <c r="K405" s="202" t="s">
        <v>1412</v>
      </c>
      <c r="L405" s="45"/>
      <c r="M405" s="207" t="s">
        <v>1</v>
      </c>
      <c r="N405" s="208" t="s">
        <v>41</v>
      </c>
      <c r="O405" s="92"/>
      <c r="P405" s="209">
        <f>O405*H405</f>
        <v>0</v>
      </c>
      <c r="Q405" s="209">
        <v>0.00019000000000000001</v>
      </c>
      <c r="R405" s="209">
        <f>Q405*H405</f>
        <v>0.0015200000000000001</v>
      </c>
      <c r="S405" s="209">
        <v>0</v>
      </c>
      <c r="T405" s="210">
        <f>S405*H405</f>
        <v>0</v>
      </c>
      <c r="U405" s="39"/>
      <c r="V405" s="39"/>
      <c r="W405" s="39"/>
      <c r="X405" s="39"/>
      <c r="Y405" s="39"/>
      <c r="Z405" s="39"/>
      <c r="AA405" s="39"/>
      <c r="AB405" s="39"/>
      <c r="AC405" s="39"/>
      <c r="AD405" s="39"/>
      <c r="AE405" s="39"/>
      <c r="AR405" s="211" t="s">
        <v>234</v>
      </c>
      <c r="AT405" s="211" t="s">
        <v>191</v>
      </c>
      <c r="AU405" s="211" t="s">
        <v>85</v>
      </c>
      <c r="AY405" s="18" t="s">
        <v>195</v>
      </c>
      <c r="BE405" s="212">
        <f>IF(N405="základní",J405,0)</f>
        <v>0</v>
      </c>
      <c r="BF405" s="212">
        <f>IF(N405="snížená",J405,0)</f>
        <v>0</v>
      </c>
      <c r="BG405" s="212">
        <f>IF(N405="zákl. přenesená",J405,0)</f>
        <v>0</v>
      </c>
      <c r="BH405" s="212">
        <f>IF(N405="sníž. přenesená",J405,0)</f>
        <v>0</v>
      </c>
      <c r="BI405" s="212">
        <f>IF(N405="nulová",J405,0)</f>
        <v>0</v>
      </c>
      <c r="BJ405" s="18" t="s">
        <v>83</v>
      </c>
      <c r="BK405" s="212">
        <f>ROUND(I405*H405,2)</f>
        <v>0</v>
      </c>
      <c r="BL405" s="18" t="s">
        <v>234</v>
      </c>
      <c r="BM405" s="211" t="s">
        <v>5471</v>
      </c>
    </row>
    <row r="406" s="2" customFormat="1" ht="21.75" customHeight="1">
      <c r="A406" s="39"/>
      <c r="B406" s="40"/>
      <c r="C406" s="200" t="s">
        <v>456</v>
      </c>
      <c r="D406" s="200" t="s">
        <v>191</v>
      </c>
      <c r="E406" s="201" t="s">
        <v>4450</v>
      </c>
      <c r="F406" s="202" t="s">
        <v>4451</v>
      </c>
      <c r="G406" s="203" t="s">
        <v>513</v>
      </c>
      <c r="H406" s="204">
        <v>631</v>
      </c>
      <c r="I406" s="205"/>
      <c r="J406" s="206">
        <f>ROUND(I406*H406,2)</f>
        <v>0</v>
      </c>
      <c r="K406" s="202" t="s">
        <v>1412</v>
      </c>
      <c r="L406" s="45"/>
      <c r="M406" s="207" t="s">
        <v>1</v>
      </c>
      <c r="N406" s="208" t="s">
        <v>41</v>
      </c>
      <c r="O406" s="92"/>
      <c r="P406" s="209">
        <f>O406*H406</f>
        <v>0</v>
      </c>
      <c r="Q406" s="209">
        <v>6.0000000000000002E-05</v>
      </c>
      <c r="R406" s="209">
        <f>Q406*H406</f>
        <v>0.037859999999999998</v>
      </c>
      <c r="S406" s="209">
        <v>0</v>
      </c>
      <c r="T406" s="210">
        <f>S406*H406</f>
        <v>0</v>
      </c>
      <c r="U406" s="39"/>
      <c r="V406" s="39"/>
      <c r="W406" s="39"/>
      <c r="X406" s="39"/>
      <c r="Y406" s="39"/>
      <c r="Z406" s="39"/>
      <c r="AA406" s="39"/>
      <c r="AB406" s="39"/>
      <c r="AC406" s="39"/>
      <c r="AD406" s="39"/>
      <c r="AE406" s="39"/>
      <c r="AR406" s="211" t="s">
        <v>234</v>
      </c>
      <c r="AT406" s="211" t="s">
        <v>191</v>
      </c>
      <c r="AU406" s="211" t="s">
        <v>85</v>
      </c>
      <c r="AY406" s="18" t="s">
        <v>195</v>
      </c>
      <c r="BE406" s="212">
        <f>IF(N406="základní",J406,0)</f>
        <v>0</v>
      </c>
      <c r="BF406" s="212">
        <f>IF(N406="snížená",J406,0)</f>
        <v>0</v>
      </c>
      <c r="BG406" s="212">
        <f>IF(N406="zákl. přenesená",J406,0)</f>
        <v>0</v>
      </c>
      <c r="BH406" s="212">
        <f>IF(N406="sníž. přenesená",J406,0)</f>
        <v>0</v>
      </c>
      <c r="BI406" s="212">
        <f>IF(N406="nulová",J406,0)</f>
        <v>0</v>
      </c>
      <c r="BJ406" s="18" t="s">
        <v>83</v>
      </c>
      <c r="BK406" s="212">
        <f>ROUND(I406*H406,2)</f>
        <v>0</v>
      </c>
      <c r="BL406" s="18" t="s">
        <v>234</v>
      </c>
      <c r="BM406" s="211" t="s">
        <v>5472</v>
      </c>
    </row>
    <row r="407" s="11" customFormat="1">
      <c r="A407" s="11"/>
      <c r="B407" s="228"/>
      <c r="C407" s="229"/>
      <c r="D407" s="213" t="s">
        <v>199</v>
      </c>
      <c r="E407" s="230" t="s">
        <v>1</v>
      </c>
      <c r="F407" s="231" t="s">
        <v>5410</v>
      </c>
      <c r="G407" s="229"/>
      <c r="H407" s="232">
        <v>8</v>
      </c>
      <c r="I407" s="233"/>
      <c r="J407" s="229"/>
      <c r="K407" s="229"/>
      <c r="L407" s="234"/>
      <c r="M407" s="235"/>
      <c r="N407" s="236"/>
      <c r="O407" s="236"/>
      <c r="P407" s="236"/>
      <c r="Q407" s="236"/>
      <c r="R407" s="236"/>
      <c r="S407" s="236"/>
      <c r="T407" s="237"/>
      <c r="U407" s="11"/>
      <c r="V407" s="11"/>
      <c r="W407" s="11"/>
      <c r="X407" s="11"/>
      <c r="Y407" s="11"/>
      <c r="Z407" s="11"/>
      <c r="AA407" s="11"/>
      <c r="AB407" s="11"/>
      <c r="AC407" s="11"/>
      <c r="AD407" s="11"/>
      <c r="AE407" s="11"/>
      <c r="AT407" s="238" t="s">
        <v>199</v>
      </c>
      <c r="AU407" s="238" t="s">
        <v>85</v>
      </c>
      <c r="AV407" s="11" t="s">
        <v>85</v>
      </c>
      <c r="AW407" s="11" t="s">
        <v>32</v>
      </c>
      <c r="AX407" s="11" t="s">
        <v>76</v>
      </c>
      <c r="AY407" s="238" t="s">
        <v>195</v>
      </c>
    </row>
    <row r="408" s="11" customFormat="1">
      <c r="A408" s="11"/>
      <c r="B408" s="228"/>
      <c r="C408" s="229"/>
      <c r="D408" s="213" t="s">
        <v>199</v>
      </c>
      <c r="E408" s="230" t="s">
        <v>1</v>
      </c>
      <c r="F408" s="231" t="s">
        <v>5418</v>
      </c>
      <c r="G408" s="229"/>
      <c r="H408" s="232">
        <v>623</v>
      </c>
      <c r="I408" s="233"/>
      <c r="J408" s="229"/>
      <c r="K408" s="229"/>
      <c r="L408" s="234"/>
      <c r="M408" s="235"/>
      <c r="N408" s="236"/>
      <c r="O408" s="236"/>
      <c r="P408" s="236"/>
      <c r="Q408" s="236"/>
      <c r="R408" s="236"/>
      <c r="S408" s="236"/>
      <c r="T408" s="237"/>
      <c r="U408" s="11"/>
      <c r="V408" s="11"/>
      <c r="W408" s="11"/>
      <c r="X408" s="11"/>
      <c r="Y408" s="11"/>
      <c r="Z408" s="11"/>
      <c r="AA408" s="11"/>
      <c r="AB408" s="11"/>
      <c r="AC408" s="11"/>
      <c r="AD408" s="11"/>
      <c r="AE408" s="11"/>
      <c r="AT408" s="238" t="s">
        <v>199</v>
      </c>
      <c r="AU408" s="238" t="s">
        <v>85</v>
      </c>
      <c r="AV408" s="11" t="s">
        <v>85</v>
      </c>
      <c r="AW408" s="11" t="s">
        <v>32</v>
      </c>
      <c r="AX408" s="11" t="s">
        <v>76</v>
      </c>
      <c r="AY408" s="238" t="s">
        <v>195</v>
      </c>
    </row>
    <row r="409" s="15" customFormat="1">
      <c r="A409" s="15"/>
      <c r="B409" s="287"/>
      <c r="C409" s="288"/>
      <c r="D409" s="213" t="s">
        <v>199</v>
      </c>
      <c r="E409" s="289" t="s">
        <v>1</v>
      </c>
      <c r="F409" s="290" t="s">
        <v>1422</v>
      </c>
      <c r="G409" s="288"/>
      <c r="H409" s="291">
        <v>631</v>
      </c>
      <c r="I409" s="292"/>
      <c r="J409" s="288"/>
      <c r="K409" s="288"/>
      <c r="L409" s="293"/>
      <c r="M409" s="294"/>
      <c r="N409" s="295"/>
      <c r="O409" s="295"/>
      <c r="P409" s="295"/>
      <c r="Q409" s="295"/>
      <c r="R409" s="295"/>
      <c r="S409" s="295"/>
      <c r="T409" s="296"/>
      <c r="U409" s="15"/>
      <c r="V409" s="15"/>
      <c r="W409" s="15"/>
      <c r="X409" s="15"/>
      <c r="Y409" s="15"/>
      <c r="Z409" s="15"/>
      <c r="AA409" s="15"/>
      <c r="AB409" s="15"/>
      <c r="AC409" s="15"/>
      <c r="AD409" s="15"/>
      <c r="AE409" s="15"/>
      <c r="AT409" s="297" t="s">
        <v>199</v>
      </c>
      <c r="AU409" s="297" t="s">
        <v>85</v>
      </c>
      <c r="AV409" s="15" t="s">
        <v>234</v>
      </c>
      <c r="AW409" s="15" t="s">
        <v>32</v>
      </c>
      <c r="AX409" s="15" t="s">
        <v>83</v>
      </c>
      <c r="AY409" s="297" t="s">
        <v>195</v>
      </c>
    </row>
    <row r="410" s="2" customFormat="1" ht="24.15" customHeight="1">
      <c r="A410" s="39"/>
      <c r="B410" s="40"/>
      <c r="C410" s="200" t="s">
        <v>460</v>
      </c>
      <c r="D410" s="200" t="s">
        <v>191</v>
      </c>
      <c r="E410" s="201" t="s">
        <v>5473</v>
      </c>
      <c r="F410" s="202" t="s">
        <v>5474</v>
      </c>
      <c r="G410" s="203" t="s">
        <v>1804</v>
      </c>
      <c r="H410" s="204">
        <v>126</v>
      </c>
      <c r="I410" s="205"/>
      <c r="J410" s="206">
        <f>ROUND(I410*H410,2)</f>
        <v>0</v>
      </c>
      <c r="K410" s="202" t="s">
        <v>1</v>
      </c>
      <c r="L410" s="45"/>
      <c r="M410" s="207" t="s">
        <v>1</v>
      </c>
      <c r="N410" s="208" t="s">
        <v>41</v>
      </c>
      <c r="O410" s="92"/>
      <c r="P410" s="209">
        <f>O410*H410</f>
        <v>0</v>
      </c>
      <c r="Q410" s="209">
        <v>0</v>
      </c>
      <c r="R410" s="209">
        <f>Q410*H410</f>
        <v>0</v>
      </c>
      <c r="S410" s="209">
        <v>0</v>
      </c>
      <c r="T410" s="210">
        <f>S410*H410</f>
        <v>0</v>
      </c>
      <c r="U410" s="39"/>
      <c r="V410" s="39"/>
      <c r="W410" s="39"/>
      <c r="X410" s="39"/>
      <c r="Y410" s="39"/>
      <c r="Z410" s="39"/>
      <c r="AA410" s="39"/>
      <c r="AB410" s="39"/>
      <c r="AC410" s="39"/>
      <c r="AD410" s="39"/>
      <c r="AE410" s="39"/>
      <c r="AR410" s="211" t="s">
        <v>234</v>
      </c>
      <c r="AT410" s="211" t="s">
        <v>191</v>
      </c>
      <c r="AU410" s="211" t="s">
        <v>85</v>
      </c>
      <c r="AY410" s="18" t="s">
        <v>195</v>
      </c>
      <c r="BE410" s="212">
        <f>IF(N410="základní",J410,0)</f>
        <v>0</v>
      </c>
      <c r="BF410" s="212">
        <f>IF(N410="snížená",J410,0)</f>
        <v>0</v>
      </c>
      <c r="BG410" s="212">
        <f>IF(N410="zákl. přenesená",J410,0)</f>
        <v>0</v>
      </c>
      <c r="BH410" s="212">
        <f>IF(N410="sníž. přenesená",J410,0)</f>
        <v>0</v>
      </c>
      <c r="BI410" s="212">
        <f>IF(N410="nulová",J410,0)</f>
        <v>0</v>
      </c>
      <c r="BJ410" s="18" t="s">
        <v>83</v>
      </c>
      <c r="BK410" s="212">
        <f>ROUND(I410*H410,2)</f>
        <v>0</v>
      </c>
      <c r="BL410" s="18" t="s">
        <v>234</v>
      </c>
      <c r="BM410" s="211" t="s">
        <v>5475</v>
      </c>
    </row>
    <row r="411" s="2" customFormat="1">
      <c r="A411" s="39"/>
      <c r="B411" s="40"/>
      <c r="C411" s="41"/>
      <c r="D411" s="213" t="s">
        <v>197</v>
      </c>
      <c r="E411" s="41"/>
      <c r="F411" s="214" t="s">
        <v>5476</v>
      </c>
      <c r="G411" s="41"/>
      <c r="H411" s="41"/>
      <c r="I411" s="215"/>
      <c r="J411" s="41"/>
      <c r="K411" s="41"/>
      <c r="L411" s="45"/>
      <c r="M411" s="216"/>
      <c r="N411" s="217"/>
      <c r="O411" s="92"/>
      <c r="P411" s="92"/>
      <c r="Q411" s="92"/>
      <c r="R411" s="92"/>
      <c r="S411" s="92"/>
      <c r="T411" s="93"/>
      <c r="U411" s="39"/>
      <c r="V411" s="39"/>
      <c r="W411" s="39"/>
      <c r="X411" s="39"/>
      <c r="Y411" s="39"/>
      <c r="Z411" s="39"/>
      <c r="AA411" s="39"/>
      <c r="AB411" s="39"/>
      <c r="AC411" s="39"/>
      <c r="AD411" s="39"/>
      <c r="AE411" s="39"/>
      <c r="AT411" s="18" t="s">
        <v>197</v>
      </c>
      <c r="AU411" s="18" t="s">
        <v>85</v>
      </c>
    </row>
    <row r="412" s="11" customFormat="1">
      <c r="A412" s="11"/>
      <c r="B412" s="228"/>
      <c r="C412" s="229"/>
      <c r="D412" s="213" t="s">
        <v>199</v>
      </c>
      <c r="E412" s="230" t="s">
        <v>1</v>
      </c>
      <c r="F412" s="231" t="s">
        <v>5477</v>
      </c>
      <c r="G412" s="229"/>
      <c r="H412" s="232">
        <v>126</v>
      </c>
      <c r="I412" s="233"/>
      <c r="J412" s="229"/>
      <c r="K412" s="229"/>
      <c r="L412" s="234"/>
      <c r="M412" s="235"/>
      <c r="N412" s="236"/>
      <c r="O412" s="236"/>
      <c r="P412" s="236"/>
      <c r="Q412" s="236"/>
      <c r="R412" s="236"/>
      <c r="S412" s="236"/>
      <c r="T412" s="237"/>
      <c r="U412" s="11"/>
      <c r="V412" s="11"/>
      <c r="W412" s="11"/>
      <c r="X412" s="11"/>
      <c r="Y412" s="11"/>
      <c r="Z412" s="11"/>
      <c r="AA412" s="11"/>
      <c r="AB412" s="11"/>
      <c r="AC412" s="11"/>
      <c r="AD412" s="11"/>
      <c r="AE412" s="11"/>
      <c r="AT412" s="238" t="s">
        <v>199</v>
      </c>
      <c r="AU412" s="238" t="s">
        <v>85</v>
      </c>
      <c r="AV412" s="11" t="s">
        <v>85</v>
      </c>
      <c r="AW412" s="11" t="s">
        <v>32</v>
      </c>
      <c r="AX412" s="11" t="s">
        <v>83</v>
      </c>
      <c r="AY412" s="238" t="s">
        <v>195</v>
      </c>
    </row>
    <row r="413" s="13" customFormat="1" ht="22.8" customHeight="1">
      <c r="A413" s="13"/>
      <c r="B413" s="248"/>
      <c r="C413" s="249"/>
      <c r="D413" s="250" t="s">
        <v>75</v>
      </c>
      <c r="E413" s="285" t="s">
        <v>563</v>
      </c>
      <c r="F413" s="285" t="s">
        <v>1949</v>
      </c>
      <c r="G413" s="249"/>
      <c r="H413" s="249"/>
      <c r="I413" s="252"/>
      <c r="J413" s="286">
        <f>BK413</f>
        <v>0</v>
      </c>
      <c r="K413" s="249"/>
      <c r="L413" s="254"/>
      <c r="M413" s="255"/>
      <c r="N413" s="256"/>
      <c r="O413" s="256"/>
      <c r="P413" s="257">
        <f>SUM(P414:P426)</f>
        <v>0</v>
      </c>
      <c r="Q413" s="256"/>
      <c r="R413" s="257">
        <f>SUM(R414:R426)</f>
        <v>0.085816000000000003</v>
      </c>
      <c r="S413" s="256"/>
      <c r="T413" s="258">
        <f>SUM(T414:T426)</f>
        <v>0</v>
      </c>
      <c r="U413" s="13"/>
      <c r="V413" s="13"/>
      <c r="W413" s="13"/>
      <c r="X413" s="13"/>
      <c r="Y413" s="13"/>
      <c r="Z413" s="13"/>
      <c r="AA413" s="13"/>
      <c r="AB413" s="13"/>
      <c r="AC413" s="13"/>
      <c r="AD413" s="13"/>
      <c r="AE413" s="13"/>
      <c r="AR413" s="259" t="s">
        <v>83</v>
      </c>
      <c r="AT413" s="260" t="s">
        <v>75</v>
      </c>
      <c r="AU413" s="260" t="s">
        <v>83</v>
      </c>
      <c r="AY413" s="259" t="s">
        <v>195</v>
      </c>
      <c r="BK413" s="261">
        <f>SUM(BK414:BK426)</f>
        <v>0</v>
      </c>
    </row>
    <row r="414" s="2" customFormat="1" ht="24.15" customHeight="1">
      <c r="A414" s="39"/>
      <c r="B414" s="40"/>
      <c r="C414" s="200" t="s">
        <v>221</v>
      </c>
      <c r="D414" s="200" t="s">
        <v>191</v>
      </c>
      <c r="E414" s="201" t="s">
        <v>1950</v>
      </c>
      <c r="F414" s="202" t="s">
        <v>1951</v>
      </c>
      <c r="G414" s="203" t="s">
        <v>513</v>
      </c>
      <c r="H414" s="204">
        <v>504.80000000000001</v>
      </c>
      <c r="I414" s="205"/>
      <c r="J414" s="206">
        <f>ROUND(I414*H414,2)</f>
        <v>0</v>
      </c>
      <c r="K414" s="202" t="s">
        <v>1412</v>
      </c>
      <c r="L414" s="45"/>
      <c r="M414" s="207" t="s">
        <v>1</v>
      </c>
      <c r="N414" s="208" t="s">
        <v>41</v>
      </c>
      <c r="O414" s="92"/>
      <c r="P414" s="209">
        <f>O414*H414</f>
        <v>0</v>
      </c>
      <c r="Q414" s="209">
        <v>0.00017000000000000001</v>
      </c>
      <c r="R414" s="209">
        <f>Q414*H414</f>
        <v>0.085816000000000003</v>
      </c>
      <c r="S414" s="209">
        <v>0</v>
      </c>
      <c r="T414" s="210">
        <f>S414*H414</f>
        <v>0</v>
      </c>
      <c r="U414" s="39"/>
      <c r="V414" s="39"/>
      <c r="W414" s="39"/>
      <c r="X414" s="39"/>
      <c r="Y414" s="39"/>
      <c r="Z414" s="39"/>
      <c r="AA414" s="39"/>
      <c r="AB414" s="39"/>
      <c r="AC414" s="39"/>
      <c r="AD414" s="39"/>
      <c r="AE414" s="39"/>
      <c r="AR414" s="211" t="s">
        <v>234</v>
      </c>
      <c r="AT414" s="211" t="s">
        <v>191</v>
      </c>
      <c r="AU414" s="211" t="s">
        <v>85</v>
      </c>
      <c r="AY414" s="18" t="s">
        <v>195</v>
      </c>
      <c r="BE414" s="212">
        <f>IF(N414="základní",J414,0)</f>
        <v>0</v>
      </c>
      <c r="BF414" s="212">
        <f>IF(N414="snížená",J414,0)</f>
        <v>0</v>
      </c>
      <c r="BG414" s="212">
        <f>IF(N414="zákl. přenesená",J414,0)</f>
        <v>0</v>
      </c>
      <c r="BH414" s="212">
        <f>IF(N414="sníž. přenesená",J414,0)</f>
        <v>0</v>
      </c>
      <c r="BI414" s="212">
        <f>IF(N414="nulová",J414,0)</f>
        <v>0</v>
      </c>
      <c r="BJ414" s="18" t="s">
        <v>83</v>
      </c>
      <c r="BK414" s="212">
        <f>ROUND(I414*H414,2)</f>
        <v>0</v>
      </c>
      <c r="BL414" s="18" t="s">
        <v>234</v>
      </c>
      <c r="BM414" s="211" t="s">
        <v>5478</v>
      </c>
    </row>
    <row r="415" s="10" customFormat="1">
      <c r="A415" s="10"/>
      <c r="B415" s="218"/>
      <c r="C415" s="219"/>
      <c r="D415" s="213" t="s">
        <v>199</v>
      </c>
      <c r="E415" s="220" t="s">
        <v>1</v>
      </c>
      <c r="F415" s="221" t="s">
        <v>5249</v>
      </c>
      <c r="G415" s="219"/>
      <c r="H415" s="220" t="s">
        <v>1</v>
      </c>
      <c r="I415" s="222"/>
      <c r="J415" s="219"/>
      <c r="K415" s="219"/>
      <c r="L415" s="223"/>
      <c r="M415" s="224"/>
      <c r="N415" s="225"/>
      <c r="O415" s="225"/>
      <c r="P415" s="225"/>
      <c r="Q415" s="225"/>
      <c r="R415" s="225"/>
      <c r="S415" s="225"/>
      <c r="T415" s="226"/>
      <c r="U415" s="10"/>
      <c r="V415" s="10"/>
      <c r="W415" s="10"/>
      <c r="X415" s="10"/>
      <c r="Y415" s="10"/>
      <c r="Z415" s="10"/>
      <c r="AA415" s="10"/>
      <c r="AB415" s="10"/>
      <c r="AC415" s="10"/>
      <c r="AD415" s="10"/>
      <c r="AE415" s="10"/>
      <c r="AT415" s="227" t="s">
        <v>199</v>
      </c>
      <c r="AU415" s="227" t="s">
        <v>85</v>
      </c>
      <c r="AV415" s="10" t="s">
        <v>83</v>
      </c>
      <c r="AW415" s="10" t="s">
        <v>32</v>
      </c>
      <c r="AX415" s="10" t="s">
        <v>76</v>
      </c>
      <c r="AY415" s="227" t="s">
        <v>195</v>
      </c>
    </row>
    <row r="416" s="11" customFormat="1">
      <c r="A416" s="11"/>
      <c r="B416" s="228"/>
      <c r="C416" s="229"/>
      <c r="D416" s="213" t="s">
        <v>199</v>
      </c>
      <c r="E416" s="230" t="s">
        <v>1</v>
      </c>
      <c r="F416" s="231" t="s">
        <v>5479</v>
      </c>
      <c r="G416" s="229"/>
      <c r="H416" s="232">
        <v>6.4000000000000004</v>
      </c>
      <c r="I416" s="233"/>
      <c r="J416" s="229"/>
      <c r="K416" s="229"/>
      <c r="L416" s="234"/>
      <c r="M416" s="235"/>
      <c r="N416" s="236"/>
      <c r="O416" s="236"/>
      <c r="P416" s="236"/>
      <c r="Q416" s="236"/>
      <c r="R416" s="236"/>
      <c r="S416" s="236"/>
      <c r="T416" s="237"/>
      <c r="U416" s="11"/>
      <c r="V416" s="11"/>
      <c r="W416" s="11"/>
      <c r="X416" s="11"/>
      <c r="Y416" s="11"/>
      <c r="Z416" s="11"/>
      <c r="AA416" s="11"/>
      <c r="AB416" s="11"/>
      <c r="AC416" s="11"/>
      <c r="AD416" s="11"/>
      <c r="AE416" s="11"/>
      <c r="AT416" s="238" t="s">
        <v>199</v>
      </c>
      <c r="AU416" s="238" t="s">
        <v>85</v>
      </c>
      <c r="AV416" s="11" t="s">
        <v>85</v>
      </c>
      <c r="AW416" s="11" t="s">
        <v>32</v>
      </c>
      <c r="AX416" s="11" t="s">
        <v>76</v>
      </c>
      <c r="AY416" s="238" t="s">
        <v>195</v>
      </c>
    </row>
    <row r="417" s="11" customFormat="1">
      <c r="A417" s="11"/>
      <c r="B417" s="228"/>
      <c r="C417" s="229"/>
      <c r="D417" s="213" t="s">
        <v>199</v>
      </c>
      <c r="E417" s="230" t="s">
        <v>1</v>
      </c>
      <c r="F417" s="231" t="s">
        <v>5480</v>
      </c>
      <c r="G417" s="229"/>
      <c r="H417" s="232">
        <v>498.39999999999998</v>
      </c>
      <c r="I417" s="233"/>
      <c r="J417" s="229"/>
      <c r="K417" s="229"/>
      <c r="L417" s="234"/>
      <c r="M417" s="235"/>
      <c r="N417" s="236"/>
      <c r="O417" s="236"/>
      <c r="P417" s="236"/>
      <c r="Q417" s="236"/>
      <c r="R417" s="236"/>
      <c r="S417" s="236"/>
      <c r="T417" s="237"/>
      <c r="U417" s="11"/>
      <c r="V417" s="11"/>
      <c r="W417" s="11"/>
      <c r="X417" s="11"/>
      <c r="Y417" s="11"/>
      <c r="Z417" s="11"/>
      <c r="AA417" s="11"/>
      <c r="AB417" s="11"/>
      <c r="AC417" s="11"/>
      <c r="AD417" s="11"/>
      <c r="AE417" s="11"/>
      <c r="AT417" s="238" t="s">
        <v>199</v>
      </c>
      <c r="AU417" s="238" t="s">
        <v>85</v>
      </c>
      <c r="AV417" s="11" t="s">
        <v>85</v>
      </c>
      <c r="AW417" s="11" t="s">
        <v>32</v>
      </c>
      <c r="AX417" s="11" t="s">
        <v>76</v>
      </c>
      <c r="AY417" s="238" t="s">
        <v>195</v>
      </c>
    </row>
    <row r="418" s="15" customFormat="1">
      <c r="A418" s="15"/>
      <c r="B418" s="287"/>
      <c r="C418" s="288"/>
      <c r="D418" s="213" t="s">
        <v>199</v>
      </c>
      <c r="E418" s="289" t="s">
        <v>1</v>
      </c>
      <c r="F418" s="290" t="s">
        <v>1422</v>
      </c>
      <c r="G418" s="288"/>
      <c r="H418" s="291">
        <v>504.80000000000001</v>
      </c>
      <c r="I418" s="292"/>
      <c r="J418" s="288"/>
      <c r="K418" s="288"/>
      <c r="L418" s="293"/>
      <c r="M418" s="294"/>
      <c r="N418" s="295"/>
      <c r="O418" s="295"/>
      <c r="P418" s="295"/>
      <c r="Q418" s="295"/>
      <c r="R418" s="295"/>
      <c r="S418" s="295"/>
      <c r="T418" s="296"/>
      <c r="U418" s="15"/>
      <c r="V418" s="15"/>
      <c r="W418" s="15"/>
      <c r="X418" s="15"/>
      <c r="Y418" s="15"/>
      <c r="Z418" s="15"/>
      <c r="AA418" s="15"/>
      <c r="AB418" s="15"/>
      <c r="AC418" s="15"/>
      <c r="AD418" s="15"/>
      <c r="AE418" s="15"/>
      <c r="AT418" s="297" t="s">
        <v>199</v>
      </c>
      <c r="AU418" s="297" t="s">
        <v>85</v>
      </c>
      <c r="AV418" s="15" t="s">
        <v>234</v>
      </c>
      <c r="AW418" s="15" t="s">
        <v>32</v>
      </c>
      <c r="AX418" s="15" t="s">
        <v>83</v>
      </c>
      <c r="AY418" s="297" t="s">
        <v>195</v>
      </c>
    </row>
    <row r="419" s="2" customFormat="1" ht="24.15" customHeight="1">
      <c r="A419" s="39"/>
      <c r="B419" s="40"/>
      <c r="C419" s="200" t="s">
        <v>465</v>
      </c>
      <c r="D419" s="200" t="s">
        <v>191</v>
      </c>
      <c r="E419" s="201" t="s">
        <v>1962</v>
      </c>
      <c r="F419" s="202" t="s">
        <v>1963</v>
      </c>
      <c r="G419" s="203" t="s">
        <v>513</v>
      </c>
      <c r="H419" s="204">
        <v>1009.6</v>
      </c>
      <c r="I419" s="205"/>
      <c r="J419" s="206">
        <f>ROUND(I419*H419,2)</f>
        <v>0</v>
      </c>
      <c r="K419" s="202" t="s">
        <v>1412</v>
      </c>
      <c r="L419" s="45"/>
      <c r="M419" s="207" t="s">
        <v>1</v>
      </c>
      <c r="N419" s="208" t="s">
        <v>41</v>
      </c>
      <c r="O419" s="92"/>
      <c r="P419" s="209">
        <f>O419*H419</f>
        <v>0</v>
      </c>
      <c r="Q419" s="209">
        <v>0</v>
      </c>
      <c r="R419" s="209">
        <f>Q419*H419</f>
        <v>0</v>
      </c>
      <c r="S419" s="209">
        <v>0</v>
      </c>
      <c r="T419" s="210">
        <f>S419*H419</f>
        <v>0</v>
      </c>
      <c r="U419" s="39"/>
      <c r="V419" s="39"/>
      <c r="W419" s="39"/>
      <c r="X419" s="39"/>
      <c r="Y419" s="39"/>
      <c r="Z419" s="39"/>
      <c r="AA419" s="39"/>
      <c r="AB419" s="39"/>
      <c r="AC419" s="39"/>
      <c r="AD419" s="39"/>
      <c r="AE419" s="39"/>
      <c r="AR419" s="211" t="s">
        <v>234</v>
      </c>
      <c r="AT419" s="211" t="s">
        <v>191</v>
      </c>
      <c r="AU419" s="211" t="s">
        <v>85</v>
      </c>
      <c r="AY419" s="18" t="s">
        <v>195</v>
      </c>
      <c r="BE419" s="212">
        <f>IF(N419="základní",J419,0)</f>
        <v>0</v>
      </c>
      <c r="BF419" s="212">
        <f>IF(N419="snížená",J419,0)</f>
        <v>0</v>
      </c>
      <c r="BG419" s="212">
        <f>IF(N419="zákl. přenesená",J419,0)</f>
        <v>0</v>
      </c>
      <c r="BH419" s="212">
        <f>IF(N419="sníž. přenesená",J419,0)</f>
        <v>0</v>
      </c>
      <c r="BI419" s="212">
        <f>IF(N419="nulová",J419,0)</f>
        <v>0</v>
      </c>
      <c r="BJ419" s="18" t="s">
        <v>83</v>
      </c>
      <c r="BK419" s="212">
        <f>ROUND(I419*H419,2)</f>
        <v>0</v>
      </c>
      <c r="BL419" s="18" t="s">
        <v>234</v>
      </c>
      <c r="BM419" s="211" t="s">
        <v>5481</v>
      </c>
    </row>
    <row r="420" s="10" customFormat="1">
      <c r="A420" s="10"/>
      <c r="B420" s="218"/>
      <c r="C420" s="219"/>
      <c r="D420" s="213" t="s">
        <v>199</v>
      </c>
      <c r="E420" s="220" t="s">
        <v>1</v>
      </c>
      <c r="F420" s="221" t="s">
        <v>5248</v>
      </c>
      <c r="G420" s="219"/>
      <c r="H420" s="220" t="s">
        <v>1</v>
      </c>
      <c r="I420" s="222"/>
      <c r="J420" s="219"/>
      <c r="K420" s="219"/>
      <c r="L420" s="223"/>
      <c r="M420" s="224"/>
      <c r="N420" s="225"/>
      <c r="O420" s="225"/>
      <c r="P420" s="225"/>
      <c r="Q420" s="225"/>
      <c r="R420" s="225"/>
      <c r="S420" s="225"/>
      <c r="T420" s="226"/>
      <c r="U420" s="10"/>
      <c r="V420" s="10"/>
      <c r="W420" s="10"/>
      <c r="X420" s="10"/>
      <c r="Y420" s="10"/>
      <c r="Z420" s="10"/>
      <c r="AA420" s="10"/>
      <c r="AB420" s="10"/>
      <c r="AC420" s="10"/>
      <c r="AD420" s="10"/>
      <c r="AE420" s="10"/>
      <c r="AT420" s="227" t="s">
        <v>199</v>
      </c>
      <c r="AU420" s="227" t="s">
        <v>85</v>
      </c>
      <c r="AV420" s="10" t="s">
        <v>83</v>
      </c>
      <c r="AW420" s="10" t="s">
        <v>32</v>
      </c>
      <c r="AX420" s="10" t="s">
        <v>76</v>
      </c>
      <c r="AY420" s="227" t="s">
        <v>195</v>
      </c>
    </row>
    <row r="421" s="11" customFormat="1">
      <c r="A421" s="11"/>
      <c r="B421" s="228"/>
      <c r="C421" s="229"/>
      <c r="D421" s="213" t="s">
        <v>199</v>
      </c>
      <c r="E421" s="230" t="s">
        <v>1</v>
      </c>
      <c r="F421" s="231" t="s">
        <v>5479</v>
      </c>
      <c r="G421" s="229"/>
      <c r="H421" s="232">
        <v>6.4000000000000004</v>
      </c>
      <c r="I421" s="233"/>
      <c r="J421" s="229"/>
      <c r="K421" s="229"/>
      <c r="L421" s="234"/>
      <c r="M421" s="235"/>
      <c r="N421" s="236"/>
      <c r="O421" s="236"/>
      <c r="P421" s="236"/>
      <c r="Q421" s="236"/>
      <c r="R421" s="236"/>
      <c r="S421" s="236"/>
      <c r="T421" s="237"/>
      <c r="U421" s="11"/>
      <c r="V421" s="11"/>
      <c r="W421" s="11"/>
      <c r="X421" s="11"/>
      <c r="Y421" s="11"/>
      <c r="Z421" s="11"/>
      <c r="AA421" s="11"/>
      <c r="AB421" s="11"/>
      <c r="AC421" s="11"/>
      <c r="AD421" s="11"/>
      <c r="AE421" s="11"/>
      <c r="AT421" s="238" t="s">
        <v>199</v>
      </c>
      <c r="AU421" s="238" t="s">
        <v>85</v>
      </c>
      <c r="AV421" s="11" t="s">
        <v>85</v>
      </c>
      <c r="AW421" s="11" t="s">
        <v>32</v>
      </c>
      <c r="AX421" s="11" t="s">
        <v>76</v>
      </c>
      <c r="AY421" s="238" t="s">
        <v>195</v>
      </c>
    </row>
    <row r="422" s="11" customFormat="1">
      <c r="A422" s="11"/>
      <c r="B422" s="228"/>
      <c r="C422" s="229"/>
      <c r="D422" s="213" t="s">
        <v>199</v>
      </c>
      <c r="E422" s="230" t="s">
        <v>1</v>
      </c>
      <c r="F422" s="231" t="s">
        <v>5480</v>
      </c>
      <c r="G422" s="229"/>
      <c r="H422" s="232">
        <v>498.39999999999998</v>
      </c>
      <c r="I422" s="233"/>
      <c r="J422" s="229"/>
      <c r="K422" s="229"/>
      <c r="L422" s="234"/>
      <c r="M422" s="235"/>
      <c r="N422" s="236"/>
      <c r="O422" s="236"/>
      <c r="P422" s="236"/>
      <c r="Q422" s="236"/>
      <c r="R422" s="236"/>
      <c r="S422" s="236"/>
      <c r="T422" s="237"/>
      <c r="U422" s="11"/>
      <c r="V422" s="11"/>
      <c r="W422" s="11"/>
      <c r="X422" s="11"/>
      <c r="Y422" s="11"/>
      <c r="Z422" s="11"/>
      <c r="AA422" s="11"/>
      <c r="AB422" s="11"/>
      <c r="AC422" s="11"/>
      <c r="AD422" s="11"/>
      <c r="AE422" s="11"/>
      <c r="AT422" s="238" t="s">
        <v>199</v>
      </c>
      <c r="AU422" s="238" t="s">
        <v>85</v>
      </c>
      <c r="AV422" s="11" t="s">
        <v>85</v>
      </c>
      <c r="AW422" s="11" t="s">
        <v>32</v>
      </c>
      <c r="AX422" s="11" t="s">
        <v>76</v>
      </c>
      <c r="AY422" s="238" t="s">
        <v>195</v>
      </c>
    </row>
    <row r="423" s="10" customFormat="1">
      <c r="A423" s="10"/>
      <c r="B423" s="218"/>
      <c r="C423" s="219"/>
      <c r="D423" s="213" t="s">
        <v>199</v>
      </c>
      <c r="E423" s="220" t="s">
        <v>1</v>
      </c>
      <c r="F423" s="221" t="s">
        <v>5249</v>
      </c>
      <c r="G423" s="219"/>
      <c r="H423" s="220" t="s">
        <v>1</v>
      </c>
      <c r="I423" s="222"/>
      <c r="J423" s="219"/>
      <c r="K423" s="219"/>
      <c r="L423" s="223"/>
      <c r="M423" s="224"/>
      <c r="N423" s="225"/>
      <c r="O423" s="225"/>
      <c r="P423" s="225"/>
      <c r="Q423" s="225"/>
      <c r="R423" s="225"/>
      <c r="S423" s="225"/>
      <c r="T423" s="226"/>
      <c r="U423" s="10"/>
      <c r="V423" s="10"/>
      <c r="W423" s="10"/>
      <c r="X423" s="10"/>
      <c r="Y423" s="10"/>
      <c r="Z423" s="10"/>
      <c r="AA423" s="10"/>
      <c r="AB423" s="10"/>
      <c r="AC423" s="10"/>
      <c r="AD423" s="10"/>
      <c r="AE423" s="10"/>
      <c r="AT423" s="227" t="s">
        <v>199</v>
      </c>
      <c r="AU423" s="227" t="s">
        <v>85</v>
      </c>
      <c r="AV423" s="10" t="s">
        <v>83</v>
      </c>
      <c r="AW423" s="10" t="s">
        <v>32</v>
      </c>
      <c r="AX423" s="10" t="s">
        <v>76</v>
      </c>
      <c r="AY423" s="227" t="s">
        <v>195</v>
      </c>
    </row>
    <row r="424" s="11" customFormat="1">
      <c r="A424" s="11"/>
      <c r="B424" s="228"/>
      <c r="C424" s="229"/>
      <c r="D424" s="213" t="s">
        <v>199</v>
      </c>
      <c r="E424" s="230" t="s">
        <v>1</v>
      </c>
      <c r="F424" s="231" t="s">
        <v>5479</v>
      </c>
      <c r="G424" s="229"/>
      <c r="H424" s="232">
        <v>6.4000000000000004</v>
      </c>
      <c r="I424" s="233"/>
      <c r="J424" s="229"/>
      <c r="K424" s="229"/>
      <c r="L424" s="234"/>
      <c r="M424" s="235"/>
      <c r="N424" s="236"/>
      <c r="O424" s="236"/>
      <c r="P424" s="236"/>
      <c r="Q424" s="236"/>
      <c r="R424" s="236"/>
      <c r="S424" s="236"/>
      <c r="T424" s="237"/>
      <c r="U424" s="11"/>
      <c r="V424" s="11"/>
      <c r="W424" s="11"/>
      <c r="X424" s="11"/>
      <c r="Y424" s="11"/>
      <c r="Z424" s="11"/>
      <c r="AA424" s="11"/>
      <c r="AB424" s="11"/>
      <c r="AC424" s="11"/>
      <c r="AD424" s="11"/>
      <c r="AE424" s="11"/>
      <c r="AT424" s="238" t="s">
        <v>199</v>
      </c>
      <c r="AU424" s="238" t="s">
        <v>85</v>
      </c>
      <c r="AV424" s="11" t="s">
        <v>85</v>
      </c>
      <c r="AW424" s="11" t="s">
        <v>32</v>
      </c>
      <c r="AX424" s="11" t="s">
        <v>76</v>
      </c>
      <c r="AY424" s="238" t="s">
        <v>195</v>
      </c>
    </row>
    <row r="425" s="11" customFormat="1">
      <c r="A425" s="11"/>
      <c r="B425" s="228"/>
      <c r="C425" s="229"/>
      <c r="D425" s="213" t="s">
        <v>199</v>
      </c>
      <c r="E425" s="230" t="s">
        <v>1</v>
      </c>
      <c r="F425" s="231" t="s">
        <v>5480</v>
      </c>
      <c r="G425" s="229"/>
      <c r="H425" s="232">
        <v>498.39999999999998</v>
      </c>
      <c r="I425" s="233"/>
      <c r="J425" s="229"/>
      <c r="K425" s="229"/>
      <c r="L425" s="234"/>
      <c r="M425" s="235"/>
      <c r="N425" s="236"/>
      <c r="O425" s="236"/>
      <c r="P425" s="236"/>
      <c r="Q425" s="236"/>
      <c r="R425" s="236"/>
      <c r="S425" s="236"/>
      <c r="T425" s="237"/>
      <c r="U425" s="11"/>
      <c r="V425" s="11"/>
      <c r="W425" s="11"/>
      <c r="X425" s="11"/>
      <c r="Y425" s="11"/>
      <c r="Z425" s="11"/>
      <c r="AA425" s="11"/>
      <c r="AB425" s="11"/>
      <c r="AC425" s="11"/>
      <c r="AD425" s="11"/>
      <c r="AE425" s="11"/>
      <c r="AT425" s="238" t="s">
        <v>199</v>
      </c>
      <c r="AU425" s="238" t="s">
        <v>85</v>
      </c>
      <c r="AV425" s="11" t="s">
        <v>85</v>
      </c>
      <c r="AW425" s="11" t="s">
        <v>32</v>
      </c>
      <c r="AX425" s="11" t="s">
        <v>76</v>
      </c>
      <c r="AY425" s="238" t="s">
        <v>195</v>
      </c>
    </row>
    <row r="426" s="15" customFormat="1">
      <c r="A426" s="15"/>
      <c r="B426" s="287"/>
      <c r="C426" s="288"/>
      <c r="D426" s="213" t="s">
        <v>199</v>
      </c>
      <c r="E426" s="289" t="s">
        <v>1</v>
      </c>
      <c r="F426" s="290" t="s">
        <v>1422</v>
      </c>
      <c r="G426" s="288"/>
      <c r="H426" s="291">
        <v>1009.6</v>
      </c>
      <c r="I426" s="292"/>
      <c r="J426" s="288"/>
      <c r="K426" s="288"/>
      <c r="L426" s="293"/>
      <c r="M426" s="294"/>
      <c r="N426" s="295"/>
      <c r="O426" s="295"/>
      <c r="P426" s="295"/>
      <c r="Q426" s="295"/>
      <c r="R426" s="295"/>
      <c r="S426" s="295"/>
      <c r="T426" s="296"/>
      <c r="U426" s="15"/>
      <c r="V426" s="15"/>
      <c r="W426" s="15"/>
      <c r="X426" s="15"/>
      <c r="Y426" s="15"/>
      <c r="Z426" s="15"/>
      <c r="AA426" s="15"/>
      <c r="AB426" s="15"/>
      <c r="AC426" s="15"/>
      <c r="AD426" s="15"/>
      <c r="AE426" s="15"/>
      <c r="AT426" s="297" t="s">
        <v>199</v>
      </c>
      <c r="AU426" s="297" t="s">
        <v>85</v>
      </c>
      <c r="AV426" s="15" t="s">
        <v>234</v>
      </c>
      <c r="AW426" s="15" t="s">
        <v>32</v>
      </c>
      <c r="AX426" s="15" t="s">
        <v>83</v>
      </c>
      <c r="AY426" s="297" t="s">
        <v>195</v>
      </c>
    </row>
    <row r="427" s="13" customFormat="1" ht="22.8" customHeight="1">
      <c r="A427" s="13"/>
      <c r="B427" s="248"/>
      <c r="C427" s="249"/>
      <c r="D427" s="250" t="s">
        <v>75</v>
      </c>
      <c r="E427" s="285" t="s">
        <v>595</v>
      </c>
      <c r="F427" s="285" t="s">
        <v>3885</v>
      </c>
      <c r="G427" s="249"/>
      <c r="H427" s="249"/>
      <c r="I427" s="252"/>
      <c r="J427" s="286">
        <f>BK427</f>
        <v>0</v>
      </c>
      <c r="K427" s="249"/>
      <c r="L427" s="254"/>
      <c r="M427" s="255"/>
      <c r="N427" s="256"/>
      <c r="O427" s="256"/>
      <c r="P427" s="257">
        <f>SUM(P428:P429)</f>
        <v>0</v>
      </c>
      <c r="Q427" s="256"/>
      <c r="R427" s="257">
        <f>SUM(R428:R429)</f>
        <v>0</v>
      </c>
      <c r="S427" s="256"/>
      <c r="T427" s="258">
        <f>SUM(T428:T429)</f>
        <v>0</v>
      </c>
      <c r="U427" s="13"/>
      <c r="V427" s="13"/>
      <c r="W427" s="13"/>
      <c r="X427" s="13"/>
      <c r="Y427" s="13"/>
      <c r="Z427" s="13"/>
      <c r="AA427" s="13"/>
      <c r="AB427" s="13"/>
      <c r="AC427" s="13"/>
      <c r="AD427" s="13"/>
      <c r="AE427" s="13"/>
      <c r="AR427" s="259" t="s">
        <v>83</v>
      </c>
      <c r="AT427" s="260" t="s">
        <v>75</v>
      </c>
      <c r="AU427" s="260" t="s">
        <v>83</v>
      </c>
      <c r="AY427" s="259" t="s">
        <v>195</v>
      </c>
      <c r="BK427" s="261">
        <f>SUM(BK428:BK429)</f>
        <v>0</v>
      </c>
    </row>
    <row r="428" s="2" customFormat="1" ht="24.15" customHeight="1">
      <c r="A428" s="39"/>
      <c r="B428" s="40"/>
      <c r="C428" s="200" t="s">
        <v>468</v>
      </c>
      <c r="D428" s="200" t="s">
        <v>191</v>
      </c>
      <c r="E428" s="201" t="s">
        <v>1997</v>
      </c>
      <c r="F428" s="202" t="s">
        <v>1998</v>
      </c>
      <c r="G428" s="203" t="s">
        <v>1628</v>
      </c>
      <c r="H428" s="204">
        <v>54.517000000000003</v>
      </c>
      <c r="I428" s="205"/>
      <c r="J428" s="206">
        <f>ROUND(I428*H428,2)</f>
        <v>0</v>
      </c>
      <c r="K428" s="202" t="s">
        <v>1412</v>
      </c>
      <c r="L428" s="45"/>
      <c r="M428" s="207" t="s">
        <v>1</v>
      </c>
      <c r="N428" s="208" t="s">
        <v>41</v>
      </c>
      <c r="O428" s="92"/>
      <c r="P428" s="209">
        <f>O428*H428</f>
        <v>0</v>
      </c>
      <c r="Q428" s="209">
        <v>0</v>
      </c>
      <c r="R428" s="209">
        <f>Q428*H428</f>
        <v>0</v>
      </c>
      <c r="S428" s="209">
        <v>0</v>
      </c>
      <c r="T428" s="210">
        <f>S428*H428</f>
        <v>0</v>
      </c>
      <c r="U428" s="39"/>
      <c r="V428" s="39"/>
      <c r="W428" s="39"/>
      <c r="X428" s="39"/>
      <c r="Y428" s="39"/>
      <c r="Z428" s="39"/>
      <c r="AA428" s="39"/>
      <c r="AB428" s="39"/>
      <c r="AC428" s="39"/>
      <c r="AD428" s="39"/>
      <c r="AE428" s="39"/>
      <c r="AR428" s="211" t="s">
        <v>234</v>
      </c>
      <c r="AT428" s="211" t="s">
        <v>191</v>
      </c>
      <c r="AU428" s="211" t="s">
        <v>85</v>
      </c>
      <c r="AY428" s="18" t="s">
        <v>195</v>
      </c>
      <c r="BE428" s="212">
        <f>IF(N428="základní",J428,0)</f>
        <v>0</v>
      </c>
      <c r="BF428" s="212">
        <f>IF(N428="snížená",J428,0)</f>
        <v>0</v>
      </c>
      <c r="BG428" s="212">
        <f>IF(N428="zákl. přenesená",J428,0)</f>
        <v>0</v>
      </c>
      <c r="BH428" s="212">
        <f>IF(N428="sníž. přenesená",J428,0)</f>
        <v>0</v>
      </c>
      <c r="BI428" s="212">
        <f>IF(N428="nulová",J428,0)</f>
        <v>0</v>
      </c>
      <c r="BJ428" s="18" t="s">
        <v>83</v>
      </c>
      <c r="BK428" s="212">
        <f>ROUND(I428*H428,2)</f>
        <v>0</v>
      </c>
      <c r="BL428" s="18" t="s">
        <v>234</v>
      </c>
      <c r="BM428" s="211" t="s">
        <v>5482</v>
      </c>
    </row>
    <row r="429" s="2" customFormat="1">
      <c r="A429" s="39"/>
      <c r="B429" s="40"/>
      <c r="C429" s="41"/>
      <c r="D429" s="213" t="s">
        <v>197</v>
      </c>
      <c r="E429" s="41"/>
      <c r="F429" s="214" t="s">
        <v>3887</v>
      </c>
      <c r="G429" s="41"/>
      <c r="H429" s="41"/>
      <c r="I429" s="215"/>
      <c r="J429" s="41"/>
      <c r="K429" s="41"/>
      <c r="L429" s="45"/>
      <c r="M429" s="216"/>
      <c r="N429" s="217"/>
      <c r="O429" s="92"/>
      <c r="P429" s="92"/>
      <c r="Q429" s="92"/>
      <c r="R429" s="92"/>
      <c r="S429" s="92"/>
      <c r="T429" s="93"/>
      <c r="U429" s="39"/>
      <c r="V429" s="39"/>
      <c r="W429" s="39"/>
      <c r="X429" s="39"/>
      <c r="Y429" s="39"/>
      <c r="Z429" s="39"/>
      <c r="AA429" s="39"/>
      <c r="AB429" s="39"/>
      <c r="AC429" s="39"/>
      <c r="AD429" s="39"/>
      <c r="AE429" s="39"/>
      <c r="AT429" s="18" t="s">
        <v>197</v>
      </c>
      <c r="AU429" s="18" t="s">
        <v>85</v>
      </c>
    </row>
    <row r="430" s="13" customFormat="1" ht="22.8" customHeight="1">
      <c r="A430" s="13"/>
      <c r="B430" s="248"/>
      <c r="C430" s="249"/>
      <c r="D430" s="250" t="s">
        <v>75</v>
      </c>
      <c r="E430" s="285" t="s">
        <v>1970</v>
      </c>
      <c r="F430" s="285" t="s">
        <v>1971</v>
      </c>
      <c r="G430" s="249"/>
      <c r="H430" s="249"/>
      <c r="I430" s="252"/>
      <c r="J430" s="286">
        <f>BK430</f>
        <v>0</v>
      </c>
      <c r="K430" s="249"/>
      <c r="L430" s="254"/>
      <c r="M430" s="255"/>
      <c r="N430" s="256"/>
      <c r="O430" s="256"/>
      <c r="P430" s="257">
        <f>SUM(P431:P440)</f>
        <v>0</v>
      </c>
      <c r="Q430" s="256"/>
      <c r="R430" s="257">
        <f>SUM(R431:R440)</f>
        <v>0</v>
      </c>
      <c r="S430" s="256"/>
      <c r="T430" s="258">
        <f>SUM(T431:T440)</f>
        <v>0</v>
      </c>
      <c r="U430" s="13"/>
      <c r="V430" s="13"/>
      <c r="W430" s="13"/>
      <c r="X430" s="13"/>
      <c r="Y430" s="13"/>
      <c r="Z430" s="13"/>
      <c r="AA430" s="13"/>
      <c r="AB430" s="13"/>
      <c r="AC430" s="13"/>
      <c r="AD430" s="13"/>
      <c r="AE430" s="13"/>
      <c r="AR430" s="259" t="s">
        <v>83</v>
      </c>
      <c r="AT430" s="260" t="s">
        <v>75</v>
      </c>
      <c r="AU430" s="260" t="s">
        <v>83</v>
      </c>
      <c r="AY430" s="259" t="s">
        <v>195</v>
      </c>
      <c r="BK430" s="261">
        <f>SUM(BK431:BK440)</f>
        <v>0</v>
      </c>
    </row>
    <row r="431" s="2" customFormat="1" ht="24.15" customHeight="1">
      <c r="A431" s="39"/>
      <c r="B431" s="40"/>
      <c r="C431" s="200" t="s">
        <v>471</v>
      </c>
      <c r="D431" s="200" t="s">
        <v>191</v>
      </c>
      <c r="E431" s="201" t="s">
        <v>1972</v>
      </c>
      <c r="F431" s="202" t="s">
        <v>1973</v>
      </c>
      <c r="G431" s="203" t="s">
        <v>1628</v>
      </c>
      <c r="H431" s="204">
        <v>303.12599999999998</v>
      </c>
      <c r="I431" s="205"/>
      <c r="J431" s="206">
        <f>ROUND(I431*H431,2)</f>
        <v>0</v>
      </c>
      <c r="K431" s="202" t="s">
        <v>1412</v>
      </c>
      <c r="L431" s="45"/>
      <c r="M431" s="207" t="s">
        <v>1</v>
      </c>
      <c r="N431" s="208" t="s">
        <v>41</v>
      </c>
      <c r="O431" s="92"/>
      <c r="P431" s="209">
        <f>O431*H431</f>
        <v>0</v>
      </c>
      <c r="Q431" s="209">
        <v>0</v>
      </c>
      <c r="R431" s="209">
        <f>Q431*H431</f>
        <v>0</v>
      </c>
      <c r="S431" s="209">
        <v>0</v>
      </c>
      <c r="T431" s="210">
        <f>S431*H431</f>
        <v>0</v>
      </c>
      <c r="U431" s="39"/>
      <c r="V431" s="39"/>
      <c r="W431" s="39"/>
      <c r="X431" s="39"/>
      <c r="Y431" s="39"/>
      <c r="Z431" s="39"/>
      <c r="AA431" s="39"/>
      <c r="AB431" s="39"/>
      <c r="AC431" s="39"/>
      <c r="AD431" s="39"/>
      <c r="AE431" s="39"/>
      <c r="AR431" s="211" t="s">
        <v>234</v>
      </c>
      <c r="AT431" s="211" t="s">
        <v>191</v>
      </c>
      <c r="AU431" s="211" t="s">
        <v>85</v>
      </c>
      <c r="AY431" s="18" t="s">
        <v>195</v>
      </c>
      <c r="BE431" s="212">
        <f>IF(N431="základní",J431,0)</f>
        <v>0</v>
      </c>
      <c r="BF431" s="212">
        <f>IF(N431="snížená",J431,0)</f>
        <v>0</v>
      </c>
      <c r="BG431" s="212">
        <f>IF(N431="zákl. přenesená",J431,0)</f>
        <v>0</v>
      </c>
      <c r="BH431" s="212">
        <f>IF(N431="sníž. přenesená",J431,0)</f>
        <v>0</v>
      </c>
      <c r="BI431" s="212">
        <f>IF(N431="nulová",J431,0)</f>
        <v>0</v>
      </c>
      <c r="BJ431" s="18" t="s">
        <v>83</v>
      </c>
      <c r="BK431" s="212">
        <f>ROUND(I431*H431,2)</f>
        <v>0</v>
      </c>
      <c r="BL431" s="18" t="s">
        <v>234</v>
      </c>
      <c r="BM431" s="211" t="s">
        <v>5483</v>
      </c>
    </row>
    <row r="432" s="2" customFormat="1">
      <c r="A432" s="39"/>
      <c r="B432" s="40"/>
      <c r="C432" s="41"/>
      <c r="D432" s="213" t="s">
        <v>197</v>
      </c>
      <c r="E432" s="41"/>
      <c r="F432" s="214" t="s">
        <v>1975</v>
      </c>
      <c r="G432" s="41"/>
      <c r="H432" s="41"/>
      <c r="I432" s="215"/>
      <c r="J432" s="41"/>
      <c r="K432" s="41"/>
      <c r="L432" s="45"/>
      <c r="M432" s="216"/>
      <c r="N432" s="217"/>
      <c r="O432" s="92"/>
      <c r="P432" s="92"/>
      <c r="Q432" s="92"/>
      <c r="R432" s="92"/>
      <c r="S432" s="92"/>
      <c r="T432" s="93"/>
      <c r="U432" s="39"/>
      <c r="V432" s="39"/>
      <c r="W432" s="39"/>
      <c r="X432" s="39"/>
      <c r="Y432" s="39"/>
      <c r="Z432" s="39"/>
      <c r="AA432" s="39"/>
      <c r="AB432" s="39"/>
      <c r="AC432" s="39"/>
      <c r="AD432" s="39"/>
      <c r="AE432" s="39"/>
      <c r="AT432" s="18" t="s">
        <v>197</v>
      </c>
      <c r="AU432" s="18" t="s">
        <v>85</v>
      </c>
    </row>
    <row r="433" s="2" customFormat="1" ht="24.15" customHeight="1">
      <c r="A433" s="39"/>
      <c r="B433" s="40"/>
      <c r="C433" s="200" t="s">
        <v>474</v>
      </c>
      <c r="D433" s="200" t="s">
        <v>191</v>
      </c>
      <c r="E433" s="201" t="s">
        <v>1976</v>
      </c>
      <c r="F433" s="202" t="s">
        <v>1977</v>
      </c>
      <c r="G433" s="203" t="s">
        <v>1628</v>
      </c>
      <c r="H433" s="204">
        <v>7578.1499999999996</v>
      </c>
      <c r="I433" s="205"/>
      <c r="J433" s="206">
        <f>ROUND(I433*H433,2)</f>
        <v>0</v>
      </c>
      <c r="K433" s="202" t="s">
        <v>1412</v>
      </c>
      <c r="L433" s="45"/>
      <c r="M433" s="207" t="s">
        <v>1</v>
      </c>
      <c r="N433" s="208" t="s">
        <v>41</v>
      </c>
      <c r="O433" s="92"/>
      <c r="P433" s="209">
        <f>O433*H433</f>
        <v>0</v>
      </c>
      <c r="Q433" s="209">
        <v>0</v>
      </c>
      <c r="R433" s="209">
        <f>Q433*H433</f>
        <v>0</v>
      </c>
      <c r="S433" s="209">
        <v>0</v>
      </c>
      <c r="T433" s="210">
        <f>S433*H433</f>
        <v>0</v>
      </c>
      <c r="U433" s="39"/>
      <c r="V433" s="39"/>
      <c r="W433" s="39"/>
      <c r="X433" s="39"/>
      <c r="Y433" s="39"/>
      <c r="Z433" s="39"/>
      <c r="AA433" s="39"/>
      <c r="AB433" s="39"/>
      <c r="AC433" s="39"/>
      <c r="AD433" s="39"/>
      <c r="AE433" s="39"/>
      <c r="AR433" s="211" t="s">
        <v>234</v>
      </c>
      <c r="AT433" s="211" t="s">
        <v>191</v>
      </c>
      <c r="AU433" s="211" t="s">
        <v>85</v>
      </c>
      <c r="AY433" s="18" t="s">
        <v>195</v>
      </c>
      <c r="BE433" s="212">
        <f>IF(N433="základní",J433,0)</f>
        <v>0</v>
      </c>
      <c r="BF433" s="212">
        <f>IF(N433="snížená",J433,0)</f>
        <v>0</v>
      </c>
      <c r="BG433" s="212">
        <f>IF(N433="zákl. přenesená",J433,0)</f>
        <v>0</v>
      </c>
      <c r="BH433" s="212">
        <f>IF(N433="sníž. přenesená",J433,0)</f>
        <v>0</v>
      </c>
      <c r="BI433" s="212">
        <f>IF(N433="nulová",J433,0)</f>
        <v>0</v>
      </c>
      <c r="BJ433" s="18" t="s">
        <v>83</v>
      </c>
      <c r="BK433" s="212">
        <f>ROUND(I433*H433,2)</f>
        <v>0</v>
      </c>
      <c r="BL433" s="18" t="s">
        <v>234</v>
      </c>
      <c r="BM433" s="211" t="s">
        <v>5484</v>
      </c>
    </row>
    <row r="434" s="11" customFormat="1">
      <c r="A434" s="11"/>
      <c r="B434" s="228"/>
      <c r="C434" s="229"/>
      <c r="D434" s="213" t="s">
        <v>199</v>
      </c>
      <c r="E434" s="229"/>
      <c r="F434" s="231" t="s">
        <v>5485</v>
      </c>
      <c r="G434" s="229"/>
      <c r="H434" s="232">
        <v>7578.1499999999996</v>
      </c>
      <c r="I434" s="233"/>
      <c r="J434" s="229"/>
      <c r="K434" s="229"/>
      <c r="L434" s="234"/>
      <c r="M434" s="235"/>
      <c r="N434" s="236"/>
      <c r="O434" s="236"/>
      <c r="P434" s="236"/>
      <c r="Q434" s="236"/>
      <c r="R434" s="236"/>
      <c r="S434" s="236"/>
      <c r="T434" s="237"/>
      <c r="U434" s="11"/>
      <c r="V434" s="11"/>
      <c r="W434" s="11"/>
      <c r="X434" s="11"/>
      <c r="Y434" s="11"/>
      <c r="Z434" s="11"/>
      <c r="AA434" s="11"/>
      <c r="AB434" s="11"/>
      <c r="AC434" s="11"/>
      <c r="AD434" s="11"/>
      <c r="AE434" s="11"/>
      <c r="AT434" s="238" t="s">
        <v>199</v>
      </c>
      <c r="AU434" s="238" t="s">
        <v>85</v>
      </c>
      <c r="AV434" s="11" t="s">
        <v>85</v>
      </c>
      <c r="AW434" s="11" t="s">
        <v>4</v>
      </c>
      <c r="AX434" s="11" t="s">
        <v>83</v>
      </c>
      <c r="AY434" s="238" t="s">
        <v>195</v>
      </c>
    </row>
    <row r="435" s="2" customFormat="1" ht="44.25" customHeight="1">
      <c r="A435" s="39"/>
      <c r="B435" s="40"/>
      <c r="C435" s="200" t="s">
        <v>483</v>
      </c>
      <c r="D435" s="200" t="s">
        <v>191</v>
      </c>
      <c r="E435" s="201" t="s">
        <v>1985</v>
      </c>
      <c r="F435" s="202" t="s">
        <v>1986</v>
      </c>
      <c r="G435" s="203" t="s">
        <v>1628</v>
      </c>
      <c r="H435" s="204">
        <v>175.48500000000001</v>
      </c>
      <c r="I435" s="205"/>
      <c r="J435" s="206">
        <f>ROUND(I435*H435,2)</f>
        <v>0</v>
      </c>
      <c r="K435" s="202" t="s">
        <v>1412</v>
      </c>
      <c r="L435" s="45"/>
      <c r="M435" s="207" t="s">
        <v>1</v>
      </c>
      <c r="N435" s="208" t="s">
        <v>41</v>
      </c>
      <c r="O435" s="92"/>
      <c r="P435" s="209">
        <f>O435*H435</f>
        <v>0</v>
      </c>
      <c r="Q435" s="209">
        <v>0</v>
      </c>
      <c r="R435" s="209">
        <f>Q435*H435</f>
        <v>0</v>
      </c>
      <c r="S435" s="209">
        <v>0</v>
      </c>
      <c r="T435" s="210">
        <f>S435*H435</f>
        <v>0</v>
      </c>
      <c r="U435" s="39"/>
      <c r="V435" s="39"/>
      <c r="W435" s="39"/>
      <c r="X435" s="39"/>
      <c r="Y435" s="39"/>
      <c r="Z435" s="39"/>
      <c r="AA435" s="39"/>
      <c r="AB435" s="39"/>
      <c r="AC435" s="39"/>
      <c r="AD435" s="39"/>
      <c r="AE435" s="39"/>
      <c r="AR435" s="211" t="s">
        <v>234</v>
      </c>
      <c r="AT435" s="211" t="s">
        <v>191</v>
      </c>
      <c r="AU435" s="211" t="s">
        <v>85</v>
      </c>
      <c r="AY435" s="18" t="s">
        <v>195</v>
      </c>
      <c r="BE435" s="212">
        <f>IF(N435="základní",J435,0)</f>
        <v>0</v>
      </c>
      <c r="BF435" s="212">
        <f>IF(N435="snížená",J435,0)</f>
        <v>0</v>
      </c>
      <c r="BG435" s="212">
        <f>IF(N435="zákl. přenesená",J435,0)</f>
        <v>0</v>
      </c>
      <c r="BH435" s="212">
        <f>IF(N435="sníž. přenesená",J435,0)</f>
        <v>0</v>
      </c>
      <c r="BI435" s="212">
        <f>IF(N435="nulová",J435,0)</f>
        <v>0</v>
      </c>
      <c r="BJ435" s="18" t="s">
        <v>83</v>
      </c>
      <c r="BK435" s="212">
        <f>ROUND(I435*H435,2)</f>
        <v>0</v>
      </c>
      <c r="BL435" s="18" t="s">
        <v>234</v>
      </c>
      <c r="BM435" s="211" t="s">
        <v>5486</v>
      </c>
    </row>
    <row r="436" s="10" customFormat="1">
      <c r="A436" s="10"/>
      <c r="B436" s="218"/>
      <c r="C436" s="219"/>
      <c r="D436" s="213" t="s">
        <v>199</v>
      </c>
      <c r="E436" s="220" t="s">
        <v>1</v>
      </c>
      <c r="F436" s="221" t="s">
        <v>1988</v>
      </c>
      <c r="G436" s="219"/>
      <c r="H436" s="220" t="s">
        <v>1</v>
      </c>
      <c r="I436" s="222"/>
      <c r="J436" s="219"/>
      <c r="K436" s="219"/>
      <c r="L436" s="223"/>
      <c r="M436" s="224"/>
      <c r="N436" s="225"/>
      <c r="O436" s="225"/>
      <c r="P436" s="225"/>
      <c r="Q436" s="225"/>
      <c r="R436" s="225"/>
      <c r="S436" s="225"/>
      <c r="T436" s="226"/>
      <c r="U436" s="10"/>
      <c r="V436" s="10"/>
      <c r="W436" s="10"/>
      <c r="X436" s="10"/>
      <c r="Y436" s="10"/>
      <c r="Z436" s="10"/>
      <c r="AA436" s="10"/>
      <c r="AB436" s="10"/>
      <c r="AC436" s="10"/>
      <c r="AD436" s="10"/>
      <c r="AE436" s="10"/>
      <c r="AT436" s="227" t="s">
        <v>199</v>
      </c>
      <c r="AU436" s="227" t="s">
        <v>85</v>
      </c>
      <c r="AV436" s="10" t="s">
        <v>83</v>
      </c>
      <c r="AW436" s="10" t="s">
        <v>32</v>
      </c>
      <c r="AX436" s="10" t="s">
        <v>76</v>
      </c>
      <c r="AY436" s="227" t="s">
        <v>195</v>
      </c>
    </row>
    <row r="437" s="11" customFormat="1">
      <c r="A437" s="11"/>
      <c r="B437" s="228"/>
      <c r="C437" s="229"/>
      <c r="D437" s="213" t="s">
        <v>199</v>
      </c>
      <c r="E437" s="230" t="s">
        <v>1</v>
      </c>
      <c r="F437" s="231" t="s">
        <v>5487</v>
      </c>
      <c r="G437" s="229"/>
      <c r="H437" s="232">
        <v>175.48500000000001</v>
      </c>
      <c r="I437" s="233"/>
      <c r="J437" s="229"/>
      <c r="K437" s="229"/>
      <c r="L437" s="234"/>
      <c r="M437" s="235"/>
      <c r="N437" s="236"/>
      <c r="O437" s="236"/>
      <c r="P437" s="236"/>
      <c r="Q437" s="236"/>
      <c r="R437" s="236"/>
      <c r="S437" s="236"/>
      <c r="T437" s="237"/>
      <c r="U437" s="11"/>
      <c r="V437" s="11"/>
      <c r="W437" s="11"/>
      <c r="X437" s="11"/>
      <c r="Y437" s="11"/>
      <c r="Z437" s="11"/>
      <c r="AA437" s="11"/>
      <c r="AB437" s="11"/>
      <c r="AC437" s="11"/>
      <c r="AD437" s="11"/>
      <c r="AE437" s="11"/>
      <c r="AT437" s="238" t="s">
        <v>199</v>
      </c>
      <c r="AU437" s="238" t="s">
        <v>85</v>
      </c>
      <c r="AV437" s="11" t="s">
        <v>85</v>
      </c>
      <c r="AW437" s="11" t="s">
        <v>32</v>
      </c>
      <c r="AX437" s="11" t="s">
        <v>83</v>
      </c>
      <c r="AY437" s="238" t="s">
        <v>195</v>
      </c>
    </row>
    <row r="438" s="2" customFormat="1" ht="44.25" customHeight="1">
      <c r="A438" s="39"/>
      <c r="B438" s="40"/>
      <c r="C438" s="200" t="s">
        <v>486</v>
      </c>
      <c r="D438" s="200" t="s">
        <v>191</v>
      </c>
      <c r="E438" s="201" t="s">
        <v>1990</v>
      </c>
      <c r="F438" s="202" t="s">
        <v>1991</v>
      </c>
      <c r="G438" s="203" t="s">
        <v>1628</v>
      </c>
      <c r="H438" s="204">
        <v>127.64100000000001</v>
      </c>
      <c r="I438" s="205"/>
      <c r="J438" s="206">
        <f>ROUND(I438*H438,2)</f>
        <v>0</v>
      </c>
      <c r="K438" s="202" t="s">
        <v>1412</v>
      </c>
      <c r="L438" s="45"/>
      <c r="M438" s="207" t="s">
        <v>1</v>
      </c>
      <c r="N438" s="208" t="s">
        <v>41</v>
      </c>
      <c r="O438" s="92"/>
      <c r="P438" s="209">
        <f>O438*H438</f>
        <v>0</v>
      </c>
      <c r="Q438" s="209">
        <v>0</v>
      </c>
      <c r="R438" s="209">
        <f>Q438*H438</f>
        <v>0</v>
      </c>
      <c r="S438" s="209">
        <v>0</v>
      </c>
      <c r="T438" s="210">
        <f>S438*H438</f>
        <v>0</v>
      </c>
      <c r="U438" s="39"/>
      <c r="V438" s="39"/>
      <c r="W438" s="39"/>
      <c r="X438" s="39"/>
      <c r="Y438" s="39"/>
      <c r="Z438" s="39"/>
      <c r="AA438" s="39"/>
      <c r="AB438" s="39"/>
      <c r="AC438" s="39"/>
      <c r="AD438" s="39"/>
      <c r="AE438" s="39"/>
      <c r="AR438" s="211" t="s">
        <v>234</v>
      </c>
      <c r="AT438" s="211" t="s">
        <v>191</v>
      </c>
      <c r="AU438" s="211" t="s">
        <v>85</v>
      </c>
      <c r="AY438" s="18" t="s">
        <v>195</v>
      </c>
      <c r="BE438" s="212">
        <f>IF(N438="základní",J438,0)</f>
        <v>0</v>
      </c>
      <c r="BF438" s="212">
        <f>IF(N438="snížená",J438,0)</f>
        <v>0</v>
      </c>
      <c r="BG438" s="212">
        <f>IF(N438="zákl. přenesená",J438,0)</f>
        <v>0</v>
      </c>
      <c r="BH438" s="212">
        <f>IF(N438="sníž. přenesená",J438,0)</f>
        <v>0</v>
      </c>
      <c r="BI438" s="212">
        <f>IF(N438="nulová",J438,0)</f>
        <v>0</v>
      </c>
      <c r="BJ438" s="18" t="s">
        <v>83</v>
      </c>
      <c r="BK438" s="212">
        <f>ROUND(I438*H438,2)</f>
        <v>0</v>
      </c>
      <c r="BL438" s="18" t="s">
        <v>234</v>
      </c>
      <c r="BM438" s="211" t="s">
        <v>5488</v>
      </c>
    </row>
    <row r="439" s="10" customFormat="1">
      <c r="A439" s="10"/>
      <c r="B439" s="218"/>
      <c r="C439" s="219"/>
      <c r="D439" s="213" t="s">
        <v>199</v>
      </c>
      <c r="E439" s="220" t="s">
        <v>1</v>
      </c>
      <c r="F439" s="221" t="s">
        <v>1993</v>
      </c>
      <c r="G439" s="219"/>
      <c r="H439" s="220" t="s">
        <v>1</v>
      </c>
      <c r="I439" s="222"/>
      <c r="J439" s="219"/>
      <c r="K439" s="219"/>
      <c r="L439" s="223"/>
      <c r="M439" s="224"/>
      <c r="N439" s="225"/>
      <c r="O439" s="225"/>
      <c r="P439" s="225"/>
      <c r="Q439" s="225"/>
      <c r="R439" s="225"/>
      <c r="S439" s="225"/>
      <c r="T439" s="226"/>
      <c r="U439" s="10"/>
      <c r="V439" s="10"/>
      <c r="W439" s="10"/>
      <c r="X439" s="10"/>
      <c r="Y439" s="10"/>
      <c r="Z439" s="10"/>
      <c r="AA439" s="10"/>
      <c r="AB439" s="10"/>
      <c r="AC439" s="10"/>
      <c r="AD439" s="10"/>
      <c r="AE439" s="10"/>
      <c r="AT439" s="227" t="s">
        <v>199</v>
      </c>
      <c r="AU439" s="227" t="s">
        <v>85</v>
      </c>
      <c r="AV439" s="10" t="s">
        <v>83</v>
      </c>
      <c r="AW439" s="10" t="s">
        <v>32</v>
      </c>
      <c r="AX439" s="10" t="s">
        <v>76</v>
      </c>
      <c r="AY439" s="227" t="s">
        <v>195</v>
      </c>
    </row>
    <row r="440" s="11" customFormat="1">
      <c r="A440" s="11"/>
      <c r="B440" s="228"/>
      <c r="C440" s="229"/>
      <c r="D440" s="213" t="s">
        <v>199</v>
      </c>
      <c r="E440" s="230" t="s">
        <v>1</v>
      </c>
      <c r="F440" s="231" t="s">
        <v>5489</v>
      </c>
      <c r="G440" s="229"/>
      <c r="H440" s="232">
        <v>127.64100000000001</v>
      </c>
      <c r="I440" s="233"/>
      <c r="J440" s="229"/>
      <c r="K440" s="229"/>
      <c r="L440" s="234"/>
      <c r="M440" s="239"/>
      <c r="N440" s="240"/>
      <c r="O440" s="240"/>
      <c r="P440" s="240"/>
      <c r="Q440" s="240"/>
      <c r="R440" s="240"/>
      <c r="S440" s="240"/>
      <c r="T440" s="241"/>
      <c r="U440" s="11"/>
      <c r="V440" s="11"/>
      <c r="W440" s="11"/>
      <c r="X440" s="11"/>
      <c r="Y440" s="11"/>
      <c r="Z440" s="11"/>
      <c r="AA440" s="11"/>
      <c r="AB440" s="11"/>
      <c r="AC440" s="11"/>
      <c r="AD440" s="11"/>
      <c r="AE440" s="11"/>
      <c r="AT440" s="238" t="s">
        <v>199</v>
      </c>
      <c r="AU440" s="238" t="s">
        <v>85</v>
      </c>
      <c r="AV440" s="11" t="s">
        <v>85</v>
      </c>
      <c r="AW440" s="11" t="s">
        <v>32</v>
      </c>
      <c r="AX440" s="11" t="s">
        <v>83</v>
      </c>
      <c r="AY440" s="238" t="s">
        <v>195</v>
      </c>
    </row>
    <row r="441" s="2" customFormat="1" ht="6.96" customHeight="1">
      <c r="A441" s="39"/>
      <c r="B441" s="67"/>
      <c r="C441" s="68"/>
      <c r="D441" s="68"/>
      <c r="E441" s="68"/>
      <c r="F441" s="68"/>
      <c r="G441" s="68"/>
      <c r="H441" s="68"/>
      <c r="I441" s="68"/>
      <c r="J441" s="68"/>
      <c r="K441" s="68"/>
      <c r="L441" s="45"/>
      <c r="M441" s="39"/>
      <c r="O441" s="39"/>
      <c r="P441" s="39"/>
      <c r="Q441" s="39"/>
      <c r="R441" s="39"/>
      <c r="S441" s="39"/>
      <c r="T441" s="39"/>
      <c r="U441" s="39"/>
      <c r="V441" s="39"/>
      <c r="W441" s="39"/>
      <c r="X441" s="39"/>
      <c r="Y441" s="39"/>
      <c r="Z441" s="39"/>
      <c r="AA441" s="39"/>
      <c r="AB441" s="39"/>
      <c r="AC441" s="39"/>
      <c r="AD441" s="39"/>
      <c r="AE441" s="39"/>
    </row>
  </sheetData>
  <sheetProtection sheet="1" autoFilter="0" formatColumns="0" formatRows="0" objects="1" scenarios="1" spinCount="100000" saltValue="yK9Sp791Wi7DgYQar1K+KFQUgBGGg3fwWBSkr3+eV32iz5tjrn/eFEsLXsZeGQwUc17CpdqIOM/+MJIfphouoA==" hashValue="2mZANTluRsZoUgiBbNoUsHx3fOfGgfB/nLGrS0AUtCEGLFG8FngPKj8WGfP9xQmzSglyVYDPW4oCE2vviDZ0hA==" algorithmName="SHA-512" password="C71F"/>
  <autoFilter ref="C125:K440"/>
  <mergeCells count="9">
    <mergeCell ref="E7:H7"/>
    <mergeCell ref="E9:H9"/>
    <mergeCell ref="E18:H18"/>
    <mergeCell ref="E27:H27"/>
    <mergeCell ref="E85:H85"/>
    <mergeCell ref="E87:H87"/>
    <mergeCell ref="E116:H116"/>
    <mergeCell ref="E118:H11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152</v>
      </c>
    </row>
    <row r="3" s="1" customFormat="1" ht="6.96" customHeight="1">
      <c r="B3" s="147"/>
      <c r="C3" s="148"/>
      <c r="D3" s="148"/>
      <c r="E3" s="148"/>
      <c r="F3" s="148"/>
      <c r="G3" s="148"/>
      <c r="H3" s="148"/>
      <c r="I3" s="148"/>
      <c r="J3" s="148"/>
      <c r="K3" s="148"/>
      <c r="L3" s="21"/>
      <c r="AT3" s="18" t="s">
        <v>85</v>
      </c>
    </row>
    <row r="4" s="1" customFormat="1" ht="24.96" customHeight="1">
      <c r="B4" s="21"/>
      <c r="D4" s="149" t="s">
        <v>168</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SPLAŠKOVÁ KANALIZACE ÚSTÍ NAD ORLICÍ ČERNOVÍR</v>
      </c>
      <c r="F7" s="151"/>
      <c r="G7" s="151"/>
      <c r="H7" s="151"/>
      <c r="L7" s="21"/>
    </row>
    <row r="8" s="2" customFormat="1" ht="12" customHeight="1">
      <c r="A8" s="39"/>
      <c r="B8" s="45"/>
      <c r="C8" s="39"/>
      <c r="D8" s="151" t="s">
        <v>169</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53" t="s">
        <v>5490</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51" t="s">
        <v>18</v>
      </c>
      <c r="E11" s="39"/>
      <c r="F11" s="142" t="s">
        <v>1</v>
      </c>
      <c r="G11" s="39"/>
      <c r="H11" s="39"/>
      <c r="I11" s="151" t="s">
        <v>19</v>
      </c>
      <c r="J11" s="142" t="s">
        <v>1</v>
      </c>
      <c r="K11" s="39"/>
      <c r="L11" s="64"/>
      <c r="S11" s="39"/>
      <c r="T11" s="39"/>
      <c r="U11" s="39"/>
      <c r="V11" s="39"/>
      <c r="W11" s="39"/>
      <c r="X11" s="39"/>
      <c r="Y11" s="39"/>
      <c r="Z11" s="39"/>
      <c r="AA11" s="39"/>
      <c r="AB11" s="39"/>
      <c r="AC11" s="39"/>
      <c r="AD11" s="39"/>
      <c r="AE11" s="39"/>
    </row>
    <row r="12" s="2" customFormat="1" ht="12" customHeight="1">
      <c r="A12" s="39"/>
      <c r="B12" s="45"/>
      <c r="C12" s="39"/>
      <c r="D12" s="151" t="s">
        <v>20</v>
      </c>
      <c r="E12" s="39"/>
      <c r="F12" s="142" t="s">
        <v>21</v>
      </c>
      <c r="G12" s="39"/>
      <c r="H12" s="39"/>
      <c r="I12" s="151" t="s">
        <v>22</v>
      </c>
      <c r="J12" s="154" t="str">
        <f>'Rekapitulace stavby'!AN8</f>
        <v>18. 10. 2021</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51" t="s">
        <v>24</v>
      </c>
      <c r="E14" s="39"/>
      <c r="F14" s="39"/>
      <c r="G14" s="39"/>
      <c r="H14" s="39"/>
      <c r="I14" s="151" t="s">
        <v>25</v>
      </c>
      <c r="J14" s="142" t="s">
        <v>1</v>
      </c>
      <c r="K14" s="39"/>
      <c r="L14" s="64"/>
      <c r="S14" s="39"/>
      <c r="T14" s="39"/>
      <c r="U14" s="39"/>
      <c r="V14" s="39"/>
      <c r="W14" s="39"/>
      <c r="X14" s="39"/>
      <c r="Y14" s="39"/>
      <c r="Z14" s="39"/>
      <c r="AA14" s="39"/>
      <c r="AB14" s="39"/>
      <c r="AC14" s="39"/>
      <c r="AD14" s="39"/>
      <c r="AE14" s="39"/>
    </row>
    <row r="15" s="2" customFormat="1" ht="18" customHeight="1">
      <c r="A15" s="39"/>
      <c r="B15" s="45"/>
      <c r="C15" s="39"/>
      <c r="D15" s="39"/>
      <c r="E15" s="142" t="s">
        <v>26</v>
      </c>
      <c r="F15" s="39"/>
      <c r="G15" s="39"/>
      <c r="H15" s="39"/>
      <c r="I15" s="151" t="s">
        <v>27</v>
      </c>
      <c r="J15" s="142" t="s">
        <v>1</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51" t="s">
        <v>28</v>
      </c>
      <c r="E17" s="39"/>
      <c r="F17" s="39"/>
      <c r="G17" s="39"/>
      <c r="H17" s="39"/>
      <c r="I17" s="151"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2"/>
      <c r="G18" s="142"/>
      <c r="H18" s="142"/>
      <c r="I18" s="151" t="s">
        <v>27</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51" t="s">
        <v>30</v>
      </c>
      <c r="E20" s="39"/>
      <c r="F20" s="39"/>
      <c r="G20" s="39"/>
      <c r="H20" s="39"/>
      <c r="I20" s="151" t="s">
        <v>25</v>
      </c>
      <c r="J20" s="142" t="s">
        <v>1</v>
      </c>
      <c r="K20" s="39"/>
      <c r="L20" s="64"/>
      <c r="S20" s="39"/>
      <c r="T20" s="39"/>
      <c r="U20" s="39"/>
      <c r="V20" s="39"/>
      <c r="W20" s="39"/>
      <c r="X20" s="39"/>
      <c r="Y20" s="39"/>
      <c r="Z20" s="39"/>
      <c r="AA20" s="39"/>
      <c r="AB20" s="39"/>
      <c r="AC20" s="39"/>
      <c r="AD20" s="39"/>
      <c r="AE20" s="39"/>
    </row>
    <row r="21" s="2" customFormat="1" ht="18" customHeight="1">
      <c r="A21" s="39"/>
      <c r="B21" s="45"/>
      <c r="C21" s="39"/>
      <c r="D21" s="39"/>
      <c r="E21" s="142" t="s">
        <v>31</v>
      </c>
      <c r="F21" s="39"/>
      <c r="G21" s="39"/>
      <c r="H21" s="39"/>
      <c r="I21" s="151" t="s">
        <v>27</v>
      </c>
      <c r="J21" s="142" t="s">
        <v>1</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51" t="s">
        <v>33</v>
      </c>
      <c r="E23" s="39"/>
      <c r="F23" s="39"/>
      <c r="G23" s="39"/>
      <c r="H23" s="39"/>
      <c r="I23" s="151" t="s">
        <v>25</v>
      </c>
      <c r="J23" s="142" t="s">
        <v>1</v>
      </c>
      <c r="K23" s="39"/>
      <c r="L23" s="64"/>
      <c r="S23" s="39"/>
      <c r="T23" s="39"/>
      <c r="U23" s="39"/>
      <c r="V23" s="39"/>
      <c r="W23" s="39"/>
      <c r="X23" s="39"/>
      <c r="Y23" s="39"/>
      <c r="Z23" s="39"/>
      <c r="AA23" s="39"/>
      <c r="AB23" s="39"/>
      <c r="AC23" s="39"/>
      <c r="AD23" s="39"/>
      <c r="AE23" s="39"/>
    </row>
    <row r="24" s="2" customFormat="1" ht="18" customHeight="1">
      <c r="A24" s="39"/>
      <c r="B24" s="45"/>
      <c r="C24" s="39"/>
      <c r="D24" s="39"/>
      <c r="E24" s="142" t="s">
        <v>34</v>
      </c>
      <c r="F24" s="39"/>
      <c r="G24" s="39"/>
      <c r="H24" s="39"/>
      <c r="I24" s="151" t="s">
        <v>27</v>
      </c>
      <c r="J24" s="142" t="s">
        <v>1</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51" t="s">
        <v>35</v>
      </c>
      <c r="E26" s="39"/>
      <c r="F26" s="39"/>
      <c r="G26" s="39"/>
      <c r="H26" s="39"/>
      <c r="I26" s="39"/>
      <c r="J26" s="39"/>
      <c r="K26" s="39"/>
      <c r="L26" s="64"/>
      <c r="S26" s="39"/>
      <c r="T26" s="39"/>
      <c r="U26" s="39"/>
      <c r="V26" s="39"/>
      <c r="W26" s="39"/>
      <c r="X26" s="39"/>
      <c r="Y26" s="39"/>
      <c r="Z26" s="39"/>
      <c r="AA26" s="39"/>
      <c r="AB26" s="39"/>
      <c r="AC26" s="39"/>
      <c r="AD26" s="39"/>
      <c r="AE26" s="39"/>
    </row>
    <row r="27" s="8" customFormat="1" ht="16.5" customHeight="1">
      <c r="A27" s="155"/>
      <c r="B27" s="156"/>
      <c r="C27" s="155"/>
      <c r="D27" s="155"/>
      <c r="E27" s="157" t="s">
        <v>1</v>
      </c>
      <c r="F27" s="157"/>
      <c r="G27" s="157"/>
      <c r="H27" s="157"/>
      <c r="I27" s="155"/>
      <c r="J27" s="155"/>
      <c r="K27" s="155"/>
      <c r="L27" s="158"/>
      <c r="S27" s="155"/>
      <c r="T27" s="155"/>
      <c r="U27" s="155"/>
      <c r="V27" s="155"/>
      <c r="W27" s="155"/>
      <c r="X27" s="155"/>
      <c r="Y27" s="155"/>
      <c r="Z27" s="155"/>
      <c r="AA27" s="155"/>
      <c r="AB27" s="155"/>
      <c r="AC27" s="155"/>
      <c r="AD27" s="155"/>
      <c r="AE27" s="155"/>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59"/>
      <c r="E29" s="159"/>
      <c r="F29" s="159"/>
      <c r="G29" s="159"/>
      <c r="H29" s="159"/>
      <c r="I29" s="159"/>
      <c r="J29" s="159"/>
      <c r="K29" s="159"/>
      <c r="L29" s="64"/>
      <c r="S29" s="39"/>
      <c r="T29" s="39"/>
      <c r="U29" s="39"/>
      <c r="V29" s="39"/>
      <c r="W29" s="39"/>
      <c r="X29" s="39"/>
      <c r="Y29" s="39"/>
      <c r="Z29" s="39"/>
      <c r="AA29" s="39"/>
      <c r="AB29" s="39"/>
      <c r="AC29" s="39"/>
      <c r="AD29" s="39"/>
      <c r="AE29" s="39"/>
    </row>
    <row r="30" s="2" customFormat="1" ht="25.44" customHeight="1">
      <c r="A30" s="39"/>
      <c r="B30" s="45"/>
      <c r="C30" s="39"/>
      <c r="D30" s="160" t="s">
        <v>36</v>
      </c>
      <c r="E30" s="39"/>
      <c r="F30" s="39"/>
      <c r="G30" s="39"/>
      <c r="H30" s="39"/>
      <c r="I30" s="39"/>
      <c r="J30" s="161">
        <f>ROUND(J128, 2)</f>
        <v>0</v>
      </c>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14.4" customHeight="1">
      <c r="A32" s="39"/>
      <c r="B32" s="45"/>
      <c r="C32" s="39"/>
      <c r="D32" s="39"/>
      <c r="E32" s="39"/>
      <c r="F32" s="162" t="s">
        <v>38</v>
      </c>
      <c r="G32" s="39"/>
      <c r="H32" s="39"/>
      <c r="I32" s="162" t="s">
        <v>37</v>
      </c>
      <c r="J32" s="162" t="s">
        <v>39</v>
      </c>
      <c r="K32" s="39"/>
      <c r="L32" s="64"/>
      <c r="S32" s="39"/>
      <c r="T32" s="39"/>
      <c r="U32" s="39"/>
      <c r="V32" s="39"/>
      <c r="W32" s="39"/>
      <c r="X32" s="39"/>
      <c r="Y32" s="39"/>
      <c r="Z32" s="39"/>
      <c r="AA32" s="39"/>
      <c r="AB32" s="39"/>
      <c r="AC32" s="39"/>
      <c r="AD32" s="39"/>
      <c r="AE32" s="39"/>
    </row>
    <row r="33" s="2" customFormat="1" ht="14.4" customHeight="1">
      <c r="A33" s="39"/>
      <c r="B33" s="45"/>
      <c r="C33" s="39"/>
      <c r="D33" s="163" t="s">
        <v>40</v>
      </c>
      <c r="E33" s="151" t="s">
        <v>41</v>
      </c>
      <c r="F33" s="164">
        <f>ROUND((SUM(BE128:BE702)),  2)</f>
        <v>0</v>
      </c>
      <c r="G33" s="39"/>
      <c r="H33" s="39"/>
      <c r="I33" s="165">
        <v>0.20999999999999999</v>
      </c>
      <c r="J33" s="164">
        <f>ROUND(((SUM(BE128:BE702))*I33),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51" t="s">
        <v>42</v>
      </c>
      <c r="F34" s="164">
        <f>ROUND((SUM(BF128:BF702)),  2)</f>
        <v>0</v>
      </c>
      <c r="G34" s="39"/>
      <c r="H34" s="39"/>
      <c r="I34" s="165">
        <v>0.14999999999999999</v>
      </c>
      <c r="J34" s="164">
        <f>ROUND(((SUM(BF128:BF702))*I34),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51" t="s">
        <v>43</v>
      </c>
      <c r="F35" s="164">
        <f>ROUND((SUM(BG128:BG702)),  2)</f>
        <v>0</v>
      </c>
      <c r="G35" s="39"/>
      <c r="H35" s="39"/>
      <c r="I35" s="165">
        <v>0.20999999999999999</v>
      </c>
      <c r="J35" s="164">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51" t="s">
        <v>44</v>
      </c>
      <c r="F36" s="164">
        <f>ROUND((SUM(BH128:BH702)),  2)</f>
        <v>0</v>
      </c>
      <c r="G36" s="39"/>
      <c r="H36" s="39"/>
      <c r="I36" s="165">
        <v>0.14999999999999999</v>
      </c>
      <c r="J36" s="164">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45</v>
      </c>
      <c r="F37" s="164">
        <f>ROUND((SUM(BI128:BI702)),  2)</f>
        <v>0</v>
      </c>
      <c r="G37" s="39"/>
      <c r="H37" s="39"/>
      <c r="I37" s="165">
        <v>0</v>
      </c>
      <c r="J37" s="164">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66"/>
      <c r="D39" s="167" t="s">
        <v>46</v>
      </c>
      <c r="E39" s="168"/>
      <c r="F39" s="168"/>
      <c r="G39" s="169" t="s">
        <v>47</v>
      </c>
      <c r="H39" s="170" t="s">
        <v>48</v>
      </c>
      <c r="I39" s="168"/>
      <c r="J39" s="171">
        <f>SUM(J30:J37)</f>
        <v>0</v>
      </c>
      <c r="K39" s="172"/>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49</v>
      </c>
      <c r="E50" s="174"/>
      <c r="F50" s="174"/>
      <c r="G50" s="173" t="s">
        <v>50</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51</v>
      </c>
      <c r="E61" s="176"/>
      <c r="F61" s="177" t="s">
        <v>52</v>
      </c>
      <c r="G61" s="175" t="s">
        <v>51</v>
      </c>
      <c r="H61" s="176"/>
      <c r="I61" s="176"/>
      <c r="J61" s="178" t="s">
        <v>52</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53</v>
      </c>
      <c r="E65" s="179"/>
      <c r="F65" s="179"/>
      <c r="G65" s="173" t="s">
        <v>54</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51</v>
      </c>
      <c r="E76" s="176"/>
      <c r="F76" s="177" t="s">
        <v>52</v>
      </c>
      <c r="G76" s="175" t="s">
        <v>51</v>
      </c>
      <c r="H76" s="176"/>
      <c r="I76" s="176"/>
      <c r="J76" s="178" t="s">
        <v>52</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173</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SPLAŠKOVÁ KANALIZACE ÚSTÍ NAD ORLICÍ ČERNOVÍR</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169</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SO-06 - Odbočky pro domovní přípojky Oldřichovice</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Černovír</v>
      </c>
      <c r="G89" s="41"/>
      <c r="H89" s="41"/>
      <c r="I89" s="33" t="s">
        <v>22</v>
      </c>
      <c r="J89" s="80" t="str">
        <f>IF(J12="","",J12)</f>
        <v>18. 10. 2021</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25.65" customHeight="1">
      <c r="A91" s="39"/>
      <c r="B91" s="40"/>
      <c r="C91" s="33" t="s">
        <v>24</v>
      </c>
      <c r="D91" s="41"/>
      <c r="E91" s="41"/>
      <c r="F91" s="28" t="str">
        <f>E15</f>
        <v>TEPVOS s.r.o., Královéhradecká 1566, Ústí n.Orlicí</v>
      </c>
      <c r="G91" s="41"/>
      <c r="H91" s="41"/>
      <c r="I91" s="33" t="s">
        <v>30</v>
      </c>
      <c r="J91" s="37" t="str">
        <f>E21</f>
        <v>Aquaprocon s.r.o., Divize Praha</v>
      </c>
      <c r="K91" s="41"/>
      <c r="L91" s="64"/>
      <c r="S91" s="39"/>
      <c r="T91" s="39"/>
      <c r="U91" s="39"/>
      <c r="V91" s="39"/>
      <c r="W91" s="39"/>
      <c r="X91" s="39"/>
      <c r="Y91" s="39"/>
      <c r="Z91" s="39"/>
      <c r="AA91" s="39"/>
      <c r="AB91" s="39"/>
      <c r="AC91" s="39"/>
      <c r="AD91" s="39"/>
      <c r="AE91" s="39"/>
    </row>
    <row r="92" s="2" customFormat="1" ht="15.15" customHeight="1">
      <c r="A92" s="39"/>
      <c r="B92" s="40"/>
      <c r="C92" s="33" t="s">
        <v>28</v>
      </c>
      <c r="D92" s="41"/>
      <c r="E92" s="41"/>
      <c r="F92" s="28" t="str">
        <f>IF(E18="","",E18)</f>
        <v>Vyplň údaj</v>
      </c>
      <c r="G92" s="41"/>
      <c r="H92" s="41"/>
      <c r="I92" s="33" t="s">
        <v>33</v>
      </c>
      <c r="J92" s="37" t="str">
        <f>E24</f>
        <v>ing. Iveta Heřmanská</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85" t="s">
        <v>174</v>
      </c>
      <c r="D94" s="186"/>
      <c r="E94" s="186"/>
      <c r="F94" s="186"/>
      <c r="G94" s="186"/>
      <c r="H94" s="186"/>
      <c r="I94" s="186"/>
      <c r="J94" s="187" t="s">
        <v>175</v>
      </c>
      <c r="K94" s="186"/>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88" t="s">
        <v>176</v>
      </c>
      <c r="D96" s="41"/>
      <c r="E96" s="41"/>
      <c r="F96" s="41"/>
      <c r="G96" s="41"/>
      <c r="H96" s="41"/>
      <c r="I96" s="41"/>
      <c r="J96" s="111">
        <f>J128</f>
        <v>0</v>
      </c>
      <c r="K96" s="41"/>
      <c r="L96" s="64"/>
      <c r="S96" s="39"/>
      <c r="T96" s="39"/>
      <c r="U96" s="39"/>
      <c r="V96" s="39"/>
      <c r="W96" s="39"/>
      <c r="X96" s="39"/>
      <c r="Y96" s="39"/>
      <c r="Z96" s="39"/>
      <c r="AA96" s="39"/>
      <c r="AB96" s="39"/>
      <c r="AC96" s="39"/>
      <c r="AD96" s="39"/>
      <c r="AE96" s="39"/>
      <c r="AU96" s="18" t="s">
        <v>177</v>
      </c>
    </row>
    <row r="97" s="12" customFormat="1" ht="24.96" customHeight="1">
      <c r="A97" s="12"/>
      <c r="B97" s="242"/>
      <c r="C97" s="243"/>
      <c r="D97" s="244" t="s">
        <v>1395</v>
      </c>
      <c r="E97" s="245"/>
      <c r="F97" s="245"/>
      <c r="G97" s="245"/>
      <c r="H97" s="245"/>
      <c r="I97" s="245"/>
      <c r="J97" s="246">
        <f>J129</f>
        <v>0</v>
      </c>
      <c r="K97" s="243"/>
      <c r="L97" s="247"/>
      <c r="S97" s="12"/>
      <c r="T97" s="12"/>
      <c r="U97" s="12"/>
      <c r="V97" s="12"/>
      <c r="W97" s="12"/>
      <c r="X97" s="12"/>
      <c r="Y97" s="12"/>
      <c r="Z97" s="12"/>
      <c r="AA97" s="12"/>
      <c r="AB97" s="12"/>
      <c r="AC97" s="12"/>
      <c r="AD97" s="12"/>
      <c r="AE97" s="12"/>
    </row>
    <row r="98" s="14" customFormat="1" ht="19.92" customHeight="1">
      <c r="A98" s="14"/>
      <c r="B98" s="280"/>
      <c r="C98" s="134"/>
      <c r="D98" s="281" t="s">
        <v>1396</v>
      </c>
      <c r="E98" s="282"/>
      <c r="F98" s="282"/>
      <c r="G98" s="282"/>
      <c r="H98" s="282"/>
      <c r="I98" s="282"/>
      <c r="J98" s="283">
        <f>J130</f>
        <v>0</v>
      </c>
      <c r="K98" s="134"/>
      <c r="L98" s="284"/>
      <c r="S98" s="14"/>
      <c r="T98" s="14"/>
      <c r="U98" s="14"/>
      <c r="V98" s="14"/>
      <c r="W98" s="14"/>
      <c r="X98" s="14"/>
      <c r="Y98" s="14"/>
      <c r="Z98" s="14"/>
      <c r="AA98" s="14"/>
      <c r="AB98" s="14"/>
      <c r="AC98" s="14"/>
      <c r="AD98" s="14"/>
      <c r="AE98" s="14"/>
    </row>
    <row r="99" s="14" customFormat="1" ht="19.92" customHeight="1">
      <c r="A99" s="14"/>
      <c r="B99" s="280"/>
      <c r="C99" s="134"/>
      <c r="D99" s="281" t="s">
        <v>1397</v>
      </c>
      <c r="E99" s="282"/>
      <c r="F99" s="282"/>
      <c r="G99" s="282"/>
      <c r="H99" s="282"/>
      <c r="I99" s="282"/>
      <c r="J99" s="283">
        <f>J426</f>
        <v>0</v>
      </c>
      <c r="K99" s="134"/>
      <c r="L99" s="284"/>
      <c r="S99" s="14"/>
      <c r="T99" s="14"/>
      <c r="U99" s="14"/>
      <c r="V99" s="14"/>
      <c r="W99" s="14"/>
      <c r="X99" s="14"/>
      <c r="Y99" s="14"/>
      <c r="Z99" s="14"/>
      <c r="AA99" s="14"/>
      <c r="AB99" s="14"/>
      <c r="AC99" s="14"/>
      <c r="AD99" s="14"/>
      <c r="AE99" s="14"/>
    </row>
    <row r="100" s="14" customFormat="1" ht="19.92" customHeight="1">
      <c r="A100" s="14"/>
      <c r="B100" s="280"/>
      <c r="C100" s="134"/>
      <c r="D100" s="281" t="s">
        <v>1398</v>
      </c>
      <c r="E100" s="282"/>
      <c r="F100" s="282"/>
      <c r="G100" s="282"/>
      <c r="H100" s="282"/>
      <c r="I100" s="282"/>
      <c r="J100" s="283">
        <f>J436</f>
        <v>0</v>
      </c>
      <c r="K100" s="134"/>
      <c r="L100" s="284"/>
      <c r="S100" s="14"/>
      <c r="T100" s="14"/>
      <c r="U100" s="14"/>
      <c r="V100" s="14"/>
      <c r="W100" s="14"/>
      <c r="X100" s="14"/>
      <c r="Y100" s="14"/>
      <c r="Z100" s="14"/>
      <c r="AA100" s="14"/>
      <c r="AB100" s="14"/>
      <c r="AC100" s="14"/>
      <c r="AD100" s="14"/>
      <c r="AE100" s="14"/>
    </row>
    <row r="101" s="14" customFormat="1" ht="19.92" customHeight="1">
      <c r="A101" s="14"/>
      <c r="B101" s="280"/>
      <c r="C101" s="134"/>
      <c r="D101" s="281" t="s">
        <v>1399</v>
      </c>
      <c r="E101" s="282"/>
      <c r="F101" s="282"/>
      <c r="G101" s="282"/>
      <c r="H101" s="282"/>
      <c r="I101" s="282"/>
      <c r="J101" s="283">
        <f>J441</f>
        <v>0</v>
      </c>
      <c r="K101" s="134"/>
      <c r="L101" s="284"/>
      <c r="S101" s="14"/>
      <c r="T101" s="14"/>
      <c r="U101" s="14"/>
      <c r="V101" s="14"/>
      <c r="W101" s="14"/>
      <c r="X101" s="14"/>
      <c r="Y101" s="14"/>
      <c r="Z101" s="14"/>
      <c r="AA101" s="14"/>
      <c r="AB101" s="14"/>
      <c r="AC101" s="14"/>
      <c r="AD101" s="14"/>
      <c r="AE101" s="14"/>
    </row>
    <row r="102" s="14" customFormat="1" ht="19.92" customHeight="1">
      <c r="A102" s="14"/>
      <c r="B102" s="280"/>
      <c r="C102" s="134"/>
      <c r="D102" s="281" t="s">
        <v>1400</v>
      </c>
      <c r="E102" s="282"/>
      <c r="F102" s="282"/>
      <c r="G102" s="282"/>
      <c r="H102" s="282"/>
      <c r="I102" s="282"/>
      <c r="J102" s="283">
        <f>J447</f>
        <v>0</v>
      </c>
      <c r="K102" s="134"/>
      <c r="L102" s="284"/>
      <c r="S102" s="14"/>
      <c r="T102" s="14"/>
      <c r="U102" s="14"/>
      <c r="V102" s="14"/>
      <c r="W102" s="14"/>
      <c r="X102" s="14"/>
      <c r="Y102" s="14"/>
      <c r="Z102" s="14"/>
      <c r="AA102" s="14"/>
      <c r="AB102" s="14"/>
      <c r="AC102" s="14"/>
      <c r="AD102" s="14"/>
      <c r="AE102" s="14"/>
    </row>
    <row r="103" s="14" customFormat="1" ht="19.92" customHeight="1">
      <c r="A103" s="14"/>
      <c r="B103" s="280"/>
      <c r="C103" s="134"/>
      <c r="D103" s="281" t="s">
        <v>1401</v>
      </c>
      <c r="E103" s="282"/>
      <c r="F103" s="282"/>
      <c r="G103" s="282"/>
      <c r="H103" s="282"/>
      <c r="I103" s="282"/>
      <c r="J103" s="283">
        <f>J592</f>
        <v>0</v>
      </c>
      <c r="K103" s="134"/>
      <c r="L103" s="284"/>
      <c r="S103" s="14"/>
      <c r="T103" s="14"/>
      <c r="U103" s="14"/>
      <c r="V103" s="14"/>
      <c r="W103" s="14"/>
      <c r="X103" s="14"/>
      <c r="Y103" s="14"/>
      <c r="Z103" s="14"/>
      <c r="AA103" s="14"/>
      <c r="AB103" s="14"/>
      <c r="AC103" s="14"/>
      <c r="AD103" s="14"/>
      <c r="AE103" s="14"/>
    </row>
    <row r="104" s="14" customFormat="1" ht="19.92" customHeight="1">
      <c r="A104" s="14"/>
      <c r="B104" s="280"/>
      <c r="C104" s="134"/>
      <c r="D104" s="281" t="s">
        <v>1403</v>
      </c>
      <c r="E104" s="282"/>
      <c r="F104" s="282"/>
      <c r="G104" s="282"/>
      <c r="H104" s="282"/>
      <c r="I104" s="282"/>
      <c r="J104" s="283">
        <f>J651</f>
        <v>0</v>
      </c>
      <c r="K104" s="134"/>
      <c r="L104" s="284"/>
      <c r="S104" s="14"/>
      <c r="T104" s="14"/>
      <c r="U104" s="14"/>
      <c r="V104" s="14"/>
      <c r="W104" s="14"/>
      <c r="X104" s="14"/>
      <c r="Y104" s="14"/>
      <c r="Z104" s="14"/>
      <c r="AA104" s="14"/>
      <c r="AB104" s="14"/>
      <c r="AC104" s="14"/>
      <c r="AD104" s="14"/>
      <c r="AE104" s="14"/>
    </row>
    <row r="105" s="14" customFormat="1" ht="19.92" customHeight="1">
      <c r="A105" s="14"/>
      <c r="B105" s="280"/>
      <c r="C105" s="134"/>
      <c r="D105" s="281" t="s">
        <v>3107</v>
      </c>
      <c r="E105" s="282"/>
      <c r="F105" s="282"/>
      <c r="G105" s="282"/>
      <c r="H105" s="282"/>
      <c r="I105" s="282"/>
      <c r="J105" s="283">
        <f>J675</f>
        <v>0</v>
      </c>
      <c r="K105" s="134"/>
      <c r="L105" s="284"/>
      <c r="S105" s="14"/>
      <c r="T105" s="14"/>
      <c r="U105" s="14"/>
      <c r="V105" s="14"/>
      <c r="W105" s="14"/>
      <c r="X105" s="14"/>
      <c r="Y105" s="14"/>
      <c r="Z105" s="14"/>
      <c r="AA105" s="14"/>
      <c r="AB105" s="14"/>
      <c r="AC105" s="14"/>
      <c r="AD105" s="14"/>
      <c r="AE105" s="14"/>
    </row>
    <row r="106" s="14" customFormat="1" ht="19.92" customHeight="1">
      <c r="A106" s="14"/>
      <c r="B106" s="280"/>
      <c r="C106" s="134"/>
      <c r="D106" s="281" t="s">
        <v>1404</v>
      </c>
      <c r="E106" s="282"/>
      <c r="F106" s="282"/>
      <c r="G106" s="282"/>
      <c r="H106" s="282"/>
      <c r="I106" s="282"/>
      <c r="J106" s="283">
        <f>J678</f>
        <v>0</v>
      </c>
      <c r="K106" s="134"/>
      <c r="L106" s="284"/>
      <c r="S106" s="14"/>
      <c r="T106" s="14"/>
      <c r="U106" s="14"/>
      <c r="V106" s="14"/>
      <c r="W106" s="14"/>
      <c r="X106" s="14"/>
      <c r="Y106" s="14"/>
      <c r="Z106" s="14"/>
      <c r="AA106" s="14"/>
      <c r="AB106" s="14"/>
      <c r="AC106" s="14"/>
      <c r="AD106" s="14"/>
      <c r="AE106" s="14"/>
    </row>
    <row r="107" s="12" customFormat="1" ht="24.96" customHeight="1">
      <c r="A107" s="12"/>
      <c r="B107" s="242"/>
      <c r="C107" s="243"/>
      <c r="D107" s="244" t="s">
        <v>2001</v>
      </c>
      <c r="E107" s="245"/>
      <c r="F107" s="245"/>
      <c r="G107" s="245"/>
      <c r="H107" s="245"/>
      <c r="I107" s="245"/>
      <c r="J107" s="246">
        <f>J692</f>
        <v>0</v>
      </c>
      <c r="K107" s="243"/>
      <c r="L107" s="247"/>
      <c r="S107" s="12"/>
      <c r="T107" s="12"/>
      <c r="U107" s="12"/>
      <c r="V107" s="12"/>
      <c r="W107" s="12"/>
      <c r="X107" s="12"/>
      <c r="Y107" s="12"/>
      <c r="Z107" s="12"/>
      <c r="AA107" s="12"/>
      <c r="AB107" s="12"/>
      <c r="AC107" s="12"/>
      <c r="AD107" s="12"/>
      <c r="AE107" s="12"/>
    </row>
    <row r="108" s="14" customFormat="1" ht="19.92" customHeight="1">
      <c r="A108" s="14"/>
      <c r="B108" s="280"/>
      <c r="C108" s="134"/>
      <c r="D108" s="281" t="s">
        <v>2002</v>
      </c>
      <c r="E108" s="282"/>
      <c r="F108" s="282"/>
      <c r="G108" s="282"/>
      <c r="H108" s="282"/>
      <c r="I108" s="282"/>
      <c r="J108" s="283">
        <f>J693</f>
        <v>0</v>
      </c>
      <c r="K108" s="134"/>
      <c r="L108" s="284"/>
      <c r="S108" s="14"/>
      <c r="T108" s="14"/>
      <c r="U108" s="14"/>
      <c r="V108" s="14"/>
      <c r="W108" s="14"/>
      <c r="X108" s="14"/>
      <c r="Y108" s="14"/>
      <c r="Z108" s="14"/>
      <c r="AA108" s="14"/>
      <c r="AB108" s="14"/>
      <c r="AC108" s="14"/>
      <c r="AD108" s="14"/>
      <c r="AE108" s="14"/>
    </row>
    <row r="109" s="2" customFormat="1" ht="21.84" customHeight="1">
      <c r="A109" s="39"/>
      <c r="B109" s="40"/>
      <c r="C109" s="41"/>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6.96" customHeight="1">
      <c r="A110" s="39"/>
      <c r="B110" s="67"/>
      <c r="C110" s="68"/>
      <c r="D110" s="68"/>
      <c r="E110" s="68"/>
      <c r="F110" s="68"/>
      <c r="G110" s="68"/>
      <c r="H110" s="68"/>
      <c r="I110" s="68"/>
      <c r="J110" s="68"/>
      <c r="K110" s="68"/>
      <c r="L110" s="64"/>
      <c r="S110" s="39"/>
      <c r="T110" s="39"/>
      <c r="U110" s="39"/>
      <c r="V110" s="39"/>
      <c r="W110" s="39"/>
      <c r="X110" s="39"/>
      <c r="Y110" s="39"/>
      <c r="Z110" s="39"/>
      <c r="AA110" s="39"/>
      <c r="AB110" s="39"/>
      <c r="AC110" s="39"/>
      <c r="AD110" s="39"/>
      <c r="AE110" s="39"/>
    </row>
    <row r="114" s="2" customFormat="1" ht="6.96" customHeight="1">
      <c r="A114" s="39"/>
      <c r="B114" s="69"/>
      <c r="C114" s="70"/>
      <c r="D114" s="70"/>
      <c r="E114" s="70"/>
      <c r="F114" s="70"/>
      <c r="G114" s="70"/>
      <c r="H114" s="70"/>
      <c r="I114" s="70"/>
      <c r="J114" s="70"/>
      <c r="K114" s="70"/>
      <c r="L114" s="64"/>
      <c r="S114" s="39"/>
      <c r="T114" s="39"/>
      <c r="U114" s="39"/>
      <c r="V114" s="39"/>
      <c r="W114" s="39"/>
      <c r="X114" s="39"/>
      <c r="Y114" s="39"/>
      <c r="Z114" s="39"/>
      <c r="AA114" s="39"/>
      <c r="AB114" s="39"/>
      <c r="AC114" s="39"/>
      <c r="AD114" s="39"/>
      <c r="AE114" s="39"/>
    </row>
    <row r="115" s="2" customFormat="1" ht="24.96" customHeight="1">
      <c r="A115" s="39"/>
      <c r="B115" s="40"/>
      <c r="C115" s="24" t="s">
        <v>178</v>
      </c>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6.96" customHeight="1">
      <c r="A116" s="39"/>
      <c r="B116" s="40"/>
      <c r="C116" s="41"/>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12" customHeight="1">
      <c r="A117" s="39"/>
      <c r="B117" s="40"/>
      <c r="C117" s="33" t="s">
        <v>16</v>
      </c>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16.5" customHeight="1">
      <c r="A118" s="39"/>
      <c r="B118" s="40"/>
      <c r="C118" s="41"/>
      <c r="D118" s="41"/>
      <c r="E118" s="184" t="str">
        <f>E7</f>
        <v>SPLAŠKOVÁ KANALIZACE ÚSTÍ NAD ORLICÍ ČERNOVÍR</v>
      </c>
      <c r="F118" s="33"/>
      <c r="G118" s="33"/>
      <c r="H118" s="33"/>
      <c r="I118" s="41"/>
      <c r="J118" s="41"/>
      <c r="K118" s="41"/>
      <c r="L118" s="64"/>
      <c r="S118" s="39"/>
      <c r="T118" s="39"/>
      <c r="U118" s="39"/>
      <c r="V118" s="39"/>
      <c r="W118" s="39"/>
      <c r="X118" s="39"/>
      <c r="Y118" s="39"/>
      <c r="Z118" s="39"/>
      <c r="AA118" s="39"/>
      <c r="AB118" s="39"/>
      <c r="AC118" s="39"/>
      <c r="AD118" s="39"/>
      <c r="AE118" s="39"/>
    </row>
    <row r="119" s="2" customFormat="1" ht="12" customHeight="1">
      <c r="A119" s="39"/>
      <c r="B119" s="40"/>
      <c r="C119" s="33" t="s">
        <v>169</v>
      </c>
      <c r="D119" s="41"/>
      <c r="E119" s="41"/>
      <c r="F119" s="41"/>
      <c r="G119" s="41"/>
      <c r="H119" s="41"/>
      <c r="I119" s="41"/>
      <c r="J119" s="41"/>
      <c r="K119" s="41"/>
      <c r="L119" s="64"/>
      <c r="S119" s="39"/>
      <c r="T119" s="39"/>
      <c r="U119" s="39"/>
      <c r="V119" s="39"/>
      <c r="W119" s="39"/>
      <c r="X119" s="39"/>
      <c r="Y119" s="39"/>
      <c r="Z119" s="39"/>
      <c r="AA119" s="39"/>
      <c r="AB119" s="39"/>
      <c r="AC119" s="39"/>
      <c r="AD119" s="39"/>
      <c r="AE119" s="39"/>
    </row>
    <row r="120" s="2" customFormat="1" ht="16.5" customHeight="1">
      <c r="A120" s="39"/>
      <c r="B120" s="40"/>
      <c r="C120" s="41"/>
      <c r="D120" s="41"/>
      <c r="E120" s="77" t="str">
        <f>E9</f>
        <v>SO-06 - Odbočky pro domovní přípojky Oldřichovice</v>
      </c>
      <c r="F120" s="41"/>
      <c r="G120" s="41"/>
      <c r="H120" s="41"/>
      <c r="I120" s="41"/>
      <c r="J120" s="41"/>
      <c r="K120" s="41"/>
      <c r="L120" s="64"/>
      <c r="S120" s="39"/>
      <c r="T120" s="39"/>
      <c r="U120" s="39"/>
      <c r="V120" s="39"/>
      <c r="W120" s="39"/>
      <c r="X120" s="39"/>
      <c r="Y120" s="39"/>
      <c r="Z120" s="39"/>
      <c r="AA120" s="39"/>
      <c r="AB120" s="39"/>
      <c r="AC120" s="39"/>
      <c r="AD120" s="39"/>
      <c r="AE120" s="39"/>
    </row>
    <row r="121" s="2" customFormat="1" ht="6.96" customHeight="1">
      <c r="A121" s="39"/>
      <c r="B121" s="40"/>
      <c r="C121" s="41"/>
      <c r="D121" s="41"/>
      <c r="E121" s="41"/>
      <c r="F121" s="41"/>
      <c r="G121" s="41"/>
      <c r="H121" s="41"/>
      <c r="I121" s="41"/>
      <c r="J121" s="41"/>
      <c r="K121" s="41"/>
      <c r="L121" s="64"/>
      <c r="S121" s="39"/>
      <c r="T121" s="39"/>
      <c r="U121" s="39"/>
      <c r="V121" s="39"/>
      <c r="W121" s="39"/>
      <c r="X121" s="39"/>
      <c r="Y121" s="39"/>
      <c r="Z121" s="39"/>
      <c r="AA121" s="39"/>
      <c r="AB121" s="39"/>
      <c r="AC121" s="39"/>
      <c r="AD121" s="39"/>
      <c r="AE121" s="39"/>
    </row>
    <row r="122" s="2" customFormat="1" ht="12" customHeight="1">
      <c r="A122" s="39"/>
      <c r="B122" s="40"/>
      <c r="C122" s="33" t="s">
        <v>20</v>
      </c>
      <c r="D122" s="41"/>
      <c r="E122" s="41"/>
      <c r="F122" s="28" t="str">
        <f>F12</f>
        <v>Černovír</v>
      </c>
      <c r="G122" s="41"/>
      <c r="H122" s="41"/>
      <c r="I122" s="33" t="s">
        <v>22</v>
      </c>
      <c r="J122" s="80" t="str">
        <f>IF(J12="","",J12)</f>
        <v>18. 10. 2021</v>
      </c>
      <c r="K122" s="41"/>
      <c r="L122" s="64"/>
      <c r="S122" s="39"/>
      <c r="T122" s="39"/>
      <c r="U122" s="39"/>
      <c r="V122" s="39"/>
      <c r="W122" s="39"/>
      <c r="X122" s="39"/>
      <c r="Y122" s="39"/>
      <c r="Z122" s="39"/>
      <c r="AA122" s="39"/>
      <c r="AB122" s="39"/>
      <c r="AC122" s="39"/>
      <c r="AD122" s="39"/>
      <c r="AE122" s="39"/>
    </row>
    <row r="123" s="2" customFormat="1" ht="6.96" customHeight="1">
      <c r="A123" s="39"/>
      <c r="B123" s="40"/>
      <c r="C123" s="41"/>
      <c r="D123" s="41"/>
      <c r="E123" s="41"/>
      <c r="F123" s="41"/>
      <c r="G123" s="41"/>
      <c r="H123" s="41"/>
      <c r="I123" s="41"/>
      <c r="J123" s="41"/>
      <c r="K123" s="41"/>
      <c r="L123" s="64"/>
      <c r="S123" s="39"/>
      <c r="T123" s="39"/>
      <c r="U123" s="39"/>
      <c r="V123" s="39"/>
      <c r="W123" s="39"/>
      <c r="X123" s="39"/>
      <c r="Y123" s="39"/>
      <c r="Z123" s="39"/>
      <c r="AA123" s="39"/>
      <c r="AB123" s="39"/>
      <c r="AC123" s="39"/>
      <c r="AD123" s="39"/>
      <c r="AE123" s="39"/>
    </row>
    <row r="124" s="2" customFormat="1" ht="25.65" customHeight="1">
      <c r="A124" s="39"/>
      <c r="B124" s="40"/>
      <c r="C124" s="33" t="s">
        <v>24</v>
      </c>
      <c r="D124" s="41"/>
      <c r="E124" s="41"/>
      <c r="F124" s="28" t="str">
        <f>E15</f>
        <v>TEPVOS s.r.o., Královéhradecká 1566, Ústí n.Orlicí</v>
      </c>
      <c r="G124" s="41"/>
      <c r="H124" s="41"/>
      <c r="I124" s="33" t="s">
        <v>30</v>
      </c>
      <c r="J124" s="37" t="str">
        <f>E21</f>
        <v>Aquaprocon s.r.o., Divize Praha</v>
      </c>
      <c r="K124" s="41"/>
      <c r="L124" s="64"/>
      <c r="S124" s="39"/>
      <c r="T124" s="39"/>
      <c r="U124" s="39"/>
      <c r="V124" s="39"/>
      <c r="W124" s="39"/>
      <c r="X124" s="39"/>
      <c r="Y124" s="39"/>
      <c r="Z124" s="39"/>
      <c r="AA124" s="39"/>
      <c r="AB124" s="39"/>
      <c r="AC124" s="39"/>
      <c r="AD124" s="39"/>
      <c r="AE124" s="39"/>
    </row>
    <row r="125" s="2" customFormat="1" ht="15.15" customHeight="1">
      <c r="A125" s="39"/>
      <c r="B125" s="40"/>
      <c r="C125" s="33" t="s">
        <v>28</v>
      </c>
      <c r="D125" s="41"/>
      <c r="E125" s="41"/>
      <c r="F125" s="28" t="str">
        <f>IF(E18="","",E18)</f>
        <v>Vyplň údaj</v>
      </c>
      <c r="G125" s="41"/>
      <c r="H125" s="41"/>
      <c r="I125" s="33" t="s">
        <v>33</v>
      </c>
      <c r="J125" s="37" t="str">
        <f>E24</f>
        <v>ing. Iveta Heřmanská</v>
      </c>
      <c r="K125" s="41"/>
      <c r="L125" s="64"/>
      <c r="S125" s="39"/>
      <c r="T125" s="39"/>
      <c r="U125" s="39"/>
      <c r="V125" s="39"/>
      <c r="W125" s="39"/>
      <c r="X125" s="39"/>
      <c r="Y125" s="39"/>
      <c r="Z125" s="39"/>
      <c r="AA125" s="39"/>
      <c r="AB125" s="39"/>
      <c r="AC125" s="39"/>
      <c r="AD125" s="39"/>
      <c r="AE125" s="39"/>
    </row>
    <row r="126" s="2" customFormat="1" ht="10.32" customHeight="1">
      <c r="A126" s="39"/>
      <c r="B126" s="40"/>
      <c r="C126" s="41"/>
      <c r="D126" s="41"/>
      <c r="E126" s="41"/>
      <c r="F126" s="41"/>
      <c r="G126" s="41"/>
      <c r="H126" s="41"/>
      <c r="I126" s="41"/>
      <c r="J126" s="41"/>
      <c r="K126" s="41"/>
      <c r="L126" s="64"/>
      <c r="S126" s="39"/>
      <c r="T126" s="39"/>
      <c r="U126" s="39"/>
      <c r="V126" s="39"/>
      <c r="W126" s="39"/>
      <c r="X126" s="39"/>
      <c r="Y126" s="39"/>
      <c r="Z126" s="39"/>
      <c r="AA126" s="39"/>
      <c r="AB126" s="39"/>
      <c r="AC126" s="39"/>
      <c r="AD126" s="39"/>
      <c r="AE126" s="39"/>
    </row>
    <row r="127" s="9" customFormat="1" ht="29.28" customHeight="1">
      <c r="A127" s="189"/>
      <c r="B127" s="190"/>
      <c r="C127" s="191" t="s">
        <v>179</v>
      </c>
      <c r="D127" s="192" t="s">
        <v>61</v>
      </c>
      <c r="E127" s="192" t="s">
        <v>57</v>
      </c>
      <c r="F127" s="192" t="s">
        <v>58</v>
      </c>
      <c r="G127" s="192" t="s">
        <v>180</v>
      </c>
      <c r="H127" s="192" t="s">
        <v>181</v>
      </c>
      <c r="I127" s="192" t="s">
        <v>182</v>
      </c>
      <c r="J127" s="192" t="s">
        <v>175</v>
      </c>
      <c r="K127" s="193" t="s">
        <v>183</v>
      </c>
      <c r="L127" s="194"/>
      <c r="M127" s="101" t="s">
        <v>1</v>
      </c>
      <c r="N127" s="102" t="s">
        <v>40</v>
      </c>
      <c r="O127" s="102" t="s">
        <v>184</v>
      </c>
      <c r="P127" s="102" t="s">
        <v>185</v>
      </c>
      <c r="Q127" s="102" t="s">
        <v>186</v>
      </c>
      <c r="R127" s="102" t="s">
        <v>187</v>
      </c>
      <c r="S127" s="102" t="s">
        <v>188</v>
      </c>
      <c r="T127" s="103" t="s">
        <v>189</v>
      </c>
      <c r="U127" s="189"/>
      <c r="V127" s="189"/>
      <c r="W127" s="189"/>
      <c r="X127" s="189"/>
      <c r="Y127" s="189"/>
      <c r="Z127" s="189"/>
      <c r="AA127" s="189"/>
      <c r="AB127" s="189"/>
      <c r="AC127" s="189"/>
      <c r="AD127" s="189"/>
      <c r="AE127" s="189"/>
    </row>
    <row r="128" s="2" customFormat="1" ht="22.8" customHeight="1">
      <c r="A128" s="39"/>
      <c r="B128" s="40"/>
      <c r="C128" s="108" t="s">
        <v>190</v>
      </c>
      <c r="D128" s="41"/>
      <c r="E128" s="41"/>
      <c r="F128" s="41"/>
      <c r="G128" s="41"/>
      <c r="H128" s="41"/>
      <c r="I128" s="41"/>
      <c r="J128" s="195">
        <f>BK128</f>
        <v>0</v>
      </c>
      <c r="K128" s="41"/>
      <c r="L128" s="45"/>
      <c r="M128" s="104"/>
      <c r="N128" s="196"/>
      <c r="O128" s="105"/>
      <c r="P128" s="197">
        <f>P129+P692</f>
        <v>0</v>
      </c>
      <c r="Q128" s="105"/>
      <c r="R128" s="197">
        <f>R129+R692</f>
        <v>17.211024289999997</v>
      </c>
      <c r="S128" s="105"/>
      <c r="T128" s="198">
        <f>T129+T692</f>
        <v>105.64248000000001</v>
      </c>
      <c r="U128" s="39"/>
      <c r="V128" s="39"/>
      <c r="W128" s="39"/>
      <c r="X128" s="39"/>
      <c r="Y128" s="39"/>
      <c r="Z128" s="39"/>
      <c r="AA128" s="39"/>
      <c r="AB128" s="39"/>
      <c r="AC128" s="39"/>
      <c r="AD128" s="39"/>
      <c r="AE128" s="39"/>
      <c r="AT128" s="18" t="s">
        <v>75</v>
      </c>
      <c r="AU128" s="18" t="s">
        <v>177</v>
      </c>
      <c r="BK128" s="199">
        <f>BK129+BK692</f>
        <v>0</v>
      </c>
    </row>
    <row r="129" s="13" customFormat="1" ht="25.92" customHeight="1">
      <c r="A129" s="13"/>
      <c r="B129" s="248"/>
      <c r="C129" s="249"/>
      <c r="D129" s="250" t="s">
        <v>75</v>
      </c>
      <c r="E129" s="251" t="s">
        <v>1406</v>
      </c>
      <c r="F129" s="251" t="s">
        <v>1407</v>
      </c>
      <c r="G129" s="249"/>
      <c r="H129" s="249"/>
      <c r="I129" s="252"/>
      <c r="J129" s="253">
        <f>BK129</f>
        <v>0</v>
      </c>
      <c r="K129" s="249"/>
      <c r="L129" s="254"/>
      <c r="M129" s="255"/>
      <c r="N129" s="256"/>
      <c r="O129" s="256"/>
      <c r="P129" s="257">
        <f>P130+P426+P436+P441+P447+P592+P651+P675+P678</f>
        <v>0</v>
      </c>
      <c r="Q129" s="256"/>
      <c r="R129" s="257">
        <f>R130+R426+R436+R441+R447+R592+R651+R675+R678</f>
        <v>17.176052289999998</v>
      </c>
      <c r="S129" s="256"/>
      <c r="T129" s="258">
        <f>T130+T426+T436+T441+T447+T592+T651+T675+T678</f>
        <v>105.64248000000001</v>
      </c>
      <c r="U129" s="13"/>
      <c r="V129" s="13"/>
      <c r="W129" s="13"/>
      <c r="X129" s="13"/>
      <c r="Y129" s="13"/>
      <c r="Z129" s="13"/>
      <c r="AA129" s="13"/>
      <c r="AB129" s="13"/>
      <c r="AC129" s="13"/>
      <c r="AD129" s="13"/>
      <c r="AE129" s="13"/>
      <c r="AR129" s="259" t="s">
        <v>83</v>
      </c>
      <c r="AT129" s="260" t="s">
        <v>75</v>
      </c>
      <c r="AU129" s="260" t="s">
        <v>76</v>
      </c>
      <c r="AY129" s="259" t="s">
        <v>195</v>
      </c>
      <c r="BK129" s="261">
        <f>BK130+BK426+BK436+BK441+BK447+BK592+BK651+BK675+BK678</f>
        <v>0</v>
      </c>
    </row>
    <row r="130" s="13" customFormat="1" ht="22.8" customHeight="1">
      <c r="A130" s="13"/>
      <c r="B130" s="248"/>
      <c r="C130" s="249"/>
      <c r="D130" s="250" t="s">
        <v>75</v>
      </c>
      <c r="E130" s="285" t="s">
        <v>83</v>
      </c>
      <c r="F130" s="285" t="s">
        <v>1408</v>
      </c>
      <c r="G130" s="249"/>
      <c r="H130" s="249"/>
      <c r="I130" s="252"/>
      <c r="J130" s="286">
        <f>BK130</f>
        <v>0</v>
      </c>
      <c r="K130" s="249"/>
      <c r="L130" s="254"/>
      <c r="M130" s="255"/>
      <c r="N130" s="256"/>
      <c r="O130" s="256"/>
      <c r="P130" s="257">
        <f>SUM(P131:P425)</f>
        <v>0</v>
      </c>
      <c r="Q130" s="256"/>
      <c r="R130" s="257">
        <f>SUM(R131:R425)</f>
        <v>2.4187466400000002</v>
      </c>
      <c r="S130" s="256"/>
      <c r="T130" s="258">
        <f>SUM(T131:T425)</f>
        <v>105.64248000000001</v>
      </c>
      <c r="U130" s="13"/>
      <c r="V130" s="13"/>
      <c r="W130" s="13"/>
      <c r="X130" s="13"/>
      <c r="Y130" s="13"/>
      <c r="Z130" s="13"/>
      <c r="AA130" s="13"/>
      <c r="AB130" s="13"/>
      <c r="AC130" s="13"/>
      <c r="AD130" s="13"/>
      <c r="AE130" s="13"/>
      <c r="AR130" s="259" t="s">
        <v>83</v>
      </c>
      <c r="AT130" s="260" t="s">
        <v>75</v>
      </c>
      <c r="AU130" s="260" t="s">
        <v>83</v>
      </c>
      <c r="AY130" s="259" t="s">
        <v>195</v>
      </c>
      <c r="BK130" s="261">
        <f>SUM(BK131:BK425)</f>
        <v>0</v>
      </c>
    </row>
    <row r="131" s="2" customFormat="1" ht="33" customHeight="1">
      <c r="A131" s="39"/>
      <c r="B131" s="40"/>
      <c r="C131" s="200" t="s">
        <v>83</v>
      </c>
      <c r="D131" s="200" t="s">
        <v>191</v>
      </c>
      <c r="E131" s="201" t="s">
        <v>3118</v>
      </c>
      <c r="F131" s="202" t="s">
        <v>3119</v>
      </c>
      <c r="G131" s="203" t="s">
        <v>1411</v>
      </c>
      <c r="H131" s="204">
        <v>8.4000000000000004</v>
      </c>
      <c r="I131" s="205"/>
      <c r="J131" s="206">
        <f>ROUND(I131*H131,2)</f>
        <v>0</v>
      </c>
      <c r="K131" s="202" t="s">
        <v>1412</v>
      </c>
      <c r="L131" s="45"/>
      <c r="M131" s="207" t="s">
        <v>1</v>
      </c>
      <c r="N131" s="208" t="s">
        <v>41</v>
      </c>
      <c r="O131" s="92"/>
      <c r="P131" s="209">
        <f>O131*H131</f>
        <v>0</v>
      </c>
      <c r="Q131" s="209">
        <v>0</v>
      </c>
      <c r="R131" s="209">
        <f>Q131*H131</f>
        <v>0</v>
      </c>
      <c r="S131" s="209">
        <v>0.28999999999999998</v>
      </c>
      <c r="T131" s="210">
        <f>S131*H131</f>
        <v>2.4359999999999999</v>
      </c>
      <c r="U131" s="39"/>
      <c r="V131" s="39"/>
      <c r="W131" s="39"/>
      <c r="X131" s="39"/>
      <c r="Y131" s="39"/>
      <c r="Z131" s="39"/>
      <c r="AA131" s="39"/>
      <c r="AB131" s="39"/>
      <c r="AC131" s="39"/>
      <c r="AD131" s="39"/>
      <c r="AE131" s="39"/>
      <c r="AR131" s="211" t="s">
        <v>234</v>
      </c>
      <c r="AT131" s="211" t="s">
        <v>191</v>
      </c>
      <c r="AU131" s="211" t="s">
        <v>85</v>
      </c>
      <c r="AY131" s="18" t="s">
        <v>195</v>
      </c>
      <c r="BE131" s="212">
        <f>IF(N131="základní",J131,0)</f>
        <v>0</v>
      </c>
      <c r="BF131" s="212">
        <f>IF(N131="snížená",J131,0)</f>
        <v>0</v>
      </c>
      <c r="BG131" s="212">
        <f>IF(N131="zákl. přenesená",J131,0)</f>
        <v>0</v>
      </c>
      <c r="BH131" s="212">
        <f>IF(N131="sníž. přenesená",J131,0)</f>
        <v>0</v>
      </c>
      <c r="BI131" s="212">
        <f>IF(N131="nulová",J131,0)</f>
        <v>0</v>
      </c>
      <c r="BJ131" s="18" t="s">
        <v>83</v>
      </c>
      <c r="BK131" s="212">
        <f>ROUND(I131*H131,2)</f>
        <v>0</v>
      </c>
      <c r="BL131" s="18" t="s">
        <v>234</v>
      </c>
      <c r="BM131" s="211" t="s">
        <v>5491</v>
      </c>
    </row>
    <row r="132" s="10" customFormat="1">
      <c r="A132" s="10"/>
      <c r="B132" s="218"/>
      <c r="C132" s="219"/>
      <c r="D132" s="213" t="s">
        <v>199</v>
      </c>
      <c r="E132" s="220" t="s">
        <v>1</v>
      </c>
      <c r="F132" s="221" t="s">
        <v>5492</v>
      </c>
      <c r="G132" s="219"/>
      <c r="H132" s="220" t="s">
        <v>1</v>
      </c>
      <c r="I132" s="222"/>
      <c r="J132" s="219"/>
      <c r="K132" s="219"/>
      <c r="L132" s="223"/>
      <c r="M132" s="224"/>
      <c r="N132" s="225"/>
      <c r="O132" s="225"/>
      <c r="P132" s="225"/>
      <c r="Q132" s="225"/>
      <c r="R132" s="225"/>
      <c r="S132" s="225"/>
      <c r="T132" s="226"/>
      <c r="U132" s="10"/>
      <c r="V132" s="10"/>
      <c r="W132" s="10"/>
      <c r="X132" s="10"/>
      <c r="Y132" s="10"/>
      <c r="Z132" s="10"/>
      <c r="AA132" s="10"/>
      <c r="AB132" s="10"/>
      <c r="AC132" s="10"/>
      <c r="AD132" s="10"/>
      <c r="AE132" s="10"/>
      <c r="AT132" s="227" t="s">
        <v>199</v>
      </c>
      <c r="AU132" s="227" t="s">
        <v>85</v>
      </c>
      <c r="AV132" s="10" t="s">
        <v>83</v>
      </c>
      <c r="AW132" s="10" t="s">
        <v>32</v>
      </c>
      <c r="AX132" s="10" t="s">
        <v>76</v>
      </c>
      <c r="AY132" s="227" t="s">
        <v>195</v>
      </c>
    </row>
    <row r="133" s="10" customFormat="1">
      <c r="A133" s="10"/>
      <c r="B133" s="218"/>
      <c r="C133" s="219"/>
      <c r="D133" s="213" t="s">
        <v>199</v>
      </c>
      <c r="E133" s="220" t="s">
        <v>1</v>
      </c>
      <c r="F133" s="221" t="s">
        <v>5493</v>
      </c>
      <c r="G133" s="219"/>
      <c r="H133" s="220" t="s">
        <v>1</v>
      </c>
      <c r="I133" s="222"/>
      <c r="J133" s="219"/>
      <c r="K133" s="219"/>
      <c r="L133" s="223"/>
      <c r="M133" s="224"/>
      <c r="N133" s="225"/>
      <c r="O133" s="225"/>
      <c r="P133" s="225"/>
      <c r="Q133" s="225"/>
      <c r="R133" s="225"/>
      <c r="S133" s="225"/>
      <c r="T133" s="226"/>
      <c r="U133" s="10"/>
      <c r="V133" s="10"/>
      <c r="W133" s="10"/>
      <c r="X133" s="10"/>
      <c r="Y133" s="10"/>
      <c r="Z133" s="10"/>
      <c r="AA133" s="10"/>
      <c r="AB133" s="10"/>
      <c r="AC133" s="10"/>
      <c r="AD133" s="10"/>
      <c r="AE133" s="10"/>
      <c r="AT133" s="227" t="s">
        <v>199</v>
      </c>
      <c r="AU133" s="227" t="s">
        <v>85</v>
      </c>
      <c r="AV133" s="10" t="s">
        <v>83</v>
      </c>
      <c r="AW133" s="10" t="s">
        <v>32</v>
      </c>
      <c r="AX133" s="10" t="s">
        <v>76</v>
      </c>
      <c r="AY133" s="227" t="s">
        <v>195</v>
      </c>
    </row>
    <row r="134" s="11" customFormat="1">
      <c r="A134" s="11"/>
      <c r="B134" s="228"/>
      <c r="C134" s="229"/>
      <c r="D134" s="213" t="s">
        <v>199</v>
      </c>
      <c r="E134" s="230" t="s">
        <v>1</v>
      </c>
      <c r="F134" s="231" t="s">
        <v>5494</v>
      </c>
      <c r="G134" s="229"/>
      <c r="H134" s="232">
        <v>8.4000000000000004</v>
      </c>
      <c r="I134" s="233"/>
      <c r="J134" s="229"/>
      <c r="K134" s="229"/>
      <c r="L134" s="234"/>
      <c r="M134" s="235"/>
      <c r="N134" s="236"/>
      <c r="O134" s="236"/>
      <c r="P134" s="236"/>
      <c r="Q134" s="236"/>
      <c r="R134" s="236"/>
      <c r="S134" s="236"/>
      <c r="T134" s="237"/>
      <c r="U134" s="11"/>
      <c r="V134" s="11"/>
      <c r="W134" s="11"/>
      <c r="X134" s="11"/>
      <c r="Y134" s="11"/>
      <c r="Z134" s="11"/>
      <c r="AA134" s="11"/>
      <c r="AB134" s="11"/>
      <c r="AC134" s="11"/>
      <c r="AD134" s="11"/>
      <c r="AE134" s="11"/>
      <c r="AT134" s="238" t="s">
        <v>199</v>
      </c>
      <c r="AU134" s="238" t="s">
        <v>85</v>
      </c>
      <c r="AV134" s="11" t="s">
        <v>85</v>
      </c>
      <c r="AW134" s="11" t="s">
        <v>32</v>
      </c>
      <c r="AX134" s="11" t="s">
        <v>76</v>
      </c>
      <c r="AY134" s="238" t="s">
        <v>195</v>
      </c>
    </row>
    <row r="135" s="15" customFormat="1">
      <c r="A135" s="15"/>
      <c r="B135" s="287"/>
      <c r="C135" s="288"/>
      <c r="D135" s="213" t="s">
        <v>199</v>
      </c>
      <c r="E135" s="289" t="s">
        <v>1</v>
      </c>
      <c r="F135" s="290" t="s">
        <v>1422</v>
      </c>
      <c r="G135" s="288"/>
      <c r="H135" s="291">
        <v>8.4000000000000004</v>
      </c>
      <c r="I135" s="292"/>
      <c r="J135" s="288"/>
      <c r="K135" s="288"/>
      <c r="L135" s="293"/>
      <c r="M135" s="294"/>
      <c r="N135" s="295"/>
      <c r="O135" s="295"/>
      <c r="P135" s="295"/>
      <c r="Q135" s="295"/>
      <c r="R135" s="295"/>
      <c r="S135" s="295"/>
      <c r="T135" s="296"/>
      <c r="U135" s="15"/>
      <c r="V135" s="15"/>
      <c r="W135" s="15"/>
      <c r="X135" s="15"/>
      <c r="Y135" s="15"/>
      <c r="Z135" s="15"/>
      <c r="AA135" s="15"/>
      <c r="AB135" s="15"/>
      <c r="AC135" s="15"/>
      <c r="AD135" s="15"/>
      <c r="AE135" s="15"/>
      <c r="AT135" s="297" t="s">
        <v>199</v>
      </c>
      <c r="AU135" s="297" t="s">
        <v>85</v>
      </c>
      <c r="AV135" s="15" t="s">
        <v>234</v>
      </c>
      <c r="AW135" s="15" t="s">
        <v>32</v>
      </c>
      <c r="AX135" s="15" t="s">
        <v>83</v>
      </c>
      <c r="AY135" s="297" t="s">
        <v>195</v>
      </c>
    </row>
    <row r="136" s="2" customFormat="1" ht="33" customHeight="1">
      <c r="A136" s="39"/>
      <c r="B136" s="40"/>
      <c r="C136" s="200" t="s">
        <v>85</v>
      </c>
      <c r="D136" s="200" t="s">
        <v>191</v>
      </c>
      <c r="E136" s="201" t="s">
        <v>4756</v>
      </c>
      <c r="F136" s="202" t="s">
        <v>4757</v>
      </c>
      <c r="G136" s="203" t="s">
        <v>1411</v>
      </c>
      <c r="H136" s="204">
        <v>78.028000000000006</v>
      </c>
      <c r="I136" s="205"/>
      <c r="J136" s="206">
        <f>ROUND(I136*H136,2)</f>
        <v>0</v>
      </c>
      <c r="K136" s="202" t="s">
        <v>1412</v>
      </c>
      <c r="L136" s="45"/>
      <c r="M136" s="207" t="s">
        <v>1</v>
      </c>
      <c r="N136" s="208" t="s">
        <v>41</v>
      </c>
      <c r="O136" s="92"/>
      <c r="P136" s="209">
        <f>O136*H136</f>
        <v>0</v>
      </c>
      <c r="Q136" s="209">
        <v>0</v>
      </c>
      <c r="R136" s="209">
        <f>Q136*H136</f>
        <v>0</v>
      </c>
      <c r="S136" s="209">
        <v>0.57999999999999996</v>
      </c>
      <c r="T136" s="210">
        <f>S136*H136</f>
        <v>45.256239999999998</v>
      </c>
      <c r="U136" s="39"/>
      <c r="V136" s="39"/>
      <c r="W136" s="39"/>
      <c r="X136" s="39"/>
      <c r="Y136" s="39"/>
      <c r="Z136" s="39"/>
      <c r="AA136" s="39"/>
      <c r="AB136" s="39"/>
      <c r="AC136" s="39"/>
      <c r="AD136" s="39"/>
      <c r="AE136" s="39"/>
      <c r="AR136" s="211" t="s">
        <v>234</v>
      </c>
      <c r="AT136" s="211" t="s">
        <v>191</v>
      </c>
      <c r="AU136" s="211" t="s">
        <v>85</v>
      </c>
      <c r="AY136" s="18" t="s">
        <v>195</v>
      </c>
      <c r="BE136" s="212">
        <f>IF(N136="základní",J136,0)</f>
        <v>0</v>
      </c>
      <c r="BF136" s="212">
        <f>IF(N136="snížená",J136,0)</f>
        <v>0</v>
      </c>
      <c r="BG136" s="212">
        <f>IF(N136="zákl. přenesená",J136,0)</f>
        <v>0</v>
      </c>
      <c r="BH136" s="212">
        <f>IF(N136="sníž. přenesená",J136,0)</f>
        <v>0</v>
      </c>
      <c r="BI136" s="212">
        <f>IF(N136="nulová",J136,0)</f>
        <v>0</v>
      </c>
      <c r="BJ136" s="18" t="s">
        <v>83</v>
      </c>
      <c r="BK136" s="212">
        <f>ROUND(I136*H136,2)</f>
        <v>0</v>
      </c>
      <c r="BL136" s="18" t="s">
        <v>234</v>
      </c>
      <c r="BM136" s="211" t="s">
        <v>5495</v>
      </c>
    </row>
    <row r="137" s="10" customFormat="1">
      <c r="A137" s="10"/>
      <c r="B137" s="218"/>
      <c r="C137" s="219"/>
      <c r="D137" s="213" t="s">
        <v>199</v>
      </c>
      <c r="E137" s="220" t="s">
        <v>1</v>
      </c>
      <c r="F137" s="221" t="s">
        <v>5496</v>
      </c>
      <c r="G137" s="219"/>
      <c r="H137" s="220" t="s">
        <v>1</v>
      </c>
      <c r="I137" s="222"/>
      <c r="J137" s="219"/>
      <c r="K137" s="219"/>
      <c r="L137" s="223"/>
      <c r="M137" s="224"/>
      <c r="N137" s="225"/>
      <c r="O137" s="225"/>
      <c r="P137" s="225"/>
      <c r="Q137" s="225"/>
      <c r="R137" s="225"/>
      <c r="S137" s="225"/>
      <c r="T137" s="226"/>
      <c r="U137" s="10"/>
      <c r="V137" s="10"/>
      <c r="W137" s="10"/>
      <c r="X137" s="10"/>
      <c r="Y137" s="10"/>
      <c r="Z137" s="10"/>
      <c r="AA137" s="10"/>
      <c r="AB137" s="10"/>
      <c r="AC137" s="10"/>
      <c r="AD137" s="10"/>
      <c r="AE137" s="10"/>
      <c r="AT137" s="227" t="s">
        <v>199</v>
      </c>
      <c r="AU137" s="227" t="s">
        <v>85</v>
      </c>
      <c r="AV137" s="10" t="s">
        <v>83</v>
      </c>
      <c r="AW137" s="10" t="s">
        <v>32</v>
      </c>
      <c r="AX137" s="10" t="s">
        <v>76</v>
      </c>
      <c r="AY137" s="227" t="s">
        <v>195</v>
      </c>
    </row>
    <row r="138" s="11" customFormat="1">
      <c r="A138" s="11"/>
      <c r="B138" s="228"/>
      <c r="C138" s="229"/>
      <c r="D138" s="213" t="s">
        <v>199</v>
      </c>
      <c r="E138" s="230" t="s">
        <v>1</v>
      </c>
      <c r="F138" s="231" t="s">
        <v>5497</v>
      </c>
      <c r="G138" s="229"/>
      <c r="H138" s="232">
        <v>2.8599999999999999</v>
      </c>
      <c r="I138" s="233"/>
      <c r="J138" s="229"/>
      <c r="K138" s="229"/>
      <c r="L138" s="234"/>
      <c r="M138" s="235"/>
      <c r="N138" s="236"/>
      <c r="O138" s="236"/>
      <c r="P138" s="236"/>
      <c r="Q138" s="236"/>
      <c r="R138" s="236"/>
      <c r="S138" s="236"/>
      <c r="T138" s="237"/>
      <c r="U138" s="11"/>
      <c r="V138" s="11"/>
      <c r="W138" s="11"/>
      <c r="X138" s="11"/>
      <c r="Y138" s="11"/>
      <c r="Z138" s="11"/>
      <c r="AA138" s="11"/>
      <c r="AB138" s="11"/>
      <c r="AC138" s="11"/>
      <c r="AD138" s="11"/>
      <c r="AE138" s="11"/>
      <c r="AT138" s="238" t="s">
        <v>199</v>
      </c>
      <c r="AU138" s="238" t="s">
        <v>85</v>
      </c>
      <c r="AV138" s="11" t="s">
        <v>85</v>
      </c>
      <c r="AW138" s="11" t="s">
        <v>32</v>
      </c>
      <c r="AX138" s="11" t="s">
        <v>76</v>
      </c>
      <c r="AY138" s="238" t="s">
        <v>195</v>
      </c>
    </row>
    <row r="139" s="11" customFormat="1">
      <c r="A139" s="11"/>
      <c r="B139" s="228"/>
      <c r="C139" s="229"/>
      <c r="D139" s="213" t="s">
        <v>199</v>
      </c>
      <c r="E139" s="230" t="s">
        <v>1</v>
      </c>
      <c r="F139" s="231" t="s">
        <v>5498</v>
      </c>
      <c r="G139" s="229"/>
      <c r="H139" s="232">
        <v>75.168000000000006</v>
      </c>
      <c r="I139" s="233"/>
      <c r="J139" s="229"/>
      <c r="K139" s="229"/>
      <c r="L139" s="234"/>
      <c r="M139" s="235"/>
      <c r="N139" s="236"/>
      <c r="O139" s="236"/>
      <c r="P139" s="236"/>
      <c r="Q139" s="236"/>
      <c r="R139" s="236"/>
      <c r="S139" s="236"/>
      <c r="T139" s="237"/>
      <c r="U139" s="11"/>
      <c r="V139" s="11"/>
      <c r="W139" s="11"/>
      <c r="X139" s="11"/>
      <c r="Y139" s="11"/>
      <c r="Z139" s="11"/>
      <c r="AA139" s="11"/>
      <c r="AB139" s="11"/>
      <c r="AC139" s="11"/>
      <c r="AD139" s="11"/>
      <c r="AE139" s="11"/>
      <c r="AT139" s="238" t="s">
        <v>199</v>
      </c>
      <c r="AU139" s="238" t="s">
        <v>85</v>
      </c>
      <c r="AV139" s="11" t="s">
        <v>85</v>
      </c>
      <c r="AW139" s="11" t="s">
        <v>32</v>
      </c>
      <c r="AX139" s="11" t="s">
        <v>76</v>
      </c>
      <c r="AY139" s="238" t="s">
        <v>195</v>
      </c>
    </row>
    <row r="140" s="15" customFormat="1">
      <c r="A140" s="15"/>
      <c r="B140" s="287"/>
      <c r="C140" s="288"/>
      <c r="D140" s="213" t="s">
        <v>199</v>
      </c>
      <c r="E140" s="289" t="s">
        <v>1</v>
      </c>
      <c r="F140" s="290" t="s">
        <v>1422</v>
      </c>
      <c r="G140" s="288"/>
      <c r="H140" s="291">
        <v>78.028000000000006</v>
      </c>
      <c r="I140" s="292"/>
      <c r="J140" s="288"/>
      <c r="K140" s="288"/>
      <c r="L140" s="293"/>
      <c r="M140" s="294"/>
      <c r="N140" s="295"/>
      <c r="O140" s="295"/>
      <c r="P140" s="295"/>
      <c r="Q140" s="295"/>
      <c r="R140" s="295"/>
      <c r="S140" s="295"/>
      <c r="T140" s="296"/>
      <c r="U140" s="15"/>
      <c r="V140" s="15"/>
      <c r="W140" s="15"/>
      <c r="X140" s="15"/>
      <c r="Y140" s="15"/>
      <c r="Z140" s="15"/>
      <c r="AA140" s="15"/>
      <c r="AB140" s="15"/>
      <c r="AC140" s="15"/>
      <c r="AD140" s="15"/>
      <c r="AE140" s="15"/>
      <c r="AT140" s="297" t="s">
        <v>199</v>
      </c>
      <c r="AU140" s="297" t="s">
        <v>85</v>
      </c>
      <c r="AV140" s="15" t="s">
        <v>234</v>
      </c>
      <c r="AW140" s="15" t="s">
        <v>32</v>
      </c>
      <c r="AX140" s="15" t="s">
        <v>83</v>
      </c>
      <c r="AY140" s="297" t="s">
        <v>195</v>
      </c>
    </row>
    <row r="141" s="2" customFormat="1" ht="24.15" customHeight="1">
      <c r="A141" s="39"/>
      <c r="B141" s="40"/>
      <c r="C141" s="200" t="s">
        <v>229</v>
      </c>
      <c r="D141" s="200" t="s">
        <v>191</v>
      </c>
      <c r="E141" s="201" t="s">
        <v>1415</v>
      </c>
      <c r="F141" s="202" t="s">
        <v>1416</v>
      </c>
      <c r="G141" s="203" t="s">
        <v>1411</v>
      </c>
      <c r="H141" s="204">
        <v>18.399999999999999</v>
      </c>
      <c r="I141" s="205"/>
      <c r="J141" s="206">
        <f>ROUND(I141*H141,2)</f>
        <v>0</v>
      </c>
      <c r="K141" s="202" t="s">
        <v>1412</v>
      </c>
      <c r="L141" s="45"/>
      <c r="M141" s="207" t="s">
        <v>1</v>
      </c>
      <c r="N141" s="208" t="s">
        <v>41</v>
      </c>
      <c r="O141" s="92"/>
      <c r="P141" s="209">
        <f>O141*H141</f>
        <v>0</v>
      </c>
      <c r="Q141" s="209">
        <v>0</v>
      </c>
      <c r="R141" s="209">
        <f>Q141*H141</f>
        <v>0</v>
      </c>
      <c r="S141" s="209">
        <v>0.44</v>
      </c>
      <c r="T141" s="210">
        <f>S141*H141</f>
        <v>8.0960000000000001</v>
      </c>
      <c r="U141" s="39"/>
      <c r="V141" s="39"/>
      <c r="W141" s="39"/>
      <c r="X141" s="39"/>
      <c r="Y141" s="39"/>
      <c r="Z141" s="39"/>
      <c r="AA141" s="39"/>
      <c r="AB141" s="39"/>
      <c r="AC141" s="39"/>
      <c r="AD141" s="39"/>
      <c r="AE141" s="39"/>
      <c r="AR141" s="211" t="s">
        <v>234</v>
      </c>
      <c r="AT141" s="211" t="s">
        <v>191</v>
      </c>
      <c r="AU141" s="211" t="s">
        <v>85</v>
      </c>
      <c r="AY141" s="18" t="s">
        <v>195</v>
      </c>
      <c r="BE141" s="212">
        <f>IF(N141="základní",J141,0)</f>
        <v>0</v>
      </c>
      <c r="BF141" s="212">
        <f>IF(N141="snížená",J141,0)</f>
        <v>0</v>
      </c>
      <c r="BG141" s="212">
        <f>IF(N141="zákl. přenesená",J141,0)</f>
        <v>0</v>
      </c>
      <c r="BH141" s="212">
        <f>IF(N141="sníž. přenesená",J141,0)</f>
        <v>0</v>
      </c>
      <c r="BI141" s="212">
        <f>IF(N141="nulová",J141,0)</f>
        <v>0</v>
      </c>
      <c r="BJ141" s="18" t="s">
        <v>83</v>
      </c>
      <c r="BK141" s="212">
        <f>ROUND(I141*H141,2)</f>
        <v>0</v>
      </c>
      <c r="BL141" s="18" t="s">
        <v>234</v>
      </c>
      <c r="BM141" s="211" t="s">
        <v>5499</v>
      </c>
    </row>
    <row r="142" s="10" customFormat="1">
      <c r="A142" s="10"/>
      <c r="B142" s="218"/>
      <c r="C142" s="219"/>
      <c r="D142" s="213" t="s">
        <v>199</v>
      </c>
      <c r="E142" s="220" t="s">
        <v>1</v>
      </c>
      <c r="F142" s="221" t="s">
        <v>5500</v>
      </c>
      <c r="G142" s="219"/>
      <c r="H142" s="220" t="s">
        <v>1</v>
      </c>
      <c r="I142" s="222"/>
      <c r="J142" s="219"/>
      <c r="K142" s="219"/>
      <c r="L142" s="223"/>
      <c r="M142" s="224"/>
      <c r="N142" s="225"/>
      <c r="O142" s="225"/>
      <c r="P142" s="225"/>
      <c r="Q142" s="225"/>
      <c r="R142" s="225"/>
      <c r="S142" s="225"/>
      <c r="T142" s="226"/>
      <c r="U142" s="10"/>
      <c r="V142" s="10"/>
      <c r="W142" s="10"/>
      <c r="X142" s="10"/>
      <c r="Y142" s="10"/>
      <c r="Z142" s="10"/>
      <c r="AA142" s="10"/>
      <c r="AB142" s="10"/>
      <c r="AC142" s="10"/>
      <c r="AD142" s="10"/>
      <c r="AE142" s="10"/>
      <c r="AT142" s="227" t="s">
        <v>199</v>
      </c>
      <c r="AU142" s="227" t="s">
        <v>85</v>
      </c>
      <c r="AV142" s="10" t="s">
        <v>83</v>
      </c>
      <c r="AW142" s="10" t="s">
        <v>32</v>
      </c>
      <c r="AX142" s="10" t="s">
        <v>76</v>
      </c>
      <c r="AY142" s="227" t="s">
        <v>195</v>
      </c>
    </row>
    <row r="143" s="10" customFormat="1">
      <c r="A143" s="10"/>
      <c r="B143" s="218"/>
      <c r="C143" s="219"/>
      <c r="D143" s="213" t="s">
        <v>199</v>
      </c>
      <c r="E143" s="220" t="s">
        <v>1</v>
      </c>
      <c r="F143" s="221" t="s">
        <v>5501</v>
      </c>
      <c r="G143" s="219"/>
      <c r="H143" s="220" t="s">
        <v>1</v>
      </c>
      <c r="I143" s="222"/>
      <c r="J143" s="219"/>
      <c r="K143" s="219"/>
      <c r="L143" s="223"/>
      <c r="M143" s="224"/>
      <c r="N143" s="225"/>
      <c r="O143" s="225"/>
      <c r="P143" s="225"/>
      <c r="Q143" s="225"/>
      <c r="R143" s="225"/>
      <c r="S143" s="225"/>
      <c r="T143" s="226"/>
      <c r="U143" s="10"/>
      <c r="V143" s="10"/>
      <c r="W143" s="10"/>
      <c r="X143" s="10"/>
      <c r="Y143" s="10"/>
      <c r="Z143" s="10"/>
      <c r="AA143" s="10"/>
      <c r="AB143" s="10"/>
      <c r="AC143" s="10"/>
      <c r="AD143" s="10"/>
      <c r="AE143" s="10"/>
      <c r="AT143" s="227" t="s">
        <v>199</v>
      </c>
      <c r="AU143" s="227" t="s">
        <v>85</v>
      </c>
      <c r="AV143" s="10" t="s">
        <v>83</v>
      </c>
      <c r="AW143" s="10" t="s">
        <v>32</v>
      </c>
      <c r="AX143" s="10" t="s">
        <v>76</v>
      </c>
      <c r="AY143" s="227" t="s">
        <v>195</v>
      </c>
    </row>
    <row r="144" s="11" customFormat="1">
      <c r="A144" s="11"/>
      <c r="B144" s="228"/>
      <c r="C144" s="229"/>
      <c r="D144" s="213" t="s">
        <v>199</v>
      </c>
      <c r="E144" s="230" t="s">
        <v>1</v>
      </c>
      <c r="F144" s="231" t="s">
        <v>5502</v>
      </c>
      <c r="G144" s="229"/>
      <c r="H144" s="232">
        <v>6.5999999999999996</v>
      </c>
      <c r="I144" s="233"/>
      <c r="J144" s="229"/>
      <c r="K144" s="229"/>
      <c r="L144" s="234"/>
      <c r="M144" s="235"/>
      <c r="N144" s="236"/>
      <c r="O144" s="236"/>
      <c r="P144" s="236"/>
      <c r="Q144" s="236"/>
      <c r="R144" s="236"/>
      <c r="S144" s="236"/>
      <c r="T144" s="237"/>
      <c r="U144" s="11"/>
      <c r="V144" s="11"/>
      <c r="W144" s="11"/>
      <c r="X144" s="11"/>
      <c r="Y144" s="11"/>
      <c r="Z144" s="11"/>
      <c r="AA144" s="11"/>
      <c r="AB144" s="11"/>
      <c r="AC144" s="11"/>
      <c r="AD144" s="11"/>
      <c r="AE144" s="11"/>
      <c r="AT144" s="238" t="s">
        <v>199</v>
      </c>
      <c r="AU144" s="238" t="s">
        <v>85</v>
      </c>
      <c r="AV144" s="11" t="s">
        <v>85</v>
      </c>
      <c r="AW144" s="11" t="s">
        <v>32</v>
      </c>
      <c r="AX144" s="11" t="s">
        <v>76</v>
      </c>
      <c r="AY144" s="238" t="s">
        <v>195</v>
      </c>
    </row>
    <row r="145" s="11" customFormat="1">
      <c r="A145" s="11"/>
      <c r="B145" s="228"/>
      <c r="C145" s="229"/>
      <c r="D145" s="213" t="s">
        <v>199</v>
      </c>
      <c r="E145" s="230" t="s">
        <v>1</v>
      </c>
      <c r="F145" s="231" t="s">
        <v>5503</v>
      </c>
      <c r="G145" s="229"/>
      <c r="H145" s="232">
        <v>1.2</v>
      </c>
      <c r="I145" s="233"/>
      <c r="J145" s="229"/>
      <c r="K145" s="229"/>
      <c r="L145" s="234"/>
      <c r="M145" s="235"/>
      <c r="N145" s="236"/>
      <c r="O145" s="236"/>
      <c r="P145" s="236"/>
      <c r="Q145" s="236"/>
      <c r="R145" s="236"/>
      <c r="S145" s="236"/>
      <c r="T145" s="237"/>
      <c r="U145" s="11"/>
      <c r="V145" s="11"/>
      <c r="W145" s="11"/>
      <c r="X145" s="11"/>
      <c r="Y145" s="11"/>
      <c r="Z145" s="11"/>
      <c r="AA145" s="11"/>
      <c r="AB145" s="11"/>
      <c r="AC145" s="11"/>
      <c r="AD145" s="11"/>
      <c r="AE145" s="11"/>
      <c r="AT145" s="238" t="s">
        <v>199</v>
      </c>
      <c r="AU145" s="238" t="s">
        <v>85</v>
      </c>
      <c r="AV145" s="11" t="s">
        <v>85</v>
      </c>
      <c r="AW145" s="11" t="s">
        <v>32</v>
      </c>
      <c r="AX145" s="11" t="s">
        <v>76</v>
      </c>
      <c r="AY145" s="238" t="s">
        <v>195</v>
      </c>
    </row>
    <row r="146" s="16" customFormat="1">
      <c r="A146" s="16"/>
      <c r="B146" s="298"/>
      <c r="C146" s="299"/>
      <c r="D146" s="213" t="s">
        <v>199</v>
      </c>
      <c r="E146" s="300" t="s">
        <v>1</v>
      </c>
      <c r="F146" s="301" t="s">
        <v>1498</v>
      </c>
      <c r="G146" s="299"/>
      <c r="H146" s="302">
        <v>7.7999999999999998</v>
      </c>
      <c r="I146" s="303"/>
      <c r="J146" s="299"/>
      <c r="K146" s="299"/>
      <c r="L146" s="304"/>
      <c r="M146" s="305"/>
      <c r="N146" s="306"/>
      <c r="O146" s="306"/>
      <c r="P146" s="306"/>
      <c r="Q146" s="306"/>
      <c r="R146" s="306"/>
      <c r="S146" s="306"/>
      <c r="T146" s="307"/>
      <c r="U146" s="16"/>
      <c r="V146" s="16"/>
      <c r="W146" s="16"/>
      <c r="X146" s="16"/>
      <c r="Y146" s="16"/>
      <c r="Z146" s="16"/>
      <c r="AA146" s="16"/>
      <c r="AB146" s="16"/>
      <c r="AC146" s="16"/>
      <c r="AD146" s="16"/>
      <c r="AE146" s="16"/>
      <c r="AT146" s="308" t="s">
        <v>199</v>
      </c>
      <c r="AU146" s="308" t="s">
        <v>85</v>
      </c>
      <c r="AV146" s="16" t="s">
        <v>229</v>
      </c>
      <c r="AW146" s="16" t="s">
        <v>32</v>
      </c>
      <c r="AX146" s="16" t="s">
        <v>76</v>
      </c>
      <c r="AY146" s="308" t="s">
        <v>195</v>
      </c>
    </row>
    <row r="147" s="10" customFormat="1">
      <c r="A147" s="10"/>
      <c r="B147" s="218"/>
      <c r="C147" s="219"/>
      <c r="D147" s="213" t="s">
        <v>199</v>
      </c>
      <c r="E147" s="220" t="s">
        <v>1</v>
      </c>
      <c r="F147" s="221" t="s">
        <v>5504</v>
      </c>
      <c r="G147" s="219"/>
      <c r="H147" s="220" t="s">
        <v>1</v>
      </c>
      <c r="I147" s="222"/>
      <c r="J147" s="219"/>
      <c r="K147" s="219"/>
      <c r="L147" s="223"/>
      <c r="M147" s="224"/>
      <c r="N147" s="225"/>
      <c r="O147" s="225"/>
      <c r="P147" s="225"/>
      <c r="Q147" s="225"/>
      <c r="R147" s="225"/>
      <c r="S147" s="225"/>
      <c r="T147" s="226"/>
      <c r="U147" s="10"/>
      <c r="V147" s="10"/>
      <c r="W147" s="10"/>
      <c r="X147" s="10"/>
      <c r="Y147" s="10"/>
      <c r="Z147" s="10"/>
      <c r="AA147" s="10"/>
      <c r="AB147" s="10"/>
      <c r="AC147" s="10"/>
      <c r="AD147" s="10"/>
      <c r="AE147" s="10"/>
      <c r="AT147" s="227" t="s">
        <v>199</v>
      </c>
      <c r="AU147" s="227" t="s">
        <v>85</v>
      </c>
      <c r="AV147" s="10" t="s">
        <v>83</v>
      </c>
      <c r="AW147" s="10" t="s">
        <v>32</v>
      </c>
      <c r="AX147" s="10" t="s">
        <v>76</v>
      </c>
      <c r="AY147" s="227" t="s">
        <v>195</v>
      </c>
    </row>
    <row r="148" s="11" customFormat="1">
      <c r="A148" s="11"/>
      <c r="B148" s="228"/>
      <c r="C148" s="229"/>
      <c r="D148" s="213" t="s">
        <v>199</v>
      </c>
      <c r="E148" s="230" t="s">
        <v>1</v>
      </c>
      <c r="F148" s="231" t="s">
        <v>5505</v>
      </c>
      <c r="G148" s="229"/>
      <c r="H148" s="232">
        <v>2.2000000000000002</v>
      </c>
      <c r="I148" s="233"/>
      <c r="J148" s="229"/>
      <c r="K148" s="229"/>
      <c r="L148" s="234"/>
      <c r="M148" s="235"/>
      <c r="N148" s="236"/>
      <c r="O148" s="236"/>
      <c r="P148" s="236"/>
      <c r="Q148" s="236"/>
      <c r="R148" s="236"/>
      <c r="S148" s="236"/>
      <c r="T148" s="237"/>
      <c r="U148" s="11"/>
      <c r="V148" s="11"/>
      <c r="W148" s="11"/>
      <c r="X148" s="11"/>
      <c r="Y148" s="11"/>
      <c r="Z148" s="11"/>
      <c r="AA148" s="11"/>
      <c r="AB148" s="11"/>
      <c r="AC148" s="11"/>
      <c r="AD148" s="11"/>
      <c r="AE148" s="11"/>
      <c r="AT148" s="238" t="s">
        <v>199</v>
      </c>
      <c r="AU148" s="238" t="s">
        <v>85</v>
      </c>
      <c r="AV148" s="11" t="s">
        <v>85</v>
      </c>
      <c r="AW148" s="11" t="s">
        <v>32</v>
      </c>
      <c r="AX148" s="11" t="s">
        <v>76</v>
      </c>
      <c r="AY148" s="238" t="s">
        <v>195</v>
      </c>
    </row>
    <row r="149" s="11" customFormat="1">
      <c r="A149" s="11"/>
      <c r="B149" s="228"/>
      <c r="C149" s="229"/>
      <c r="D149" s="213" t="s">
        <v>199</v>
      </c>
      <c r="E149" s="230" t="s">
        <v>1</v>
      </c>
      <c r="F149" s="231" t="s">
        <v>5506</v>
      </c>
      <c r="G149" s="229"/>
      <c r="H149" s="232">
        <v>0.59999999999999998</v>
      </c>
      <c r="I149" s="233"/>
      <c r="J149" s="229"/>
      <c r="K149" s="229"/>
      <c r="L149" s="234"/>
      <c r="M149" s="235"/>
      <c r="N149" s="236"/>
      <c r="O149" s="236"/>
      <c r="P149" s="236"/>
      <c r="Q149" s="236"/>
      <c r="R149" s="236"/>
      <c r="S149" s="236"/>
      <c r="T149" s="237"/>
      <c r="U149" s="11"/>
      <c r="V149" s="11"/>
      <c r="W149" s="11"/>
      <c r="X149" s="11"/>
      <c r="Y149" s="11"/>
      <c r="Z149" s="11"/>
      <c r="AA149" s="11"/>
      <c r="AB149" s="11"/>
      <c r="AC149" s="11"/>
      <c r="AD149" s="11"/>
      <c r="AE149" s="11"/>
      <c r="AT149" s="238" t="s">
        <v>199</v>
      </c>
      <c r="AU149" s="238" t="s">
        <v>85</v>
      </c>
      <c r="AV149" s="11" t="s">
        <v>85</v>
      </c>
      <c r="AW149" s="11" t="s">
        <v>32</v>
      </c>
      <c r="AX149" s="11" t="s">
        <v>76</v>
      </c>
      <c r="AY149" s="238" t="s">
        <v>195</v>
      </c>
    </row>
    <row r="150" s="16" customFormat="1">
      <c r="A150" s="16"/>
      <c r="B150" s="298"/>
      <c r="C150" s="299"/>
      <c r="D150" s="213" t="s">
        <v>199</v>
      </c>
      <c r="E150" s="300" t="s">
        <v>1</v>
      </c>
      <c r="F150" s="301" t="s">
        <v>1498</v>
      </c>
      <c r="G150" s="299"/>
      <c r="H150" s="302">
        <v>2.7999999999999998</v>
      </c>
      <c r="I150" s="303"/>
      <c r="J150" s="299"/>
      <c r="K150" s="299"/>
      <c r="L150" s="304"/>
      <c r="M150" s="305"/>
      <c r="N150" s="306"/>
      <c r="O150" s="306"/>
      <c r="P150" s="306"/>
      <c r="Q150" s="306"/>
      <c r="R150" s="306"/>
      <c r="S150" s="306"/>
      <c r="T150" s="307"/>
      <c r="U150" s="16"/>
      <c r="V150" s="16"/>
      <c r="W150" s="16"/>
      <c r="X150" s="16"/>
      <c r="Y150" s="16"/>
      <c r="Z150" s="16"/>
      <c r="AA150" s="16"/>
      <c r="AB150" s="16"/>
      <c r="AC150" s="16"/>
      <c r="AD150" s="16"/>
      <c r="AE150" s="16"/>
      <c r="AT150" s="308" t="s">
        <v>199</v>
      </c>
      <c r="AU150" s="308" t="s">
        <v>85</v>
      </c>
      <c r="AV150" s="16" t="s">
        <v>229</v>
      </c>
      <c r="AW150" s="16" t="s">
        <v>32</v>
      </c>
      <c r="AX150" s="16" t="s">
        <v>76</v>
      </c>
      <c r="AY150" s="308" t="s">
        <v>195</v>
      </c>
    </row>
    <row r="151" s="10" customFormat="1">
      <c r="A151" s="10"/>
      <c r="B151" s="218"/>
      <c r="C151" s="219"/>
      <c r="D151" s="213" t="s">
        <v>199</v>
      </c>
      <c r="E151" s="220" t="s">
        <v>1</v>
      </c>
      <c r="F151" s="221" t="s">
        <v>5507</v>
      </c>
      <c r="G151" s="219"/>
      <c r="H151" s="220" t="s">
        <v>1</v>
      </c>
      <c r="I151" s="222"/>
      <c r="J151" s="219"/>
      <c r="K151" s="219"/>
      <c r="L151" s="223"/>
      <c r="M151" s="224"/>
      <c r="N151" s="225"/>
      <c r="O151" s="225"/>
      <c r="P151" s="225"/>
      <c r="Q151" s="225"/>
      <c r="R151" s="225"/>
      <c r="S151" s="225"/>
      <c r="T151" s="226"/>
      <c r="U151" s="10"/>
      <c r="V151" s="10"/>
      <c r="W151" s="10"/>
      <c r="X151" s="10"/>
      <c r="Y151" s="10"/>
      <c r="Z151" s="10"/>
      <c r="AA151" s="10"/>
      <c r="AB151" s="10"/>
      <c r="AC151" s="10"/>
      <c r="AD151" s="10"/>
      <c r="AE151" s="10"/>
      <c r="AT151" s="227" t="s">
        <v>199</v>
      </c>
      <c r="AU151" s="227" t="s">
        <v>85</v>
      </c>
      <c r="AV151" s="10" t="s">
        <v>83</v>
      </c>
      <c r="AW151" s="10" t="s">
        <v>32</v>
      </c>
      <c r="AX151" s="10" t="s">
        <v>76</v>
      </c>
      <c r="AY151" s="227" t="s">
        <v>195</v>
      </c>
    </row>
    <row r="152" s="11" customFormat="1">
      <c r="A152" s="11"/>
      <c r="B152" s="228"/>
      <c r="C152" s="229"/>
      <c r="D152" s="213" t="s">
        <v>199</v>
      </c>
      <c r="E152" s="230" t="s">
        <v>1</v>
      </c>
      <c r="F152" s="231" t="s">
        <v>5502</v>
      </c>
      <c r="G152" s="229"/>
      <c r="H152" s="232">
        <v>6.5999999999999996</v>
      </c>
      <c r="I152" s="233"/>
      <c r="J152" s="229"/>
      <c r="K152" s="229"/>
      <c r="L152" s="234"/>
      <c r="M152" s="235"/>
      <c r="N152" s="236"/>
      <c r="O152" s="236"/>
      <c r="P152" s="236"/>
      <c r="Q152" s="236"/>
      <c r="R152" s="236"/>
      <c r="S152" s="236"/>
      <c r="T152" s="237"/>
      <c r="U152" s="11"/>
      <c r="V152" s="11"/>
      <c r="W152" s="11"/>
      <c r="X152" s="11"/>
      <c r="Y152" s="11"/>
      <c r="Z152" s="11"/>
      <c r="AA152" s="11"/>
      <c r="AB152" s="11"/>
      <c r="AC152" s="11"/>
      <c r="AD152" s="11"/>
      <c r="AE152" s="11"/>
      <c r="AT152" s="238" t="s">
        <v>199</v>
      </c>
      <c r="AU152" s="238" t="s">
        <v>85</v>
      </c>
      <c r="AV152" s="11" t="s">
        <v>85</v>
      </c>
      <c r="AW152" s="11" t="s">
        <v>32</v>
      </c>
      <c r="AX152" s="11" t="s">
        <v>76</v>
      </c>
      <c r="AY152" s="238" t="s">
        <v>195</v>
      </c>
    </row>
    <row r="153" s="11" customFormat="1">
      <c r="A153" s="11"/>
      <c r="B153" s="228"/>
      <c r="C153" s="229"/>
      <c r="D153" s="213" t="s">
        <v>199</v>
      </c>
      <c r="E153" s="230" t="s">
        <v>1</v>
      </c>
      <c r="F153" s="231" t="s">
        <v>5503</v>
      </c>
      <c r="G153" s="229"/>
      <c r="H153" s="232">
        <v>1.2</v>
      </c>
      <c r="I153" s="233"/>
      <c r="J153" s="229"/>
      <c r="K153" s="229"/>
      <c r="L153" s="234"/>
      <c r="M153" s="235"/>
      <c r="N153" s="236"/>
      <c r="O153" s="236"/>
      <c r="P153" s="236"/>
      <c r="Q153" s="236"/>
      <c r="R153" s="236"/>
      <c r="S153" s="236"/>
      <c r="T153" s="237"/>
      <c r="U153" s="11"/>
      <c r="V153" s="11"/>
      <c r="W153" s="11"/>
      <c r="X153" s="11"/>
      <c r="Y153" s="11"/>
      <c r="Z153" s="11"/>
      <c r="AA153" s="11"/>
      <c r="AB153" s="11"/>
      <c r="AC153" s="11"/>
      <c r="AD153" s="11"/>
      <c r="AE153" s="11"/>
      <c r="AT153" s="238" t="s">
        <v>199</v>
      </c>
      <c r="AU153" s="238" t="s">
        <v>85</v>
      </c>
      <c r="AV153" s="11" t="s">
        <v>85</v>
      </c>
      <c r="AW153" s="11" t="s">
        <v>32</v>
      </c>
      <c r="AX153" s="11" t="s">
        <v>76</v>
      </c>
      <c r="AY153" s="238" t="s">
        <v>195</v>
      </c>
    </row>
    <row r="154" s="16" customFormat="1">
      <c r="A154" s="16"/>
      <c r="B154" s="298"/>
      <c r="C154" s="299"/>
      <c r="D154" s="213" t="s">
        <v>199</v>
      </c>
      <c r="E154" s="300" t="s">
        <v>1</v>
      </c>
      <c r="F154" s="301" t="s">
        <v>1498</v>
      </c>
      <c r="G154" s="299"/>
      <c r="H154" s="302">
        <v>7.7999999999999998</v>
      </c>
      <c r="I154" s="303"/>
      <c r="J154" s="299"/>
      <c r="K154" s="299"/>
      <c r="L154" s="304"/>
      <c r="M154" s="305"/>
      <c r="N154" s="306"/>
      <c r="O154" s="306"/>
      <c r="P154" s="306"/>
      <c r="Q154" s="306"/>
      <c r="R154" s="306"/>
      <c r="S154" s="306"/>
      <c r="T154" s="307"/>
      <c r="U154" s="16"/>
      <c r="V154" s="16"/>
      <c r="W154" s="16"/>
      <c r="X154" s="16"/>
      <c r="Y154" s="16"/>
      <c r="Z154" s="16"/>
      <c r="AA154" s="16"/>
      <c r="AB154" s="16"/>
      <c r="AC154" s="16"/>
      <c r="AD154" s="16"/>
      <c r="AE154" s="16"/>
      <c r="AT154" s="308" t="s">
        <v>199</v>
      </c>
      <c r="AU154" s="308" t="s">
        <v>85</v>
      </c>
      <c r="AV154" s="16" t="s">
        <v>229</v>
      </c>
      <c r="AW154" s="16" t="s">
        <v>32</v>
      </c>
      <c r="AX154" s="16" t="s">
        <v>76</v>
      </c>
      <c r="AY154" s="308" t="s">
        <v>195</v>
      </c>
    </row>
    <row r="155" s="15" customFormat="1">
      <c r="A155" s="15"/>
      <c r="B155" s="287"/>
      <c r="C155" s="288"/>
      <c r="D155" s="213" t="s">
        <v>199</v>
      </c>
      <c r="E155" s="289" t="s">
        <v>1</v>
      </c>
      <c r="F155" s="290" t="s">
        <v>1422</v>
      </c>
      <c r="G155" s="288"/>
      <c r="H155" s="291">
        <v>18.399999999999999</v>
      </c>
      <c r="I155" s="292"/>
      <c r="J155" s="288"/>
      <c r="K155" s="288"/>
      <c r="L155" s="293"/>
      <c r="M155" s="294"/>
      <c r="N155" s="295"/>
      <c r="O155" s="295"/>
      <c r="P155" s="295"/>
      <c r="Q155" s="295"/>
      <c r="R155" s="295"/>
      <c r="S155" s="295"/>
      <c r="T155" s="296"/>
      <c r="U155" s="15"/>
      <c r="V155" s="15"/>
      <c r="W155" s="15"/>
      <c r="X155" s="15"/>
      <c r="Y155" s="15"/>
      <c r="Z155" s="15"/>
      <c r="AA155" s="15"/>
      <c r="AB155" s="15"/>
      <c r="AC155" s="15"/>
      <c r="AD155" s="15"/>
      <c r="AE155" s="15"/>
      <c r="AT155" s="297" t="s">
        <v>199</v>
      </c>
      <c r="AU155" s="297" t="s">
        <v>85</v>
      </c>
      <c r="AV155" s="15" t="s">
        <v>234</v>
      </c>
      <c r="AW155" s="15" t="s">
        <v>32</v>
      </c>
      <c r="AX155" s="15" t="s">
        <v>83</v>
      </c>
      <c r="AY155" s="297" t="s">
        <v>195</v>
      </c>
    </row>
    <row r="156" s="2" customFormat="1" ht="24.15" customHeight="1">
      <c r="A156" s="39"/>
      <c r="B156" s="40"/>
      <c r="C156" s="200" t="s">
        <v>234</v>
      </c>
      <c r="D156" s="200" t="s">
        <v>191</v>
      </c>
      <c r="E156" s="201" t="s">
        <v>3159</v>
      </c>
      <c r="F156" s="202" t="s">
        <v>3160</v>
      </c>
      <c r="G156" s="203" t="s">
        <v>1411</v>
      </c>
      <c r="H156" s="204">
        <v>13.4</v>
      </c>
      <c r="I156" s="205"/>
      <c r="J156" s="206">
        <f>ROUND(I156*H156,2)</f>
        <v>0</v>
      </c>
      <c r="K156" s="202" t="s">
        <v>1412</v>
      </c>
      <c r="L156" s="45"/>
      <c r="M156" s="207" t="s">
        <v>1</v>
      </c>
      <c r="N156" s="208" t="s">
        <v>41</v>
      </c>
      <c r="O156" s="92"/>
      <c r="P156" s="209">
        <f>O156*H156</f>
        <v>0</v>
      </c>
      <c r="Q156" s="209">
        <v>0</v>
      </c>
      <c r="R156" s="209">
        <f>Q156*H156</f>
        <v>0</v>
      </c>
      <c r="S156" s="209">
        <v>0.32500000000000001</v>
      </c>
      <c r="T156" s="210">
        <f>S156*H156</f>
        <v>4.3550000000000004</v>
      </c>
      <c r="U156" s="39"/>
      <c r="V156" s="39"/>
      <c r="W156" s="39"/>
      <c r="X156" s="39"/>
      <c r="Y156" s="39"/>
      <c r="Z156" s="39"/>
      <c r="AA156" s="39"/>
      <c r="AB156" s="39"/>
      <c r="AC156" s="39"/>
      <c r="AD156" s="39"/>
      <c r="AE156" s="39"/>
      <c r="AR156" s="211" t="s">
        <v>234</v>
      </c>
      <c r="AT156" s="211" t="s">
        <v>191</v>
      </c>
      <c r="AU156" s="211" t="s">
        <v>85</v>
      </c>
      <c r="AY156" s="18" t="s">
        <v>195</v>
      </c>
      <c r="BE156" s="212">
        <f>IF(N156="základní",J156,0)</f>
        <v>0</v>
      </c>
      <c r="BF156" s="212">
        <f>IF(N156="snížená",J156,0)</f>
        <v>0</v>
      </c>
      <c r="BG156" s="212">
        <f>IF(N156="zákl. přenesená",J156,0)</f>
        <v>0</v>
      </c>
      <c r="BH156" s="212">
        <f>IF(N156="sníž. přenesená",J156,0)</f>
        <v>0</v>
      </c>
      <c r="BI156" s="212">
        <f>IF(N156="nulová",J156,0)</f>
        <v>0</v>
      </c>
      <c r="BJ156" s="18" t="s">
        <v>83</v>
      </c>
      <c r="BK156" s="212">
        <f>ROUND(I156*H156,2)</f>
        <v>0</v>
      </c>
      <c r="BL156" s="18" t="s">
        <v>234</v>
      </c>
      <c r="BM156" s="211" t="s">
        <v>5508</v>
      </c>
    </row>
    <row r="157" s="10" customFormat="1">
      <c r="A157" s="10"/>
      <c r="B157" s="218"/>
      <c r="C157" s="219"/>
      <c r="D157" s="213" t="s">
        <v>199</v>
      </c>
      <c r="E157" s="220" t="s">
        <v>1</v>
      </c>
      <c r="F157" s="221" t="s">
        <v>5509</v>
      </c>
      <c r="G157" s="219"/>
      <c r="H157" s="220" t="s">
        <v>1</v>
      </c>
      <c r="I157" s="222"/>
      <c r="J157" s="219"/>
      <c r="K157" s="219"/>
      <c r="L157" s="223"/>
      <c r="M157" s="224"/>
      <c r="N157" s="225"/>
      <c r="O157" s="225"/>
      <c r="P157" s="225"/>
      <c r="Q157" s="225"/>
      <c r="R157" s="225"/>
      <c r="S157" s="225"/>
      <c r="T157" s="226"/>
      <c r="U157" s="10"/>
      <c r="V157" s="10"/>
      <c r="W157" s="10"/>
      <c r="X157" s="10"/>
      <c r="Y157" s="10"/>
      <c r="Z157" s="10"/>
      <c r="AA157" s="10"/>
      <c r="AB157" s="10"/>
      <c r="AC157" s="10"/>
      <c r="AD157" s="10"/>
      <c r="AE157" s="10"/>
      <c r="AT157" s="227" t="s">
        <v>199</v>
      </c>
      <c r="AU157" s="227" t="s">
        <v>85</v>
      </c>
      <c r="AV157" s="10" t="s">
        <v>83</v>
      </c>
      <c r="AW157" s="10" t="s">
        <v>32</v>
      </c>
      <c r="AX157" s="10" t="s">
        <v>76</v>
      </c>
      <c r="AY157" s="227" t="s">
        <v>195</v>
      </c>
    </row>
    <row r="158" s="10" customFormat="1">
      <c r="A158" s="10"/>
      <c r="B158" s="218"/>
      <c r="C158" s="219"/>
      <c r="D158" s="213" t="s">
        <v>199</v>
      </c>
      <c r="E158" s="220" t="s">
        <v>1</v>
      </c>
      <c r="F158" s="221" t="s">
        <v>5510</v>
      </c>
      <c r="G158" s="219"/>
      <c r="H158" s="220" t="s">
        <v>1</v>
      </c>
      <c r="I158" s="222"/>
      <c r="J158" s="219"/>
      <c r="K158" s="219"/>
      <c r="L158" s="223"/>
      <c r="M158" s="224"/>
      <c r="N158" s="225"/>
      <c r="O158" s="225"/>
      <c r="P158" s="225"/>
      <c r="Q158" s="225"/>
      <c r="R158" s="225"/>
      <c r="S158" s="225"/>
      <c r="T158" s="226"/>
      <c r="U158" s="10"/>
      <c r="V158" s="10"/>
      <c r="W158" s="10"/>
      <c r="X158" s="10"/>
      <c r="Y158" s="10"/>
      <c r="Z158" s="10"/>
      <c r="AA158" s="10"/>
      <c r="AB158" s="10"/>
      <c r="AC158" s="10"/>
      <c r="AD158" s="10"/>
      <c r="AE158" s="10"/>
      <c r="AT158" s="227" t="s">
        <v>199</v>
      </c>
      <c r="AU158" s="227" t="s">
        <v>85</v>
      </c>
      <c r="AV158" s="10" t="s">
        <v>83</v>
      </c>
      <c r="AW158" s="10" t="s">
        <v>32</v>
      </c>
      <c r="AX158" s="10" t="s">
        <v>76</v>
      </c>
      <c r="AY158" s="227" t="s">
        <v>195</v>
      </c>
    </row>
    <row r="159" s="11" customFormat="1">
      <c r="A159" s="11"/>
      <c r="B159" s="228"/>
      <c r="C159" s="229"/>
      <c r="D159" s="213" t="s">
        <v>199</v>
      </c>
      <c r="E159" s="230" t="s">
        <v>1</v>
      </c>
      <c r="F159" s="231" t="s">
        <v>5502</v>
      </c>
      <c r="G159" s="229"/>
      <c r="H159" s="232">
        <v>6.5999999999999996</v>
      </c>
      <c r="I159" s="233"/>
      <c r="J159" s="229"/>
      <c r="K159" s="229"/>
      <c r="L159" s="234"/>
      <c r="M159" s="235"/>
      <c r="N159" s="236"/>
      <c r="O159" s="236"/>
      <c r="P159" s="236"/>
      <c r="Q159" s="236"/>
      <c r="R159" s="236"/>
      <c r="S159" s="236"/>
      <c r="T159" s="237"/>
      <c r="U159" s="11"/>
      <c r="V159" s="11"/>
      <c r="W159" s="11"/>
      <c r="X159" s="11"/>
      <c r="Y159" s="11"/>
      <c r="Z159" s="11"/>
      <c r="AA159" s="11"/>
      <c r="AB159" s="11"/>
      <c r="AC159" s="11"/>
      <c r="AD159" s="11"/>
      <c r="AE159" s="11"/>
      <c r="AT159" s="238" t="s">
        <v>199</v>
      </c>
      <c r="AU159" s="238" t="s">
        <v>85</v>
      </c>
      <c r="AV159" s="11" t="s">
        <v>85</v>
      </c>
      <c r="AW159" s="11" t="s">
        <v>32</v>
      </c>
      <c r="AX159" s="11" t="s">
        <v>76</v>
      </c>
      <c r="AY159" s="238" t="s">
        <v>195</v>
      </c>
    </row>
    <row r="160" s="11" customFormat="1">
      <c r="A160" s="11"/>
      <c r="B160" s="228"/>
      <c r="C160" s="229"/>
      <c r="D160" s="213" t="s">
        <v>199</v>
      </c>
      <c r="E160" s="230" t="s">
        <v>1</v>
      </c>
      <c r="F160" s="231" t="s">
        <v>5503</v>
      </c>
      <c r="G160" s="229"/>
      <c r="H160" s="232">
        <v>1.2</v>
      </c>
      <c r="I160" s="233"/>
      <c r="J160" s="229"/>
      <c r="K160" s="229"/>
      <c r="L160" s="234"/>
      <c r="M160" s="235"/>
      <c r="N160" s="236"/>
      <c r="O160" s="236"/>
      <c r="P160" s="236"/>
      <c r="Q160" s="236"/>
      <c r="R160" s="236"/>
      <c r="S160" s="236"/>
      <c r="T160" s="237"/>
      <c r="U160" s="11"/>
      <c r="V160" s="11"/>
      <c r="W160" s="11"/>
      <c r="X160" s="11"/>
      <c r="Y160" s="11"/>
      <c r="Z160" s="11"/>
      <c r="AA160" s="11"/>
      <c r="AB160" s="11"/>
      <c r="AC160" s="11"/>
      <c r="AD160" s="11"/>
      <c r="AE160" s="11"/>
      <c r="AT160" s="238" t="s">
        <v>199</v>
      </c>
      <c r="AU160" s="238" t="s">
        <v>85</v>
      </c>
      <c r="AV160" s="11" t="s">
        <v>85</v>
      </c>
      <c r="AW160" s="11" t="s">
        <v>32</v>
      </c>
      <c r="AX160" s="11" t="s">
        <v>76</v>
      </c>
      <c r="AY160" s="238" t="s">
        <v>195</v>
      </c>
    </row>
    <row r="161" s="16" customFormat="1">
      <c r="A161" s="16"/>
      <c r="B161" s="298"/>
      <c r="C161" s="299"/>
      <c r="D161" s="213" t="s">
        <v>199</v>
      </c>
      <c r="E161" s="300" t="s">
        <v>1</v>
      </c>
      <c r="F161" s="301" t="s">
        <v>1498</v>
      </c>
      <c r="G161" s="299"/>
      <c r="H161" s="302">
        <v>7.7999999999999998</v>
      </c>
      <c r="I161" s="303"/>
      <c r="J161" s="299"/>
      <c r="K161" s="299"/>
      <c r="L161" s="304"/>
      <c r="M161" s="305"/>
      <c r="N161" s="306"/>
      <c r="O161" s="306"/>
      <c r="P161" s="306"/>
      <c r="Q161" s="306"/>
      <c r="R161" s="306"/>
      <c r="S161" s="306"/>
      <c r="T161" s="307"/>
      <c r="U161" s="16"/>
      <c r="V161" s="16"/>
      <c r="W161" s="16"/>
      <c r="X161" s="16"/>
      <c r="Y161" s="16"/>
      <c r="Z161" s="16"/>
      <c r="AA161" s="16"/>
      <c r="AB161" s="16"/>
      <c r="AC161" s="16"/>
      <c r="AD161" s="16"/>
      <c r="AE161" s="16"/>
      <c r="AT161" s="308" t="s">
        <v>199</v>
      </c>
      <c r="AU161" s="308" t="s">
        <v>85</v>
      </c>
      <c r="AV161" s="16" t="s">
        <v>229</v>
      </c>
      <c r="AW161" s="16" t="s">
        <v>32</v>
      </c>
      <c r="AX161" s="16" t="s">
        <v>76</v>
      </c>
      <c r="AY161" s="308" t="s">
        <v>195</v>
      </c>
    </row>
    <row r="162" s="10" customFormat="1">
      <c r="A162" s="10"/>
      <c r="B162" s="218"/>
      <c r="C162" s="219"/>
      <c r="D162" s="213" t="s">
        <v>199</v>
      </c>
      <c r="E162" s="220" t="s">
        <v>1</v>
      </c>
      <c r="F162" s="221" t="s">
        <v>3163</v>
      </c>
      <c r="G162" s="219"/>
      <c r="H162" s="220" t="s">
        <v>1</v>
      </c>
      <c r="I162" s="222"/>
      <c r="J162" s="219"/>
      <c r="K162" s="219"/>
      <c r="L162" s="223"/>
      <c r="M162" s="224"/>
      <c r="N162" s="225"/>
      <c r="O162" s="225"/>
      <c r="P162" s="225"/>
      <c r="Q162" s="225"/>
      <c r="R162" s="225"/>
      <c r="S162" s="225"/>
      <c r="T162" s="226"/>
      <c r="U162" s="10"/>
      <c r="V162" s="10"/>
      <c r="W162" s="10"/>
      <c r="X162" s="10"/>
      <c r="Y162" s="10"/>
      <c r="Z162" s="10"/>
      <c r="AA162" s="10"/>
      <c r="AB162" s="10"/>
      <c r="AC162" s="10"/>
      <c r="AD162" s="10"/>
      <c r="AE162" s="10"/>
      <c r="AT162" s="227" t="s">
        <v>199</v>
      </c>
      <c r="AU162" s="227" t="s">
        <v>85</v>
      </c>
      <c r="AV162" s="10" t="s">
        <v>83</v>
      </c>
      <c r="AW162" s="10" t="s">
        <v>32</v>
      </c>
      <c r="AX162" s="10" t="s">
        <v>76</v>
      </c>
      <c r="AY162" s="227" t="s">
        <v>195</v>
      </c>
    </row>
    <row r="163" s="11" customFormat="1">
      <c r="A163" s="11"/>
      <c r="B163" s="228"/>
      <c r="C163" s="229"/>
      <c r="D163" s="213" t="s">
        <v>199</v>
      </c>
      <c r="E163" s="230" t="s">
        <v>1</v>
      </c>
      <c r="F163" s="231" t="s">
        <v>5511</v>
      </c>
      <c r="G163" s="229"/>
      <c r="H163" s="232">
        <v>4.4000000000000004</v>
      </c>
      <c r="I163" s="233"/>
      <c r="J163" s="229"/>
      <c r="K163" s="229"/>
      <c r="L163" s="234"/>
      <c r="M163" s="235"/>
      <c r="N163" s="236"/>
      <c r="O163" s="236"/>
      <c r="P163" s="236"/>
      <c r="Q163" s="236"/>
      <c r="R163" s="236"/>
      <c r="S163" s="236"/>
      <c r="T163" s="237"/>
      <c r="U163" s="11"/>
      <c r="V163" s="11"/>
      <c r="W163" s="11"/>
      <c r="X163" s="11"/>
      <c r="Y163" s="11"/>
      <c r="Z163" s="11"/>
      <c r="AA163" s="11"/>
      <c r="AB163" s="11"/>
      <c r="AC163" s="11"/>
      <c r="AD163" s="11"/>
      <c r="AE163" s="11"/>
      <c r="AT163" s="238" t="s">
        <v>199</v>
      </c>
      <c r="AU163" s="238" t="s">
        <v>85</v>
      </c>
      <c r="AV163" s="11" t="s">
        <v>85</v>
      </c>
      <c r="AW163" s="11" t="s">
        <v>32</v>
      </c>
      <c r="AX163" s="11" t="s">
        <v>76</v>
      </c>
      <c r="AY163" s="238" t="s">
        <v>195</v>
      </c>
    </row>
    <row r="164" s="11" customFormat="1">
      <c r="A164" s="11"/>
      <c r="B164" s="228"/>
      <c r="C164" s="229"/>
      <c r="D164" s="213" t="s">
        <v>199</v>
      </c>
      <c r="E164" s="230" t="s">
        <v>1</v>
      </c>
      <c r="F164" s="231" t="s">
        <v>5512</v>
      </c>
      <c r="G164" s="229"/>
      <c r="H164" s="232">
        <v>1.2</v>
      </c>
      <c r="I164" s="233"/>
      <c r="J164" s="229"/>
      <c r="K164" s="229"/>
      <c r="L164" s="234"/>
      <c r="M164" s="235"/>
      <c r="N164" s="236"/>
      <c r="O164" s="236"/>
      <c r="P164" s="236"/>
      <c r="Q164" s="236"/>
      <c r="R164" s="236"/>
      <c r="S164" s="236"/>
      <c r="T164" s="237"/>
      <c r="U164" s="11"/>
      <c r="V164" s="11"/>
      <c r="W164" s="11"/>
      <c r="X164" s="11"/>
      <c r="Y164" s="11"/>
      <c r="Z164" s="11"/>
      <c r="AA164" s="11"/>
      <c r="AB164" s="11"/>
      <c r="AC164" s="11"/>
      <c r="AD164" s="11"/>
      <c r="AE164" s="11"/>
      <c r="AT164" s="238" t="s">
        <v>199</v>
      </c>
      <c r="AU164" s="238" t="s">
        <v>85</v>
      </c>
      <c r="AV164" s="11" t="s">
        <v>85</v>
      </c>
      <c r="AW164" s="11" t="s">
        <v>32</v>
      </c>
      <c r="AX164" s="11" t="s">
        <v>76</v>
      </c>
      <c r="AY164" s="238" t="s">
        <v>195</v>
      </c>
    </row>
    <row r="165" s="16" customFormat="1">
      <c r="A165" s="16"/>
      <c r="B165" s="298"/>
      <c r="C165" s="299"/>
      <c r="D165" s="213" t="s">
        <v>199</v>
      </c>
      <c r="E165" s="300" t="s">
        <v>1</v>
      </c>
      <c r="F165" s="301" t="s">
        <v>1498</v>
      </c>
      <c r="G165" s="299"/>
      <c r="H165" s="302">
        <v>5.5999999999999996</v>
      </c>
      <c r="I165" s="303"/>
      <c r="J165" s="299"/>
      <c r="K165" s="299"/>
      <c r="L165" s="304"/>
      <c r="M165" s="305"/>
      <c r="N165" s="306"/>
      <c r="O165" s="306"/>
      <c r="P165" s="306"/>
      <c r="Q165" s="306"/>
      <c r="R165" s="306"/>
      <c r="S165" s="306"/>
      <c r="T165" s="307"/>
      <c r="U165" s="16"/>
      <c r="V165" s="16"/>
      <c r="W165" s="16"/>
      <c r="X165" s="16"/>
      <c r="Y165" s="16"/>
      <c r="Z165" s="16"/>
      <c r="AA165" s="16"/>
      <c r="AB165" s="16"/>
      <c r="AC165" s="16"/>
      <c r="AD165" s="16"/>
      <c r="AE165" s="16"/>
      <c r="AT165" s="308" t="s">
        <v>199</v>
      </c>
      <c r="AU165" s="308" t="s">
        <v>85</v>
      </c>
      <c r="AV165" s="16" t="s">
        <v>229</v>
      </c>
      <c r="AW165" s="16" t="s">
        <v>32</v>
      </c>
      <c r="AX165" s="16" t="s">
        <v>76</v>
      </c>
      <c r="AY165" s="308" t="s">
        <v>195</v>
      </c>
    </row>
    <row r="166" s="15" customFormat="1">
      <c r="A166" s="15"/>
      <c r="B166" s="287"/>
      <c r="C166" s="288"/>
      <c r="D166" s="213" t="s">
        <v>199</v>
      </c>
      <c r="E166" s="289" t="s">
        <v>1</v>
      </c>
      <c r="F166" s="290" t="s">
        <v>1422</v>
      </c>
      <c r="G166" s="288"/>
      <c r="H166" s="291">
        <v>13.4</v>
      </c>
      <c r="I166" s="292"/>
      <c r="J166" s="288"/>
      <c r="K166" s="288"/>
      <c r="L166" s="293"/>
      <c r="M166" s="294"/>
      <c r="N166" s="295"/>
      <c r="O166" s="295"/>
      <c r="P166" s="295"/>
      <c r="Q166" s="295"/>
      <c r="R166" s="295"/>
      <c r="S166" s="295"/>
      <c r="T166" s="296"/>
      <c r="U166" s="15"/>
      <c r="V166" s="15"/>
      <c r="W166" s="15"/>
      <c r="X166" s="15"/>
      <c r="Y166" s="15"/>
      <c r="Z166" s="15"/>
      <c r="AA166" s="15"/>
      <c r="AB166" s="15"/>
      <c r="AC166" s="15"/>
      <c r="AD166" s="15"/>
      <c r="AE166" s="15"/>
      <c r="AT166" s="297" t="s">
        <v>199</v>
      </c>
      <c r="AU166" s="297" t="s">
        <v>85</v>
      </c>
      <c r="AV166" s="15" t="s">
        <v>234</v>
      </c>
      <c r="AW166" s="15" t="s">
        <v>32</v>
      </c>
      <c r="AX166" s="15" t="s">
        <v>83</v>
      </c>
      <c r="AY166" s="297" t="s">
        <v>195</v>
      </c>
    </row>
    <row r="167" s="2" customFormat="1" ht="24.15" customHeight="1">
      <c r="A167" s="39"/>
      <c r="B167" s="40"/>
      <c r="C167" s="200" t="s">
        <v>239</v>
      </c>
      <c r="D167" s="200" t="s">
        <v>191</v>
      </c>
      <c r="E167" s="201" t="s">
        <v>3172</v>
      </c>
      <c r="F167" s="202" t="s">
        <v>3173</v>
      </c>
      <c r="G167" s="203" t="s">
        <v>1411</v>
      </c>
      <c r="H167" s="204">
        <v>24</v>
      </c>
      <c r="I167" s="205"/>
      <c r="J167" s="206">
        <f>ROUND(I167*H167,2)</f>
        <v>0</v>
      </c>
      <c r="K167" s="202" t="s">
        <v>1412</v>
      </c>
      <c r="L167" s="45"/>
      <c r="M167" s="207" t="s">
        <v>1</v>
      </c>
      <c r="N167" s="208" t="s">
        <v>41</v>
      </c>
      <c r="O167" s="92"/>
      <c r="P167" s="209">
        <f>O167*H167</f>
        <v>0</v>
      </c>
      <c r="Q167" s="209">
        <v>0</v>
      </c>
      <c r="R167" s="209">
        <f>Q167*H167</f>
        <v>0</v>
      </c>
      <c r="S167" s="209">
        <v>0.098000000000000004</v>
      </c>
      <c r="T167" s="210">
        <f>S167*H167</f>
        <v>2.3520000000000003</v>
      </c>
      <c r="U167" s="39"/>
      <c r="V167" s="39"/>
      <c r="W167" s="39"/>
      <c r="X167" s="39"/>
      <c r="Y167" s="39"/>
      <c r="Z167" s="39"/>
      <c r="AA167" s="39"/>
      <c r="AB167" s="39"/>
      <c r="AC167" s="39"/>
      <c r="AD167" s="39"/>
      <c r="AE167" s="39"/>
      <c r="AR167" s="211" t="s">
        <v>234</v>
      </c>
      <c r="AT167" s="211" t="s">
        <v>191</v>
      </c>
      <c r="AU167" s="211" t="s">
        <v>85</v>
      </c>
      <c r="AY167" s="18" t="s">
        <v>195</v>
      </c>
      <c r="BE167" s="212">
        <f>IF(N167="základní",J167,0)</f>
        <v>0</v>
      </c>
      <c r="BF167" s="212">
        <f>IF(N167="snížená",J167,0)</f>
        <v>0</v>
      </c>
      <c r="BG167" s="212">
        <f>IF(N167="zákl. přenesená",J167,0)</f>
        <v>0</v>
      </c>
      <c r="BH167" s="212">
        <f>IF(N167="sníž. přenesená",J167,0)</f>
        <v>0</v>
      </c>
      <c r="BI167" s="212">
        <f>IF(N167="nulová",J167,0)</f>
        <v>0</v>
      </c>
      <c r="BJ167" s="18" t="s">
        <v>83</v>
      </c>
      <c r="BK167" s="212">
        <f>ROUND(I167*H167,2)</f>
        <v>0</v>
      </c>
      <c r="BL167" s="18" t="s">
        <v>234</v>
      </c>
      <c r="BM167" s="211" t="s">
        <v>5513</v>
      </c>
    </row>
    <row r="168" s="10" customFormat="1">
      <c r="A168" s="10"/>
      <c r="B168" s="218"/>
      <c r="C168" s="219"/>
      <c r="D168" s="213" t="s">
        <v>199</v>
      </c>
      <c r="E168" s="220" t="s">
        <v>1</v>
      </c>
      <c r="F168" s="221" t="s">
        <v>5509</v>
      </c>
      <c r="G168" s="219"/>
      <c r="H168" s="220" t="s">
        <v>1</v>
      </c>
      <c r="I168" s="222"/>
      <c r="J168" s="219"/>
      <c r="K168" s="219"/>
      <c r="L168" s="223"/>
      <c r="M168" s="224"/>
      <c r="N168" s="225"/>
      <c r="O168" s="225"/>
      <c r="P168" s="225"/>
      <c r="Q168" s="225"/>
      <c r="R168" s="225"/>
      <c r="S168" s="225"/>
      <c r="T168" s="226"/>
      <c r="U168" s="10"/>
      <c r="V168" s="10"/>
      <c r="W168" s="10"/>
      <c r="X168" s="10"/>
      <c r="Y168" s="10"/>
      <c r="Z168" s="10"/>
      <c r="AA168" s="10"/>
      <c r="AB168" s="10"/>
      <c r="AC168" s="10"/>
      <c r="AD168" s="10"/>
      <c r="AE168" s="10"/>
      <c r="AT168" s="227" t="s">
        <v>199</v>
      </c>
      <c r="AU168" s="227" t="s">
        <v>85</v>
      </c>
      <c r="AV168" s="10" t="s">
        <v>83</v>
      </c>
      <c r="AW168" s="10" t="s">
        <v>32</v>
      </c>
      <c r="AX168" s="10" t="s">
        <v>76</v>
      </c>
      <c r="AY168" s="227" t="s">
        <v>195</v>
      </c>
    </row>
    <row r="169" s="10" customFormat="1">
      <c r="A169" s="10"/>
      <c r="B169" s="218"/>
      <c r="C169" s="219"/>
      <c r="D169" s="213" t="s">
        <v>199</v>
      </c>
      <c r="E169" s="220" t="s">
        <v>1</v>
      </c>
      <c r="F169" s="221" t="s">
        <v>5514</v>
      </c>
      <c r="G169" s="219"/>
      <c r="H169" s="220" t="s">
        <v>1</v>
      </c>
      <c r="I169" s="222"/>
      <c r="J169" s="219"/>
      <c r="K169" s="219"/>
      <c r="L169" s="223"/>
      <c r="M169" s="224"/>
      <c r="N169" s="225"/>
      <c r="O169" s="225"/>
      <c r="P169" s="225"/>
      <c r="Q169" s="225"/>
      <c r="R169" s="225"/>
      <c r="S169" s="225"/>
      <c r="T169" s="226"/>
      <c r="U169" s="10"/>
      <c r="V169" s="10"/>
      <c r="W169" s="10"/>
      <c r="X169" s="10"/>
      <c r="Y169" s="10"/>
      <c r="Z169" s="10"/>
      <c r="AA169" s="10"/>
      <c r="AB169" s="10"/>
      <c r="AC169" s="10"/>
      <c r="AD169" s="10"/>
      <c r="AE169" s="10"/>
      <c r="AT169" s="227" t="s">
        <v>199</v>
      </c>
      <c r="AU169" s="227" t="s">
        <v>85</v>
      </c>
      <c r="AV169" s="10" t="s">
        <v>83</v>
      </c>
      <c r="AW169" s="10" t="s">
        <v>32</v>
      </c>
      <c r="AX169" s="10" t="s">
        <v>76</v>
      </c>
      <c r="AY169" s="227" t="s">
        <v>195</v>
      </c>
    </row>
    <row r="170" s="11" customFormat="1">
      <c r="A170" s="11"/>
      <c r="B170" s="228"/>
      <c r="C170" s="229"/>
      <c r="D170" s="213" t="s">
        <v>199</v>
      </c>
      <c r="E170" s="230" t="s">
        <v>1</v>
      </c>
      <c r="F170" s="231" t="s">
        <v>5502</v>
      </c>
      <c r="G170" s="229"/>
      <c r="H170" s="232">
        <v>6.5999999999999996</v>
      </c>
      <c r="I170" s="233"/>
      <c r="J170" s="229"/>
      <c r="K170" s="229"/>
      <c r="L170" s="234"/>
      <c r="M170" s="235"/>
      <c r="N170" s="236"/>
      <c r="O170" s="236"/>
      <c r="P170" s="236"/>
      <c r="Q170" s="236"/>
      <c r="R170" s="236"/>
      <c r="S170" s="236"/>
      <c r="T170" s="237"/>
      <c r="U170" s="11"/>
      <c r="V170" s="11"/>
      <c r="W170" s="11"/>
      <c r="X170" s="11"/>
      <c r="Y170" s="11"/>
      <c r="Z170" s="11"/>
      <c r="AA170" s="11"/>
      <c r="AB170" s="11"/>
      <c r="AC170" s="11"/>
      <c r="AD170" s="11"/>
      <c r="AE170" s="11"/>
      <c r="AT170" s="238" t="s">
        <v>199</v>
      </c>
      <c r="AU170" s="238" t="s">
        <v>85</v>
      </c>
      <c r="AV170" s="11" t="s">
        <v>85</v>
      </c>
      <c r="AW170" s="11" t="s">
        <v>32</v>
      </c>
      <c r="AX170" s="11" t="s">
        <v>76</v>
      </c>
      <c r="AY170" s="238" t="s">
        <v>195</v>
      </c>
    </row>
    <row r="171" s="11" customFormat="1">
      <c r="A171" s="11"/>
      <c r="B171" s="228"/>
      <c r="C171" s="229"/>
      <c r="D171" s="213" t="s">
        <v>199</v>
      </c>
      <c r="E171" s="230" t="s">
        <v>1</v>
      </c>
      <c r="F171" s="231" t="s">
        <v>5503</v>
      </c>
      <c r="G171" s="229"/>
      <c r="H171" s="232">
        <v>1.2</v>
      </c>
      <c r="I171" s="233"/>
      <c r="J171" s="229"/>
      <c r="K171" s="229"/>
      <c r="L171" s="234"/>
      <c r="M171" s="235"/>
      <c r="N171" s="236"/>
      <c r="O171" s="236"/>
      <c r="P171" s="236"/>
      <c r="Q171" s="236"/>
      <c r="R171" s="236"/>
      <c r="S171" s="236"/>
      <c r="T171" s="237"/>
      <c r="U171" s="11"/>
      <c r="V171" s="11"/>
      <c r="W171" s="11"/>
      <c r="X171" s="11"/>
      <c r="Y171" s="11"/>
      <c r="Z171" s="11"/>
      <c r="AA171" s="11"/>
      <c r="AB171" s="11"/>
      <c r="AC171" s="11"/>
      <c r="AD171" s="11"/>
      <c r="AE171" s="11"/>
      <c r="AT171" s="238" t="s">
        <v>199</v>
      </c>
      <c r="AU171" s="238" t="s">
        <v>85</v>
      </c>
      <c r="AV171" s="11" t="s">
        <v>85</v>
      </c>
      <c r="AW171" s="11" t="s">
        <v>32</v>
      </c>
      <c r="AX171" s="11" t="s">
        <v>76</v>
      </c>
      <c r="AY171" s="238" t="s">
        <v>195</v>
      </c>
    </row>
    <row r="172" s="16" customFormat="1">
      <c r="A172" s="16"/>
      <c r="B172" s="298"/>
      <c r="C172" s="299"/>
      <c r="D172" s="213" t="s">
        <v>199</v>
      </c>
      <c r="E172" s="300" t="s">
        <v>1</v>
      </c>
      <c r="F172" s="301" t="s">
        <v>1498</v>
      </c>
      <c r="G172" s="299"/>
      <c r="H172" s="302">
        <v>7.7999999999999998</v>
      </c>
      <c r="I172" s="303"/>
      <c r="J172" s="299"/>
      <c r="K172" s="299"/>
      <c r="L172" s="304"/>
      <c r="M172" s="305"/>
      <c r="N172" s="306"/>
      <c r="O172" s="306"/>
      <c r="P172" s="306"/>
      <c r="Q172" s="306"/>
      <c r="R172" s="306"/>
      <c r="S172" s="306"/>
      <c r="T172" s="307"/>
      <c r="U172" s="16"/>
      <c r="V172" s="16"/>
      <c r="W172" s="16"/>
      <c r="X172" s="16"/>
      <c r="Y172" s="16"/>
      <c r="Z172" s="16"/>
      <c r="AA172" s="16"/>
      <c r="AB172" s="16"/>
      <c r="AC172" s="16"/>
      <c r="AD172" s="16"/>
      <c r="AE172" s="16"/>
      <c r="AT172" s="308" t="s">
        <v>199</v>
      </c>
      <c r="AU172" s="308" t="s">
        <v>85</v>
      </c>
      <c r="AV172" s="16" t="s">
        <v>229</v>
      </c>
      <c r="AW172" s="16" t="s">
        <v>32</v>
      </c>
      <c r="AX172" s="16" t="s">
        <v>76</v>
      </c>
      <c r="AY172" s="308" t="s">
        <v>195</v>
      </c>
    </row>
    <row r="173" s="10" customFormat="1">
      <c r="A173" s="10"/>
      <c r="B173" s="218"/>
      <c r="C173" s="219"/>
      <c r="D173" s="213" t="s">
        <v>199</v>
      </c>
      <c r="E173" s="220" t="s">
        <v>1</v>
      </c>
      <c r="F173" s="221" t="s">
        <v>5515</v>
      </c>
      <c r="G173" s="219"/>
      <c r="H173" s="220" t="s">
        <v>1</v>
      </c>
      <c r="I173" s="222"/>
      <c r="J173" s="219"/>
      <c r="K173" s="219"/>
      <c r="L173" s="223"/>
      <c r="M173" s="224"/>
      <c r="N173" s="225"/>
      <c r="O173" s="225"/>
      <c r="P173" s="225"/>
      <c r="Q173" s="225"/>
      <c r="R173" s="225"/>
      <c r="S173" s="225"/>
      <c r="T173" s="226"/>
      <c r="U173" s="10"/>
      <c r="V173" s="10"/>
      <c r="W173" s="10"/>
      <c r="X173" s="10"/>
      <c r="Y173" s="10"/>
      <c r="Z173" s="10"/>
      <c r="AA173" s="10"/>
      <c r="AB173" s="10"/>
      <c r="AC173" s="10"/>
      <c r="AD173" s="10"/>
      <c r="AE173" s="10"/>
      <c r="AT173" s="227" t="s">
        <v>199</v>
      </c>
      <c r="AU173" s="227" t="s">
        <v>85</v>
      </c>
      <c r="AV173" s="10" t="s">
        <v>83</v>
      </c>
      <c r="AW173" s="10" t="s">
        <v>32</v>
      </c>
      <c r="AX173" s="10" t="s">
        <v>76</v>
      </c>
      <c r="AY173" s="227" t="s">
        <v>195</v>
      </c>
    </row>
    <row r="174" s="11" customFormat="1">
      <c r="A174" s="11"/>
      <c r="B174" s="228"/>
      <c r="C174" s="229"/>
      <c r="D174" s="213" t="s">
        <v>199</v>
      </c>
      <c r="E174" s="230" t="s">
        <v>1</v>
      </c>
      <c r="F174" s="231" t="s">
        <v>5502</v>
      </c>
      <c r="G174" s="229"/>
      <c r="H174" s="232">
        <v>6.5999999999999996</v>
      </c>
      <c r="I174" s="233"/>
      <c r="J174" s="229"/>
      <c r="K174" s="229"/>
      <c r="L174" s="234"/>
      <c r="M174" s="235"/>
      <c r="N174" s="236"/>
      <c r="O174" s="236"/>
      <c r="P174" s="236"/>
      <c r="Q174" s="236"/>
      <c r="R174" s="236"/>
      <c r="S174" s="236"/>
      <c r="T174" s="237"/>
      <c r="U174" s="11"/>
      <c r="V174" s="11"/>
      <c r="W174" s="11"/>
      <c r="X174" s="11"/>
      <c r="Y174" s="11"/>
      <c r="Z174" s="11"/>
      <c r="AA174" s="11"/>
      <c r="AB174" s="11"/>
      <c r="AC174" s="11"/>
      <c r="AD174" s="11"/>
      <c r="AE174" s="11"/>
      <c r="AT174" s="238" t="s">
        <v>199</v>
      </c>
      <c r="AU174" s="238" t="s">
        <v>85</v>
      </c>
      <c r="AV174" s="11" t="s">
        <v>85</v>
      </c>
      <c r="AW174" s="11" t="s">
        <v>32</v>
      </c>
      <c r="AX174" s="11" t="s">
        <v>76</v>
      </c>
      <c r="AY174" s="238" t="s">
        <v>195</v>
      </c>
    </row>
    <row r="175" s="11" customFormat="1">
      <c r="A175" s="11"/>
      <c r="B175" s="228"/>
      <c r="C175" s="229"/>
      <c r="D175" s="213" t="s">
        <v>199</v>
      </c>
      <c r="E175" s="230" t="s">
        <v>1</v>
      </c>
      <c r="F175" s="231" t="s">
        <v>5503</v>
      </c>
      <c r="G175" s="229"/>
      <c r="H175" s="232">
        <v>1.2</v>
      </c>
      <c r="I175" s="233"/>
      <c r="J175" s="229"/>
      <c r="K175" s="229"/>
      <c r="L175" s="234"/>
      <c r="M175" s="235"/>
      <c r="N175" s="236"/>
      <c r="O175" s="236"/>
      <c r="P175" s="236"/>
      <c r="Q175" s="236"/>
      <c r="R175" s="236"/>
      <c r="S175" s="236"/>
      <c r="T175" s="237"/>
      <c r="U175" s="11"/>
      <c r="V175" s="11"/>
      <c r="W175" s="11"/>
      <c r="X175" s="11"/>
      <c r="Y175" s="11"/>
      <c r="Z175" s="11"/>
      <c r="AA175" s="11"/>
      <c r="AB175" s="11"/>
      <c r="AC175" s="11"/>
      <c r="AD175" s="11"/>
      <c r="AE175" s="11"/>
      <c r="AT175" s="238" t="s">
        <v>199</v>
      </c>
      <c r="AU175" s="238" t="s">
        <v>85</v>
      </c>
      <c r="AV175" s="11" t="s">
        <v>85</v>
      </c>
      <c r="AW175" s="11" t="s">
        <v>32</v>
      </c>
      <c r="AX175" s="11" t="s">
        <v>76</v>
      </c>
      <c r="AY175" s="238" t="s">
        <v>195</v>
      </c>
    </row>
    <row r="176" s="16" customFormat="1">
      <c r="A176" s="16"/>
      <c r="B176" s="298"/>
      <c r="C176" s="299"/>
      <c r="D176" s="213" t="s">
        <v>199</v>
      </c>
      <c r="E176" s="300" t="s">
        <v>1</v>
      </c>
      <c r="F176" s="301" t="s">
        <v>1498</v>
      </c>
      <c r="G176" s="299"/>
      <c r="H176" s="302">
        <v>7.7999999999999998</v>
      </c>
      <c r="I176" s="303"/>
      <c r="J176" s="299"/>
      <c r="K176" s="299"/>
      <c r="L176" s="304"/>
      <c r="M176" s="305"/>
      <c r="N176" s="306"/>
      <c r="O176" s="306"/>
      <c r="P176" s="306"/>
      <c r="Q176" s="306"/>
      <c r="R176" s="306"/>
      <c r="S176" s="306"/>
      <c r="T176" s="307"/>
      <c r="U176" s="16"/>
      <c r="V176" s="16"/>
      <c r="W176" s="16"/>
      <c r="X176" s="16"/>
      <c r="Y176" s="16"/>
      <c r="Z176" s="16"/>
      <c r="AA176" s="16"/>
      <c r="AB176" s="16"/>
      <c r="AC176" s="16"/>
      <c r="AD176" s="16"/>
      <c r="AE176" s="16"/>
      <c r="AT176" s="308" t="s">
        <v>199</v>
      </c>
      <c r="AU176" s="308" t="s">
        <v>85</v>
      </c>
      <c r="AV176" s="16" t="s">
        <v>229</v>
      </c>
      <c r="AW176" s="16" t="s">
        <v>32</v>
      </c>
      <c r="AX176" s="16" t="s">
        <v>76</v>
      </c>
      <c r="AY176" s="308" t="s">
        <v>195</v>
      </c>
    </row>
    <row r="177" s="10" customFormat="1">
      <c r="A177" s="10"/>
      <c r="B177" s="218"/>
      <c r="C177" s="219"/>
      <c r="D177" s="213" t="s">
        <v>199</v>
      </c>
      <c r="E177" s="220" t="s">
        <v>1</v>
      </c>
      <c r="F177" s="221" t="s">
        <v>5516</v>
      </c>
      <c r="G177" s="219"/>
      <c r="H177" s="220" t="s">
        <v>1</v>
      </c>
      <c r="I177" s="222"/>
      <c r="J177" s="219"/>
      <c r="K177" s="219"/>
      <c r="L177" s="223"/>
      <c r="M177" s="224"/>
      <c r="N177" s="225"/>
      <c r="O177" s="225"/>
      <c r="P177" s="225"/>
      <c r="Q177" s="225"/>
      <c r="R177" s="225"/>
      <c r="S177" s="225"/>
      <c r="T177" s="226"/>
      <c r="U177" s="10"/>
      <c r="V177" s="10"/>
      <c r="W177" s="10"/>
      <c r="X177" s="10"/>
      <c r="Y177" s="10"/>
      <c r="Z177" s="10"/>
      <c r="AA177" s="10"/>
      <c r="AB177" s="10"/>
      <c r="AC177" s="10"/>
      <c r="AD177" s="10"/>
      <c r="AE177" s="10"/>
      <c r="AT177" s="227" t="s">
        <v>199</v>
      </c>
      <c r="AU177" s="227" t="s">
        <v>85</v>
      </c>
      <c r="AV177" s="10" t="s">
        <v>83</v>
      </c>
      <c r="AW177" s="10" t="s">
        <v>32</v>
      </c>
      <c r="AX177" s="10" t="s">
        <v>76</v>
      </c>
      <c r="AY177" s="227" t="s">
        <v>195</v>
      </c>
    </row>
    <row r="178" s="11" customFormat="1">
      <c r="A178" s="11"/>
      <c r="B178" s="228"/>
      <c r="C178" s="229"/>
      <c r="D178" s="213" t="s">
        <v>199</v>
      </c>
      <c r="E178" s="230" t="s">
        <v>1</v>
      </c>
      <c r="F178" s="231" t="s">
        <v>5517</v>
      </c>
      <c r="G178" s="229"/>
      <c r="H178" s="232">
        <v>6.5999999999999996</v>
      </c>
      <c r="I178" s="233"/>
      <c r="J178" s="229"/>
      <c r="K178" s="229"/>
      <c r="L178" s="234"/>
      <c r="M178" s="235"/>
      <c r="N178" s="236"/>
      <c r="O178" s="236"/>
      <c r="P178" s="236"/>
      <c r="Q178" s="236"/>
      <c r="R178" s="236"/>
      <c r="S178" s="236"/>
      <c r="T178" s="237"/>
      <c r="U178" s="11"/>
      <c r="V178" s="11"/>
      <c r="W178" s="11"/>
      <c r="X178" s="11"/>
      <c r="Y178" s="11"/>
      <c r="Z178" s="11"/>
      <c r="AA178" s="11"/>
      <c r="AB178" s="11"/>
      <c r="AC178" s="11"/>
      <c r="AD178" s="11"/>
      <c r="AE178" s="11"/>
      <c r="AT178" s="238" t="s">
        <v>199</v>
      </c>
      <c r="AU178" s="238" t="s">
        <v>85</v>
      </c>
      <c r="AV178" s="11" t="s">
        <v>85</v>
      </c>
      <c r="AW178" s="11" t="s">
        <v>32</v>
      </c>
      <c r="AX178" s="11" t="s">
        <v>76</v>
      </c>
      <c r="AY178" s="238" t="s">
        <v>195</v>
      </c>
    </row>
    <row r="179" s="11" customFormat="1">
      <c r="A179" s="11"/>
      <c r="B179" s="228"/>
      <c r="C179" s="229"/>
      <c r="D179" s="213" t="s">
        <v>199</v>
      </c>
      <c r="E179" s="230" t="s">
        <v>1</v>
      </c>
      <c r="F179" s="231" t="s">
        <v>5518</v>
      </c>
      <c r="G179" s="229"/>
      <c r="H179" s="232">
        <v>1.8</v>
      </c>
      <c r="I179" s="233"/>
      <c r="J179" s="229"/>
      <c r="K179" s="229"/>
      <c r="L179" s="234"/>
      <c r="M179" s="235"/>
      <c r="N179" s="236"/>
      <c r="O179" s="236"/>
      <c r="P179" s="236"/>
      <c r="Q179" s="236"/>
      <c r="R179" s="236"/>
      <c r="S179" s="236"/>
      <c r="T179" s="237"/>
      <c r="U179" s="11"/>
      <c r="V179" s="11"/>
      <c r="W179" s="11"/>
      <c r="X179" s="11"/>
      <c r="Y179" s="11"/>
      <c r="Z179" s="11"/>
      <c r="AA179" s="11"/>
      <c r="AB179" s="11"/>
      <c r="AC179" s="11"/>
      <c r="AD179" s="11"/>
      <c r="AE179" s="11"/>
      <c r="AT179" s="238" t="s">
        <v>199</v>
      </c>
      <c r="AU179" s="238" t="s">
        <v>85</v>
      </c>
      <c r="AV179" s="11" t="s">
        <v>85</v>
      </c>
      <c r="AW179" s="11" t="s">
        <v>32</v>
      </c>
      <c r="AX179" s="11" t="s">
        <v>76</v>
      </c>
      <c r="AY179" s="238" t="s">
        <v>195</v>
      </c>
    </row>
    <row r="180" s="16" customFormat="1">
      <c r="A180" s="16"/>
      <c r="B180" s="298"/>
      <c r="C180" s="299"/>
      <c r="D180" s="213" t="s">
        <v>199</v>
      </c>
      <c r="E180" s="300" t="s">
        <v>1</v>
      </c>
      <c r="F180" s="301" t="s">
        <v>1498</v>
      </c>
      <c r="G180" s="299"/>
      <c r="H180" s="302">
        <v>8.4000000000000004</v>
      </c>
      <c r="I180" s="303"/>
      <c r="J180" s="299"/>
      <c r="K180" s="299"/>
      <c r="L180" s="304"/>
      <c r="M180" s="305"/>
      <c r="N180" s="306"/>
      <c r="O180" s="306"/>
      <c r="P180" s="306"/>
      <c r="Q180" s="306"/>
      <c r="R180" s="306"/>
      <c r="S180" s="306"/>
      <c r="T180" s="307"/>
      <c r="U180" s="16"/>
      <c r="V180" s="16"/>
      <c r="W180" s="16"/>
      <c r="X180" s="16"/>
      <c r="Y180" s="16"/>
      <c r="Z180" s="16"/>
      <c r="AA180" s="16"/>
      <c r="AB180" s="16"/>
      <c r="AC180" s="16"/>
      <c r="AD180" s="16"/>
      <c r="AE180" s="16"/>
      <c r="AT180" s="308" t="s">
        <v>199</v>
      </c>
      <c r="AU180" s="308" t="s">
        <v>85</v>
      </c>
      <c r="AV180" s="16" t="s">
        <v>229</v>
      </c>
      <c r="AW180" s="16" t="s">
        <v>32</v>
      </c>
      <c r="AX180" s="16" t="s">
        <v>76</v>
      </c>
      <c r="AY180" s="308" t="s">
        <v>195</v>
      </c>
    </row>
    <row r="181" s="15" customFormat="1">
      <c r="A181" s="15"/>
      <c r="B181" s="287"/>
      <c r="C181" s="288"/>
      <c r="D181" s="213" t="s">
        <v>199</v>
      </c>
      <c r="E181" s="289" t="s">
        <v>1</v>
      </c>
      <c r="F181" s="290" t="s">
        <v>1422</v>
      </c>
      <c r="G181" s="288"/>
      <c r="H181" s="291">
        <v>24</v>
      </c>
      <c r="I181" s="292"/>
      <c r="J181" s="288"/>
      <c r="K181" s="288"/>
      <c r="L181" s="293"/>
      <c r="M181" s="294"/>
      <c r="N181" s="295"/>
      <c r="O181" s="295"/>
      <c r="P181" s="295"/>
      <c r="Q181" s="295"/>
      <c r="R181" s="295"/>
      <c r="S181" s="295"/>
      <c r="T181" s="296"/>
      <c r="U181" s="15"/>
      <c r="V181" s="15"/>
      <c r="W181" s="15"/>
      <c r="X181" s="15"/>
      <c r="Y181" s="15"/>
      <c r="Z181" s="15"/>
      <c r="AA181" s="15"/>
      <c r="AB181" s="15"/>
      <c r="AC181" s="15"/>
      <c r="AD181" s="15"/>
      <c r="AE181" s="15"/>
      <c r="AT181" s="297" t="s">
        <v>199</v>
      </c>
      <c r="AU181" s="297" t="s">
        <v>85</v>
      </c>
      <c r="AV181" s="15" t="s">
        <v>234</v>
      </c>
      <c r="AW181" s="15" t="s">
        <v>32</v>
      </c>
      <c r="AX181" s="15" t="s">
        <v>83</v>
      </c>
      <c r="AY181" s="297" t="s">
        <v>195</v>
      </c>
    </row>
    <row r="182" s="2" customFormat="1" ht="24.15" customHeight="1">
      <c r="A182" s="39"/>
      <c r="B182" s="40"/>
      <c r="C182" s="200" t="s">
        <v>244</v>
      </c>
      <c r="D182" s="200" t="s">
        <v>191</v>
      </c>
      <c r="E182" s="201" t="s">
        <v>3183</v>
      </c>
      <c r="F182" s="202" t="s">
        <v>3184</v>
      </c>
      <c r="G182" s="203" t="s">
        <v>1411</v>
      </c>
      <c r="H182" s="204">
        <v>16.199999999999999</v>
      </c>
      <c r="I182" s="205"/>
      <c r="J182" s="206">
        <f>ROUND(I182*H182,2)</f>
        <v>0</v>
      </c>
      <c r="K182" s="202" t="s">
        <v>1412</v>
      </c>
      <c r="L182" s="45"/>
      <c r="M182" s="207" t="s">
        <v>1</v>
      </c>
      <c r="N182" s="208" t="s">
        <v>41</v>
      </c>
      <c r="O182" s="92"/>
      <c r="P182" s="209">
        <f>O182*H182</f>
        <v>0</v>
      </c>
      <c r="Q182" s="209">
        <v>0</v>
      </c>
      <c r="R182" s="209">
        <f>Q182*H182</f>
        <v>0</v>
      </c>
      <c r="S182" s="209">
        <v>0.22</v>
      </c>
      <c r="T182" s="210">
        <f>S182*H182</f>
        <v>3.5640000000000001</v>
      </c>
      <c r="U182" s="39"/>
      <c r="V182" s="39"/>
      <c r="W182" s="39"/>
      <c r="X182" s="39"/>
      <c r="Y182" s="39"/>
      <c r="Z182" s="39"/>
      <c r="AA182" s="39"/>
      <c r="AB182" s="39"/>
      <c r="AC182" s="39"/>
      <c r="AD182" s="39"/>
      <c r="AE182" s="39"/>
      <c r="AR182" s="211" t="s">
        <v>234</v>
      </c>
      <c r="AT182" s="211" t="s">
        <v>191</v>
      </c>
      <c r="AU182" s="211" t="s">
        <v>85</v>
      </c>
      <c r="AY182" s="18" t="s">
        <v>195</v>
      </c>
      <c r="BE182" s="212">
        <f>IF(N182="základní",J182,0)</f>
        <v>0</v>
      </c>
      <c r="BF182" s="212">
        <f>IF(N182="snížená",J182,0)</f>
        <v>0</v>
      </c>
      <c r="BG182" s="212">
        <f>IF(N182="zákl. přenesená",J182,0)</f>
        <v>0</v>
      </c>
      <c r="BH182" s="212">
        <f>IF(N182="sníž. přenesená",J182,0)</f>
        <v>0</v>
      </c>
      <c r="BI182" s="212">
        <f>IF(N182="nulová",J182,0)</f>
        <v>0</v>
      </c>
      <c r="BJ182" s="18" t="s">
        <v>83</v>
      </c>
      <c r="BK182" s="212">
        <f>ROUND(I182*H182,2)</f>
        <v>0</v>
      </c>
      <c r="BL182" s="18" t="s">
        <v>234</v>
      </c>
      <c r="BM182" s="211" t="s">
        <v>5519</v>
      </c>
    </row>
    <row r="183" s="10" customFormat="1">
      <c r="A183" s="10"/>
      <c r="B183" s="218"/>
      <c r="C183" s="219"/>
      <c r="D183" s="213" t="s">
        <v>199</v>
      </c>
      <c r="E183" s="220" t="s">
        <v>1</v>
      </c>
      <c r="F183" s="221" t="s">
        <v>5520</v>
      </c>
      <c r="G183" s="219"/>
      <c r="H183" s="220" t="s">
        <v>1</v>
      </c>
      <c r="I183" s="222"/>
      <c r="J183" s="219"/>
      <c r="K183" s="219"/>
      <c r="L183" s="223"/>
      <c r="M183" s="224"/>
      <c r="N183" s="225"/>
      <c r="O183" s="225"/>
      <c r="P183" s="225"/>
      <c r="Q183" s="225"/>
      <c r="R183" s="225"/>
      <c r="S183" s="225"/>
      <c r="T183" s="226"/>
      <c r="U183" s="10"/>
      <c r="V183" s="10"/>
      <c r="W183" s="10"/>
      <c r="X183" s="10"/>
      <c r="Y183" s="10"/>
      <c r="Z183" s="10"/>
      <c r="AA183" s="10"/>
      <c r="AB183" s="10"/>
      <c r="AC183" s="10"/>
      <c r="AD183" s="10"/>
      <c r="AE183" s="10"/>
      <c r="AT183" s="227" t="s">
        <v>199</v>
      </c>
      <c r="AU183" s="227" t="s">
        <v>85</v>
      </c>
      <c r="AV183" s="10" t="s">
        <v>83</v>
      </c>
      <c r="AW183" s="10" t="s">
        <v>32</v>
      </c>
      <c r="AX183" s="10" t="s">
        <v>76</v>
      </c>
      <c r="AY183" s="227" t="s">
        <v>195</v>
      </c>
    </row>
    <row r="184" s="10" customFormat="1">
      <c r="A184" s="10"/>
      <c r="B184" s="218"/>
      <c r="C184" s="219"/>
      <c r="D184" s="213" t="s">
        <v>199</v>
      </c>
      <c r="E184" s="220" t="s">
        <v>1</v>
      </c>
      <c r="F184" s="221" t="s">
        <v>5521</v>
      </c>
      <c r="G184" s="219"/>
      <c r="H184" s="220" t="s">
        <v>1</v>
      </c>
      <c r="I184" s="222"/>
      <c r="J184" s="219"/>
      <c r="K184" s="219"/>
      <c r="L184" s="223"/>
      <c r="M184" s="224"/>
      <c r="N184" s="225"/>
      <c r="O184" s="225"/>
      <c r="P184" s="225"/>
      <c r="Q184" s="225"/>
      <c r="R184" s="225"/>
      <c r="S184" s="225"/>
      <c r="T184" s="226"/>
      <c r="U184" s="10"/>
      <c r="V184" s="10"/>
      <c r="W184" s="10"/>
      <c r="X184" s="10"/>
      <c r="Y184" s="10"/>
      <c r="Z184" s="10"/>
      <c r="AA184" s="10"/>
      <c r="AB184" s="10"/>
      <c r="AC184" s="10"/>
      <c r="AD184" s="10"/>
      <c r="AE184" s="10"/>
      <c r="AT184" s="227" t="s">
        <v>199</v>
      </c>
      <c r="AU184" s="227" t="s">
        <v>85</v>
      </c>
      <c r="AV184" s="10" t="s">
        <v>83</v>
      </c>
      <c r="AW184" s="10" t="s">
        <v>32</v>
      </c>
      <c r="AX184" s="10" t="s">
        <v>76</v>
      </c>
      <c r="AY184" s="227" t="s">
        <v>195</v>
      </c>
    </row>
    <row r="185" s="11" customFormat="1">
      <c r="A185" s="11"/>
      <c r="B185" s="228"/>
      <c r="C185" s="229"/>
      <c r="D185" s="213" t="s">
        <v>199</v>
      </c>
      <c r="E185" s="230" t="s">
        <v>1</v>
      </c>
      <c r="F185" s="231" t="s">
        <v>5494</v>
      </c>
      <c r="G185" s="229"/>
      <c r="H185" s="232">
        <v>8.4000000000000004</v>
      </c>
      <c r="I185" s="233"/>
      <c r="J185" s="229"/>
      <c r="K185" s="229"/>
      <c r="L185" s="234"/>
      <c r="M185" s="235"/>
      <c r="N185" s="236"/>
      <c r="O185" s="236"/>
      <c r="P185" s="236"/>
      <c r="Q185" s="236"/>
      <c r="R185" s="236"/>
      <c r="S185" s="236"/>
      <c r="T185" s="237"/>
      <c r="U185" s="11"/>
      <c r="V185" s="11"/>
      <c r="W185" s="11"/>
      <c r="X185" s="11"/>
      <c r="Y185" s="11"/>
      <c r="Z185" s="11"/>
      <c r="AA185" s="11"/>
      <c r="AB185" s="11"/>
      <c r="AC185" s="11"/>
      <c r="AD185" s="11"/>
      <c r="AE185" s="11"/>
      <c r="AT185" s="238" t="s">
        <v>199</v>
      </c>
      <c r="AU185" s="238" t="s">
        <v>85</v>
      </c>
      <c r="AV185" s="11" t="s">
        <v>85</v>
      </c>
      <c r="AW185" s="11" t="s">
        <v>32</v>
      </c>
      <c r="AX185" s="11" t="s">
        <v>76</v>
      </c>
      <c r="AY185" s="238" t="s">
        <v>195</v>
      </c>
    </row>
    <row r="186" s="16" customFormat="1">
      <c r="A186" s="16"/>
      <c r="B186" s="298"/>
      <c r="C186" s="299"/>
      <c r="D186" s="213" t="s">
        <v>199</v>
      </c>
      <c r="E186" s="300" t="s">
        <v>1</v>
      </c>
      <c r="F186" s="301" t="s">
        <v>1498</v>
      </c>
      <c r="G186" s="299"/>
      <c r="H186" s="302">
        <v>8.4000000000000004</v>
      </c>
      <c r="I186" s="303"/>
      <c r="J186" s="299"/>
      <c r="K186" s="299"/>
      <c r="L186" s="304"/>
      <c r="M186" s="305"/>
      <c r="N186" s="306"/>
      <c r="O186" s="306"/>
      <c r="P186" s="306"/>
      <c r="Q186" s="306"/>
      <c r="R186" s="306"/>
      <c r="S186" s="306"/>
      <c r="T186" s="307"/>
      <c r="U186" s="16"/>
      <c r="V186" s="16"/>
      <c r="W186" s="16"/>
      <c r="X186" s="16"/>
      <c r="Y186" s="16"/>
      <c r="Z186" s="16"/>
      <c r="AA186" s="16"/>
      <c r="AB186" s="16"/>
      <c r="AC186" s="16"/>
      <c r="AD186" s="16"/>
      <c r="AE186" s="16"/>
      <c r="AT186" s="308" t="s">
        <v>199</v>
      </c>
      <c r="AU186" s="308" t="s">
        <v>85</v>
      </c>
      <c r="AV186" s="16" t="s">
        <v>229</v>
      </c>
      <c r="AW186" s="16" t="s">
        <v>32</v>
      </c>
      <c r="AX186" s="16" t="s">
        <v>76</v>
      </c>
      <c r="AY186" s="308" t="s">
        <v>195</v>
      </c>
    </row>
    <row r="187" s="10" customFormat="1">
      <c r="A187" s="10"/>
      <c r="B187" s="218"/>
      <c r="C187" s="219"/>
      <c r="D187" s="213" t="s">
        <v>199</v>
      </c>
      <c r="E187" s="220" t="s">
        <v>1</v>
      </c>
      <c r="F187" s="221" t="s">
        <v>5509</v>
      </c>
      <c r="G187" s="219"/>
      <c r="H187" s="220" t="s">
        <v>1</v>
      </c>
      <c r="I187" s="222"/>
      <c r="J187" s="219"/>
      <c r="K187" s="219"/>
      <c r="L187" s="223"/>
      <c r="M187" s="224"/>
      <c r="N187" s="225"/>
      <c r="O187" s="225"/>
      <c r="P187" s="225"/>
      <c r="Q187" s="225"/>
      <c r="R187" s="225"/>
      <c r="S187" s="225"/>
      <c r="T187" s="226"/>
      <c r="U187" s="10"/>
      <c r="V187" s="10"/>
      <c r="W187" s="10"/>
      <c r="X187" s="10"/>
      <c r="Y187" s="10"/>
      <c r="Z187" s="10"/>
      <c r="AA187" s="10"/>
      <c r="AB187" s="10"/>
      <c r="AC187" s="10"/>
      <c r="AD187" s="10"/>
      <c r="AE187" s="10"/>
      <c r="AT187" s="227" t="s">
        <v>199</v>
      </c>
      <c r="AU187" s="227" t="s">
        <v>85</v>
      </c>
      <c r="AV187" s="10" t="s">
        <v>83</v>
      </c>
      <c r="AW187" s="10" t="s">
        <v>32</v>
      </c>
      <c r="AX187" s="10" t="s">
        <v>76</v>
      </c>
      <c r="AY187" s="227" t="s">
        <v>195</v>
      </c>
    </row>
    <row r="188" s="10" customFormat="1">
      <c r="A188" s="10"/>
      <c r="B188" s="218"/>
      <c r="C188" s="219"/>
      <c r="D188" s="213" t="s">
        <v>199</v>
      </c>
      <c r="E188" s="220" t="s">
        <v>1</v>
      </c>
      <c r="F188" s="221" t="s">
        <v>5522</v>
      </c>
      <c r="G188" s="219"/>
      <c r="H188" s="220" t="s">
        <v>1</v>
      </c>
      <c r="I188" s="222"/>
      <c r="J188" s="219"/>
      <c r="K188" s="219"/>
      <c r="L188" s="223"/>
      <c r="M188" s="224"/>
      <c r="N188" s="225"/>
      <c r="O188" s="225"/>
      <c r="P188" s="225"/>
      <c r="Q188" s="225"/>
      <c r="R188" s="225"/>
      <c r="S188" s="225"/>
      <c r="T188" s="226"/>
      <c r="U188" s="10"/>
      <c r="V188" s="10"/>
      <c r="W188" s="10"/>
      <c r="X188" s="10"/>
      <c r="Y188" s="10"/>
      <c r="Z188" s="10"/>
      <c r="AA188" s="10"/>
      <c r="AB188" s="10"/>
      <c r="AC188" s="10"/>
      <c r="AD188" s="10"/>
      <c r="AE188" s="10"/>
      <c r="AT188" s="227" t="s">
        <v>199</v>
      </c>
      <c r="AU188" s="227" t="s">
        <v>85</v>
      </c>
      <c r="AV188" s="10" t="s">
        <v>83</v>
      </c>
      <c r="AW188" s="10" t="s">
        <v>32</v>
      </c>
      <c r="AX188" s="10" t="s">
        <v>76</v>
      </c>
      <c r="AY188" s="227" t="s">
        <v>195</v>
      </c>
    </row>
    <row r="189" s="11" customFormat="1">
      <c r="A189" s="11"/>
      <c r="B189" s="228"/>
      <c r="C189" s="229"/>
      <c r="D189" s="213" t="s">
        <v>199</v>
      </c>
      <c r="E189" s="230" t="s">
        <v>1</v>
      </c>
      <c r="F189" s="231" t="s">
        <v>5502</v>
      </c>
      <c r="G189" s="229"/>
      <c r="H189" s="232">
        <v>6.5999999999999996</v>
      </c>
      <c r="I189" s="233"/>
      <c r="J189" s="229"/>
      <c r="K189" s="229"/>
      <c r="L189" s="234"/>
      <c r="M189" s="235"/>
      <c r="N189" s="236"/>
      <c r="O189" s="236"/>
      <c r="P189" s="236"/>
      <c r="Q189" s="236"/>
      <c r="R189" s="236"/>
      <c r="S189" s="236"/>
      <c r="T189" s="237"/>
      <c r="U189" s="11"/>
      <c r="V189" s="11"/>
      <c r="W189" s="11"/>
      <c r="X189" s="11"/>
      <c r="Y189" s="11"/>
      <c r="Z189" s="11"/>
      <c r="AA189" s="11"/>
      <c r="AB189" s="11"/>
      <c r="AC189" s="11"/>
      <c r="AD189" s="11"/>
      <c r="AE189" s="11"/>
      <c r="AT189" s="238" t="s">
        <v>199</v>
      </c>
      <c r="AU189" s="238" t="s">
        <v>85</v>
      </c>
      <c r="AV189" s="11" t="s">
        <v>85</v>
      </c>
      <c r="AW189" s="11" t="s">
        <v>32</v>
      </c>
      <c r="AX189" s="11" t="s">
        <v>76</v>
      </c>
      <c r="AY189" s="238" t="s">
        <v>195</v>
      </c>
    </row>
    <row r="190" s="11" customFormat="1">
      <c r="A190" s="11"/>
      <c r="B190" s="228"/>
      <c r="C190" s="229"/>
      <c r="D190" s="213" t="s">
        <v>199</v>
      </c>
      <c r="E190" s="230" t="s">
        <v>1</v>
      </c>
      <c r="F190" s="231" t="s">
        <v>5503</v>
      </c>
      <c r="G190" s="229"/>
      <c r="H190" s="232">
        <v>1.2</v>
      </c>
      <c r="I190" s="233"/>
      <c r="J190" s="229"/>
      <c r="K190" s="229"/>
      <c r="L190" s="234"/>
      <c r="M190" s="235"/>
      <c r="N190" s="236"/>
      <c r="O190" s="236"/>
      <c r="P190" s="236"/>
      <c r="Q190" s="236"/>
      <c r="R190" s="236"/>
      <c r="S190" s="236"/>
      <c r="T190" s="237"/>
      <c r="U190" s="11"/>
      <c r="V190" s="11"/>
      <c r="W190" s="11"/>
      <c r="X190" s="11"/>
      <c r="Y190" s="11"/>
      <c r="Z190" s="11"/>
      <c r="AA190" s="11"/>
      <c r="AB190" s="11"/>
      <c r="AC190" s="11"/>
      <c r="AD190" s="11"/>
      <c r="AE190" s="11"/>
      <c r="AT190" s="238" t="s">
        <v>199</v>
      </c>
      <c r="AU190" s="238" t="s">
        <v>85</v>
      </c>
      <c r="AV190" s="11" t="s">
        <v>85</v>
      </c>
      <c r="AW190" s="11" t="s">
        <v>32</v>
      </c>
      <c r="AX190" s="11" t="s">
        <v>76</v>
      </c>
      <c r="AY190" s="238" t="s">
        <v>195</v>
      </c>
    </row>
    <row r="191" s="16" customFormat="1">
      <c r="A191" s="16"/>
      <c r="B191" s="298"/>
      <c r="C191" s="299"/>
      <c r="D191" s="213" t="s">
        <v>199</v>
      </c>
      <c r="E191" s="300" t="s">
        <v>1</v>
      </c>
      <c r="F191" s="301" t="s">
        <v>1498</v>
      </c>
      <c r="G191" s="299"/>
      <c r="H191" s="302">
        <v>7.7999999999999998</v>
      </c>
      <c r="I191" s="303"/>
      <c r="J191" s="299"/>
      <c r="K191" s="299"/>
      <c r="L191" s="304"/>
      <c r="M191" s="305"/>
      <c r="N191" s="306"/>
      <c r="O191" s="306"/>
      <c r="P191" s="306"/>
      <c r="Q191" s="306"/>
      <c r="R191" s="306"/>
      <c r="S191" s="306"/>
      <c r="T191" s="307"/>
      <c r="U191" s="16"/>
      <c r="V191" s="16"/>
      <c r="W191" s="16"/>
      <c r="X191" s="16"/>
      <c r="Y191" s="16"/>
      <c r="Z191" s="16"/>
      <c r="AA191" s="16"/>
      <c r="AB191" s="16"/>
      <c r="AC191" s="16"/>
      <c r="AD191" s="16"/>
      <c r="AE191" s="16"/>
      <c r="AT191" s="308" t="s">
        <v>199</v>
      </c>
      <c r="AU191" s="308" t="s">
        <v>85</v>
      </c>
      <c r="AV191" s="16" t="s">
        <v>229</v>
      </c>
      <c r="AW191" s="16" t="s">
        <v>32</v>
      </c>
      <c r="AX191" s="16" t="s">
        <v>76</v>
      </c>
      <c r="AY191" s="308" t="s">
        <v>195</v>
      </c>
    </row>
    <row r="192" s="15" customFormat="1">
      <c r="A192" s="15"/>
      <c r="B192" s="287"/>
      <c r="C192" s="288"/>
      <c r="D192" s="213" t="s">
        <v>199</v>
      </c>
      <c r="E192" s="289" t="s">
        <v>1</v>
      </c>
      <c r="F192" s="290" t="s">
        <v>1422</v>
      </c>
      <c r="G192" s="288"/>
      <c r="H192" s="291">
        <v>16.199999999999999</v>
      </c>
      <c r="I192" s="292"/>
      <c r="J192" s="288"/>
      <c r="K192" s="288"/>
      <c r="L192" s="293"/>
      <c r="M192" s="294"/>
      <c r="N192" s="295"/>
      <c r="O192" s="295"/>
      <c r="P192" s="295"/>
      <c r="Q192" s="295"/>
      <c r="R192" s="295"/>
      <c r="S192" s="295"/>
      <c r="T192" s="296"/>
      <c r="U192" s="15"/>
      <c r="V192" s="15"/>
      <c r="W192" s="15"/>
      <c r="X192" s="15"/>
      <c r="Y192" s="15"/>
      <c r="Z192" s="15"/>
      <c r="AA192" s="15"/>
      <c r="AB192" s="15"/>
      <c r="AC192" s="15"/>
      <c r="AD192" s="15"/>
      <c r="AE192" s="15"/>
      <c r="AT192" s="297" t="s">
        <v>199</v>
      </c>
      <c r="AU192" s="297" t="s">
        <v>85</v>
      </c>
      <c r="AV192" s="15" t="s">
        <v>234</v>
      </c>
      <c r="AW192" s="15" t="s">
        <v>32</v>
      </c>
      <c r="AX192" s="15" t="s">
        <v>83</v>
      </c>
      <c r="AY192" s="297" t="s">
        <v>195</v>
      </c>
    </row>
    <row r="193" s="2" customFormat="1" ht="24.15" customHeight="1">
      <c r="A193" s="39"/>
      <c r="B193" s="40"/>
      <c r="C193" s="200" t="s">
        <v>248</v>
      </c>
      <c r="D193" s="200" t="s">
        <v>191</v>
      </c>
      <c r="E193" s="201" t="s">
        <v>3187</v>
      </c>
      <c r="F193" s="202" t="s">
        <v>3188</v>
      </c>
      <c r="G193" s="203" t="s">
        <v>1411</v>
      </c>
      <c r="H193" s="204">
        <v>8.4000000000000004</v>
      </c>
      <c r="I193" s="205"/>
      <c r="J193" s="206">
        <f>ROUND(I193*H193,2)</f>
        <v>0</v>
      </c>
      <c r="K193" s="202" t="s">
        <v>1412</v>
      </c>
      <c r="L193" s="45"/>
      <c r="M193" s="207" t="s">
        <v>1</v>
      </c>
      <c r="N193" s="208" t="s">
        <v>41</v>
      </c>
      <c r="O193" s="92"/>
      <c r="P193" s="209">
        <f>O193*H193</f>
        <v>0</v>
      </c>
      <c r="Q193" s="209">
        <v>0</v>
      </c>
      <c r="R193" s="209">
        <f>Q193*H193</f>
        <v>0</v>
      </c>
      <c r="S193" s="209">
        <v>0.17999999999999999</v>
      </c>
      <c r="T193" s="210">
        <f>S193*H193</f>
        <v>1.512</v>
      </c>
      <c r="U193" s="39"/>
      <c r="V193" s="39"/>
      <c r="W193" s="39"/>
      <c r="X193" s="39"/>
      <c r="Y193" s="39"/>
      <c r="Z193" s="39"/>
      <c r="AA193" s="39"/>
      <c r="AB193" s="39"/>
      <c r="AC193" s="39"/>
      <c r="AD193" s="39"/>
      <c r="AE193" s="39"/>
      <c r="AR193" s="211" t="s">
        <v>234</v>
      </c>
      <c r="AT193" s="211" t="s">
        <v>191</v>
      </c>
      <c r="AU193" s="211" t="s">
        <v>85</v>
      </c>
      <c r="AY193" s="18" t="s">
        <v>195</v>
      </c>
      <c r="BE193" s="212">
        <f>IF(N193="základní",J193,0)</f>
        <v>0</v>
      </c>
      <c r="BF193" s="212">
        <f>IF(N193="snížená",J193,0)</f>
        <v>0</v>
      </c>
      <c r="BG193" s="212">
        <f>IF(N193="zákl. přenesená",J193,0)</f>
        <v>0</v>
      </c>
      <c r="BH193" s="212">
        <f>IF(N193="sníž. přenesená",J193,0)</f>
        <v>0</v>
      </c>
      <c r="BI193" s="212">
        <f>IF(N193="nulová",J193,0)</f>
        <v>0</v>
      </c>
      <c r="BJ193" s="18" t="s">
        <v>83</v>
      </c>
      <c r="BK193" s="212">
        <f>ROUND(I193*H193,2)</f>
        <v>0</v>
      </c>
      <c r="BL193" s="18" t="s">
        <v>234</v>
      </c>
      <c r="BM193" s="211" t="s">
        <v>5523</v>
      </c>
    </row>
    <row r="194" s="10" customFormat="1">
      <c r="A194" s="10"/>
      <c r="B194" s="218"/>
      <c r="C194" s="219"/>
      <c r="D194" s="213" t="s">
        <v>199</v>
      </c>
      <c r="E194" s="220" t="s">
        <v>1</v>
      </c>
      <c r="F194" s="221" t="s">
        <v>5492</v>
      </c>
      <c r="G194" s="219"/>
      <c r="H194" s="220" t="s">
        <v>1</v>
      </c>
      <c r="I194" s="222"/>
      <c r="J194" s="219"/>
      <c r="K194" s="219"/>
      <c r="L194" s="223"/>
      <c r="M194" s="224"/>
      <c r="N194" s="225"/>
      <c r="O194" s="225"/>
      <c r="P194" s="225"/>
      <c r="Q194" s="225"/>
      <c r="R194" s="225"/>
      <c r="S194" s="225"/>
      <c r="T194" s="226"/>
      <c r="U194" s="10"/>
      <c r="V194" s="10"/>
      <c r="W194" s="10"/>
      <c r="X194" s="10"/>
      <c r="Y194" s="10"/>
      <c r="Z194" s="10"/>
      <c r="AA194" s="10"/>
      <c r="AB194" s="10"/>
      <c r="AC194" s="10"/>
      <c r="AD194" s="10"/>
      <c r="AE194" s="10"/>
      <c r="AT194" s="227" t="s">
        <v>199</v>
      </c>
      <c r="AU194" s="227" t="s">
        <v>85</v>
      </c>
      <c r="AV194" s="10" t="s">
        <v>83</v>
      </c>
      <c r="AW194" s="10" t="s">
        <v>32</v>
      </c>
      <c r="AX194" s="10" t="s">
        <v>76</v>
      </c>
      <c r="AY194" s="227" t="s">
        <v>195</v>
      </c>
    </row>
    <row r="195" s="10" customFormat="1">
      <c r="A195" s="10"/>
      <c r="B195" s="218"/>
      <c r="C195" s="219"/>
      <c r="D195" s="213" t="s">
        <v>199</v>
      </c>
      <c r="E195" s="220" t="s">
        <v>1</v>
      </c>
      <c r="F195" s="221" t="s">
        <v>5493</v>
      </c>
      <c r="G195" s="219"/>
      <c r="H195" s="220" t="s">
        <v>1</v>
      </c>
      <c r="I195" s="222"/>
      <c r="J195" s="219"/>
      <c r="K195" s="219"/>
      <c r="L195" s="223"/>
      <c r="M195" s="224"/>
      <c r="N195" s="225"/>
      <c r="O195" s="225"/>
      <c r="P195" s="225"/>
      <c r="Q195" s="225"/>
      <c r="R195" s="225"/>
      <c r="S195" s="225"/>
      <c r="T195" s="226"/>
      <c r="U195" s="10"/>
      <c r="V195" s="10"/>
      <c r="W195" s="10"/>
      <c r="X195" s="10"/>
      <c r="Y195" s="10"/>
      <c r="Z195" s="10"/>
      <c r="AA195" s="10"/>
      <c r="AB195" s="10"/>
      <c r="AC195" s="10"/>
      <c r="AD195" s="10"/>
      <c r="AE195" s="10"/>
      <c r="AT195" s="227" t="s">
        <v>199</v>
      </c>
      <c r="AU195" s="227" t="s">
        <v>85</v>
      </c>
      <c r="AV195" s="10" t="s">
        <v>83</v>
      </c>
      <c r="AW195" s="10" t="s">
        <v>32</v>
      </c>
      <c r="AX195" s="10" t="s">
        <v>76</v>
      </c>
      <c r="AY195" s="227" t="s">
        <v>195</v>
      </c>
    </row>
    <row r="196" s="11" customFormat="1">
      <c r="A196" s="11"/>
      <c r="B196" s="228"/>
      <c r="C196" s="229"/>
      <c r="D196" s="213" t="s">
        <v>199</v>
      </c>
      <c r="E196" s="230" t="s">
        <v>1</v>
      </c>
      <c r="F196" s="231" t="s">
        <v>5494</v>
      </c>
      <c r="G196" s="229"/>
      <c r="H196" s="232">
        <v>8.4000000000000004</v>
      </c>
      <c r="I196" s="233"/>
      <c r="J196" s="229"/>
      <c r="K196" s="229"/>
      <c r="L196" s="234"/>
      <c r="M196" s="235"/>
      <c r="N196" s="236"/>
      <c r="O196" s="236"/>
      <c r="P196" s="236"/>
      <c r="Q196" s="236"/>
      <c r="R196" s="236"/>
      <c r="S196" s="236"/>
      <c r="T196" s="237"/>
      <c r="U196" s="11"/>
      <c r="V196" s="11"/>
      <c r="W196" s="11"/>
      <c r="X196" s="11"/>
      <c r="Y196" s="11"/>
      <c r="Z196" s="11"/>
      <c r="AA196" s="11"/>
      <c r="AB196" s="11"/>
      <c r="AC196" s="11"/>
      <c r="AD196" s="11"/>
      <c r="AE196" s="11"/>
      <c r="AT196" s="238" t="s">
        <v>199</v>
      </c>
      <c r="AU196" s="238" t="s">
        <v>85</v>
      </c>
      <c r="AV196" s="11" t="s">
        <v>85</v>
      </c>
      <c r="AW196" s="11" t="s">
        <v>32</v>
      </c>
      <c r="AX196" s="11" t="s">
        <v>76</v>
      </c>
      <c r="AY196" s="238" t="s">
        <v>195</v>
      </c>
    </row>
    <row r="197" s="15" customFormat="1">
      <c r="A197" s="15"/>
      <c r="B197" s="287"/>
      <c r="C197" s="288"/>
      <c r="D197" s="213" t="s">
        <v>199</v>
      </c>
      <c r="E197" s="289" t="s">
        <v>1</v>
      </c>
      <c r="F197" s="290" t="s">
        <v>1422</v>
      </c>
      <c r="G197" s="288"/>
      <c r="H197" s="291">
        <v>8.4000000000000004</v>
      </c>
      <c r="I197" s="292"/>
      <c r="J197" s="288"/>
      <c r="K197" s="288"/>
      <c r="L197" s="293"/>
      <c r="M197" s="294"/>
      <c r="N197" s="295"/>
      <c r="O197" s="295"/>
      <c r="P197" s="295"/>
      <c r="Q197" s="295"/>
      <c r="R197" s="295"/>
      <c r="S197" s="295"/>
      <c r="T197" s="296"/>
      <c r="U197" s="15"/>
      <c r="V197" s="15"/>
      <c r="W197" s="15"/>
      <c r="X197" s="15"/>
      <c r="Y197" s="15"/>
      <c r="Z197" s="15"/>
      <c r="AA197" s="15"/>
      <c r="AB197" s="15"/>
      <c r="AC197" s="15"/>
      <c r="AD197" s="15"/>
      <c r="AE197" s="15"/>
      <c r="AT197" s="297" t="s">
        <v>199</v>
      </c>
      <c r="AU197" s="297" t="s">
        <v>85</v>
      </c>
      <c r="AV197" s="15" t="s">
        <v>234</v>
      </c>
      <c r="AW197" s="15" t="s">
        <v>32</v>
      </c>
      <c r="AX197" s="15" t="s">
        <v>83</v>
      </c>
      <c r="AY197" s="297" t="s">
        <v>195</v>
      </c>
    </row>
    <row r="198" s="2" customFormat="1" ht="33" customHeight="1">
      <c r="A198" s="39"/>
      <c r="B198" s="40"/>
      <c r="C198" s="200" t="s">
        <v>253</v>
      </c>
      <c r="D198" s="200" t="s">
        <v>191</v>
      </c>
      <c r="E198" s="201" t="s">
        <v>3190</v>
      </c>
      <c r="F198" s="202" t="s">
        <v>3191</v>
      </c>
      <c r="G198" s="203" t="s">
        <v>1411</v>
      </c>
      <c r="H198" s="204">
        <v>2.7999999999999998</v>
      </c>
      <c r="I198" s="205"/>
      <c r="J198" s="206">
        <f>ROUND(I198*H198,2)</f>
        <v>0</v>
      </c>
      <c r="K198" s="202" t="s">
        <v>1412</v>
      </c>
      <c r="L198" s="45"/>
      <c r="M198" s="207" t="s">
        <v>1</v>
      </c>
      <c r="N198" s="208" t="s">
        <v>41</v>
      </c>
      <c r="O198" s="92"/>
      <c r="P198" s="209">
        <f>O198*H198</f>
        <v>0</v>
      </c>
      <c r="Q198" s="209">
        <v>4.0000000000000003E-05</v>
      </c>
      <c r="R198" s="209">
        <f>Q198*H198</f>
        <v>0.000112</v>
      </c>
      <c r="S198" s="209">
        <v>0.091999999999999998</v>
      </c>
      <c r="T198" s="210">
        <f>S198*H198</f>
        <v>0.2576</v>
      </c>
      <c r="U198" s="39"/>
      <c r="V198" s="39"/>
      <c r="W198" s="39"/>
      <c r="X198" s="39"/>
      <c r="Y198" s="39"/>
      <c r="Z198" s="39"/>
      <c r="AA198" s="39"/>
      <c r="AB198" s="39"/>
      <c r="AC198" s="39"/>
      <c r="AD198" s="39"/>
      <c r="AE198" s="39"/>
      <c r="AR198" s="211" t="s">
        <v>234</v>
      </c>
      <c r="AT198" s="211" t="s">
        <v>191</v>
      </c>
      <c r="AU198" s="211" t="s">
        <v>85</v>
      </c>
      <c r="AY198" s="18" t="s">
        <v>195</v>
      </c>
      <c r="BE198" s="212">
        <f>IF(N198="základní",J198,0)</f>
        <v>0</v>
      </c>
      <c r="BF198" s="212">
        <f>IF(N198="snížená",J198,0)</f>
        <v>0</v>
      </c>
      <c r="BG198" s="212">
        <f>IF(N198="zákl. přenesená",J198,0)</f>
        <v>0</v>
      </c>
      <c r="BH198" s="212">
        <f>IF(N198="sníž. přenesená",J198,0)</f>
        <v>0</v>
      </c>
      <c r="BI198" s="212">
        <f>IF(N198="nulová",J198,0)</f>
        <v>0</v>
      </c>
      <c r="BJ198" s="18" t="s">
        <v>83</v>
      </c>
      <c r="BK198" s="212">
        <f>ROUND(I198*H198,2)</f>
        <v>0</v>
      </c>
      <c r="BL198" s="18" t="s">
        <v>234</v>
      </c>
      <c r="BM198" s="211" t="s">
        <v>5524</v>
      </c>
    </row>
    <row r="199" s="10" customFormat="1">
      <c r="A199" s="10"/>
      <c r="B199" s="218"/>
      <c r="C199" s="219"/>
      <c r="D199" s="213" t="s">
        <v>199</v>
      </c>
      <c r="E199" s="220" t="s">
        <v>1</v>
      </c>
      <c r="F199" s="221" t="s">
        <v>5525</v>
      </c>
      <c r="G199" s="219"/>
      <c r="H199" s="220" t="s">
        <v>1</v>
      </c>
      <c r="I199" s="222"/>
      <c r="J199" s="219"/>
      <c r="K199" s="219"/>
      <c r="L199" s="223"/>
      <c r="M199" s="224"/>
      <c r="N199" s="225"/>
      <c r="O199" s="225"/>
      <c r="P199" s="225"/>
      <c r="Q199" s="225"/>
      <c r="R199" s="225"/>
      <c r="S199" s="225"/>
      <c r="T199" s="226"/>
      <c r="U199" s="10"/>
      <c r="V199" s="10"/>
      <c r="W199" s="10"/>
      <c r="X199" s="10"/>
      <c r="Y199" s="10"/>
      <c r="Z199" s="10"/>
      <c r="AA199" s="10"/>
      <c r="AB199" s="10"/>
      <c r="AC199" s="10"/>
      <c r="AD199" s="10"/>
      <c r="AE199" s="10"/>
      <c r="AT199" s="227" t="s">
        <v>199</v>
      </c>
      <c r="AU199" s="227" t="s">
        <v>85</v>
      </c>
      <c r="AV199" s="10" t="s">
        <v>83</v>
      </c>
      <c r="AW199" s="10" t="s">
        <v>32</v>
      </c>
      <c r="AX199" s="10" t="s">
        <v>76</v>
      </c>
      <c r="AY199" s="227" t="s">
        <v>195</v>
      </c>
    </row>
    <row r="200" s="10" customFormat="1">
      <c r="A200" s="10"/>
      <c r="B200" s="218"/>
      <c r="C200" s="219"/>
      <c r="D200" s="213" t="s">
        <v>199</v>
      </c>
      <c r="E200" s="220" t="s">
        <v>1</v>
      </c>
      <c r="F200" s="221" t="s">
        <v>3194</v>
      </c>
      <c r="G200" s="219"/>
      <c r="H200" s="220" t="s">
        <v>1</v>
      </c>
      <c r="I200" s="222"/>
      <c r="J200" s="219"/>
      <c r="K200" s="219"/>
      <c r="L200" s="223"/>
      <c r="M200" s="224"/>
      <c r="N200" s="225"/>
      <c r="O200" s="225"/>
      <c r="P200" s="225"/>
      <c r="Q200" s="225"/>
      <c r="R200" s="225"/>
      <c r="S200" s="225"/>
      <c r="T200" s="226"/>
      <c r="U200" s="10"/>
      <c r="V200" s="10"/>
      <c r="W200" s="10"/>
      <c r="X200" s="10"/>
      <c r="Y200" s="10"/>
      <c r="Z200" s="10"/>
      <c r="AA200" s="10"/>
      <c r="AB200" s="10"/>
      <c r="AC200" s="10"/>
      <c r="AD200" s="10"/>
      <c r="AE200" s="10"/>
      <c r="AT200" s="227" t="s">
        <v>199</v>
      </c>
      <c r="AU200" s="227" t="s">
        <v>85</v>
      </c>
      <c r="AV200" s="10" t="s">
        <v>83</v>
      </c>
      <c r="AW200" s="10" t="s">
        <v>32</v>
      </c>
      <c r="AX200" s="10" t="s">
        <v>76</v>
      </c>
      <c r="AY200" s="227" t="s">
        <v>195</v>
      </c>
    </row>
    <row r="201" s="11" customFormat="1">
      <c r="A201" s="11"/>
      <c r="B201" s="228"/>
      <c r="C201" s="229"/>
      <c r="D201" s="213" t="s">
        <v>199</v>
      </c>
      <c r="E201" s="230" t="s">
        <v>1</v>
      </c>
      <c r="F201" s="231" t="s">
        <v>5526</v>
      </c>
      <c r="G201" s="229"/>
      <c r="H201" s="232">
        <v>2.2000000000000002</v>
      </c>
      <c r="I201" s="233"/>
      <c r="J201" s="229"/>
      <c r="K201" s="229"/>
      <c r="L201" s="234"/>
      <c r="M201" s="235"/>
      <c r="N201" s="236"/>
      <c r="O201" s="236"/>
      <c r="P201" s="236"/>
      <c r="Q201" s="236"/>
      <c r="R201" s="236"/>
      <c r="S201" s="236"/>
      <c r="T201" s="237"/>
      <c r="U201" s="11"/>
      <c r="V201" s="11"/>
      <c r="W201" s="11"/>
      <c r="X201" s="11"/>
      <c r="Y201" s="11"/>
      <c r="Z201" s="11"/>
      <c r="AA201" s="11"/>
      <c r="AB201" s="11"/>
      <c r="AC201" s="11"/>
      <c r="AD201" s="11"/>
      <c r="AE201" s="11"/>
      <c r="AT201" s="238" t="s">
        <v>199</v>
      </c>
      <c r="AU201" s="238" t="s">
        <v>85</v>
      </c>
      <c r="AV201" s="11" t="s">
        <v>85</v>
      </c>
      <c r="AW201" s="11" t="s">
        <v>32</v>
      </c>
      <c r="AX201" s="11" t="s">
        <v>76</v>
      </c>
      <c r="AY201" s="238" t="s">
        <v>195</v>
      </c>
    </row>
    <row r="202" s="11" customFormat="1">
      <c r="A202" s="11"/>
      <c r="B202" s="228"/>
      <c r="C202" s="229"/>
      <c r="D202" s="213" t="s">
        <v>199</v>
      </c>
      <c r="E202" s="230" t="s">
        <v>1</v>
      </c>
      <c r="F202" s="231" t="s">
        <v>5506</v>
      </c>
      <c r="G202" s="229"/>
      <c r="H202" s="232">
        <v>0.59999999999999998</v>
      </c>
      <c r="I202" s="233"/>
      <c r="J202" s="229"/>
      <c r="K202" s="229"/>
      <c r="L202" s="234"/>
      <c r="M202" s="235"/>
      <c r="N202" s="236"/>
      <c r="O202" s="236"/>
      <c r="P202" s="236"/>
      <c r="Q202" s="236"/>
      <c r="R202" s="236"/>
      <c r="S202" s="236"/>
      <c r="T202" s="237"/>
      <c r="U202" s="11"/>
      <c r="V202" s="11"/>
      <c r="W202" s="11"/>
      <c r="X202" s="11"/>
      <c r="Y202" s="11"/>
      <c r="Z202" s="11"/>
      <c r="AA202" s="11"/>
      <c r="AB202" s="11"/>
      <c r="AC202" s="11"/>
      <c r="AD202" s="11"/>
      <c r="AE202" s="11"/>
      <c r="AT202" s="238" t="s">
        <v>199</v>
      </c>
      <c r="AU202" s="238" t="s">
        <v>85</v>
      </c>
      <c r="AV202" s="11" t="s">
        <v>85</v>
      </c>
      <c r="AW202" s="11" t="s">
        <v>32</v>
      </c>
      <c r="AX202" s="11" t="s">
        <v>76</v>
      </c>
      <c r="AY202" s="238" t="s">
        <v>195</v>
      </c>
    </row>
    <row r="203" s="15" customFormat="1">
      <c r="A203" s="15"/>
      <c r="B203" s="287"/>
      <c r="C203" s="288"/>
      <c r="D203" s="213" t="s">
        <v>199</v>
      </c>
      <c r="E203" s="289" t="s">
        <v>1</v>
      </c>
      <c r="F203" s="290" t="s">
        <v>1422</v>
      </c>
      <c r="G203" s="288"/>
      <c r="H203" s="291">
        <v>2.7999999999999998</v>
      </c>
      <c r="I203" s="292"/>
      <c r="J203" s="288"/>
      <c r="K203" s="288"/>
      <c r="L203" s="293"/>
      <c r="M203" s="294"/>
      <c r="N203" s="295"/>
      <c r="O203" s="295"/>
      <c r="P203" s="295"/>
      <c r="Q203" s="295"/>
      <c r="R203" s="295"/>
      <c r="S203" s="295"/>
      <c r="T203" s="296"/>
      <c r="U203" s="15"/>
      <c r="V203" s="15"/>
      <c r="W203" s="15"/>
      <c r="X203" s="15"/>
      <c r="Y203" s="15"/>
      <c r="Z203" s="15"/>
      <c r="AA203" s="15"/>
      <c r="AB203" s="15"/>
      <c r="AC203" s="15"/>
      <c r="AD203" s="15"/>
      <c r="AE203" s="15"/>
      <c r="AT203" s="297" t="s">
        <v>199</v>
      </c>
      <c r="AU203" s="297" t="s">
        <v>85</v>
      </c>
      <c r="AV203" s="15" t="s">
        <v>234</v>
      </c>
      <c r="AW203" s="15" t="s">
        <v>32</v>
      </c>
      <c r="AX203" s="15" t="s">
        <v>83</v>
      </c>
      <c r="AY203" s="297" t="s">
        <v>195</v>
      </c>
    </row>
    <row r="204" s="2" customFormat="1" ht="33" customHeight="1">
      <c r="A204" s="39"/>
      <c r="B204" s="40"/>
      <c r="C204" s="200" t="s">
        <v>257</v>
      </c>
      <c r="D204" s="200" t="s">
        <v>191</v>
      </c>
      <c r="E204" s="201" t="s">
        <v>1434</v>
      </c>
      <c r="F204" s="202" t="s">
        <v>1435</v>
      </c>
      <c r="G204" s="203" t="s">
        <v>1411</v>
      </c>
      <c r="H204" s="204">
        <v>162.268</v>
      </c>
      <c r="I204" s="205"/>
      <c r="J204" s="206">
        <f>ROUND(I204*H204,2)</f>
        <v>0</v>
      </c>
      <c r="K204" s="202" t="s">
        <v>1412</v>
      </c>
      <c r="L204" s="45"/>
      <c r="M204" s="207" t="s">
        <v>1</v>
      </c>
      <c r="N204" s="208" t="s">
        <v>41</v>
      </c>
      <c r="O204" s="92"/>
      <c r="P204" s="209">
        <f>O204*H204</f>
        <v>0</v>
      </c>
      <c r="Q204" s="209">
        <v>0.00012999999999999999</v>
      </c>
      <c r="R204" s="209">
        <f>Q204*H204</f>
        <v>0.021094839999999997</v>
      </c>
      <c r="S204" s="209">
        <v>0.23000000000000001</v>
      </c>
      <c r="T204" s="210">
        <f>S204*H204</f>
        <v>37.321640000000002</v>
      </c>
      <c r="U204" s="39"/>
      <c r="V204" s="39"/>
      <c r="W204" s="39"/>
      <c r="X204" s="39"/>
      <c r="Y204" s="39"/>
      <c r="Z204" s="39"/>
      <c r="AA204" s="39"/>
      <c r="AB204" s="39"/>
      <c r="AC204" s="39"/>
      <c r="AD204" s="39"/>
      <c r="AE204" s="39"/>
      <c r="AR204" s="211" t="s">
        <v>234</v>
      </c>
      <c r="AT204" s="211" t="s">
        <v>191</v>
      </c>
      <c r="AU204" s="211" t="s">
        <v>85</v>
      </c>
      <c r="AY204" s="18" t="s">
        <v>195</v>
      </c>
      <c r="BE204" s="212">
        <f>IF(N204="základní",J204,0)</f>
        <v>0</v>
      </c>
      <c r="BF204" s="212">
        <f>IF(N204="snížená",J204,0)</f>
        <v>0</v>
      </c>
      <c r="BG204" s="212">
        <f>IF(N204="zákl. přenesená",J204,0)</f>
        <v>0</v>
      </c>
      <c r="BH204" s="212">
        <f>IF(N204="sníž. přenesená",J204,0)</f>
        <v>0</v>
      </c>
      <c r="BI204" s="212">
        <f>IF(N204="nulová",J204,0)</f>
        <v>0</v>
      </c>
      <c r="BJ204" s="18" t="s">
        <v>83</v>
      </c>
      <c r="BK204" s="212">
        <f>ROUND(I204*H204,2)</f>
        <v>0</v>
      </c>
      <c r="BL204" s="18" t="s">
        <v>234</v>
      </c>
      <c r="BM204" s="211" t="s">
        <v>5527</v>
      </c>
    </row>
    <row r="205" s="10" customFormat="1">
      <c r="A205" s="10"/>
      <c r="B205" s="218"/>
      <c r="C205" s="219"/>
      <c r="D205" s="213" t="s">
        <v>199</v>
      </c>
      <c r="E205" s="220" t="s">
        <v>1</v>
      </c>
      <c r="F205" s="221" t="s">
        <v>5509</v>
      </c>
      <c r="G205" s="219"/>
      <c r="H205" s="220" t="s">
        <v>1</v>
      </c>
      <c r="I205" s="222"/>
      <c r="J205" s="219"/>
      <c r="K205" s="219"/>
      <c r="L205" s="223"/>
      <c r="M205" s="224"/>
      <c r="N205" s="225"/>
      <c r="O205" s="225"/>
      <c r="P205" s="225"/>
      <c r="Q205" s="225"/>
      <c r="R205" s="225"/>
      <c r="S205" s="225"/>
      <c r="T205" s="226"/>
      <c r="U205" s="10"/>
      <c r="V205" s="10"/>
      <c r="W205" s="10"/>
      <c r="X205" s="10"/>
      <c r="Y205" s="10"/>
      <c r="Z205" s="10"/>
      <c r="AA205" s="10"/>
      <c r="AB205" s="10"/>
      <c r="AC205" s="10"/>
      <c r="AD205" s="10"/>
      <c r="AE205" s="10"/>
      <c r="AT205" s="227" t="s">
        <v>199</v>
      </c>
      <c r="AU205" s="227" t="s">
        <v>85</v>
      </c>
      <c r="AV205" s="10" t="s">
        <v>83</v>
      </c>
      <c r="AW205" s="10" t="s">
        <v>32</v>
      </c>
      <c r="AX205" s="10" t="s">
        <v>76</v>
      </c>
      <c r="AY205" s="227" t="s">
        <v>195</v>
      </c>
    </row>
    <row r="206" s="10" customFormat="1">
      <c r="A206" s="10"/>
      <c r="B206" s="218"/>
      <c r="C206" s="219"/>
      <c r="D206" s="213" t="s">
        <v>199</v>
      </c>
      <c r="E206" s="220" t="s">
        <v>1</v>
      </c>
      <c r="F206" s="221" t="s">
        <v>5528</v>
      </c>
      <c r="G206" s="219"/>
      <c r="H206" s="220" t="s">
        <v>1</v>
      </c>
      <c r="I206" s="222"/>
      <c r="J206" s="219"/>
      <c r="K206" s="219"/>
      <c r="L206" s="223"/>
      <c r="M206" s="224"/>
      <c r="N206" s="225"/>
      <c r="O206" s="225"/>
      <c r="P206" s="225"/>
      <c r="Q206" s="225"/>
      <c r="R206" s="225"/>
      <c r="S206" s="225"/>
      <c r="T206" s="226"/>
      <c r="U206" s="10"/>
      <c r="V206" s="10"/>
      <c r="W206" s="10"/>
      <c r="X206" s="10"/>
      <c r="Y206" s="10"/>
      <c r="Z206" s="10"/>
      <c r="AA206" s="10"/>
      <c r="AB206" s="10"/>
      <c r="AC206" s="10"/>
      <c r="AD206" s="10"/>
      <c r="AE206" s="10"/>
      <c r="AT206" s="227" t="s">
        <v>199</v>
      </c>
      <c r="AU206" s="227" t="s">
        <v>85</v>
      </c>
      <c r="AV206" s="10" t="s">
        <v>83</v>
      </c>
      <c r="AW206" s="10" t="s">
        <v>32</v>
      </c>
      <c r="AX206" s="10" t="s">
        <v>76</v>
      </c>
      <c r="AY206" s="227" t="s">
        <v>195</v>
      </c>
    </row>
    <row r="207" s="11" customFormat="1">
      <c r="A207" s="11"/>
      <c r="B207" s="228"/>
      <c r="C207" s="229"/>
      <c r="D207" s="213" t="s">
        <v>199</v>
      </c>
      <c r="E207" s="230" t="s">
        <v>1</v>
      </c>
      <c r="F207" s="231" t="s">
        <v>5502</v>
      </c>
      <c r="G207" s="229"/>
      <c r="H207" s="232">
        <v>6.5999999999999996</v>
      </c>
      <c r="I207" s="233"/>
      <c r="J207" s="229"/>
      <c r="K207" s="229"/>
      <c r="L207" s="234"/>
      <c r="M207" s="235"/>
      <c r="N207" s="236"/>
      <c r="O207" s="236"/>
      <c r="P207" s="236"/>
      <c r="Q207" s="236"/>
      <c r="R207" s="236"/>
      <c r="S207" s="236"/>
      <c r="T207" s="237"/>
      <c r="U207" s="11"/>
      <c r="V207" s="11"/>
      <c r="W207" s="11"/>
      <c r="X207" s="11"/>
      <c r="Y207" s="11"/>
      <c r="Z207" s="11"/>
      <c r="AA207" s="11"/>
      <c r="AB207" s="11"/>
      <c r="AC207" s="11"/>
      <c r="AD207" s="11"/>
      <c r="AE207" s="11"/>
      <c r="AT207" s="238" t="s">
        <v>199</v>
      </c>
      <c r="AU207" s="238" t="s">
        <v>85</v>
      </c>
      <c r="AV207" s="11" t="s">
        <v>85</v>
      </c>
      <c r="AW207" s="11" t="s">
        <v>32</v>
      </c>
      <c r="AX207" s="11" t="s">
        <v>76</v>
      </c>
      <c r="AY207" s="238" t="s">
        <v>195</v>
      </c>
    </row>
    <row r="208" s="11" customFormat="1">
      <c r="A208" s="11"/>
      <c r="B208" s="228"/>
      <c r="C208" s="229"/>
      <c r="D208" s="213" t="s">
        <v>199</v>
      </c>
      <c r="E208" s="230" t="s">
        <v>1</v>
      </c>
      <c r="F208" s="231" t="s">
        <v>5503</v>
      </c>
      <c r="G208" s="229"/>
      <c r="H208" s="232">
        <v>1.2</v>
      </c>
      <c r="I208" s="233"/>
      <c r="J208" s="229"/>
      <c r="K208" s="229"/>
      <c r="L208" s="234"/>
      <c r="M208" s="235"/>
      <c r="N208" s="236"/>
      <c r="O208" s="236"/>
      <c r="P208" s="236"/>
      <c r="Q208" s="236"/>
      <c r="R208" s="236"/>
      <c r="S208" s="236"/>
      <c r="T208" s="237"/>
      <c r="U208" s="11"/>
      <c r="V208" s="11"/>
      <c r="W208" s="11"/>
      <c r="X208" s="11"/>
      <c r="Y208" s="11"/>
      <c r="Z208" s="11"/>
      <c r="AA208" s="11"/>
      <c r="AB208" s="11"/>
      <c r="AC208" s="11"/>
      <c r="AD208" s="11"/>
      <c r="AE208" s="11"/>
      <c r="AT208" s="238" t="s">
        <v>199</v>
      </c>
      <c r="AU208" s="238" t="s">
        <v>85</v>
      </c>
      <c r="AV208" s="11" t="s">
        <v>85</v>
      </c>
      <c r="AW208" s="11" t="s">
        <v>32</v>
      </c>
      <c r="AX208" s="11" t="s">
        <v>76</v>
      </c>
      <c r="AY208" s="238" t="s">
        <v>195</v>
      </c>
    </row>
    <row r="209" s="16" customFormat="1">
      <c r="A209" s="16"/>
      <c r="B209" s="298"/>
      <c r="C209" s="299"/>
      <c r="D209" s="213" t="s">
        <v>199</v>
      </c>
      <c r="E209" s="300" t="s">
        <v>1</v>
      </c>
      <c r="F209" s="301" t="s">
        <v>1498</v>
      </c>
      <c r="G209" s="299"/>
      <c r="H209" s="302">
        <v>7.7999999999999998</v>
      </c>
      <c r="I209" s="303"/>
      <c r="J209" s="299"/>
      <c r="K209" s="299"/>
      <c r="L209" s="304"/>
      <c r="M209" s="305"/>
      <c r="N209" s="306"/>
      <c r="O209" s="306"/>
      <c r="P209" s="306"/>
      <c r="Q209" s="306"/>
      <c r="R209" s="306"/>
      <c r="S209" s="306"/>
      <c r="T209" s="307"/>
      <c r="U209" s="16"/>
      <c r="V209" s="16"/>
      <c r="W209" s="16"/>
      <c r="X209" s="16"/>
      <c r="Y209" s="16"/>
      <c r="Z209" s="16"/>
      <c r="AA209" s="16"/>
      <c r="AB209" s="16"/>
      <c r="AC209" s="16"/>
      <c r="AD209" s="16"/>
      <c r="AE209" s="16"/>
      <c r="AT209" s="308" t="s">
        <v>199</v>
      </c>
      <c r="AU209" s="308" t="s">
        <v>85</v>
      </c>
      <c r="AV209" s="16" t="s">
        <v>229</v>
      </c>
      <c r="AW209" s="16" t="s">
        <v>32</v>
      </c>
      <c r="AX209" s="16" t="s">
        <v>76</v>
      </c>
      <c r="AY209" s="308" t="s">
        <v>195</v>
      </c>
    </row>
    <row r="210" s="10" customFormat="1">
      <c r="A210" s="10"/>
      <c r="B210" s="218"/>
      <c r="C210" s="219"/>
      <c r="D210" s="213" t="s">
        <v>199</v>
      </c>
      <c r="E210" s="220" t="s">
        <v>1</v>
      </c>
      <c r="F210" s="221" t="s">
        <v>5529</v>
      </c>
      <c r="G210" s="219"/>
      <c r="H210" s="220" t="s">
        <v>1</v>
      </c>
      <c r="I210" s="222"/>
      <c r="J210" s="219"/>
      <c r="K210" s="219"/>
      <c r="L210" s="223"/>
      <c r="M210" s="224"/>
      <c r="N210" s="225"/>
      <c r="O210" s="225"/>
      <c r="P210" s="225"/>
      <c r="Q210" s="225"/>
      <c r="R210" s="225"/>
      <c r="S210" s="225"/>
      <c r="T210" s="226"/>
      <c r="U210" s="10"/>
      <c r="V210" s="10"/>
      <c r="W210" s="10"/>
      <c r="X210" s="10"/>
      <c r="Y210" s="10"/>
      <c r="Z210" s="10"/>
      <c r="AA210" s="10"/>
      <c r="AB210" s="10"/>
      <c r="AC210" s="10"/>
      <c r="AD210" s="10"/>
      <c r="AE210" s="10"/>
      <c r="AT210" s="227" t="s">
        <v>199</v>
      </c>
      <c r="AU210" s="227" t="s">
        <v>85</v>
      </c>
      <c r="AV210" s="10" t="s">
        <v>83</v>
      </c>
      <c r="AW210" s="10" t="s">
        <v>32</v>
      </c>
      <c r="AX210" s="10" t="s">
        <v>76</v>
      </c>
      <c r="AY210" s="227" t="s">
        <v>195</v>
      </c>
    </row>
    <row r="211" s="11" customFormat="1">
      <c r="A211" s="11"/>
      <c r="B211" s="228"/>
      <c r="C211" s="229"/>
      <c r="D211" s="213" t="s">
        <v>199</v>
      </c>
      <c r="E211" s="230" t="s">
        <v>1</v>
      </c>
      <c r="F211" s="231" t="s">
        <v>5530</v>
      </c>
      <c r="G211" s="229"/>
      <c r="H211" s="232">
        <v>8.8000000000000007</v>
      </c>
      <c r="I211" s="233"/>
      <c r="J211" s="229"/>
      <c r="K211" s="229"/>
      <c r="L211" s="234"/>
      <c r="M211" s="235"/>
      <c r="N211" s="236"/>
      <c r="O211" s="236"/>
      <c r="P211" s="236"/>
      <c r="Q211" s="236"/>
      <c r="R211" s="236"/>
      <c r="S211" s="236"/>
      <c r="T211" s="237"/>
      <c r="U211" s="11"/>
      <c r="V211" s="11"/>
      <c r="W211" s="11"/>
      <c r="X211" s="11"/>
      <c r="Y211" s="11"/>
      <c r="Z211" s="11"/>
      <c r="AA211" s="11"/>
      <c r="AB211" s="11"/>
      <c r="AC211" s="11"/>
      <c r="AD211" s="11"/>
      <c r="AE211" s="11"/>
      <c r="AT211" s="238" t="s">
        <v>199</v>
      </c>
      <c r="AU211" s="238" t="s">
        <v>85</v>
      </c>
      <c r="AV211" s="11" t="s">
        <v>85</v>
      </c>
      <c r="AW211" s="11" t="s">
        <v>32</v>
      </c>
      <c r="AX211" s="11" t="s">
        <v>76</v>
      </c>
      <c r="AY211" s="238" t="s">
        <v>195</v>
      </c>
    </row>
    <row r="212" s="11" customFormat="1">
      <c r="A212" s="11"/>
      <c r="B212" s="228"/>
      <c r="C212" s="229"/>
      <c r="D212" s="213" t="s">
        <v>199</v>
      </c>
      <c r="E212" s="230" t="s">
        <v>1</v>
      </c>
      <c r="F212" s="231" t="s">
        <v>5531</v>
      </c>
      <c r="G212" s="229"/>
      <c r="H212" s="232">
        <v>2.3999999999999999</v>
      </c>
      <c r="I212" s="233"/>
      <c r="J212" s="229"/>
      <c r="K212" s="229"/>
      <c r="L212" s="234"/>
      <c r="M212" s="235"/>
      <c r="N212" s="236"/>
      <c r="O212" s="236"/>
      <c r="P212" s="236"/>
      <c r="Q212" s="236"/>
      <c r="R212" s="236"/>
      <c r="S212" s="236"/>
      <c r="T212" s="237"/>
      <c r="U212" s="11"/>
      <c r="V212" s="11"/>
      <c r="W212" s="11"/>
      <c r="X212" s="11"/>
      <c r="Y212" s="11"/>
      <c r="Z212" s="11"/>
      <c r="AA212" s="11"/>
      <c r="AB212" s="11"/>
      <c r="AC212" s="11"/>
      <c r="AD212" s="11"/>
      <c r="AE212" s="11"/>
      <c r="AT212" s="238" t="s">
        <v>199</v>
      </c>
      <c r="AU212" s="238" t="s">
        <v>85</v>
      </c>
      <c r="AV212" s="11" t="s">
        <v>85</v>
      </c>
      <c r="AW212" s="11" t="s">
        <v>32</v>
      </c>
      <c r="AX212" s="11" t="s">
        <v>76</v>
      </c>
      <c r="AY212" s="238" t="s">
        <v>195</v>
      </c>
    </row>
    <row r="213" s="16" customFormat="1">
      <c r="A213" s="16"/>
      <c r="B213" s="298"/>
      <c r="C213" s="299"/>
      <c r="D213" s="213" t="s">
        <v>199</v>
      </c>
      <c r="E213" s="300" t="s">
        <v>1</v>
      </c>
      <c r="F213" s="301" t="s">
        <v>1498</v>
      </c>
      <c r="G213" s="299"/>
      <c r="H213" s="302">
        <v>11.199999999999999</v>
      </c>
      <c r="I213" s="303"/>
      <c r="J213" s="299"/>
      <c r="K213" s="299"/>
      <c r="L213" s="304"/>
      <c r="M213" s="305"/>
      <c r="N213" s="306"/>
      <c r="O213" s="306"/>
      <c r="P213" s="306"/>
      <c r="Q213" s="306"/>
      <c r="R213" s="306"/>
      <c r="S213" s="306"/>
      <c r="T213" s="307"/>
      <c r="U213" s="16"/>
      <c r="V213" s="16"/>
      <c r="W213" s="16"/>
      <c r="X213" s="16"/>
      <c r="Y213" s="16"/>
      <c r="Z213" s="16"/>
      <c r="AA213" s="16"/>
      <c r="AB213" s="16"/>
      <c r="AC213" s="16"/>
      <c r="AD213" s="16"/>
      <c r="AE213" s="16"/>
      <c r="AT213" s="308" t="s">
        <v>199</v>
      </c>
      <c r="AU213" s="308" t="s">
        <v>85</v>
      </c>
      <c r="AV213" s="16" t="s">
        <v>229</v>
      </c>
      <c r="AW213" s="16" t="s">
        <v>32</v>
      </c>
      <c r="AX213" s="16" t="s">
        <v>76</v>
      </c>
      <c r="AY213" s="308" t="s">
        <v>195</v>
      </c>
    </row>
    <row r="214" s="10" customFormat="1">
      <c r="A214" s="10"/>
      <c r="B214" s="218"/>
      <c r="C214" s="219"/>
      <c r="D214" s="213" t="s">
        <v>199</v>
      </c>
      <c r="E214" s="220" t="s">
        <v>1</v>
      </c>
      <c r="F214" s="221" t="s">
        <v>5500</v>
      </c>
      <c r="G214" s="219"/>
      <c r="H214" s="220" t="s">
        <v>1</v>
      </c>
      <c r="I214" s="222"/>
      <c r="J214" s="219"/>
      <c r="K214" s="219"/>
      <c r="L214" s="223"/>
      <c r="M214" s="224"/>
      <c r="N214" s="225"/>
      <c r="O214" s="225"/>
      <c r="P214" s="225"/>
      <c r="Q214" s="225"/>
      <c r="R214" s="225"/>
      <c r="S214" s="225"/>
      <c r="T214" s="226"/>
      <c r="U214" s="10"/>
      <c r="V214" s="10"/>
      <c r="W214" s="10"/>
      <c r="X214" s="10"/>
      <c r="Y214" s="10"/>
      <c r="Z214" s="10"/>
      <c r="AA214" s="10"/>
      <c r="AB214" s="10"/>
      <c r="AC214" s="10"/>
      <c r="AD214" s="10"/>
      <c r="AE214" s="10"/>
      <c r="AT214" s="227" t="s">
        <v>199</v>
      </c>
      <c r="AU214" s="227" t="s">
        <v>85</v>
      </c>
      <c r="AV214" s="10" t="s">
        <v>83</v>
      </c>
      <c r="AW214" s="10" t="s">
        <v>32</v>
      </c>
      <c r="AX214" s="10" t="s">
        <v>76</v>
      </c>
      <c r="AY214" s="227" t="s">
        <v>195</v>
      </c>
    </row>
    <row r="215" s="10" customFormat="1">
      <c r="A215" s="10"/>
      <c r="B215" s="218"/>
      <c r="C215" s="219"/>
      <c r="D215" s="213" t="s">
        <v>199</v>
      </c>
      <c r="E215" s="220" t="s">
        <v>1</v>
      </c>
      <c r="F215" s="221" t="s">
        <v>5248</v>
      </c>
      <c r="G215" s="219"/>
      <c r="H215" s="220" t="s">
        <v>1</v>
      </c>
      <c r="I215" s="222"/>
      <c r="J215" s="219"/>
      <c r="K215" s="219"/>
      <c r="L215" s="223"/>
      <c r="M215" s="224"/>
      <c r="N215" s="225"/>
      <c r="O215" s="225"/>
      <c r="P215" s="225"/>
      <c r="Q215" s="225"/>
      <c r="R215" s="225"/>
      <c r="S215" s="225"/>
      <c r="T215" s="226"/>
      <c r="U215" s="10"/>
      <c r="V215" s="10"/>
      <c r="W215" s="10"/>
      <c r="X215" s="10"/>
      <c r="Y215" s="10"/>
      <c r="Z215" s="10"/>
      <c r="AA215" s="10"/>
      <c r="AB215" s="10"/>
      <c r="AC215" s="10"/>
      <c r="AD215" s="10"/>
      <c r="AE215" s="10"/>
      <c r="AT215" s="227" t="s">
        <v>199</v>
      </c>
      <c r="AU215" s="227" t="s">
        <v>85</v>
      </c>
      <c r="AV215" s="10" t="s">
        <v>83</v>
      </c>
      <c r="AW215" s="10" t="s">
        <v>32</v>
      </c>
      <c r="AX215" s="10" t="s">
        <v>76</v>
      </c>
      <c r="AY215" s="227" t="s">
        <v>195</v>
      </c>
    </row>
    <row r="216" s="11" customFormat="1">
      <c r="A216" s="11"/>
      <c r="B216" s="228"/>
      <c r="C216" s="229"/>
      <c r="D216" s="213" t="s">
        <v>199</v>
      </c>
      <c r="E216" s="230" t="s">
        <v>1</v>
      </c>
      <c r="F216" s="231" t="s">
        <v>5497</v>
      </c>
      <c r="G216" s="229"/>
      <c r="H216" s="232">
        <v>2.8599999999999999</v>
      </c>
      <c r="I216" s="233"/>
      <c r="J216" s="229"/>
      <c r="K216" s="229"/>
      <c r="L216" s="234"/>
      <c r="M216" s="235"/>
      <c r="N216" s="236"/>
      <c r="O216" s="236"/>
      <c r="P216" s="236"/>
      <c r="Q216" s="236"/>
      <c r="R216" s="236"/>
      <c r="S216" s="236"/>
      <c r="T216" s="237"/>
      <c r="U216" s="11"/>
      <c r="V216" s="11"/>
      <c r="W216" s="11"/>
      <c r="X216" s="11"/>
      <c r="Y216" s="11"/>
      <c r="Z216" s="11"/>
      <c r="AA216" s="11"/>
      <c r="AB216" s="11"/>
      <c r="AC216" s="11"/>
      <c r="AD216" s="11"/>
      <c r="AE216" s="11"/>
      <c r="AT216" s="238" t="s">
        <v>199</v>
      </c>
      <c r="AU216" s="238" t="s">
        <v>85</v>
      </c>
      <c r="AV216" s="11" t="s">
        <v>85</v>
      </c>
      <c r="AW216" s="11" t="s">
        <v>32</v>
      </c>
      <c r="AX216" s="11" t="s">
        <v>76</v>
      </c>
      <c r="AY216" s="238" t="s">
        <v>195</v>
      </c>
    </row>
    <row r="217" s="11" customFormat="1">
      <c r="A217" s="11"/>
      <c r="B217" s="228"/>
      <c r="C217" s="229"/>
      <c r="D217" s="213" t="s">
        <v>199</v>
      </c>
      <c r="E217" s="230" t="s">
        <v>1</v>
      </c>
      <c r="F217" s="231" t="s">
        <v>5498</v>
      </c>
      <c r="G217" s="229"/>
      <c r="H217" s="232">
        <v>75.168000000000006</v>
      </c>
      <c r="I217" s="233"/>
      <c r="J217" s="229"/>
      <c r="K217" s="229"/>
      <c r="L217" s="234"/>
      <c r="M217" s="235"/>
      <c r="N217" s="236"/>
      <c r="O217" s="236"/>
      <c r="P217" s="236"/>
      <c r="Q217" s="236"/>
      <c r="R217" s="236"/>
      <c r="S217" s="236"/>
      <c r="T217" s="237"/>
      <c r="U217" s="11"/>
      <c r="V217" s="11"/>
      <c r="W217" s="11"/>
      <c r="X217" s="11"/>
      <c r="Y217" s="11"/>
      <c r="Z217" s="11"/>
      <c r="AA217" s="11"/>
      <c r="AB217" s="11"/>
      <c r="AC217" s="11"/>
      <c r="AD217" s="11"/>
      <c r="AE217" s="11"/>
      <c r="AT217" s="238" t="s">
        <v>199</v>
      </c>
      <c r="AU217" s="238" t="s">
        <v>85</v>
      </c>
      <c r="AV217" s="11" t="s">
        <v>85</v>
      </c>
      <c r="AW217" s="11" t="s">
        <v>32</v>
      </c>
      <c r="AX217" s="11" t="s">
        <v>76</v>
      </c>
      <c r="AY217" s="238" t="s">
        <v>195</v>
      </c>
    </row>
    <row r="218" s="10" customFormat="1">
      <c r="A218" s="10"/>
      <c r="B218" s="218"/>
      <c r="C218" s="219"/>
      <c r="D218" s="213" t="s">
        <v>199</v>
      </c>
      <c r="E218" s="220" t="s">
        <v>1</v>
      </c>
      <c r="F218" s="221" t="s">
        <v>5249</v>
      </c>
      <c r="G218" s="219"/>
      <c r="H218" s="220" t="s">
        <v>1</v>
      </c>
      <c r="I218" s="222"/>
      <c r="J218" s="219"/>
      <c r="K218" s="219"/>
      <c r="L218" s="223"/>
      <c r="M218" s="224"/>
      <c r="N218" s="225"/>
      <c r="O218" s="225"/>
      <c r="P218" s="225"/>
      <c r="Q218" s="225"/>
      <c r="R218" s="225"/>
      <c r="S218" s="225"/>
      <c r="T218" s="226"/>
      <c r="U218" s="10"/>
      <c r="V218" s="10"/>
      <c r="W218" s="10"/>
      <c r="X218" s="10"/>
      <c r="Y218" s="10"/>
      <c r="Z218" s="10"/>
      <c r="AA218" s="10"/>
      <c r="AB218" s="10"/>
      <c r="AC218" s="10"/>
      <c r="AD218" s="10"/>
      <c r="AE218" s="10"/>
      <c r="AT218" s="227" t="s">
        <v>199</v>
      </c>
      <c r="AU218" s="227" t="s">
        <v>85</v>
      </c>
      <c r="AV218" s="10" t="s">
        <v>83</v>
      </c>
      <c r="AW218" s="10" t="s">
        <v>32</v>
      </c>
      <c r="AX218" s="10" t="s">
        <v>76</v>
      </c>
      <c r="AY218" s="227" t="s">
        <v>195</v>
      </c>
    </row>
    <row r="219" s="11" customFormat="1">
      <c r="A219" s="11"/>
      <c r="B219" s="228"/>
      <c r="C219" s="229"/>
      <c r="D219" s="213" t="s">
        <v>199</v>
      </c>
      <c r="E219" s="230" t="s">
        <v>1</v>
      </c>
      <c r="F219" s="231" t="s">
        <v>5532</v>
      </c>
      <c r="G219" s="229"/>
      <c r="H219" s="232">
        <v>2.6000000000000001</v>
      </c>
      <c r="I219" s="233"/>
      <c r="J219" s="229"/>
      <c r="K219" s="229"/>
      <c r="L219" s="234"/>
      <c r="M219" s="235"/>
      <c r="N219" s="236"/>
      <c r="O219" s="236"/>
      <c r="P219" s="236"/>
      <c r="Q219" s="236"/>
      <c r="R219" s="236"/>
      <c r="S219" s="236"/>
      <c r="T219" s="237"/>
      <c r="U219" s="11"/>
      <c r="V219" s="11"/>
      <c r="W219" s="11"/>
      <c r="X219" s="11"/>
      <c r="Y219" s="11"/>
      <c r="Z219" s="11"/>
      <c r="AA219" s="11"/>
      <c r="AB219" s="11"/>
      <c r="AC219" s="11"/>
      <c r="AD219" s="11"/>
      <c r="AE219" s="11"/>
      <c r="AT219" s="238" t="s">
        <v>199</v>
      </c>
      <c r="AU219" s="238" t="s">
        <v>85</v>
      </c>
      <c r="AV219" s="11" t="s">
        <v>85</v>
      </c>
      <c r="AW219" s="11" t="s">
        <v>32</v>
      </c>
      <c r="AX219" s="11" t="s">
        <v>76</v>
      </c>
      <c r="AY219" s="238" t="s">
        <v>195</v>
      </c>
    </row>
    <row r="220" s="11" customFormat="1">
      <c r="A220" s="11"/>
      <c r="B220" s="228"/>
      <c r="C220" s="229"/>
      <c r="D220" s="213" t="s">
        <v>199</v>
      </c>
      <c r="E220" s="230" t="s">
        <v>1</v>
      </c>
      <c r="F220" s="231" t="s">
        <v>5533</v>
      </c>
      <c r="G220" s="229"/>
      <c r="H220" s="232">
        <v>62.640000000000001</v>
      </c>
      <c r="I220" s="233"/>
      <c r="J220" s="229"/>
      <c r="K220" s="229"/>
      <c r="L220" s="234"/>
      <c r="M220" s="235"/>
      <c r="N220" s="236"/>
      <c r="O220" s="236"/>
      <c r="P220" s="236"/>
      <c r="Q220" s="236"/>
      <c r="R220" s="236"/>
      <c r="S220" s="236"/>
      <c r="T220" s="237"/>
      <c r="U220" s="11"/>
      <c r="V220" s="11"/>
      <c r="W220" s="11"/>
      <c r="X220" s="11"/>
      <c r="Y220" s="11"/>
      <c r="Z220" s="11"/>
      <c r="AA220" s="11"/>
      <c r="AB220" s="11"/>
      <c r="AC220" s="11"/>
      <c r="AD220" s="11"/>
      <c r="AE220" s="11"/>
      <c r="AT220" s="238" t="s">
        <v>199</v>
      </c>
      <c r="AU220" s="238" t="s">
        <v>85</v>
      </c>
      <c r="AV220" s="11" t="s">
        <v>85</v>
      </c>
      <c r="AW220" s="11" t="s">
        <v>32</v>
      </c>
      <c r="AX220" s="11" t="s">
        <v>76</v>
      </c>
      <c r="AY220" s="238" t="s">
        <v>195</v>
      </c>
    </row>
    <row r="221" s="16" customFormat="1">
      <c r="A221" s="16"/>
      <c r="B221" s="298"/>
      <c r="C221" s="299"/>
      <c r="D221" s="213" t="s">
        <v>199</v>
      </c>
      <c r="E221" s="300" t="s">
        <v>1</v>
      </c>
      <c r="F221" s="301" t="s">
        <v>1498</v>
      </c>
      <c r="G221" s="299"/>
      <c r="H221" s="302">
        <v>143.268</v>
      </c>
      <c r="I221" s="303"/>
      <c r="J221" s="299"/>
      <c r="K221" s="299"/>
      <c r="L221" s="304"/>
      <c r="M221" s="305"/>
      <c r="N221" s="306"/>
      <c r="O221" s="306"/>
      <c r="P221" s="306"/>
      <c r="Q221" s="306"/>
      <c r="R221" s="306"/>
      <c r="S221" s="306"/>
      <c r="T221" s="307"/>
      <c r="U221" s="16"/>
      <c r="V221" s="16"/>
      <c r="W221" s="16"/>
      <c r="X221" s="16"/>
      <c r="Y221" s="16"/>
      <c r="Z221" s="16"/>
      <c r="AA221" s="16"/>
      <c r="AB221" s="16"/>
      <c r="AC221" s="16"/>
      <c r="AD221" s="16"/>
      <c r="AE221" s="16"/>
      <c r="AT221" s="308" t="s">
        <v>199</v>
      </c>
      <c r="AU221" s="308" t="s">
        <v>85</v>
      </c>
      <c r="AV221" s="16" t="s">
        <v>229</v>
      </c>
      <c r="AW221" s="16" t="s">
        <v>32</v>
      </c>
      <c r="AX221" s="16" t="s">
        <v>76</v>
      </c>
      <c r="AY221" s="308" t="s">
        <v>195</v>
      </c>
    </row>
    <row r="222" s="15" customFormat="1">
      <c r="A222" s="15"/>
      <c r="B222" s="287"/>
      <c r="C222" s="288"/>
      <c r="D222" s="213" t="s">
        <v>199</v>
      </c>
      <c r="E222" s="289" t="s">
        <v>1</v>
      </c>
      <c r="F222" s="290" t="s">
        <v>1422</v>
      </c>
      <c r="G222" s="288"/>
      <c r="H222" s="291">
        <v>162.268</v>
      </c>
      <c r="I222" s="292"/>
      <c r="J222" s="288"/>
      <c r="K222" s="288"/>
      <c r="L222" s="293"/>
      <c r="M222" s="294"/>
      <c r="N222" s="295"/>
      <c r="O222" s="295"/>
      <c r="P222" s="295"/>
      <c r="Q222" s="295"/>
      <c r="R222" s="295"/>
      <c r="S222" s="295"/>
      <c r="T222" s="296"/>
      <c r="U222" s="15"/>
      <c r="V222" s="15"/>
      <c r="W222" s="15"/>
      <c r="X222" s="15"/>
      <c r="Y222" s="15"/>
      <c r="Z222" s="15"/>
      <c r="AA222" s="15"/>
      <c r="AB222" s="15"/>
      <c r="AC222" s="15"/>
      <c r="AD222" s="15"/>
      <c r="AE222" s="15"/>
      <c r="AT222" s="297" t="s">
        <v>199</v>
      </c>
      <c r="AU222" s="297" t="s">
        <v>85</v>
      </c>
      <c r="AV222" s="15" t="s">
        <v>234</v>
      </c>
      <c r="AW222" s="15" t="s">
        <v>32</v>
      </c>
      <c r="AX222" s="15" t="s">
        <v>83</v>
      </c>
      <c r="AY222" s="297" t="s">
        <v>195</v>
      </c>
    </row>
    <row r="223" s="2" customFormat="1" ht="16.5" customHeight="1">
      <c r="A223" s="39"/>
      <c r="B223" s="40"/>
      <c r="C223" s="200" t="s">
        <v>261</v>
      </c>
      <c r="D223" s="200" t="s">
        <v>191</v>
      </c>
      <c r="E223" s="201" t="s">
        <v>3229</v>
      </c>
      <c r="F223" s="202" t="s">
        <v>3230</v>
      </c>
      <c r="G223" s="203" t="s">
        <v>513</v>
      </c>
      <c r="H223" s="204">
        <v>2.3999999999999999</v>
      </c>
      <c r="I223" s="205"/>
      <c r="J223" s="206">
        <f>ROUND(I223*H223,2)</f>
        <v>0</v>
      </c>
      <c r="K223" s="202" t="s">
        <v>1412</v>
      </c>
      <c r="L223" s="45"/>
      <c r="M223" s="207" t="s">
        <v>1</v>
      </c>
      <c r="N223" s="208" t="s">
        <v>41</v>
      </c>
      <c r="O223" s="92"/>
      <c r="P223" s="209">
        <f>O223*H223</f>
        <v>0</v>
      </c>
      <c r="Q223" s="209">
        <v>0</v>
      </c>
      <c r="R223" s="209">
        <f>Q223*H223</f>
        <v>0</v>
      </c>
      <c r="S223" s="209">
        <v>0.20499999999999999</v>
      </c>
      <c r="T223" s="210">
        <f>S223*H223</f>
        <v>0.49199999999999994</v>
      </c>
      <c r="U223" s="39"/>
      <c r="V223" s="39"/>
      <c r="W223" s="39"/>
      <c r="X223" s="39"/>
      <c r="Y223" s="39"/>
      <c r="Z223" s="39"/>
      <c r="AA223" s="39"/>
      <c r="AB223" s="39"/>
      <c r="AC223" s="39"/>
      <c r="AD223" s="39"/>
      <c r="AE223" s="39"/>
      <c r="AR223" s="211" t="s">
        <v>234</v>
      </c>
      <c r="AT223" s="211" t="s">
        <v>191</v>
      </c>
      <c r="AU223" s="211" t="s">
        <v>85</v>
      </c>
      <c r="AY223" s="18" t="s">
        <v>195</v>
      </c>
      <c r="BE223" s="212">
        <f>IF(N223="základní",J223,0)</f>
        <v>0</v>
      </c>
      <c r="BF223" s="212">
        <f>IF(N223="snížená",J223,0)</f>
        <v>0</v>
      </c>
      <c r="BG223" s="212">
        <f>IF(N223="zákl. přenesená",J223,0)</f>
        <v>0</v>
      </c>
      <c r="BH223" s="212">
        <f>IF(N223="sníž. přenesená",J223,0)</f>
        <v>0</v>
      </c>
      <c r="BI223" s="212">
        <f>IF(N223="nulová",J223,0)</f>
        <v>0</v>
      </c>
      <c r="BJ223" s="18" t="s">
        <v>83</v>
      </c>
      <c r="BK223" s="212">
        <f>ROUND(I223*H223,2)</f>
        <v>0</v>
      </c>
      <c r="BL223" s="18" t="s">
        <v>234</v>
      </c>
      <c r="BM223" s="211" t="s">
        <v>5534</v>
      </c>
    </row>
    <row r="224" s="2" customFormat="1">
      <c r="A224" s="39"/>
      <c r="B224" s="40"/>
      <c r="C224" s="41"/>
      <c r="D224" s="213" t="s">
        <v>197</v>
      </c>
      <c r="E224" s="41"/>
      <c r="F224" s="214" t="s">
        <v>3232</v>
      </c>
      <c r="G224" s="41"/>
      <c r="H224" s="41"/>
      <c r="I224" s="215"/>
      <c r="J224" s="41"/>
      <c r="K224" s="41"/>
      <c r="L224" s="45"/>
      <c r="M224" s="216"/>
      <c r="N224" s="217"/>
      <c r="O224" s="92"/>
      <c r="P224" s="92"/>
      <c r="Q224" s="92"/>
      <c r="R224" s="92"/>
      <c r="S224" s="92"/>
      <c r="T224" s="93"/>
      <c r="U224" s="39"/>
      <c r="V224" s="39"/>
      <c r="W224" s="39"/>
      <c r="X224" s="39"/>
      <c r="Y224" s="39"/>
      <c r="Z224" s="39"/>
      <c r="AA224" s="39"/>
      <c r="AB224" s="39"/>
      <c r="AC224" s="39"/>
      <c r="AD224" s="39"/>
      <c r="AE224" s="39"/>
      <c r="AT224" s="18" t="s">
        <v>197</v>
      </c>
      <c r="AU224" s="18" t="s">
        <v>85</v>
      </c>
    </row>
    <row r="225" s="11" customFormat="1">
      <c r="A225" s="11"/>
      <c r="B225" s="228"/>
      <c r="C225" s="229"/>
      <c r="D225" s="213" t="s">
        <v>199</v>
      </c>
      <c r="E225" s="230" t="s">
        <v>1</v>
      </c>
      <c r="F225" s="231" t="s">
        <v>5535</v>
      </c>
      <c r="G225" s="229"/>
      <c r="H225" s="232">
        <v>1.2</v>
      </c>
      <c r="I225" s="233"/>
      <c r="J225" s="229"/>
      <c r="K225" s="229"/>
      <c r="L225" s="234"/>
      <c r="M225" s="235"/>
      <c r="N225" s="236"/>
      <c r="O225" s="236"/>
      <c r="P225" s="236"/>
      <c r="Q225" s="236"/>
      <c r="R225" s="236"/>
      <c r="S225" s="236"/>
      <c r="T225" s="237"/>
      <c r="U225" s="11"/>
      <c r="V225" s="11"/>
      <c r="W225" s="11"/>
      <c r="X225" s="11"/>
      <c r="Y225" s="11"/>
      <c r="Z225" s="11"/>
      <c r="AA225" s="11"/>
      <c r="AB225" s="11"/>
      <c r="AC225" s="11"/>
      <c r="AD225" s="11"/>
      <c r="AE225" s="11"/>
      <c r="AT225" s="238" t="s">
        <v>199</v>
      </c>
      <c r="AU225" s="238" t="s">
        <v>85</v>
      </c>
      <c r="AV225" s="11" t="s">
        <v>85</v>
      </c>
      <c r="AW225" s="11" t="s">
        <v>32</v>
      </c>
      <c r="AX225" s="11" t="s">
        <v>76</v>
      </c>
      <c r="AY225" s="238" t="s">
        <v>195</v>
      </c>
    </row>
    <row r="226" s="11" customFormat="1">
      <c r="A226" s="11"/>
      <c r="B226" s="228"/>
      <c r="C226" s="229"/>
      <c r="D226" s="213" t="s">
        <v>199</v>
      </c>
      <c r="E226" s="230" t="s">
        <v>1</v>
      </c>
      <c r="F226" s="231" t="s">
        <v>5536</v>
      </c>
      <c r="G226" s="229"/>
      <c r="H226" s="232">
        <v>1.2</v>
      </c>
      <c r="I226" s="233"/>
      <c r="J226" s="229"/>
      <c r="K226" s="229"/>
      <c r="L226" s="234"/>
      <c r="M226" s="235"/>
      <c r="N226" s="236"/>
      <c r="O226" s="236"/>
      <c r="P226" s="236"/>
      <c r="Q226" s="236"/>
      <c r="R226" s="236"/>
      <c r="S226" s="236"/>
      <c r="T226" s="237"/>
      <c r="U226" s="11"/>
      <c r="V226" s="11"/>
      <c r="W226" s="11"/>
      <c r="X226" s="11"/>
      <c r="Y226" s="11"/>
      <c r="Z226" s="11"/>
      <c r="AA226" s="11"/>
      <c r="AB226" s="11"/>
      <c r="AC226" s="11"/>
      <c r="AD226" s="11"/>
      <c r="AE226" s="11"/>
      <c r="AT226" s="238" t="s">
        <v>199</v>
      </c>
      <c r="AU226" s="238" t="s">
        <v>85</v>
      </c>
      <c r="AV226" s="11" t="s">
        <v>85</v>
      </c>
      <c r="AW226" s="11" t="s">
        <v>32</v>
      </c>
      <c r="AX226" s="11" t="s">
        <v>76</v>
      </c>
      <c r="AY226" s="238" t="s">
        <v>195</v>
      </c>
    </row>
    <row r="227" s="15" customFormat="1">
      <c r="A227" s="15"/>
      <c r="B227" s="287"/>
      <c r="C227" s="288"/>
      <c r="D227" s="213" t="s">
        <v>199</v>
      </c>
      <c r="E227" s="289" t="s">
        <v>1</v>
      </c>
      <c r="F227" s="290" t="s">
        <v>1422</v>
      </c>
      <c r="G227" s="288"/>
      <c r="H227" s="291">
        <v>2.3999999999999999</v>
      </c>
      <c r="I227" s="292"/>
      <c r="J227" s="288"/>
      <c r="K227" s="288"/>
      <c r="L227" s="293"/>
      <c r="M227" s="294"/>
      <c r="N227" s="295"/>
      <c r="O227" s="295"/>
      <c r="P227" s="295"/>
      <c r="Q227" s="295"/>
      <c r="R227" s="295"/>
      <c r="S227" s="295"/>
      <c r="T227" s="296"/>
      <c r="U227" s="15"/>
      <c r="V227" s="15"/>
      <c r="W227" s="15"/>
      <c r="X227" s="15"/>
      <c r="Y227" s="15"/>
      <c r="Z227" s="15"/>
      <c r="AA227" s="15"/>
      <c r="AB227" s="15"/>
      <c r="AC227" s="15"/>
      <c r="AD227" s="15"/>
      <c r="AE227" s="15"/>
      <c r="AT227" s="297" t="s">
        <v>199</v>
      </c>
      <c r="AU227" s="297" t="s">
        <v>85</v>
      </c>
      <c r="AV227" s="15" t="s">
        <v>234</v>
      </c>
      <c r="AW227" s="15" t="s">
        <v>32</v>
      </c>
      <c r="AX227" s="15" t="s">
        <v>83</v>
      </c>
      <c r="AY227" s="297" t="s">
        <v>195</v>
      </c>
    </row>
    <row r="228" s="2" customFormat="1" ht="24.15" customHeight="1">
      <c r="A228" s="39"/>
      <c r="B228" s="40"/>
      <c r="C228" s="200" t="s">
        <v>265</v>
      </c>
      <c r="D228" s="200" t="s">
        <v>191</v>
      </c>
      <c r="E228" s="201" t="s">
        <v>1447</v>
      </c>
      <c r="F228" s="202" t="s">
        <v>1448</v>
      </c>
      <c r="G228" s="203" t="s">
        <v>1449</v>
      </c>
      <c r="H228" s="204">
        <v>56</v>
      </c>
      <c r="I228" s="205"/>
      <c r="J228" s="206">
        <f>ROUND(I228*H228,2)</f>
        <v>0</v>
      </c>
      <c r="K228" s="202" t="s">
        <v>1412</v>
      </c>
      <c r="L228" s="45"/>
      <c r="M228" s="207" t="s">
        <v>1</v>
      </c>
      <c r="N228" s="208" t="s">
        <v>41</v>
      </c>
      <c r="O228" s="92"/>
      <c r="P228" s="209">
        <f>O228*H228</f>
        <v>0</v>
      </c>
      <c r="Q228" s="209">
        <v>3.0000000000000001E-05</v>
      </c>
      <c r="R228" s="209">
        <f>Q228*H228</f>
        <v>0.0016800000000000001</v>
      </c>
      <c r="S228" s="209">
        <v>0</v>
      </c>
      <c r="T228" s="210">
        <f>S228*H228</f>
        <v>0</v>
      </c>
      <c r="U228" s="39"/>
      <c r="V228" s="39"/>
      <c r="W228" s="39"/>
      <c r="X228" s="39"/>
      <c r="Y228" s="39"/>
      <c r="Z228" s="39"/>
      <c r="AA228" s="39"/>
      <c r="AB228" s="39"/>
      <c r="AC228" s="39"/>
      <c r="AD228" s="39"/>
      <c r="AE228" s="39"/>
      <c r="AR228" s="211" t="s">
        <v>234</v>
      </c>
      <c r="AT228" s="211" t="s">
        <v>191</v>
      </c>
      <c r="AU228" s="211" t="s">
        <v>85</v>
      </c>
      <c r="AY228" s="18" t="s">
        <v>195</v>
      </c>
      <c r="BE228" s="212">
        <f>IF(N228="základní",J228,0)</f>
        <v>0</v>
      </c>
      <c r="BF228" s="212">
        <f>IF(N228="snížená",J228,0)</f>
        <v>0</v>
      </c>
      <c r="BG228" s="212">
        <f>IF(N228="zákl. přenesená",J228,0)</f>
        <v>0</v>
      </c>
      <c r="BH228" s="212">
        <f>IF(N228="sníž. přenesená",J228,0)</f>
        <v>0</v>
      </c>
      <c r="BI228" s="212">
        <f>IF(N228="nulová",J228,0)</f>
        <v>0</v>
      </c>
      <c r="BJ228" s="18" t="s">
        <v>83</v>
      </c>
      <c r="BK228" s="212">
        <f>ROUND(I228*H228,2)</f>
        <v>0</v>
      </c>
      <c r="BL228" s="18" t="s">
        <v>234</v>
      </c>
      <c r="BM228" s="211" t="s">
        <v>5537</v>
      </c>
    </row>
    <row r="229" s="10" customFormat="1">
      <c r="A229" s="10"/>
      <c r="B229" s="218"/>
      <c r="C229" s="219"/>
      <c r="D229" s="213" t="s">
        <v>199</v>
      </c>
      <c r="E229" s="220" t="s">
        <v>1</v>
      </c>
      <c r="F229" s="221" t="s">
        <v>3236</v>
      </c>
      <c r="G229" s="219"/>
      <c r="H229" s="220" t="s">
        <v>1</v>
      </c>
      <c r="I229" s="222"/>
      <c r="J229" s="219"/>
      <c r="K229" s="219"/>
      <c r="L229" s="223"/>
      <c r="M229" s="224"/>
      <c r="N229" s="225"/>
      <c r="O229" s="225"/>
      <c r="P229" s="225"/>
      <c r="Q229" s="225"/>
      <c r="R229" s="225"/>
      <c r="S229" s="225"/>
      <c r="T229" s="226"/>
      <c r="U229" s="10"/>
      <c r="V229" s="10"/>
      <c r="W229" s="10"/>
      <c r="X229" s="10"/>
      <c r="Y229" s="10"/>
      <c r="Z229" s="10"/>
      <c r="AA229" s="10"/>
      <c r="AB229" s="10"/>
      <c r="AC229" s="10"/>
      <c r="AD229" s="10"/>
      <c r="AE229" s="10"/>
      <c r="AT229" s="227" t="s">
        <v>199</v>
      </c>
      <c r="AU229" s="227" t="s">
        <v>85</v>
      </c>
      <c r="AV229" s="10" t="s">
        <v>83</v>
      </c>
      <c r="AW229" s="10" t="s">
        <v>32</v>
      </c>
      <c r="AX229" s="10" t="s">
        <v>76</v>
      </c>
      <c r="AY229" s="227" t="s">
        <v>195</v>
      </c>
    </row>
    <row r="230" s="10" customFormat="1">
      <c r="A230" s="10"/>
      <c r="B230" s="218"/>
      <c r="C230" s="219"/>
      <c r="D230" s="213" t="s">
        <v>199</v>
      </c>
      <c r="E230" s="220" t="s">
        <v>1</v>
      </c>
      <c r="F230" s="221" t="s">
        <v>5538</v>
      </c>
      <c r="G230" s="219"/>
      <c r="H230" s="220" t="s">
        <v>1</v>
      </c>
      <c r="I230" s="222"/>
      <c r="J230" s="219"/>
      <c r="K230" s="219"/>
      <c r="L230" s="223"/>
      <c r="M230" s="224"/>
      <c r="N230" s="225"/>
      <c r="O230" s="225"/>
      <c r="P230" s="225"/>
      <c r="Q230" s="225"/>
      <c r="R230" s="225"/>
      <c r="S230" s="225"/>
      <c r="T230" s="226"/>
      <c r="U230" s="10"/>
      <c r="V230" s="10"/>
      <c r="W230" s="10"/>
      <c r="X230" s="10"/>
      <c r="Y230" s="10"/>
      <c r="Z230" s="10"/>
      <c r="AA230" s="10"/>
      <c r="AB230" s="10"/>
      <c r="AC230" s="10"/>
      <c r="AD230" s="10"/>
      <c r="AE230" s="10"/>
      <c r="AT230" s="227" t="s">
        <v>199</v>
      </c>
      <c r="AU230" s="227" t="s">
        <v>85</v>
      </c>
      <c r="AV230" s="10" t="s">
        <v>83</v>
      </c>
      <c r="AW230" s="10" t="s">
        <v>32</v>
      </c>
      <c r="AX230" s="10" t="s">
        <v>76</v>
      </c>
      <c r="AY230" s="227" t="s">
        <v>195</v>
      </c>
    </row>
    <row r="231" s="11" customFormat="1">
      <c r="A231" s="11"/>
      <c r="B231" s="228"/>
      <c r="C231" s="229"/>
      <c r="D231" s="213" t="s">
        <v>199</v>
      </c>
      <c r="E231" s="230" t="s">
        <v>1</v>
      </c>
      <c r="F231" s="231" t="s">
        <v>5539</v>
      </c>
      <c r="G231" s="229"/>
      <c r="H231" s="232">
        <v>56</v>
      </c>
      <c r="I231" s="233"/>
      <c r="J231" s="229"/>
      <c r="K231" s="229"/>
      <c r="L231" s="234"/>
      <c r="M231" s="235"/>
      <c r="N231" s="236"/>
      <c r="O231" s="236"/>
      <c r="P231" s="236"/>
      <c r="Q231" s="236"/>
      <c r="R231" s="236"/>
      <c r="S231" s="236"/>
      <c r="T231" s="237"/>
      <c r="U231" s="11"/>
      <c r="V231" s="11"/>
      <c r="W231" s="11"/>
      <c r="X231" s="11"/>
      <c r="Y231" s="11"/>
      <c r="Z231" s="11"/>
      <c r="AA231" s="11"/>
      <c r="AB231" s="11"/>
      <c r="AC231" s="11"/>
      <c r="AD231" s="11"/>
      <c r="AE231" s="11"/>
      <c r="AT231" s="238" t="s">
        <v>199</v>
      </c>
      <c r="AU231" s="238" t="s">
        <v>85</v>
      </c>
      <c r="AV231" s="11" t="s">
        <v>85</v>
      </c>
      <c r="AW231" s="11" t="s">
        <v>32</v>
      </c>
      <c r="AX231" s="11" t="s">
        <v>76</v>
      </c>
      <c r="AY231" s="238" t="s">
        <v>195</v>
      </c>
    </row>
    <row r="232" s="15" customFormat="1">
      <c r="A232" s="15"/>
      <c r="B232" s="287"/>
      <c r="C232" s="288"/>
      <c r="D232" s="213" t="s">
        <v>199</v>
      </c>
      <c r="E232" s="289" t="s">
        <v>1</v>
      </c>
      <c r="F232" s="290" t="s">
        <v>1422</v>
      </c>
      <c r="G232" s="288"/>
      <c r="H232" s="291">
        <v>56</v>
      </c>
      <c r="I232" s="292"/>
      <c r="J232" s="288"/>
      <c r="K232" s="288"/>
      <c r="L232" s="293"/>
      <c r="M232" s="294"/>
      <c r="N232" s="295"/>
      <c r="O232" s="295"/>
      <c r="P232" s="295"/>
      <c r="Q232" s="295"/>
      <c r="R232" s="295"/>
      <c r="S232" s="295"/>
      <c r="T232" s="296"/>
      <c r="U232" s="15"/>
      <c r="V232" s="15"/>
      <c r="W232" s="15"/>
      <c r="X232" s="15"/>
      <c r="Y232" s="15"/>
      <c r="Z232" s="15"/>
      <c r="AA232" s="15"/>
      <c r="AB232" s="15"/>
      <c r="AC232" s="15"/>
      <c r="AD232" s="15"/>
      <c r="AE232" s="15"/>
      <c r="AT232" s="297" t="s">
        <v>199</v>
      </c>
      <c r="AU232" s="297" t="s">
        <v>85</v>
      </c>
      <c r="AV232" s="15" t="s">
        <v>234</v>
      </c>
      <c r="AW232" s="15" t="s">
        <v>32</v>
      </c>
      <c r="AX232" s="15" t="s">
        <v>83</v>
      </c>
      <c r="AY232" s="297" t="s">
        <v>195</v>
      </c>
    </row>
    <row r="233" s="2" customFormat="1" ht="24.15" customHeight="1">
      <c r="A233" s="39"/>
      <c r="B233" s="40"/>
      <c r="C233" s="200" t="s">
        <v>269</v>
      </c>
      <c r="D233" s="200" t="s">
        <v>191</v>
      </c>
      <c r="E233" s="201" t="s">
        <v>1454</v>
      </c>
      <c r="F233" s="202" t="s">
        <v>1455</v>
      </c>
      <c r="G233" s="203" t="s">
        <v>1456</v>
      </c>
      <c r="H233" s="204">
        <v>14</v>
      </c>
      <c r="I233" s="205"/>
      <c r="J233" s="206">
        <f>ROUND(I233*H233,2)</f>
        <v>0</v>
      </c>
      <c r="K233" s="202" t="s">
        <v>1412</v>
      </c>
      <c r="L233" s="45"/>
      <c r="M233" s="207" t="s">
        <v>1</v>
      </c>
      <c r="N233" s="208" t="s">
        <v>41</v>
      </c>
      <c r="O233" s="92"/>
      <c r="P233" s="209">
        <f>O233*H233</f>
        <v>0</v>
      </c>
      <c r="Q233" s="209">
        <v>0</v>
      </c>
      <c r="R233" s="209">
        <f>Q233*H233</f>
        <v>0</v>
      </c>
      <c r="S233" s="209">
        <v>0</v>
      </c>
      <c r="T233" s="210">
        <f>S233*H233</f>
        <v>0</v>
      </c>
      <c r="U233" s="39"/>
      <c r="V233" s="39"/>
      <c r="W233" s="39"/>
      <c r="X233" s="39"/>
      <c r="Y233" s="39"/>
      <c r="Z233" s="39"/>
      <c r="AA233" s="39"/>
      <c r="AB233" s="39"/>
      <c r="AC233" s="39"/>
      <c r="AD233" s="39"/>
      <c r="AE233" s="39"/>
      <c r="AR233" s="211" t="s">
        <v>234</v>
      </c>
      <c r="AT233" s="211" t="s">
        <v>191</v>
      </c>
      <c r="AU233" s="211" t="s">
        <v>85</v>
      </c>
      <c r="AY233" s="18" t="s">
        <v>195</v>
      </c>
      <c r="BE233" s="212">
        <f>IF(N233="základní",J233,0)</f>
        <v>0</v>
      </c>
      <c r="BF233" s="212">
        <f>IF(N233="snížená",J233,0)</f>
        <v>0</v>
      </c>
      <c r="BG233" s="212">
        <f>IF(N233="zákl. přenesená",J233,0)</f>
        <v>0</v>
      </c>
      <c r="BH233" s="212">
        <f>IF(N233="sníž. přenesená",J233,0)</f>
        <v>0</v>
      </c>
      <c r="BI233" s="212">
        <f>IF(N233="nulová",J233,0)</f>
        <v>0</v>
      </c>
      <c r="BJ233" s="18" t="s">
        <v>83</v>
      </c>
      <c r="BK233" s="212">
        <f>ROUND(I233*H233,2)</f>
        <v>0</v>
      </c>
      <c r="BL233" s="18" t="s">
        <v>234</v>
      </c>
      <c r="BM233" s="211" t="s">
        <v>5540</v>
      </c>
    </row>
    <row r="234" s="10" customFormat="1">
      <c r="A234" s="10"/>
      <c r="B234" s="218"/>
      <c r="C234" s="219"/>
      <c r="D234" s="213" t="s">
        <v>199</v>
      </c>
      <c r="E234" s="220" t="s">
        <v>1</v>
      </c>
      <c r="F234" s="221" t="s">
        <v>3236</v>
      </c>
      <c r="G234" s="219"/>
      <c r="H234" s="220" t="s">
        <v>1</v>
      </c>
      <c r="I234" s="222"/>
      <c r="J234" s="219"/>
      <c r="K234" s="219"/>
      <c r="L234" s="223"/>
      <c r="M234" s="224"/>
      <c r="N234" s="225"/>
      <c r="O234" s="225"/>
      <c r="P234" s="225"/>
      <c r="Q234" s="225"/>
      <c r="R234" s="225"/>
      <c r="S234" s="225"/>
      <c r="T234" s="226"/>
      <c r="U234" s="10"/>
      <c r="V234" s="10"/>
      <c r="W234" s="10"/>
      <c r="X234" s="10"/>
      <c r="Y234" s="10"/>
      <c r="Z234" s="10"/>
      <c r="AA234" s="10"/>
      <c r="AB234" s="10"/>
      <c r="AC234" s="10"/>
      <c r="AD234" s="10"/>
      <c r="AE234" s="10"/>
      <c r="AT234" s="227" t="s">
        <v>199</v>
      </c>
      <c r="AU234" s="227" t="s">
        <v>85</v>
      </c>
      <c r="AV234" s="10" t="s">
        <v>83</v>
      </c>
      <c r="AW234" s="10" t="s">
        <v>32</v>
      </c>
      <c r="AX234" s="10" t="s">
        <v>76</v>
      </c>
      <c r="AY234" s="227" t="s">
        <v>195</v>
      </c>
    </row>
    <row r="235" s="10" customFormat="1">
      <c r="A235" s="10"/>
      <c r="B235" s="218"/>
      <c r="C235" s="219"/>
      <c r="D235" s="213" t="s">
        <v>199</v>
      </c>
      <c r="E235" s="220" t="s">
        <v>1</v>
      </c>
      <c r="F235" s="221" t="s">
        <v>5538</v>
      </c>
      <c r="G235" s="219"/>
      <c r="H235" s="220" t="s">
        <v>1</v>
      </c>
      <c r="I235" s="222"/>
      <c r="J235" s="219"/>
      <c r="K235" s="219"/>
      <c r="L235" s="223"/>
      <c r="M235" s="224"/>
      <c r="N235" s="225"/>
      <c r="O235" s="225"/>
      <c r="P235" s="225"/>
      <c r="Q235" s="225"/>
      <c r="R235" s="225"/>
      <c r="S235" s="225"/>
      <c r="T235" s="226"/>
      <c r="U235" s="10"/>
      <c r="V235" s="10"/>
      <c r="W235" s="10"/>
      <c r="X235" s="10"/>
      <c r="Y235" s="10"/>
      <c r="Z235" s="10"/>
      <c r="AA235" s="10"/>
      <c r="AB235" s="10"/>
      <c r="AC235" s="10"/>
      <c r="AD235" s="10"/>
      <c r="AE235" s="10"/>
      <c r="AT235" s="227" t="s">
        <v>199</v>
      </c>
      <c r="AU235" s="227" t="s">
        <v>85</v>
      </c>
      <c r="AV235" s="10" t="s">
        <v>83</v>
      </c>
      <c r="AW235" s="10" t="s">
        <v>32</v>
      </c>
      <c r="AX235" s="10" t="s">
        <v>76</v>
      </c>
      <c r="AY235" s="227" t="s">
        <v>195</v>
      </c>
    </row>
    <row r="236" s="11" customFormat="1">
      <c r="A236" s="11"/>
      <c r="B236" s="228"/>
      <c r="C236" s="229"/>
      <c r="D236" s="213" t="s">
        <v>199</v>
      </c>
      <c r="E236" s="230" t="s">
        <v>1</v>
      </c>
      <c r="F236" s="231" t="s">
        <v>5541</v>
      </c>
      <c r="G236" s="229"/>
      <c r="H236" s="232">
        <v>14</v>
      </c>
      <c r="I236" s="233"/>
      <c r="J236" s="229"/>
      <c r="K236" s="229"/>
      <c r="L236" s="234"/>
      <c r="M236" s="235"/>
      <c r="N236" s="236"/>
      <c r="O236" s="236"/>
      <c r="P236" s="236"/>
      <c r="Q236" s="236"/>
      <c r="R236" s="236"/>
      <c r="S236" s="236"/>
      <c r="T236" s="237"/>
      <c r="U236" s="11"/>
      <c r="V236" s="11"/>
      <c r="W236" s="11"/>
      <c r="X236" s="11"/>
      <c r="Y236" s="11"/>
      <c r="Z236" s="11"/>
      <c r="AA236" s="11"/>
      <c r="AB236" s="11"/>
      <c r="AC236" s="11"/>
      <c r="AD236" s="11"/>
      <c r="AE236" s="11"/>
      <c r="AT236" s="238" t="s">
        <v>199</v>
      </c>
      <c r="AU236" s="238" t="s">
        <v>85</v>
      </c>
      <c r="AV236" s="11" t="s">
        <v>85</v>
      </c>
      <c r="AW236" s="11" t="s">
        <v>32</v>
      </c>
      <c r="AX236" s="11" t="s">
        <v>76</v>
      </c>
      <c r="AY236" s="238" t="s">
        <v>195</v>
      </c>
    </row>
    <row r="237" s="15" customFormat="1">
      <c r="A237" s="15"/>
      <c r="B237" s="287"/>
      <c r="C237" s="288"/>
      <c r="D237" s="213" t="s">
        <v>199</v>
      </c>
      <c r="E237" s="289" t="s">
        <v>1</v>
      </c>
      <c r="F237" s="290" t="s">
        <v>1422</v>
      </c>
      <c r="G237" s="288"/>
      <c r="H237" s="291">
        <v>14</v>
      </c>
      <c r="I237" s="292"/>
      <c r="J237" s="288"/>
      <c r="K237" s="288"/>
      <c r="L237" s="293"/>
      <c r="M237" s="294"/>
      <c r="N237" s="295"/>
      <c r="O237" s="295"/>
      <c r="P237" s="295"/>
      <c r="Q237" s="295"/>
      <c r="R237" s="295"/>
      <c r="S237" s="295"/>
      <c r="T237" s="296"/>
      <c r="U237" s="15"/>
      <c r="V237" s="15"/>
      <c r="W237" s="15"/>
      <c r="X237" s="15"/>
      <c r="Y237" s="15"/>
      <c r="Z237" s="15"/>
      <c r="AA237" s="15"/>
      <c r="AB237" s="15"/>
      <c r="AC237" s="15"/>
      <c r="AD237" s="15"/>
      <c r="AE237" s="15"/>
      <c r="AT237" s="297" t="s">
        <v>199</v>
      </c>
      <c r="AU237" s="297" t="s">
        <v>85</v>
      </c>
      <c r="AV237" s="15" t="s">
        <v>234</v>
      </c>
      <c r="AW237" s="15" t="s">
        <v>32</v>
      </c>
      <c r="AX237" s="15" t="s">
        <v>83</v>
      </c>
      <c r="AY237" s="297" t="s">
        <v>195</v>
      </c>
    </row>
    <row r="238" s="2" customFormat="1" ht="16.5" customHeight="1">
      <c r="A238" s="39"/>
      <c r="B238" s="40"/>
      <c r="C238" s="200" t="s">
        <v>273</v>
      </c>
      <c r="D238" s="200" t="s">
        <v>191</v>
      </c>
      <c r="E238" s="201" t="s">
        <v>1458</v>
      </c>
      <c r="F238" s="202" t="s">
        <v>1459</v>
      </c>
      <c r="G238" s="203" t="s">
        <v>513</v>
      </c>
      <c r="H238" s="204">
        <v>6</v>
      </c>
      <c r="I238" s="205"/>
      <c r="J238" s="206">
        <f>ROUND(I238*H238,2)</f>
        <v>0</v>
      </c>
      <c r="K238" s="202" t="s">
        <v>1412</v>
      </c>
      <c r="L238" s="45"/>
      <c r="M238" s="207" t="s">
        <v>1</v>
      </c>
      <c r="N238" s="208" t="s">
        <v>41</v>
      </c>
      <c r="O238" s="92"/>
      <c r="P238" s="209">
        <f>O238*H238</f>
        <v>0</v>
      </c>
      <c r="Q238" s="209">
        <v>0.036900000000000002</v>
      </c>
      <c r="R238" s="209">
        <f>Q238*H238</f>
        <v>0.22140000000000001</v>
      </c>
      <c r="S238" s="209">
        <v>0</v>
      </c>
      <c r="T238" s="210">
        <f>S238*H238</f>
        <v>0</v>
      </c>
      <c r="U238" s="39"/>
      <c r="V238" s="39"/>
      <c r="W238" s="39"/>
      <c r="X238" s="39"/>
      <c r="Y238" s="39"/>
      <c r="Z238" s="39"/>
      <c r="AA238" s="39"/>
      <c r="AB238" s="39"/>
      <c r="AC238" s="39"/>
      <c r="AD238" s="39"/>
      <c r="AE238" s="39"/>
      <c r="AR238" s="211" t="s">
        <v>234</v>
      </c>
      <c r="AT238" s="211" t="s">
        <v>191</v>
      </c>
      <c r="AU238" s="211" t="s">
        <v>85</v>
      </c>
      <c r="AY238" s="18" t="s">
        <v>195</v>
      </c>
      <c r="BE238" s="212">
        <f>IF(N238="základní",J238,0)</f>
        <v>0</v>
      </c>
      <c r="BF238" s="212">
        <f>IF(N238="snížená",J238,0)</f>
        <v>0</v>
      </c>
      <c r="BG238" s="212">
        <f>IF(N238="zákl. přenesená",J238,0)</f>
        <v>0</v>
      </c>
      <c r="BH238" s="212">
        <f>IF(N238="sníž. přenesená",J238,0)</f>
        <v>0</v>
      </c>
      <c r="BI238" s="212">
        <f>IF(N238="nulová",J238,0)</f>
        <v>0</v>
      </c>
      <c r="BJ238" s="18" t="s">
        <v>83</v>
      </c>
      <c r="BK238" s="212">
        <f>ROUND(I238*H238,2)</f>
        <v>0</v>
      </c>
      <c r="BL238" s="18" t="s">
        <v>234</v>
      </c>
      <c r="BM238" s="211" t="s">
        <v>5542</v>
      </c>
    </row>
    <row r="239" s="10" customFormat="1">
      <c r="A239" s="10"/>
      <c r="B239" s="218"/>
      <c r="C239" s="219"/>
      <c r="D239" s="213" t="s">
        <v>199</v>
      </c>
      <c r="E239" s="220" t="s">
        <v>1</v>
      </c>
      <c r="F239" s="221" t="s">
        <v>5258</v>
      </c>
      <c r="G239" s="219"/>
      <c r="H239" s="220" t="s">
        <v>1</v>
      </c>
      <c r="I239" s="222"/>
      <c r="J239" s="219"/>
      <c r="K239" s="219"/>
      <c r="L239" s="223"/>
      <c r="M239" s="224"/>
      <c r="N239" s="225"/>
      <c r="O239" s="225"/>
      <c r="P239" s="225"/>
      <c r="Q239" s="225"/>
      <c r="R239" s="225"/>
      <c r="S239" s="225"/>
      <c r="T239" s="226"/>
      <c r="U239" s="10"/>
      <c r="V239" s="10"/>
      <c r="W239" s="10"/>
      <c r="X239" s="10"/>
      <c r="Y239" s="10"/>
      <c r="Z239" s="10"/>
      <c r="AA239" s="10"/>
      <c r="AB239" s="10"/>
      <c r="AC239" s="10"/>
      <c r="AD239" s="10"/>
      <c r="AE239" s="10"/>
      <c r="AT239" s="227" t="s">
        <v>199</v>
      </c>
      <c r="AU239" s="227" t="s">
        <v>85</v>
      </c>
      <c r="AV239" s="10" t="s">
        <v>83</v>
      </c>
      <c r="AW239" s="10" t="s">
        <v>32</v>
      </c>
      <c r="AX239" s="10" t="s">
        <v>76</v>
      </c>
      <c r="AY239" s="227" t="s">
        <v>195</v>
      </c>
    </row>
    <row r="240" s="11" customFormat="1">
      <c r="A240" s="11"/>
      <c r="B240" s="228"/>
      <c r="C240" s="229"/>
      <c r="D240" s="213" t="s">
        <v>199</v>
      </c>
      <c r="E240" s="230" t="s">
        <v>1</v>
      </c>
      <c r="F240" s="231" t="s">
        <v>5543</v>
      </c>
      <c r="G240" s="229"/>
      <c r="H240" s="232">
        <v>4</v>
      </c>
      <c r="I240" s="233"/>
      <c r="J240" s="229"/>
      <c r="K240" s="229"/>
      <c r="L240" s="234"/>
      <c r="M240" s="235"/>
      <c r="N240" s="236"/>
      <c r="O240" s="236"/>
      <c r="P240" s="236"/>
      <c r="Q240" s="236"/>
      <c r="R240" s="236"/>
      <c r="S240" s="236"/>
      <c r="T240" s="237"/>
      <c r="U240" s="11"/>
      <c r="V240" s="11"/>
      <c r="W240" s="11"/>
      <c r="X240" s="11"/>
      <c r="Y240" s="11"/>
      <c r="Z240" s="11"/>
      <c r="AA240" s="11"/>
      <c r="AB240" s="11"/>
      <c r="AC240" s="11"/>
      <c r="AD240" s="11"/>
      <c r="AE240" s="11"/>
      <c r="AT240" s="238" t="s">
        <v>199</v>
      </c>
      <c r="AU240" s="238" t="s">
        <v>85</v>
      </c>
      <c r="AV240" s="11" t="s">
        <v>85</v>
      </c>
      <c r="AW240" s="11" t="s">
        <v>32</v>
      </c>
      <c r="AX240" s="11" t="s">
        <v>76</v>
      </c>
      <c r="AY240" s="238" t="s">
        <v>195</v>
      </c>
    </row>
    <row r="241" s="11" customFormat="1">
      <c r="A241" s="11"/>
      <c r="B241" s="228"/>
      <c r="C241" s="229"/>
      <c r="D241" s="213" t="s">
        <v>199</v>
      </c>
      <c r="E241" s="230" t="s">
        <v>1</v>
      </c>
      <c r="F241" s="231" t="s">
        <v>5544</v>
      </c>
      <c r="G241" s="229"/>
      <c r="H241" s="232">
        <v>1</v>
      </c>
      <c r="I241" s="233"/>
      <c r="J241" s="229"/>
      <c r="K241" s="229"/>
      <c r="L241" s="234"/>
      <c r="M241" s="235"/>
      <c r="N241" s="236"/>
      <c r="O241" s="236"/>
      <c r="P241" s="236"/>
      <c r="Q241" s="236"/>
      <c r="R241" s="236"/>
      <c r="S241" s="236"/>
      <c r="T241" s="237"/>
      <c r="U241" s="11"/>
      <c r="V241" s="11"/>
      <c r="W241" s="11"/>
      <c r="X241" s="11"/>
      <c r="Y241" s="11"/>
      <c r="Z241" s="11"/>
      <c r="AA241" s="11"/>
      <c r="AB241" s="11"/>
      <c r="AC241" s="11"/>
      <c r="AD241" s="11"/>
      <c r="AE241" s="11"/>
      <c r="AT241" s="238" t="s">
        <v>199</v>
      </c>
      <c r="AU241" s="238" t="s">
        <v>85</v>
      </c>
      <c r="AV241" s="11" t="s">
        <v>85</v>
      </c>
      <c r="AW241" s="11" t="s">
        <v>32</v>
      </c>
      <c r="AX241" s="11" t="s">
        <v>76</v>
      </c>
      <c r="AY241" s="238" t="s">
        <v>195</v>
      </c>
    </row>
    <row r="242" s="11" customFormat="1">
      <c r="A242" s="11"/>
      <c r="B242" s="228"/>
      <c r="C242" s="229"/>
      <c r="D242" s="213" t="s">
        <v>199</v>
      </c>
      <c r="E242" s="230" t="s">
        <v>1</v>
      </c>
      <c r="F242" s="231" t="s">
        <v>5545</v>
      </c>
      <c r="G242" s="229"/>
      <c r="H242" s="232">
        <v>1</v>
      </c>
      <c r="I242" s="233"/>
      <c r="J242" s="229"/>
      <c r="K242" s="229"/>
      <c r="L242" s="234"/>
      <c r="M242" s="235"/>
      <c r="N242" s="236"/>
      <c r="O242" s="236"/>
      <c r="P242" s="236"/>
      <c r="Q242" s="236"/>
      <c r="R242" s="236"/>
      <c r="S242" s="236"/>
      <c r="T242" s="237"/>
      <c r="U242" s="11"/>
      <c r="V242" s="11"/>
      <c r="W242" s="11"/>
      <c r="X242" s="11"/>
      <c r="Y242" s="11"/>
      <c r="Z242" s="11"/>
      <c r="AA242" s="11"/>
      <c r="AB242" s="11"/>
      <c r="AC242" s="11"/>
      <c r="AD242" s="11"/>
      <c r="AE242" s="11"/>
      <c r="AT242" s="238" t="s">
        <v>199</v>
      </c>
      <c r="AU242" s="238" t="s">
        <v>85</v>
      </c>
      <c r="AV242" s="11" t="s">
        <v>85</v>
      </c>
      <c r="AW242" s="11" t="s">
        <v>32</v>
      </c>
      <c r="AX242" s="11" t="s">
        <v>76</v>
      </c>
      <c r="AY242" s="238" t="s">
        <v>195</v>
      </c>
    </row>
    <row r="243" s="15" customFormat="1">
      <c r="A243" s="15"/>
      <c r="B243" s="287"/>
      <c r="C243" s="288"/>
      <c r="D243" s="213" t="s">
        <v>199</v>
      </c>
      <c r="E243" s="289" t="s">
        <v>1</v>
      </c>
      <c r="F243" s="290" t="s">
        <v>1422</v>
      </c>
      <c r="G243" s="288"/>
      <c r="H243" s="291">
        <v>6</v>
      </c>
      <c r="I243" s="292"/>
      <c r="J243" s="288"/>
      <c r="K243" s="288"/>
      <c r="L243" s="293"/>
      <c r="M243" s="294"/>
      <c r="N243" s="295"/>
      <c r="O243" s="295"/>
      <c r="P243" s="295"/>
      <c r="Q243" s="295"/>
      <c r="R243" s="295"/>
      <c r="S243" s="295"/>
      <c r="T243" s="296"/>
      <c r="U243" s="15"/>
      <c r="V243" s="15"/>
      <c r="W243" s="15"/>
      <c r="X243" s="15"/>
      <c r="Y243" s="15"/>
      <c r="Z243" s="15"/>
      <c r="AA243" s="15"/>
      <c r="AB243" s="15"/>
      <c r="AC243" s="15"/>
      <c r="AD243" s="15"/>
      <c r="AE243" s="15"/>
      <c r="AT243" s="297" t="s">
        <v>199</v>
      </c>
      <c r="AU243" s="297" t="s">
        <v>85</v>
      </c>
      <c r="AV243" s="15" t="s">
        <v>234</v>
      </c>
      <c r="AW243" s="15" t="s">
        <v>32</v>
      </c>
      <c r="AX243" s="15" t="s">
        <v>83</v>
      </c>
      <c r="AY243" s="297" t="s">
        <v>195</v>
      </c>
    </row>
    <row r="244" s="2" customFormat="1" ht="24.15" customHeight="1">
      <c r="A244" s="39"/>
      <c r="B244" s="40"/>
      <c r="C244" s="200" t="s">
        <v>277</v>
      </c>
      <c r="D244" s="200" t="s">
        <v>191</v>
      </c>
      <c r="E244" s="201" t="s">
        <v>1468</v>
      </c>
      <c r="F244" s="202" t="s">
        <v>1469</v>
      </c>
      <c r="G244" s="203" t="s">
        <v>513</v>
      </c>
      <c r="H244" s="204">
        <v>4</v>
      </c>
      <c r="I244" s="205"/>
      <c r="J244" s="206">
        <f>ROUND(I244*H244,2)</f>
        <v>0</v>
      </c>
      <c r="K244" s="202" t="s">
        <v>1412</v>
      </c>
      <c r="L244" s="45"/>
      <c r="M244" s="207" t="s">
        <v>1</v>
      </c>
      <c r="N244" s="208" t="s">
        <v>41</v>
      </c>
      <c r="O244" s="92"/>
      <c r="P244" s="209">
        <f>O244*H244</f>
        <v>0</v>
      </c>
      <c r="Q244" s="209">
        <v>0.01269</v>
      </c>
      <c r="R244" s="209">
        <f>Q244*H244</f>
        <v>0.05076</v>
      </c>
      <c r="S244" s="209">
        <v>0</v>
      </c>
      <c r="T244" s="210">
        <f>S244*H244</f>
        <v>0</v>
      </c>
      <c r="U244" s="39"/>
      <c r="V244" s="39"/>
      <c r="W244" s="39"/>
      <c r="X244" s="39"/>
      <c r="Y244" s="39"/>
      <c r="Z244" s="39"/>
      <c r="AA244" s="39"/>
      <c r="AB244" s="39"/>
      <c r="AC244" s="39"/>
      <c r="AD244" s="39"/>
      <c r="AE244" s="39"/>
      <c r="AR244" s="211" t="s">
        <v>234</v>
      </c>
      <c r="AT244" s="211" t="s">
        <v>191</v>
      </c>
      <c r="AU244" s="211" t="s">
        <v>85</v>
      </c>
      <c r="AY244" s="18" t="s">
        <v>195</v>
      </c>
      <c r="BE244" s="212">
        <f>IF(N244="základní",J244,0)</f>
        <v>0</v>
      </c>
      <c r="BF244" s="212">
        <f>IF(N244="snížená",J244,0)</f>
        <v>0</v>
      </c>
      <c r="BG244" s="212">
        <f>IF(N244="zákl. přenesená",J244,0)</f>
        <v>0</v>
      </c>
      <c r="BH244" s="212">
        <f>IF(N244="sníž. přenesená",J244,0)</f>
        <v>0</v>
      </c>
      <c r="BI244" s="212">
        <f>IF(N244="nulová",J244,0)</f>
        <v>0</v>
      </c>
      <c r="BJ244" s="18" t="s">
        <v>83</v>
      </c>
      <c r="BK244" s="212">
        <f>ROUND(I244*H244,2)</f>
        <v>0</v>
      </c>
      <c r="BL244" s="18" t="s">
        <v>234</v>
      </c>
      <c r="BM244" s="211" t="s">
        <v>5546</v>
      </c>
    </row>
    <row r="245" s="10" customFormat="1">
      <c r="A245" s="10"/>
      <c r="B245" s="218"/>
      <c r="C245" s="219"/>
      <c r="D245" s="213" t="s">
        <v>199</v>
      </c>
      <c r="E245" s="220" t="s">
        <v>1</v>
      </c>
      <c r="F245" s="221" t="s">
        <v>5547</v>
      </c>
      <c r="G245" s="219"/>
      <c r="H245" s="220" t="s">
        <v>1</v>
      </c>
      <c r="I245" s="222"/>
      <c r="J245" s="219"/>
      <c r="K245" s="219"/>
      <c r="L245" s="223"/>
      <c r="M245" s="224"/>
      <c r="N245" s="225"/>
      <c r="O245" s="225"/>
      <c r="P245" s="225"/>
      <c r="Q245" s="225"/>
      <c r="R245" s="225"/>
      <c r="S245" s="225"/>
      <c r="T245" s="226"/>
      <c r="U245" s="10"/>
      <c r="V245" s="10"/>
      <c r="W245" s="10"/>
      <c r="X245" s="10"/>
      <c r="Y245" s="10"/>
      <c r="Z245" s="10"/>
      <c r="AA245" s="10"/>
      <c r="AB245" s="10"/>
      <c r="AC245" s="10"/>
      <c r="AD245" s="10"/>
      <c r="AE245" s="10"/>
      <c r="AT245" s="227" t="s">
        <v>199</v>
      </c>
      <c r="AU245" s="227" t="s">
        <v>85</v>
      </c>
      <c r="AV245" s="10" t="s">
        <v>83</v>
      </c>
      <c r="AW245" s="10" t="s">
        <v>32</v>
      </c>
      <c r="AX245" s="10" t="s">
        <v>76</v>
      </c>
      <c r="AY245" s="227" t="s">
        <v>195</v>
      </c>
    </row>
    <row r="246" s="11" customFormat="1">
      <c r="A246" s="11"/>
      <c r="B246" s="228"/>
      <c r="C246" s="229"/>
      <c r="D246" s="213" t="s">
        <v>199</v>
      </c>
      <c r="E246" s="230" t="s">
        <v>1</v>
      </c>
      <c r="F246" s="231" t="s">
        <v>5543</v>
      </c>
      <c r="G246" s="229"/>
      <c r="H246" s="232">
        <v>4</v>
      </c>
      <c r="I246" s="233"/>
      <c r="J246" s="229"/>
      <c r="K246" s="229"/>
      <c r="L246" s="234"/>
      <c r="M246" s="235"/>
      <c r="N246" s="236"/>
      <c r="O246" s="236"/>
      <c r="P246" s="236"/>
      <c r="Q246" s="236"/>
      <c r="R246" s="236"/>
      <c r="S246" s="236"/>
      <c r="T246" s="237"/>
      <c r="U246" s="11"/>
      <c r="V246" s="11"/>
      <c r="W246" s="11"/>
      <c r="X246" s="11"/>
      <c r="Y246" s="11"/>
      <c r="Z246" s="11"/>
      <c r="AA246" s="11"/>
      <c r="AB246" s="11"/>
      <c r="AC246" s="11"/>
      <c r="AD246" s="11"/>
      <c r="AE246" s="11"/>
      <c r="AT246" s="238" t="s">
        <v>199</v>
      </c>
      <c r="AU246" s="238" t="s">
        <v>85</v>
      </c>
      <c r="AV246" s="11" t="s">
        <v>85</v>
      </c>
      <c r="AW246" s="11" t="s">
        <v>32</v>
      </c>
      <c r="AX246" s="11" t="s">
        <v>83</v>
      </c>
      <c r="AY246" s="238" t="s">
        <v>195</v>
      </c>
    </row>
    <row r="247" s="2" customFormat="1" ht="24.15" customHeight="1">
      <c r="A247" s="39"/>
      <c r="B247" s="40"/>
      <c r="C247" s="200" t="s">
        <v>8</v>
      </c>
      <c r="D247" s="200" t="s">
        <v>191</v>
      </c>
      <c r="E247" s="201" t="s">
        <v>1473</v>
      </c>
      <c r="F247" s="202" t="s">
        <v>1474</v>
      </c>
      <c r="G247" s="203" t="s">
        <v>513</v>
      </c>
      <c r="H247" s="204">
        <v>32</v>
      </c>
      <c r="I247" s="205"/>
      <c r="J247" s="206">
        <f>ROUND(I247*H247,2)</f>
        <v>0</v>
      </c>
      <c r="K247" s="202" t="s">
        <v>1412</v>
      </c>
      <c r="L247" s="45"/>
      <c r="M247" s="207" t="s">
        <v>1</v>
      </c>
      <c r="N247" s="208" t="s">
        <v>41</v>
      </c>
      <c r="O247" s="92"/>
      <c r="P247" s="209">
        <f>O247*H247</f>
        <v>0</v>
      </c>
      <c r="Q247" s="209">
        <v>0.036900000000000002</v>
      </c>
      <c r="R247" s="209">
        <f>Q247*H247</f>
        <v>1.1808000000000001</v>
      </c>
      <c r="S247" s="209">
        <v>0</v>
      </c>
      <c r="T247" s="210">
        <f>S247*H247</f>
        <v>0</v>
      </c>
      <c r="U247" s="39"/>
      <c r="V247" s="39"/>
      <c r="W247" s="39"/>
      <c r="X247" s="39"/>
      <c r="Y247" s="39"/>
      <c r="Z247" s="39"/>
      <c r="AA247" s="39"/>
      <c r="AB247" s="39"/>
      <c r="AC247" s="39"/>
      <c r="AD247" s="39"/>
      <c r="AE247" s="39"/>
      <c r="AR247" s="211" t="s">
        <v>234</v>
      </c>
      <c r="AT247" s="211" t="s">
        <v>191</v>
      </c>
      <c r="AU247" s="211" t="s">
        <v>85</v>
      </c>
      <c r="AY247" s="18" t="s">
        <v>195</v>
      </c>
      <c r="BE247" s="212">
        <f>IF(N247="základní",J247,0)</f>
        <v>0</v>
      </c>
      <c r="BF247" s="212">
        <f>IF(N247="snížená",J247,0)</f>
        <v>0</v>
      </c>
      <c r="BG247" s="212">
        <f>IF(N247="zákl. přenesená",J247,0)</f>
        <v>0</v>
      </c>
      <c r="BH247" s="212">
        <f>IF(N247="sníž. přenesená",J247,0)</f>
        <v>0</v>
      </c>
      <c r="BI247" s="212">
        <f>IF(N247="nulová",J247,0)</f>
        <v>0</v>
      </c>
      <c r="BJ247" s="18" t="s">
        <v>83</v>
      </c>
      <c r="BK247" s="212">
        <f>ROUND(I247*H247,2)</f>
        <v>0</v>
      </c>
      <c r="BL247" s="18" t="s">
        <v>234</v>
      </c>
      <c r="BM247" s="211" t="s">
        <v>5548</v>
      </c>
    </row>
    <row r="248" s="10" customFormat="1">
      <c r="A248" s="10"/>
      <c r="B248" s="218"/>
      <c r="C248" s="219"/>
      <c r="D248" s="213" t="s">
        <v>199</v>
      </c>
      <c r="E248" s="220" t="s">
        <v>1</v>
      </c>
      <c r="F248" s="221" t="s">
        <v>5268</v>
      </c>
      <c r="G248" s="219"/>
      <c r="H248" s="220" t="s">
        <v>1</v>
      </c>
      <c r="I248" s="222"/>
      <c r="J248" s="219"/>
      <c r="K248" s="219"/>
      <c r="L248" s="223"/>
      <c r="M248" s="224"/>
      <c r="N248" s="225"/>
      <c r="O248" s="225"/>
      <c r="P248" s="225"/>
      <c r="Q248" s="225"/>
      <c r="R248" s="225"/>
      <c r="S248" s="225"/>
      <c r="T248" s="226"/>
      <c r="U248" s="10"/>
      <c r="V248" s="10"/>
      <c r="W248" s="10"/>
      <c r="X248" s="10"/>
      <c r="Y248" s="10"/>
      <c r="Z248" s="10"/>
      <c r="AA248" s="10"/>
      <c r="AB248" s="10"/>
      <c r="AC248" s="10"/>
      <c r="AD248" s="10"/>
      <c r="AE248" s="10"/>
      <c r="AT248" s="227" t="s">
        <v>199</v>
      </c>
      <c r="AU248" s="227" t="s">
        <v>85</v>
      </c>
      <c r="AV248" s="10" t="s">
        <v>83</v>
      </c>
      <c r="AW248" s="10" t="s">
        <v>32</v>
      </c>
      <c r="AX248" s="10" t="s">
        <v>76</v>
      </c>
      <c r="AY248" s="227" t="s">
        <v>195</v>
      </c>
    </row>
    <row r="249" s="11" customFormat="1">
      <c r="A249" s="11"/>
      <c r="B249" s="228"/>
      <c r="C249" s="229"/>
      <c r="D249" s="213" t="s">
        <v>199</v>
      </c>
      <c r="E249" s="230" t="s">
        <v>1</v>
      </c>
      <c r="F249" s="231" t="s">
        <v>5549</v>
      </c>
      <c r="G249" s="229"/>
      <c r="H249" s="232">
        <v>6</v>
      </c>
      <c r="I249" s="233"/>
      <c r="J249" s="229"/>
      <c r="K249" s="229"/>
      <c r="L249" s="234"/>
      <c r="M249" s="235"/>
      <c r="N249" s="236"/>
      <c r="O249" s="236"/>
      <c r="P249" s="236"/>
      <c r="Q249" s="236"/>
      <c r="R249" s="236"/>
      <c r="S249" s="236"/>
      <c r="T249" s="237"/>
      <c r="U249" s="11"/>
      <c r="V249" s="11"/>
      <c r="W249" s="11"/>
      <c r="X249" s="11"/>
      <c r="Y249" s="11"/>
      <c r="Z249" s="11"/>
      <c r="AA249" s="11"/>
      <c r="AB249" s="11"/>
      <c r="AC249" s="11"/>
      <c r="AD249" s="11"/>
      <c r="AE249" s="11"/>
      <c r="AT249" s="238" t="s">
        <v>199</v>
      </c>
      <c r="AU249" s="238" t="s">
        <v>85</v>
      </c>
      <c r="AV249" s="11" t="s">
        <v>85</v>
      </c>
      <c r="AW249" s="11" t="s">
        <v>32</v>
      </c>
      <c r="AX249" s="11" t="s">
        <v>76</v>
      </c>
      <c r="AY249" s="238" t="s">
        <v>195</v>
      </c>
    </row>
    <row r="250" s="11" customFormat="1">
      <c r="A250" s="11"/>
      <c r="B250" s="228"/>
      <c r="C250" s="229"/>
      <c r="D250" s="213" t="s">
        <v>199</v>
      </c>
      <c r="E250" s="230" t="s">
        <v>1</v>
      </c>
      <c r="F250" s="231" t="s">
        <v>5550</v>
      </c>
      <c r="G250" s="229"/>
      <c r="H250" s="232">
        <v>7</v>
      </c>
      <c r="I250" s="233"/>
      <c r="J250" s="229"/>
      <c r="K250" s="229"/>
      <c r="L250" s="234"/>
      <c r="M250" s="235"/>
      <c r="N250" s="236"/>
      <c r="O250" s="236"/>
      <c r="P250" s="236"/>
      <c r="Q250" s="236"/>
      <c r="R250" s="236"/>
      <c r="S250" s="236"/>
      <c r="T250" s="237"/>
      <c r="U250" s="11"/>
      <c r="V250" s="11"/>
      <c r="W250" s="11"/>
      <c r="X250" s="11"/>
      <c r="Y250" s="11"/>
      <c r="Z250" s="11"/>
      <c r="AA250" s="11"/>
      <c r="AB250" s="11"/>
      <c r="AC250" s="11"/>
      <c r="AD250" s="11"/>
      <c r="AE250" s="11"/>
      <c r="AT250" s="238" t="s">
        <v>199</v>
      </c>
      <c r="AU250" s="238" t="s">
        <v>85</v>
      </c>
      <c r="AV250" s="11" t="s">
        <v>85</v>
      </c>
      <c r="AW250" s="11" t="s">
        <v>32</v>
      </c>
      <c r="AX250" s="11" t="s">
        <v>76</v>
      </c>
      <c r="AY250" s="238" t="s">
        <v>195</v>
      </c>
    </row>
    <row r="251" s="11" customFormat="1">
      <c r="A251" s="11"/>
      <c r="B251" s="228"/>
      <c r="C251" s="229"/>
      <c r="D251" s="213" t="s">
        <v>199</v>
      </c>
      <c r="E251" s="230" t="s">
        <v>1</v>
      </c>
      <c r="F251" s="231" t="s">
        <v>5551</v>
      </c>
      <c r="G251" s="229"/>
      <c r="H251" s="232">
        <v>2</v>
      </c>
      <c r="I251" s="233"/>
      <c r="J251" s="229"/>
      <c r="K251" s="229"/>
      <c r="L251" s="234"/>
      <c r="M251" s="235"/>
      <c r="N251" s="236"/>
      <c r="O251" s="236"/>
      <c r="P251" s="236"/>
      <c r="Q251" s="236"/>
      <c r="R251" s="236"/>
      <c r="S251" s="236"/>
      <c r="T251" s="237"/>
      <c r="U251" s="11"/>
      <c r="V251" s="11"/>
      <c r="W251" s="11"/>
      <c r="X251" s="11"/>
      <c r="Y251" s="11"/>
      <c r="Z251" s="11"/>
      <c r="AA251" s="11"/>
      <c r="AB251" s="11"/>
      <c r="AC251" s="11"/>
      <c r="AD251" s="11"/>
      <c r="AE251" s="11"/>
      <c r="AT251" s="238" t="s">
        <v>199</v>
      </c>
      <c r="AU251" s="238" t="s">
        <v>85</v>
      </c>
      <c r="AV251" s="11" t="s">
        <v>85</v>
      </c>
      <c r="AW251" s="11" t="s">
        <v>32</v>
      </c>
      <c r="AX251" s="11" t="s">
        <v>76</v>
      </c>
      <c r="AY251" s="238" t="s">
        <v>195</v>
      </c>
    </row>
    <row r="252" s="11" customFormat="1">
      <c r="A252" s="11"/>
      <c r="B252" s="228"/>
      <c r="C252" s="229"/>
      <c r="D252" s="213" t="s">
        <v>199</v>
      </c>
      <c r="E252" s="230" t="s">
        <v>1</v>
      </c>
      <c r="F252" s="231" t="s">
        <v>5545</v>
      </c>
      <c r="G252" s="229"/>
      <c r="H252" s="232">
        <v>1</v>
      </c>
      <c r="I252" s="233"/>
      <c r="J252" s="229"/>
      <c r="K252" s="229"/>
      <c r="L252" s="234"/>
      <c r="M252" s="235"/>
      <c r="N252" s="236"/>
      <c r="O252" s="236"/>
      <c r="P252" s="236"/>
      <c r="Q252" s="236"/>
      <c r="R252" s="236"/>
      <c r="S252" s="236"/>
      <c r="T252" s="237"/>
      <c r="U252" s="11"/>
      <c r="V252" s="11"/>
      <c r="W252" s="11"/>
      <c r="X252" s="11"/>
      <c r="Y252" s="11"/>
      <c r="Z252" s="11"/>
      <c r="AA252" s="11"/>
      <c r="AB252" s="11"/>
      <c r="AC252" s="11"/>
      <c r="AD252" s="11"/>
      <c r="AE252" s="11"/>
      <c r="AT252" s="238" t="s">
        <v>199</v>
      </c>
      <c r="AU252" s="238" t="s">
        <v>85</v>
      </c>
      <c r="AV252" s="11" t="s">
        <v>85</v>
      </c>
      <c r="AW252" s="11" t="s">
        <v>32</v>
      </c>
      <c r="AX252" s="11" t="s">
        <v>76</v>
      </c>
      <c r="AY252" s="238" t="s">
        <v>195</v>
      </c>
    </row>
    <row r="253" s="11" customFormat="1">
      <c r="A253" s="11"/>
      <c r="B253" s="228"/>
      <c r="C253" s="229"/>
      <c r="D253" s="213" t="s">
        <v>199</v>
      </c>
      <c r="E253" s="230" t="s">
        <v>1</v>
      </c>
      <c r="F253" s="231" t="s">
        <v>5552</v>
      </c>
      <c r="G253" s="229"/>
      <c r="H253" s="232">
        <v>1</v>
      </c>
      <c r="I253" s="233"/>
      <c r="J253" s="229"/>
      <c r="K253" s="229"/>
      <c r="L253" s="234"/>
      <c r="M253" s="235"/>
      <c r="N253" s="236"/>
      <c r="O253" s="236"/>
      <c r="P253" s="236"/>
      <c r="Q253" s="236"/>
      <c r="R253" s="236"/>
      <c r="S253" s="236"/>
      <c r="T253" s="237"/>
      <c r="U253" s="11"/>
      <c r="V253" s="11"/>
      <c r="W253" s="11"/>
      <c r="X253" s="11"/>
      <c r="Y253" s="11"/>
      <c r="Z253" s="11"/>
      <c r="AA253" s="11"/>
      <c r="AB253" s="11"/>
      <c r="AC253" s="11"/>
      <c r="AD253" s="11"/>
      <c r="AE253" s="11"/>
      <c r="AT253" s="238" t="s">
        <v>199</v>
      </c>
      <c r="AU253" s="238" t="s">
        <v>85</v>
      </c>
      <c r="AV253" s="11" t="s">
        <v>85</v>
      </c>
      <c r="AW253" s="11" t="s">
        <v>32</v>
      </c>
      <c r="AX253" s="11" t="s">
        <v>76</v>
      </c>
      <c r="AY253" s="238" t="s">
        <v>195</v>
      </c>
    </row>
    <row r="254" s="16" customFormat="1">
      <c r="A254" s="16"/>
      <c r="B254" s="298"/>
      <c r="C254" s="299"/>
      <c r="D254" s="213" t="s">
        <v>199</v>
      </c>
      <c r="E254" s="300" t="s">
        <v>1</v>
      </c>
      <c r="F254" s="301" t="s">
        <v>1498</v>
      </c>
      <c r="G254" s="299"/>
      <c r="H254" s="302">
        <v>17</v>
      </c>
      <c r="I254" s="303"/>
      <c r="J254" s="299"/>
      <c r="K254" s="299"/>
      <c r="L254" s="304"/>
      <c r="M254" s="305"/>
      <c r="N254" s="306"/>
      <c r="O254" s="306"/>
      <c r="P254" s="306"/>
      <c r="Q254" s="306"/>
      <c r="R254" s="306"/>
      <c r="S254" s="306"/>
      <c r="T254" s="307"/>
      <c r="U254" s="16"/>
      <c r="V254" s="16"/>
      <c r="W254" s="16"/>
      <c r="X254" s="16"/>
      <c r="Y254" s="16"/>
      <c r="Z254" s="16"/>
      <c r="AA254" s="16"/>
      <c r="AB254" s="16"/>
      <c r="AC254" s="16"/>
      <c r="AD254" s="16"/>
      <c r="AE254" s="16"/>
      <c r="AT254" s="308" t="s">
        <v>199</v>
      </c>
      <c r="AU254" s="308" t="s">
        <v>85</v>
      </c>
      <c r="AV254" s="16" t="s">
        <v>229</v>
      </c>
      <c r="AW254" s="16" t="s">
        <v>32</v>
      </c>
      <c r="AX254" s="16" t="s">
        <v>76</v>
      </c>
      <c r="AY254" s="308" t="s">
        <v>195</v>
      </c>
    </row>
    <row r="255" s="10" customFormat="1">
      <c r="A255" s="10"/>
      <c r="B255" s="218"/>
      <c r="C255" s="219"/>
      <c r="D255" s="213" t="s">
        <v>199</v>
      </c>
      <c r="E255" s="220" t="s">
        <v>1</v>
      </c>
      <c r="F255" s="221" t="s">
        <v>5279</v>
      </c>
      <c r="G255" s="219"/>
      <c r="H255" s="220" t="s">
        <v>1</v>
      </c>
      <c r="I255" s="222"/>
      <c r="J255" s="219"/>
      <c r="K255" s="219"/>
      <c r="L255" s="223"/>
      <c r="M255" s="224"/>
      <c r="N255" s="225"/>
      <c r="O255" s="225"/>
      <c r="P255" s="225"/>
      <c r="Q255" s="225"/>
      <c r="R255" s="225"/>
      <c r="S255" s="225"/>
      <c r="T255" s="226"/>
      <c r="U255" s="10"/>
      <c r="V255" s="10"/>
      <c r="W255" s="10"/>
      <c r="X255" s="10"/>
      <c r="Y255" s="10"/>
      <c r="Z255" s="10"/>
      <c r="AA255" s="10"/>
      <c r="AB255" s="10"/>
      <c r="AC255" s="10"/>
      <c r="AD255" s="10"/>
      <c r="AE255" s="10"/>
      <c r="AT255" s="227" t="s">
        <v>199</v>
      </c>
      <c r="AU255" s="227" t="s">
        <v>85</v>
      </c>
      <c r="AV255" s="10" t="s">
        <v>83</v>
      </c>
      <c r="AW255" s="10" t="s">
        <v>32</v>
      </c>
      <c r="AX255" s="10" t="s">
        <v>76</v>
      </c>
      <c r="AY255" s="227" t="s">
        <v>195</v>
      </c>
    </row>
    <row r="256" s="11" customFormat="1">
      <c r="A256" s="11"/>
      <c r="B256" s="228"/>
      <c r="C256" s="229"/>
      <c r="D256" s="213" t="s">
        <v>199</v>
      </c>
      <c r="E256" s="230" t="s">
        <v>1</v>
      </c>
      <c r="F256" s="231" t="s">
        <v>5553</v>
      </c>
      <c r="G256" s="229"/>
      <c r="H256" s="232">
        <v>8</v>
      </c>
      <c r="I256" s="233"/>
      <c r="J256" s="229"/>
      <c r="K256" s="229"/>
      <c r="L256" s="234"/>
      <c r="M256" s="235"/>
      <c r="N256" s="236"/>
      <c r="O256" s="236"/>
      <c r="P256" s="236"/>
      <c r="Q256" s="236"/>
      <c r="R256" s="236"/>
      <c r="S256" s="236"/>
      <c r="T256" s="237"/>
      <c r="U256" s="11"/>
      <c r="V256" s="11"/>
      <c r="W256" s="11"/>
      <c r="X256" s="11"/>
      <c r="Y256" s="11"/>
      <c r="Z256" s="11"/>
      <c r="AA256" s="11"/>
      <c r="AB256" s="11"/>
      <c r="AC256" s="11"/>
      <c r="AD256" s="11"/>
      <c r="AE256" s="11"/>
      <c r="AT256" s="238" t="s">
        <v>199</v>
      </c>
      <c r="AU256" s="238" t="s">
        <v>85</v>
      </c>
      <c r="AV256" s="11" t="s">
        <v>85</v>
      </c>
      <c r="AW256" s="11" t="s">
        <v>32</v>
      </c>
      <c r="AX256" s="11" t="s">
        <v>76</v>
      </c>
      <c r="AY256" s="238" t="s">
        <v>195</v>
      </c>
    </row>
    <row r="257" s="16" customFormat="1">
      <c r="A257" s="16"/>
      <c r="B257" s="298"/>
      <c r="C257" s="299"/>
      <c r="D257" s="213" t="s">
        <v>199</v>
      </c>
      <c r="E257" s="300" t="s">
        <v>1</v>
      </c>
      <c r="F257" s="301" t="s">
        <v>1498</v>
      </c>
      <c r="G257" s="299"/>
      <c r="H257" s="302">
        <v>8</v>
      </c>
      <c r="I257" s="303"/>
      <c r="J257" s="299"/>
      <c r="K257" s="299"/>
      <c r="L257" s="304"/>
      <c r="M257" s="305"/>
      <c r="N257" s="306"/>
      <c r="O257" s="306"/>
      <c r="P257" s="306"/>
      <c r="Q257" s="306"/>
      <c r="R257" s="306"/>
      <c r="S257" s="306"/>
      <c r="T257" s="307"/>
      <c r="U257" s="16"/>
      <c r="V257" s="16"/>
      <c r="W257" s="16"/>
      <c r="X257" s="16"/>
      <c r="Y257" s="16"/>
      <c r="Z257" s="16"/>
      <c r="AA257" s="16"/>
      <c r="AB257" s="16"/>
      <c r="AC257" s="16"/>
      <c r="AD257" s="16"/>
      <c r="AE257" s="16"/>
      <c r="AT257" s="308" t="s">
        <v>199</v>
      </c>
      <c r="AU257" s="308" t="s">
        <v>85</v>
      </c>
      <c r="AV257" s="16" t="s">
        <v>229</v>
      </c>
      <c r="AW257" s="16" t="s">
        <v>32</v>
      </c>
      <c r="AX257" s="16" t="s">
        <v>76</v>
      </c>
      <c r="AY257" s="308" t="s">
        <v>195</v>
      </c>
    </row>
    <row r="258" s="10" customFormat="1">
      <c r="A258" s="10"/>
      <c r="B258" s="218"/>
      <c r="C258" s="219"/>
      <c r="D258" s="213" t="s">
        <v>199</v>
      </c>
      <c r="E258" s="220" t="s">
        <v>1</v>
      </c>
      <c r="F258" s="221" t="s">
        <v>5281</v>
      </c>
      <c r="G258" s="219"/>
      <c r="H258" s="220" t="s">
        <v>1</v>
      </c>
      <c r="I258" s="222"/>
      <c r="J258" s="219"/>
      <c r="K258" s="219"/>
      <c r="L258" s="223"/>
      <c r="M258" s="224"/>
      <c r="N258" s="225"/>
      <c r="O258" s="225"/>
      <c r="P258" s="225"/>
      <c r="Q258" s="225"/>
      <c r="R258" s="225"/>
      <c r="S258" s="225"/>
      <c r="T258" s="226"/>
      <c r="U258" s="10"/>
      <c r="V258" s="10"/>
      <c r="W258" s="10"/>
      <c r="X258" s="10"/>
      <c r="Y258" s="10"/>
      <c r="Z258" s="10"/>
      <c r="AA258" s="10"/>
      <c r="AB258" s="10"/>
      <c r="AC258" s="10"/>
      <c r="AD258" s="10"/>
      <c r="AE258" s="10"/>
      <c r="AT258" s="227" t="s">
        <v>199</v>
      </c>
      <c r="AU258" s="227" t="s">
        <v>85</v>
      </c>
      <c r="AV258" s="10" t="s">
        <v>83</v>
      </c>
      <c r="AW258" s="10" t="s">
        <v>32</v>
      </c>
      <c r="AX258" s="10" t="s">
        <v>76</v>
      </c>
      <c r="AY258" s="227" t="s">
        <v>195</v>
      </c>
    </row>
    <row r="259" s="11" customFormat="1">
      <c r="A259" s="11"/>
      <c r="B259" s="228"/>
      <c r="C259" s="229"/>
      <c r="D259" s="213" t="s">
        <v>199</v>
      </c>
      <c r="E259" s="230" t="s">
        <v>1</v>
      </c>
      <c r="F259" s="231" t="s">
        <v>5554</v>
      </c>
      <c r="G259" s="229"/>
      <c r="H259" s="232">
        <v>3</v>
      </c>
      <c r="I259" s="233"/>
      <c r="J259" s="229"/>
      <c r="K259" s="229"/>
      <c r="L259" s="234"/>
      <c r="M259" s="235"/>
      <c r="N259" s="236"/>
      <c r="O259" s="236"/>
      <c r="P259" s="236"/>
      <c r="Q259" s="236"/>
      <c r="R259" s="236"/>
      <c r="S259" s="236"/>
      <c r="T259" s="237"/>
      <c r="U259" s="11"/>
      <c r="V259" s="11"/>
      <c r="W259" s="11"/>
      <c r="X259" s="11"/>
      <c r="Y259" s="11"/>
      <c r="Z259" s="11"/>
      <c r="AA259" s="11"/>
      <c r="AB259" s="11"/>
      <c r="AC259" s="11"/>
      <c r="AD259" s="11"/>
      <c r="AE259" s="11"/>
      <c r="AT259" s="238" t="s">
        <v>199</v>
      </c>
      <c r="AU259" s="238" t="s">
        <v>85</v>
      </c>
      <c r="AV259" s="11" t="s">
        <v>85</v>
      </c>
      <c r="AW259" s="11" t="s">
        <v>32</v>
      </c>
      <c r="AX259" s="11" t="s">
        <v>76</v>
      </c>
      <c r="AY259" s="238" t="s">
        <v>195</v>
      </c>
    </row>
    <row r="260" s="11" customFormat="1">
      <c r="A260" s="11"/>
      <c r="B260" s="228"/>
      <c r="C260" s="229"/>
      <c r="D260" s="213" t="s">
        <v>199</v>
      </c>
      <c r="E260" s="230" t="s">
        <v>1</v>
      </c>
      <c r="F260" s="231" t="s">
        <v>5543</v>
      </c>
      <c r="G260" s="229"/>
      <c r="H260" s="232">
        <v>4</v>
      </c>
      <c r="I260" s="233"/>
      <c r="J260" s="229"/>
      <c r="K260" s="229"/>
      <c r="L260" s="234"/>
      <c r="M260" s="235"/>
      <c r="N260" s="236"/>
      <c r="O260" s="236"/>
      <c r="P260" s="236"/>
      <c r="Q260" s="236"/>
      <c r="R260" s="236"/>
      <c r="S260" s="236"/>
      <c r="T260" s="237"/>
      <c r="U260" s="11"/>
      <c r="V260" s="11"/>
      <c r="W260" s="11"/>
      <c r="X260" s="11"/>
      <c r="Y260" s="11"/>
      <c r="Z260" s="11"/>
      <c r="AA260" s="11"/>
      <c r="AB260" s="11"/>
      <c r="AC260" s="11"/>
      <c r="AD260" s="11"/>
      <c r="AE260" s="11"/>
      <c r="AT260" s="238" t="s">
        <v>199</v>
      </c>
      <c r="AU260" s="238" t="s">
        <v>85</v>
      </c>
      <c r="AV260" s="11" t="s">
        <v>85</v>
      </c>
      <c r="AW260" s="11" t="s">
        <v>32</v>
      </c>
      <c r="AX260" s="11" t="s">
        <v>76</v>
      </c>
      <c r="AY260" s="238" t="s">
        <v>195</v>
      </c>
    </row>
    <row r="261" s="16" customFormat="1">
      <c r="A261" s="16"/>
      <c r="B261" s="298"/>
      <c r="C261" s="299"/>
      <c r="D261" s="213" t="s">
        <v>199</v>
      </c>
      <c r="E261" s="300" t="s">
        <v>1</v>
      </c>
      <c r="F261" s="301" t="s">
        <v>1498</v>
      </c>
      <c r="G261" s="299"/>
      <c r="H261" s="302">
        <v>7</v>
      </c>
      <c r="I261" s="303"/>
      <c r="J261" s="299"/>
      <c r="K261" s="299"/>
      <c r="L261" s="304"/>
      <c r="M261" s="305"/>
      <c r="N261" s="306"/>
      <c r="O261" s="306"/>
      <c r="P261" s="306"/>
      <c r="Q261" s="306"/>
      <c r="R261" s="306"/>
      <c r="S261" s="306"/>
      <c r="T261" s="307"/>
      <c r="U261" s="16"/>
      <c r="V261" s="16"/>
      <c r="W261" s="16"/>
      <c r="X261" s="16"/>
      <c r="Y261" s="16"/>
      <c r="Z261" s="16"/>
      <c r="AA261" s="16"/>
      <c r="AB261" s="16"/>
      <c r="AC261" s="16"/>
      <c r="AD261" s="16"/>
      <c r="AE261" s="16"/>
      <c r="AT261" s="308" t="s">
        <v>199</v>
      </c>
      <c r="AU261" s="308" t="s">
        <v>85</v>
      </c>
      <c r="AV261" s="16" t="s">
        <v>229</v>
      </c>
      <c r="AW261" s="16" t="s">
        <v>32</v>
      </c>
      <c r="AX261" s="16" t="s">
        <v>76</v>
      </c>
      <c r="AY261" s="308" t="s">
        <v>195</v>
      </c>
    </row>
    <row r="262" s="11" customFormat="1">
      <c r="A262" s="11"/>
      <c r="B262" s="228"/>
      <c r="C262" s="229"/>
      <c r="D262" s="213" t="s">
        <v>199</v>
      </c>
      <c r="E262" s="230" t="s">
        <v>1</v>
      </c>
      <c r="F262" s="231" t="s">
        <v>5555</v>
      </c>
      <c r="G262" s="229"/>
      <c r="H262" s="232">
        <v>32</v>
      </c>
      <c r="I262" s="233"/>
      <c r="J262" s="229"/>
      <c r="K262" s="229"/>
      <c r="L262" s="234"/>
      <c r="M262" s="235"/>
      <c r="N262" s="236"/>
      <c r="O262" s="236"/>
      <c r="P262" s="236"/>
      <c r="Q262" s="236"/>
      <c r="R262" s="236"/>
      <c r="S262" s="236"/>
      <c r="T262" s="237"/>
      <c r="U262" s="11"/>
      <c r="V262" s="11"/>
      <c r="W262" s="11"/>
      <c r="X262" s="11"/>
      <c r="Y262" s="11"/>
      <c r="Z262" s="11"/>
      <c r="AA262" s="11"/>
      <c r="AB262" s="11"/>
      <c r="AC262" s="11"/>
      <c r="AD262" s="11"/>
      <c r="AE262" s="11"/>
      <c r="AT262" s="238" t="s">
        <v>199</v>
      </c>
      <c r="AU262" s="238" t="s">
        <v>85</v>
      </c>
      <c r="AV262" s="11" t="s">
        <v>85</v>
      </c>
      <c r="AW262" s="11" t="s">
        <v>32</v>
      </c>
      <c r="AX262" s="11" t="s">
        <v>83</v>
      </c>
      <c r="AY262" s="238" t="s">
        <v>195</v>
      </c>
    </row>
    <row r="263" s="2" customFormat="1" ht="24.15" customHeight="1">
      <c r="A263" s="39"/>
      <c r="B263" s="40"/>
      <c r="C263" s="200" t="s">
        <v>284</v>
      </c>
      <c r="D263" s="200" t="s">
        <v>191</v>
      </c>
      <c r="E263" s="201" t="s">
        <v>1483</v>
      </c>
      <c r="F263" s="202" t="s">
        <v>1484</v>
      </c>
      <c r="G263" s="203" t="s">
        <v>1411</v>
      </c>
      <c r="H263" s="204">
        <v>195.72</v>
      </c>
      <c r="I263" s="205"/>
      <c r="J263" s="206">
        <f>ROUND(I263*H263,2)</f>
        <v>0</v>
      </c>
      <c r="K263" s="202" t="s">
        <v>1412</v>
      </c>
      <c r="L263" s="45"/>
      <c r="M263" s="207" t="s">
        <v>1</v>
      </c>
      <c r="N263" s="208" t="s">
        <v>41</v>
      </c>
      <c r="O263" s="92"/>
      <c r="P263" s="209">
        <f>O263*H263</f>
        <v>0</v>
      </c>
      <c r="Q263" s="209">
        <v>0</v>
      </c>
      <c r="R263" s="209">
        <f>Q263*H263</f>
        <v>0</v>
      </c>
      <c r="S263" s="209">
        <v>0</v>
      </c>
      <c r="T263" s="210">
        <f>S263*H263</f>
        <v>0</v>
      </c>
      <c r="U263" s="39"/>
      <c r="V263" s="39"/>
      <c r="W263" s="39"/>
      <c r="X263" s="39"/>
      <c r="Y263" s="39"/>
      <c r="Z263" s="39"/>
      <c r="AA263" s="39"/>
      <c r="AB263" s="39"/>
      <c r="AC263" s="39"/>
      <c r="AD263" s="39"/>
      <c r="AE263" s="39"/>
      <c r="AR263" s="211" t="s">
        <v>234</v>
      </c>
      <c r="AT263" s="211" t="s">
        <v>191</v>
      </c>
      <c r="AU263" s="211" t="s">
        <v>85</v>
      </c>
      <c r="AY263" s="18" t="s">
        <v>195</v>
      </c>
      <c r="BE263" s="212">
        <f>IF(N263="základní",J263,0)</f>
        <v>0</v>
      </c>
      <c r="BF263" s="212">
        <f>IF(N263="snížená",J263,0)</f>
        <v>0</v>
      </c>
      <c r="BG263" s="212">
        <f>IF(N263="zákl. přenesená",J263,0)</f>
        <v>0</v>
      </c>
      <c r="BH263" s="212">
        <f>IF(N263="sníž. přenesená",J263,0)</f>
        <v>0</v>
      </c>
      <c r="BI263" s="212">
        <f>IF(N263="nulová",J263,0)</f>
        <v>0</v>
      </c>
      <c r="BJ263" s="18" t="s">
        <v>83</v>
      </c>
      <c r="BK263" s="212">
        <f>ROUND(I263*H263,2)</f>
        <v>0</v>
      </c>
      <c r="BL263" s="18" t="s">
        <v>234</v>
      </c>
      <c r="BM263" s="211" t="s">
        <v>5556</v>
      </c>
    </row>
    <row r="264" s="10" customFormat="1">
      <c r="A264" s="10"/>
      <c r="B264" s="218"/>
      <c r="C264" s="219"/>
      <c r="D264" s="213" t="s">
        <v>199</v>
      </c>
      <c r="E264" s="220" t="s">
        <v>1</v>
      </c>
      <c r="F264" s="221" t="s">
        <v>3258</v>
      </c>
      <c r="G264" s="219"/>
      <c r="H264" s="220" t="s">
        <v>1</v>
      </c>
      <c r="I264" s="222"/>
      <c r="J264" s="219"/>
      <c r="K264" s="219"/>
      <c r="L264" s="223"/>
      <c r="M264" s="224"/>
      <c r="N264" s="225"/>
      <c r="O264" s="225"/>
      <c r="P264" s="225"/>
      <c r="Q264" s="225"/>
      <c r="R264" s="225"/>
      <c r="S264" s="225"/>
      <c r="T264" s="226"/>
      <c r="U264" s="10"/>
      <c r="V264" s="10"/>
      <c r="W264" s="10"/>
      <c r="X264" s="10"/>
      <c r="Y264" s="10"/>
      <c r="Z264" s="10"/>
      <c r="AA264" s="10"/>
      <c r="AB264" s="10"/>
      <c r="AC264" s="10"/>
      <c r="AD264" s="10"/>
      <c r="AE264" s="10"/>
      <c r="AT264" s="227" t="s">
        <v>199</v>
      </c>
      <c r="AU264" s="227" t="s">
        <v>85</v>
      </c>
      <c r="AV264" s="10" t="s">
        <v>83</v>
      </c>
      <c r="AW264" s="10" t="s">
        <v>32</v>
      </c>
      <c r="AX264" s="10" t="s">
        <v>76</v>
      </c>
      <c r="AY264" s="227" t="s">
        <v>195</v>
      </c>
    </row>
    <row r="265" s="11" customFormat="1">
      <c r="A265" s="11"/>
      <c r="B265" s="228"/>
      <c r="C265" s="229"/>
      <c r="D265" s="213" t="s">
        <v>199</v>
      </c>
      <c r="E265" s="230" t="s">
        <v>1</v>
      </c>
      <c r="F265" s="231" t="s">
        <v>5557</v>
      </c>
      <c r="G265" s="229"/>
      <c r="H265" s="232">
        <v>4.29</v>
      </c>
      <c r="I265" s="233"/>
      <c r="J265" s="229"/>
      <c r="K265" s="229"/>
      <c r="L265" s="234"/>
      <c r="M265" s="235"/>
      <c r="N265" s="236"/>
      <c r="O265" s="236"/>
      <c r="P265" s="236"/>
      <c r="Q265" s="236"/>
      <c r="R265" s="236"/>
      <c r="S265" s="236"/>
      <c r="T265" s="237"/>
      <c r="U265" s="11"/>
      <c r="V265" s="11"/>
      <c r="W265" s="11"/>
      <c r="X265" s="11"/>
      <c r="Y265" s="11"/>
      <c r="Z265" s="11"/>
      <c r="AA265" s="11"/>
      <c r="AB265" s="11"/>
      <c r="AC265" s="11"/>
      <c r="AD265" s="11"/>
      <c r="AE265" s="11"/>
      <c r="AT265" s="238" t="s">
        <v>199</v>
      </c>
      <c r="AU265" s="238" t="s">
        <v>85</v>
      </c>
      <c r="AV265" s="11" t="s">
        <v>85</v>
      </c>
      <c r="AW265" s="11" t="s">
        <v>32</v>
      </c>
      <c r="AX265" s="11" t="s">
        <v>76</v>
      </c>
      <c r="AY265" s="238" t="s">
        <v>195</v>
      </c>
    </row>
    <row r="266" s="11" customFormat="1">
      <c r="A266" s="11"/>
      <c r="B266" s="228"/>
      <c r="C266" s="229"/>
      <c r="D266" s="213" t="s">
        <v>199</v>
      </c>
      <c r="E266" s="230" t="s">
        <v>1</v>
      </c>
      <c r="F266" s="231" t="s">
        <v>5558</v>
      </c>
      <c r="G266" s="229"/>
      <c r="H266" s="232">
        <v>112.752</v>
      </c>
      <c r="I266" s="233"/>
      <c r="J266" s="229"/>
      <c r="K266" s="229"/>
      <c r="L266" s="234"/>
      <c r="M266" s="235"/>
      <c r="N266" s="236"/>
      <c r="O266" s="236"/>
      <c r="P266" s="236"/>
      <c r="Q266" s="236"/>
      <c r="R266" s="236"/>
      <c r="S266" s="236"/>
      <c r="T266" s="237"/>
      <c r="U266" s="11"/>
      <c r="V266" s="11"/>
      <c r="W266" s="11"/>
      <c r="X266" s="11"/>
      <c r="Y266" s="11"/>
      <c r="Z266" s="11"/>
      <c r="AA266" s="11"/>
      <c r="AB266" s="11"/>
      <c r="AC266" s="11"/>
      <c r="AD266" s="11"/>
      <c r="AE266" s="11"/>
      <c r="AT266" s="238" t="s">
        <v>199</v>
      </c>
      <c r="AU266" s="238" t="s">
        <v>85</v>
      </c>
      <c r="AV266" s="11" t="s">
        <v>85</v>
      </c>
      <c r="AW266" s="11" t="s">
        <v>32</v>
      </c>
      <c r="AX266" s="11" t="s">
        <v>76</v>
      </c>
      <c r="AY266" s="238" t="s">
        <v>195</v>
      </c>
    </row>
    <row r="267" s="11" customFormat="1">
      <c r="A267" s="11"/>
      <c r="B267" s="228"/>
      <c r="C267" s="229"/>
      <c r="D267" s="213" t="s">
        <v>199</v>
      </c>
      <c r="E267" s="230" t="s">
        <v>1</v>
      </c>
      <c r="F267" s="231" t="s">
        <v>5559</v>
      </c>
      <c r="G267" s="229"/>
      <c r="H267" s="232">
        <v>0.45000000000000001</v>
      </c>
      <c r="I267" s="233"/>
      <c r="J267" s="229"/>
      <c r="K267" s="229"/>
      <c r="L267" s="234"/>
      <c r="M267" s="235"/>
      <c r="N267" s="236"/>
      <c r="O267" s="236"/>
      <c r="P267" s="236"/>
      <c r="Q267" s="236"/>
      <c r="R267" s="236"/>
      <c r="S267" s="236"/>
      <c r="T267" s="237"/>
      <c r="U267" s="11"/>
      <c r="V267" s="11"/>
      <c r="W267" s="11"/>
      <c r="X267" s="11"/>
      <c r="Y267" s="11"/>
      <c r="Z267" s="11"/>
      <c r="AA267" s="11"/>
      <c r="AB267" s="11"/>
      <c r="AC267" s="11"/>
      <c r="AD267" s="11"/>
      <c r="AE267" s="11"/>
      <c r="AT267" s="238" t="s">
        <v>199</v>
      </c>
      <c r="AU267" s="238" t="s">
        <v>85</v>
      </c>
      <c r="AV267" s="11" t="s">
        <v>85</v>
      </c>
      <c r="AW267" s="11" t="s">
        <v>32</v>
      </c>
      <c r="AX267" s="11" t="s">
        <v>76</v>
      </c>
      <c r="AY267" s="238" t="s">
        <v>195</v>
      </c>
    </row>
    <row r="268" s="16" customFormat="1">
      <c r="A268" s="16"/>
      <c r="B268" s="298"/>
      <c r="C268" s="299"/>
      <c r="D268" s="213" t="s">
        <v>199</v>
      </c>
      <c r="E268" s="300" t="s">
        <v>1</v>
      </c>
      <c r="F268" s="301" t="s">
        <v>1498</v>
      </c>
      <c r="G268" s="299"/>
      <c r="H268" s="302">
        <v>117.492</v>
      </c>
      <c r="I268" s="303"/>
      <c r="J268" s="299"/>
      <c r="K268" s="299"/>
      <c r="L268" s="304"/>
      <c r="M268" s="305"/>
      <c r="N268" s="306"/>
      <c r="O268" s="306"/>
      <c r="P268" s="306"/>
      <c r="Q268" s="306"/>
      <c r="R268" s="306"/>
      <c r="S268" s="306"/>
      <c r="T268" s="307"/>
      <c r="U268" s="16"/>
      <c r="V268" s="16"/>
      <c r="W268" s="16"/>
      <c r="X268" s="16"/>
      <c r="Y268" s="16"/>
      <c r="Z268" s="16"/>
      <c r="AA268" s="16"/>
      <c r="AB268" s="16"/>
      <c r="AC268" s="16"/>
      <c r="AD268" s="16"/>
      <c r="AE268" s="16"/>
      <c r="AT268" s="308" t="s">
        <v>199</v>
      </c>
      <c r="AU268" s="308" t="s">
        <v>85</v>
      </c>
      <c r="AV268" s="16" t="s">
        <v>229</v>
      </c>
      <c r="AW268" s="16" t="s">
        <v>32</v>
      </c>
      <c r="AX268" s="16" t="s">
        <v>76</v>
      </c>
      <c r="AY268" s="308" t="s">
        <v>195</v>
      </c>
    </row>
    <row r="269" s="11" customFormat="1">
      <c r="A269" s="11"/>
      <c r="B269" s="228"/>
      <c r="C269" s="229"/>
      <c r="D269" s="213" t="s">
        <v>199</v>
      </c>
      <c r="E269" s="230" t="s">
        <v>1</v>
      </c>
      <c r="F269" s="231" t="s">
        <v>5560</v>
      </c>
      <c r="G269" s="229"/>
      <c r="H269" s="232">
        <v>195.72</v>
      </c>
      <c r="I269" s="233"/>
      <c r="J269" s="229"/>
      <c r="K269" s="229"/>
      <c r="L269" s="234"/>
      <c r="M269" s="235"/>
      <c r="N269" s="236"/>
      <c r="O269" s="236"/>
      <c r="P269" s="236"/>
      <c r="Q269" s="236"/>
      <c r="R269" s="236"/>
      <c r="S269" s="236"/>
      <c r="T269" s="237"/>
      <c r="U269" s="11"/>
      <c r="V269" s="11"/>
      <c r="W269" s="11"/>
      <c r="X269" s="11"/>
      <c r="Y269" s="11"/>
      <c r="Z269" s="11"/>
      <c r="AA269" s="11"/>
      <c r="AB269" s="11"/>
      <c r="AC269" s="11"/>
      <c r="AD269" s="11"/>
      <c r="AE269" s="11"/>
      <c r="AT269" s="238" t="s">
        <v>199</v>
      </c>
      <c r="AU269" s="238" t="s">
        <v>85</v>
      </c>
      <c r="AV269" s="11" t="s">
        <v>85</v>
      </c>
      <c r="AW269" s="11" t="s">
        <v>32</v>
      </c>
      <c r="AX269" s="11" t="s">
        <v>83</v>
      </c>
      <c r="AY269" s="238" t="s">
        <v>195</v>
      </c>
    </row>
    <row r="270" s="2" customFormat="1" ht="33" customHeight="1">
      <c r="A270" s="39"/>
      <c r="B270" s="40"/>
      <c r="C270" s="200" t="s">
        <v>288</v>
      </c>
      <c r="D270" s="200" t="s">
        <v>191</v>
      </c>
      <c r="E270" s="201" t="s">
        <v>1492</v>
      </c>
      <c r="F270" s="202" t="s">
        <v>1493</v>
      </c>
      <c r="G270" s="203" t="s">
        <v>1237</v>
      </c>
      <c r="H270" s="204">
        <v>133.655</v>
      </c>
      <c r="I270" s="205"/>
      <c r="J270" s="206">
        <f>ROUND(I270*H270,2)</f>
        <v>0</v>
      </c>
      <c r="K270" s="202" t="s">
        <v>1412</v>
      </c>
      <c r="L270" s="45"/>
      <c r="M270" s="207" t="s">
        <v>1</v>
      </c>
      <c r="N270" s="208" t="s">
        <v>41</v>
      </c>
      <c r="O270" s="92"/>
      <c r="P270" s="209">
        <f>O270*H270</f>
        <v>0</v>
      </c>
      <c r="Q270" s="209">
        <v>0</v>
      </c>
      <c r="R270" s="209">
        <f>Q270*H270</f>
        <v>0</v>
      </c>
      <c r="S270" s="209">
        <v>0</v>
      </c>
      <c r="T270" s="210">
        <f>S270*H270</f>
        <v>0</v>
      </c>
      <c r="U270" s="39"/>
      <c r="V270" s="39"/>
      <c r="W270" s="39"/>
      <c r="X270" s="39"/>
      <c r="Y270" s="39"/>
      <c r="Z270" s="39"/>
      <c r="AA270" s="39"/>
      <c r="AB270" s="39"/>
      <c r="AC270" s="39"/>
      <c r="AD270" s="39"/>
      <c r="AE270" s="39"/>
      <c r="AR270" s="211" t="s">
        <v>234</v>
      </c>
      <c r="AT270" s="211" t="s">
        <v>191</v>
      </c>
      <c r="AU270" s="211" t="s">
        <v>85</v>
      </c>
      <c r="AY270" s="18" t="s">
        <v>195</v>
      </c>
      <c r="BE270" s="212">
        <f>IF(N270="základní",J270,0)</f>
        <v>0</v>
      </c>
      <c r="BF270" s="212">
        <f>IF(N270="snížená",J270,0)</f>
        <v>0</v>
      </c>
      <c r="BG270" s="212">
        <f>IF(N270="zákl. přenesená",J270,0)</f>
        <v>0</v>
      </c>
      <c r="BH270" s="212">
        <f>IF(N270="sníž. přenesená",J270,0)</f>
        <v>0</v>
      </c>
      <c r="BI270" s="212">
        <f>IF(N270="nulová",J270,0)</f>
        <v>0</v>
      </c>
      <c r="BJ270" s="18" t="s">
        <v>83</v>
      </c>
      <c r="BK270" s="212">
        <f>ROUND(I270*H270,2)</f>
        <v>0</v>
      </c>
      <c r="BL270" s="18" t="s">
        <v>234</v>
      </c>
      <c r="BM270" s="211" t="s">
        <v>5561</v>
      </c>
    </row>
    <row r="271" s="11" customFormat="1">
      <c r="A271" s="11"/>
      <c r="B271" s="228"/>
      <c r="C271" s="229"/>
      <c r="D271" s="213" t="s">
        <v>199</v>
      </c>
      <c r="E271" s="230" t="s">
        <v>1</v>
      </c>
      <c r="F271" s="231" t="s">
        <v>5562</v>
      </c>
      <c r="G271" s="229"/>
      <c r="H271" s="232">
        <v>105.59999999999999</v>
      </c>
      <c r="I271" s="233"/>
      <c r="J271" s="229"/>
      <c r="K271" s="229"/>
      <c r="L271" s="234"/>
      <c r="M271" s="235"/>
      <c r="N271" s="236"/>
      <c r="O271" s="236"/>
      <c r="P271" s="236"/>
      <c r="Q271" s="236"/>
      <c r="R271" s="236"/>
      <c r="S271" s="236"/>
      <c r="T271" s="237"/>
      <c r="U271" s="11"/>
      <c r="V271" s="11"/>
      <c r="W271" s="11"/>
      <c r="X271" s="11"/>
      <c r="Y271" s="11"/>
      <c r="Z271" s="11"/>
      <c r="AA271" s="11"/>
      <c r="AB271" s="11"/>
      <c r="AC271" s="11"/>
      <c r="AD271" s="11"/>
      <c r="AE271" s="11"/>
      <c r="AT271" s="238" t="s">
        <v>199</v>
      </c>
      <c r="AU271" s="238" t="s">
        <v>85</v>
      </c>
      <c r="AV271" s="11" t="s">
        <v>85</v>
      </c>
      <c r="AW271" s="11" t="s">
        <v>32</v>
      </c>
      <c r="AX271" s="11" t="s">
        <v>76</v>
      </c>
      <c r="AY271" s="238" t="s">
        <v>195</v>
      </c>
    </row>
    <row r="272" s="11" customFormat="1">
      <c r="A272" s="11"/>
      <c r="B272" s="228"/>
      <c r="C272" s="229"/>
      <c r="D272" s="213" t="s">
        <v>199</v>
      </c>
      <c r="E272" s="230" t="s">
        <v>1</v>
      </c>
      <c r="F272" s="231" t="s">
        <v>5563</v>
      </c>
      <c r="G272" s="229"/>
      <c r="H272" s="232">
        <v>277.44</v>
      </c>
      <c r="I272" s="233"/>
      <c r="J272" s="229"/>
      <c r="K272" s="229"/>
      <c r="L272" s="234"/>
      <c r="M272" s="235"/>
      <c r="N272" s="236"/>
      <c r="O272" s="236"/>
      <c r="P272" s="236"/>
      <c r="Q272" s="236"/>
      <c r="R272" s="236"/>
      <c r="S272" s="236"/>
      <c r="T272" s="237"/>
      <c r="U272" s="11"/>
      <c r="V272" s="11"/>
      <c r="W272" s="11"/>
      <c r="X272" s="11"/>
      <c r="Y272" s="11"/>
      <c r="Z272" s="11"/>
      <c r="AA272" s="11"/>
      <c r="AB272" s="11"/>
      <c r="AC272" s="11"/>
      <c r="AD272" s="11"/>
      <c r="AE272" s="11"/>
      <c r="AT272" s="238" t="s">
        <v>199</v>
      </c>
      <c r="AU272" s="238" t="s">
        <v>85</v>
      </c>
      <c r="AV272" s="11" t="s">
        <v>85</v>
      </c>
      <c r="AW272" s="11" t="s">
        <v>32</v>
      </c>
      <c r="AX272" s="11" t="s">
        <v>76</v>
      </c>
      <c r="AY272" s="238" t="s">
        <v>195</v>
      </c>
    </row>
    <row r="273" s="11" customFormat="1">
      <c r="A273" s="11"/>
      <c r="B273" s="228"/>
      <c r="C273" s="229"/>
      <c r="D273" s="213" t="s">
        <v>199</v>
      </c>
      <c r="E273" s="230" t="s">
        <v>1</v>
      </c>
      <c r="F273" s="231" t="s">
        <v>5564</v>
      </c>
      <c r="G273" s="229"/>
      <c r="H273" s="232">
        <v>7.2000000000000002</v>
      </c>
      <c r="I273" s="233"/>
      <c r="J273" s="229"/>
      <c r="K273" s="229"/>
      <c r="L273" s="234"/>
      <c r="M273" s="235"/>
      <c r="N273" s="236"/>
      <c r="O273" s="236"/>
      <c r="P273" s="236"/>
      <c r="Q273" s="236"/>
      <c r="R273" s="236"/>
      <c r="S273" s="236"/>
      <c r="T273" s="237"/>
      <c r="U273" s="11"/>
      <c r="V273" s="11"/>
      <c r="W273" s="11"/>
      <c r="X273" s="11"/>
      <c r="Y273" s="11"/>
      <c r="Z273" s="11"/>
      <c r="AA273" s="11"/>
      <c r="AB273" s="11"/>
      <c r="AC273" s="11"/>
      <c r="AD273" s="11"/>
      <c r="AE273" s="11"/>
      <c r="AT273" s="238" t="s">
        <v>199</v>
      </c>
      <c r="AU273" s="238" t="s">
        <v>85</v>
      </c>
      <c r="AV273" s="11" t="s">
        <v>85</v>
      </c>
      <c r="AW273" s="11" t="s">
        <v>32</v>
      </c>
      <c r="AX273" s="11" t="s">
        <v>76</v>
      </c>
      <c r="AY273" s="238" t="s">
        <v>195</v>
      </c>
    </row>
    <row r="274" s="11" customFormat="1">
      <c r="A274" s="11"/>
      <c r="B274" s="228"/>
      <c r="C274" s="229"/>
      <c r="D274" s="213" t="s">
        <v>199</v>
      </c>
      <c r="E274" s="230" t="s">
        <v>1</v>
      </c>
      <c r="F274" s="231" t="s">
        <v>5565</v>
      </c>
      <c r="G274" s="229"/>
      <c r="H274" s="232">
        <v>0.90000000000000002</v>
      </c>
      <c r="I274" s="233"/>
      <c r="J274" s="229"/>
      <c r="K274" s="229"/>
      <c r="L274" s="234"/>
      <c r="M274" s="235"/>
      <c r="N274" s="236"/>
      <c r="O274" s="236"/>
      <c r="P274" s="236"/>
      <c r="Q274" s="236"/>
      <c r="R274" s="236"/>
      <c r="S274" s="236"/>
      <c r="T274" s="237"/>
      <c r="U274" s="11"/>
      <c r="V274" s="11"/>
      <c r="W274" s="11"/>
      <c r="X274" s="11"/>
      <c r="Y274" s="11"/>
      <c r="Z274" s="11"/>
      <c r="AA274" s="11"/>
      <c r="AB274" s="11"/>
      <c r="AC274" s="11"/>
      <c r="AD274" s="11"/>
      <c r="AE274" s="11"/>
      <c r="AT274" s="238" t="s">
        <v>199</v>
      </c>
      <c r="AU274" s="238" t="s">
        <v>85</v>
      </c>
      <c r="AV274" s="11" t="s">
        <v>85</v>
      </c>
      <c r="AW274" s="11" t="s">
        <v>32</v>
      </c>
      <c r="AX274" s="11" t="s">
        <v>76</v>
      </c>
      <c r="AY274" s="238" t="s">
        <v>195</v>
      </c>
    </row>
    <row r="275" s="10" customFormat="1">
      <c r="A275" s="10"/>
      <c r="B275" s="218"/>
      <c r="C275" s="219"/>
      <c r="D275" s="213" t="s">
        <v>199</v>
      </c>
      <c r="E275" s="220" t="s">
        <v>1</v>
      </c>
      <c r="F275" s="221" t="s">
        <v>2231</v>
      </c>
      <c r="G275" s="219"/>
      <c r="H275" s="220" t="s">
        <v>1</v>
      </c>
      <c r="I275" s="222"/>
      <c r="J275" s="219"/>
      <c r="K275" s="219"/>
      <c r="L275" s="223"/>
      <c r="M275" s="224"/>
      <c r="N275" s="225"/>
      <c r="O275" s="225"/>
      <c r="P275" s="225"/>
      <c r="Q275" s="225"/>
      <c r="R275" s="225"/>
      <c r="S275" s="225"/>
      <c r="T275" s="226"/>
      <c r="U275" s="10"/>
      <c r="V275" s="10"/>
      <c r="W275" s="10"/>
      <c r="X275" s="10"/>
      <c r="Y275" s="10"/>
      <c r="Z275" s="10"/>
      <c r="AA275" s="10"/>
      <c r="AB275" s="10"/>
      <c r="AC275" s="10"/>
      <c r="AD275" s="10"/>
      <c r="AE275" s="10"/>
      <c r="AT275" s="227" t="s">
        <v>199</v>
      </c>
      <c r="AU275" s="227" t="s">
        <v>85</v>
      </c>
      <c r="AV275" s="10" t="s">
        <v>83</v>
      </c>
      <c r="AW275" s="10" t="s">
        <v>32</v>
      </c>
      <c r="AX275" s="10" t="s">
        <v>76</v>
      </c>
      <c r="AY275" s="227" t="s">
        <v>195</v>
      </c>
    </row>
    <row r="276" s="10" customFormat="1">
      <c r="A276" s="10"/>
      <c r="B276" s="218"/>
      <c r="C276" s="219"/>
      <c r="D276" s="213" t="s">
        <v>199</v>
      </c>
      <c r="E276" s="220" t="s">
        <v>1</v>
      </c>
      <c r="F276" s="221" t="s">
        <v>5566</v>
      </c>
      <c r="G276" s="219"/>
      <c r="H276" s="220" t="s">
        <v>1</v>
      </c>
      <c r="I276" s="222"/>
      <c r="J276" s="219"/>
      <c r="K276" s="219"/>
      <c r="L276" s="223"/>
      <c r="M276" s="224"/>
      <c r="N276" s="225"/>
      <c r="O276" s="225"/>
      <c r="P276" s="225"/>
      <c r="Q276" s="225"/>
      <c r="R276" s="225"/>
      <c r="S276" s="225"/>
      <c r="T276" s="226"/>
      <c r="U276" s="10"/>
      <c r="V276" s="10"/>
      <c r="W276" s="10"/>
      <c r="X276" s="10"/>
      <c r="Y276" s="10"/>
      <c r="Z276" s="10"/>
      <c r="AA276" s="10"/>
      <c r="AB276" s="10"/>
      <c r="AC276" s="10"/>
      <c r="AD276" s="10"/>
      <c r="AE276" s="10"/>
      <c r="AT276" s="227" t="s">
        <v>199</v>
      </c>
      <c r="AU276" s="227" t="s">
        <v>85</v>
      </c>
      <c r="AV276" s="10" t="s">
        <v>83</v>
      </c>
      <c r="AW276" s="10" t="s">
        <v>32</v>
      </c>
      <c r="AX276" s="10" t="s">
        <v>76</v>
      </c>
      <c r="AY276" s="227" t="s">
        <v>195</v>
      </c>
    </row>
    <row r="277" s="11" customFormat="1">
      <c r="A277" s="11"/>
      <c r="B277" s="228"/>
      <c r="C277" s="229"/>
      <c r="D277" s="213" t="s">
        <v>199</v>
      </c>
      <c r="E277" s="230" t="s">
        <v>1</v>
      </c>
      <c r="F277" s="231" t="s">
        <v>5567</v>
      </c>
      <c r="G277" s="229"/>
      <c r="H277" s="232">
        <v>-3.2999999999999998</v>
      </c>
      <c r="I277" s="233"/>
      <c r="J277" s="229"/>
      <c r="K277" s="229"/>
      <c r="L277" s="234"/>
      <c r="M277" s="235"/>
      <c r="N277" s="236"/>
      <c r="O277" s="236"/>
      <c r="P277" s="236"/>
      <c r="Q277" s="236"/>
      <c r="R277" s="236"/>
      <c r="S277" s="236"/>
      <c r="T277" s="237"/>
      <c r="U277" s="11"/>
      <c r="V277" s="11"/>
      <c r="W277" s="11"/>
      <c r="X277" s="11"/>
      <c r="Y277" s="11"/>
      <c r="Z277" s="11"/>
      <c r="AA277" s="11"/>
      <c r="AB277" s="11"/>
      <c r="AC277" s="11"/>
      <c r="AD277" s="11"/>
      <c r="AE277" s="11"/>
      <c r="AT277" s="238" t="s">
        <v>199</v>
      </c>
      <c r="AU277" s="238" t="s">
        <v>85</v>
      </c>
      <c r="AV277" s="11" t="s">
        <v>85</v>
      </c>
      <c r="AW277" s="11" t="s">
        <v>32</v>
      </c>
      <c r="AX277" s="11" t="s">
        <v>76</v>
      </c>
      <c r="AY277" s="238" t="s">
        <v>195</v>
      </c>
    </row>
    <row r="278" s="11" customFormat="1">
      <c r="A278" s="11"/>
      <c r="B278" s="228"/>
      <c r="C278" s="229"/>
      <c r="D278" s="213" t="s">
        <v>199</v>
      </c>
      <c r="E278" s="230" t="s">
        <v>1</v>
      </c>
      <c r="F278" s="231" t="s">
        <v>5568</v>
      </c>
      <c r="G278" s="229"/>
      <c r="H278" s="232">
        <v>-0.59999999999999998</v>
      </c>
      <c r="I278" s="233"/>
      <c r="J278" s="229"/>
      <c r="K278" s="229"/>
      <c r="L278" s="234"/>
      <c r="M278" s="235"/>
      <c r="N278" s="236"/>
      <c r="O278" s="236"/>
      <c r="P278" s="236"/>
      <c r="Q278" s="236"/>
      <c r="R278" s="236"/>
      <c r="S278" s="236"/>
      <c r="T278" s="237"/>
      <c r="U278" s="11"/>
      <c r="V278" s="11"/>
      <c r="W278" s="11"/>
      <c r="X278" s="11"/>
      <c r="Y278" s="11"/>
      <c r="Z278" s="11"/>
      <c r="AA278" s="11"/>
      <c r="AB278" s="11"/>
      <c r="AC278" s="11"/>
      <c r="AD278" s="11"/>
      <c r="AE278" s="11"/>
      <c r="AT278" s="238" t="s">
        <v>199</v>
      </c>
      <c r="AU278" s="238" t="s">
        <v>85</v>
      </c>
      <c r="AV278" s="11" t="s">
        <v>85</v>
      </c>
      <c r="AW278" s="11" t="s">
        <v>32</v>
      </c>
      <c r="AX278" s="11" t="s">
        <v>76</v>
      </c>
      <c r="AY278" s="238" t="s">
        <v>195</v>
      </c>
    </row>
    <row r="279" s="10" customFormat="1">
      <c r="A279" s="10"/>
      <c r="B279" s="218"/>
      <c r="C279" s="219"/>
      <c r="D279" s="213" t="s">
        <v>199</v>
      </c>
      <c r="E279" s="220" t="s">
        <v>1</v>
      </c>
      <c r="F279" s="221" t="s">
        <v>5244</v>
      </c>
      <c r="G279" s="219"/>
      <c r="H279" s="220" t="s">
        <v>1</v>
      </c>
      <c r="I279" s="222"/>
      <c r="J279" s="219"/>
      <c r="K279" s="219"/>
      <c r="L279" s="223"/>
      <c r="M279" s="224"/>
      <c r="N279" s="225"/>
      <c r="O279" s="225"/>
      <c r="P279" s="225"/>
      <c r="Q279" s="225"/>
      <c r="R279" s="225"/>
      <c r="S279" s="225"/>
      <c r="T279" s="226"/>
      <c r="U279" s="10"/>
      <c r="V279" s="10"/>
      <c r="W279" s="10"/>
      <c r="X279" s="10"/>
      <c r="Y279" s="10"/>
      <c r="Z279" s="10"/>
      <c r="AA279" s="10"/>
      <c r="AB279" s="10"/>
      <c r="AC279" s="10"/>
      <c r="AD279" s="10"/>
      <c r="AE279" s="10"/>
      <c r="AT279" s="227" t="s">
        <v>199</v>
      </c>
      <c r="AU279" s="227" t="s">
        <v>85</v>
      </c>
      <c r="AV279" s="10" t="s">
        <v>83</v>
      </c>
      <c r="AW279" s="10" t="s">
        <v>32</v>
      </c>
      <c r="AX279" s="10" t="s">
        <v>76</v>
      </c>
      <c r="AY279" s="227" t="s">
        <v>195</v>
      </c>
    </row>
    <row r="280" s="11" customFormat="1">
      <c r="A280" s="11"/>
      <c r="B280" s="228"/>
      <c r="C280" s="229"/>
      <c r="D280" s="213" t="s">
        <v>199</v>
      </c>
      <c r="E280" s="230" t="s">
        <v>1</v>
      </c>
      <c r="F280" s="231" t="s">
        <v>5569</v>
      </c>
      <c r="G280" s="229"/>
      <c r="H280" s="232">
        <v>-1.4299999999999999</v>
      </c>
      <c r="I280" s="233"/>
      <c r="J280" s="229"/>
      <c r="K280" s="229"/>
      <c r="L280" s="234"/>
      <c r="M280" s="235"/>
      <c r="N280" s="236"/>
      <c r="O280" s="236"/>
      <c r="P280" s="236"/>
      <c r="Q280" s="236"/>
      <c r="R280" s="236"/>
      <c r="S280" s="236"/>
      <c r="T280" s="237"/>
      <c r="U280" s="11"/>
      <c r="V280" s="11"/>
      <c r="W280" s="11"/>
      <c r="X280" s="11"/>
      <c r="Y280" s="11"/>
      <c r="Z280" s="11"/>
      <c r="AA280" s="11"/>
      <c r="AB280" s="11"/>
      <c r="AC280" s="11"/>
      <c r="AD280" s="11"/>
      <c r="AE280" s="11"/>
      <c r="AT280" s="238" t="s">
        <v>199</v>
      </c>
      <c r="AU280" s="238" t="s">
        <v>85</v>
      </c>
      <c r="AV280" s="11" t="s">
        <v>85</v>
      </c>
      <c r="AW280" s="11" t="s">
        <v>32</v>
      </c>
      <c r="AX280" s="11" t="s">
        <v>76</v>
      </c>
      <c r="AY280" s="238" t="s">
        <v>195</v>
      </c>
    </row>
    <row r="281" s="11" customFormat="1">
      <c r="A281" s="11"/>
      <c r="B281" s="228"/>
      <c r="C281" s="229"/>
      <c r="D281" s="213" t="s">
        <v>199</v>
      </c>
      <c r="E281" s="230" t="s">
        <v>1</v>
      </c>
      <c r="F281" s="231" t="s">
        <v>5570</v>
      </c>
      <c r="G281" s="229"/>
      <c r="H281" s="232">
        <v>-37.584000000000003</v>
      </c>
      <c r="I281" s="233"/>
      <c r="J281" s="229"/>
      <c r="K281" s="229"/>
      <c r="L281" s="234"/>
      <c r="M281" s="235"/>
      <c r="N281" s="236"/>
      <c r="O281" s="236"/>
      <c r="P281" s="236"/>
      <c r="Q281" s="236"/>
      <c r="R281" s="236"/>
      <c r="S281" s="236"/>
      <c r="T281" s="237"/>
      <c r="U281" s="11"/>
      <c r="V281" s="11"/>
      <c r="W281" s="11"/>
      <c r="X281" s="11"/>
      <c r="Y281" s="11"/>
      <c r="Z281" s="11"/>
      <c r="AA281" s="11"/>
      <c r="AB281" s="11"/>
      <c r="AC281" s="11"/>
      <c r="AD281" s="11"/>
      <c r="AE281" s="11"/>
      <c r="AT281" s="238" t="s">
        <v>199</v>
      </c>
      <c r="AU281" s="238" t="s">
        <v>85</v>
      </c>
      <c r="AV281" s="11" t="s">
        <v>85</v>
      </c>
      <c r="AW281" s="11" t="s">
        <v>32</v>
      </c>
      <c r="AX281" s="11" t="s">
        <v>76</v>
      </c>
      <c r="AY281" s="238" t="s">
        <v>195</v>
      </c>
    </row>
    <row r="282" s="10" customFormat="1">
      <c r="A282" s="10"/>
      <c r="B282" s="218"/>
      <c r="C282" s="219"/>
      <c r="D282" s="213" t="s">
        <v>199</v>
      </c>
      <c r="E282" s="220" t="s">
        <v>1</v>
      </c>
      <c r="F282" s="221" t="s">
        <v>5521</v>
      </c>
      <c r="G282" s="219"/>
      <c r="H282" s="220" t="s">
        <v>1</v>
      </c>
      <c r="I282" s="222"/>
      <c r="J282" s="219"/>
      <c r="K282" s="219"/>
      <c r="L282" s="223"/>
      <c r="M282" s="224"/>
      <c r="N282" s="225"/>
      <c r="O282" s="225"/>
      <c r="P282" s="225"/>
      <c r="Q282" s="225"/>
      <c r="R282" s="225"/>
      <c r="S282" s="225"/>
      <c r="T282" s="226"/>
      <c r="U282" s="10"/>
      <c r="V282" s="10"/>
      <c r="W282" s="10"/>
      <c r="X282" s="10"/>
      <c r="Y282" s="10"/>
      <c r="Z282" s="10"/>
      <c r="AA282" s="10"/>
      <c r="AB282" s="10"/>
      <c r="AC282" s="10"/>
      <c r="AD282" s="10"/>
      <c r="AE282" s="10"/>
      <c r="AT282" s="227" t="s">
        <v>199</v>
      </c>
      <c r="AU282" s="227" t="s">
        <v>85</v>
      </c>
      <c r="AV282" s="10" t="s">
        <v>83</v>
      </c>
      <c r="AW282" s="10" t="s">
        <v>32</v>
      </c>
      <c r="AX282" s="10" t="s">
        <v>76</v>
      </c>
      <c r="AY282" s="227" t="s">
        <v>195</v>
      </c>
    </row>
    <row r="283" s="11" customFormat="1">
      <c r="A283" s="11"/>
      <c r="B283" s="228"/>
      <c r="C283" s="229"/>
      <c r="D283" s="213" t="s">
        <v>199</v>
      </c>
      <c r="E283" s="230" t="s">
        <v>1</v>
      </c>
      <c r="F283" s="231" t="s">
        <v>5571</v>
      </c>
      <c r="G283" s="229"/>
      <c r="H283" s="232">
        <v>-2.1000000000000001</v>
      </c>
      <c r="I283" s="233"/>
      <c r="J283" s="229"/>
      <c r="K283" s="229"/>
      <c r="L283" s="234"/>
      <c r="M283" s="235"/>
      <c r="N283" s="236"/>
      <c r="O283" s="236"/>
      <c r="P283" s="236"/>
      <c r="Q283" s="236"/>
      <c r="R283" s="236"/>
      <c r="S283" s="236"/>
      <c r="T283" s="237"/>
      <c r="U283" s="11"/>
      <c r="V283" s="11"/>
      <c r="W283" s="11"/>
      <c r="X283" s="11"/>
      <c r="Y283" s="11"/>
      <c r="Z283" s="11"/>
      <c r="AA283" s="11"/>
      <c r="AB283" s="11"/>
      <c r="AC283" s="11"/>
      <c r="AD283" s="11"/>
      <c r="AE283" s="11"/>
      <c r="AT283" s="238" t="s">
        <v>199</v>
      </c>
      <c r="AU283" s="238" t="s">
        <v>85</v>
      </c>
      <c r="AV283" s="11" t="s">
        <v>85</v>
      </c>
      <c r="AW283" s="11" t="s">
        <v>32</v>
      </c>
      <c r="AX283" s="11" t="s">
        <v>76</v>
      </c>
      <c r="AY283" s="238" t="s">
        <v>195</v>
      </c>
    </row>
    <row r="284" s="10" customFormat="1">
      <c r="A284" s="10"/>
      <c r="B284" s="218"/>
      <c r="C284" s="219"/>
      <c r="D284" s="213" t="s">
        <v>199</v>
      </c>
      <c r="E284" s="220" t="s">
        <v>1</v>
      </c>
      <c r="F284" s="221" t="s">
        <v>3258</v>
      </c>
      <c r="G284" s="219"/>
      <c r="H284" s="220" t="s">
        <v>1</v>
      </c>
      <c r="I284" s="222"/>
      <c r="J284" s="219"/>
      <c r="K284" s="219"/>
      <c r="L284" s="223"/>
      <c r="M284" s="224"/>
      <c r="N284" s="225"/>
      <c r="O284" s="225"/>
      <c r="P284" s="225"/>
      <c r="Q284" s="225"/>
      <c r="R284" s="225"/>
      <c r="S284" s="225"/>
      <c r="T284" s="226"/>
      <c r="U284" s="10"/>
      <c r="V284" s="10"/>
      <c r="W284" s="10"/>
      <c r="X284" s="10"/>
      <c r="Y284" s="10"/>
      <c r="Z284" s="10"/>
      <c r="AA284" s="10"/>
      <c r="AB284" s="10"/>
      <c r="AC284" s="10"/>
      <c r="AD284" s="10"/>
      <c r="AE284" s="10"/>
      <c r="AT284" s="227" t="s">
        <v>199</v>
      </c>
      <c r="AU284" s="227" t="s">
        <v>85</v>
      </c>
      <c r="AV284" s="10" t="s">
        <v>83</v>
      </c>
      <c r="AW284" s="10" t="s">
        <v>32</v>
      </c>
      <c r="AX284" s="10" t="s">
        <v>76</v>
      </c>
      <c r="AY284" s="227" t="s">
        <v>195</v>
      </c>
    </row>
    <row r="285" s="11" customFormat="1">
      <c r="A285" s="11"/>
      <c r="B285" s="228"/>
      <c r="C285" s="229"/>
      <c r="D285" s="213" t="s">
        <v>199</v>
      </c>
      <c r="E285" s="230" t="s">
        <v>1</v>
      </c>
      <c r="F285" s="231" t="s">
        <v>5572</v>
      </c>
      <c r="G285" s="229"/>
      <c r="H285" s="232">
        <v>-0.42899999999999999</v>
      </c>
      <c r="I285" s="233"/>
      <c r="J285" s="229"/>
      <c r="K285" s="229"/>
      <c r="L285" s="234"/>
      <c r="M285" s="235"/>
      <c r="N285" s="236"/>
      <c r="O285" s="236"/>
      <c r="P285" s="236"/>
      <c r="Q285" s="236"/>
      <c r="R285" s="236"/>
      <c r="S285" s="236"/>
      <c r="T285" s="237"/>
      <c r="U285" s="11"/>
      <c r="V285" s="11"/>
      <c r="W285" s="11"/>
      <c r="X285" s="11"/>
      <c r="Y285" s="11"/>
      <c r="Z285" s="11"/>
      <c r="AA285" s="11"/>
      <c r="AB285" s="11"/>
      <c r="AC285" s="11"/>
      <c r="AD285" s="11"/>
      <c r="AE285" s="11"/>
      <c r="AT285" s="238" t="s">
        <v>199</v>
      </c>
      <c r="AU285" s="238" t="s">
        <v>85</v>
      </c>
      <c r="AV285" s="11" t="s">
        <v>85</v>
      </c>
      <c r="AW285" s="11" t="s">
        <v>32</v>
      </c>
      <c r="AX285" s="11" t="s">
        <v>76</v>
      </c>
      <c r="AY285" s="238" t="s">
        <v>195</v>
      </c>
    </row>
    <row r="286" s="11" customFormat="1">
      <c r="A286" s="11"/>
      <c r="B286" s="228"/>
      <c r="C286" s="229"/>
      <c r="D286" s="213" t="s">
        <v>199</v>
      </c>
      <c r="E286" s="230" t="s">
        <v>1</v>
      </c>
      <c r="F286" s="231" t="s">
        <v>5573</v>
      </c>
      <c r="G286" s="229"/>
      <c r="H286" s="232">
        <v>-11.275</v>
      </c>
      <c r="I286" s="233"/>
      <c r="J286" s="229"/>
      <c r="K286" s="229"/>
      <c r="L286" s="234"/>
      <c r="M286" s="235"/>
      <c r="N286" s="236"/>
      <c r="O286" s="236"/>
      <c r="P286" s="236"/>
      <c r="Q286" s="236"/>
      <c r="R286" s="236"/>
      <c r="S286" s="236"/>
      <c r="T286" s="237"/>
      <c r="U286" s="11"/>
      <c r="V286" s="11"/>
      <c r="W286" s="11"/>
      <c r="X286" s="11"/>
      <c r="Y286" s="11"/>
      <c r="Z286" s="11"/>
      <c r="AA286" s="11"/>
      <c r="AB286" s="11"/>
      <c r="AC286" s="11"/>
      <c r="AD286" s="11"/>
      <c r="AE286" s="11"/>
      <c r="AT286" s="238" t="s">
        <v>199</v>
      </c>
      <c r="AU286" s="238" t="s">
        <v>85</v>
      </c>
      <c r="AV286" s="11" t="s">
        <v>85</v>
      </c>
      <c r="AW286" s="11" t="s">
        <v>32</v>
      </c>
      <c r="AX286" s="11" t="s">
        <v>76</v>
      </c>
      <c r="AY286" s="238" t="s">
        <v>195</v>
      </c>
    </row>
    <row r="287" s="11" customFormat="1">
      <c r="A287" s="11"/>
      <c r="B287" s="228"/>
      <c r="C287" s="229"/>
      <c r="D287" s="213" t="s">
        <v>199</v>
      </c>
      <c r="E287" s="230" t="s">
        <v>1</v>
      </c>
      <c r="F287" s="231" t="s">
        <v>5574</v>
      </c>
      <c r="G287" s="229"/>
      <c r="H287" s="232">
        <v>-0.23999999999999999</v>
      </c>
      <c r="I287" s="233"/>
      <c r="J287" s="229"/>
      <c r="K287" s="229"/>
      <c r="L287" s="234"/>
      <c r="M287" s="235"/>
      <c r="N287" s="236"/>
      <c r="O287" s="236"/>
      <c r="P287" s="236"/>
      <c r="Q287" s="236"/>
      <c r="R287" s="236"/>
      <c r="S287" s="236"/>
      <c r="T287" s="237"/>
      <c r="U287" s="11"/>
      <c r="V287" s="11"/>
      <c r="W287" s="11"/>
      <c r="X287" s="11"/>
      <c r="Y287" s="11"/>
      <c r="Z287" s="11"/>
      <c r="AA287" s="11"/>
      <c r="AB287" s="11"/>
      <c r="AC287" s="11"/>
      <c r="AD287" s="11"/>
      <c r="AE287" s="11"/>
      <c r="AT287" s="238" t="s">
        <v>199</v>
      </c>
      <c r="AU287" s="238" t="s">
        <v>85</v>
      </c>
      <c r="AV287" s="11" t="s">
        <v>85</v>
      </c>
      <c r="AW287" s="11" t="s">
        <v>32</v>
      </c>
      <c r="AX287" s="11" t="s">
        <v>76</v>
      </c>
      <c r="AY287" s="238" t="s">
        <v>195</v>
      </c>
    </row>
    <row r="288" s="11" customFormat="1">
      <c r="A288" s="11"/>
      <c r="B288" s="228"/>
      <c r="C288" s="229"/>
      <c r="D288" s="213" t="s">
        <v>199</v>
      </c>
      <c r="E288" s="230" t="s">
        <v>1</v>
      </c>
      <c r="F288" s="231" t="s">
        <v>5575</v>
      </c>
      <c r="G288" s="229"/>
      <c r="H288" s="232">
        <v>-0.044999999999999998</v>
      </c>
      <c r="I288" s="233"/>
      <c r="J288" s="229"/>
      <c r="K288" s="229"/>
      <c r="L288" s="234"/>
      <c r="M288" s="235"/>
      <c r="N288" s="236"/>
      <c r="O288" s="236"/>
      <c r="P288" s="236"/>
      <c r="Q288" s="236"/>
      <c r="R288" s="236"/>
      <c r="S288" s="236"/>
      <c r="T288" s="237"/>
      <c r="U288" s="11"/>
      <c r="V288" s="11"/>
      <c r="W288" s="11"/>
      <c r="X288" s="11"/>
      <c r="Y288" s="11"/>
      <c r="Z288" s="11"/>
      <c r="AA288" s="11"/>
      <c r="AB288" s="11"/>
      <c r="AC288" s="11"/>
      <c r="AD288" s="11"/>
      <c r="AE288" s="11"/>
      <c r="AT288" s="238" t="s">
        <v>199</v>
      </c>
      <c r="AU288" s="238" t="s">
        <v>85</v>
      </c>
      <c r="AV288" s="11" t="s">
        <v>85</v>
      </c>
      <c r="AW288" s="11" t="s">
        <v>32</v>
      </c>
      <c r="AX288" s="11" t="s">
        <v>76</v>
      </c>
      <c r="AY288" s="238" t="s">
        <v>195</v>
      </c>
    </row>
    <row r="289" s="16" customFormat="1">
      <c r="A289" s="16"/>
      <c r="B289" s="298"/>
      <c r="C289" s="299"/>
      <c r="D289" s="213" t="s">
        <v>199</v>
      </c>
      <c r="E289" s="300" t="s">
        <v>1</v>
      </c>
      <c r="F289" s="301" t="s">
        <v>1498</v>
      </c>
      <c r="G289" s="299"/>
      <c r="H289" s="302">
        <v>334.137</v>
      </c>
      <c r="I289" s="303"/>
      <c r="J289" s="299"/>
      <c r="K289" s="299"/>
      <c r="L289" s="304"/>
      <c r="M289" s="305"/>
      <c r="N289" s="306"/>
      <c r="O289" s="306"/>
      <c r="P289" s="306"/>
      <c r="Q289" s="306"/>
      <c r="R289" s="306"/>
      <c r="S289" s="306"/>
      <c r="T289" s="307"/>
      <c r="U289" s="16"/>
      <c r="V289" s="16"/>
      <c r="W289" s="16"/>
      <c r="X289" s="16"/>
      <c r="Y289" s="16"/>
      <c r="Z289" s="16"/>
      <c r="AA289" s="16"/>
      <c r="AB289" s="16"/>
      <c r="AC289" s="16"/>
      <c r="AD289" s="16"/>
      <c r="AE289" s="16"/>
      <c r="AT289" s="308" t="s">
        <v>199</v>
      </c>
      <c r="AU289" s="308" t="s">
        <v>85</v>
      </c>
      <c r="AV289" s="16" t="s">
        <v>229</v>
      </c>
      <c r="AW289" s="16" t="s">
        <v>32</v>
      </c>
      <c r="AX289" s="16" t="s">
        <v>76</v>
      </c>
      <c r="AY289" s="308" t="s">
        <v>195</v>
      </c>
    </row>
    <row r="290" s="11" customFormat="1">
      <c r="A290" s="11"/>
      <c r="B290" s="228"/>
      <c r="C290" s="229"/>
      <c r="D290" s="213" t="s">
        <v>199</v>
      </c>
      <c r="E290" s="230" t="s">
        <v>1</v>
      </c>
      <c r="F290" s="231" t="s">
        <v>5576</v>
      </c>
      <c r="G290" s="229"/>
      <c r="H290" s="232">
        <v>133.655</v>
      </c>
      <c r="I290" s="233"/>
      <c r="J290" s="229"/>
      <c r="K290" s="229"/>
      <c r="L290" s="234"/>
      <c r="M290" s="235"/>
      <c r="N290" s="236"/>
      <c r="O290" s="236"/>
      <c r="P290" s="236"/>
      <c r="Q290" s="236"/>
      <c r="R290" s="236"/>
      <c r="S290" s="236"/>
      <c r="T290" s="237"/>
      <c r="U290" s="11"/>
      <c r="V290" s="11"/>
      <c r="W290" s="11"/>
      <c r="X290" s="11"/>
      <c r="Y290" s="11"/>
      <c r="Z290" s="11"/>
      <c r="AA290" s="11"/>
      <c r="AB290" s="11"/>
      <c r="AC290" s="11"/>
      <c r="AD290" s="11"/>
      <c r="AE290" s="11"/>
      <c r="AT290" s="238" t="s">
        <v>199</v>
      </c>
      <c r="AU290" s="238" t="s">
        <v>85</v>
      </c>
      <c r="AV290" s="11" t="s">
        <v>85</v>
      </c>
      <c r="AW290" s="11" t="s">
        <v>32</v>
      </c>
      <c r="AX290" s="11" t="s">
        <v>83</v>
      </c>
      <c r="AY290" s="238" t="s">
        <v>195</v>
      </c>
    </row>
    <row r="291" s="2" customFormat="1" ht="33" customHeight="1">
      <c r="A291" s="39"/>
      <c r="B291" s="40"/>
      <c r="C291" s="200" t="s">
        <v>292</v>
      </c>
      <c r="D291" s="200" t="s">
        <v>191</v>
      </c>
      <c r="E291" s="201" t="s">
        <v>1499</v>
      </c>
      <c r="F291" s="202" t="s">
        <v>1500</v>
      </c>
      <c r="G291" s="203" t="s">
        <v>1237</v>
      </c>
      <c r="H291" s="204">
        <v>183.77500000000001</v>
      </c>
      <c r="I291" s="205"/>
      <c r="J291" s="206">
        <f>ROUND(I291*H291,2)</f>
        <v>0</v>
      </c>
      <c r="K291" s="202" t="s">
        <v>1412</v>
      </c>
      <c r="L291" s="45"/>
      <c r="M291" s="207" t="s">
        <v>1</v>
      </c>
      <c r="N291" s="208" t="s">
        <v>41</v>
      </c>
      <c r="O291" s="92"/>
      <c r="P291" s="209">
        <f>O291*H291</f>
        <v>0</v>
      </c>
      <c r="Q291" s="209">
        <v>0</v>
      </c>
      <c r="R291" s="209">
        <f>Q291*H291</f>
        <v>0</v>
      </c>
      <c r="S291" s="209">
        <v>0</v>
      </c>
      <c r="T291" s="210">
        <f>S291*H291</f>
        <v>0</v>
      </c>
      <c r="U291" s="39"/>
      <c r="V291" s="39"/>
      <c r="W291" s="39"/>
      <c r="X291" s="39"/>
      <c r="Y291" s="39"/>
      <c r="Z291" s="39"/>
      <c r="AA291" s="39"/>
      <c r="AB291" s="39"/>
      <c r="AC291" s="39"/>
      <c r="AD291" s="39"/>
      <c r="AE291" s="39"/>
      <c r="AR291" s="211" t="s">
        <v>234</v>
      </c>
      <c r="AT291" s="211" t="s">
        <v>191</v>
      </c>
      <c r="AU291" s="211" t="s">
        <v>85</v>
      </c>
      <c r="AY291" s="18" t="s">
        <v>195</v>
      </c>
      <c r="BE291" s="212">
        <f>IF(N291="základní",J291,0)</f>
        <v>0</v>
      </c>
      <c r="BF291" s="212">
        <f>IF(N291="snížená",J291,0)</f>
        <v>0</v>
      </c>
      <c r="BG291" s="212">
        <f>IF(N291="zákl. přenesená",J291,0)</f>
        <v>0</v>
      </c>
      <c r="BH291" s="212">
        <f>IF(N291="sníž. přenesená",J291,0)</f>
        <v>0</v>
      </c>
      <c r="BI291" s="212">
        <f>IF(N291="nulová",J291,0)</f>
        <v>0</v>
      </c>
      <c r="BJ291" s="18" t="s">
        <v>83</v>
      </c>
      <c r="BK291" s="212">
        <f>ROUND(I291*H291,2)</f>
        <v>0</v>
      </c>
      <c r="BL291" s="18" t="s">
        <v>234</v>
      </c>
      <c r="BM291" s="211" t="s">
        <v>5577</v>
      </c>
    </row>
    <row r="292" s="10" customFormat="1">
      <c r="A292" s="10"/>
      <c r="B292" s="218"/>
      <c r="C292" s="219"/>
      <c r="D292" s="213" t="s">
        <v>199</v>
      </c>
      <c r="E292" s="220" t="s">
        <v>1</v>
      </c>
      <c r="F292" s="221" t="s">
        <v>5578</v>
      </c>
      <c r="G292" s="219"/>
      <c r="H292" s="220" t="s">
        <v>1</v>
      </c>
      <c r="I292" s="222"/>
      <c r="J292" s="219"/>
      <c r="K292" s="219"/>
      <c r="L292" s="223"/>
      <c r="M292" s="224"/>
      <c r="N292" s="225"/>
      <c r="O292" s="225"/>
      <c r="P292" s="225"/>
      <c r="Q292" s="225"/>
      <c r="R292" s="225"/>
      <c r="S292" s="225"/>
      <c r="T292" s="226"/>
      <c r="U292" s="10"/>
      <c r="V292" s="10"/>
      <c r="W292" s="10"/>
      <c r="X292" s="10"/>
      <c r="Y292" s="10"/>
      <c r="Z292" s="10"/>
      <c r="AA292" s="10"/>
      <c r="AB292" s="10"/>
      <c r="AC292" s="10"/>
      <c r="AD292" s="10"/>
      <c r="AE292" s="10"/>
      <c r="AT292" s="227" t="s">
        <v>199</v>
      </c>
      <c r="AU292" s="227" t="s">
        <v>85</v>
      </c>
      <c r="AV292" s="10" t="s">
        <v>83</v>
      </c>
      <c r="AW292" s="10" t="s">
        <v>32</v>
      </c>
      <c r="AX292" s="10" t="s">
        <v>76</v>
      </c>
      <c r="AY292" s="227" t="s">
        <v>195</v>
      </c>
    </row>
    <row r="293" s="11" customFormat="1">
      <c r="A293" s="11"/>
      <c r="B293" s="228"/>
      <c r="C293" s="229"/>
      <c r="D293" s="213" t="s">
        <v>199</v>
      </c>
      <c r="E293" s="230" t="s">
        <v>1</v>
      </c>
      <c r="F293" s="231" t="s">
        <v>5579</v>
      </c>
      <c r="G293" s="229"/>
      <c r="H293" s="232">
        <v>183.77500000000001</v>
      </c>
      <c r="I293" s="233"/>
      <c r="J293" s="229"/>
      <c r="K293" s="229"/>
      <c r="L293" s="234"/>
      <c r="M293" s="235"/>
      <c r="N293" s="236"/>
      <c r="O293" s="236"/>
      <c r="P293" s="236"/>
      <c r="Q293" s="236"/>
      <c r="R293" s="236"/>
      <c r="S293" s="236"/>
      <c r="T293" s="237"/>
      <c r="U293" s="11"/>
      <c r="V293" s="11"/>
      <c r="W293" s="11"/>
      <c r="X293" s="11"/>
      <c r="Y293" s="11"/>
      <c r="Z293" s="11"/>
      <c r="AA293" s="11"/>
      <c r="AB293" s="11"/>
      <c r="AC293" s="11"/>
      <c r="AD293" s="11"/>
      <c r="AE293" s="11"/>
      <c r="AT293" s="238" t="s">
        <v>199</v>
      </c>
      <c r="AU293" s="238" t="s">
        <v>85</v>
      </c>
      <c r="AV293" s="11" t="s">
        <v>85</v>
      </c>
      <c r="AW293" s="11" t="s">
        <v>32</v>
      </c>
      <c r="AX293" s="11" t="s">
        <v>83</v>
      </c>
      <c r="AY293" s="238" t="s">
        <v>195</v>
      </c>
    </row>
    <row r="294" s="2" customFormat="1" ht="33" customHeight="1">
      <c r="A294" s="39"/>
      <c r="B294" s="40"/>
      <c r="C294" s="200" t="s">
        <v>296</v>
      </c>
      <c r="D294" s="200" t="s">
        <v>191</v>
      </c>
      <c r="E294" s="201" t="s">
        <v>1538</v>
      </c>
      <c r="F294" s="202" t="s">
        <v>1539</v>
      </c>
      <c r="G294" s="203" t="s">
        <v>1237</v>
      </c>
      <c r="H294" s="204">
        <v>16.707000000000001</v>
      </c>
      <c r="I294" s="205"/>
      <c r="J294" s="206">
        <f>ROUND(I294*H294,2)</f>
        <v>0</v>
      </c>
      <c r="K294" s="202" t="s">
        <v>1412</v>
      </c>
      <c r="L294" s="45"/>
      <c r="M294" s="207" t="s">
        <v>1</v>
      </c>
      <c r="N294" s="208" t="s">
        <v>41</v>
      </c>
      <c r="O294" s="92"/>
      <c r="P294" s="209">
        <f>O294*H294</f>
        <v>0</v>
      </c>
      <c r="Q294" s="209">
        <v>0</v>
      </c>
      <c r="R294" s="209">
        <f>Q294*H294</f>
        <v>0</v>
      </c>
      <c r="S294" s="209">
        <v>0</v>
      </c>
      <c r="T294" s="210">
        <f>S294*H294</f>
        <v>0</v>
      </c>
      <c r="U294" s="39"/>
      <c r="V294" s="39"/>
      <c r="W294" s="39"/>
      <c r="X294" s="39"/>
      <c r="Y294" s="39"/>
      <c r="Z294" s="39"/>
      <c r="AA294" s="39"/>
      <c r="AB294" s="39"/>
      <c r="AC294" s="39"/>
      <c r="AD294" s="39"/>
      <c r="AE294" s="39"/>
      <c r="AR294" s="211" t="s">
        <v>234</v>
      </c>
      <c r="AT294" s="211" t="s">
        <v>191</v>
      </c>
      <c r="AU294" s="211" t="s">
        <v>85</v>
      </c>
      <c r="AY294" s="18" t="s">
        <v>195</v>
      </c>
      <c r="BE294" s="212">
        <f>IF(N294="základní",J294,0)</f>
        <v>0</v>
      </c>
      <c r="BF294" s="212">
        <f>IF(N294="snížená",J294,0)</f>
        <v>0</v>
      </c>
      <c r="BG294" s="212">
        <f>IF(N294="zákl. přenesená",J294,0)</f>
        <v>0</v>
      </c>
      <c r="BH294" s="212">
        <f>IF(N294="sníž. přenesená",J294,0)</f>
        <v>0</v>
      </c>
      <c r="BI294" s="212">
        <f>IF(N294="nulová",J294,0)</f>
        <v>0</v>
      </c>
      <c r="BJ294" s="18" t="s">
        <v>83</v>
      </c>
      <c r="BK294" s="212">
        <f>ROUND(I294*H294,2)</f>
        <v>0</v>
      </c>
      <c r="BL294" s="18" t="s">
        <v>234</v>
      </c>
      <c r="BM294" s="211" t="s">
        <v>5580</v>
      </c>
    </row>
    <row r="295" s="10" customFormat="1">
      <c r="A295" s="10"/>
      <c r="B295" s="218"/>
      <c r="C295" s="219"/>
      <c r="D295" s="213" t="s">
        <v>199</v>
      </c>
      <c r="E295" s="220" t="s">
        <v>1</v>
      </c>
      <c r="F295" s="221" t="s">
        <v>5578</v>
      </c>
      <c r="G295" s="219"/>
      <c r="H295" s="220" t="s">
        <v>1</v>
      </c>
      <c r="I295" s="222"/>
      <c r="J295" s="219"/>
      <c r="K295" s="219"/>
      <c r="L295" s="223"/>
      <c r="M295" s="224"/>
      <c r="N295" s="225"/>
      <c r="O295" s="225"/>
      <c r="P295" s="225"/>
      <c r="Q295" s="225"/>
      <c r="R295" s="225"/>
      <c r="S295" s="225"/>
      <c r="T295" s="226"/>
      <c r="U295" s="10"/>
      <c r="V295" s="10"/>
      <c r="W295" s="10"/>
      <c r="X295" s="10"/>
      <c r="Y295" s="10"/>
      <c r="Z295" s="10"/>
      <c r="AA295" s="10"/>
      <c r="AB295" s="10"/>
      <c r="AC295" s="10"/>
      <c r="AD295" s="10"/>
      <c r="AE295" s="10"/>
      <c r="AT295" s="227" t="s">
        <v>199</v>
      </c>
      <c r="AU295" s="227" t="s">
        <v>85</v>
      </c>
      <c r="AV295" s="10" t="s">
        <v>83</v>
      </c>
      <c r="AW295" s="10" t="s">
        <v>32</v>
      </c>
      <c r="AX295" s="10" t="s">
        <v>76</v>
      </c>
      <c r="AY295" s="227" t="s">
        <v>195</v>
      </c>
    </row>
    <row r="296" s="11" customFormat="1">
      <c r="A296" s="11"/>
      <c r="B296" s="228"/>
      <c r="C296" s="229"/>
      <c r="D296" s="213" t="s">
        <v>199</v>
      </c>
      <c r="E296" s="230" t="s">
        <v>1</v>
      </c>
      <c r="F296" s="231" t="s">
        <v>5581</v>
      </c>
      <c r="G296" s="229"/>
      <c r="H296" s="232">
        <v>16.707000000000001</v>
      </c>
      <c r="I296" s="233"/>
      <c r="J296" s="229"/>
      <c r="K296" s="229"/>
      <c r="L296" s="234"/>
      <c r="M296" s="235"/>
      <c r="N296" s="236"/>
      <c r="O296" s="236"/>
      <c r="P296" s="236"/>
      <c r="Q296" s="236"/>
      <c r="R296" s="236"/>
      <c r="S296" s="236"/>
      <c r="T296" s="237"/>
      <c r="U296" s="11"/>
      <c r="V296" s="11"/>
      <c r="W296" s="11"/>
      <c r="X296" s="11"/>
      <c r="Y296" s="11"/>
      <c r="Z296" s="11"/>
      <c r="AA296" s="11"/>
      <c r="AB296" s="11"/>
      <c r="AC296" s="11"/>
      <c r="AD296" s="11"/>
      <c r="AE296" s="11"/>
      <c r="AT296" s="238" t="s">
        <v>199</v>
      </c>
      <c r="AU296" s="238" t="s">
        <v>85</v>
      </c>
      <c r="AV296" s="11" t="s">
        <v>85</v>
      </c>
      <c r="AW296" s="11" t="s">
        <v>32</v>
      </c>
      <c r="AX296" s="11" t="s">
        <v>83</v>
      </c>
      <c r="AY296" s="238" t="s">
        <v>195</v>
      </c>
    </row>
    <row r="297" s="2" customFormat="1" ht="24.15" customHeight="1">
      <c r="A297" s="39"/>
      <c r="B297" s="40"/>
      <c r="C297" s="200" t="s">
        <v>300</v>
      </c>
      <c r="D297" s="200" t="s">
        <v>191</v>
      </c>
      <c r="E297" s="201" t="s">
        <v>1546</v>
      </c>
      <c r="F297" s="202" t="s">
        <v>1547</v>
      </c>
      <c r="G297" s="203" t="s">
        <v>1237</v>
      </c>
      <c r="H297" s="204">
        <v>213.39400000000001</v>
      </c>
      <c r="I297" s="205"/>
      <c r="J297" s="206">
        <f>ROUND(I297*H297,2)</f>
        <v>0</v>
      </c>
      <c r="K297" s="202" t="s">
        <v>1412</v>
      </c>
      <c r="L297" s="45"/>
      <c r="M297" s="207" t="s">
        <v>1</v>
      </c>
      <c r="N297" s="208" t="s">
        <v>41</v>
      </c>
      <c r="O297" s="92"/>
      <c r="P297" s="209">
        <f>O297*H297</f>
        <v>0</v>
      </c>
      <c r="Q297" s="209">
        <v>0</v>
      </c>
      <c r="R297" s="209">
        <f>Q297*H297</f>
        <v>0</v>
      </c>
      <c r="S297" s="209">
        <v>0</v>
      </c>
      <c r="T297" s="210">
        <f>S297*H297</f>
        <v>0</v>
      </c>
      <c r="U297" s="39"/>
      <c r="V297" s="39"/>
      <c r="W297" s="39"/>
      <c r="X297" s="39"/>
      <c r="Y297" s="39"/>
      <c r="Z297" s="39"/>
      <c r="AA297" s="39"/>
      <c r="AB297" s="39"/>
      <c r="AC297" s="39"/>
      <c r="AD297" s="39"/>
      <c r="AE297" s="39"/>
      <c r="AR297" s="211" t="s">
        <v>234</v>
      </c>
      <c r="AT297" s="211" t="s">
        <v>191</v>
      </c>
      <c r="AU297" s="211" t="s">
        <v>85</v>
      </c>
      <c r="AY297" s="18" t="s">
        <v>195</v>
      </c>
      <c r="BE297" s="212">
        <f>IF(N297="základní",J297,0)</f>
        <v>0</v>
      </c>
      <c r="BF297" s="212">
        <f>IF(N297="snížená",J297,0)</f>
        <v>0</v>
      </c>
      <c r="BG297" s="212">
        <f>IF(N297="zákl. přenesená",J297,0)</f>
        <v>0</v>
      </c>
      <c r="BH297" s="212">
        <f>IF(N297="sníž. přenesená",J297,0)</f>
        <v>0</v>
      </c>
      <c r="BI297" s="212">
        <f>IF(N297="nulová",J297,0)</f>
        <v>0</v>
      </c>
      <c r="BJ297" s="18" t="s">
        <v>83</v>
      </c>
      <c r="BK297" s="212">
        <f>ROUND(I297*H297,2)</f>
        <v>0</v>
      </c>
      <c r="BL297" s="18" t="s">
        <v>234</v>
      </c>
      <c r="BM297" s="211" t="s">
        <v>5582</v>
      </c>
    </row>
    <row r="298" s="10" customFormat="1">
      <c r="A298" s="10"/>
      <c r="B298" s="218"/>
      <c r="C298" s="219"/>
      <c r="D298" s="213" t="s">
        <v>199</v>
      </c>
      <c r="E298" s="220" t="s">
        <v>1</v>
      </c>
      <c r="F298" s="221" t="s">
        <v>5258</v>
      </c>
      <c r="G298" s="219"/>
      <c r="H298" s="220" t="s">
        <v>1</v>
      </c>
      <c r="I298" s="222"/>
      <c r="J298" s="219"/>
      <c r="K298" s="219"/>
      <c r="L298" s="223"/>
      <c r="M298" s="224"/>
      <c r="N298" s="225"/>
      <c r="O298" s="225"/>
      <c r="P298" s="225"/>
      <c r="Q298" s="225"/>
      <c r="R298" s="225"/>
      <c r="S298" s="225"/>
      <c r="T298" s="226"/>
      <c r="U298" s="10"/>
      <c r="V298" s="10"/>
      <c r="W298" s="10"/>
      <c r="X298" s="10"/>
      <c r="Y298" s="10"/>
      <c r="Z298" s="10"/>
      <c r="AA298" s="10"/>
      <c r="AB298" s="10"/>
      <c r="AC298" s="10"/>
      <c r="AD298" s="10"/>
      <c r="AE298" s="10"/>
      <c r="AT298" s="227" t="s">
        <v>199</v>
      </c>
      <c r="AU298" s="227" t="s">
        <v>85</v>
      </c>
      <c r="AV298" s="10" t="s">
        <v>83</v>
      </c>
      <c r="AW298" s="10" t="s">
        <v>32</v>
      </c>
      <c r="AX298" s="10" t="s">
        <v>76</v>
      </c>
      <c r="AY298" s="227" t="s">
        <v>195</v>
      </c>
    </row>
    <row r="299" s="11" customFormat="1">
      <c r="A299" s="11"/>
      <c r="B299" s="228"/>
      <c r="C299" s="229"/>
      <c r="D299" s="213" t="s">
        <v>199</v>
      </c>
      <c r="E299" s="230" t="s">
        <v>1</v>
      </c>
      <c r="F299" s="231" t="s">
        <v>5583</v>
      </c>
      <c r="G299" s="229"/>
      <c r="H299" s="232">
        <v>16.704000000000001</v>
      </c>
      <c r="I299" s="233"/>
      <c r="J299" s="229"/>
      <c r="K299" s="229"/>
      <c r="L299" s="234"/>
      <c r="M299" s="235"/>
      <c r="N299" s="236"/>
      <c r="O299" s="236"/>
      <c r="P299" s="236"/>
      <c r="Q299" s="236"/>
      <c r="R299" s="236"/>
      <c r="S299" s="236"/>
      <c r="T299" s="237"/>
      <c r="U299" s="11"/>
      <c r="V299" s="11"/>
      <c r="W299" s="11"/>
      <c r="X299" s="11"/>
      <c r="Y299" s="11"/>
      <c r="Z299" s="11"/>
      <c r="AA299" s="11"/>
      <c r="AB299" s="11"/>
      <c r="AC299" s="11"/>
      <c r="AD299" s="11"/>
      <c r="AE299" s="11"/>
      <c r="AT299" s="238" t="s">
        <v>199</v>
      </c>
      <c r="AU299" s="238" t="s">
        <v>85</v>
      </c>
      <c r="AV299" s="11" t="s">
        <v>85</v>
      </c>
      <c r="AW299" s="11" t="s">
        <v>32</v>
      </c>
      <c r="AX299" s="11" t="s">
        <v>76</v>
      </c>
      <c r="AY299" s="238" t="s">
        <v>195</v>
      </c>
    </row>
    <row r="300" s="11" customFormat="1">
      <c r="A300" s="11"/>
      <c r="B300" s="228"/>
      <c r="C300" s="229"/>
      <c r="D300" s="213" t="s">
        <v>199</v>
      </c>
      <c r="E300" s="230" t="s">
        <v>1</v>
      </c>
      <c r="F300" s="231" t="s">
        <v>5584</v>
      </c>
      <c r="G300" s="229"/>
      <c r="H300" s="232">
        <v>4.1760000000000002</v>
      </c>
      <c r="I300" s="233"/>
      <c r="J300" s="229"/>
      <c r="K300" s="229"/>
      <c r="L300" s="234"/>
      <c r="M300" s="235"/>
      <c r="N300" s="236"/>
      <c r="O300" s="236"/>
      <c r="P300" s="236"/>
      <c r="Q300" s="236"/>
      <c r="R300" s="236"/>
      <c r="S300" s="236"/>
      <c r="T300" s="237"/>
      <c r="U300" s="11"/>
      <c r="V300" s="11"/>
      <c r="W300" s="11"/>
      <c r="X300" s="11"/>
      <c r="Y300" s="11"/>
      <c r="Z300" s="11"/>
      <c r="AA300" s="11"/>
      <c r="AB300" s="11"/>
      <c r="AC300" s="11"/>
      <c r="AD300" s="11"/>
      <c r="AE300" s="11"/>
      <c r="AT300" s="238" t="s">
        <v>199</v>
      </c>
      <c r="AU300" s="238" t="s">
        <v>85</v>
      </c>
      <c r="AV300" s="11" t="s">
        <v>85</v>
      </c>
      <c r="AW300" s="11" t="s">
        <v>32</v>
      </c>
      <c r="AX300" s="11" t="s">
        <v>76</v>
      </c>
      <c r="AY300" s="238" t="s">
        <v>195</v>
      </c>
    </row>
    <row r="301" s="11" customFormat="1">
      <c r="A301" s="11"/>
      <c r="B301" s="228"/>
      <c r="C301" s="229"/>
      <c r="D301" s="213" t="s">
        <v>199</v>
      </c>
      <c r="E301" s="230" t="s">
        <v>1</v>
      </c>
      <c r="F301" s="231" t="s">
        <v>5585</v>
      </c>
      <c r="G301" s="229"/>
      <c r="H301" s="232">
        <v>4.1760000000000002</v>
      </c>
      <c r="I301" s="233"/>
      <c r="J301" s="229"/>
      <c r="K301" s="229"/>
      <c r="L301" s="234"/>
      <c r="M301" s="235"/>
      <c r="N301" s="236"/>
      <c r="O301" s="236"/>
      <c r="P301" s="236"/>
      <c r="Q301" s="236"/>
      <c r="R301" s="236"/>
      <c r="S301" s="236"/>
      <c r="T301" s="237"/>
      <c r="U301" s="11"/>
      <c r="V301" s="11"/>
      <c r="W301" s="11"/>
      <c r="X301" s="11"/>
      <c r="Y301" s="11"/>
      <c r="Z301" s="11"/>
      <c r="AA301" s="11"/>
      <c r="AB301" s="11"/>
      <c r="AC301" s="11"/>
      <c r="AD301" s="11"/>
      <c r="AE301" s="11"/>
      <c r="AT301" s="238" t="s">
        <v>199</v>
      </c>
      <c r="AU301" s="238" t="s">
        <v>85</v>
      </c>
      <c r="AV301" s="11" t="s">
        <v>85</v>
      </c>
      <c r="AW301" s="11" t="s">
        <v>32</v>
      </c>
      <c r="AX301" s="11" t="s">
        <v>76</v>
      </c>
      <c r="AY301" s="238" t="s">
        <v>195</v>
      </c>
    </row>
    <row r="302" s="16" customFormat="1">
      <c r="A302" s="16"/>
      <c r="B302" s="298"/>
      <c r="C302" s="299"/>
      <c r="D302" s="213" t="s">
        <v>199</v>
      </c>
      <c r="E302" s="300" t="s">
        <v>1</v>
      </c>
      <c r="F302" s="301" t="s">
        <v>1498</v>
      </c>
      <c r="G302" s="299"/>
      <c r="H302" s="302">
        <v>25.056000000000001</v>
      </c>
      <c r="I302" s="303"/>
      <c r="J302" s="299"/>
      <c r="K302" s="299"/>
      <c r="L302" s="304"/>
      <c r="M302" s="305"/>
      <c r="N302" s="306"/>
      <c r="O302" s="306"/>
      <c r="P302" s="306"/>
      <c r="Q302" s="306"/>
      <c r="R302" s="306"/>
      <c r="S302" s="306"/>
      <c r="T302" s="307"/>
      <c r="U302" s="16"/>
      <c r="V302" s="16"/>
      <c r="W302" s="16"/>
      <c r="X302" s="16"/>
      <c r="Y302" s="16"/>
      <c r="Z302" s="16"/>
      <c r="AA302" s="16"/>
      <c r="AB302" s="16"/>
      <c r="AC302" s="16"/>
      <c r="AD302" s="16"/>
      <c r="AE302" s="16"/>
      <c r="AT302" s="308" t="s">
        <v>199</v>
      </c>
      <c r="AU302" s="308" t="s">
        <v>85</v>
      </c>
      <c r="AV302" s="16" t="s">
        <v>229</v>
      </c>
      <c r="AW302" s="16" t="s">
        <v>32</v>
      </c>
      <c r="AX302" s="16" t="s">
        <v>76</v>
      </c>
      <c r="AY302" s="308" t="s">
        <v>195</v>
      </c>
    </row>
    <row r="303" s="10" customFormat="1">
      <c r="A303" s="10"/>
      <c r="B303" s="218"/>
      <c r="C303" s="219"/>
      <c r="D303" s="213" t="s">
        <v>199</v>
      </c>
      <c r="E303" s="220" t="s">
        <v>1</v>
      </c>
      <c r="F303" s="221" t="s">
        <v>5547</v>
      </c>
      <c r="G303" s="219"/>
      <c r="H303" s="220" t="s">
        <v>1</v>
      </c>
      <c r="I303" s="222"/>
      <c r="J303" s="219"/>
      <c r="K303" s="219"/>
      <c r="L303" s="223"/>
      <c r="M303" s="224"/>
      <c r="N303" s="225"/>
      <c r="O303" s="225"/>
      <c r="P303" s="225"/>
      <c r="Q303" s="225"/>
      <c r="R303" s="225"/>
      <c r="S303" s="225"/>
      <c r="T303" s="226"/>
      <c r="U303" s="10"/>
      <c r="V303" s="10"/>
      <c r="W303" s="10"/>
      <c r="X303" s="10"/>
      <c r="Y303" s="10"/>
      <c r="Z303" s="10"/>
      <c r="AA303" s="10"/>
      <c r="AB303" s="10"/>
      <c r="AC303" s="10"/>
      <c r="AD303" s="10"/>
      <c r="AE303" s="10"/>
      <c r="AT303" s="227" t="s">
        <v>199</v>
      </c>
      <c r="AU303" s="227" t="s">
        <v>85</v>
      </c>
      <c r="AV303" s="10" t="s">
        <v>83</v>
      </c>
      <c r="AW303" s="10" t="s">
        <v>32</v>
      </c>
      <c r="AX303" s="10" t="s">
        <v>76</v>
      </c>
      <c r="AY303" s="227" t="s">
        <v>195</v>
      </c>
    </row>
    <row r="304" s="11" customFormat="1">
      <c r="A304" s="11"/>
      <c r="B304" s="228"/>
      <c r="C304" s="229"/>
      <c r="D304" s="213" t="s">
        <v>199</v>
      </c>
      <c r="E304" s="230" t="s">
        <v>1</v>
      </c>
      <c r="F304" s="231" t="s">
        <v>5586</v>
      </c>
      <c r="G304" s="229"/>
      <c r="H304" s="232">
        <v>19.210000000000001</v>
      </c>
      <c r="I304" s="233"/>
      <c r="J304" s="229"/>
      <c r="K304" s="229"/>
      <c r="L304" s="234"/>
      <c r="M304" s="235"/>
      <c r="N304" s="236"/>
      <c r="O304" s="236"/>
      <c r="P304" s="236"/>
      <c r="Q304" s="236"/>
      <c r="R304" s="236"/>
      <c r="S304" s="236"/>
      <c r="T304" s="237"/>
      <c r="U304" s="11"/>
      <c r="V304" s="11"/>
      <c r="W304" s="11"/>
      <c r="X304" s="11"/>
      <c r="Y304" s="11"/>
      <c r="Z304" s="11"/>
      <c r="AA304" s="11"/>
      <c r="AB304" s="11"/>
      <c r="AC304" s="11"/>
      <c r="AD304" s="11"/>
      <c r="AE304" s="11"/>
      <c r="AT304" s="238" t="s">
        <v>199</v>
      </c>
      <c r="AU304" s="238" t="s">
        <v>85</v>
      </c>
      <c r="AV304" s="11" t="s">
        <v>85</v>
      </c>
      <c r="AW304" s="11" t="s">
        <v>32</v>
      </c>
      <c r="AX304" s="11" t="s">
        <v>76</v>
      </c>
      <c r="AY304" s="238" t="s">
        <v>195</v>
      </c>
    </row>
    <row r="305" s="16" customFormat="1">
      <c r="A305" s="16"/>
      <c r="B305" s="298"/>
      <c r="C305" s="299"/>
      <c r="D305" s="213" t="s">
        <v>199</v>
      </c>
      <c r="E305" s="300" t="s">
        <v>1</v>
      </c>
      <c r="F305" s="301" t="s">
        <v>1498</v>
      </c>
      <c r="G305" s="299"/>
      <c r="H305" s="302">
        <v>19.210000000000001</v>
      </c>
      <c r="I305" s="303"/>
      <c r="J305" s="299"/>
      <c r="K305" s="299"/>
      <c r="L305" s="304"/>
      <c r="M305" s="305"/>
      <c r="N305" s="306"/>
      <c r="O305" s="306"/>
      <c r="P305" s="306"/>
      <c r="Q305" s="306"/>
      <c r="R305" s="306"/>
      <c r="S305" s="306"/>
      <c r="T305" s="307"/>
      <c r="U305" s="16"/>
      <c r="V305" s="16"/>
      <c r="W305" s="16"/>
      <c r="X305" s="16"/>
      <c r="Y305" s="16"/>
      <c r="Z305" s="16"/>
      <c r="AA305" s="16"/>
      <c r="AB305" s="16"/>
      <c r="AC305" s="16"/>
      <c r="AD305" s="16"/>
      <c r="AE305" s="16"/>
      <c r="AT305" s="308" t="s">
        <v>199</v>
      </c>
      <c r="AU305" s="308" t="s">
        <v>85</v>
      </c>
      <c r="AV305" s="16" t="s">
        <v>229</v>
      </c>
      <c r="AW305" s="16" t="s">
        <v>32</v>
      </c>
      <c r="AX305" s="16" t="s">
        <v>76</v>
      </c>
      <c r="AY305" s="308" t="s">
        <v>195</v>
      </c>
    </row>
    <row r="306" s="10" customFormat="1">
      <c r="A306" s="10"/>
      <c r="B306" s="218"/>
      <c r="C306" s="219"/>
      <c r="D306" s="213" t="s">
        <v>199</v>
      </c>
      <c r="E306" s="220" t="s">
        <v>1</v>
      </c>
      <c r="F306" s="221" t="s">
        <v>5268</v>
      </c>
      <c r="G306" s="219"/>
      <c r="H306" s="220" t="s">
        <v>1</v>
      </c>
      <c r="I306" s="222"/>
      <c r="J306" s="219"/>
      <c r="K306" s="219"/>
      <c r="L306" s="223"/>
      <c r="M306" s="224"/>
      <c r="N306" s="225"/>
      <c r="O306" s="225"/>
      <c r="P306" s="225"/>
      <c r="Q306" s="225"/>
      <c r="R306" s="225"/>
      <c r="S306" s="225"/>
      <c r="T306" s="226"/>
      <c r="U306" s="10"/>
      <c r="V306" s="10"/>
      <c r="W306" s="10"/>
      <c r="X306" s="10"/>
      <c r="Y306" s="10"/>
      <c r="Z306" s="10"/>
      <c r="AA306" s="10"/>
      <c r="AB306" s="10"/>
      <c r="AC306" s="10"/>
      <c r="AD306" s="10"/>
      <c r="AE306" s="10"/>
      <c r="AT306" s="227" t="s">
        <v>199</v>
      </c>
      <c r="AU306" s="227" t="s">
        <v>85</v>
      </c>
      <c r="AV306" s="10" t="s">
        <v>83</v>
      </c>
      <c r="AW306" s="10" t="s">
        <v>32</v>
      </c>
      <c r="AX306" s="10" t="s">
        <v>76</v>
      </c>
      <c r="AY306" s="227" t="s">
        <v>195</v>
      </c>
    </row>
    <row r="307" s="11" customFormat="1">
      <c r="A307" s="11"/>
      <c r="B307" s="228"/>
      <c r="C307" s="229"/>
      <c r="D307" s="213" t="s">
        <v>199</v>
      </c>
      <c r="E307" s="230" t="s">
        <v>1</v>
      </c>
      <c r="F307" s="231" t="s">
        <v>5587</v>
      </c>
      <c r="G307" s="229"/>
      <c r="H307" s="232">
        <v>37.584000000000003</v>
      </c>
      <c r="I307" s="233"/>
      <c r="J307" s="229"/>
      <c r="K307" s="229"/>
      <c r="L307" s="234"/>
      <c r="M307" s="235"/>
      <c r="N307" s="236"/>
      <c r="O307" s="236"/>
      <c r="P307" s="236"/>
      <c r="Q307" s="236"/>
      <c r="R307" s="236"/>
      <c r="S307" s="236"/>
      <c r="T307" s="237"/>
      <c r="U307" s="11"/>
      <c r="V307" s="11"/>
      <c r="W307" s="11"/>
      <c r="X307" s="11"/>
      <c r="Y307" s="11"/>
      <c r="Z307" s="11"/>
      <c r="AA307" s="11"/>
      <c r="AB307" s="11"/>
      <c r="AC307" s="11"/>
      <c r="AD307" s="11"/>
      <c r="AE307" s="11"/>
      <c r="AT307" s="238" t="s">
        <v>199</v>
      </c>
      <c r="AU307" s="238" t="s">
        <v>85</v>
      </c>
      <c r="AV307" s="11" t="s">
        <v>85</v>
      </c>
      <c r="AW307" s="11" t="s">
        <v>32</v>
      </c>
      <c r="AX307" s="11" t="s">
        <v>76</v>
      </c>
      <c r="AY307" s="238" t="s">
        <v>195</v>
      </c>
    </row>
    <row r="308" s="11" customFormat="1">
      <c r="A308" s="11"/>
      <c r="B308" s="228"/>
      <c r="C308" s="229"/>
      <c r="D308" s="213" t="s">
        <v>199</v>
      </c>
      <c r="E308" s="230" t="s">
        <v>1</v>
      </c>
      <c r="F308" s="231" t="s">
        <v>5588</v>
      </c>
      <c r="G308" s="229"/>
      <c r="H308" s="232">
        <v>43.847999999999999</v>
      </c>
      <c r="I308" s="233"/>
      <c r="J308" s="229"/>
      <c r="K308" s="229"/>
      <c r="L308" s="234"/>
      <c r="M308" s="235"/>
      <c r="N308" s="236"/>
      <c r="O308" s="236"/>
      <c r="P308" s="236"/>
      <c r="Q308" s="236"/>
      <c r="R308" s="236"/>
      <c r="S308" s="236"/>
      <c r="T308" s="237"/>
      <c r="U308" s="11"/>
      <c r="V308" s="11"/>
      <c r="W308" s="11"/>
      <c r="X308" s="11"/>
      <c r="Y308" s="11"/>
      <c r="Z308" s="11"/>
      <c r="AA308" s="11"/>
      <c r="AB308" s="11"/>
      <c r="AC308" s="11"/>
      <c r="AD308" s="11"/>
      <c r="AE308" s="11"/>
      <c r="AT308" s="238" t="s">
        <v>199</v>
      </c>
      <c r="AU308" s="238" t="s">
        <v>85</v>
      </c>
      <c r="AV308" s="11" t="s">
        <v>85</v>
      </c>
      <c r="AW308" s="11" t="s">
        <v>32</v>
      </c>
      <c r="AX308" s="11" t="s">
        <v>76</v>
      </c>
      <c r="AY308" s="238" t="s">
        <v>195</v>
      </c>
    </row>
    <row r="309" s="11" customFormat="1">
      <c r="A309" s="11"/>
      <c r="B309" s="228"/>
      <c r="C309" s="229"/>
      <c r="D309" s="213" t="s">
        <v>199</v>
      </c>
      <c r="E309" s="230" t="s">
        <v>1</v>
      </c>
      <c r="F309" s="231" t="s">
        <v>5589</v>
      </c>
      <c r="G309" s="229"/>
      <c r="H309" s="232">
        <v>12.528000000000001</v>
      </c>
      <c r="I309" s="233"/>
      <c r="J309" s="229"/>
      <c r="K309" s="229"/>
      <c r="L309" s="234"/>
      <c r="M309" s="235"/>
      <c r="N309" s="236"/>
      <c r="O309" s="236"/>
      <c r="P309" s="236"/>
      <c r="Q309" s="236"/>
      <c r="R309" s="236"/>
      <c r="S309" s="236"/>
      <c r="T309" s="237"/>
      <c r="U309" s="11"/>
      <c r="V309" s="11"/>
      <c r="W309" s="11"/>
      <c r="X309" s="11"/>
      <c r="Y309" s="11"/>
      <c r="Z309" s="11"/>
      <c r="AA309" s="11"/>
      <c r="AB309" s="11"/>
      <c r="AC309" s="11"/>
      <c r="AD309" s="11"/>
      <c r="AE309" s="11"/>
      <c r="AT309" s="238" t="s">
        <v>199</v>
      </c>
      <c r="AU309" s="238" t="s">
        <v>85</v>
      </c>
      <c r="AV309" s="11" t="s">
        <v>85</v>
      </c>
      <c r="AW309" s="11" t="s">
        <v>32</v>
      </c>
      <c r="AX309" s="11" t="s">
        <v>76</v>
      </c>
      <c r="AY309" s="238" t="s">
        <v>195</v>
      </c>
    </row>
    <row r="310" s="11" customFormat="1">
      <c r="A310" s="11"/>
      <c r="B310" s="228"/>
      <c r="C310" s="229"/>
      <c r="D310" s="213" t="s">
        <v>199</v>
      </c>
      <c r="E310" s="230" t="s">
        <v>1</v>
      </c>
      <c r="F310" s="231" t="s">
        <v>5590</v>
      </c>
      <c r="G310" s="229"/>
      <c r="H310" s="232">
        <v>6.2640000000000002</v>
      </c>
      <c r="I310" s="233"/>
      <c r="J310" s="229"/>
      <c r="K310" s="229"/>
      <c r="L310" s="234"/>
      <c r="M310" s="235"/>
      <c r="N310" s="236"/>
      <c r="O310" s="236"/>
      <c r="P310" s="236"/>
      <c r="Q310" s="236"/>
      <c r="R310" s="236"/>
      <c r="S310" s="236"/>
      <c r="T310" s="237"/>
      <c r="U310" s="11"/>
      <c r="V310" s="11"/>
      <c r="W310" s="11"/>
      <c r="X310" s="11"/>
      <c r="Y310" s="11"/>
      <c r="Z310" s="11"/>
      <c r="AA310" s="11"/>
      <c r="AB310" s="11"/>
      <c r="AC310" s="11"/>
      <c r="AD310" s="11"/>
      <c r="AE310" s="11"/>
      <c r="AT310" s="238" t="s">
        <v>199</v>
      </c>
      <c r="AU310" s="238" t="s">
        <v>85</v>
      </c>
      <c r="AV310" s="11" t="s">
        <v>85</v>
      </c>
      <c r="AW310" s="11" t="s">
        <v>32</v>
      </c>
      <c r="AX310" s="11" t="s">
        <v>76</v>
      </c>
      <c r="AY310" s="238" t="s">
        <v>195</v>
      </c>
    </row>
    <row r="311" s="11" customFormat="1">
      <c r="A311" s="11"/>
      <c r="B311" s="228"/>
      <c r="C311" s="229"/>
      <c r="D311" s="213" t="s">
        <v>199</v>
      </c>
      <c r="E311" s="230" t="s">
        <v>1</v>
      </c>
      <c r="F311" s="231" t="s">
        <v>5591</v>
      </c>
      <c r="G311" s="229"/>
      <c r="H311" s="232">
        <v>6.2640000000000002</v>
      </c>
      <c r="I311" s="233"/>
      <c r="J311" s="229"/>
      <c r="K311" s="229"/>
      <c r="L311" s="234"/>
      <c r="M311" s="235"/>
      <c r="N311" s="236"/>
      <c r="O311" s="236"/>
      <c r="P311" s="236"/>
      <c r="Q311" s="236"/>
      <c r="R311" s="236"/>
      <c r="S311" s="236"/>
      <c r="T311" s="237"/>
      <c r="U311" s="11"/>
      <c r="V311" s="11"/>
      <c r="W311" s="11"/>
      <c r="X311" s="11"/>
      <c r="Y311" s="11"/>
      <c r="Z311" s="11"/>
      <c r="AA311" s="11"/>
      <c r="AB311" s="11"/>
      <c r="AC311" s="11"/>
      <c r="AD311" s="11"/>
      <c r="AE311" s="11"/>
      <c r="AT311" s="238" t="s">
        <v>199</v>
      </c>
      <c r="AU311" s="238" t="s">
        <v>85</v>
      </c>
      <c r="AV311" s="11" t="s">
        <v>85</v>
      </c>
      <c r="AW311" s="11" t="s">
        <v>32</v>
      </c>
      <c r="AX311" s="11" t="s">
        <v>76</v>
      </c>
      <c r="AY311" s="238" t="s">
        <v>195</v>
      </c>
    </row>
    <row r="312" s="16" customFormat="1">
      <c r="A312" s="16"/>
      <c r="B312" s="298"/>
      <c r="C312" s="299"/>
      <c r="D312" s="213" t="s">
        <v>199</v>
      </c>
      <c r="E312" s="300" t="s">
        <v>1</v>
      </c>
      <c r="F312" s="301" t="s">
        <v>1498</v>
      </c>
      <c r="G312" s="299"/>
      <c r="H312" s="302">
        <v>106.488</v>
      </c>
      <c r="I312" s="303"/>
      <c r="J312" s="299"/>
      <c r="K312" s="299"/>
      <c r="L312" s="304"/>
      <c r="M312" s="305"/>
      <c r="N312" s="306"/>
      <c r="O312" s="306"/>
      <c r="P312" s="306"/>
      <c r="Q312" s="306"/>
      <c r="R312" s="306"/>
      <c r="S312" s="306"/>
      <c r="T312" s="307"/>
      <c r="U312" s="16"/>
      <c r="V312" s="16"/>
      <c r="W312" s="16"/>
      <c r="X312" s="16"/>
      <c r="Y312" s="16"/>
      <c r="Z312" s="16"/>
      <c r="AA312" s="16"/>
      <c r="AB312" s="16"/>
      <c r="AC312" s="16"/>
      <c r="AD312" s="16"/>
      <c r="AE312" s="16"/>
      <c r="AT312" s="308" t="s">
        <v>199</v>
      </c>
      <c r="AU312" s="308" t="s">
        <v>85</v>
      </c>
      <c r="AV312" s="16" t="s">
        <v>229</v>
      </c>
      <c r="AW312" s="16" t="s">
        <v>32</v>
      </c>
      <c r="AX312" s="16" t="s">
        <v>76</v>
      </c>
      <c r="AY312" s="308" t="s">
        <v>195</v>
      </c>
    </row>
    <row r="313" s="10" customFormat="1">
      <c r="A313" s="10"/>
      <c r="B313" s="218"/>
      <c r="C313" s="219"/>
      <c r="D313" s="213" t="s">
        <v>199</v>
      </c>
      <c r="E313" s="220" t="s">
        <v>1</v>
      </c>
      <c r="F313" s="221" t="s">
        <v>5279</v>
      </c>
      <c r="G313" s="219"/>
      <c r="H313" s="220" t="s">
        <v>1</v>
      </c>
      <c r="I313" s="222"/>
      <c r="J313" s="219"/>
      <c r="K313" s="219"/>
      <c r="L313" s="223"/>
      <c r="M313" s="224"/>
      <c r="N313" s="225"/>
      <c r="O313" s="225"/>
      <c r="P313" s="225"/>
      <c r="Q313" s="225"/>
      <c r="R313" s="225"/>
      <c r="S313" s="225"/>
      <c r="T313" s="226"/>
      <c r="U313" s="10"/>
      <c r="V313" s="10"/>
      <c r="W313" s="10"/>
      <c r="X313" s="10"/>
      <c r="Y313" s="10"/>
      <c r="Z313" s="10"/>
      <c r="AA313" s="10"/>
      <c r="AB313" s="10"/>
      <c r="AC313" s="10"/>
      <c r="AD313" s="10"/>
      <c r="AE313" s="10"/>
      <c r="AT313" s="227" t="s">
        <v>199</v>
      </c>
      <c r="AU313" s="227" t="s">
        <v>85</v>
      </c>
      <c r="AV313" s="10" t="s">
        <v>83</v>
      </c>
      <c r="AW313" s="10" t="s">
        <v>32</v>
      </c>
      <c r="AX313" s="10" t="s">
        <v>76</v>
      </c>
      <c r="AY313" s="227" t="s">
        <v>195</v>
      </c>
    </row>
    <row r="314" s="11" customFormat="1">
      <c r="A314" s="11"/>
      <c r="B314" s="228"/>
      <c r="C314" s="229"/>
      <c r="D314" s="213" t="s">
        <v>199</v>
      </c>
      <c r="E314" s="230" t="s">
        <v>1</v>
      </c>
      <c r="F314" s="231" t="s">
        <v>5592</v>
      </c>
      <c r="G314" s="229"/>
      <c r="H314" s="232">
        <v>33.408000000000001</v>
      </c>
      <c r="I314" s="233"/>
      <c r="J314" s="229"/>
      <c r="K314" s="229"/>
      <c r="L314" s="234"/>
      <c r="M314" s="235"/>
      <c r="N314" s="236"/>
      <c r="O314" s="236"/>
      <c r="P314" s="236"/>
      <c r="Q314" s="236"/>
      <c r="R314" s="236"/>
      <c r="S314" s="236"/>
      <c r="T314" s="237"/>
      <c r="U314" s="11"/>
      <c r="V314" s="11"/>
      <c r="W314" s="11"/>
      <c r="X314" s="11"/>
      <c r="Y314" s="11"/>
      <c r="Z314" s="11"/>
      <c r="AA314" s="11"/>
      <c r="AB314" s="11"/>
      <c r="AC314" s="11"/>
      <c r="AD314" s="11"/>
      <c r="AE314" s="11"/>
      <c r="AT314" s="238" t="s">
        <v>199</v>
      </c>
      <c r="AU314" s="238" t="s">
        <v>85</v>
      </c>
      <c r="AV314" s="11" t="s">
        <v>85</v>
      </c>
      <c r="AW314" s="11" t="s">
        <v>32</v>
      </c>
      <c r="AX314" s="11" t="s">
        <v>76</v>
      </c>
      <c r="AY314" s="238" t="s">
        <v>195</v>
      </c>
    </row>
    <row r="315" s="16" customFormat="1">
      <c r="A315" s="16"/>
      <c r="B315" s="298"/>
      <c r="C315" s="299"/>
      <c r="D315" s="213" t="s">
        <v>199</v>
      </c>
      <c r="E315" s="300" t="s">
        <v>1</v>
      </c>
      <c r="F315" s="301" t="s">
        <v>1498</v>
      </c>
      <c r="G315" s="299"/>
      <c r="H315" s="302">
        <v>33.408000000000001</v>
      </c>
      <c r="I315" s="303"/>
      <c r="J315" s="299"/>
      <c r="K315" s="299"/>
      <c r="L315" s="304"/>
      <c r="M315" s="305"/>
      <c r="N315" s="306"/>
      <c r="O315" s="306"/>
      <c r="P315" s="306"/>
      <c r="Q315" s="306"/>
      <c r="R315" s="306"/>
      <c r="S315" s="306"/>
      <c r="T315" s="307"/>
      <c r="U315" s="16"/>
      <c r="V315" s="16"/>
      <c r="W315" s="16"/>
      <c r="X315" s="16"/>
      <c r="Y315" s="16"/>
      <c r="Z315" s="16"/>
      <c r="AA315" s="16"/>
      <c r="AB315" s="16"/>
      <c r="AC315" s="16"/>
      <c r="AD315" s="16"/>
      <c r="AE315" s="16"/>
      <c r="AT315" s="308" t="s">
        <v>199</v>
      </c>
      <c r="AU315" s="308" t="s">
        <v>85</v>
      </c>
      <c r="AV315" s="16" t="s">
        <v>229</v>
      </c>
      <c r="AW315" s="16" t="s">
        <v>32</v>
      </c>
      <c r="AX315" s="16" t="s">
        <v>76</v>
      </c>
      <c r="AY315" s="308" t="s">
        <v>195</v>
      </c>
    </row>
    <row r="316" s="10" customFormat="1">
      <c r="A316" s="10"/>
      <c r="B316" s="218"/>
      <c r="C316" s="219"/>
      <c r="D316" s="213" t="s">
        <v>199</v>
      </c>
      <c r="E316" s="220" t="s">
        <v>1</v>
      </c>
      <c r="F316" s="221" t="s">
        <v>5281</v>
      </c>
      <c r="G316" s="219"/>
      <c r="H316" s="220" t="s">
        <v>1</v>
      </c>
      <c r="I316" s="222"/>
      <c r="J316" s="219"/>
      <c r="K316" s="219"/>
      <c r="L316" s="223"/>
      <c r="M316" s="224"/>
      <c r="N316" s="225"/>
      <c r="O316" s="225"/>
      <c r="P316" s="225"/>
      <c r="Q316" s="225"/>
      <c r="R316" s="225"/>
      <c r="S316" s="225"/>
      <c r="T316" s="226"/>
      <c r="U316" s="10"/>
      <c r="V316" s="10"/>
      <c r="W316" s="10"/>
      <c r="X316" s="10"/>
      <c r="Y316" s="10"/>
      <c r="Z316" s="10"/>
      <c r="AA316" s="10"/>
      <c r="AB316" s="10"/>
      <c r="AC316" s="10"/>
      <c r="AD316" s="10"/>
      <c r="AE316" s="10"/>
      <c r="AT316" s="227" t="s">
        <v>199</v>
      </c>
      <c r="AU316" s="227" t="s">
        <v>85</v>
      </c>
      <c r="AV316" s="10" t="s">
        <v>83</v>
      </c>
      <c r="AW316" s="10" t="s">
        <v>32</v>
      </c>
      <c r="AX316" s="10" t="s">
        <v>76</v>
      </c>
      <c r="AY316" s="227" t="s">
        <v>195</v>
      </c>
    </row>
    <row r="317" s="11" customFormat="1">
      <c r="A317" s="11"/>
      <c r="B317" s="228"/>
      <c r="C317" s="229"/>
      <c r="D317" s="213" t="s">
        <v>199</v>
      </c>
      <c r="E317" s="230" t="s">
        <v>1</v>
      </c>
      <c r="F317" s="231" t="s">
        <v>5593</v>
      </c>
      <c r="G317" s="229"/>
      <c r="H317" s="232">
        <v>12.528000000000001</v>
      </c>
      <c r="I317" s="233"/>
      <c r="J317" s="229"/>
      <c r="K317" s="229"/>
      <c r="L317" s="234"/>
      <c r="M317" s="235"/>
      <c r="N317" s="236"/>
      <c r="O317" s="236"/>
      <c r="P317" s="236"/>
      <c r="Q317" s="236"/>
      <c r="R317" s="236"/>
      <c r="S317" s="236"/>
      <c r="T317" s="237"/>
      <c r="U317" s="11"/>
      <c r="V317" s="11"/>
      <c r="W317" s="11"/>
      <c r="X317" s="11"/>
      <c r="Y317" s="11"/>
      <c r="Z317" s="11"/>
      <c r="AA317" s="11"/>
      <c r="AB317" s="11"/>
      <c r="AC317" s="11"/>
      <c r="AD317" s="11"/>
      <c r="AE317" s="11"/>
      <c r="AT317" s="238" t="s">
        <v>199</v>
      </c>
      <c r="AU317" s="238" t="s">
        <v>85</v>
      </c>
      <c r="AV317" s="11" t="s">
        <v>85</v>
      </c>
      <c r="AW317" s="11" t="s">
        <v>32</v>
      </c>
      <c r="AX317" s="11" t="s">
        <v>76</v>
      </c>
      <c r="AY317" s="238" t="s">
        <v>195</v>
      </c>
    </row>
    <row r="318" s="11" customFormat="1">
      <c r="A318" s="11"/>
      <c r="B318" s="228"/>
      <c r="C318" s="229"/>
      <c r="D318" s="213" t="s">
        <v>199</v>
      </c>
      <c r="E318" s="230" t="s">
        <v>1</v>
      </c>
      <c r="F318" s="231" t="s">
        <v>5583</v>
      </c>
      <c r="G318" s="229"/>
      <c r="H318" s="232">
        <v>16.704000000000001</v>
      </c>
      <c r="I318" s="233"/>
      <c r="J318" s="229"/>
      <c r="K318" s="229"/>
      <c r="L318" s="234"/>
      <c r="M318" s="235"/>
      <c r="N318" s="236"/>
      <c r="O318" s="236"/>
      <c r="P318" s="236"/>
      <c r="Q318" s="236"/>
      <c r="R318" s="236"/>
      <c r="S318" s="236"/>
      <c r="T318" s="237"/>
      <c r="U318" s="11"/>
      <c r="V318" s="11"/>
      <c r="W318" s="11"/>
      <c r="X318" s="11"/>
      <c r="Y318" s="11"/>
      <c r="Z318" s="11"/>
      <c r="AA318" s="11"/>
      <c r="AB318" s="11"/>
      <c r="AC318" s="11"/>
      <c r="AD318" s="11"/>
      <c r="AE318" s="11"/>
      <c r="AT318" s="238" t="s">
        <v>199</v>
      </c>
      <c r="AU318" s="238" t="s">
        <v>85</v>
      </c>
      <c r="AV318" s="11" t="s">
        <v>85</v>
      </c>
      <c r="AW318" s="11" t="s">
        <v>32</v>
      </c>
      <c r="AX318" s="11" t="s">
        <v>76</v>
      </c>
      <c r="AY318" s="238" t="s">
        <v>195</v>
      </c>
    </row>
    <row r="319" s="16" customFormat="1">
      <c r="A319" s="16"/>
      <c r="B319" s="298"/>
      <c r="C319" s="299"/>
      <c r="D319" s="213" t="s">
        <v>199</v>
      </c>
      <c r="E319" s="300" t="s">
        <v>1</v>
      </c>
      <c r="F319" s="301" t="s">
        <v>1498</v>
      </c>
      <c r="G319" s="299"/>
      <c r="H319" s="302">
        <v>29.231999999999999</v>
      </c>
      <c r="I319" s="303"/>
      <c r="J319" s="299"/>
      <c r="K319" s="299"/>
      <c r="L319" s="304"/>
      <c r="M319" s="305"/>
      <c r="N319" s="306"/>
      <c r="O319" s="306"/>
      <c r="P319" s="306"/>
      <c r="Q319" s="306"/>
      <c r="R319" s="306"/>
      <c r="S319" s="306"/>
      <c r="T319" s="307"/>
      <c r="U319" s="16"/>
      <c r="V319" s="16"/>
      <c r="W319" s="16"/>
      <c r="X319" s="16"/>
      <c r="Y319" s="16"/>
      <c r="Z319" s="16"/>
      <c r="AA319" s="16"/>
      <c r="AB319" s="16"/>
      <c r="AC319" s="16"/>
      <c r="AD319" s="16"/>
      <c r="AE319" s="16"/>
      <c r="AT319" s="308" t="s">
        <v>199</v>
      </c>
      <c r="AU319" s="308" t="s">
        <v>85</v>
      </c>
      <c r="AV319" s="16" t="s">
        <v>229</v>
      </c>
      <c r="AW319" s="16" t="s">
        <v>32</v>
      </c>
      <c r="AX319" s="16" t="s">
        <v>76</v>
      </c>
      <c r="AY319" s="308" t="s">
        <v>195</v>
      </c>
    </row>
    <row r="320" s="11" customFormat="1">
      <c r="A320" s="11"/>
      <c r="B320" s="228"/>
      <c r="C320" s="229"/>
      <c r="D320" s="213" t="s">
        <v>199</v>
      </c>
      <c r="E320" s="230" t="s">
        <v>1</v>
      </c>
      <c r="F320" s="231" t="s">
        <v>5594</v>
      </c>
      <c r="G320" s="229"/>
      <c r="H320" s="232">
        <v>213.39400000000001</v>
      </c>
      <c r="I320" s="233"/>
      <c r="J320" s="229"/>
      <c r="K320" s="229"/>
      <c r="L320" s="234"/>
      <c r="M320" s="235"/>
      <c r="N320" s="236"/>
      <c r="O320" s="236"/>
      <c r="P320" s="236"/>
      <c r="Q320" s="236"/>
      <c r="R320" s="236"/>
      <c r="S320" s="236"/>
      <c r="T320" s="237"/>
      <c r="U320" s="11"/>
      <c r="V320" s="11"/>
      <c r="W320" s="11"/>
      <c r="X320" s="11"/>
      <c r="Y320" s="11"/>
      <c r="Z320" s="11"/>
      <c r="AA320" s="11"/>
      <c r="AB320" s="11"/>
      <c r="AC320" s="11"/>
      <c r="AD320" s="11"/>
      <c r="AE320" s="11"/>
      <c r="AT320" s="238" t="s">
        <v>199</v>
      </c>
      <c r="AU320" s="238" t="s">
        <v>85</v>
      </c>
      <c r="AV320" s="11" t="s">
        <v>85</v>
      </c>
      <c r="AW320" s="11" t="s">
        <v>32</v>
      </c>
      <c r="AX320" s="11" t="s">
        <v>83</v>
      </c>
      <c r="AY320" s="238" t="s">
        <v>195</v>
      </c>
    </row>
    <row r="321" s="2" customFormat="1" ht="44.25" customHeight="1">
      <c r="A321" s="39"/>
      <c r="B321" s="40"/>
      <c r="C321" s="200" t="s">
        <v>7</v>
      </c>
      <c r="D321" s="200" t="s">
        <v>191</v>
      </c>
      <c r="E321" s="201" t="s">
        <v>5595</v>
      </c>
      <c r="F321" s="202" t="s">
        <v>5596</v>
      </c>
      <c r="G321" s="203" t="s">
        <v>513</v>
      </c>
      <c r="H321" s="204">
        <v>6.4000000000000004</v>
      </c>
      <c r="I321" s="205"/>
      <c r="J321" s="206">
        <f>ROUND(I321*H321,2)</f>
        <v>0</v>
      </c>
      <c r="K321" s="202" t="s">
        <v>1412</v>
      </c>
      <c r="L321" s="45"/>
      <c r="M321" s="207" t="s">
        <v>1</v>
      </c>
      <c r="N321" s="208" t="s">
        <v>41</v>
      </c>
      <c r="O321" s="92"/>
      <c r="P321" s="209">
        <f>O321*H321</f>
        <v>0</v>
      </c>
      <c r="Q321" s="209">
        <v>0.0053</v>
      </c>
      <c r="R321" s="209">
        <f>Q321*H321</f>
        <v>0.033919999999999999</v>
      </c>
      <c r="S321" s="209">
        <v>0</v>
      </c>
      <c r="T321" s="210">
        <f>S321*H321</f>
        <v>0</v>
      </c>
      <c r="U321" s="39"/>
      <c r="V321" s="39"/>
      <c r="W321" s="39"/>
      <c r="X321" s="39"/>
      <c r="Y321" s="39"/>
      <c r="Z321" s="39"/>
      <c r="AA321" s="39"/>
      <c r="AB321" s="39"/>
      <c r="AC321" s="39"/>
      <c r="AD321" s="39"/>
      <c r="AE321" s="39"/>
      <c r="AR321" s="211" t="s">
        <v>234</v>
      </c>
      <c r="AT321" s="211" t="s">
        <v>191</v>
      </c>
      <c r="AU321" s="211" t="s">
        <v>85</v>
      </c>
      <c r="AY321" s="18" t="s">
        <v>195</v>
      </c>
      <c r="BE321" s="212">
        <f>IF(N321="základní",J321,0)</f>
        <v>0</v>
      </c>
      <c r="BF321" s="212">
        <f>IF(N321="snížená",J321,0)</f>
        <v>0</v>
      </c>
      <c r="BG321" s="212">
        <f>IF(N321="zákl. přenesená",J321,0)</f>
        <v>0</v>
      </c>
      <c r="BH321" s="212">
        <f>IF(N321="sníž. přenesená",J321,0)</f>
        <v>0</v>
      </c>
      <c r="BI321" s="212">
        <f>IF(N321="nulová",J321,0)</f>
        <v>0</v>
      </c>
      <c r="BJ321" s="18" t="s">
        <v>83</v>
      </c>
      <c r="BK321" s="212">
        <f>ROUND(I321*H321,2)</f>
        <v>0</v>
      </c>
      <c r="BL321" s="18" t="s">
        <v>234</v>
      </c>
      <c r="BM321" s="211" t="s">
        <v>5597</v>
      </c>
    </row>
    <row r="322" s="10" customFormat="1">
      <c r="A322" s="10"/>
      <c r="B322" s="218"/>
      <c r="C322" s="219"/>
      <c r="D322" s="213" t="s">
        <v>199</v>
      </c>
      <c r="E322" s="220" t="s">
        <v>1</v>
      </c>
      <c r="F322" s="221" t="s">
        <v>5598</v>
      </c>
      <c r="G322" s="219"/>
      <c r="H322" s="220" t="s">
        <v>1</v>
      </c>
      <c r="I322" s="222"/>
      <c r="J322" s="219"/>
      <c r="K322" s="219"/>
      <c r="L322" s="223"/>
      <c r="M322" s="224"/>
      <c r="N322" s="225"/>
      <c r="O322" s="225"/>
      <c r="P322" s="225"/>
      <c r="Q322" s="225"/>
      <c r="R322" s="225"/>
      <c r="S322" s="225"/>
      <c r="T322" s="226"/>
      <c r="U322" s="10"/>
      <c r="V322" s="10"/>
      <c r="W322" s="10"/>
      <c r="X322" s="10"/>
      <c r="Y322" s="10"/>
      <c r="Z322" s="10"/>
      <c r="AA322" s="10"/>
      <c r="AB322" s="10"/>
      <c r="AC322" s="10"/>
      <c r="AD322" s="10"/>
      <c r="AE322" s="10"/>
      <c r="AT322" s="227" t="s">
        <v>199</v>
      </c>
      <c r="AU322" s="227" t="s">
        <v>85</v>
      </c>
      <c r="AV322" s="10" t="s">
        <v>83</v>
      </c>
      <c r="AW322" s="10" t="s">
        <v>32</v>
      </c>
      <c r="AX322" s="10" t="s">
        <v>76</v>
      </c>
      <c r="AY322" s="227" t="s">
        <v>195</v>
      </c>
    </row>
    <row r="323" s="11" customFormat="1">
      <c r="A323" s="11"/>
      <c r="B323" s="228"/>
      <c r="C323" s="229"/>
      <c r="D323" s="213" t="s">
        <v>199</v>
      </c>
      <c r="E323" s="230" t="s">
        <v>1</v>
      </c>
      <c r="F323" s="231" t="s">
        <v>5599</v>
      </c>
      <c r="G323" s="229"/>
      <c r="H323" s="232">
        <v>6.4000000000000004</v>
      </c>
      <c r="I323" s="233"/>
      <c r="J323" s="229"/>
      <c r="K323" s="229"/>
      <c r="L323" s="234"/>
      <c r="M323" s="235"/>
      <c r="N323" s="236"/>
      <c r="O323" s="236"/>
      <c r="P323" s="236"/>
      <c r="Q323" s="236"/>
      <c r="R323" s="236"/>
      <c r="S323" s="236"/>
      <c r="T323" s="237"/>
      <c r="U323" s="11"/>
      <c r="V323" s="11"/>
      <c r="W323" s="11"/>
      <c r="X323" s="11"/>
      <c r="Y323" s="11"/>
      <c r="Z323" s="11"/>
      <c r="AA323" s="11"/>
      <c r="AB323" s="11"/>
      <c r="AC323" s="11"/>
      <c r="AD323" s="11"/>
      <c r="AE323" s="11"/>
      <c r="AT323" s="238" t="s">
        <v>199</v>
      </c>
      <c r="AU323" s="238" t="s">
        <v>85</v>
      </c>
      <c r="AV323" s="11" t="s">
        <v>85</v>
      </c>
      <c r="AW323" s="11" t="s">
        <v>32</v>
      </c>
      <c r="AX323" s="11" t="s">
        <v>83</v>
      </c>
      <c r="AY323" s="238" t="s">
        <v>195</v>
      </c>
    </row>
    <row r="324" s="2" customFormat="1" ht="24.15" customHeight="1">
      <c r="A324" s="39"/>
      <c r="B324" s="40"/>
      <c r="C324" s="262" t="s">
        <v>307</v>
      </c>
      <c r="D324" s="262" t="s">
        <v>224</v>
      </c>
      <c r="E324" s="263" t="s">
        <v>5600</v>
      </c>
      <c r="F324" s="264" t="s">
        <v>5601</v>
      </c>
      <c r="G324" s="265" t="s">
        <v>513</v>
      </c>
      <c r="H324" s="266">
        <v>7.04</v>
      </c>
      <c r="I324" s="267"/>
      <c r="J324" s="268">
        <f>ROUND(I324*H324,2)</f>
        <v>0</v>
      </c>
      <c r="K324" s="264" t="s">
        <v>1412</v>
      </c>
      <c r="L324" s="269"/>
      <c r="M324" s="270" t="s">
        <v>1</v>
      </c>
      <c r="N324" s="271" t="s">
        <v>41</v>
      </c>
      <c r="O324" s="92"/>
      <c r="P324" s="209">
        <f>O324*H324</f>
        <v>0</v>
      </c>
      <c r="Q324" s="209">
        <v>0.048070000000000002</v>
      </c>
      <c r="R324" s="209">
        <f>Q324*H324</f>
        <v>0.33841280000000001</v>
      </c>
      <c r="S324" s="209">
        <v>0</v>
      </c>
      <c r="T324" s="210">
        <f>S324*H324</f>
        <v>0</v>
      </c>
      <c r="U324" s="39"/>
      <c r="V324" s="39"/>
      <c r="W324" s="39"/>
      <c r="X324" s="39"/>
      <c r="Y324" s="39"/>
      <c r="Z324" s="39"/>
      <c r="AA324" s="39"/>
      <c r="AB324" s="39"/>
      <c r="AC324" s="39"/>
      <c r="AD324" s="39"/>
      <c r="AE324" s="39"/>
      <c r="AR324" s="211" t="s">
        <v>253</v>
      </c>
      <c r="AT324" s="211" t="s">
        <v>224</v>
      </c>
      <c r="AU324" s="211" t="s">
        <v>85</v>
      </c>
      <c r="AY324" s="18" t="s">
        <v>195</v>
      </c>
      <c r="BE324" s="212">
        <f>IF(N324="základní",J324,0)</f>
        <v>0</v>
      </c>
      <c r="BF324" s="212">
        <f>IF(N324="snížená",J324,0)</f>
        <v>0</v>
      </c>
      <c r="BG324" s="212">
        <f>IF(N324="zákl. přenesená",J324,0)</f>
        <v>0</v>
      </c>
      <c r="BH324" s="212">
        <f>IF(N324="sníž. přenesená",J324,0)</f>
        <v>0</v>
      </c>
      <c r="BI324" s="212">
        <f>IF(N324="nulová",J324,0)</f>
        <v>0</v>
      </c>
      <c r="BJ324" s="18" t="s">
        <v>83</v>
      </c>
      <c r="BK324" s="212">
        <f>ROUND(I324*H324,2)</f>
        <v>0</v>
      </c>
      <c r="BL324" s="18" t="s">
        <v>234</v>
      </c>
      <c r="BM324" s="211" t="s">
        <v>5602</v>
      </c>
    </row>
    <row r="325" s="10" customFormat="1">
      <c r="A325" s="10"/>
      <c r="B325" s="218"/>
      <c r="C325" s="219"/>
      <c r="D325" s="213" t="s">
        <v>199</v>
      </c>
      <c r="E325" s="220" t="s">
        <v>1</v>
      </c>
      <c r="F325" s="221" t="s">
        <v>5603</v>
      </c>
      <c r="G325" s="219"/>
      <c r="H325" s="220" t="s">
        <v>1</v>
      </c>
      <c r="I325" s="222"/>
      <c r="J325" s="219"/>
      <c r="K325" s="219"/>
      <c r="L325" s="223"/>
      <c r="M325" s="224"/>
      <c r="N325" s="225"/>
      <c r="O325" s="225"/>
      <c r="P325" s="225"/>
      <c r="Q325" s="225"/>
      <c r="R325" s="225"/>
      <c r="S325" s="225"/>
      <c r="T325" s="226"/>
      <c r="U325" s="10"/>
      <c r="V325" s="10"/>
      <c r="W325" s="10"/>
      <c r="X325" s="10"/>
      <c r="Y325" s="10"/>
      <c r="Z325" s="10"/>
      <c r="AA325" s="10"/>
      <c r="AB325" s="10"/>
      <c r="AC325" s="10"/>
      <c r="AD325" s="10"/>
      <c r="AE325" s="10"/>
      <c r="AT325" s="227" t="s">
        <v>199</v>
      </c>
      <c r="AU325" s="227" t="s">
        <v>85</v>
      </c>
      <c r="AV325" s="10" t="s">
        <v>83</v>
      </c>
      <c r="AW325" s="10" t="s">
        <v>32</v>
      </c>
      <c r="AX325" s="10" t="s">
        <v>76</v>
      </c>
      <c r="AY325" s="227" t="s">
        <v>195</v>
      </c>
    </row>
    <row r="326" s="10" customFormat="1">
      <c r="A326" s="10"/>
      <c r="B326" s="218"/>
      <c r="C326" s="219"/>
      <c r="D326" s="213" t="s">
        <v>199</v>
      </c>
      <c r="E326" s="220" t="s">
        <v>1</v>
      </c>
      <c r="F326" s="221" t="s">
        <v>3416</v>
      </c>
      <c r="G326" s="219"/>
      <c r="H326" s="220" t="s">
        <v>1</v>
      </c>
      <c r="I326" s="222"/>
      <c r="J326" s="219"/>
      <c r="K326" s="219"/>
      <c r="L326" s="223"/>
      <c r="M326" s="224"/>
      <c r="N326" s="225"/>
      <c r="O326" s="225"/>
      <c r="P326" s="225"/>
      <c r="Q326" s="225"/>
      <c r="R326" s="225"/>
      <c r="S326" s="225"/>
      <c r="T326" s="226"/>
      <c r="U326" s="10"/>
      <c r="V326" s="10"/>
      <c r="W326" s="10"/>
      <c r="X326" s="10"/>
      <c r="Y326" s="10"/>
      <c r="Z326" s="10"/>
      <c r="AA326" s="10"/>
      <c r="AB326" s="10"/>
      <c r="AC326" s="10"/>
      <c r="AD326" s="10"/>
      <c r="AE326" s="10"/>
      <c r="AT326" s="227" t="s">
        <v>199</v>
      </c>
      <c r="AU326" s="227" t="s">
        <v>85</v>
      </c>
      <c r="AV326" s="10" t="s">
        <v>83</v>
      </c>
      <c r="AW326" s="10" t="s">
        <v>32</v>
      </c>
      <c r="AX326" s="10" t="s">
        <v>76</v>
      </c>
      <c r="AY326" s="227" t="s">
        <v>195</v>
      </c>
    </row>
    <row r="327" s="11" customFormat="1">
      <c r="A327" s="11"/>
      <c r="B327" s="228"/>
      <c r="C327" s="229"/>
      <c r="D327" s="213" t="s">
        <v>199</v>
      </c>
      <c r="E327" s="230" t="s">
        <v>1</v>
      </c>
      <c r="F327" s="231" t="s">
        <v>5604</v>
      </c>
      <c r="G327" s="229"/>
      <c r="H327" s="232">
        <v>7.04</v>
      </c>
      <c r="I327" s="233"/>
      <c r="J327" s="229"/>
      <c r="K327" s="229"/>
      <c r="L327" s="234"/>
      <c r="M327" s="235"/>
      <c r="N327" s="236"/>
      <c r="O327" s="236"/>
      <c r="P327" s="236"/>
      <c r="Q327" s="236"/>
      <c r="R327" s="236"/>
      <c r="S327" s="236"/>
      <c r="T327" s="237"/>
      <c r="U327" s="11"/>
      <c r="V327" s="11"/>
      <c r="W327" s="11"/>
      <c r="X327" s="11"/>
      <c r="Y327" s="11"/>
      <c r="Z327" s="11"/>
      <c r="AA327" s="11"/>
      <c r="AB327" s="11"/>
      <c r="AC327" s="11"/>
      <c r="AD327" s="11"/>
      <c r="AE327" s="11"/>
      <c r="AT327" s="238" t="s">
        <v>199</v>
      </c>
      <c r="AU327" s="238" t="s">
        <v>85</v>
      </c>
      <c r="AV327" s="11" t="s">
        <v>85</v>
      </c>
      <c r="AW327" s="11" t="s">
        <v>32</v>
      </c>
      <c r="AX327" s="11" t="s">
        <v>83</v>
      </c>
      <c r="AY327" s="238" t="s">
        <v>195</v>
      </c>
    </row>
    <row r="328" s="2" customFormat="1" ht="21.75" customHeight="1">
      <c r="A328" s="39"/>
      <c r="B328" s="40"/>
      <c r="C328" s="200" t="s">
        <v>311</v>
      </c>
      <c r="D328" s="200" t="s">
        <v>191</v>
      </c>
      <c r="E328" s="201" t="s">
        <v>4114</v>
      </c>
      <c r="F328" s="202" t="s">
        <v>4115</v>
      </c>
      <c r="G328" s="203" t="s">
        <v>1411</v>
      </c>
      <c r="H328" s="204">
        <v>669.60000000000002</v>
      </c>
      <c r="I328" s="205"/>
      <c r="J328" s="206">
        <f>ROUND(I328*H328,2)</f>
        <v>0</v>
      </c>
      <c r="K328" s="202" t="s">
        <v>1412</v>
      </c>
      <c r="L328" s="45"/>
      <c r="M328" s="207" t="s">
        <v>1</v>
      </c>
      <c r="N328" s="208" t="s">
        <v>41</v>
      </c>
      <c r="O328" s="92"/>
      <c r="P328" s="209">
        <f>O328*H328</f>
        <v>0</v>
      </c>
      <c r="Q328" s="209">
        <v>0.00084000000000000003</v>
      </c>
      <c r="R328" s="209">
        <f>Q328*H328</f>
        <v>0.56246400000000008</v>
      </c>
      <c r="S328" s="209">
        <v>0</v>
      </c>
      <c r="T328" s="210">
        <f>S328*H328</f>
        <v>0</v>
      </c>
      <c r="U328" s="39"/>
      <c r="V328" s="39"/>
      <c r="W328" s="39"/>
      <c r="X328" s="39"/>
      <c r="Y328" s="39"/>
      <c r="Z328" s="39"/>
      <c r="AA328" s="39"/>
      <c r="AB328" s="39"/>
      <c r="AC328" s="39"/>
      <c r="AD328" s="39"/>
      <c r="AE328" s="39"/>
      <c r="AR328" s="211" t="s">
        <v>234</v>
      </c>
      <c r="AT328" s="211" t="s">
        <v>191</v>
      </c>
      <c r="AU328" s="211" t="s">
        <v>85</v>
      </c>
      <c r="AY328" s="18" t="s">
        <v>195</v>
      </c>
      <c r="BE328" s="212">
        <f>IF(N328="základní",J328,0)</f>
        <v>0</v>
      </c>
      <c r="BF328" s="212">
        <f>IF(N328="snížená",J328,0)</f>
        <v>0</v>
      </c>
      <c r="BG328" s="212">
        <f>IF(N328="zákl. přenesená",J328,0)</f>
        <v>0</v>
      </c>
      <c r="BH328" s="212">
        <f>IF(N328="sníž. přenesená",J328,0)</f>
        <v>0</v>
      </c>
      <c r="BI328" s="212">
        <f>IF(N328="nulová",J328,0)</f>
        <v>0</v>
      </c>
      <c r="BJ328" s="18" t="s">
        <v>83</v>
      </c>
      <c r="BK328" s="212">
        <f>ROUND(I328*H328,2)</f>
        <v>0</v>
      </c>
      <c r="BL328" s="18" t="s">
        <v>234</v>
      </c>
      <c r="BM328" s="211" t="s">
        <v>5605</v>
      </c>
    </row>
    <row r="329" s="11" customFormat="1">
      <c r="A329" s="11"/>
      <c r="B329" s="228"/>
      <c r="C329" s="229"/>
      <c r="D329" s="213" t="s">
        <v>199</v>
      </c>
      <c r="E329" s="230" t="s">
        <v>1</v>
      </c>
      <c r="F329" s="231" t="s">
        <v>5606</v>
      </c>
      <c r="G329" s="229"/>
      <c r="H329" s="232">
        <v>192</v>
      </c>
      <c r="I329" s="233"/>
      <c r="J329" s="229"/>
      <c r="K329" s="229"/>
      <c r="L329" s="234"/>
      <c r="M329" s="235"/>
      <c r="N329" s="236"/>
      <c r="O329" s="236"/>
      <c r="P329" s="236"/>
      <c r="Q329" s="236"/>
      <c r="R329" s="236"/>
      <c r="S329" s="236"/>
      <c r="T329" s="237"/>
      <c r="U329" s="11"/>
      <c r="V329" s="11"/>
      <c r="W329" s="11"/>
      <c r="X329" s="11"/>
      <c r="Y329" s="11"/>
      <c r="Z329" s="11"/>
      <c r="AA329" s="11"/>
      <c r="AB329" s="11"/>
      <c r="AC329" s="11"/>
      <c r="AD329" s="11"/>
      <c r="AE329" s="11"/>
      <c r="AT329" s="238" t="s">
        <v>199</v>
      </c>
      <c r="AU329" s="238" t="s">
        <v>85</v>
      </c>
      <c r="AV329" s="11" t="s">
        <v>85</v>
      </c>
      <c r="AW329" s="11" t="s">
        <v>32</v>
      </c>
      <c r="AX329" s="11" t="s">
        <v>76</v>
      </c>
      <c r="AY329" s="238" t="s">
        <v>195</v>
      </c>
    </row>
    <row r="330" s="11" customFormat="1">
      <c r="A330" s="11"/>
      <c r="B330" s="228"/>
      <c r="C330" s="229"/>
      <c r="D330" s="213" t="s">
        <v>199</v>
      </c>
      <c r="E330" s="230" t="s">
        <v>1</v>
      </c>
      <c r="F330" s="231" t="s">
        <v>5607</v>
      </c>
      <c r="G330" s="229"/>
      <c r="H330" s="232">
        <v>462.39999999999998</v>
      </c>
      <c r="I330" s="233"/>
      <c r="J330" s="229"/>
      <c r="K330" s="229"/>
      <c r="L330" s="234"/>
      <c r="M330" s="235"/>
      <c r="N330" s="236"/>
      <c r="O330" s="236"/>
      <c r="P330" s="236"/>
      <c r="Q330" s="236"/>
      <c r="R330" s="236"/>
      <c r="S330" s="236"/>
      <c r="T330" s="237"/>
      <c r="U330" s="11"/>
      <c r="V330" s="11"/>
      <c r="W330" s="11"/>
      <c r="X330" s="11"/>
      <c r="Y330" s="11"/>
      <c r="Z330" s="11"/>
      <c r="AA330" s="11"/>
      <c r="AB330" s="11"/>
      <c r="AC330" s="11"/>
      <c r="AD330" s="11"/>
      <c r="AE330" s="11"/>
      <c r="AT330" s="238" t="s">
        <v>199</v>
      </c>
      <c r="AU330" s="238" t="s">
        <v>85</v>
      </c>
      <c r="AV330" s="11" t="s">
        <v>85</v>
      </c>
      <c r="AW330" s="11" t="s">
        <v>32</v>
      </c>
      <c r="AX330" s="11" t="s">
        <v>76</v>
      </c>
      <c r="AY330" s="238" t="s">
        <v>195</v>
      </c>
    </row>
    <row r="331" s="11" customFormat="1">
      <c r="A331" s="11"/>
      <c r="B331" s="228"/>
      <c r="C331" s="229"/>
      <c r="D331" s="213" t="s">
        <v>199</v>
      </c>
      <c r="E331" s="230" t="s">
        <v>1</v>
      </c>
      <c r="F331" s="231" t="s">
        <v>5608</v>
      </c>
      <c r="G331" s="229"/>
      <c r="H331" s="232">
        <v>14</v>
      </c>
      <c r="I331" s="233"/>
      <c r="J331" s="229"/>
      <c r="K331" s="229"/>
      <c r="L331" s="234"/>
      <c r="M331" s="235"/>
      <c r="N331" s="236"/>
      <c r="O331" s="236"/>
      <c r="P331" s="236"/>
      <c r="Q331" s="236"/>
      <c r="R331" s="236"/>
      <c r="S331" s="236"/>
      <c r="T331" s="237"/>
      <c r="U331" s="11"/>
      <c r="V331" s="11"/>
      <c r="W331" s="11"/>
      <c r="X331" s="11"/>
      <c r="Y331" s="11"/>
      <c r="Z331" s="11"/>
      <c r="AA331" s="11"/>
      <c r="AB331" s="11"/>
      <c r="AC331" s="11"/>
      <c r="AD331" s="11"/>
      <c r="AE331" s="11"/>
      <c r="AT331" s="238" t="s">
        <v>199</v>
      </c>
      <c r="AU331" s="238" t="s">
        <v>85</v>
      </c>
      <c r="AV331" s="11" t="s">
        <v>85</v>
      </c>
      <c r="AW331" s="11" t="s">
        <v>32</v>
      </c>
      <c r="AX331" s="11" t="s">
        <v>76</v>
      </c>
      <c r="AY331" s="238" t="s">
        <v>195</v>
      </c>
    </row>
    <row r="332" s="11" customFormat="1">
      <c r="A332" s="11"/>
      <c r="B332" s="228"/>
      <c r="C332" s="229"/>
      <c r="D332" s="213" t="s">
        <v>199</v>
      </c>
      <c r="E332" s="230" t="s">
        <v>1</v>
      </c>
      <c r="F332" s="231" t="s">
        <v>5609</v>
      </c>
      <c r="G332" s="229"/>
      <c r="H332" s="232">
        <v>1.2</v>
      </c>
      <c r="I332" s="233"/>
      <c r="J332" s="229"/>
      <c r="K332" s="229"/>
      <c r="L332" s="234"/>
      <c r="M332" s="235"/>
      <c r="N332" s="236"/>
      <c r="O332" s="236"/>
      <c r="P332" s="236"/>
      <c r="Q332" s="236"/>
      <c r="R332" s="236"/>
      <c r="S332" s="236"/>
      <c r="T332" s="237"/>
      <c r="U332" s="11"/>
      <c r="V332" s="11"/>
      <c r="W332" s="11"/>
      <c r="X332" s="11"/>
      <c r="Y332" s="11"/>
      <c r="Z332" s="11"/>
      <c r="AA332" s="11"/>
      <c r="AB332" s="11"/>
      <c r="AC332" s="11"/>
      <c r="AD332" s="11"/>
      <c r="AE332" s="11"/>
      <c r="AT332" s="238" t="s">
        <v>199</v>
      </c>
      <c r="AU332" s="238" t="s">
        <v>85</v>
      </c>
      <c r="AV332" s="11" t="s">
        <v>85</v>
      </c>
      <c r="AW332" s="11" t="s">
        <v>32</v>
      </c>
      <c r="AX332" s="11" t="s">
        <v>76</v>
      </c>
      <c r="AY332" s="238" t="s">
        <v>195</v>
      </c>
    </row>
    <row r="333" s="15" customFormat="1">
      <c r="A333" s="15"/>
      <c r="B333" s="287"/>
      <c r="C333" s="288"/>
      <c r="D333" s="213" t="s">
        <v>199</v>
      </c>
      <c r="E333" s="289" t="s">
        <v>1</v>
      </c>
      <c r="F333" s="290" t="s">
        <v>1422</v>
      </c>
      <c r="G333" s="288"/>
      <c r="H333" s="291">
        <v>669.60000000000002</v>
      </c>
      <c r="I333" s="292"/>
      <c r="J333" s="288"/>
      <c r="K333" s="288"/>
      <c r="L333" s="293"/>
      <c r="M333" s="294"/>
      <c r="N333" s="295"/>
      <c r="O333" s="295"/>
      <c r="P333" s="295"/>
      <c r="Q333" s="295"/>
      <c r="R333" s="295"/>
      <c r="S333" s="295"/>
      <c r="T333" s="296"/>
      <c r="U333" s="15"/>
      <c r="V333" s="15"/>
      <c r="W333" s="15"/>
      <c r="X333" s="15"/>
      <c r="Y333" s="15"/>
      <c r="Z333" s="15"/>
      <c r="AA333" s="15"/>
      <c r="AB333" s="15"/>
      <c r="AC333" s="15"/>
      <c r="AD333" s="15"/>
      <c r="AE333" s="15"/>
      <c r="AT333" s="297" t="s">
        <v>199</v>
      </c>
      <c r="AU333" s="297" t="s">
        <v>85</v>
      </c>
      <c r="AV333" s="15" t="s">
        <v>234</v>
      </c>
      <c r="AW333" s="15" t="s">
        <v>32</v>
      </c>
      <c r="AX333" s="15" t="s">
        <v>83</v>
      </c>
      <c r="AY333" s="297" t="s">
        <v>195</v>
      </c>
    </row>
    <row r="334" s="2" customFormat="1" ht="24.15" customHeight="1">
      <c r="A334" s="39"/>
      <c r="B334" s="40"/>
      <c r="C334" s="200" t="s">
        <v>315</v>
      </c>
      <c r="D334" s="200" t="s">
        <v>191</v>
      </c>
      <c r="E334" s="201" t="s">
        <v>5610</v>
      </c>
      <c r="F334" s="202" t="s">
        <v>5611</v>
      </c>
      <c r="G334" s="203" t="s">
        <v>1411</v>
      </c>
      <c r="H334" s="204">
        <v>669.60000000000002</v>
      </c>
      <c r="I334" s="205"/>
      <c r="J334" s="206">
        <f>ROUND(I334*H334,2)</f>
        <v>0</v>
      </c>
      <c r="K334" s="202" t="s">
        <v>1412</v>
      </c>
      <c r="L334" s="45"/>
      <c r="M334" s="207" t="s">
        <v>1</v>
      </c>
      <c r="N334" s="208" t="s">
        <v>41</v>
      </c>
      <c r="O334" s="92"/>
      <c r="P334" s="209">
        <f>O334*H334</f>
        <v>0</v>
      </c>
      <c r="Q334" s="209">
        <v>0</v>
      </c>
      <c r="R334" s="209">
        <f>Q334*H334</f>
        <v>0</v>
      </c>
      <c r="S334" s="209">
        <v>0</v>
      </c>
      <c r="T334" s="210">
        <f>S334*H334</f>
        <v>0</v>
      </c>
      <c r="U334" s="39"/>
      <c r="V334" s="39"/>
      <c r="W334" s="39"/>
      <c r="X334" s="39"/>
      <c r="Y334" s="39"/>
      <c r="Z334" s="39"/>
      <c r="AA334" s="39"/>
      <c r="AB334" s="39"/>
      <c r="AC334" s="39"/>
      <c r="AD334" s="39"/>
      <c r="AE334" s="39"/>
      <c r="AR334" s="211" t="s">
        <v>234</v>
      </c>
      <c r="AT334" s="211" t="s">
        <v>191</v>
      </c>
      <c r="AU334" s="211" t="s">
        <v>85</v>
      </c>
      <c r="AY334" s="18" t="s">
        <v>195</v>
      </c>
      <c r="BE334" s="212">
        <f>IF(N334="základní",J334,0)</f>
        <v>0</v>
      </c>
      <c r="BF334" s="212">
        <f>IF(N334="snížená",J334,0)</f>
        <v>0</v>
      </c>
      <c r="BG334" s="212">
        <f>IF(N334="zákl. přenesená",J334,0)</f>
        <v>0</v>
      </c>
      <c r="BH334" s="212">
        <f>IF(N334="sníž. přenesená",J334,0)</f>
        <v>0</v>
      </c>
      <c r="BI334" s="212">
        <f>IF(N334="nulová",J334,0)</f>
        <v>0</v>
      </c>
      <c r="BJ334" s="18" t="s">
        <v>83</v>
      </c>
      <c r="BK334" s="212">
        <f>ROUND(I334*H334,2)</f>
        <v>0</v>
      </c>
      <c r="BL334" s="18" t="s">
        <v>234</v>
      </c>
      <c r="BM334" s="211" t="s">
        <v>5612</v>
      </c>
    </row>
    <row r="335" s="2" customFormat="1" ht="37.8" customHeight="1">
      <c r="A335" s="39"/>
      <c r="B335" s="40"/>
      <c r="C335" s="200" t="s">
        <v>319</v>
      </c>
      <c r="D335" s="200" t="s">
        <v>191</v>
      </c>
      <c r="E335" s="201" t="s">
        <v>1590</v>
      </c>
      <c r="F335" s="202" t="s">
        <v>1591</v>
      </c>
      <c r="G335" s="203" t="s">
        <v>1237</v>
      </c>
      <c r="H335" s="204">
        <v>195.72</v>
      </c>
      <c r="I335" s="205"/>
      <c r="J335" s="206">
        <f>ROUND(I335*H335,2)</f>
        <v>0</v>
      </c>
      <c r="K335" s="202" t="s">
        <v>1412</v>
      </c>
      <c r="L335" s="45"/>
      <c r="M335" s="207" t="s">
        <v>1</v>
      </c>
      <c r="N335" s="208" t="s">
        <v>41</v>
      </c>
      <c r="O335" s="92"/>
      <c r="P335" s="209">
        <f>O335*H335</f>
        <v>0</v>
      </c>
      <c r="Q335" s="209">
        <v>0</v>
      </c>
      <c r="R335" s="209">
        <f>Q335*H335</f>
        <v>0</v>
      </c>
      <c r="S335" s="209">
        <v>0</v>
      </c>
      <c r="T335" s="210">
        <f>S335*H335</f>
        <v>0</v>
      </c>
      <c r="U335" s="39"/>
      <c r="V335" s="39"/>
      <c r="W335" s="39"/>
      <c r="X335" s="39"/>
      <c r="Y335" s="39"/>
      <c r="Z335" s="39"/>
      <c r="AA335" s="39"/>
      <c r="AB335" s="39"/>
      <c r="AC335" s="39"/>
      <c r="AD335" s="39"/>
      <c r="AE335" s="39"/>
      <c r="AR335" s="211" t="s">
        <v>234</v>
      </c>
      <c r="AT335" s="211" t="s">
        <v>191</v>
      </c>
      <c r="AU335" s="211" t="s">
        <v>85</v>
      </c>
      <c r="AY335" s="18" t="s">
        <v>195</v>
      </c>
      <c r="BE335" s="212">
        <f>IF(N335="základní",J335,0)</f>
        <v>0</v>
      </c>
      <c r="BF335" s="212">
        <f>IF(N335="snížená",J335,0)</f>
        <v>0</v>
      </c>
      <c r="BG335" s="212">
        <f>IF(N335="zákl. přenesená",J335,0)</f>
        <v>0</v>
      </c>
      <c r="BH335" s="212">
        <f>IF(N335="sníž. přenesená",J335,0)</f>
        <v>0</v>
      </c>
      <c r="BI335" s="212">
        <f>IF(N335="nulová",J335,0)</f>
        <v>0</v>
      </c>
      <c r="BJ335" s="18" t="s">
        <v>83</v>
      </c>
      <c r="BK335" s="212">
        <f>ROUND(I335*H335,2)</f>
        <v>0</v>
      </c>
      <c r="BL335" s="18" t="s">
        <v>234</v>
      </c>
      <c r="BM335" s="211" t="s">
        <v>5613</v>
      </c>
    </row>
    <row r="336" s="2" customFormat="1" ht="37.8" customHeight="1">
      <c r="A336" s="39"/>
      <c r="B336" s="40"/>
      <c r="C336" s="200" t="s">
        <v>323</v>
      </c>
      <c r="D336" s="200" t="s">
        <v>191</v>
      </c>
      <c r="E336" s="201" t="s">
        <v>3499</v>
      </c>
      <c r="F336" s="202" t="s">
        <v>3500</v>
      </c>
      <c r="G336" s="203" t="s">
        <v>1237</v>
      </c>
      <c r="H336" s="204">
        <v>313.93400000000003</v>
      </c>
      <c r="I336" s="205"/>
      <c r="J336" s="206">
        <f>ROUND(I336*H336,2)</f>
        <v>0</v>
      </c>
      <c r="K336" s="202" t="s">
        <v>1412</v>
      </c>
      <c r="L336" s="45"/>
      <c r="M336" s="207" t="s">
        <v>1</v>
      </c>
      <c r="N336" s="208" t="s">
        <v>41</v>
      </c>
      <c r="O336" s="92"/>
      <c r="P336" s="209">
        <f>O336*H336</f>
        <v>0</v>
      </c>
      <c r="Q336" s="209">
        <v>0</v>
      </c>
      <c r="R336" s="209">
        <f>Q336*H336</f>
        <v>0</v>
      </c>
      <c r="S336" s="209">
        <v>0</v>
      </c>
      <c r="T336" s="210">
        <f>S336*H336</f>
        <v>0</v>
      </c>
      <c r="U336" s="39"/>
      <c r="V336" s="39"/>
      <c r="W336" s="39"/>
      <c r="X336" s="39"/>
      <c r="Y336" s="39"/>
      <c r="Z336" s="39"/>
      <c r="AA336" s="39"/>
      <c r="AB336" s="39"/>
      <c r="AC336" s="39"/>
      <c r="AD336" s="39"/>
      <c r="AE336" s="39"/>
      <c r="AR336" s="211" t="s">
        <v>234</v>
      </c>
      <c r="AT336" s="211" t="s">
        <v>191</v>
      </c>
      <c r="AU336" s="211" t="s">
        <v>85</v>
      </c>
      <c r="AY336" s="18" t="s">
        <v>195</v>
      </c>
      <c r="BE336" s="212">
        <f>IF(N336="základní",J336,0)</f>
        <v>0</v>
      </c>
      <c r="BF336" s="212">
        <f>IF(N336="snížená",J336,0)</f>
        <v>0</v>
      </c>
      <c r="BG336" s="212">
        <f>IF(N336="zákl. přenesená",J336,0)</f>
        <v>0</v>
      </c>
      <c r="BH336" s="212">
        <f>IF(N336="sníž. přenesená",J336,0)</f>
        <v>0</v>
      </c>
      <c r="BI336" s="212">
        <f>IF(N336="nulová",J336,0)</f>
        <v>0</v>
      </c>
      <c r="BJ336" s="18" t="s">
        <v>83</v>
      </c>
      <c r="BK336" s="212">
        <f>ROUND(I336*H336,2)</f>
        <v>0</v>
      </c>
      <c r="BL336" s="18" t="s">
        <v>234</v>
      </c>
      <c r="BM336" s="211" t="s">
        <v>5614</v>
      </c>
    </row>
    <row r="337" s="11" customFormat="1">
      <c r="A337" s="11"/>
      <c r="B337" s="228"/>
      <c r="C337" s="229"/>
      <c r="D337" s="213" t="s">
        <v>199</v>
      </c>
      <c r="E337" s="230" t="s">
        <v>1</v>
      </c>
      <c r="F337" s="231" t="s">
        <v>5615</v>
      </c>
      <c r="G337" s="229"/>
      <c r="H337" s="232">
        <v>195.72</v>
      </c>
      <c r="I337" s="233"/>
      <c r="J337" s="229"/>
      <c r="K337" s="229"/>
      <c r="L337" s="234"/>
      <c r="M337" s="235"/>
      <c r="N337" s="236"/>
      <c r="O337" s="236"/>
      <c r="P337" s="236"/>
      <c r="Q337" s="236"/>
      <c r="R337" s="236"/>
      <c r="S337" s="236"/>
      <c r="T337" s="237"/>
      <c r="U337" s="11"/>
      <c r="V337" s="11"/>
      <c r="W337" s="11"/>
      <c r="X337" s="11"/>
      <c r="Y337" s="11"/>
      <c r="Z337" s="11"/>
      <c r="AA337" s="11"/>
      <c r="AB337" s="11"/>
      <c r="AC337" s="11"/>
      <c r="AD337" s="11"/>
      <c r="AE337" s="11"/>
      <c r="AT337" s="238" t="s">
        <v>199</v>
      </c>
      <c r="AU337" s="238" t="s">
        <v>85</v>
      </c>
      <c r="AV337" s="11" t="s">
        <v>85</v>
      </c>
      <c r="AW337" s="11" t="s">
        <v>32</v>
      </c>
      <c r="AX337" s="11" t="s">
        <v>76</v>
      </c>
      <c r="AY337" s="238" t="s">
        <v>195</v>
      </c>
    </row>
    <row r="338" s="11" customFormat="1">
      <c r="A338" s="11"/>
      <c r="B338" s="228"/>
      <c r="C338" s="229"/>
      <c r="D338" s="213" t="s">
        <v>199</v>
      </c>
      <c r="E338" s="230" t="s">
        <v>1</v>
      </c>
      <c r="F338" s="231" t="s">
        <v>5616</v>
      </c>
      <c r="G338" s="229"/>
      <c r="H338" s="232">
        <v>-4.4219999999999997</v>
      </c>
      <c r="I338" s="233"/>
      <c r="J338" s="229"/>
      <c r="K338" s="229"/>
      <c r="L338" s="234"/>
      <c r="M338" s="235"/>
      <c r="N338" s="236"/>
      <c r="O338" s="236"/>
      <c r="P338" s="236"/>
      <c r="Q338" s="236"/>
      <c r="R338" s="236"/>
      <c r="S338" s="236"/>
      <c r="T338" s="237"/>
      <c r="U338" s="11"/>
      <c r="V338" s="11"/>
      <c r="W338" s="11"/>
      <c r="X338" s="11"/>
      <c r="Y338" s="11"/>
      <c r="Z338" s="11"/>
      <c r="AA338" s="11"/>
      <c r="AB338" s="11"/>
      <c r="AC338" s="11"/>
      <c r="AD338" s="11"/>
      <c r="AE338" s="11"/>
      <c r="AT338" s="238" t="s">
        <v>199</v>
      </c>
      <c r="AU338" s="238" t="s">
        <v>85</v>
      </c>
      <c r="AV338" s="11" t="s">
        <v>85</v>
      </c>
      <c r="AW338" s="11" t="s">
        <v>32</v>
      </c>
      <c r="AX338" s="11" t="s">
        <v>76</v>
      </c>
      <c r="AY338" s="238" t="s">
        <v>195</v>
      </c>
    </row>
    <row r="339" s="11" customFormat="1">
      <c r="A339" s="11"/>
      <c r="B339" s="228"/>
      <c r="C339" s="229"/>
      <c r="D339" s="213" t="s">
        <v>199</v>
      </c>
      <c r="E339" s="230" t="s">
        <v>1</v>
      </c>
      <c r="F339" s="231" t="s">
        <v>5617</v>
      </c>
      <c r="G339" s="229"/>
      <c r="H339" s="232">
        <v>0</v>
      </c>
      <c r="I339" s="233"/>
      <c r="J339" s="229"/>
      <c r="K339" s="229"/>
      <c r="L339" s="234"/>
      <c r="M339" s="235"/>
      <c r="N339" s="236"/>
      <c r="O339" s="236"/>
      <c r="P339" s="236"/>
      <c r="Q339" s="236"/>
      <c r="R339" s="236"/>
      <c r="S339" s="236"/>
      <c r="T339" s="237"/>
      <c r="U339" s="11"/>
      <c r="V339" s="11"/>
      <c r="W339" s="11"/>
      <c r="X339" s="11"/>
      <c r="Y339" s="11"/>
      <c r="Z339" s="11"/>
      <c r="AA339" s="11"/>
      <c r="AB339" s="11"/>
      <c r="AC339" s="11"/>
      <c r="AD339" s="11"/>
      <c r="AE339" s="11"/>
      <c r="AT339" s="238" t="s">
        <v>199</v>
      </c>
      <c r="AU339" s="238" t="s">
        <v>85</v>
      </c>
      <c r="AV339" s="11" t="s">
        <v>85</v>
      </c>
      <c r="AW339" s="11" t="s">
        <v>32</v>
      </c>
      <c r="AX339" s="11" t="s">
        <v>76</v>
      </c>
      <c r="AY339" s="238" t="s">
        <v>195</v>
      </c>
    </row>
    <row r="340" s="11" customFormat="1">
      <c r="A340" s="11"/>
      <c r="B340" s="228"/>
      <c r="C340" s="229"/>
      <c r="D340" s="213" t="s">
        <v>199</v>
      </c>
      <c r="E340" s="230" t="s">
        <v>1</v>
      </c>
      <c r="F340" s="231" t="s">
        <v>5618</v>
      </c>
      <c r="G340" s="229"/>
      <c r="H340" s="232">
        <v>-34.331000000000003</v>
      </c>
      <c r="I340" s="233"/>
      <c r="J340" s="229"/>
      <c r="K340" s="229"/>
      <c r="L340" s="234"/>
      <c r="M340" s="235"/>
      <c r="N340" s="236"/>
      <c r="O340" s="236"/>
      <c r="P340" s="236"/>
      <c r="Q340" s="236"/>
      <c r="R340" s="236"/>
      <c r="S340" s="236"/>
      <c r="T340" s="237"/>
      <c r="U340" s="11"/>
      <c r="V340" s="11"/>
      <c r="W340" s="11"/>
      <c r="X340" s="11"/>
      <c r="Y340" s="11"/>
      <c r="Z340" s="11"/>
      <c r="AA340" s="11"/>
      <c r="AB340" s="11"/>
      <c r="AC340" s="11"/>
      <c r="AD340" s="11"/>
      <c r="AE340" s="11"/>
      <c r="AT340" s="238" t="s">
        <v>199</v>
      </c>
      <c r="AU340" s="238" t="s">
        <v>85</v>
      </c>
      <c r="AV340" s="11" t="s">
        <v>85</v>
      </c>
      <c r="AW340" s="11" t="s">
        <v>32</v>
      </c>
      <c r="AX340" s="11" t="s">
        <v>76</v>
      </c>
      <c r="AY340" s="238" t="s">
        <v>195</v>
      </c>
    </row>
    <row r="341" s="16" customFormat="1">
      <c r="A341" s="16"/>
      <c r="B341" s="298"/>
      <c r="C341" s="299"/>
      <c r="D341" s="213" t="s">
        <v>199</v>
      </c>
      <c r="E341" s="300" t="s">
        <v>1</v>
      </c>
      <c r="F341" s="301" t="s">
        <v>1498</v>
      </c>
      <c r="G341" s="299"/>
      <c r="H341" s="302">
        <v>156.96700000000001</v>
      </c>
      <c r="I341" s="303"/>
      <c r="J341" s="299"/>
      <c r="K341" s="299"/>
      <c r="L341" s="304"/>
      <c r="M341" s="305"/>
      <c r="N341" s="306"/>
      <c r="O341" s="306"/>
      <c r="P341" s="306"/>
      <c r="Q341" s="306"/>
      <c r="R341" s="306"/>
      <c r="S341" s="306"/>
      <c r="T341" s="307"/>
      <c r="U341" s="16"/>
      <c r="V341" s="16"/>
      <c r="W341" s="16"/>
      <c r="X341" s="16"/>
      <c r="Y341" s="16"/>
      <c r="Z341" s="16"/>
      <c r="AA341" s="16"/>
      <c r="AB341" s="16"/>
      <c r="AC341" s="16"/>
      <c r="AD341" s="16"/>
      <c r="AE341" s="16"/>
      <c r="AT341" s="308" t="s">
        <v>199</v>
      </c>
      <c r="AU341" s="308" t="s">
        <v>85</v>
      </c>
      <c r="AV341" s="16" t="s">
        <v>229</v>
      </c>
      <c r="AW341" s="16" t="s">
        <v>32</v>
      </c>
      <c r="AX341" s="16" t="s">
        <v>76</v>
      </c>
      <c r="AY341" s="308" t="s">
        <v>195</v>
      </c>
    </row>
    <row r="342" s="11" customFormat="1">
      <c r="A342" s="11"/>
      <c r="B342" s="228"/>
      <c r="C342" s="229"/>
      <c r="D342" s="213" t="s">
        <v>199</v>
      </c>
      <c r="E342" s="230" t="s">
        <v>1</v>
      </c>
      <c r="F342" s="231" t="s">
        <v>5619</v>
      </c>
      <c r="G342" s="229"/>
      <c r="H342" s="232">
        <v>313.93400000000003</v>
      </c>
      <c r="I342" s="233"/>
      <c r="J342" s="229"/>
      <c r="K342" s="229"/>
      <c r="L342" s="234"/>
      <c r="M342" s="235"/>
      <c r="N342" s="236"/>
      <c r="O342" s="236"/>
      <c r="P342" s="236"/>
      <c r="Q342" s="236"/>
      <c r="R342" s="236"/>
      <c r="S342" s="236"/>
      <c r="T342" s="237"/>
      <c r="U342" s="11"/>
      <c r="V342" s="11"/>
      <c r="W342" s="11"/>
      <c r="X342" s="11"/>
      <c r="Y342" s="11"/>
      <c r="Z342" s="11"/>
      <c r="AA342" s="11"/>
      <c r="AB342" s="11"/>
      <c r="AC342" s="11"/>
      <c r="AD342" s="11"/>
      <c r="AE342" s="11"/>
      <c r="AT342" s="238" t="s">
        <v>199</v>
      </c>
      <c r="AU342" s="238" t="s">
        <v>85</v>
      </c>
      <c r="AV342" s="11" t="s">
        <v>85</v>
      </c>
      <c r="AW342" s="11" t="s">
        <v>32</v>
      </c>
      <c r="AX342" s="11" t="s">
        <v>83</v>
      </c>
      <c r="AY342" s="238" t="s">
        <v>195</v>
      </c>
    </row>
    <row r="343" s="2" customFormat="1" ht="37.8" customHeight="1">
      <c r="A343" s="39"/>
      <c r="B343" s="40"/>
      <c r="C343" s="200" t="s">
        <v>327</v>
      </c>
      <c r="D343" s="200" t="s">
        <v>191</v>
      </c>
      <c r="E343" s="201" t="s">
        <v>1600</v>
      </c>
      <c r="F343" s="202" t="s">
        <v>1601</v>
      </c>
      <c r="G343" s="203" t="s">
        <v>1237</v>
      </c>
      <c r="H343" s="204">
        <v>160.46299999999999</v>
      </c>
      <c r="I343" s="205"/>
      <c r="J343" s="206">
        <f>ROUND(I343*H343,2)</f>
        <v>0</v>
      </c>
      <c r="K343" s="202" t="s">
        <v>1412</v>
      </c>
      <c r="L343" s="45"/>
      <c r="M343" s="207" t="s">
        <v>1</v>
      </c>
      <c r="N343" s="208" t="s">
        <v>41</v>
      </c>
      <c r="O343" s="92"/>
      <c r="P343" s="209">
        <f>O343*H343</f>
        <v>0</v>
      </c>
      <c r="Q343" s="209">
        <v>0</v>
      </c>
      <c r="R343" s="209">
        <f>Q343*H343</f>
        <v>0</v>
      </c>
      <c r="S343" s="209">
        <v>0</v>
      </c>
      <c r="T343" s="210">
        <f>S343*H343</f>
        <v>0</v>
      </c>
      <c r="U343" s="39"/>
      <c r="V343" s="39"/>
      <c r="W343" s="39"/>
      <c r="X343" s="39"/>
      <c r="Y343" s="39"/>
      <c r="Z343" s="39"/>
      <c r="AA343" s="39"/>
      <c r="AB343" s="39"/>
      <c r="AC343" s="39"/>
      <c r="AD343" s="39"/>
      <c r="AE343" s="39"/>
      <c r="AR343" s="211" t="s">
        <v>234</v>
      </c>
      <c r="AT343" s="211" t="s">
        <v>191</v>
      </c>
      <c r="AU343" s="211" t="s">
        <v>85</v>
      </c>
      <c r="AY343" s="18" t="s">
        <v>195</v>
      </c>
      <c r="BE343" s="212">
        <f>IF(N343="základní",J343,0)</f>
        <v>0</v>
      </c>
      <c r="BF343" s="212">
        <f>IF(N343="snížená",J343,0)</f>
        <v>0</v>
      </c>
      <c r="BG343" s="212">
        <f>IF(N343="zákl. přenesená",J343,0)</f>
        <v>0</v>
      </c>
      <c r="BH343" s="212">
        <f>IF(N343="sníž. přenesená",J343,0)</f>
        <v>0</v>
      </c>
      <c r="BI343" s="212">
        <f>IF(N343="nulová",J343,0)</f>
        <v>0</v>
      </c>
      <c r="BJ343" s="18" t="s">
        <v>83</v>
      </c>
      <c r="BK343" s="212">
        <f>ROUND(I343*H343,2)</f>
        <v>0</v>
      </c>
      <c r="BL343" s="18" t="s">
        <v>234</v>
      </c>
      <c r="BM343" s="211" t="s">
        <v>5620</v>
      </c>
    </row>
    <row r="344" s="11" customFormat="1">
      <c r="A344" s="11"/>
      <c r="B344" s="228"/>
      <c r="C344" s="229"/>
      <c r="D344" s="213" t="s">
        <v>199</v>
      </c>
      <c r="E344" s="230" t="s">
        <v>1</v>
      </c>
      <c r="F344" s="231" t="s">
        <v>5621</v>
      </c>
      <c r="G344" s="229"/>
      <c r="H344" s="232">
        <v>317.43000000000001</v>
      </c>
      <c r="I344" s="233"/>
      <c r="J344" s="229"/>
      <c r="K344" s="229"/>
      <c r="L344" s="234"/>
      <c r="M344" s="235"/>
      <c r="N344" s="236"/>
      <c r="O344" s="236"/>
      <c r="P344" s="236"/>
      <c r="Q344" s="236"/>
      <c r="R344" s="236"/>
      <c r="S344" s="236"/>
      <c r="T344" s="237"/>
      <c r="U344" s="11"/>
      <c r="V344" s="11"/>
      <c r="W344" s="11"/>
      <c r="X344" s="11"/>
      <c r="Y344" s="11"/>
      <c r="Z344" s="11"/>
      <c r="AA344" s="11"/>
      <c r="AB344" s="11"/>
      <c r="AC344" s="11"/>
      <c r="AD344" s="11"/>
      <c r="AE344" s="11"/>
      <c r="AT344" s="238" t="s">
        <v>199</v>
      </c>
      <c r="AU344" s="238" t="s">
        <v>85</v>
      </c>
      <c r="AV344" s="11" t="s">
        <v>85</v>
      </c>
      <c r="AW344" s="11" t="s">
        <v>32</v>
      </c>
      <c r="AX344" s="11" t="s">
        <v>76</v>
      </c>
      <c r="AY344" s="238" t="s">
        <v>195</v>
      </c>
    </row>
    <row r="345" s="11" customFormat="1">
      <c r="A345" s="11"/>
      <c r="B345" s="228"/>
      <c r="C345" s="229"/>
      <c r="D345" s="213" t="s">
        <v>199</v>
      </c>
      <c r="E345" s="230" t="s">
        <v>1</v>
      </c>
      <c r="F345" s="231" t="s">
        <v>5622</v>
      </c>
      <c r="G345" s="229"/>
      <c r="H345" s="232">
        <v>-156.96700000000001</v>
      </c>
      <c r="I345" s="233"/>
      <c r="J345" s="229"/>
      <c r="K345" s="229"/>
      <c r="L345" s="234"/>
      <c r="M345" s="235"/>
      <c r="N345" s="236"/>
      <c r="O345" s="236"/>
      <c r="P345" s="236"/>
      <c r="Q345" s="236"/>
      <c r="R345" s="236"/>
      <c r="S345" s="236"/>
      <c r="T345" s="237"/>
      <c r="U345" s="11"/>
      <c r="V345" s="11"/>
      <c r="W345" s="11"/>
      <c r="X345" s="11"/>
      <c r="Y345" s="11"/>
      <c r="Z345" s="11"/>
      <c r="AA345" s="11"/>
      <c r="AB345" s="11"/>
      <c r="AC345" s="11"/>
      <c r="AD345" s="11"/>
      <c r="AE345" s="11"/>
      <c r="AT345" s="238" t="s">
        <v>199</v>
      </c>
      <c r="AU345" s="238" t="s">
        <v>85</v>
      </c>
      <c r="AV345" s="11" t="s">
        <v>85</v>
      </c>
      <c r="AW345" s="11" t="s">
        <v>32</v>
      </c>
      <c r="AX345" s="11" t="s">
        <v>76</v>
      </c>
      <c r="AY345" s="238" t="s">
        <v>195</v>
      </c>
    </row>
    <row r="346" s="15" customFormat="1">
      <c r="A346" s="15"/>
      <c r="B346" s="287"/>
      <c r="C346" s="288"/>
      <c r="D346" s="213" t="s">
        <v>199</v>
      </c>
      <c r="E346" s="289" t="s">
        <v>1</v>
      </c>
      <c r="F346" s="290" t="s">
        <v>1422</v>
      </c>
      <c r="G346" s="288"/>
      <c r="H346" s="291">
        <v>160.46299999999999</v>
      </c>
      <c r="I346" s="292"/>
      <c r="J346" s="288"/>
      <c r="K346" s="288"/>
      <c r="L346" s="293"/>
      <c r="M346" s="294"/>
      <c r="N346" s="295"/>
      <c r="O346" s="295"/>
      <c r="P346" s="295"/>
      <c r="Q346" s="295"/>
      <c r="R346" s="295"/>
      <c r="S346" s="295"/>
      <c r="T346" s="296"/>
      <c r="U346" s="15"/>
      <c r="V346" s="15"/>
      <c r="W346" s="15"/>
      <c r="X346" s="15"/>
      <c r="Y346" s="15"/>
      <c r="Z346" s="15"/>
      <c r="AA346" s="15"/>
      <c r="AB346" s="15"/>
      <c r="AC346" s="15"/>
      <c r="AD346" s="15"/>
      <c r="AE346" s="15"/>
      <c r="AT346" s="297" t="s">
        <v>199</v>
      </c>
      <c r="AU346" s="297" t="s">
        <v>85</v>
      </c>
      <c r="AV346" s="15" t="s">
        <v>234</v>
      </c>
      <c r="AW346" s="15" t="s">
        <v>32</v>
      </c>
      <c r="AX346" s="15" t="s">
        <v>83</v>
      </c>
      <c r="AY346" s="297" t="s">
        <v>195</v>
      </c>
    </row>
    <row r="347" s="2" customFormat="1" ht="37.8" customHeight="1">
      <c r="A347" s="39"/>
      <c r="B347" s="40"/>
      <c r="C347" s="200" t="s">
        <v>331</v>
      </c>
      <c r="D347" s="200" t="s">
        <v>191</v>
      </c>
      <c r="E347" s="201" t="s">
        <v>1606</v>
      </c>
      <c r="F347" s="202" t="s">
        <v>1607</v>
      </c>
      <c r="G347" s="203" t="s">
        <v>1237</v>
      </c>
      <c r="H347" s="204">
        <v>2567.4079999999999</v>
      </c>
      <c r="I347" s="205"/>
      <c r="J347" s="206">
        <f>ROUND(I347*H347,2)</f>
        <v>0</v>
      </c>
      <c r="K347" s="202" t="s">
        <v>1412</v>
      </c>
      <c r="L347" s="45"/>
      <c r="M347" s="207" t="s">
        <v>1</v>
      </c>
      <c r="N347" s="208" t="s">
        <v>41</v>
      </c>
      <c r="O347" s="92"/>
      <c r="P347" s="209">
        <f>O347*H347</f>
        <v>0</v>
      </c>
      <c r="Q347" s="209">
        <v>0</v>
      </c>
      <c r="R347" s="209">
        <f>Q347*H347</f>
        <v>0</v>
      </c>
      <c r="S347" s="209">
        <v>0</v>
      </c>
      <c r="T347" s="210">
        <f>S347*H347</f>
        <v>0</v>
      </c>
      <c r="U347" s="39"/>
      <c r="V347" s="39"/>
      <c r="W347" s="39"/>
      <c r="X347" s="39"/>
      <c r="Y347" s="39"/>
      <c r="Z347" s="39"/>
      <c r="AA347" s="39"/>
      <c r="AB347" s="39"/>
      <c r="AC347" s="39"/>
      <c r="AD347" s="39"/>
      <c r="AE347" s="39"/>
      <c r="AR347" s="211" t="s">
        <v>234</v>
      </c>
      <c r="AT347" s="211" t="s">
        <v>191</v>
      </c>
      <c r="AU347" s="211" t="s">
        <v>85</v>
      </c>
      <c r="AY347" s="18" t="s">
        <v>195</v>
      </c>
      <c r="BE347" s="212">
        <f>IF(N347="základní",J347,0)</f>
        <v>0</v>
      </c>
      <c r="BF347" s="212">
        <f>IF(N347="snížená",J347,0)</f>
        <v>0</v>
      </c>
      <c r="BG347" s="212">
        <f>IF(N347="zákl. přenesená",J347,0)</f>
        <v>0</v>
      </c>
      <c r="BH347" s="212">
        <f>IF(N347="sníž. přenesená",J347,0)</f>
        <v>0</v>
      </c>
      <c r="BI347" s="212">
        <f>IF(N347="nulová",J347,0)</f>
        <v>0</v>
      </c>
      <c r="BJ347" s="18" t="s">
        <v>83</v>
      </c>
      <c r="BK347" s="212">
        <f>ROUND(I347*H347,2)</f>
        <v>0</v>
      </c>
      <c r="BL347" s="18" t="s">
        <v>234</v>
      </c>
      <c r="BM347" s="211" t="s">
        <v>5623</v>
      </c>
    </row>
    <row r="348" s="10" customFormat="1">
      <c r="A348" s="10"/>
      <c r="B348" s="218"/>
      <c r="C348" s="219"/>
      <c r="D348" s="213" t="s">
        <v>199</v>
      </c>
      <c r="E348" s="220" t="s">
        <v>1</v>
      </c>
      <c r="F348" s="221" t="s">
        <v>3905</v>
      </c>
      <c r="G348" s="219"/>
      <c r="H348" s="220" t="s">
        <v>1</v>
      </c>
      <c r="I348" s="222"/>
      <c r="J348" s="219"/>
      <c r="K348" s="219"/>
      <c r="L348" s="223"/>
      <c r="M348" s="224"/>
      <c r="N348" s="225"/>
      <c r="O348" s="225"/>
      <c r="P348" s="225"/>
      <c r="Q348" s="225"/>
      <c r="R348" s="225"/>
      <c r="S348" s="225"/>
      <c r="T348" s="226"/>
      <c r="U348" s="10"/>
      <c r="V348" s="10"/>
      <c r="W348" s="10"/>
      <c r="X348" s="10"/>
      <c r="Y348" s="10"/>
      <c r="Z348" s="10"/>
      <c r="AA348" s="10"/>
      <c r="AB348" s="10"/>
      <c r="AC348" s="10"/>
      <c r="AD348" s="10"/>
      <c r="AE348" s="10"/>
      <c r="AT348" s="227" t="s">
        <v>199</v>
      </c>
      <c r="AU348" s="227" t="s">
        <v>85</v>
      </c>
      <c r="AV348" s="10" t="s">
        <v>83</v>
      </c>
      <c r="AW348" s="10" t="s">
        <v>32</v>
      </c>
      <c r="AX348" s="10" t="s">
        <v>76</v>
      </c>
      <c r="AY348" s="227" t="s">
        <v>195</v>
      </c>
    </row>
    <row r="349" s="11" customFormat="1">
      <c r="A349" s="11"/>
      <c r="B349" s="228"/>
      <c r="C349" s="229"/>
      <c r="D349" s="213" t="s">
        <v>199</v>
      </c>
      <c r="E349" s="230" t="s">
        <v>1</v>
      </c>
      <c r="F349" s="231" t="s">
        <v>5624</v>
      </c>
      <c r="G349" s="229"/>
      <c r="H349" s="232">
        <v>2567.4079999999999</v>
      </c>
      <c r="I349" s="233"/>
      <c r="J349" s="229"/>
      <c r="K349" s="229"/>
      <c r="L349" s="234"/>
      <c r="M349" s="235"/>
      <c r="N349" s="236"/>
      <c r="O349" s="236"/>
      <c r="P349" s="236"/>
      <c r="Q349" s="236"/>
      <c r="R349" s="236"/>
      <c r="S349" s="236"/>
      <c r="T349" s="237"/>
      <c r="U349" s="11"/>
      <c r="V349" s="11"/>
      <c r="W349" s="11"/>
      <c r="X349" s="11"/>
      <c r="Y349" s="11"/>
      <c r="Z349" s="11"/>
      <c r="AA349" s="11"/>
      <c r="AB349" s="11"/>
      <c r="AC349" s="11"/>
      <c r="AD349" s="11"/>
      <c r="AE349" s="11"/>
      <c r="AT349" s="238" t="s">
        <v>199</v>
      </c>
      <c r="AU349" s="238" t="s">
        <v>85</v>
      </c>
      <c r="AV349" s="11" t="s">
        <v>85</v>
      </c>
      <c r="AW349" s="11" t="s">
        <v>32</v>
      </c>
      <c r="AX349" s="11" t="s">
        <v>83</v>
      </c>
      <c r="AY349" s="238" t="s">
        <v>195</v>
      </c>
    </row>
    <row r="350" s="2" customFormat="1" ht="37.8" customHeight="1">
      <c r="A350" s="39"/>
      <c r="B350" s="40"/>
      <c r="C350" s="200" t="s">
        <v>335</v>
      </c>
      <c r="D350" s="200" t="s">
        <v>191</v>
      </c>
      <c r="E350" s="201" t="s">
        <v>1611</v>
      </c>
      <c r="F350" s="202" t="s">
        <v>1612</v>
      </c>
      <c r="G350" s="203" t="s">
        <v>1237</v>
      </c>
      <c r="H350" s="204">
        <v>16.707000000000001</v>
      </c>
      <c r="I350" s="205"/>
      <c r="J350" s="206">
        <f>ROUND(I350*H350,2)</f>
        <v>0</v>
      </c>
      <c r="K350" s="202" t="s">
        <v>1412</v>
      </c>
      <c r="L350" s="45"/>
      <c r="M350" s="207" t="s">
        <v>1</v>
      </c>
      <c r="N350" s="208" t="s">
        <v>41</v>
      </c>
      <c r="O350" s="92"/>
      <c r="P350" s="209">
        <f>O350*H350</f>
        <v>0</v>
      </c>
      <c r="Q350" s="209">
        <v>0</v>
      </c>
      <c r="R350" s="209">
        <f>Q350*H350</f>
        <v>0</v>
      </c>
      <c r="S350" s="209">
        <v>0</v>
      </c>
      <c r="T350" s="210">
        <f>S350*H350</f>
        <v>0</v>
      </c>
      <c r="U350" s="39"/>
      <c r="V350" s="39"/>
      <c r="W350" s="39"/>
      <c r="X350" s="39"/>
      <c r="Y350" s="39"/>
      <c r="Z350" s="39"/>
      <c r="AA350" s="39"/>
      <c r="AB350" s="39"/>
      <c r="AC350" s="39"/>
      <c r="AD350" s="39"/>
      <c r="AE350" s="39"/>
      <c r="AR350" s="211" t="s">
        <v>234</v>
      </c>
      <c r="AT350" s="211" t="s">
        <v>191</v>
      </c>
      <c r="AU350" s="211" t="s">
        <v>85</v>
      </c>
      <c r="AY350" s="18" t="s">
        <v>195</v>
      </c>
      <c r="BE350" s="212">
        <f>IF(N350="základní",J350,0)</f>
        <v>0</v>
      </c>
      <c r="BF350" s="212">
        <f>IF(N350="snížená",J350,0)</f>
        <v>0</v>
      </c>
      <c r="BG350" s="212">
        <f>IF(N350="zákl. přenesená",J350,0)</f>
        <v>0</v>
      </c>
      <c r="BH350" s="212">
        <f>IF(N350="sníž. přenesená",J350,0)</f>
        <v>0</v>
      </c>
      <c r="BI350" s="212">
        <f>IF(N350="nulová",J350,0)</f>
        <v>0</v>
      </c>
      <c r="BJ350" s="18" t="s">
        <v>83</v>
      </c>
      <c r="BK350" s="212">
        <f>ROUND(I350*H350,2)</f>
        <v>0</v>
      </c>
      <c r="BL350" s="18" t="s">
        <v>234</v>
      </c>
      <c r="BM350" s="211" t="s">
        <v>5625</v>
      </c>
    </row>
    <row r="351" s="11" customFormat="1">
      <c r="A351" s="11"/>
      <c r="B351" s="228"/>
      <c r="C351" s="229"/>
      <c r="D351" s="213" t="s">
        <v>199</v>
      </c>
      <c r="E351" s="230" t="s">
        <v>1</v>
      </c>
      <c r="F351" s="231" t="s">
        <v>5626</v>
      </c>
      <c r="G351" s="229"/>
      <c r="H351" s="232">
        <v>16.707000000000001</v>
      </c>
      <c r="I351" s="233"/>
      <c r="J351" s="229"/>
      <c r="K351" s="229"/>
      <c r="L351" s="234"/>
      <c r="M351" s="235"/>
      <c r="N351" s="236"/>
      <c r="O351" s="236"/>
      <c r="P351" s="236"/>
      <c r="Q351" s="236"/>
      <c r="R351" s="236"/>
      <c r="S351" s="236"/>
      <c r="T351" s="237"/>
      <c r="U351" s="11"/>
      <c r="V351" s="11"/>
      <c r="W351" s="11"/>
      <c r="X351" s="11"/>
      <c r="Y351" s="11"/>
      <c r="Z351" s="11"/>
      <c r="AA351" s="11"/>
      <c r="AB351" s="11"/>
      <c r="AC351" s="11"/>
      <c r="AD351" s="11"/>
      <c r="AE351" s="11"/>
      <c r="AT351" s="238" t="s">
        <v>199</v>
      </c>
      <c r="AU351" s="238" t="s">
        <v>85</v>
      </c>
      <c r="AV351" s="11" t="s">
        <v>85</v>
      </c>
      <c r="AW351" s="11" t="s">
        <v>32</v>
      </c>
      <c r="AX351" s="11" t="s">
        <v>83</v>
      </c>
      <c r="AY351" s="238" t="s">
        <v>195</v>
      </c>
    </row>
    <row r="352" s="2" customFormat="1" ht="37.8" customHeight="1">
      <c r="A352" s="39"/>
      <c r="B352" s="40"/>
      <c r="C352" s="200" t="s">
        <v>340</v>
      </c>
      <c r="D352" s="200" t="s">
        <v>191</v>
      </c>
      <c r="E352" s="201" t="s">
        <v>1617</v>
      </c>
      <c r="F352" s="202" t="s">
        <v>1618</v>
      </c>
      <c r="G352" s="203" t="s">
        <v>1237</v>
      </c>
      <c r="H352" s="204">
        <v>267.31200000000001</v>
      </c>
      <c r="I352" s="205"/>
      <c r="J352" s="206">
        <f>ROUND(I352*H352,2)</f>
        <v>0</v>
      </c>
      <c r="K352" s="202" t="s">
        <v>1412</v>
      </c>
      <c r="L352" s="45"/>
      <c r="M352" s="207" t="s">
        <v>1</v>
      </c>
      <c r="N352" s="208" t="s">
        <v>41</v>
      </c>
      <c r="O352" s="92"/>
      <c r="P352" s="209">
        <f>O352*H352</f>
        <v>0</v>
      </c>
      <c r="Q352" s="209">
        <v>0</v>
      </c>
      <c r="R352" s="209">
        <f>Q352*H352</f>
        <v>0</v>
      </c>
      <c r="S352" s="209">
        <v>0</v>
      </c>
      <c r="T352" s="210">
        <f>S352*H352</f>
        <v>0</v>
      </c>
      <c r="U352" s="39"/>
      <c r="V352" s="39"/>
      <c r="W352" s="39"/>
      <c r="X352" s="39"/>
      <c r="Y352" s="39"/>
      <c r="Z352" s="39"/>
      <c r="AA352" s="39"/>
      <c r="AB352" s="39"/>
      <c r="AC352" s="39"/>
      <c r="AD352" s="39"/>
      <c r="AE352" s="39"/>
      <c r="AR352" s="211" t="s">
        <v>234</v>
      </c>
      <c r="AT352" s="211" t="s">
        <v>191</v>
      </c>
      <c r="AU352" s="211" t="s">
        <v>85</v>
      </c>
      <c r="AY352" s="18" t="s">
        <v>195</v>
      </c>
      <c r="BE352" s="212">
        <f>IF(N352="základní",J352,0)</f>
        <v>0</v>
      </c>
      <c r="BF352" s="212">
        <f>IF(N352="snížená",J352,0)</f>
        <v>0</v>
      </c>
      <c r="BG352" s="212">
        <f>IF(N352="zákl. přenesená",J352,0)</f>
        <v>0</v>
      </c>
      <c r="BH352" s="212">
        <f>IF(N352="sníž. přenesená",J352,0)</f>
        <v>0</v>
      </c>
      <c r="BI352" s="212">
        <f>IF(N352="nulová",J352,0)</f>
        <v>0</v>
      </c>
      <c r="BJ352" s="18" t="s">
        <v>83</v>
      </c>
      <c r="BK352" s="212">
        <f>ROUND(I352*H352,2)</f>
        <v>0</v>
      </c>
      <c r="BL352" s="18" t="s">
        <v>234</v>
      </c>
      <c r="BM352" s="211" t="s">
        <v>5627</v>
      </c>
    </row>
    <row r="353" s="10" customFormat="1">
      <c r="A353" s="10"/>
      <c r="B353" s="218"/>
      <c r="C353" s="219"/>
      <c r="D353" s="213" t="s">
        <v>199</v>
      </c>
      <c r="E353" s="220" t="s">
        <v>1</v>
      </c>
      <c r="F353" s="221" t="s">
        <v>3905</v>
      </c>
      <c r="G353" s="219"/>
      <c r="H353" s="220" t="s">
        <v>1</v>
      </c>
      <c r="I353" s="222"/>
      <c r="J353" s="219"/>
      <c r="K353" s="219"/>
      <c r="L353" s="223"/>
      <c r="M353" s="224"/>
      <c r="N353" s="225"/>
      <c r="O353" s="225"/>
      <c r="P353" s="225"/>
      <c r="Q353" s="225"/>
      <c r="R353" s="225"/>
      <c r="S353" s="225"/>
      <c r="T353" s="226"/>
      <c r="U353" s="10"/>
      <c r="V353" s="10"/>
      <c r="W353" s="10"/>
      <c r="X353" s="10"/>
      <c r="Y353" s="10"/>
      <c r="Z353" s="10"/>
      <c r="AA353" s="10"/>
      <c r="AB353" s="10"/>
      <c r="AC353" s="10"/>
      <c r="AD353" s="10"/>
      <c r="AE353" s="10"/>
      <c r="AT353" s="227" t="s">
        <v>199</v>
      </c>
      <c r="AU353" s="227" t="s">
        <v>85</v>
      </c>
      <c r="AV353" s="10" t="s">
        <v>83</v>
      </c>
      <c r="AW353" s="10" t="s">
        <v>32</v>
      </c>
      <c r="AX353" s="10" t="s">
        <v>76</v>
      </c>
      <c r="AY353" s="227" t="s">
        <v>195</v>
      </c>
    </row>
    <row r="354" s="11" customFormat="1">
      <c r="A354" s="11"/>
      <c r="B354" s="228"/>
      <c r="C354" s="229"/>
      <c r="D354" s="213" t="s">
        <v>199</v>
      </c>
      <c r="E354" s="230" t="s">
        <v>1</v>
      </c>
      <c r="F354" s="231" t="s">
        <v>5628</v>
      </c>
      <c r="G354" s="229"/>
      <c r="H354" s="232">
        <v>267.31200000000001</v>
      </c>
      <c r="I354" s="233"/>
      <c r="J354" s="229"/>
      <c r="K354" s="229"/>
      <c r="L354" s="234"/>
      <c r="M354" s="235"/>
      <c r="N354" s="236"/>
      <c r="O354" s="236"/>
      <c r="P354" s="236"/>
      <c r="Q354" s="236"/>
      <c r="R354" s="236"/>
      <c r="S354" s="236"/>
      <c r="T354" s="237"/>
      <c r="U354" s="11"/>
      <c r="V354" s="11"/>
      <c r="W354" s="11"/>
      <c r="X354" s="11"/>
      <c r="Y354" s="11"/>
      <c r="Z354" s="11"/>
      <c r="AA354" s="11"/>
      <c r="AB354" s="11"/>
      <c r="AC354" s="11"/>
      <c r="AD354" s="11"/>
      <c r="AE354" s="11"/>
      <c r="AT354" s="238" t="s">
        <v>199</v>
      </c>
      <c r="AU354" s="238" t="s">
        <v>85</v>
      </c>
      <c r="AV354" s="11" t="s">
        <v>85</v>
      </c>
      <c r="AW354" s="11" t="s">
        <v>32</v>
      </c>
      <c r="AX354" s="11" t="s">
        <v>83</v>
      </c>
      <c r="AY354" s="238" t="s">
        <v>195</v>
      </c>
    </row>
    <row r="355" s="2" customFormat="1" ht="24.15" customHeight="1">
      <c r="A355" s="39"/>
      <c r="B355" s="40"/>
      <c r="C355" s="200" t="s">
        <v>345</v>
      </c>
      <c r="D355" s="200" t="s">
        <v>191</v>
      </c>
      <c r="E355" s="201" t="s">
        <v>1622</v>
      </c>
      <c r="F355" s="202" t="s">
        <v>1623</v>
      </c>
      <c r="G355" s="203" t="s">
        <v>1237</v>
      </c>
      <c r="H355" s="204">
        <v>156.96700000000001</v>
      </c>
      <c r="I355" s="205"/>
      <c r="J355" s="206">
        <f>ROUND(I355*H355,2)</f>
        <v>0</v>
      </c>
      <c r="K355" s="202" t="s">
        <v>1412</v>
      </c>
      <c r="L355" s="45"/>
      <c r="M355" s="207" t="s">
        <v>1</v>
      </c>
      <c r="N355" s="208" t="s">
        <v>41</v>
      </c>
      <c r="O355" s="92"/>
      <c r="P355" s="209">
        <f>O355*H355</f>
        <v>0</v>
      </c>
      <c r="Q355" s="209">
        <v>0</v>
      </c>
      <c r="R355" s="209">
        <f>Q355*H355</f>
        <v>0</v>
      </c>
      <c r="S355" s="209">
        <v>0</v>
      </c>
      <c r="T355" s="210">
        <f>S355*H355</f>
        <v>0</v>
      </c>
      <c r="U355" s="39"/>
      <c r="V355" s="39"/>
      <c r="W355" s="39"/>
      <c r="X355" s="39"/>
      <c r="Y355" s="39"/>
      <c r="Z355" s="39"/>
      <c r="AA355" s="39"/>
      <c r="AB355" s="39"/>
      <c r="AC355" s="39"/>
      <c r="AD355" s="39"/>
      <c r="AE355" s="39"/>
      <c r="AR355" s="211" t="s">
        <v>234</v>
      </c>
      <c r="AT355" s="211" t="s">
        <v>191</v>
      </c>
      <c r="AU355" s="211" t="s">
        <v>85</v>
      </c>
      <c r="AY355" s="18" t="s">
        <v>195</v>
      </c>
      <c r="BE355" s="212">
        <f>IF(N355="základní",J355,0)</f>
        <v>0</v>
      </c>
      <c r="BF355" s="212">
        <f>IF(N355="snížená",J355,0)</f>
        <v>0</v>
      </c>
      <c r="BG355" s="212">
        <f>IF(N355="zákl. přenesená",J355,0)</f>
        <v>0</v>
      </c>
      <c r="BH355" s="212">
        <f>IF(N355="sníž. přenesená",J355,0)</f>
        <v>0</v>
      </c>
      <c r="BI355" s="212">
        <f>IF(N355="nulová",J355,0)</f>
        <v>0</v>
      </c>
      <c r="BJ355" s="18" t="s">
        <v>83</v>
      </c>
      <c r="BK355" s="212">
        <f>ROUND(I355*H355,2)</f>
        <v>0</v>
      </c>
      <c r="BL355" s="18" t="s">
        <v>234</v>
      </c>
      <c r="BM355" s="211" t="s">
        <v>5629</v>
      </c>
    </row>
    <row r="356" s="11" customFormat="1">
      <c r="A356" s="11"/>
      <c r="B356" s="228"/>
      <c r="C356" s="229"/>
      <c r="D356" s="213" t="s">
        <v>199</v>
      </c>
      <c r="E356" s="230" t="s">
        <v>1</v>
      </c>
      <c r="F356" s="231" t="s">
        <v>5630</v>
      </c>
      <c r="G356" s="229"/>
      <c r="H356" s="232">
        <v>156.96700000000001</v>
      </c>
      <c r="I356" s="233"/>
      <c r="J356" s="229"/>
      <c r="K356" s="229"/>
      <c r="L356" s="234"/>
      <c r="M356" s="235"/>
      <c r="N356" s="236"/>
      <c r="O356" s="236"/>
      <c r="P356" s="236"/>
      <c r="Q356" s="236"/>
      <c r="R356" s="236"/>
      <c r="S356" s="236"/>
      <c r="T356" s="237"/>
      <c r="U356" s="11"/>
      <c r="V356" s="11"/>
      <c r="W356" s="11"/>
      <c r="X356" s="11"/>
      <c r="Y356" s="11"/>
      <c r="Z356" s="11"/>
      <c r="AA356" s="11"/>
      <c r="AB356" s="11"/>
      <c r="AC356" s="11"/>
      <c r="AD356" s="11"/>
      <c r="AE356" s="11"/>
      <c r="AT356" s="238" t="s">
        <v>199</v>
      </c>
      <c r="AU356" s="238" t="s">
        <v>85</v>
      </c>
      <c r="AV356" s="11" t="s">
        <v>85</v>
      </c>
      <c r="AW356" s="11" t="s">
        <v>32</v>
      </c>
      <c r="AX356" s="11" t="s">
        <v>83</v>
      </c>
      <c r="AY356" s="238" t="s">
        <v>195</v>
      </c>
    </row>
    <row r="357" s="2" customFormat="1" ht="33" customHeight="1">
      <c r="A357" s="39"/>
      <c r="B357" s="40"/>
      <c r="C357" s="200" t="s">
        <v>349</v>
      </c>
      <c r="D357" s="200" t="s">
        <v>191</v>
      </c>
      <c r="E357" s="201" t="s">
        <v>1626</v>
      </c>
      <c r="F357" s="202" t="s">
        <v>1627</v>
      </c>
      <c r="G357" s="203" t="s">
        <v>1628</v>
      </c>
      <c r="H357" s="204">
        <v>318.90600000000001</v>
      </c>
      <c r="I357" s="205"/>
      <c r="J357" s="206">
        <f>ROUND(I357*H357,2)</f>
        <v>0</v>
      </c>
      <c r="K357" s="202" t="s">
        <v>1412</v>
      </c>
      <c r="L357" s="45"/>
      <c r="M357" s="207" t="s">
        <v>1</v>
      </c>
      <c r="N357" s="208" t="s">
        <v>41</v>
      </c>
      <c r="O357" s="92"/>
      <c r="P357" s="209">
        <f>O357*H357</f>
        <v>0</v>
      </c>
      <c r="Q357" s="209">
        <v>0</v>
      </c>
      <c r="R357" s="209">
        <f>Q357*H357</f>
        <v>0</v>
      </c>
      <c r="S357" s="209">
        <v>0</v>
      </c>
      <c r="T357" s="210">
        <f>S357*H357</f>
        <v>0</v>
      </c>
      <c r="U357" s="39"/>
      <c r="V357" s="39"/>
      <c r="W357" s="39"/>
      <c r="X357" s="39"/>
      <c r="Y357" s="39"/>
      <c r="Z357" s="39"/>
      <c r="AA357" s="39"/>
      <c r="AB357" s="39"/>
      <c r="AC357" s="39"/>
      <c r="AD357" s="39"/>
      <c r="AE357" s="39"/>
      <c r="AR357" s="211" t="s">
        <v>234</v>
      </c>
      <c r="AT357" s="211" t="s">
        <v>191</v>
      </c>
      <c r="AU357" s="211" t="s">
        <v>85</v>
      </c>
      <c r="AY357" s="18" t="s">
        <v>195</v>
      </c>
      <c r="BE357" s="212">
        <f>IF(N357="základní",J357,0)</f>
        <v>0</v>
      </c>
      <c r="BF357" s="212">
        <f>IF(N357="snížená",J357,0)</f>
        <v>0</v>
      </c>
      <c r="BG357" s="212">
        <f>IF(N357="zákl. přenesená",J357,0)</f>
        <v>0</v>
      </c>
      <c r="BH357" s="212">
        <f>IF(N357="sníž. přenesená",J357,0)</f>
        <v>0</v>
      </c>
      <c r="BI357" s="212">
        <f>IF(N357="nulová",J357,0)</f>
        <v>0</v>
      </c>
      <c r="BJ357" s="18" t="s">
        <v>83</v>
      </c>
      <c r="BK357" s="212">
        <f>ROUND(I357*H357,2)</f>
        <v>0</v>
      </c>
      <c r="BL357" s="18" t="s">
        <v>234</v>
      </c>
      <c r="BM357" s="211" t="s">
        <v>5631</v>
      </c>
    </row>
    <row r="358" s="11" customFormat="1">
      <c r="A358" s="11"/>
      <c r="B358" s="228"/>
      <c r="C358" s="229"/>
      <c r="D358" s="213" t="s">
        <v>199</v>
      </c>
      <c r="E358" s="230" t="s">
        <v>1</v>
      </c>
      <c r="F358" s="231" t="s">
        <v>5632</v>
      </c>
      <c r="G358" s="229"/>
      <c r="H358" s="232">
        <v>160.46299999999999</v>
      </c>
      <c r="I358" s="233"/>
      <c r="J358" s="229"/>
      <c r="K358" s="229"/>
      <c r="L358" s="234"/>
      <c r="M358" s="235"/>
      <c r="N358" s="236"/>
      <c r="O358" s="236"/>
      <c r="P358" s="236"/>
      <c r="Q358" s="236"/>
      <c r="R358" s="236"/>
      <c r="S358" s="236"/>
      <c r="T358" s="237"/>
      <c r="U358" s="11"/>
      <c r="V358" s="11"/>
      <c r="W358" s="11"/>
      <c r="X358" s="11"/>
      <c r="Y358" s="11"/>
      <c r="Z358" s="11"/>
      <c r="AA358" s="11"/>
      <c r="AB358" s="11"/>
      <c r="AC358" s="11"/>
      <c r="AD358" s="11"/>
      <c r="AE358" s="11"/>
      <c r="AT358" s="238" t="s">
        <v>199</v>
      </c>
      <c r="AU358" s="238" t="s">
        <v>85</v>
      </c>
      <c r="AV358" s="11" t="s">
        <v>85</v>
      </c>
      <c r="AW358" s="11" t="s">
        <v>32</v>
      </c>
      <c r="AX358" s="11" t="s">
        <v>76</v>
      </c>
      <c r="AY358" s="238" t="s">
        <v>195</v>
      </c>
    </row>
    <row r="359" s="11" customFormat="1">
      <c r="A359" s="11"/>
      <c r="B359" s="228"/>
      <c r="C359" s="229"/>
      <c r="D359" s="213" t="s">
        <v>199</v>
      </c>
      <c r="E359" s="230" t="s">
        <v>1</v>
      </c>
      <c r="F359" s="231" t="s">
        <v>5633</v>
      </c>
      <c r="G359" s="229"/>
      <c r="H359" s="232">
        <v>16.707000000000001</v>
      </c>
      <c r="I359" s="233"/>
      <c r="J359" s="229"/>
      <c r="K359" s="229"/>
      <c r="L359" s="234"/>
      <c r="M359" s="235"/>
      <c r="N359" s="236"/>
      <c r="O359" s="236"/>
      <c r="P359" s="236"/>
      <c r="Q359" s="236"/>
      <c r="R359" s="236"/>
      <c r="S359" s="236"/>
      <c r="T359" s="237"/>
      <c r="U359" s="11"/>
      <c r="V359" s="11"/>
      <c r="W359" s="11"/>
      <c r="X359" s="11"/>
      <c r="Y359" s="11"/>
      <c r="Z359" s="11"/>
      <c r="AA359" s="11"/>
      <c r="AB359" s="11"/>
      <c r="AC359" s="11"/>
      <c r="AD359" s="11"/>
      <c r="AE359" s="11"/>
      <c r="AT359" s="238" t="s">
        <v>199</v>
      </c>
      <c r="AU359" s="238" t="s">
        <v>85</v>
      </c>
      <c r="AV359" s="11" t="s">
        <v>85</v>
      </c>
      <c r="AW359" s="11" t="s">
        <v>32</v>
      </c>
      <c r="AX359" s="11" t="s">
        <v>76</v>
      </c>
      <c r="AY359" s="238" t="s">
        <v>195</v>
      </c>
    </row>
    <row r="360" s="16" customFormat="1">
      <c r="A360" s="16"/>
      <c r="B360" s="298"/>
      <c r="C360" s="299"/>
      <c r="D360" s="213" t="s">
        <v>199</v>
      </c>
      <c r="E360" s="300" t="s">
        <v>1</v>
      </c>
      <c r="F360" s="301" t="s">
        <v>1498</v>
      </c>
      <c r="G360" s="299"/>
      <c r="H360" s="302">
        <v>177.16999999999999</v>
      </c>
      <c r="I360" s="303"/>
      <c r="J360" s="299"/>
      <c r="K360" s="299"/>
      <c r="L360" s="304"/>
      <c r="M360" s="305"/>
      <c r="N360" s="306"/>
      <c r="O360" s="306"/>
      <c r="P360" s="306"/>
      <c r="Q360" s="306"/>
      <c r="R360" s="306"/>
      <c r="S360" s="306"/>
      <c r="T360" s="307"/>
      <c r="U360" s="16"/>
      <c r="V360" s="16"/>
      <c r="W360" s="16"/>
      <c r="X360" s="16"/>
      <c r="Y360" s="16"/>
      <c r="Z360" s="16"/>
      <c r="AA360" s="16"/>
      <c r="AB360" s="16"/>
      <c r="AC360" s="16"/>
      <c r="AD360" s="16"/>
      <c r="AE360" s="16"/>
      <c r="AT360" s="308" t="s">
        <v>199</v>
      </c>
      <c r="AU360" s="308" t="s">
        <v>85</v>
      </c>
      <c r="AV360" s="16" t="s">
        <v>229</v>
      </c>
      <c r="AW360" s="16" t="s">
        <v>32</v>
      </c>
      <c r="AX360" s="16" t="s">
        <v>76</v>
      </c>
      <c r="AY360" s="308" t="s">
        <v>195</v>
      </c>
    </row>
    <row r="361" s="11" customFormat="1">
      <c r="A361" s="11"/>
      <c r="B361" s="228"/>
      <c r="C361" s="229"/>
      <c r="D361" s="213" t="s">
        <v>199</v>
      </c>
      <c r="E361" s="230" t="s">
        <v>1</v>
      </c>
      <c r="F361" s="231" t="s">
        <v>5634</v>
      </c>
      <c r="G361" s="229"/>
      <c r="H361" s="232">
        <v>318.90600000000001</v>
      </c>
      <c r="I361" s="233"/>
      <c r="J361" s="229"/>
      <c r="K361" s="229"/>
      <c r="L361" s="234"/>
      <c r="M361" s="235"/>
      <c r="N361" s="236"/>
      <c r="O361" s="236"/>
      <c r="P361" s="236"/>
      <c r="Q361" s="236"/>
      <c r="R361" s="236"/>
      <c r="S361" s="236"/>
      <c r="T361" s="237"/>
      <c r="U361" s="11"/>
      <c r="V361" s="11"/>
      <c r="W361" s="11"/>
      <c r="X361" s="11"/>
      <c r="Y361" s="11"/>
      <c r="Z361" s="11"/>
      <c r="AA361" s="11"/>
      <c r="AB361" s="11"/>
      <c r="AC361" s="11"/>
      <c r="AD361" s="11"/>
      <c r="AE361" s="11"/>
      <c r="AT361" s="238" t="s">
        <v>199</v>
      </c>
      <c r="AU361" s="238" t="s">
        <v>85</v>
      </c>
      <c r="AV361" s="11" t="s">
        <v>85</v>
      </c>
      <c r="AW361" s="11" t="s">
        <v>32</v>
      </c>
      <c r="AX361" s="11" t="s">
        <v>83</v>
      </c>
      <c r="AY361" s="238" t="s">
        <v>195</v>
      </c>
    </row>
    <row r="362" s="2" customFormat="1" ht="16.5" customHeight="1">
      <c r="A362" s="39"/>
      <c r="B362" s="40"/>
      <c r="C362" s="200" t="s">
        <v>353</v>
      </c>
      <c r="D362" s="200" t="s">
        <v>191</v>
      </c>
      <c r="E362" s="201" t="s">
        <v>1632</v>
      </c>
      <c r="F362" s="202" t="s">
        <v>1633</v>
      </c>
      <c r="G362" s="203" t="s">
        <v>1237</v>
      </c>
      <c r="H362" s="204">
        <v>334.137</v>
      </c>
      <c r="I362" s="205"/>
      <c r="J362" s="206">
        <f>ROUND(I362*H362,2)</f>
        <v>0</v>
      </c>
      <c r="K362" s="202" t="s">
        <v>1412</v>
      </c>
      <c r="L362" s="45"/>
      <c r="M362" s="207" t="s">
        <v>1</v>
      </c>
      <c r="N362" s="208" t="s">
        <v>41</v>
      </c>
      <c r="O362" s="92"/>
      <c r="P362" s="209">
        <f>O362*H362</f>
        <v>0</v>
      </c>
      <c r="Q362" s="209">
        <v>0</v>
      </c>
      <c r="R362" s="209">
        <f>Q362*H362</f>
        <v>0</v>
      </c>
      <c r="S362" s="209">
        <v>0</v>
      </c>
      <c r="T362" s="210">
        <f>S362*H362</f>
        <v>0</v>
      </c>
      <c r="U362" s="39"/>
      <c r="V362" s="39"/>
      <c r="W362" s="39"/>
      <c r="X362" s="39"/>
      <c r="Y362" s="39"/>
      <c r="Z362" s="39"/>
      <c r="AA362" s="39"/>
      <c r="AB362" s="39"/>
      <c r="AC362" s="39"/>
      <c r="AD362" s="39"/>
      <c r="AE362" s="39"/>
      <c r="AR362" s="211" t="s">
        <v>234</v>
      </c>
      <c r="AT362" s="211" t="s">
        <v>191</v>
      </c>
      <c r="AU362" s="211" t="s">
        <v>85</v>
      </c>
      <c r="AY362" s="18" t="s">
        <v>195</v>
      </c>
      <c r="BE362" s="212">
        <f>IF(N362="základní",J362,0)</f>
        <v>0</v>
      </c>
      <c r="BF362" s="212">
        <f>IF(N362="snížená",J362,0)</f>
        <v>0</v>
      </c>
      <c r="BG362" s="212">
        <f>IF(N362="zákl. přenesená",J362,0)</f>
        <v>0</v>
      </c>
      <c r="BH362" s="212">
        <f>IF(N362="sníž. přenesená",J362,0)</f>
        <v>0</v>
      </c>
      <c r="BI362" s="212">
        <f>IF(N362="nulová",J362,0)</f>
        <v>0</v>
      </c>
      <c r="BJ362" s="18" t="s">
        <v>83</v>
      </c>
      <c r="BK362" s="212">
        <f>ROUND(I362*H362,2)</f>
        <v>0</v>
      </c>
      <c r="BL362" s="18" t="s">
        <v>234</v>
      </c>
      <c r="BM362" s="211" t="s">
        <v>5635</v>
      </c>
    </row>
    <row r="363" s="11" customFormat="1">
      <c r="A363" s="11"/>
      <c r="B363" s="228"/>
      <c r="C363" s="229"/>
      <c r="D363" s="213" t="s">
        <v>199</v>
      </c>
      <c r="E363" s="230" t="s">
        <v>1</v>
      </c>
      <c r="F363" s="231" t="s">
        <v>5632</v>
      </c>
      <c r="G363" s="229"/>
      <c r="H363" s="232">
        <v>160.46299999999999</v>
      </c>
      <c r="I363" s="233"/>
      <c r="J363" s="229"/>
      <c r="K363" s="229"/>
      <c r="L363" s="234"/>
      <c r="M363" s="235"/>
      <c r="N363" s="236"/>
      <c r="O363" s="236"/>
      <c r="P363" s="236"/>
      <c r="Q363" s="236"/>
      <c r="R363" s="236"/>
      <c r="S363" s="236"/>
      <c r="T363" s="237"/>
      <c r="U363" s="11"/>
      <c r="V363" s="11"/>
      <c r="W363" s="11"/>
      <c r="X363" s="11"/>
      <c r="Y363" s="11"/>
      <c r="Z363" s="11"/>
      <c r="AA363" s="11"/>
      <c r="AB363" s="11"/>
      <c r="AC363" s="11"/>
      <c r="AD363" s="11"/>
      <c r="AE363" s="11"/>
      <c r="AT363" s="238" t="s">
        <v>199</v>
      </c>
      <c r="AU363" s="238" t="s">
        <v>85</v>
      </c>
      <c r="AV363" s="11" t="s">
        <v>85</v>
      </c>
      <c r="AW363" s="11" t="s">
        <v>32</v>
      </c>
      <c r="AX363" s="11" t="s">
        <v>76</v>
      </c>
      <c r="AY363" s="238" t="s">
        <v>195</v>
      </c>
    </row>
    <row r="364" s="11" customFormat="1">
      <c r="A364" s="11"/>
      <c r="B364" s="228"/>
      <c r="C364" s="229"/>
      <c r="D364" s="213" t="s">
        <v>199</v>
      </c>
      <c r="E364" s="230" t="s">
        <v>1</v>
      </c>
      <c r="F364" s="231" t="s">
        <v>5633</v>
      </c>
      <c r="G364" s="229"/>
      <c r="H364" s="232">
        <v>16.707000000000001</v>
      </c>
      <c r="I364" s="233"/>
      <c r="J364" s="229"/>
      <c r="K364" s="229"/>
      <c r="L364" s="234"/>
      <c r="M364" s="235"/>
      <c r="N364" s="236"/>
      <c r="O364" s="236"/>
      <c r="P364" s="236"/>
      <c r="Q364" s="236"/>
      <c r="R364" s="236"/>
      <c r="S364" s="236"/>
      <c r="T364" s="237"/>
      <c r="U364" s="11"/>
      <c r="V364" s="11"/>
      <c r="W364" s="11"/>
      <c r="X364" s="11"/>
      <c r="Y364" s="11"/>
      <c r="Z364" s="11"/>
      <c r="AA364" s="11"/>
      <c r="AB364" s="11"/>
      <c r="AC364" s="11"/>
      <c r="AD364" s="11"/>
      <c r="AE364" s="11"/>
      <c r="AT364" s="238" t="s">
        <v>199</v>
      </c>
      <c r="AU364" s="238" t="s">
        <v>85</v>
      </c>
      <c r="AV364" s="11" t="s">
        <v>85</v>
      </c>
      <c r="AW364" s="11" t="s">
        <v>32</v>
      </c>
      <c r="AX364" s="11" t="s">
        <v>76</v>
      </c>
      <c r="AY364" s="238" t="s">
        <v>195</v>
      </c>
    </row>
    <row r="365" s="11" customFormat="1">
      <c r="A365" s="11"/>
      <c r="B365" s="228"/>
      <c r="C365" s="229"/>
      <c r="D365" s="213" t="s">
        <v>199</v>
      </c>
      <c r="E365" s="230" t="s">
        <v>1</v>
      </c>
      <c r="F365" s="231" t="s">
        <v>5630</v>
      </c>
      <c r="G365" s="229"/>
      <c r="H365" s="232">
        <v>156.96700000000001</v>
      </c>
      <c r="I365" s="233"/>
      <c r="J365" s="229"/>
      <c r="K365" s="229"/>
      <c r="L365" s="234"/>
      <c r="M365" s="235"/>
      <c r="N365" s="236"/>
      <c r="O365" s="236"/>
      <c r="P365" s="236"/>
      <c r="Q365" s="236"/>
      <c r="R365" s="236"/>
      <c r="S365" s="236"/>
      <c r="T365" s="237"/>
      <c r="U365" s="11"/>
      <c r="V365" s="11"/>
      <c r="W365" s="11"/>
      <c r="X365" s="11"/>
      <c r="Y365" s="11"/>
      <c r="Z365" s="11"/>
      <c r="AA365" s="11"/>
      <c r="AB365" s="11"/>
      <c r="AC365" s="11"/>
      <c r="AD365" s="11"/>
      <c r="AE365" s="11"/>
      <c r="AT365" s="238" t="s">
        <v>199</v>
      </c>
      <c r="AU365" s="238" t="s">
        <v>85</v>
      </c>
      <c r="AV365" s="11" t="s">
        <v>85</v>
      </c>
      <c r="AW365" s="11" t="s">
        <v>32</v>
      </c>
      <c r="AX365" s="11" t="s">
        <v>76</v>
      </c>
      <c r="AY365" s="238" t="s">
        <v>195</v>
      </c>
    </row>
    <row r="366" s="15" customFormat="1">
      <c r="A366" s="15"/>
      <c r="B366" s="287"/>
      <c r="C366" s="288"/>
      <c r="D366" s="213" t="s">
        <v>199</v>
      </c>
      <c r="E366" s="289" t="s">
        <v>1</v>
      </c>
      <c r="F366" s="290" t="s">
        <v>1422</v>
      </c>
      <c r="G366" s="288"/>
      <c r="H366" s="291">
        <v>334.137</v>
      </c>
      <c r="I366" s="292"/>
      <c r="J366" s="288"/>
      <c r="K366" s="288"/>
      <c r="L366" s="293"/>
      <c r="M366" s="294"/>
      <c r="N366" s="295"/>
      <c r="O366" s="295"/>
      <c r="P366" s="295"/>
      <c r="Q366" s="295"/>
      <c r="R366" s="295"/>
      <c r="S366" s="295"/>
      <c r="T366" s="296"/>
      <c r="U366" s="15"/>
      <c r="V366" s="15"/>
      <c r="W366" s="15"/>
      <c r="X366" s="15"/>
      <c r="Y366" s="15"/>
      <c r="Z366" s="15"/>
      <c r="AA366" s="15"/>
      <c r="AB366" s="15"/>
      <c r="AC366" s="15"/>
      <c r="AD366" s="15"/>
      <c r="AE366" s="15"/>
      <c r="AT366" s="297" t="s">
        <v>199</v>
      </c>
      <c r="AU366" s="297" t="s">
        <v>85</v>
      </c>
      <c r="AV366" s="15" t="s">
        <v>234</v>
      </c>
      <c r="AW366" s="15" t="s">
        <v>32</v>
      </c>
      <c r="AX366" s="15" t="s">
        <v>83</v>
      </c>
      <c r="AY366" s="297" t="s">
        <v>195</v>
      </c>
    </row>
    <row r="367" s="2" customFormat="1" ht="24.15" customHeight="1">
      <c r="A367" s="39"/>
      <c r="B367" s="40"/>
      <c r="C367" s="200" t="s">
        <v>357</v>
      </c>
      <c r="D367" s="200" t="s">
        <v>191</v>
      </c>
      <c r="E367" s="201" t="s">
        <v>1635</v>
      </c>
      <c r="F367" s="202" t="s">
        <v>1636</v>
      </c>
      <c r="G367" s="203" t="s">
        <v>1237</v>
      </c>
      <c r="H367" s="204">
        <v>197.15299999999999</v>
      </c>
      <c r="I367" s="205"/>
      <c r="J367" s="206">
        <f>ROUND(I367*H367,2)</f>
        <v>0</v>
      </c>
      <c r="K367" s="202" t="s">
        <v>1412</v>
      </c>
      <c r="L367" s="45"/>
      <c r="M367" s="207" t="s">
        <v>1</v>
      </c>
      <c r="N367" s="208" t="s">
        <v>41</v>
      </c>
      <c r="O367" s="92"/>
      <c r="P367" s="209">
        <f>O367*H367</f>
        <v>0</v>
      </c>
      <c r="Q367" s="209">
        <v>0</v>
      </c>
      <c r="R367" s="209">
        <f>Q367*H367</f>
        <v>0</v>
      </c>
      <c r="S367" s="209">
        <v>0</v>
      </c>
      <c r="T367" s="210">
        <f>S367*H367</f>
        <v>0</v>
      </c>
      <c r="U367" s="39"/>
      <c r="V367" s="39"/>
      <c r="W367" s="39"/>
      <c r="X367" s="39"/>
      <c r="Y367" s="39"/>
      <c r="Z367" s="39"/>
      <c r="AA367" s="39"/>
      <c r="AB367" s="39"/>
      <c r="AC367" s="39"/>
      <c r="AD367" s="39"/>
      <c r="AE367" s="39"/>
      <c r="AR367" s="211" t="s">
        <v>234</v>
      </c>
      <c r="AT367" s="211" t="s">
        <v>191</v>
      </c>
      <c r="AU367" s="211" t="s">
        <v>85</v>
      </c>
      <c r="AY367" s="18" t="s">
        <v>195</v>
      </c>
      <c r="BE367" s="212">
        <f>IF(N367="základní",J367,0)</f>
        <v>0</v>
      </c>
      <c r="BF367" s="212">
        <f>IF(N367="snížená",J367,0)</f>
        <v>0</v>
      </c>
      <c r="BG367" s="212">
        <f>IF(N367="zákl. přenesená",J367,0)</f>
        <v>0</v>
      </c>
      <c r="BH367" s="212">
        <f>IF(N367="sníž. přenesená",J367,0)</f>
        <v>0</v>
      </c>
      <c r="BI367" s="212">
        <f>IF(N367="nulová",J367,0)</f>
        <v>0</v>
      </c>
      <c r="BJ367" s="18" t="s">
        <v>83</v>
      </c>
      <c r="BK367" s="212">
        <f>ROUND(I367*H367,2)</f>
        <v>0</v>
      </c>
      <c r="BL367" s="18" t="s">
        <v>234</v>
      </c>
      <c r="BM367" s="211" t="s">
        <v>5636</v>
      </c>
    </row>
    <row r="368" s="2" customFormat="1">
      <c r="A368" s="39"/>
      <c r="B368" s="40"/>
      <c r="C368" s="41"/>
      <c r="D368" s="213" t="s">
        <v>197</v>
      </c>
      <c r="E368" s="41"/>
      <c r="F368" s="214" t="s">
        <v>3525</v>
      </c>
      <c r="G368" s="41"/>
      <c r="H368" s="41"/>
      <c r="I368" s="215"/>
      <c r="J368" s="41"/>
      <c r="K368" s="41"/>
      <c r="L368" s="45"/>
      <c r="M368" s="216"/>
      <c r="N368" s="217"/>
      <c r="O368" s="92"/>
      <c r="P368" s="92"/>
      <c r="Q368" s="92"/>
      <c r="R368" s="92"/>
      <c r="S368" s="92"/>
      <c r="T368" s="93"/>
      <c r="U368" s="39"/>
      <c r="V368" s="39"/>
      <c r="W368" s="39"/>
      <c r="X368" s="39"/>
      <c r="Y368" s="39"/>
      <c r="Z368" s="39"/>
      <c r="AA368" s="39"/>
      <c r="AB368" s="39"/>
      <c r="AC368" s="39"/>
      <c r="AD368" s="39"/>
      <c r="AE368" s="39"/>
      <c r="AT368" s="18" t="s">
        <v>197</v>
      </c>
      <c r="AU368" s="18" t="s">
        <v>85</v>
      </c>
    </row>
    <row r="369" s="11" customFormat="1">
      <c r="A369" s="11"/>
      <c r="B369" s="228"/>
      <c r="C369" s="229"/>
      <c r="D369" s="213" t="s">
        <v>199</v>
      </c>
      <c r="E369" s="230" t="s">
        <v>1</v>
      </c>
      <c r="F369" s="231" t="s">
        <v>5637</v>
      </c>
      <c r="G369" s="229"/>
      <c r="H369" s="232">
        <v>334.137</v>
      </c>
      <c r="I369" s="233"/>
      <c r="J369" s="229"/>
      <c r="K369" s="229"/>
      <c r="L369" s="234"/>
      <c r="M369" s="235"/>
      <c r="N369" s="236"/>
      <c r="O369" s="236"/>
      <c r="P369" s="236"/>
      <c r="Q369" s="236"/>
      <c r="R369" s="236"/>
      <c r="S369" s="236"/>
      <c r="T369" s="237"/>
      <c r="U369" s="11"/>
      <c r="V369" s="11"/>
      <c r="W369" s="11"/>
      <c r="X369" s="11"/>
      <c r="Y369" s="11"/>
      <c r="Z369" s="11"/>
      <c r="AA369" s="11"/>
      <c r="AB369" s="11"/>
      <c r="AC369" s="11"/>
      <c r="AD369" s="11"/>
      <c r="AE369" s="11"/>
      <c r="AT369" s="238" t="s">
        <v>199</v>
      </c>
      <c r="AU369" s="238" t="s">
        <v>85</v>
      </c>
      <c r="AV369" s="11" t="s">
        <v>85</v>
      </c>
      <c r="AW369" s="11" t="s">
        <v>32</v>
      </c>
      <c r="AX369" s="11" t="s">
        <v>76</v>
      </c>
      <c r="AY369" s="238" t="s">
        <v>195</v>
      </c>
    </row>
    <row r="370" s="10" customFormat="1">
      <c r="A370" s="10"/>
      <c r="B370" s="218"/>
      <c r="C370" s="219"/>
      <c r="D370" s="213" t="s">
        <v>199</v>
      </c>
      <c r="E370" s="220" t="s">
        <v>1</v>
      </c>
      <c r="F370" s="221" t="s">
        <v>1700</v>
      </c>
      <c r="G370" s="219"/>
      <c r="H370" s="220" t="s">
        <v>1</v>
      </c>
      <c r="I370" s="222"/>
      <c r="J370" s="219"/>
      <c r="K370" s="219"/>
      <c r="L370" s="223"/>
      <c r="M370" s="224"/>
      <c r="N370" s="225"/>
      <c r="O370" s="225"/>
      <c r="P370" s="225"/>
      <c r="Q370" s="225"/>
      <c r="R370" s="225"/>
      <c r="S370" s="225"/>
      <c r="T370" s="226"/>
      <c r="U370" s="10"/>
      <c r="V370" s="10"/>
      <c r="W370" s="10"/>
      <c r="X370" s="10"/>
      <c r="Y370" s="10"/>
      <c r="Z370" s="10"/>
      <c r="AA370" s="10"/>
      <c r="AB370" s="10"/>
      <c r="AC370" s="10"/>
      <c r="AD370" s="10"/>
      <c r="AE370" s="10"/>
      <c r="AT370" s="227" t="s">
        <v>199</v>
      </c>
      <c r="AU370" s="227" t="s">
        <v>85</v>
      </c>
      <c r="AV370" s="10" t="s">
        <v>83</v>
      </c>
      <c r="AW370" s="10" t="s">
        <v>32</v>
      </c>
      <c r="AX370" s="10" t="s">
        <v>76</v>
      </c>
      <c r="AY370" s="227" t="s">
        <v>195</v>
      </c>
    </row>
    <row r="371" s="11" customFormat="1">
      <c r="A371" s="11"/>
      <c r="B371" s="228"/>
      <c r="C371" s="229"/>
      <c r="D371" s="213" t="s">
        <v>199</v>
      </c>
      <c r="E371" s="230" t="s">
        <v>1</v>
      </c>
      <c r="F371" s="231" t="s">
        <v>5638</v>
      </c>
      <c r="G371" s="229"/>
      <c r="H371" s="232">
        <v>-0.074999999999999997</v>
      </c>
      <c r="I371" s="233"/>
      <c r="J371" s="229"/>
      <c r="K371" s="229"/>
      <c r="L371" s="234"/>
      <c r="M371" s="235"/>
      <c r="N371" s="236"/>
      <c r="O371" s="236"/>
      <c r="P371" s="236"/>
      <c r="Q371" s="236"/>
      <c r="R371" s="236"/>
      <c r="S371" s="236"/>
      <c r="T371" s="237"/>
      <c r="U371" s="11"/>
      <c r="V371" s="11"/>
      <c r="W371" s="11"/>
      <c r="X371" s="11"/>
      <c r="Y371" s="11"/>
      <c r="Z371" s="11"/>
      <c r="AA371" s="11"/>
      <c r="AB371" s="11"/>
      <c r="AC371" s="11"/>
      <c r="AD371" s="11"/>
      <c r="AE371" s="11"/>
      <c r="AT371" s="238" t="s">
        <v>199</v>
      </c>
      <c r="AU371" s="238" t="s">
        <v>85</v>
      </c>
      <c r="AV371" s="11" t="s">
        <v>85</v>
      </c>
      <c r="AW371" s="11" t="s">
        <v>32</v>
      </c>
      <c r="AX371" s="11" t="s">
        <v>76</v>
      </c>
      <c r="AY371" s="238" t="s">
        <v>195</v>
      </c>
    </row>
    <row r="372" s="11" customFormat="1">
      <c r="A372" s="11"/>
      <c r="B372" s="228"/>
      <c r="C372" s="229"/>
      <c r="D372" s="213" t="s">
        <v>199</v>
      </c>
      <c r="E372" s="230" t="s">
        <v>1</v>
      </c>
      <c r="F372" s="231" t="s">
        <v>5639</v>
      </c>
      <c r="G372" s="229"/>
      <c r="H372" s="232">
        <v>-2.9399999999999999</v>
      </c>
      <c r="I372" s="233"/>
      <c r="J372" s="229"/>
      <c r="K372" s="229"/>
      <c r="L372" s="234"/>
      <c r="M372" s="235"/>
      <c r="N372" s="236"/>
      <c r="O372" s="236"/>
      <c r="P372" s="236"/>
      <c r="Q372" s="236"/>
      <c r="R372" s="236"/>
      <c r="S372" s="236"/>
      <c r="T372" s="237"/>
      <c r="U372" s="11"/>
      <c r="V372" s="11"/>
      <c r="W372" s="11"/>
      <c r="X372" s="11"/>
      <c r="Y372" s="11"/>
      <c r="Z372" s="11"/>
      <c r="AA372" s="11"/>
      <c r="AB372" s="11"/>
      <c r="AC372" s="11"/>
      <c r="AD372" s="11"/>
      <c r="AE372" s="11"/>
      <c r="AT372" s="238" t="s">
        <v>199</v>
      </c>
      <c r="AU372" s="238" t="s">
        <v>85</v>
      </c>
      <c r="AV372" s="11" t="s">
        <v>85</v>
      </c>
      <c r="AW372" s="11" t="s">
        <v>32</v>
      </c>
      <c r="AX372" s="11" t="s">
        <v>76</v>
      </c>
      <c r="AY372" s="238" t="s">
        <v>195</v>
      </c>
    </row>
    <row r="373" s="11" customFormat="1">
      <c r="A373" s="11"/>
      <c r="B373" s="228"/>
      <c r="C373" s="229"/>
      <c r="D373" s="213" t="s">
        <v>199</v>
      </c>
      <c r="E373" s="230" t="s">
        <v>1</v>
      </c>
      <c r="F373" s="231" t="s">
        <v>5640</v>
      </c>
      <c r="G373" s="229"/>
      <c r="H373" s="232">
        <v>-95.524000000000001</v>
      </c>
      <c r="I373" s="233"/>
      <c r="J373" s="229"/>
      <c r="K373" s="229"/>
      <c r="L373" s="234"/>
      <c r="M373" s="235"/>
      <c r="N373" s="236"/>
      <c r="O373" s="236"/>
      <c r="P373" s="236"/>
      <c r="Q373" s="236"/>
      <c r="R373" s="236"/>
      <c r="S373" s="236"/>
      <c r="T373" s="237"/>
      <c r="U373" s="11"/>
      <c r="V373" s="11"/>
      <c r="W373" s="11"/>
      <c r="X373" s="11"/>
      <c r="Y373" s="11"/>
      <c r="Z373" s="11"/>
      <c r="AA373" s="11"/>
      <c r="AB373" s="11"/>
      <c r="AC373" s="11"/>
      <c r="AD373" s="11"/>
      <c r="AE373" s="11"/>
      <c r="AT373" s="238" t="s">
        <v>199</v>
      </c>
      <c r="AU373" s="238" t="s">
        <v>85</v>
      </c>
      <c r="AV373" s="11" t="s">
        <v>85</v>
      </c>
      <c r="AW373" s="11" t="s">
        <v>32</v>
      </c>
      <c r="AX373" s="11" t="s">
        <v>76</v>
      </c>
      <c r="AY373" s="238" t="s">
        <v>195</v>
      </c>
    </row>
    <row r="374" s="11" customFormat="1">
      <c r="A374" s="11"/>
      <c r="B374" s="228"/>
      <c r="C374" s="229"/>
      <c r="D374" s="213" t="s">
        <v>199</v>
      </c>
      <c r="E374" s="230" t="s">
        <v>1</v>
      </c>
      <c r="F374" s="231" t="s">
        <v>5641</v>
      </c>
      <c r="G374" s="229"/>
      <c r="H374" s="232">
        <v>-6.5960000000000001</v>
      </c>
      <c r="I374" s="233"/>
      <c r="J374" s="229"/>
      <c r="K374" s="229"/>
      <c r="L374" s="234"/>
      <c r="M374" s="235"/>
      <c r="N374" s="236"/>
      <c r="O374" s="236"/>
      <c r="P374" s="236"/>
      <c r="Q374" s="236"/>
      <c r="R374" s="236"/>
      <c r="S374" s="236"/>
      <c r="T374" s="237"/>
      <c r="U374" s="11"/>
      <c r="V374" s="11"/>
      <c r="W374" s="11"/>
      <c r="X374" s="11"/>
      <c r="Y374" s="11"/>
      <c r="Z374" s="11"/>
      <c r="AA374" s="11"/>
      <c r="AB374" s="11"/>
      <c r="AC374" s="11"/>
      <c r="AD374" s="11"/>
      <c r="AE374" s="11"/>
      <c r="AT374" s="238" t="s">
        <v>199</v>
      </c>
      <c r="AU374" s="238" t="s">
        <v>85</v>
      </c>
      <c r="AV374" s="11" t="s">
        <v>85</v>
      </c>
      <c r="AW374" s="11" t="s">
        <v>32</v>
      </c>
      <c r="AX374" s="11" t="s">
        <v>76</v>
      </c>
      <c r="AY374" s="238" t="s">
        <v>195</v>
      </c>
    </row>
    <row r="375" s="11" customFormat="1">
      <c r="A375" s="11"/>
      <c r="B375" s="228"/>
      <c r="C375" s="229"/>
      <c r="D375" s="213" t="s">
        <v>199</v>
      </c>
      <c r="E375" s="230" t="s">
        <v>1</v>
      </c>
      <c r="F375" s="231" t="s">
        <v>5642</v>
      </c>
      <c r="G375" s="229"/>
      <c r="H375" s="232">
        <v>-31.849</v>
      </c>
      <c r="I375" s="233"/>
      <c r="J375" s="229"/>
      <c r="K375" s="229"/>
      <c r="L375" s="234"/>
      <c r="M375" s="235"/>
      <c r="N375" s="236"/>
      <c r="O375" s="236"/>
      <c r="P375" s="236"/>
      <c r="Q375" s="236"/>
      <c r="R375" s="236"/>
      <c r="S375" s="236"/>
      <c r="T375" s="237"/>
      <c r="U375" s="11"/>
      <c r="V375" s="11"/>
      <c r="W375" s="11"/>
      <c r="X375" s="11"/>
      <c r="Y375" s="11"/>
      <c r="Z375" s="11"/>
      <c r="AA375" s="11"/>
      <c r="AB375" s="11"/>
      <c r="AC375" s="11"/>
      <c r="AD375" s="11"/>
      <c r="AE375" s="11"/>
      <c r="AT375" s="238" t="s">
        <v>199</v>
      </c>
      <c r="AU375" s="238" t="s">
        <v>85</v>
      </c>
      <c r="AV375" s="11" t="s">
        <v>85</v>
      </c>
      <c r="AW375" s="11" t="s">
        <v>32</v>
      </c>
      <c r="AX375" s="11" t="s">
        <v>76</v>
      </c>
      <c r="AY375" s="238" t="s">
        <v>195</v>
      </c>
    </row>
    <row r="376" s="15" customFormat="1">
      <c r="A376" s="15"/>
      <c r="B376" s="287"/>
      <c r="C376" s="288"/>
      <c r="D376" s="213" t="s">
        <v>199</v>
      </c>
      <c r="E376" s="289" t="s">
        <v>1</v>
      </c>
      <c r="F376" s="290" t="s">
        <v>1422</v>
      </c>
      <c r="G376" s="288"/>
      <c r="H376" s="291">
        <v>197.15299999999999</v>
      </c>
      <c r="I376" s="292"/>
      <c r="J376" s="288"/>
      <c r="K376" s="288"/>
      <c r="L376" s="293"/>
      <c r="M376" s="294"/>
      <c r="N376" s="295"/>
      <c r="O376" s="295"/>
      <c r="P376" s="295"/>
      <c r="Q376" s="295"/>
      <c r="R376" s="295"/>
      <c r="S376" s="295"/>
      <c r="T376" s="296"/>
      <c r="U376" s="15"/>
      <c r="V376" s="15"/>
      <c r="W376" s="15"/>
      <c r="X376" s="15"/>
      <c r="Y376" s="15"/>
      <c r="Z376" s="15"/>
      <c r="AA376" s="15"/>
      <c r="AB376" s="15"/>
      <c r="AC376" s="15"/>
      <c r="AD376" s="15"/>
      <c r="AE376" s="15"/>
      <c r="AT376" s="297" t="s">
        <v>199</v>
      </c>
      <c r="AU376" s="297" t="s">
        <v>85</v>
      </c>
      <c r="AV376" s="15" t="s">
        <v>234</v>
      </c>
      <c r="AW376" s="15" t="s">
        <v>32</v>
      </c>
      <c r="AX376" s="15" t="s">
        <v>83</v>
      </c>
      <c r="AY376" s="297" t="s">
        <v>195</v>
      </c>
    </row>
    <row r="377" s="10" customFormat="1">
      <c r="A377" s="10"/>
      <c r="B377" s="218"/>
      <c r="C377" s="219"/>
      <c r="D377" s="213" t="s">
        <v>199</v>
      </c>
      <c r="E377" s="220" t="s">
        <v>1</v>
      </c>
      <c r="F377" s="221" t="s">
        <v>5643</v>
      </c>
      <c r="G377" s="219"/>
      <c r="H377" s="220" t="s">
        <v>1</v>
      </c>
      <c r="I377" s="222"/>
      <c r="J377" s="219"/>
      <c r="K377" s="219"/>
      <c r="L377" s="223"/>
      <c r="M377" s="224"/>
      <c r="N377" s="225"/>
      <c r="O377" s="225"/>
      <c r="P377" s="225"/>
      <c r="Q377" s="225"/>
      <c r="R377" s="225"/>
      <c r="S377" s="225"/>
      <c r="T377" s="226"/>
      <c r="U377" s="10"/>
      <c r="V377" s="10"/>
      <c r="W377" s="10"/>
      <c r="X377" s="10"/>
      <c r="Y377" s="10"/>
      <c r="Z377" s="10"/>
      <c r="AA377" s="10"/>
      <c r="AB377" s="10"/>
      <c r="AC377" s="10"/>
      <c r="AD377" s="10"/>
      <c r="AE377" s="10"/>
      <c r="AT377" s="227" t="s">
        <v>199</v>
      </c>
      <c r="AU377" s="227" t="s">
        <v>85</v>
      </c>
      <c r="AV377" s="10" t="s">
        <v>83</v>
      </c>
      <c r="AW377" s="10" t="s">
        <v>32</v>
      </c>
      <c r="AX377" s="10" t="s">
        <v>76</v>
      </c>
      <c r="AY377" s="227" t="s">
        <v>195</v>
      </c>
    </row>
    <row r="378" s="11" customFormat="1">
      <c r="A378" s="11"/>
      <c r="B378" s="228"/>
      <c r="C378" s="229"/>
      <c r="D378" s="213" t="s">
        <v>199</v>
      </c>
      <c r="E378" s="230" t="s">
        <v>1</v>
      </c>
      <c r="F378" s="231" t="s">
        <v>5644</v>
      </c>
      <c r="G378" s="229"/>
      <c r="H378" s="232">
        <v>34.331000000000003</v>
      </c>
      <c r="I378" s="233"/>
      <c r="J378" s="229"/>
      <c r="K378" s="229"/>
      <c r="L378" s="234"/>
      <c r="M378" s="235"/>
      <c r="N378" s="236"/>
      <c r="O378" s="236"/>
      <c r="P378" s="236"/>
      <c r="Q378" s="236"/>
      <c r="R378" s="236"/>
      <c r="S378" s="236"/>
      <c r="T378" s="237"/>
      <c r="U378" s="11"/>
      <c r="V378" s="11"/>
      <c r="W378" s="11"/>
      <c r="X378" s="11"/>
      <c r="Y378" s="11"/>
      <c r="Z378" s="11"/>
      <c r="AA378" s="11"/>
      <c r="AB378" s="11"/>
      <c r="AC378" s="11"/>
      <c r="AD378" s="11"/>
      <c r="AE378" s="11"/>
      <c r="AT378" s="238" t="s">
        <v>199</v>
      </c>
      <c r="AU378" s="238" t="s">
        <v>85</v>
      </c>
      <c r="AV378" s="11" t="s">
        <v>85</v>
      </c>
      <c r="AW378" s="11" t="s">
        <v>32</v>
      </c>
      <c r="AX378" s="11" t="s">
        <v>76</v>
      </c>
      <c r="AY378" s="238" t="s">
        <v>195</v>
      </c>
    </row>
    <row r="379" s="16" customFormat="1">
      <c r="A379" s="16"/>
      <c r="B379" s="298"/>
      <c r="C379" s="299"/>
      <c r="D379" s="213" t="s">
        <v>199</v>
      </c>
      <c r="E379" s="300" t="s">
        <v>1</v>
      </c>
      <c r="F379" s="301" t="s">
        <v>1498</v>
      </c>
      <c r="G379" s="299"/>
      <c r="H379" s="302">
        <v>34.331000000000003</v>
      </c>
      <c r="I379" s="303"/>
      <c r="J379" s="299"/>
      <c r="K379" s="299"/>
      <c r="L379" s="304"/>
      <c r="M379" s="305"/>
      <c r="N379" s="306"/>
      <c r="O379" s="306"/>
      <c r="P379" s="306"/>
      <c r="Q379" s="306"/>
      <c r="R379" s="306"/>
      <c r="S379" s="306"/>
      <c r="T379" s="307"/>
      <c r="U379" s="16"/>
      <c r="V379" s="16"/>
      <c r="W379" s="16"/>
      <c r="X379" s="16"/>
      <c r="Y379" s="16"/>
      <c r="Z379" s="16"/>
      <c r="AA379" s="16"/>
      <c r="AB379" s="16"/>
      <c r="AC379" s="16"/>
      <c r="AD379" s="16"/>
      <c r="AE379" s="16"/>
      <c r="AT379" s="308" t="s">
        <v>199</v>
      </c>
      <c r="AU379" s="308" t="s">
        <v>85</v>
      </c>
      <c r="AV379" s="16" t="s">
        <v>229</v>
      </c>
      <c r="AW379" s="16" t="s">
        <v>32</v>
      </c>
      <c r="AX379" s="16" t="s">
        <v>76</v>
      </c>
      <c r="AY379" s="308" t="s">
        <v>195</v>
      </c>
    </row>
    <row r="380" s="10" customFormat="1">
      <c r="A380" s="10"/>
      <c r="B380" s="218"/>
      <c r="C380" s="219"/>
      <c r="D380" s="213" t="s">
        <v>199</v>
      </c>
      <c r="E380" s="220" t="s">
        <v>1</v>
      </c>
      <c r="F380" s="221" t="s">
        <v>5645</v>
      </c>
      <c r="G380" s="219"/>
      <c r="H380" s="220" t="s">
        <v>1</v>
      </c>
      <c r="I380" s="222"/>
      <c r="J380" s="219"/>
      <c r="K380" s="219"/>
      <c r="L380" s="223"/>
      <c r="M380" s="224"/>
      <c r="N380" s="225"/>
      <c r="O380" s="225"/>
      <c r="P380" s="225"/>
      <c r="Q380" s="225"/>
      <c r="R380" s="225"/>
      <c r="S380" s="225"/>
      <c r="T380" s="226"/>
      <c r="U380" s="10"/>
      <c r="V380" s="10"/>
      <c r="W380" s="10"/>
      <c r="X380" s="10"/>
      <c r="Y380" s="10"/>
      <c r="Z380" s="10"/>
      <c r="AA380" s="10"/>
      <c r="AB380" s="10"/>
      <c r="AC380" s="10"/>
      <c r="AD380" s="10"/>
      <c r="AE380" s="10"/>
      <c r="AT380" s="227" t="s">
        <v>199</v>
      </c>
      <c r="AU380" s="227" t="s">
        <v>85</v>
      </c>
      <c r="AV380" s="10" t="s">
        <v>83</v>
      </c>
      <c r="AW380" s="10" t="s">
        <v>32</v>
      </c>
      <c r="AX380" s="10" t="s">
        <v>76</v>
      </c>
      <c r="AY380" s="227" t="s">
        <v>195</v>
      </c>
    </row>
    <row r="381" s="11" customFormat="1">
      <c r="A381" s="11"/>
      <c r="B381" s="228"/>
      <c r="C381" s="229"/>
      <c r="D381" s="213" t="s">
        <v>199</v>
      </c>
      <c r="E381" s="230" t="s">
        <v>1</v>
      </c>
      <c r="F381" s="231" t="s">
        <v>5646</v>
      </c>
      <c r="G381" s="229"/>
      <c r="H381" s="232">
        <v>3.1019999999999999</v>
      </c>
      <c r="I381" s="233"/>
      <c r="J381" s="229"/>
      <c r="K381" s="229"/>
      <c r="L381" s="234"/>
      <c r="M381" s="235"/>
      <c r="N381" s="236"/>
      <c r="O381" s="236"/>
      <c r="P381" s="236"/>
      <c r="Q381" s="236"/>
      <c r="R381" s="236"/>
      <c r="S381" s="236"/>
      <c r="T381" s="237"/>
      <c r="U381" s="11"/>
      <c r="V381" s="11"/>
      <c r="W381" s="11"/>
      <c r="X381" s="11"/>
      <c r="Y381" s="11"/>
      <c r="Z381" s="11"/>
      <c r="AA381" s="11"/>
      <c r="AB381" s="11"/>
      <c r="AC381" s="11"/>
      <c r="AD381" s="11"/>
      <c r="AE381" s="11"/>
      <c r="AT381" s="238" t="s">
        <v>199</v>
      </c>
      <c r="AU381" s="238" t="s">
        <v>85</v>
      </c>
      <c r="AV381" s="11" t="s">
        <v>85</v>
      </c>
      <c r="AW381" s="11" t="s">
        <v>32</v>
      </c>
      <c r="AX381" s="11" t="s">
        <v>76</v>
      </c>
      <c r="AY381" s="238" t="s">
        <v>195</v>
      </c>
    </row>
    <row r="382" s="11" customFormat="1">
      <c r="A382" s="11"/>
      <c r="B382" s="228"/>
      <c r="C382" s="229"/>
      <c r="D382" s="213" t="s">
        <v>199</v>
      </c>
      <c r="E382" s="230" t="s">
        <v>1</v>
      </c>
      <c r="F382" s="231" t="s">
        <v>5647</v>
      </c>
      <c r="G382" s="229"/>
      <c r="H382" s="232">
        <v>1.3200000000000001</v>
      </c>
      <c r="I382" s="233"/>
      <c r="J382" s="229"/>
      <c r="K382" s="229"/>
      <c r="L382" s="234"/>
      <c r="M382" s="235"/>
      <c r="N382" s="236"/>
      <c r="O382" s="236"/>
      <c r="P382" s="236"/>
      <c r="Q382" s="236"/>
      <c r="R382" s="236"/>
      <c r="S382" s="236"/>
      <c r="T382" s="237"/>
      <c r="U382" s="11"/>
      <c r="V382" s="11"/>
      <c r="W382" s="11"/>
      <c r="X382" s="11"/>
      <c r="Y382" s="11"/>
      <c r="Z382" s="11"/>
      <c r="AA382" s="11"/>
      <c r="AB382" s="11"/>
      <c r="AC382" s="11"/>
      <c r="AD382" s="11"/>
      <c r="AE382" s="11"/>
      <c r="AT382" s="238" t="s">
        <v>199</v>
      </c>
      <c r="AU382" s="238" t="s">
        <v>85</v>
      </c>
      <c r="AV382" s="11" t="s">
        <v>85</v>
      </c>
      <c r="AW382" s="11" t="s">
        <v>32</v>
      </c>
      <c r="AX382" s="11" t="s">
        <v>76</v>
      </c>
      <c r="AY382" s="238" t="s">
        <v>195</v>
      </c>
    </row>
    <row r="383" s="16" customFormat="1">
      <c r="A383" s="16"/>
      <c r="B383" s="298"/>
      <c r="C383" s="299"/>
      <c r="D383" s="213" t="s">
        <v>199</v>
      </c>
      <c r="E383" s="300" t="s">
        <v>1</v>
      </c>
      <c r="F383" s="301" t="s">
        <v>1498</v>
      </c>
      <c r="G383" s="299"/>
      <c r="H383" s="302">
        <v>4.4219999999999997</v>
      </c>
      <c r="I383" s="303"/>
      <c r="J383" s="299"/>
      <c r="K383" s="299"/>
      <c r="L383" s="304"/>
      <c r="M383" s="305"/>
      <c r="N383" s="306"/>
      <c r="O383" s="306"/>
      <c r="P383" s="306"/>
      <c r="Q383" s="306"/>
      <c r="R383" s="306"/>
      <c r="S383" s="306"/>
      <c r="T383" s="307"/>
      <c r="U383" s="16"/>
      <c r="V383" s="16"/>
      <c r="W383" s="16"/>
      <c r="X383" s="16"/>
      <c r="Y383" s="16"/>
      <c r="Z383" s="16"/>
      <c r="AA383" s="16"/>
      <c r="AB383" s="16"/>
      <c r="AC383" s="16"/>
      <c r="AD383" s="16"/>
      <c r="AE383" s="16"/>
      <c r="AT383" s="308" t="s">
        <v>199</v>
      </c>
      <c r="AU383" s="308" t="s">
        <v>85</v>
      </c>
      <c r="AV383" s="16" t="s">
        <v>229</v>
      </c>
      <c r="AW383" s="16" t="s">
        <v>32</v>
      </c>
      <c r="AX383" s="16" t="s">
        <v>76</v>
      </c>
      <c r="AY383" s="308" t="s">
        <v>195</v>
      </c>
    </row>
    <row r="384" s="10" customFormat="1">
      <c r="A384" s="10"/>
      <c r="B384" s="218"/>
      <c r="C384" s="219"/>
      <c r="D384" s="213" t="s">
        <v>199</v>
      </c>
      <c r="E384" s="220" t="s">
        <v>1</v>
      </c>
      <c r="F384" s="221" t="s">
        <v>5367</v>
      </c>
      <c r="G384" s="219"/>
      <c r="H384" s="220" t="s">
        <v>1</v>
      </c>
      <c r="I384" s="222"/>
      <c r="J384" s="219"/>
      <c r="K384" s="219"/>
      <c r="L384" s="223"/>
      <c r="M384" s="224"/>
      <c r="N384" s="225"/>
      <c r="O384" s="225"/>
      <c r="P384" s="225"/>
      <c r="Q384" s="225"/>
      <c r="R384" s="225"/>
      <c r="S384" s="225"/>
      <c r="T384" s="226"/>
      <c r="U384" s="10"/>
      <c r="V384" s="10"/>
      <c r="W384" s="10"/>
      <c r="X384" s="10"/>
      <c r="Y384" s="10"/>
      <c r="Z384" s="10"/>
      <c r="AA384" s="10"/>
      <c r="AB384" s="10"/>
      <c r="AC384" s="10"/>
      <c r="AD384" s="10"/>
      <c r="AE384" s="10"/>
      <c r="AT384" s="227" t="s">
        <v>199</v>
      </c>
      <c r="AU384" s="227" t="s">
        <v>85</v>
      </c>
      <c r="AV384" s="10" t="s">
        <v>83</v>
      </c>
      <c r="AW384" s="10" t="s">
        <v>32</v>
      </c>
      <c r="AX384" s="10" t="s">
        <v>76</v>
      </c>
      <c r="AY384" s="227" t="s">
        <v>195</v>
      </c>
    </row>
    <row r="385" s="11" customFormat="1">
      <c r="A385" s="11"/>
      <c r="B385" s="228"/>
      <c r="C385" s="229"/>
      <c r="D385" s="213" t="s">
        <v>199</v>
      </c>
      <c r="E385" s="230" t="s">
        <v>1</v>
      </c>
      <c r="F385" s="231" t="s">
        <v>5648</v>
      </c>
      <c r="G385" s="229"/>
      <c r="H385" s="232">
        <v>5.5439999999999996</v>
      </c>
      <c r="I385" s="233"/>
      <c r="J385" s="229"/>
      <c r="K385" s="229"/>
      <c r="L385" s="234"/>
      <c r="M385" s="235"/>
      <c r="N385" s="236"/>
      <c r="O385" s="236"/>
      <c r="P385" s="236"/>
      <c r="Q385" s="236"/>
      <c r="R385" s="236"/>
      <c r="S385" s="236"/>
      <c r="T385" s="237"/>
      <c r="U385" s="11"/>
      <c r="V385" s="11"/>
      <c r="W385" s="11"/>
      <c r="X385" s="11"/>
      <c r="Y385" s="11"/>
      <c r="Z385" s="11"/>
      <c r="AA385" s="11"/>
      <c r="AB385" s="11"/>
      <c r="AC385" s="11"/>
      <c r="AD385" s="11"/>
      <c r="AE385" s="11"/>
      <c r="AT385" s="238" t="s">
        <v>199</v>
      </c>
      <c r="AU385" s="238" t="s">
        <v>85</v>
      </c>
      <c r="AV385" s="11" t="s">
        <v>85</v>
      </c>
      <c r="AW385" s="11" t="s">
        <v>32</v>
      </c>
      <c r="AX385" s="11" t="s">
        <v>76</v>
      </c>
      <c r="AY385" s="238" t="s">
        <v>195</v>
      </c>
    </row>
    <row r="386" s="11" customFormat="1">
      <c r="A386" s="11"/>
      <c r="B386" s="228"/>
      <c r="C386" s="229"/>
      <c r="D386" s="213" t="s">
        <v>199</v>
      </c>
      <c r="E386" s="230" t="s">
        <v>1</v>
      </c>
      <c r="F386" s="231" t="s">
        <v>5649</v>
      </c>
      <c r="G386" s="229"/>
      <c r="H386" s="232">
        <v>23.259</v>
      </c>
      <c r="I386" s="233"/>
      <c r="J386" s="229"/>
      <c r="K386" s="229"/>
      <c r="L386" s="234"/>
      <c r="M386" s="235"/>
      <c r="N386" s="236"/>
      <c r="O386" s="236"/>
      <c r="P386" s="236"/>
      <c r="Q386" s="236"/>
      <c r="R386" s="236"/>
      <c r="S386" s="236"/>
      <c r="T386" s="237"/>
      <c r="U386" s="11"/>
      <c r="V386" s="11"/>
      <c r="W386" s="11"/>
      <c r="X386" s="11"/>
      <c r="Y386" s="11"/>
      <c r="Z386" s="11"/>
      <c r="AA386" s="11"/>
      <c r="AB386" s="11"/>
      <c r="AC386" s="11"/>
      <c r="AD386" s="11"/>
      <c r="AE386" s="11"/>
      <c r="AT386" s="238" t="s">
        <v>199</v>
      </c>
      <c r="AU386" s="238" t="s">
        <v>85</v>
      </c>
      <c r="AV386" s="11" t="s">
        <v>85</v>
      </c>
      <c r="AW386" s="11" t="s">
        <v>32</v>
      </c>
      <c r="AX386" s="11" t="s">
        <v>76</v>
      </c>
      <c r="AY386" s="238" t="s">
        <v>195</v>
      </c>
    </row>
    <row r="387" s="16" customFormat="1">
      <c r="A387" s="16"/>
      <c r="B387" s="298"/>
      <c r="C387" s="299"/>
      <c r="D387" s="213" t="s">
        <v>199</v>
      </c>
      <c r="E387" s="300" t="s">
        <v>1</v>
      </c>
      <c r="F387" s="301" t="s">
        <v>1498</v>
      </c>
      <c r="G387" s="299"/>
      <c r="H387" s="302">
        <v>28.803000000000001</v>
      </c>
      <c r="I387" s="303"/>
      <c r="J387" s="299"/>
      <c r="K387" s="299"/>
      <c r="L387" s="304"/>
      <c r="M387" s="305"/>
      <c r="N387" s="306"/>
      <c r="O387" s="306"/>
      <c r="P387" s="306"/>
      <c r="Q387" s="306"/>
      <c r="R387" s="306"/>
      <c r="S387" s="306"/>
      <c r="T387" s="307"/>
      <c r="U387" s="16"/>
      <c r="V387" s="16"/>
      <c r="W387" s="16"/>
      <c r="X387" s="16"/>
      <c r="Y387" s="16"/>
      <c r="Z387" s="16"/>
      <c r="AA387" s="16"/>
      <c r="AB387" s="16"/>
      <c r="AC387" s="16"/>
      <c r="AD387" s="16"/>
      <c r="AE387" s="16"/>
      <c r="AT387" s="308" t="s">
        <v>199</v>
      </c>
      <c r="AU387" s="308" t="s">
        <v>85</v>
      </c>
      <c r="AV387" s="16" t="s">
        <v>229</v>
      </c>
      <c r="AW387" s="16" t="s">
        <v>32</v>
      </c>
      <c r="AX387" s="16" t="s">
        <v>76</v>
      </c>
      <c r="AY387" s="308" t="s">
        <v>195</v>
      </c>
    </row>
    <row r="388" s="10" customFormat="1">
      <c r="A388" s="10"/>
      <c r="B388" s="218"/>
      <c r="C388" s="219"/>
      <c r="D388" s="213" t="s">
        <v>199</v>
      </c>
      <c r="E388" s="220" t="s">
        <v>1</v>
      </c>
      <c r="F388" s="221" t="s">
        <v>5650</v>
      </c>
      <c r="G388" s="219"/>
      <c r="H388" s="220" t="s">
        <v>1</v>
      </c>
      <c r="I388" s="222"/>
      <c r="J388" s="219"/>
      <c r="K388" s="219"/>
      <c r="L388" s="223"/>
      <c r="M388" s="224"/>
      <c r="N388" s="225"/>
      <c r="O388" s="225"/>
      <c r="P388" s="225"/>
      <c r="Q388" s="225"/>
      <c r="R388" s="225"/>
      <c r="S388" s="225"/>
      <c r="T388" s="226"/>
      <c r="U388" s="10"/>
      <c r="V388" s="10"/>
      <c r="W388" s="10"/>
      <c r="X388" s="10"/>
      <c r="Y388" s="10"/>
      <c r="Z388" s="10"/>
      <c r="AA388" s="10"/>
      <c r="AB388" s="10"/>
      <c r="AC388" s="10"/>
      <c r="AD388" s="10"/>
      <c r="AE388" s="10"/>
      <c r="AT388" s="227" t="s">
        <v>199</v>
      </c>
      <c r="AU388" s="227" t="s">
        <v>85</v>
      </c>
      <c r="AV388" s="10" t="s">
        <v>83</v>
      </c>
      <c r="AW388" s="10" t="s">
        <v>32</v>
      </c>
      <c r="AX388" s="10" t="s">
        <v>76</v>
      </c>
      <c r="AY388" s="227" t="s">
        <v>195</v>
      </c>
    </row>
    <row r="389" s="11" customFormat="1">
      <c r="A389" s="11"/>
      <c r="B389" s="228"/>
      <c r="C389" s="229"/>
      <c r="D389" s="213" t="s">
        <v>199</v>
      </c>
      <c r="E389" s="230" t="s">
        <v>1</v>
      </c>
      <c r="F389" s="231" t="s">
        <v>5651</v>
      </c>
      <c r="G389" s="229"/>
      <c r="H389" s="232">
        <v>36.752000000000002</v>
      </c>
      <c r="I389" s="233"/>
      <c r="J389" s="229"/>
      <c r="K389" s="229"/>
      <c r="L389" s="234"/>
      <c r="M389" s="235"/>
      <c r="N389" s="236"/>
      <c r="O389" s="236"/>
      <c r="P389" s="236"/>
      <c r="Q389" s="236"/>
      <c r="R389" s="236"/>
      <c r="S389" s="236"/>
      <c r="T389" s="237"/>
      <c r="U389" s="11"/>
      <c r="V389" s="11"/>
      <c r="W389" s="11"/>
      <c r="X389" s="11"/>
      <c r="Y389" s="11"/>
      <c r="Z389" s="11"/>
      <c r="AA389" s="11"/>
      <c r="AB389" s="11"/>
      <c r="AC389" s="11"/>
      <c r="AD389" s="11"/>
      <c r="AE389" s="11"/>
      <c r="AT389" s="238" t="s">
        <v>199</v>
      </c>
      <c r="AU389" s="238" t="s">
        <v>85</v>
      </c>
      <c r="AV389" s="11" t="s">
        <v>85</v>
      </c>
      <c r="AW389" s="11" t="s">
        <v>32</v>
      </c>
      <c r="AX389" s="11" t="s">
        <v>76</v>
      </c>
      <c r="AY389" s="238" t="s">
        <v>195</v>
      </c>
    </row>
    <row r="390" s="16" customFormat="1">
      <c r="A390" s="16"/>
      <c r="B390" s="298"/>
      <c r="C390" s="299"/>
      <c r="D390" s="213" t="s">
        <v>199</v>
      </c>
      <c r="E390" s="300" t="s">
        <v>1</v>
      </c>
      <c r="F390" s="301" t="s">
        <v>1498</v>
      </c>
      <c r="G390" s="299"/>
      <c r="H390" s="302">
        <v>36.752000000000002</v>
      </c>
      <c r="I390" s="303"/>
      <c r="J390" s="299"/>
      <c r="K390" s="299"/>
      <c r="L390" s="304"/>
      <c r="M390" s="305"/>
      <c r="N390" s="306"/>
      <c r="O390" s="306"/>
      <c r="P390" s="306"/>
      <c r="Q390" s="306"/>
      <c r="R390" s="306"/>
      <c r="S390" s="306"/>
      <c r="T390" s="307"/>
      <c r="U390" s="16"/>
      <c r="V390" s="16"/>
      <c r="W390" s="16"/>
      <c r="X390" s="16"/>
      <c r="Y390" s="16"/>
      <c r="Z390" s="16"/>
      <c r="AA390" s="16"/>
      <c r="AB390" s="16"/>
      <c r="AC390" s="16"/>
      <c r="AD390" s="16"/>
      <c r="AE390" s="16"/>
      <c r="AT390" s="308" t="s">
        <v>199</v>
      </c>
      <c r="AU390" s="308" t="s">
        <v>85</v>
      </c>
      <c r="AV390" s="16" t="s">
        <v>229</v>
      </c>
      <c r="AW390" s="16" t="s">
        <v>32</v>
      </c>
      <c r="AX390" s="16" t="s">
        <v>76</v>
      </c>
      <c r="AY390" s="308" t="s">
        <v>195</v>
      </c>
    </row>
    <row r="391" s="11" customFormat="1">
      <c r="A391" s="11"/>
      <c r="B391" s="228"/>
      <c r="C391" s="229"/>
      <c r="D391" s="213" t="s">
        <v>199</v>
      </c>
      <c r="E391" s="230" t="s">
        <v>1</v>
      </c>
      <c r="F391" s="231" t="s">
        <v>5652</v>
      </c>
      <c r="G391" s="229"/>
      <c r="H391" s="232">
        <v>129.59700000000001</v>
      </c>
      <c r="I391" s="233"/>
      <c r="J391" s="229"/>
      <c r="K391" s="229"/>
      <c r="L391" s="234"/>
      <c r="M391" s="235"/>
      <c r="N391" s="236"/>
      <c r="O391" s="236"/>
      <c r="P391" s="236"/>
      <c r="Q391" s="236"/>
      <c r="R391" s="236"/>
      <c r="S391" s="236"/>
      <c r="T391" s="237"/>
      <c r="U391" s="11"/>
      <c r="V391" s="11"/>
      <c r="W391" s="11"/>
      <c r="X391" s="11"/>
      <c r="Y391" s="11"/>
      <c r="Z391" s="11"/>
      <c r="AA391" s="11"/>
      <c r="AB391" s="11"/>
      <c r="AC391" s="11"/>
      <c r="AD391" s="11"/>
      <c r="AE391" s="11"/>
      <c r="AT391" s="238" t="s">
        <v>199</v>
      </c>
      <c r="AU391" s="238" t="s">
        <v>85</v>
      </c>
      <c r="AV391" s="11" t="s">
        <v>85</v>
      </c>
      <c r="AW391" s="11" t="s">
        <v>32</v>
      </c>
      <c r="AX391" s="11" t="s">
        <v>76</v>
      </c>
      <c r="AY391" s="238" t="s">
        <v>195</v>
      </c>
    </row>
    <row r="392" s="16" customFormat="1">
      <c r="A392" s="16"/>
      <c r="B392" s="298"/>
      <c r="C392" s="299"/>
      <c r="D392" s="213" t="s">
        <v>199</v>
      </c>
      <c r="E392" s="300" t="s">
        <v>1</v>
      </c>
      <c r="F392" s="301" t="s">
        <v>1498</v>
      </c>
      <c r="G392" s="299"/>
      <c r="H392" s="302">
        <v>129.59700000000001</v>
      </c>
      <c r="I392" s="303"/>
      <c r="J392" s="299"/>
      <c r="K392" s="299"/>
      <c r="L392" s="304"/>
      <c r="M392" s="305"/>
      <c r="N392" s="306"/>
      <c r="O392" s="306"/>
      <c r="P392" s="306"/>
      <c r="Q392" s="306"/>
      <c r="R392" s="306"/>
      <c r="S392" s="306"/>
      <c r="T392" s="307"/>
      <c r="U392" s="16"/>
      <c r="V392" s="16"/>
      <c r="W392" s="16"/>
      <c r="X392" s="16"/>
      <c r="Y392" s="16"/>
      <c r="Z392" s="16"/>
      <c r="AA392" s="16"/>
      <c r="AB392" s="16"/>
      <c r="AC392" s="16"/>
      <c r="AD392" s="16"/>
      <c r="AE392" s="16"/>
      <c r="AT392" s="308" t="s">
        <v>199</v>
      </c>
      <c r="AU392" s="308" t="s">
        <v>85</v>
      </c>
      <c r="AV392" s="16" t="s">
        <v>229</v>
      </c>
      <c r="AW392" s="16" t="s">
        <v>32</v>
      </c>
      <c r="AX392" s="16" t="s">
        <v>76</v>
      </c>
      <c r="AY392" s="308" t="s">
        <v>195</v>
      </c>
    </row>
    <row r="393" s="2" customFormat="1" ht="33" customHeight="1">
      <c r="A393" s="39"/>
      <c r="B393" s="40"/>
      <c r="C393" s="262" t="s">
        <v>361</v>
      </c>
      <c r="D393" s="262" t="s">
        <v>224</v>
      </c>
      <c r="E393" s="263" t="s">
        <v>3570</v>
      </c>
      <c r="F393" s="264" t="s">
        <v>3571</v>
      </c>
      <c r="G393" s="265" t="s">
        <v>1237</v>
      </c>
      <c r="H393" s="266">
        <v>4.9130000000000003</v>
      </c>
      <c r="I393" s="267"/>
      <c r="J393" s="268">
        <f>ROUND(I393*H393,2)</f>
        <v>0</v>
      </c>
      <c r="K393" s="264" t="s">
        <v>1</v>
      </c>
      <c r="L393" s="269"/>
      <c r="M393" s="270" t="s">
        <v>1</v>
      </c>
      <c r="N393" s="271" t="s">
        <v>41</v>
      </c>
      <c r="O393" s="92"/>
      <c r="P393" s="209">
        <f>O393*H393</f>
        <v>0</v>
      </c>
      <c r="Q393" s="209">
        <v>0</v>
      </c>
      <c r="R393" s="209">
        <f>Q393*H393</f>
        <v>0</v>
      </c>
      <c r="S393" s="209">
        <v>0</v>
      </c>
      <c r="T393" s="210">
        <f>S393*H393</f>
        <v>0</v>
      </c>
      <c r="U393" s="39"/>
      <c r="V393" s="39"/>
      <c r="W393" s="39"/>
      <c r="X393" s="39"/>
      <c r="Y393" s="39"/>
      <c r="Z393" s="39"/>
      <c r="AA393" s="39"/>
      <c r="AB393" s="39"/>
      <c r="AC393" s="39"/>
      <c r="AD393" s="39"/>
      <c r="AE393" s="39"/>
      <c r="AR393" s="211" t="s">
        <v>253</v>
      </c>
      <c r="AT393" s="211" t="s">
        <v>224</v>
      </c>
      <c r="AU393" s="211" t="s">
        <v>85</v>
      </c>
      <c r="AY393" s="18" t="s">
        <v>195</v>
      </c>
      <c r="BE393" s="212">
        <f>IF(N393="základní",J393,0)</f>
        <v>0</v>
      </c>
      <c r="BF393" s="212">
        <f>IF(N393="snížená",J393,0)</f>
        <v>0</v>
      </c>
      <c r="BG393" s="212">
        <f>IF(N393="zákl. přenesená",J393,0)</f>
        <v>0</v>
      </c>
      <c r="BH393" s="212">
        <f>IF(N393="sníž. přenesená",J393,0)</f>
        <v>0</v>
      </c>
      <c r="BI393" s="212">
        <f>IF(N393="nulová",J393,0)</f>
        <v>0</v>
      </c>
      <c r="BJ393" s="18" t="s">
        <v>83</v>
      </c>
      <c r="BK393" s="212">
        <f>ROUND(I393*H393,2)</f>
        <v>0</v>
      </c>
      <c r="BL393" s="18" t="s">
        <v>234</v>
      </c>
      <c r="BM393" s="211" t="s">
        <v>5653</v>
      </c>
    </row>
    <row r="394" s="10" customFormat="1">
      <c r="A394" s="10"/>
      <c r="B394" s="218"/>
      <c r="C394" s="219"/>
      <c r="D394" s="213" t="s">
        <v>199</v>
      </c>
      <c r="E394" s="220" t="s">
        <v>1</v>
      </c>
      <c r="F394" s="221" t="s">
        <v>5645</v>
      </c>
      <c r="G394" s="219"/>
      <c r="H394" s="220" t="s">
        <v>1</v>
      </c>
      <c r="I394" s="222"/>
      <c r="J394" s="219"/>
      <c r="K394" s="219"/>
      <c r="L394" s="223"/>
      <c r="M394" s="224"/>
      <c r="N394" s="225"/>
      <c r="O394" s="225"/>
      <c r="P394" s="225"/>
      <c r="Q394" s="225"/>
      <c r="R394" s="225"/>
      <c r="S394" s="225"/>
      <c r="T394" s="226"/>
      <c r="U394" s="10"/>
      <c r="V394" s="10"/>
      <c r="W394" s="10"/>
      <c r="X394" s="10"/>
      <c r="Y394" s="10"/>
      <c r="Z394" s="10"/>
      <c r="AA394" s="10"/>
      <c r="AB394" s="10"/>
      <c r="AC394" s="10"/>
      <c r="AD394" s="10"/>
      <c r="AE394" s="10"/>
      <c r="AT394" s="227" t="s">
        <v>199</v>
      </c>
      <c r="AU394" s="227" t="s">
        <v>85</v>
      </c>
      <c r="AV394" s="10" t="s">
        <v>83</v>
      </c>
      <c r="AW394" s="10" t="s">
        <v>32</v>
      </c>
      <c r="AX394" s="10" t="s">
        <v>76</v>
      </c>
      <c r="AY394" s="227" t="s">
        <v>195</v>
      </c>
    </row>
    <row r="395" s="11" customFormat="1">
      <c r="A395" s="11"/>
      <c r="B395" s="228"/>
      <c r="C395" s="229"/>
      <c r="D395" s="213" t="s">
        <v>199</v>
      </c>
      <c r="E395" s="230" t="s">
        <v>1</v>
      </c>
      <c r="F395" s="231" t="s">
        <v>5646</v>
      </c>
      <c r="G395" s="229"/>
      <c r="H395" s="232">
        <v>3.1019999999999999</v>
      </c>
      <c r="I395" s="233"/>
      <c r="J395" s="229"/>
      <c r="K395" s="229"/>
      <c r="L395" s="234"/>
      <c r="M395" s="235"/>
      <c r="N395" s="236"/>
      <c r="O395" s="236"/>
      <c r="P395" s="236"/>
      <c r="Q395" s="236"/>
      <c r="R395" s="236"/>
      <c r="S395" s="236"/>
      <c r="T395" s="237"/>
      <c r="U395" s="11"/>
      <c r="V395" s="11"/>
      <c r="W395" s="11"/>
      <c r="X395" s="11"/>
      <c r="Y395" s="11"/>
      <c r="Z395" s="11"/>
      <c r="AA395" s="11"/>
      <c r="AB395" s="11"/>
      <c r="AC395" s="11"/>
      <c r="AD395" s="11"/>
      <c r="AE395" s="11"/>
      <c r="AT395" s="238" t="s">
        <v>199</v>
      </c>
      <c r="AU395" s="238" t="s">
        <v>85</v>
      </c>
      <c r="AV395" s="11" t="s">
        <v>85</v>
      </c>
      <c r="AW395" s="11" t="s">
        <v>32</v>
      </c>
      <c r="AX395" s="11" t="s">
        <v>76</v>
      </c>
      <c r="AY395" s="238" t="s">
        <v>195</v>
      </c>
    </row>
    <row r="396" s="11" customFormat="1">
      <c r="A396" s="11"/>
      <c r="B396" s="228"/>
      <c r="C396" s="229"/>
      <c r="D396" s="213" t="s">
        <v>199</v>
      </c>
      <c r="E396" s="230" t="s">
        <v>1</v>
      </c>
      <c r="F396" s="231" t="s">
        <v>5647</v>
      </c>
      <c r="G396" s="229"/>
      <c r="H396" s="232">
        <v>1.3200000000000001</v>
      </c>
      <c r="I396" s="233"/>
      <c r="J396" s="229"/>
      <c r="K396" s="229"/>
      <c r="L396" s="234"/>
      <c r="M396" s="235"/>
      <c r="N396" s="236"/>
      <c r="O396" s="236"/>
      <c r="P396" s="236"/>
      <c r="Q396" s="236"/>
      <c r="R396" s="236"/>
      <c r="S396" s="236"/>
      <c r="T396" s="237"/>
      <c r="U396" s="11"/>
      <c r="V396" s="11"/>
      <c r="W396" s="11"/>
      <c r="X396" s="11"/>
      <c r="Y396" s="11"/>
      <c r="Z396" s="11"/>
      <c r="AA396" s="11"/>
      <c r="AB396" s="11"/>
      <c r="AC396" s="11"/>
      <c r="AD396" s="11"/>
      <c r="AE396" s="11"/>
      <c r="AT396" s="238" t="s">
        <v>199</v>
      </c>
      <c r="AU396" s="238" t="s">
        <v>85</v>
      </c>
      <c r="AV396" s="11" t="s">
        <v>85</v>
      </c>
      <c r="AW396" s="11" t="s">
        <v>32</v>
      </c>
      <c r="AX396" s="11" t="s">
        <v>76</v>
      </c>
      <c r="AY396" s="238" t="s">
        <v>195</v>
      </c>
    </row>
    <row r="397" s="16" customFormat="1">
      <c r="A397" s="16"/>
      <c r="B397" s="298"/>
      <c r="C397" s="299"/>
      <c r="D397" s="213" t="s">
        <v>199</v>
      </c>
      <c r="E397" s="300" t="s">
        <v>1</v>
      </c>
      <c r="F397" s="301" t="s">
        <v>1498</v>
      </c>
      <c r="G397" s="299"/>
      <c r="H397" s="302">
        <v>4.4219999999999997</v>
      </c>
      <c r="I397" s="303"/>
      <c r="J397" s="299"/>
      <c r="K397" s="299"/>
      <c r="L397" s="304"/>
      <c r="M397" s="305"/>
      <c r="N397" s="306"/>
      <c r="O397" s="306"/>
      <c r="P397" s="306"/>
      <c r="Q397" s="306"/>
      <c r="R397" s="306"/>
      <c r="S397" s="306"/>
      <c r="T397" s="307"/>
      <c r="U397" s="16"/>
      <c r="V397" s="16"/>
      <c r="W397" s="16"/>
      <c r="X397" s="16"/>
      <c r="Y397" s="16"/>
      <c r="Z397" s="16"/>
      <c r="AA397" s="16"/>
      <c r="AB397" s="16"/>
      <c r="AC397" s="16"/>
      <c r="AD397" s="16"/>
      <c r="AE397" s="16"/>
      <c r="AT397" s="308" t="s">
        <v>199</v>
      </c>
      <c r="AU397" s="308" t="s">
        <v>85</v>
      </c>
      <c r="AV397" s="16" t="s">
        <v>229</v>
      </c>
      <c r="AW397" s="16" t="s">
        <v>32</v>
      </c>
      <c r="AX397" s="16" t="s">
        <v>76</v>
      </c>
      <c r="AY397" s="308" t="s">
        <v>195</v>
      </c>
    </row>
    <row r="398" s="11" customFormat="1">
      <c r="A398" s="11"/>
      <c r="B398" s="228"/>
      <c r="C398" s="229"/>
      <c r="D398" s="213" t="s">
        <v>199</v>
      </c>
      <c r="E398" s="230" t="s">
        <v>1</v>
      </c>
      <c r="F398" s="231" t="s">
        <v>5654</v>
      </c>
      <c r="G398" s="229"/>
      <c r="H398" s="232">
        <v>4.9130000000000003</v>
      </c>
      <c r="I398" s="233"/>
      <c r="J398" s="229"/>
      <c r="K398" s="229"/>
      <c r="L398" s="234"/>
      <c r="M398" s="235"/>
      <c r="N398" s="236"/>
      <c r="O398" s="236"/>
      <c r="P398" s="236"/>
      <c r="Q398" s="236"/>
      <c r="R398" s="236"/>
      <c r="S398" s="236"/>
      <c r="T398" s="237"/>
      <c r="U398" s="11"/>
      <c r="V398" s="11"/>
      <c r="W398" s="11"/>
      <c r="X398" s="11"/>
      <c r="Y398" s="11"/>
      <c r="Z398" s="11"/>
      <c r="AA398" s="11"/>
      <c r="AB398" s="11"/>
      <c r="AC398" s="11"/>
      <c r="AD398" s="11"/>
      <c r="AE398" s="11"/>
      <c r="AT398" s="238" t="s">
        <v>199</v>
      </c>
      <c r="AU398" s="238" t="s">
        <v>85</v>
      </c>
      <c r="AV398" s="11" t="s">
        <v>85</v>
      </c>
      <c r="AW398" s="11" t="s">
        <v>32</v>
      </c>
      <c r="AX398" s="11" t="s">
        <v>83</v>
      </c>
      <c r="AY398" s="238" t="s">
        <v>195</v>
      </c>
    </row>
    <row r="399" s="2" customFormat="1" ht="16.5" customHeight="1">
      <c r="A399" s="39"/>
      <c r="B399" s="40"/>
      <c r="C399" s="262" t="s">
        <v>365</v>
      </c>
      <c r="D399" s="262" t="s">
        <v>224</v>
      </c>
      <c r="E399" s="263" t="s">
        <v>1687</v>
      </c>
      <c r="F399" s="264" t="s">
        <v>1688</v>
      </c>
      <c r="G399" s="265" t="s">
        <v>1628</v>
      </c>
      <c r="H399" s="266">
        <v>63.697000000000003</v>
      </c>
      <c r="I399" s="267"/>
      <c r="J399" s="268">
        <f>ROUND(I399*H399,2)</f>
        <v>0</v>
      </c>
      <c r="K399" s="264" t="s">
        <v>1412</v>
      </c>
      <c r="L399" s="269"/>
      <c r="M399" s="270" t="s">
        <v>1</v>
      </c>
      <c r="N399" s="271" t="s">
        <v>41</v>
      </c>
      <c r="O399" s="92"/>
      <c r="P399" s="209">
        <f>O399*H399</f>
        <v>0</v>
      </c>
      <c r="Q399" s="209">
        <v>0</v>
      </c>
      <c r="R399" s="209">
        <f>Q399*H399</f>
        <v>0</v>
      </c>
      <c r="S399" s="209">
        <v>0</v>
      </c>
      <c r="T399" s="210">
        <f>S399*H399</f>
        <v>0</v>
      </c>
      <c r="U399" s="39"/>
      <c r="V399" s="39"/>
      <c r="W399" s="39"/>
      <c r="X399" s="39"/>
      <c r="Y399" s="39"/>
      <c r="Z399" s="39"/>
      <c r="AA399" s="39"/>
      <c r="AB399" s="39"/>
      <c r="AC399" s="39"/>
      <c r="AD399" s="39"/>
      <c r="AE399" s="39"/>
      <c r="AR399" s="211" t="s">
        <v>253</v>
      </c>
      <c r="AT399" s="211" t="s">
        <v>224</v>
      </c>
      <c r="AU399" s="211" t="s">
        <v>85</v>
      </c>
      <c r="AY399" s="18" t="s">
        <v>195</v>
      </c>
      <c r="BE399" s="212">
        <f>IF(N399="základní",J399,0)</f>
        <v>0</v>
      </c>
      <c r="BF399" s="212">
        <f>IF(N399="snížená",J399,0)</f>
        <v>0</v>
      </c>
      <c r="BG399" s="212">
        <f>IF(N399="zákl. přenesená",J399,0)</f>
        <v>0</v>
      </c>
      <c r="BH399" s="212">
        <f>IF(N399="sníž. přenesená",J399,0)</f>
        <v>0</v>
      </c>
      <c r="BI399" s="212">
        <f>IF(N399="nulová",J399,0)</f>
        <v>0</v>
      </c>
      <c r="BJ399" s="18" t="s">
        <v>83</v>
      </c>
      <c r="BK399" s="212">
        <f>ROUND(I399*H399,2)</f>
        <v>0</v>
      </c>
      <c r="BL399" s="18" t="s">
        <v>234</v>
      </c>
      <c r="BM399" s="211" t="s">
        <v>5655</v>
      </c>
    </row>
    <row r="400" s="10" customFormat="1">
      <c r="A400" s="10"/>
      <c r="B400" s="218"/>
      <c r="C400" s="219"/>
      <c r="D400" s="213" t="s">
        <v>199</v>
      </c>
      <c r="E400" s="220" t="s">
        <v>1</v>
      </c>
      <c r="F400" s="221" t="s">
        <v>5656</v>
      </c>
      <c r="G400" s="219"/>
      <c r="H400" s="220" t="s">
        <v>1</v>
      </c>
      <c r="I400" s="222"/>
      <c r="J400" s="219"/>
      <c r="K400" s="219"/>
      <c r="L400" s="223"/>
      <c r="M400" s="224"/>
      <c r="N400" s="225"/>
      <c r="O400" s="225"/>
      <c r="P400" s="225"/>
      <c r="Q400" s="225"/>
      <c r="R400" s="225"/>
      <c r="S400" s="225"/>
      <c r="T400" s="226"/>
      <c r="U400" s="10"/>
      <c r="V400" s="10"/>
      <c r="W400" s="10"/>
      <c r="X400" s="10"/>
      <c r="Y400" s="10"/>
      <c r="Z400" s="10"/>
      <c r="AA400" s="10"/>
      <c r="AB400" s="10"/>
      <c r="AC400" s="10"/>
      <c r="AD400" s="10"/>
      <c r="AE400" s="10"/>
      <c r="AT400" s="227" t="s">
        <v>199</v>
      </c>
      <c r="AU400" s="227" t="s">
        <v>85</v>
      </c>
      <c r="AV400" s="10" t="s">
        <v>83</v>
      </c>
      <c r="AW400" s="10" t="s">
        <v>32</v>
      </c>
      <c r="AX400" s="10" t="s">
        <v>76</v>
      </c>
      <c r="AY400" s="227" t="s">
        <v>195</v>
      </c>
    </row>
    <row r="401" s="11" customFormat="1">
      <c r="A401" s="11"/>
      <c r="B401" s="228"/>
      <c r="C401" s="229"/>
      <c r="D401" s="213" t="s">
        <v>199</v>
      </c>
      <c r="E401" s="230" t="s">
        <v>1</v>
      </c>
      <c r="F401" s="231" t="s">
        <v>5657</v>
      </c>
      <c r="G401" s="229"/>
      <c r="H401" s="232">
        <v>2.6400000000000001</v>
      </c>
      <c r="I401" s="233"/>
      <c r="J401" s="229"/>
      <c r="K401" s="229"/>
      <c r="L401" s="234"/>
      <c r="M401" s="235"/>
      <c r="N401" s="236"/>
      <c r="O401" s="236"/>
      <c r="P401" s="236"/>
      <c r="Q401" s="236"/>
      <c r="R401" s="236"/>
      <c r="S401" s="236"/>
      <c r="T401" s="237"/>
      <c r="U401" s="11"/>
      <c r="V401" s="11"/>
      <c r="W401" s="11"/>
      <c r="X401" s="11"/>
      <c r="Y401" s="11"/>
      <c r="Z401" s="11"/>
      <c r="AA401" s="11"/>
      <c r="AB401" s="11"/>
      <c r="AC401" s="11"/>
      <c r="AD401" s="11"/>
      <c r="AE401" s="11"/>
      <c r="AT401" s="238" t="s">
        <v>199</v>
      </c>
      <c r="AU401" s="238" t="s">
        <v>85</v>
      </c>
      <c r="AV401" s="11" t="s">
        <v>85</v>
      </c>
      <c r="AW401" s="11" t="s">
        <v>32</v>
      </c>
      <c r="AX401" s="11" t="s">
        <v>76</v>
      </c>
      <c r="AY401" s="238" t="s">
        <v>195</v>
      </c>
    </row>
    <row r="402" s="11" customFormat="1">
      <c r="A402" s="11"/>
      <c r="B402" s="228"/>
      <c r="C402" s="229"/>
      <c r="D402" s="213" t="s">
        <v>199</v>
      </c>
      <c r="E402" s="230" t="s">
        <v>1</v>
      </c>
      <c r="F402" s="231" t="s">
        <v>5658</v>
      </c>
      <c r="G402" s="229"/>
      <c r="H402" s="232">
        <v>0.47999999999999998</v>
      </c>
      <c r="I402" s="233"/>
      <c r="J402" s="229"/>
      <c r="K402" s="229"/>
      <c r="L402" s="234"/>
      <c r="M402" s="235"/>
      <c r="N402" s="236"/>
      <c r="O402" s="236"/>
      <c r="P402" s="236"/>
      <c r="Q402" s="236"/>
      <c r="R402" s="236"/>
      <c r="S402" s="236"/>
      <c r="T402" s="237"/>
      <c r="U402" s="11"/>
      <c r="V402" s="11"/>
      <c r="W402" s="11"/>
      <c r="X402" s="11"/>
      <c r="Y402" s="11"/>
      <c r="Z402" s="11"/>
      <c r="AA402" s="11"/>
      <c r="AB402" s="11"/>
      <c r="AC402" s="11"/>
      <c r="AD402" s="11"/>
      <c r="AE402" s="11"/>
      <c r="AT402" s="238" t="s">
        <v>199</v>
      </c>
      <c r="AU402" s="238" t="s">
        <v>85</v>
      </c>
      <c r="AV402" s="11" t="s">
        <v>85</v>
      </c>
      <c r="AW402" s="11" t="s">
        <v>32</v>
      </c>
      <c r="AX402" s="11" t="s">
        <v>76</v>
      </c>
      <c r="AY402" s="238" t="s">
        <v>195</v>
      </c>
    </row>
    <row r="403" s="10" customFormat="1">
      <c r="A403" s="10"/>
      <c r="B403" s="218"/>
      <c r="C403" s="219"/>
      <c r="D403" s="213" t="s">
        <v>199</v>
      </c>
      <c r="E403" s="220" t="s">
        <v>1</v>
      </c>
      <c r="F403" s="221" t="s">
        <v>5374</v>
      </c>
      <c r="G403" s="219"/>
      <c r="H403" s="220" t="s">
        <v>1</v>
      </c>
      <c r="I403" s="222"/>
      <c r="J403" s="219"/>
      <c r="K403" s="219"/>
      <c r="L403" s="223"/>
      <c r="M403" s="224"/>
      <c r="N403" s="225"/>
      <c r="O403" s="225"/>
      <c r="P403" s="225"/>
      <c r="Q403" s="225"/>
      <c r="R403" s="225"/>
      <c r="S403" s="225"/>
      <c r="T403" s="226"/>
      <c r="U403" s="10"/>
      <c r="V403" s="10"/>
      <c r="W403" s="10"/>
      <c r="X403" s="10"/>
      <c r="Y403" s="10"/>
      <c r="Z403" s="10"/>
      <c r="AA403" s="10"/>
      <c r="AB403" s="10"/>
      <c r="AC403" s="10"/>
      <c r="AD403" s="10"/>
      <c r="AE403" s="10"/>
      <c r="AT403" s="227" t="s">
        <v>199</v>
      </c>
      <c r="AU403" s="227" t="s">
        <v>85</v>
      </c>
      <c r="AV403" s="10" t="s">
        <v>83</v>
      </c>
      <c r="AW403" s="10" t="s">
        <v>32</v>
      </c>
      <c r="AX403" s="10" t="s">
        <v>76</v>
      </c>
      <c r="AY403" s="227" t="s">
        <v>195</v>
      </c>
    </row>
    <row r="404" s="11" customFormat="1">
      <c r="A404" s="11"/>
      <c r="B404" s="228"/>
      <c r="C404" s="229"/>
      <c r="D404" s="213" t="s">
        <v>199</v>
      </c>
      <c r="E404" s="230" t="s">
        <v>1</v>
      </c>
      <c r="F404" s="231" t="s">
        <v>5659</v>
      </c>
      <c r="G404" s="229"/>
      <c r="H404" s="232">
        <v>1.1439999999999999</v>
      </c>
      <c r="I404" s="233"/>
      <c r="J404" s="229"/>
      <c r="K404" s="229"/>
      <c r="L404" s="234"/>
      <c r="M404" s="235"/>
      <c r="N404" s="236"/>
      <c r="O404" s="236"/>
      <c r="P404" s="236"/>
      <c r="Q404" s="236"/>
      <c r="R404" s="236"/>
      <c r="S404" s="236"/>
      <c r="T404" s="237"/>
      <c r="U404" s="11"/>
      <c r="V404" s="11"/>
      <c r="W404" s="11"/>
      <c r="X404" s="11"/>
      <c r="Y404" s="11"/>
      <c r="Z404" s="11"/>
      <c r="AA404" s="11"/>
      <c r="AB404" s="11"/>
      <c r="AC404" s="11"/>
      <c r="AD404" s="11"/>
      <c r="AE404" s="11"/>
      <c r="AT404" s="238" t="s">
        <v>199</v>
      </c>
      <c r="AU404" s="238" t="s">
        <v>85</v>
      </c>
      <c r="AV404" s="11" t="s">
        <v>85</v>
      </c>
      <c r="AW404" s="11" t="s">
        <v>32</v>
      </c>
      <c r="AX404" s="11" t="s">
        <v>76</v>
      </c>
      <c r="AY404" s="238" t="s">
        <v>195</v>
      </c>
    </row>
    <row r="405" s="11" customFormat="1">
      <c r="A405" s="11"/>
      <c r="B405" s="228"/>
      <c r="C405" s="229"/>
      <c r="D405" s="213" t="s">
        <v>199</v>
      </c>
      <c r="E405" s="230" t="s">
        <v>1</v>
      </c>
      <c r="F405" s="231" t="s">
        <v>5660</v>
      </c>
      <c r="G405" s="229"/>
      <c r="H405" s="232">
        <v>30.067</v>
      </c>
      <c r="I405" s="233"/>
      <c r="J405" s="229"/>
      <c r="K405" s="229"/>
      <c r="L405" s="234"/>
      <c r="M405" s="235"/>
      <c r="N405" s="236"/>
      <c r="O405" s="236"/>
      <c r="P405" s="236"/>
      <c r="Q405" s="236"/>
      <c r="R405" s="236"/>
      <c r="S405" s="236"/>
      <c r="T405" s="237"/>
      <c r="U405" s="11"/>
      <c r="V405" s="11"/>
      <c r="W405" s="11"/>
      <c r="X405" s="11"/>
      <c r="Y405" s="11"/>
      <c r="Z405" s="11"/>
      <c r="AA405" s="11"/>
      <c r="AB405" s="11"/>
      <c r="AC405" s="11"/>
      <c r="AD405" s="11"/>
      <c r="AE405" s="11"/>
      <c r="AT405" s="238" t="s">
        <v>199</v>
      </c>
      <c r="AU405" s="238" t="s">
        <v>85</v>
      </c>
      <c r="AV405" s="11" t="s">
        <v>85</v>
      </c>
      <c r="AW405" s="11" t="s">
        <v>32</v>
      </c>
      <c r="AX405" s="11" t="s">
        <v>76</v>
      </c>
      <c r="AY405" s="238" t="s">
        <v>195</v>
      </c>
    </row>
    <row r="406" s="16" customFormat="1">
      <c r="A406" s="16"/>
      <c r="B406" s="298"/>
      <c r="C406" s="299"/>
      <c r="D406" s="213" t="s">
        <v>199</v>
      </c>
      <c r="E406" s="300" t="s">
        <v>1</v>
      </c>
      <c r="F406" s="301" t="s">
        <v>1498</v>
      </c>
      <c r="G406" s="299"/>
      <c r="H406" s="302">
        <v>34.331000000000003</v>
      </c>
      <c r="I406" s="303"/>
      <c r="J406" s="299"/>
      <c r="K406" s="299"/>
      <c r="L406" s="304"/>
      <c r="M406" s="305"/>
      <c r="N406" s="306"/>
      <c r="O406" s="306"/>
      <c r="P406" s="306"/>
      <c r="Q406" s="306"/>
      <c r="R406" s="306"/>
      <c r="S406" s="306"/>
      <c r="T406" s="307"/>
      <c r="U406" s="16"/>
      <c r="V406" s="16"/>
      <c r="W406" s="16"/>
      <c r="X406" s="16"/>
      <c r="Y406" s="16"/>
      <c r="Z406" s="16"/>
      <c r="AA406" s="16"/>
      <c r="AB406" s="16"/>
      <c r="AC406" s="16"/>
      <c r="AD406" s="16"/>
      <c r="AE406" s="16"/>
      <c r="AT406" s="308" t="s">
        <v>199</v>
      </c>
      <c r="AU406" s="308" t="s">
        <v>85</v>
      </c>
      <c r="AV406" s="16" t="s">
        <v>229</v>
      </c>
      <c r="AW406" s="16" t="s">
        <v>32</v>
      </c>
      <c r="AX406" s="16" t="s">
        <v>76</v>
      </c>
      <c r="AY406" s="308" t="s">
        <v>195</v>
      </c>
    </row>
    <row r="407" s="11" customFormat="1">
      <c r="A407" s="11"/>
      <c r="B407" s="228"/>
      <c r="C407" s="229"/>
      <c r="D407" s="213" t="s">
        <v>199</v>
      </c>
      <c r="E407" s="230" t="s">
        <v>1</v>
      </c>
      <c r="F407" s="231" t="s">
        <v>5661</v>
      </c>
      <c r="G407" s="229"/>
      <c r="H407" s="232">
        <v>63.697000000000003</v>
      </c>
      <c r="I407" s="233"/>
      <c r="J407" s="229"/>
      <c r="K407" s="229"/>
      <c r="L407" s="234"/>
      <c r="M407" s="235"/>
      <c r="N407" s="236"/>
      <c r="O407" s="236"/>
      <c r="P407" s="236"/>
      <c r="Q407" s="236"/>
      <c r="R407" s="236"/>
      <c r="S407" s="236"/>
      <c r="T407" s="237"/>
      <c r="U407" s="11"/>
      <c r="V407" s="11"/>
      <c r="W407" s="11"/>
      <c r="X407" s="11"/>
      <c r="Y407" s="11"/>
      <c r="Z407" s="11"/>
      <c r="AA407" s="11"/>
      <c r="AB407" s="11"/>
      <c r="AC407" s="11"/>
      <c r="AD407" s="11"/>
      <c r="AE407" s="11"/>
      <c r="AT407" s="238" t="s">
        <v>199</v>
      </c>
      <c r="AU407" s="238" t="s">
        <v>85</v>
      </c>
      <c r="AV407" s="11" t="s">
        <v>85</v>
      </c>
      <c r="AW407" s="11" t="s">
        <v>32</v>
      </c>
      <c r="AX407" s="11" t="s">
        <v>83</v>
      </c>
      <c r="AY407" s="238" t="s">
        <v>195</v>
      </c>
    </row>
    <row r="408" s="2" customFormat="1" ht="24.15" customHeight="1">
      <c r="A408" s="39"/>
      <c r="B408" s="40"/>
      <c r="C408" s="200" t="s">
        <v>369</v>
      </c>
      <c r="D408" s="200" t="s">
        <v>191</v>
      </c>
      <c r="E408" s="201" t="s">
        <v>1693</v>
      </c>
      <c r="F408" s="202" t="s">
        <v>1694</v>
      </c>
      <c r="G408" s="203" t="s">
        <v>1237</v>
      </c>
      <c r="H408" s="204">
        <v>86.010999999999996</v>
      </c>
      <c r="I408" s="205"/>
      <c r="J408" s="206">
        <f>ROUND(I408*H408,2)</f>
        <v>0</v>
      </c>
      <c r="K408" s="202" t="s">
        <v>1412</v>
      </c>
      <c r="L408" s="45"/>
      <c r="M408" s="207" t="s">
        <v>1</v>
      </c>
      <c r="N408" s="208" t="s">
        <v>41</v>
      </c>
      <c r="O408" s="92"/>
      <c r="P408" s="209">
        <f>O408*H408</f>
        <v>0</v>
      </c>
      <c r="Q408" s="209">
        <v>0</v>
      </c>
      <c r="R408" s="209">
        <f>Q408*H408</f>
        <v>0</v>
      </c>
      <c r="S408" s="209">
        <v>0</v>
      </c>
      <c r="T408" s="210">
        <f>S408*H408</f>
        <v>0</v>
      </c>
      <c r="U408" s="39"/>
      <c r="V408" s="39"/>
      <c r="W408" s="39"/>
      <c r="X408" s="39"/>
      <c r="Y408" s="39"/>
      <c r="Z408" s="39"/>
      <c r="AA408" s="39"/>
      <c r="AB408" s="39"/>
      <c r="AC408" s="39"/>
      <c r="AD408" s="39"/>
      <c r="AE408" s="39"/>
      <c r="AR408" s="211" t="s">
        <v>234</v>
      </c>
      <c r="AT408" s="211" t="s">
        <v>191</v>
      </c>
      <c r="AU408" s="211" t="s">
        <v>85</v>
      </c>
      <c r="AY408" s="18" t="s">
        <v>195</v>
      </c>
      <c r="BE408" s="212">
        <f>IF(N408="základní",J408,0)</f>
        <v>0</v>
      </c>
      <c r="BF408" s="212">
        <f>IF(N408="snížená",J408,0)</f>
        <v>0</v>
      </c>
      <c r="BG408" s="212">
        <f>IF(N408="zákl. přenesená",J408,0)</f>
        <v>0</v>
      </c>
      <c r="BH408" s="212">
        <f>IF(N408="sníž. přenesená",J408,0)</f>
        <v>0</v>
      </c>
      <c r="BI408" s="212">
        <f>IF(N408="nulová",J408,0)</f>
        <v>0</v>
      </c>
      <c r="BJ408" s="18" t="s">
        <v>83</v>
      </c>
      <c r="BK408" s="212">
        <f>ROUND(I408*H408,2)</f>
        <v>0</v>
      </c>
      <c r="BL408" s="18" t="s">
        <v>234</v>
      </c>
      <c r="BM408" s="211" t="s">
        <v>5662</v>
      </c>
    </row>
    <row r="409" s="11" customFormat="1">
      <c r="A409" s="11"/>
      <c r="B409" s="228"/>
      <c r="C409" s="229"/>
      <c r="D409" s="213" t="s">
        <v>199</v>
      </c>
      <c r="E409" s="230" t="s">
        <v>1</v>
      </c>
      <c r="F409" s="231" t="s">
        <v>5663</v>
      </c>
      <c r="G409" s="229"/>
      <c r="H409" s="232">
        <v>22.440000000000001</v>
      </c>
      <c r="I409" s="233"/>
      <c r="J409" s="229"/>
      <c r="K409" s="229"/>
      <c r="L409" s="234"/>
      <c r="M409" s="235"/>
      <c r="N409" s="236"/>
      <c r="O409" s="236"/>
      <c r="P409" s="236"/>
      <c r="Q409" s="236"/>
      <c r="R409" s="236"/>
      <c r="S409" s="236"/>
      <c r="T409" s="237"/>
      <c r="U409" s="11"/>
      <c r="V409" s="11"/>
      <c r="W409" s="11"/>
      <c r="X409" s="11"/>
      <c r="Y409" s="11"/>
      <c r="Z409" s="11"/>
      <c r="AA409" s="11"/>
      <c r="AB409" s="11"/>
      <c r="AC409" s="11"/>
      <c r="AD409" s="11"/>
      <c r="AE409" s="11"/>
      <c r="AT409" s="238" t="s">
        <v>199</v>
      </c>
      <c r="AU409" s="238" t="s">
        <v>85</v>
      </c>
      <c r="AV409" s="11" t="s">
        <v>85</v>
      </c>
      <c r="AW409" s="11" t="s">
        <v>32</v>
      </c>
      <c r="AX409" s="11" t="s">
        <v>76</v>
      </c>
      <c r="AY409" s="238" t="s">
        <v>195</v>
      </c>
    </row>
    <row r="410" s="11" customFormat="1">
      <c r="A410" s="11"/>
      <c r="B410" s="228"/>
      <c r="C410" s="229"/>
      <c r="D410" s="213" t="s">
        <v>199</v>
      </c>
      <c r="E410" s="230" t="s">
        <v>1</v>
      </c>
      <c r="F410" s="231" t="s">
        <v>5664</v>
      </c>
      <c r="G410" s="229"/>
      <c r="H410" s="232">
        <v>66.585999999999999</v>
      </c>
      <c r="I410" s="233"/>
      <c r="J410" s="229"/>
      <c r="K410" s="229"/>
      <c r="L410" s="234"/>
      <c r="M410" s="235"/>
      <c r="N410" s="236"/>
      <c r="O410" s="236"/>
      <c r="P410" s="236"/>
      <c r="Q410" s="236"/>
      <c r="R410" s="236"/>
      <c r="S410" s="236"/>
      <c r="T410" s="237"/>
      <c r="U410" s="11"/>
      <c r="V410" s="11"/>
      <c r="W410" s="11"/>
      <c r="X410" s="11"/>
      <c r="Y410" s="11"/>
      <c r="Z410" s="11"/>
      <c r="AA410" s="11"/>
      <c r="AB410" s="11"/>
      <c r="AC410" s="11"/>
      <c r="AD410" s="11"/>
      <c r="AE410" s="11"/>
      <c r="AT410" s="238" t="s">
        <v>199</v>
      </c>
      <c r="AU410" s="238" t="s">
        <v>85</v>
      </c>
      <c r="AV410" s="11" t="s">
        <v>85</v>
      </c>
      <c r="AW410" s="11" t="s">
        <v>32</v>
      </c>
      <c r="AX410" s="11" t="s">
        <v>76</v>
      </c>
      <c r="AY410" s="238" t="s">
        <v>195</v>
      </c>
    </row>
    <row r="411" s="10" customFormat="1">
      <c r="A411" s="10"/>
      <c r="B411" s="218"/>
      <c r="C411" s="219"/>
      <c r="D411" s="213" t="s">
        <v>199</v>
      </c>
      <c r="E411" s="220" t="s">
        <v>1</v>
      </c>
      <c r="F411" s="221" t="s">
        <v>1700</v>
      </c>
      <c r="G411" s="219"/>
      <c r="H411" s="220" t="s">
        <v>1</v>
      </c>
      <c r="I411" s="222"/>
      <c r="J411" s="219"/>
      <c r="K411" s="219"/>
      <c r="L411" s="223"/>
      <c r="M411" s="224"/>
      <c r="N411" s="225"/>
      <c r="O411" s="225"/>
      <c r="P411" s="225"/>
      <c r="Q411" s="225"/>
      <c r="R411" s="225"/>
      <c r="S411" s="225"/>
      <c r="T411" s="226"/>
      <c r="U411" s="10"/>
      <c r="V411" s="10"/>
      <c r="W411" s="10"/>
      <c r="X411" s="10"/>
      <c r="Y411" s="10"/>
      <c r="Z411" s="10"/>
      <c r="AA411" s="10"/>
      <c r="AB411" s="10"/>
      <c r="AC411" s="10"/>
      <c r="AD411" s="10"/>
      <c r="AE411" s="10"/>
      <c r="AT411" s="227" t="s">
        <v>199</v>
      </c>
      <c r="AU411" s="227" t="s">
        <v>85</v>
      </c>
      <c r="AV411" s="10" t="s">
        <v>83</v>
      </c>
      <c r="AW411" s="10" t="s">
        <v>32</v>
      </c>
      <c r="AX411" s="10" t="s">
        <v>76</v>
      </c>
      <c r="AY411" s="227" t="s">
        <v>195</v>
      </c>
    </row>
    <row r="412" s="11" customFormat="1">
      <c r="A412" s="11"/>
      <c r="B412" s="228"/>
      <c r="C412" s="229"/>
      <c r="D412" s="213" t="s">
        <v>199</v>
      </c>
      <c r="E412" s="230" t="s">
        <v>1</v>
      </c>
      <c r="F412" s="231" t="s">
        <v>5638</v>
      </c>
      <c r="G412" s="229"/>
      <c r="H412" s="232">
        <v>-0.074999999999999997</v>
      </c>
      <c r="I412" s="233"/>
      <c r="J412" s="229"/>
      <c r="K412" s="229"/>
      <c r="L412" s="234"/>
      <c r="M412" s="235"/>
      <c r="N412" s="236"/>
      <c r="O412" s="236"/>
      <c r="P412" s="236"/>
      <c r="Q412" s="236"/>
      <c r="R412" s="236"/>
      <c r="S412" s="236"/>
      <c r="T412" s="237"/>
      <c r="U412" s="11"/>
      <c r="V412" s="11"/>
      <c r="W412" s="11"/>
      <c r="X412" s="11"/>
      <c r="Y412" s="11"/>
      <c r="Z412" s="11"/>
      <c r="AA412" s="11"/>
      <c r="AB412" s="11"/>
      <c r="AC412" s="11"/>
      <c r="AD412" s="11"/>
      <c r="AE412" s="11"/>
      <c r="AT412" s="238" t="s">
        <v>199</v>
      </c>
      <c r="AU412" s="238" t="s">
        <v>85</v>
      </c>
      <c r="AV412" s="11" t="s">
        <v>85</v>
      </c>
      <c r="AW412" s="11" t="s">
        <v>32</v>
      </c>
      <c r="AX412" s="11" t="s">
        <v>76</v>
      </c>
      <c r="AY412" s="238" t="s">
        <v>195</v>
      </c>
    </row>
    <row r="413" s="11" customFormat="1">
      <c r="A413" s="11"/>
      <c r="B413" s="228"/>
      <c r="C413" s="229"/>
      <c r="D413" s="213" t="s">
        <v>199</v>
      </c>
      <c r="E413" s="230" t="s">
        <v>1</v>
      </c>
      <c r="F413" s="231" t="s">
        <v>5665</v>
      </c>
      <c r="G413" s="229"/>
      <c r="H413" s="232">
        <v>-2.9399999999999999</v>
      </c>
      <c r="I413" s="233"/>
      <c r="J413" s="229"/>
      <c r="K413" s="229"/>
      <c r="L413" s="234"/>
      <c r="M413" s="235"/>
      <c r="N413" s="236"/>
      <c r="O413" s="236"/>
      <c r="P413" s="236"/>
      <c r="Q413" s="236"/>
      <c r="R413" s="236"/>
      <c r="S413" s="236"/>
      <c r="T413" s="237"/>
      <c r="U413" s="11"/>
      <c r="V413" s="11"/>
      <c r="W413" s="11"/>
      <c r="X413" s="11"/>
      <c r="Y413" s="11"/>
      <c r="Z413" s="11"/>
      <c r="AA413" s="11"/>
      <c r="AB413" s="11"/>
      <c r="AC413" s="11"/>
      <c r="AD413" s="11"/>
      <c r="AE413" s="11"/>
      <c r="AT413" s="238" t="s">
        <v>199</v>
      </c>
      <c r="AU413" s="238" t="s">
        <v>85</v>
      </c>
      <c r="AV413" s="11" t="s">
        <v>85</v>
      </c>
      <c r="AW413" s="11" t="s">
        <v>32</v>
      </c>
      <c r="AX413" s="11" t="s">
        <v>76</v>
      </c>
      <c r="AY413" s="238" t="s">
        <v>195</v>
      </c>
    </row>
    <row r="414" s="15" customFormat="1">
      <c r="A414" s="15"/>
      <c r="B414" s="287"/>
      <c r="C414" s="288"/>
      <c r="D414" s="213" t="s">
        <v>199</v>
      </c>
      <c r="E414" s="289" t="s">
        <v>1</v>
      </c>
      <c r="F414" s="290" t="s">
        <v>1422</v>
      </c>
      <c r="G414" s="288"/>
      <c r="H414" s="291">
        <v>86.010999999999996</v>
      </c>
      <c r="I414" s="292"/>
      <c r="J414" s="288"/>
      <c r="K414" s="288"/>
      <c r="L414" s="293"/>
      <c r="M414" s="294"/>
      <c r="N414" s="295"/>
      <c r="O414" s="295"/>
      <c r="P414" s="295"/>
      <c r="Q414" s="295"/>
      <c r="R414" s="295"/>
      <c r="S414" s="295"/>
      <c r="T414" s="296"/>
      <c r="U414" s="15"/>
      <c r="V414" s="15"/>
      <c r="W414" s="15"/>
      <c r="X414" s="15"/>
      <c r="Y414" s="15"/>
      <c r="Z414" s="15"/>
      <c r="AA414" s="15"/>
      <c r="AB414" s="15"/>
      <c r="AC414" s="15"/>
      <c r="AD414" s="15"/>
      <c r="AE414" s="15"/>
      <c r="AT414" s="297" t="s">
        <v>199</v>
      </c>
      <c r="AU414" s="297" t="s">
        <v>85</v>
      </c>
      <c r="AV414" s="15" t="s">
        <v>234</v>
      </c>
      <c r="AW414" s="15" t="s">
        <v>32</v>
      </c>
      <c r="AX414" s="15" t="s">
        <v>83</v>
      </c>
      <c r="AY414" s="297" t="s">
        <v>195</v>
      </c>
    </row>
    <row r="415" s="2" customFormat="1" ht="16.5" customHeight="1">
      <c r="A415" s="39"/>
      <c r="B415" s="40"/>
      <c r="C415" s="262" t="s">
        <v>373</v>
      </c>
      <c r="D415" s="262" t="s">
        <v>224</v>
      </c>
      <c r="E415" s="263" t="s">
        <v>1701</v>
      </c>
      <c r="F415" s="264" t="s">
        <v>1702</v>
      </c>
      <c r="G415" s="265" t="s">
        <v>1628</v>
      </c>
      <c r="H415" s="266">
        <v>159.58199999999999</v>
      </c>
      <c r="I415" s="267"/>
      <c r="J415" s="268">
        <f>ROUND(I415*H415,2)</f>
        <v>0</v>
      </c>
      <c r="K415" s="264" t="s">
        <v>1412</v>
      </c>
      <c r="L415" s="269"/>
      <c r="M415" s="270" t="s">
        <v>1</v>
      </c>
      <c r="N415" s="271" t="s">
        <v>41</v>
      </c>
      <c r="O415" s="92"/>
      <c r="P415" s="209">
        <f>O415*H415</f>
        <v>0</v>
      </c>
      <c r="Q415" s="209">
        <v>0</v>
      </c>
      <c r="R415" s="209">
        <f>Q415*H415</f>
        <v>0</v>
      </c>
      <c r="S415" s="209">
        <v>0</v>
      </c>
      <c r="T415" s="210">
        <f>S415*H415</f>
        <v>0</v>
      </c>
      <c r="U415" s="39"/>
      <c r="V415" s="39"/>
      <c r="W415" s="39"/>
      <c r="X415" s="39"/>
      <c r="Y415" s="39"/>
      <c r="Z415" s="39"/>
      <c r="AA415" s="39"/>
      <c r="AB415" s="39"/>
      <c r="AC415" s="39"/>
      <c r="AD415" s="39"/>
      <c r="AE415" s="39"/>
      <c r="AR415" s="211" t="s">
        <v>253</v>
      </c>
      <c r="AT415" s="211" t="s">
        <v>224</v>
      </c>
      <c r="AU415" s="211" t="s">
        <v>85</v>
      </c>
      <c r="AY415" s="18" t="s">
        <v>195</v>
      </c>
      <c r="BE415" s="212">
        <f>IF(N415="základní",J415,0)</f>
        <v>0</v>
      </c>
      <c r="BF415" s="212">
        <f>IF(N415="snížená",J415,0)</f>
        <v>0</v>
      </c>
      <c r="BG415" s="212">
        <f>IF(N415="zákl. přenesená",J415,0)</f>
        <v>0</v>
      </c>
      <c r="BH415" s="212">
        <f>IF(N415="sníž. přenesená",J415,0)</f>
        <v>0</v>
      </c>
      <c r="BI415" s="212">
        <f>IF(N415="nulová",J415,0)</f>
        <v>0</v>
      </c>
      <c r="BJ415" s="18" t="s">
        <v>83</v>
      </c>
      <c r="BK415" s="212">
        <f>ROUND(I415*H415,2)</f>
        <v>0</v>
      </c>
      <c r="BL415" s="18" t="s">
        <v>234</v>
      </c>
      <c r="BM415" s="211" t="s">
        <v>5666</v>
      </c>
    </row>
    <row r="416" s="11" customFormat="1">
      <c r="A416" s="11"/>
      <c r="B416" s="228"/>
      <c r="C416" s="229"/>
      <c r="D416" s="213" t="s">
        <v>199</v>
      </c>
      <c r="E416" s="230" t="s">
        <v>1</v>
      </c>
      <c r="F416" s="231" t="s">
        <v>5667</v>
      </c>
      <c r="G416" s="229"/>
      <c r="H416" s="232">
        <v>159.58199999999999</v>
      </c>
      <c r="I416" s="233"/>
      <c r="J416" s="229"/>
      <c r="K416" s="229"/>
      <c r="L416" s="234"/>
      <c r="M416" s="235"/>
      <c r="N416" s="236"/>
      <c r="O416" s="236"/>
      <c r="P416" s="236"/>
      <c r="Q416" s="236"/>
      <c r="R416" s="236"/>
      <c r="S416" s="236"/>
      <c r="T416" s="237"/>
      <c r="U416" s="11"/>
      <c r="V416" s="11"/>
      <c r="W416" s="11"/>
      <c r="X416" s="11"/>
      <c r="Y416" s="11"/>
      <c r="Z416" s="11"/>
      <c r="AA416" s="11"/>
      <c r="AB416" s="11"/>
      <c r="AC416" s="11"/>
      <c r="AD416" s="11"/>
      <c r="AE416" s="11"/>
      <c r="AT416" s="238" t="s">
        <v>199</v>
      </c>
      <c r="AU416" s="238" t="s">
        <v>85</v>
      </c>
      <c r="AV416" s="11" t="s">
        <v>85</v>
      </c>
      <c r="AW416" s="11" t="s">
        <v>32</v>
      </c>
      <c r="AX416" s="11" t="s">
        <v>83</v>
      </c>
      <c r="AY416" s="238" t="s">
        <v>195</v>
      </c>
    </row>
    <row r="417" s="2" customFormat="1" ht="33" customHeight="1">
      <c r="A417" s="39"/>
      <c r="B417" s="40"/>
      <c r="C417" s="200" t="s">
        <v>380</v>
      </c>
      <c r="D417" s="200" t="s">
        <v>191</v>
      </c>
      <c r="E417" s="201" t="s">
        <v>2666</v>
      </c>
      <c r="F417" s="202" t="s">
        <v>2667</v>
      </c>
      <c r="G417" s="203" t="s">
        <v>1411</v>
      </c>
      <c r="H417" s="204">
        <v>195.72</v>
      </c>
      <c r="I417" s="205"/>
      <c r="J417" s="206">
        <f>ROUND(I417*H417,2)</f>
        <v>0</v>
      </c>
      <c r="K417" s="202" t="s">
        <v>1412</v>
      </c>
      <c r="L417" s="45"/>
      <c r="M417" s="207" t="s">
        <v>1</v>
      </c>
      <c r="N417" s="208" t="s">
        <v>41</v>
      </c>
      <c r="O417" s="92"/>
      <c r="P417" s="209">
        <f>O417*H417</f>
        <v>0</v>
      </c>
      <c r="Q417" s="209">
        <v>0</v>
      </c>
      <c r="R417" s="209">
        <f>Q417*H417</f>
        <v>0</v>
      </c>
      <c r="S417" s="209">
        <v>0</v>
      </c>
      <c r="T417" s="210">
        <f>S417*H417</f>
        <v>0</v>
      </c>
      <c r="U417" s="39"/>
      <c r="V417" s="39"/>
      <c r="W417" s="39"/>
      <c r="X417" s="39"/>
      <c r="Y417" s="39"/>
      <c r="Z417" s="39"/>
      <c r="AA417" s="39"/>
      <c r="AB417" s="39"/>
      <c r="AC417" s="39"/>
      <c r="AD417" s="39"/>
      <c r="AE417" s="39"/>
      <c r="AR417" s="211" t="s">
        <v>234</v>
      </c>
      <c r="AT417" s="211" t="s">
        <v>191</v>
      </c>
      <c r="AU417" s="211" t="s">
        <v>85</v>
      </c>
      <c r="AY417" s="18" t="s">
        <v>195</v>
      </c>
      <c r="BE417" s="212">
        <f>IF(N417="základní",J417,0)</f>
        <v>0</v>
      </c>
      <c r="BF417" s="212">
        <f>IF(N417="snížená",J417,0)</f>
        <v>0</v>
      </c>
      <c r="BG417" s="212">
        <f>IF(N417="zákl. přenesená",J417,0)</f>
        <v>0</v>
      </c>
      <c r="BH417" s="212">
        <f>IF(N417="sníž. přenesená",J417,0)</f>
        <v>0</v>
      </c>
      <c r="BI417" s="212">
        <f>IF(N417="nulová",J417,0)</f>
        <v>0</v>
      </c>
      <c r="BJ417" s="18" t="s">
        <v>83</v>
      </c>
      <c r="BK417" s="212">
        <f>ROUND(I417*H417,2)</f>
        <v>0</v>
      </c>
      <c r="BL417" s="18" t="s">
        <v>234</v>
      </c>
      <c r="BM417" s="211" t="s">
        <v>5668</v>
      </c>
    </row>
    <row r="418" s="10" customFormat="1">
      <c r="A418" s="10"/>
      <c r="B418" s="218"/>
      <c r="C418" s="219"/>
      <c r="D418" s="213" t="s">
        <v>199</v>
      </c>
      <c r="E418" s="220" t="s">
        <v>1</v>
      </c>
      <c r="F418" s="221" t="s">
        <v>3258</v>
      </c>
      <c r="G418" s="219"/>
      <c r="H418" s="220" t="s">
        <v>1</v>
      </c>
      <c r="I418" s="222"/>
      <c r="J418" s="219"/>
      <c r="K418" s="219"/>
      <c r="L418" s="223"/>
      <c r="M418" s="224"/>
      <c r="N418" s="225"/>
      <c r="O418" s="225"/>
      <c r="P418" s="225"/>
      <c r="Q418" s="225"/>
      <c r="R418" s="225"/>
      <c r="S418" s="225"/>
      <c r="T418" s="226"/>
      <c r="U418" s="10"/>
      <c r="V418" s="10"/>
      <c r="W418" s="10"/>
      <c r="X418" s="10"/>
      <c r="Y418" s="10"/>
      <c r="Z418" s="10"/>
      <c r="AA418" s="10"/>
      <c r="AB418" s="10"/>
      <c r="AC418" s="10"/>
      <c r="AD418" s="10"/>
      <c r="AE418" s="10"/>
      <c r="AT418" s="227" t="s">
        <v>199</v>
      </c>
      <c r="AU418" s="227" t="s">
        <v>85</v>
      </c>
      <c r="AV418" s="10" t="s">
        <v>83</v>
      </c>
      <c r="AW418" s="10" t="s">
        <v>32</v>
      </c>
      <c r="AX418" s="10" t="s">
        <v>76</v>
      </c>
      <c r="AY418" s="227" t="s">
        <v>195</v>
      </c>
    </row>
    <row r="419" s="11" customFormat="1">
      <c r="A419" s="11"/>
      <c r="B419" s="228"/>
      <c r="C419" s="229"/>
      <c r="D419" s="213" t="s">
        <v>199</v>
      </c>
      <c r="E419" s="230" t="s">
        <v>1</v>
      </c>
      <c r="F419" s="231" t="s">
        <v>5560</v>
      </c>
      <c r="G419" s="229"/>
      <c r="H419" s="232">
        <v>195.72</v>
      </c>
      <c r="I419" s="233"/>
      <c r="J419" s="229"/>
      <c r="K419" s="229"/>
      <c r="L419" s="234"/>
      <c r="M419" s="235"/>
      <c r="N419" s="236"/>
      <c r="O419" s="236"/>
      <c r="P419" s="236"/>
      <c r="Q419" s="236"/>
      <c r="R419" s="236"/>
      <c r="S419" s="236"/>
      <c r="T419" s="237"/>
      <c r="U419" s="11"/>
      <c r="V419" s="11"/>
      <c r="W419" s="11"/>
      <c r="X419" s="11"/>
      <c r="Y419" s="11"/>
      <c r="Z419" s="11"/>
      <c r="AA419" s="11"/>
      <c r="AB419" s="11"/>
      <c r="AC419" s="11"/>
      <c r="AD419" s="11"/>
      <c r="AE419" s="11"/>
      <c r="AT419" s="238" t="s">
        <v>199</v>
      </c>
      <c r="AU419" s="238" t="s">
        <v>85</v>
      </c>
      <c r="AV419" s="11" t="s">
        <v>85</v>
      </c>
      <c r="AW419" s="11" t="s">
        <v>32</v>
      </c>
      <c r="AX419" s="11" t="s">
        <v>83</v>
      </c>
      <c r="AY419" s="238" t="s">
        <v>195</v>
      </c>
    </row>
    <row r="420" s="2" customFormat="1" ht="24.15" customHeight="1">
      <c r="A420" s="39"/>
      <c r="B420" s="40"/>
      <c r="C420" s="200" t="s">
        <v>385</v>
      </c>
      <c r="D420" s="200" t="s">
        <v>191</v>
      </c>
      <c r="E420" s="201" t="s">
        <v>1708</v>
      </c>
      <c r="F420" s="202" t="s">
        <v>1709</v>
      </c>
      <c r="G420" s="203" t="s">
        <v>1411</v>
      </c>
      <c r="H420" s="204">
        <v>195.72</v>
      </c>
      <c r="I420" s="205"/>
      <c r="J420" s="206">
        <f>ROUND(I420*H420,2)</f>
        <v>0</v>
      </c>
      <c r="K420" s="202" t="s">
        <v>1412</v>
      </c>
      <c r="L420" s="45"/>
      <c r="M420" s="207" t="s">
        <v>1</v>
      </c>
      <c r="N420" s="208" t="s">
        <v>41</v>
      </c>
      <c r="O420" s="92"/>
      <c r="P420" s="209">
        <f>O420*H420</f>
        <v>0</v>
      </c>
      <c r="Q420" s="209">
        <v>0</v>
      </c>
      <c r="R420" s="209">
        <f>Q420*H420</f>
        <v>0</v>
      </c>
      <c r="S420" s="209">
        <v>0</v>
      </c>
      <c r="T420" s="210">
        <f>S420*H420</f>
        <v>0</v>
      </c>
      <c r="U420" s="39"/>
      <c r="V420" s="39"/>
      <c r="W420" s="39"/>
      <c r="X420" s="39"/>
      <c r="Y420" s="39"/>
      <c r="Z420" s="39"/>
      <c r="AA420" s="39"/>
      <c r="AB420" s="39"/>
      <c r="AC420" s="39"/>
      <c r="AD420" s="39"/>
      <c r="AE420" s="39"/>
      <c r="AR420" s="211" t="s">
        <v>234</v>
      </c>
      <c r="AT420" s="211" t="s">
        <v>191</v>
      </c>
      <c r="AU420" s="211" t="s">
        <v>85</v>
      </c>
      <c r="AY420" s="18" t="s">
        <v>195</v>
      </c>
      <c r="BE420" s="212">
        <f>IF(N420="základní",J420,0)</f>
        <v>0</v>
      </c>
      <c r="BF420" s="212">
        <f>IF(N420="snížená",J420,0)</f>
        <v>0</v>
      </c>
      <c r="BG420" s="212">
        <f>IF(N420="zákl. přenesená",J420,0)</f>
        <v>0</v>
      </c>
      <c r="BH420" s="212">
        <f>IF(N420="sníž. přenesená",J420,0)</f>
        <v>0</v>
      </c>
      <c r="BI420" s="212">
        <f>IF(N420="nulová",J420,0)</f>
        <v>0</v>
      </c>
      <c r="BJ420" s="18" t="s">
        <v>83</v>
      </c>
      <c r="BK420" s="212">
        <f>ROUND(I420*H420,2)</f>
        <v>0</v>
      </c>
      <c r="BL420" s="18" t="s">
        <v>234</v>
      </c>
      <c r="BM420" s="211" t="s">
        <v>5669</v>
      </c>
    </row>
    <row r="421" s="2" customFormat="1" ht="16.5" customHeight="1">
      <c r="A421" s="39"/>
      <c r="B421" s="40"/>
      <c r="C421" s="262" t="s">
        <v>389</v>
      </c>
      <c r="D421" s="262" t="s">
        <v>224</v>
      </c>
      <c r="E421" s="263" t="s">
        <v>1711</v>
      </c>
      <c r="F421" s="264" t="s">
        <v>1712</v>
      </c>
      <c r="G421" s="265" t="s">
        <v>1713</v>
      </c>
      <c r="H421" s="266">
        <v>8.1029999999999998</v>
      </c>
      <c r="I421" s="267"/>
      <c r="J421" s="268">
        <f>ROUND(I421*H421,2)</f>
        <v>0</v>
      </c>
      <c r="K421" s="264" t="s">
        <v>1412</v>
      </c>
      <c r="L421" s="269"/>
      <c r="M421" s="270" t="s">
        <v>1</v>
      </c>
      <c r="N421" s="271" t="s">
        <v>41</v>
      </c>
      <c r="O421" s="92"/>
      <c r="P421" s="209">
        <f>O421*H421</f>
        <v>0</v>
      </c>
      <c r="Q421" s="209">
        <v>0.001</v>
      </c>
      <c r="R421" s="209">
        <f>Q421*H421</f>
        <v>0.0081029999999999991</v>
      </c>
      <c r="S421" s="209">
        <v>0</v>
      </c>
      <c r="T421" s="210">
        <f>S421*H421</f>
        <v>0</v>
      </c>
      <c r="U421" s="39"/>
      <c r="V421" s="39"/>
      <c r="W421" s="39"/>
      <c r="X421" s="39"/>
      <c r="Y421" s="39"/>
      <c r="Z421" s="39"/>
      <c r="AA421" s="39"/>
      <c r="AB421" s="39"/>
      <c r="AC421" s="39"/>
      <c r="AD421" s="39"/>
      <c r="AE421" s="39"/>
      <c r="AR421" s="211" t="s">
        <v>253</v>
      </c>
      <c r="AT421" s="211" t="s">
        <v>224</v>
      </c>
      <c r="AU421" s="211" t="s">
        <v>85</v>
      </c>
      <c r="AY421" s="18" t="s">
        <v>195</v>
      </c>
      <c r="BE421" s="212">
        <f>IF(N421="základní",J421,0)</f>
        <v>0</v>
      </c>
      <c r="BF421" s="212">
        <f>IF(N421="snížená",J421,0)</f>
        <v>0</v>
      </c>
      <c r="BG421" s="212">
        <f>IF(N421="zákl. přenesená",J421,0)</f>
        <v>0</v>
      </c>
      <c r="BH421" s="212">
        <f>IF(N421="sníž. přenesená",J421,0)</f>
        <v>0</v>
      </c>
      <c r="BI421" s="212">
        <f>IF(N421="nulová",J421,0)</f>
        <v>0</v>
      </c>
      <c r="BJ421" s="18" t="s">
        <v>83</v>
      </c>
      <c r="BK421" s="212">
        <f>ROUND(I421*H421,2)</f>
        <v>0</v>
      </c>
      <c r="BL421" s="18" t="s">
        <v>234</v>
      </c>
      <c r="BM421" s="211" t="s">
        <v>5670</v>
      </c>
    </row>
    <row r="422" s="11" customFormat="1">
      <c r="A422" s="11"/>
      <c r="B422" s="228"/>
      <c r="C422" s="229"/>
      <c r="D422" s="213" t="s">
        <v>199</v>
      </c>
      <c r="E422" s="230" t="s">
        <v>1</v>
      </c>
      <c r="F422" s="231" t="s">
        <v>5671</v>
      </c>
      <c r="G422" s="229"/>
      <c r="H422" s="232">
        <v>8.1029999999999998</v>
      </c>
      <c r="I422" s="233"/>
      <c r="J422" s="229"/>
      <c r="K422" s="229"/>
      <c r="L422" s="234"/>
      <c r="M422" s="235"/>
      <c r="N422" s="236"/>
      <c r="O422" s="236"/>
      <c r="P422" s="236"/>
      <c r="Q422" s="236"/>
      <c r="R422" s="236"/>
      <c r="S422" s="236"/>
      <c r="T422" s="237"/>
      <c r="U422" s="11"/>
      <c r="V422" s="11"/>
      <c r="W422" s="11"/>
      <c r="X422" s="11"/>
      <c r="Y422" s="11"/>
      <c r="Z422" s="11"/>
      <c r="AA422" s="11"/>
      <c r="AB422" s="11"/>
      <c r="AC422" s="11"/>
      <c r="AD422" s="11"/>
      <c r="AE422" s="11"/>
      <c r="AT422" s="238" t="s">
        <v>199</v>
      </c>
      <c r="AU422" s="238" t="s">
        <v>85</v>
      </c>
      <c r="AV422" s="11" t="s">
        <v>85</v>
      </c>
      <c r="AW422" s="11" t="s">
        <v>32</v>
      </c>
      <c r="AX422" s="11" t="s">
        <v>83</v>
      </c>
      <c r="AY422" s="238" t="s">
        <v>195</v>
      </c>
    </row>
    <row r="423" s="2" customFormat="1" ht="24.15" customHeight="1">
      <c r="A423" s="39"/>
      <c r="B423" s="40"/>
      <c r="C423" s="200" t="s">
        <v>392</v>
      </c>
      <c r="D423" s="200" t="s">
        <v>191</v>
      </c>
      <c r="E423" s="201" t="s">
        <v>1716</v>
      </c>
      <c r="F423" s="202" t="s">
        <v>1717</v>
      </c>
      <c r="G423" s="203" t="s">
        <v>1411</v>
      </c>
      <c r="H423" s="204">
        <v>195.72</v>
      </c>
      <c r="I423" s="205"/>
      <c r="J423" s="206">
        <f>ROUND(I423*H423,2)</f>
        <v>0</v>
      </c>
      <c r="K423" s="202" t="s">
        <v>1412</v>
      </c>
      <c r="L423" s="45"/>
      <c r="M423" s="207" t="s">
        <v>1</v>
      </c>
      <c r="N423" s="208" t="s">
        <v>41</v>
      </c>
      <c r="O423" s="92"/>
      <c r="P423" s="209">
        <f>O423*H423</f>
        <v>0</v>
      </c>
      <c r="Q423" s="209">
        <v>0</v>
      </c>
      <c r="R423" s="209">
        <f>Q423*H423</f>
        <v>0</v>
      </c>
      <c r="S423" s="209">
        <v>0</v>
      </c>
      <c r="T423" s="210">
        <f>S423*H423</f>
        <v>0</v>
      </c>
      <c r="U423" s="39"/>
      <c r="V423" s="39"/>
      <c r="W423" s="39"/>
      <c r="X423" s="39"/>
      <c r="Y423" s="39"/>
      <c r="Z423" s="39"/>
      <c r="AA423" s="39"/>
      <c r="AB423" s="39"/>
      <c r="AC423" s="39"/>
      <c r="AD423" s="39"/>
      <c r="AE423" s="39"/>
      <c r="AR423" s="211" t="s">
        <v>234</v>
      </c>
      <c r="AT423" s="211" t="s">
        <v>191</v>
      </c>
      <c r="AU423" s="211" t="s">
        <v>85</v>
      </c>
      <c r="AY423" s="18" t="s">
        <v>195</v>
      </c>
      <c r="BE423" s="212">
        <f>IF(N423="základní",J423,0)</f>
        <v>0</v>
      </c>
      <c r="BF423" s="212">
        <f>IF(N423="snížená",J423,0)</f>
        <v>0</v>
      </c>
      <c r="BG423" s="212">
        <f>IF(N423="zákl. přenesená",J423,0)</f>
        <v>0</v>
      </c>
      <c r="BH423" s="212">
        <f>IF(N423="sníž. přenesená",J423,0)</f>
        <v>0</v>
      </c>
      <c r="BI423" s="212">
        <f>IF(N423="nulová",J423,0)</f>
        <v>0</v>
      </c>
      <c r="BJ423" s="18" t="s">
        <v>83</v>
      </c>
      <c r="BK423" s="212">
        <f>ROUND(I423*H423,2)</f>
        <v>0</v>
      </c>
      <c r="BL423" s="18" t="s">
        <v>234</v>
      </c>
      <c r="BM423" s="211" t="s">
        <v>5672</v>
      </c>
    </row>
    <row r="424" s="10" customFormat="1">
      <c r="A424" s="10"/>
      <c r="B424" s="218"/>
      <c r="C424" s="219"/>
      <c r="D424" s="213" t="s">
        <v>199</v>
      </c>
      <c r="E424" s="220" t="s">
        <v>1</v>
      </c>
      <c r="F424" s="221" t="s">
        <v>5288</v>
      </c>
      <c r="G424" s="219"/>
      <c r="H424" s="220" t="s">
        <v>1</v>
      </c>
      <c r="I424" s="222"/>
      <c r="J424" s="219"/>
      <c r="K424" s="219"/>
      <c r="L424" s="223"/>
      <c r="M424" s="224"/>
      <c r="N424" s="225"/>
      <c r="O424" s="225"/>
      <c r="P424" s="225"/>
      <c r="Q424" s="225"/>
      <c r="R424" s="225"/>
      <c r="S424" s="225"/>
      <c r="T424" s="226"/>
      <c r="U424" s="10"/>
      <c r="V424" s="10"/>
      <c r="W424" s="10"/>
      <c r="X424" s="10"/>
      <c r="Y424" s="10"/>
      <c r="Z424" s="10"/>
      <c r="AA424" s="10"/>
      <c r="AB424" s="10"/>
      <c r="AC424" s="10"/>
      <c r="AD424" s="10"/>
      <c r="AE424" s="10"/>
      <c r="AT424" s="227" t="s">
        <v>199</v>
      </c>
      <c r="AU424" s="227" t="s">
        <v>85</v>
      </c>
      <c r="AV424" s="10" t="s">
        <v>83</v>
      </c>
      <c r="AW424" s="10" t="s">
        <v>32</v>
      </c>
      <c r="AX424" s="10" t="s">
        <v>76</v>
      </c>
      <c r="AY424" s="227" t="s">
        <v>195</v>
      </c>
    </row>
    <row r="425" s="11" customFormat="1">
      <c r="A425" s="11"/>
      <c r="B425" s="228"/>
      <c r="C425" s="229"/>
      <c r="D425" s="213" t="s">
        <v>199</v>
      </c>
      <c r="E425" s="230" t="s">
        <v>1</v>
      </c>
      <c r="F425" s="231" t="s">
        <v>5560</v>
      </c>
      <c r="G425" s="229"/>
      <c r="H425" s="232">
        <v>195.72</v>
      </c>
      <c r="I425" s="233"/>
      <c r="J425" s="229"/>
      <c r="K425" s="229"/>
      <c r="L425" s="234"/>
      <c r="M425" s="235"/>
      <c r="N425" s="236"/>
      <c r="O425" s="236"/>
      <c r="P425" s="236"/>
      <c r="Q425" s="236"/>
      <c r="R425" s="236"/>
      <c r="S425" s="236"/>
      <c r="T425" s="237"/>
      <c r="U425" s="11"/>
      <c r="V425" s="11"/>
      <c r="W425" s="11"/>
      <c r="X425" s="11"/>
      <c r="Y425" s="11"/>
      <c r="Z425" s="11"/>
      <c r="AA425" s="11"/>
      <c r="AB425" s="11"/>
      <c r="AC425" s="11"/>
      <c r="AD425" s="11"/>
      <c r="AE425" s="11"/>
      <c r="AT425" s="238" t="s">
        <v>199</v>
      </c>
      <c r="AU425" s="238" t="s">
        <v>85</v>
      </c>
      <c r="AV425" s="11" t="s">
        <v>85</v>
      </c>
      <c r="AW425" s="11" t="s">
        <v>32</v>
      </c>
      <c r="AX425" s="11" t="s">
        <v>83</v>
      </c>
      <c r="AY425" s="238" t="s">
        <v>195</v>
      </c>
    </row>
    <row r="426" s="13" customFormat="1" ht="22.8" customHeight="1">
      <c r="A426" s="13"/>
      <c r="B426" s="248"/>
      <c r="C426" s="249"/>
      <c r="D426" s="250" t="s">
        <v>75</v>
      </c>
      <c r="E426" s="285" t="s">
        <v>85</v>
      </c>
      <c r="F426" s="285" t="s">
        <v>1726</v>
      </c>
      <c r="G426" s="249"/>
      <c r="H426" s="249"/>
      <c r="I426" s="252"/>
      <c r="J426" s="286">
        <f>BK426</f>
        <v>0</v>
      </c>
      <c r="K426" s="249"/>
      <c r="L426" s="254"/>
      <c r="M426" s="255"/>
      <c r="N426" s="256"/>
      <c r="O426" s="256"/>
      <c r="P426" s="257">
        <f>SUM(P427:P435)</f>
        <v>0</v>
      </c>
      <c r="Q426" s="256"/>
      <c r="R426" s="257">
        <f>SUM(R427:R435)</f>
        <v>12.679335</v>
      </c>
      <c r="S426" s="256"/>
      <c r="T426" s="258">
        <f>SUM(T427:T435)</f>
        <v>0</v>
      </c>
      <c r="U426" s="13"/>
      <c r="V426" s="13"/>
      <c r="W426" s="13"/>
      <c r="X426" s="13"/>
      <c r="Y426" s="13"/>
      <c r="Z426" s="13"/>
      <c r="AA426" s="13"/>
      <c r="AB426" s="13"/>
      <c r="AC426" s="13"/>
      <c r="AD426" s="13"/>
      <c r="AE426" s="13"/>
      <c r="AR426" s="259" t="s">
        <v>83</v>
      </c>
      <c r="AT426" s="260" t="s">
        <v>75</v>
      </c>
      <c r="AU426" s="260" t="s">
        <v>83</v>
      </c>
      <c r="AY426" s="259" t="s">
        <v>195</v>
      </c>
      <c r="BK426" s="261">
        <f>SUM(BK427:BK435)</f>
        <v>0</v>
      </c>
    </row>
    <row r="427" s="2" customFormat="1" ht="21.75" customHeight="1">
      <c r="A427" s="39"/>
      <c r="B427" s="40"/>
      <c r="C427" s="200" t="s">
        <v>397</v>
      </c>
      <c r="D427" s="200" t="s">
        <v>191</v>
      </c>
      <c r="E427" s="201" t="s">
        <v>1727</v>
      </c>
      <c r="F427" s="202" t="s">
        <v>1728</v>
      </c>
      <c r="G427" s="203" t="s">
        <v>1237</v>
      </c>
      <c r="H427" s="204">
        <v>6.5960000000000001</v>
      </c>
      <c r="I427" s="205"/>
      <c r="J427" s="206">
        <f>ROUND(I427*H427,2)</f>
        <v>0</v>
      </c>
      <c r="K427" s="202" t="s">
        <v>1689</v>
      </c>
      <c r="L427" s="45"/>
      <c r="M427" s="207" t="s">
        <v>1</v>
      </c>
      <c r="N427" s="208" t="s">
        <v>41</v>
      </c>
      <c r="O427" s="92"/>
      <c r="P427" s="209">
        <f>O427*H427</f>
        <v>0</v>
      </c>
      <c r="Q427" s="209">
        <v>1.9199999999999999</v>
      </c>
      <c r="R427" s="209">
        <f>Q427*H427</f>
        <v>12.66432</v>
      </c>
      <c r="S427" s="209">
        <v>0</v>
      </c>
      <c r="T427" s="210">
        <f>S427*H427</f>
        <v>0</v>
      </c>
      <c r="U427" s="39"/>
      <c r="V427" s="39"/>
      <c r="W427" s="39"/>
      <c r="X427" s="39"/>
      <c r="Y427" s="39"/>
      <c r="Z427" s="39"/>
      <c r="AA427" s="39"/>
      <c r="AB427" s="39"/>
      <c r="AC427" s="39"/>
      <c r="AD427" s="39"/>
      <c r="AE427" s="39"/>
      <c r="AR427" s="211" t="s">
        <v>234</v>
      </c>
      <c r="AT427" s="211" t="s">
        <v>191</v>
      </c>
      <c r="AU427" s="211" t="s">
        <v>85</v>
      </c>
      <c r="AY427" s="18" t="s">
        <v>195</v>
      </c>
      <c r="BE427" s="212">
        <f>IF(N427="základní",J427,0)</f>
        <v>0</v>
      </c>
      <c r="BF427" s="212">
        <f>IF(N427="snížená",J427,0)</f>
        <v>0</v>
      </c>
      <c r="BG427" s="212">
        <f>IF(N427="zákl. přenesená",J427,0)</f>
        <v>0</v>
      </c>
      <c r="BH427" s="212">
        <f>IF(N427="sníž. přenesená",J427,0)</f>
        <v>0</v>
      </c>
      <c r="BI427" s="212">
        <f>IF(N427="nulová",J427,0)</f>
        <v>0</v>
      </c>
      <c r="BJ427" s="18" t="s">
        <v>83</v>
      </c>
      <c r="BK427" s="212">
        <f>ROUND(I427*H427,2)</f>
        <v>0</v>
      </c>
      <c r="BL427" s="18" t="s">
        <v>234</v>
      </c>
      <c r="BM427" s="211" t="s">
        <v>5673</v>
      </c>
    </row>
    <row r="428" s="10" customFormat="1">
      <c r="A428" s="10"/>
      <c r="B428" s="218"/>
      <c r="C428" s="219"/>
      <c r="D428" s="213" t="s">
        <v>199</v>
      </c>
      <c r="E428" s="220" t="s">
        <v>1</v>
      </c>
      <c r="F428" s="221" t="s">
        <v>5390</v>
      </c>
      <c r="G428" s="219"/>
      <c r="H428" s="220" t="s">
        <v>1</v>
      </c>
      <c r="I428" s="222"/>
      <c r="J428" s="219"/>
      <c r="K428" s="219"/>
      <c r="L428" s="223"/>
      <c r="M428" s="224"/>
      <c r="N428" s="225"/>
      <c r="O428" s="225"/>
      <c r="P428" s="225"/>
      <c r="Q428" s="225"/>
      <c r="R428" s="225"/>
      <c r="S428" s="225"/>
      <c r="T428" s="226"/>
      <c r="U428" s="10"/>
      <c r="V428" s="10"/>
      <c r="W428" s="10"/>
      <c r="X428" s="10"/>
      <c r="Y428" s="10"/>
      <c r="Z428" s="10"/>
      <c r="AA428" s="10"/>
      <c r="AB428" s="10"/>
      <c r="AC428" s="10"/>
      <c r="AD428" s="10"/>
      <c r="AE428" s="10"/>
      <c r="AT428" s="227" t="s">
        <v>199</v>
      </c>
      <c r="AU428" s="227" t="s">
        <v>85</v>
      </c>
      <c r="AV428" s="10" t="s">
        <v>83</v>
      </c>
      <c r="AW428" s="10" t="s">
        <v>32</v>
      </c>
      <c r="AX428" s="10" t="s">
        <v>76</v>
      </c>
      <c r="AY428" s="227" t="s">
        <v>195</v>
      </c>
    </row>
    <row r="429" s="11" customFormat="1">
      <c r="A429" s="11"/>
      <c r="B429" s="228"/>
      <c r="C429" s="229"/>
      <c r="D429" s="213" t="s">
        <v>199</v>
      </c>
      <c r="E429" s="230" t="s">
        <v>1</v>
      </c>
      <c r="F429" s="231" t="s">
        <v>5674</v>
      </c>
      <c r="G429" s="229"/>
      <c r="H429" s="232">
        <v>6.8250000000000002</v>
      </c>
      <c r="I429" s="233"/>
      <c r="J429" s="229"/>
      <c r="K429" s="229"/>
      <c r="L429" s="234"/>
      <c r="M429" s="235"/>
      <c r="N429" s="236"/>
      <c r="O429" s="236"/>
      <c r="P429" s="236"/>
      <c r="Q429" s="236"/>
      <c r="R429" s="236"/>
      <c r="S429" s="236"/>
      <c r="T429" s="237"/>
      <c r="U429" s="11"/>
      <c r="V429" s="11"/>
      <c r="W429" s="11"/>
      <c r="X429" s="11"/>
      <c r="Y429" s="11"/>
      <c r="Z429" s="11"/>
      <c r="AA429" s="11"/>
      <c r="AB429" s="11"/>
      <c r="AC429" s="11"/>
      <c r="AD429" s="11"/>
      <c r="AE429" s="11"/>
      <c r="AT429" s="238" t="s">
        <v>199</v>
      </c>
      <c r="AU429" s="238" t="s">
        <v>85</v>
      </c>
      <c r="AV429" s="11" t="s">
        <v>85</v>
      </c>
      <c r="AW429" s="11" t="s">
        <v>32</v>
      </c>
      <c r="AX429" s="11" t="s">
        <v>76</v>
      </c>
      <c r="AY429" s="238" t="s">
        <v>195</v>
      </c>
    </row>
    <row r="430" s="10" customFormat="1">
      <c r="A430" s="10"/>
      <c r="B430" s="218"/>
      <c r="C430" s="219"/>
      <c r="D430" s="213" t="s">
        <v>199</v>
      </c>
      <c r="E430" s="220" t="s">
        <v>1</v>
      </c>
      <c r="F430" s="221" t="s">
        <v>1731</v>
      </c>
      <c r="G430" s="219"/>
      <c r="H430" s="220" t="s">
        <v>1</v>
      </c>
      <c r="I430" s="222"/>
      <c r="J430" s="219"/>
      <c r="K430" s="219"/>
      <c r="L430" s="223"/>
      <c r="M430" s="224"/>
      <c r="N430" s="225"/>
      <c r="O430" s="225"/>
      <c r="P430" s="225"/>
      <c r="Q430" s="225"/>
      <c r="R430" s="225"/>
      <c r="S430" s="225"/>
      <c r="T430" s="226"/>
      <c r="U430" s="10"/>
      <c r="V430" s="10"/>
      <c r="W430" s="10"/>
      <c r="X430" s="10"/>
      <c r="Y430" s="10"/>
      <c r="Z430" s="10"/>
      <c r="AA430" s="10"/>
      <c r="AB430" s="10"/>
      <c r="AC430" s="10"/>
      <c r="AD430" s="10"/>
      <c r="AE430" s="10"/>
      <c r="AT430" s="227" t="s">
        <v>199</v>
      </c>
      <c r="AU430" s="227" t="s">
        <v>85</v>
      </c>
      <c r="AV430" s="10" t="s">
        <v>83</v>
      </c>
      <c r="AW430" s="10" t="s">
        <v>32</v>
      </c>
      <c r="AX430" s="10" t="s">
        <v>76</v>
      </c>
      <c r="AY430" s="227" t="s">
        <v>195</v>
      </c>
    </row>
    <row r="431" s="11" customFormat="1">
      <c r="A431" s="11"/>
      <c r="B431" s="228"/>
      <c r="C431" s="229"/>
      <c r="D431" s="213" t="s">
        <v>199</v>
      </c>
      <c r="E431" s="230" t="s">
        <v>1</v>
      </c>
      <c r="F431" s="231" t="s">
        <v>5675</v>
      </c>
      <c r="G431" s="229"/>
      <c r="H431" s="232">
        <v>-0.22900000000000001</v>
      </c>
      <c r="I431" s="233"/>
      <c r="J431" s="229"/>
      <c r="K431" s="229"/>
      <c r="L431" s="234"/>
      <c r="M431" s="235"/>
      <c r="N431" s="236"/>
      <c r="O431" s="236"/>
      <c r="P431" s="236"/>
      <c r="Q431" s="236"/>
      <c r="R431" s="236"/>
      <c r="S431" s="236"/>
      <c r="T431" s="237"/>
      <c r="U431" s="11"/>
      <c r="V431" s="11"/>
      <c r="W431" s="11"/>
      <c r="X431" s="11"/>
      <c r="Y431" s="11"/>
      <c r="Z431" s="11"/>
      <c r="AA431" s="11"/>
      <c r="AB431" s="11"/>
      <c r="AC431" s="11"/>
      <c r="AD431" s="11"/>
      <c r="AE431" s="11"/>
      <c r="AT431" s="238" t="s">
        <v>199</v>
      </c>
      <c r="AU431" s="238" t="s">
        <v>85</v>
      </c>
      <c r="AV431" s="11" t="s">
        <v>85</v>
      </c>
      <c r="AW431" s="11" t="s">
        <v>32</v>
      </c>
      <c r="AX431" s="11" t="s">
        <v>76</v>
      </c>
      <c r="AY431" s="238" t="s">
        <v>195</v>
      </c>
    </row>
    <row r="432" s="15" customFormat="1">
      <c r="A432" s="15"/>
      <c r="B432" s="287"/>
      <c r="C432" s="288"/>
      <c r="D432" s="213" t="s">
        <v>199</v>
      </c>
      <c r="E432" s="289" t="s">
        <v>1</v>
      </c>
      <c r="F432" s="290" t="s">
        <v>1422</v>
      </c>
      <c r="G432" s="288"/>
      <c r="H432" s="291">
        <v>6.5960000000000001</v>
      </c>
      <c r="I432" s="292"/>
      <c r="J432" s="288"/>
      <c r="K432" s="288"/>
      <c r="L432" s="293"/>
      <c r="M432" s="294"/>
      <c r="N432" s="295"/>
      <c r="O432" s="295"/>
      <c r="P432" s="295"/>
      <c r="Q432" s="295"/>
      <c r="R432" s="295"/>
      <c r="S432" s="295"/>
      <c r="T432" s="296"/>
      <c r="U432" s="15"/>
      <c r="V432" s="15"/>
      <c r="W432" s="15"/>
      <c r="X432" s="15"/>
      <c r="Y432" s="15"/>
      <c r="Z432" s="15"/>
      <c r="AA432" s="15"/>
      <c r="AB432" s="15"/>
      <c r="AC432" s="15"/>
      <c r="AD432" s="15"/>
      <c r="AE432" s="15"/>
      <c r="AT432" s="297" t="s">
        <v>199</v>
      </c>
      <c r="AU432" s="297" t="s">
        <v>85</v>
      </c>
      <c r="AV432" s="15" t="s">
        <v>234</v>
      </c>
      <c r="AW432" s="15" t="s">
        <v>32</v>
      </c>
      <c r="AX432" s="15" t="s">
        <v>83</v>
      </c>
      <c r="AY432" s="297" t="s">
        <v>195</v>
      </c>
    </row>
    <row r="433" s="2" customFormat="1" ht="24.15" customHeight="1">
      <c r="A433" s="39"/>
      <c r="B433" s="40"/>
      <c r="C433" s="200" t="s">
        <v>401</v>
      </c>
      <c r="D433" s="200" t="s">
        <v>191</v>
      </c>
      <c r="E433" s="201" t="s">
        <v>1735</v>
      </c>
      <c r="F433" s="202" t="s">
        <v>1736</v>
      </c>
      <c r="G433" s="203" t="s">
        <v>513</v>
      </c>
      <c r="H433" s="204">
        <v>45.5</v>
      </c>
      <c r="I433" s="205"/>
      <c r="J433" s="206">
        <f>ROUND(I433*H433,2)</f>
        <v>0</v>
      </c>
      <c r="K433" s="202" t="s">
        <v>1412</v>
      </c>
      <c r="L433" s="45"/>
      <c r="M433" s="207" t="s">
        <v>1</v>
      </c>
      <c r="N433" s="208" t="s">
        <v>41</v>
      </c>
      <c r="O433" s="92"/>
      <c r="P433" s="209">
        <f>O433*H433</f>
        <v>0</v>
      </c>
      <c r="Q433" s="209">
        <v>0.00033</v>
      </c>
      <c r="R433" s="209">
        <f>Q433*H433</f>
        <v>0.015015000000000001</v>
      </c>
      <c r="S433" s="209">
        <v>0</v>
      </c>
      <c r="T433" s="210">
        <f>S433*H433</f>
        <v>0</v>
      </c>
      <c r="U433" s="39"/>
      <c r="V433" s="39"/>
      <c r="W433" s="39"/>
      <c r="X433" s="39"/>
      <c r="Y433" s="39"/>
      <c r="Z433" s="39"/>
      <c r="AA433" s="39"/>
      <c r="AB433" s="39"/>
      <c r="AC433" s="39"/>
      <c r="AD433" s="39"/>
      <c r="AE433" s="39"/>
      <c r="AR433" s="211" t="s">
        <v>234</v>
      </c>
      <c r="AT433" s="211" t="s">
        <v>191</v>
      </c>
      <c r="AU433" s="211" t="s">
        <v>85</v>
      </c>
      <c r="AY433" s="18" t="s">
        <v>195</v>
      </c>
      <c r="BE433" s="212">
        <f>IF(N433="základní",J433,0)</f>
        <v>0</v>
      </c>
      <c r="BF433" s="212">
        <f>IF(N433="snížená",J433,0)</f>
        <v>0</v>
      </c>
      <c r="BG433" s="212">
        <f>IF(N433="zákl. přenesená",J433,0)</f>
        <v>0</v>
      </c>
      <c r="BH433" s="212">
        <f>IF(N433="sníž. přenesená",J433,0)</f>
        <v>0</v>
      </c>
      <c r="BI433" s="212">
        <f>IF(N433="nulová",J433,0)</f>
        <v>0</v>
      </c>
      <c r="BJ433" s="18" t="s">
        <v>83</v>
      </c>
      <c r="BK433" s="212">
        <f>ROUND(I433*H433,2)</f>
        <v>0</v>
      </c>
      <c r="BL433" s="18" t="s">
        <v>234</v>
      </c>
      <c r="BM433" s="211" t="s">
        <v>5676</v>
      </c>
    </row>
    <row r="434" s="10" customFormat="1">
      <c r="A434" s="10"/>
      <c r="B434" s="218"/>
      <c r="C434" s="219"/>
      <c r="D434" s="213" t="s">
        <v>199</v>
      </c>
      <c r="E434" s="220" t="s">
        <v>1</v>
      </c>
      <c r="F434" s="221" t="s">
        <v>5390</v>
      </c>
      <c r="G434" s="219"/>
      <c r="H434" s="220" t="s">
        <v>1</v>
      </c>
      <c r="I434" s="222"/>
      <c r="J434" s="219"/>
      <c r="K434" s="219"/>
      <c r="L434" s="223"/>
      <c r="M434" s="224"/>
      <c r="N434" s="225"/>
      <c r="O434" s="225"/>
      <c r="P434" s="225"/>
      <c r="Q434" s="225"/>
      <c r="R434" s="225"/>
      <c r="S434" s="225"/>
      <c r="T434" s="226"/>
      <c r="U434" s="10"/>
      <c r="V434" s="10"/>
      <c r="W434" s="10"/>
      <c r="X434" s="10"/>
      <c r="Y434" s="10"/>
      <c r="Z434" s="10"/>
      <c r="AA434" s="10"/>
      <c r="AB434" s="10"/>
      <c r="AC434" s="10"/>
      <c r="AD434" s="10"/>
      <c r="AE434" s="10"/>
      <c r="AT434" s="227" t="s">
        <v>199</v>
      </c>
      <c r="AU434" s="227" t="s">
        <v>85</v>
      </c>
      <c r="AV434" s="10" t="s">
        <v>83</v>
      </c>
      <c r="AW434" s="10" t="s">
        <v>32</v>
      </c>
      <c r="AX434" s="10" t="s">
        <v>76</v>
      </c>
      <c r="AY434" s="227" t="s">
        <v>195</v>
      </c>
    </row>
    <row r="435" s="11" customFormat="1">
      <c r="A435" s="11"/>
      <c r="B435" s="228"/>
      <c r="C435" s="229"/>
      <c r="D435" s="213" t="s">
        <v>199</v>
      </c>
      <c r="E435" s="230" t="s">
        <v>1</v>
      </c>
      <c r="F435" s="231" t="s">
        <v>5677</v>
      </c>
      <c r="G435" s="229"/>
      <c r="H435" s="232">
        <v>45.5</v>
      </c>
      <c r="I435" s="233"/>
      <c r="J435" s="229"/>
      <c r="K435" s="229"/>
      <c r="L435" s="234"/>
      <c r="M435" s="235"/>
      <c r="N435" s="236"/>
      <c r="O435" s="236"/>
      <c r="P435" s="236"/>
      <c r="Q435" s="236"/>
      <c r="R435" s="236"/>
      <c r="S435" s="236"/>
      <c r="T435" s="237"/>
      <c r="U435" s="11"/>
      <c r="V435" s="11"/>
      <c r="W435" s="11"/>
      <c r="X435" s="11"/>
      <c r="Y435" s="11"/>
      <c r="Z435" s="11"/>
      <c r="AA435" s="11"/>
      <c r="AB435" s="11"/>
      <c r="AC435" s="11"/>
      <c r="AD435" s="11"/>
      <c r="AE435" s="11"/>
      <c r="AT435" s="238" t="s">
        <v>199</v>
      </c>
      <c r="AU435" s="238" t="s">
        <v>85</v>
      </c>
      <c r="AV435" s="11" t="s">
        <v>85</v>
      </c>
      <c r="AW435" s="11" t="s">
        <v>32</v>
      </c>
      <c r="AX435" s="11" t="s">
        <v>83</v>
      </c>
      <c r="AY435" s="238" t="s">
        <v>195</v>
      </c>
    </row>
    <row r="436" s="13" customFormat="1" ht="22.8" customHeight="1">
      <c r="A436" s="13"/>
      <c r="B436" s="248"/>
      <c r="C436" s="249"/>
      <c r="D436" s="250" t="s">
        <v>75</v>
      </c>
      <c r="E436" s="285" t="s">
        <v>229</v>
      </c>
      <c r="F436" s="285" t="s">
        <v>1751</v>
      </c>
      <c r="G436" s="249"/>
      <c r="H436" s="249"/>
      <c r="I436" s="252"/>
      <c r="J436" s="286">
        <f>BK436</f>
        <v>0</v>
      </c>
      <c r="K436" s="249"/>
      <c r="L436" s="254"/>
      <c r="M436" s="255"/>
      <c r="N436" s="256"/>
      <c r="O436" s="256"/>
      <c r="P436" s="257">
        <f>SUM(P437:P440)</f>
        <v>0</v>
      </c>
      <c r="Q436" s="256"/>
      <c r="R436" s="257">
        <f>SUM(R437:R440)</f>
        <v>0</v>
      </c>
      <c r="S436" s="256"/>
      <c r="T436" s="258">
        <f>SUM(T437:T440)</f>
        <v>0</v>
      </c>
      <c r="U436" s="13"/>
      <c r="V436" s="13"/>
      <c r="W436" s="13"/>
      <c r="X436" s="13"/>
      <c r="Y436" s="13"/>
      <c r="Z436" s="13"/>
      <c r="AA436" s="13"/>
      <c r="AB436" s="13"/>
      <c r="AC436" s="13"/>
      <c r="AD436" s="13"/>
      <c r="AE436" s="13"/>
      <c r="AR436" s="259" t="s">
        <v>83</v>
      </c>
      <c r="AT436" s="260" t="s">
        <v>75</v>
      </c>
      <c r="AU436" s="260" t="s">
        <v>83</v>
      </c>
      <c r="AY436" s="259" t="s">
        <v>195</v>
      </c>
      <c r="BK436" s="261">
        <f>SUM(BK437:BK440)</f>
        <v>0</v>
      </c>
    </row>
    <row r="437" s="2" customFormat="1" ht="16.5" customHeight="1">
      <c r="A437" s="39"/>
      <c r="B437" s="40"/>
      <c r="C437" s="200" t="s">
        <v>404</v>
      </c>
      <c r="D437" s="200" t="s">
        <v>191</v>
      </c>
      <c r="E437" s="201" t="s">
        <v>1752</v>
      </c>
      <c r="F437" s="202" t="s">
        <v>1753</v>
      </c>
      <c r="G437" s="203" t="s">
        <v>513</v>
      </c>
      <c r="H437" s="204">
        <v>122</v>
      </c>
      <c r="I437" s="205"/>
      <c r="J437" s="206">
        <f>ROUND(I437*H437,2)</f>
        <v>0</v>
      </c>
      <c r="K437" s="202" t="s">
        <v>1412</v>
      </c>
      <c r="L437" s="45"/>
      <c r="M437" s="207" t="s">
        <v>1</v>
      </c>
      <c r="N437" s="208" t="s">
        <v>41</v>
      </c>
      <c r="O437" s="92"/>
      <c r="P437" s="209">
        <f>O437*H437</f>
        <v>0</v>
      </c>
      <c r="Q437" s="209">
        <v>0</v>
      </c>
      <c r="R437" s="209">
        <f>Q437*H437</f>
        <v>0</v>
      </c>
      <c r="S437" s="209">
        <v>0</v>
      </c>
      <c r="T437" s="210">
        <f>S437*H437</f>
        <v>0</v>
      </c>
      <c r="U437" s="39"/>
      <c r="V437" s="39"/>
      <c r="W437" s="39"/>
      <c r="X437" s="39"/>
      <c r="Y437" s="39"/>
      <c r="Z437" s="39"/>
      <c r="AA437" s="39"/>
      <c r="AB437" s="39"/>
      <c r="AC437" s="39"/>
      <c r="AD437" s="39"/>
      <c r="AE437" s="39"/>
      <c r="AR437" s="211" t="s">
        <v>234</v>
      </c>
      <c r="AT437" s="211" t="s">
        <v>191</v>
      </c>
      <c r="AU437" s="211" t="s">
        <v>85</v>
      </c>
      <c r="AY437" s="18" t="s">
        <v>195</v>
      </c>
      <c r="BE437" s="212">
        <f>IF(N437="základní",J437,0)</f>
        <v>0</v>
      </c>
      <c r="BF437" s="212">
        <f>IF(N437="snížená",J437,0)</f>
        <v>0</v>
      </c>
      <c r="BG437" s="212">
        <f>IF(N437="zákl. přenesená",J437,0)</f>
        <v>0</v>
      </c>
      <c r="BH437" s="212">
        <f>IF(N437="sníž. přenesená",J437,0)</f>
        <v>0</v>
      </c>
      <c r="BI437" s="212">
        <f>IF(N437="nulová",J437,0)</f>
        <v>0</v>
      </c>
      <c r="BJ437" s="18" t="s">
        <v>83</v>
      </c>
      <c r="BK437" s="212">
        <f>ROUND(I437*H437,2)</f>
        <v>0</v>
      </c>
      <c r="BL437" s="18" t="s">
        <v>234</v>
      </c>
      <c r="BM437" s="211" t="s">
        <v>5678</v>
      </c>
    </row>
    <row r="438" s="11" customFormat="1">
      <c r="A438" s="11"/>
      <c r="B438" s="228"/>
      <c r="C438" s="229"/>
      <c r="D438" s="213" t="s">
        <v>199</v>
      </c>
      <c r="E438" s="230" t="s">
        <v>1</v>
      </c>
      <c r="F438" s="231" t="s">
        <v>5679</v>
      </c>
      <c r="G438" s="229"/>
      <c r="H438" s="232">
        <v>122</v>
      </c>
      <c r="I438" s="233"/>
      <c r="J438" s="229"/>
      <c r="K438" s="229"/>
      <c r="L438" s="234"/>
      <c r="M438" s="235"/>
      <c r="N438" s="236"/>
      <c r="O438" s="236"/>
      <c r="P438" s="236"/>
      <c r="Q438" s="236"/>
      <c r="R438" s="236"/>
      <c r="S438" s="236"/>
      <c r="T438" s="237"/>
      <c r="U438" s="11"/>
      <c r="V438" s="11"/>
      <c r="W438" s="11"/>
      <c r="X438" s="11"/>
      <c r="Y438" s="11"/>
      <c r="Z438" s="11"/>
      <c r="AA438" s="11"/>
      <c r="AB438" s="11"/>
      <c r="AC438" s="11"/>
      <c r="AD438" s="11"/>
      <c r="AE438" s="11"/>
      <c r="AT438" s="238" t="s">
        <v>199</v>
      </c>
      <c r="AU438" s="238" t="s">
        <v>85</v>
      </c>
      <c r="AV438" s="11" t="s">
        <v>85</v>
      </c>
      <c r="AW438" s="11" t="s">
        <v>32</v>
      </c>
      <c r="AX438" s="11" t="s">
        <v>83</v>
      </c>
      <c r="AY438" s="238" t="s">
        <v>195</v>
      </c>
    </row>
    <row r="439" s="2" customFormat="1" ht="21.75" customHeight="1">
      <c r="A439" s="39"/>
      <c r="B439" s="40"/>
      <c r="C439" s="200" t="s">
        <v>407</v>
      </c>
      <c r="D439" s="200" t="s">
        <v>191</v>
      </c>
      <c r="E439" s="201" t="s">
        <v>1756</v>
      </c>
      <c r="F439" s="202" t="s">
        <v>1757</v>
      </c>
      <c r="G439" s="203" t="s">
        <v>513</v>
      </c>
      <c r="H439" s="204">
        <v>122</v>
      </c>
      <c r="I439" s="205"/>
      <c r="J439" s="206">
        <f>ROUND(I439*H439,2)</f>
        <v>0</v>
      </c>
      <c r="K439" s="202" t="s">
        <v>1689</v>
      </c>
      <c r="L439" s="45"/>
      <c r="M439" s="207" t="s">
        <v>1</v>
      </c>
      <c r="N439" s="208" t="s">
        <v>41</v>
      </c>
      <c r="O439" s="92"/>
      <c r="P439" s="209">
        <f>O439*H439</f>
        <v>0</v>
      </c>
      <c r="Q439" s="209">
        <v>0</v>
      </c>
      <c r="R439" s="209">
        <f>Q439*H439</f>
        <v>0</v>
      </c>
      <c r="S439" s="209">
        <v>0</v>
      </c>
      <c r="T439" s="210">
        <f>S439*H439</f>
        <v>0</v>
      </c>
      <c r="U439" s="39"/>
      <c r="V439" s="39"/>
      <c r="W439" s="39"/>
      <c r="X439" s="39"/>
      <c r="Y439" s="39"/>
      <c r="Z439" s="39"/>
      <c r="AA439" s="39"/>
      <c r="AB439" s="39"/>
      <c r="AC439" s="39"/>
      <c r="AD439" s="39"/>
      <c r="AE439" s="39"/>
      <c r="AR439" s="211" t="s">
        <v>234</v>
      </c>
      <c r="AT439" s="211" t="s">
        <v>191</v>
      </c>
      <c r="AU439" s="211" t="s">
        <v>85</v>
      </c>
      <c r="AY439" s="18" t="s">
        <v>195</v>
      </c>
      <c r="BE439" s="212">
        <f>IF(N439="základní",J439,0)</f>
        <v>0</v>
      </c>
      <c r="BF439" s="212">
        <f>IF(N439="snížená",J439,0)</f>
        <v>0</v>
      </c>
      <c r="BG439" s="212">
        <f>IF(N439="zákl. přenesená",J439,0)</f>
        <v>0</v>
      </c>
      <c r="BH439" s="212">
        <f>IF(N439="sníž. přenesená",J439,0)</f>
        <v>0</v>
      </c>
      <c r="BI439" s="212">
        <f>IF(N439="nulová",J439,0)</f>
        <v>0</v>
      </c>
      <c r="BJ439" s="18" t="s">
        <v>83</v>
      </c>
      <c r="BK439" s="212">
        <f>ROUND(I439*H439,2)</f>
        <v>0</v>
      </c>
      <c r="BL439" s="18" t="s">
        <v>234</v>
      </c>
      <c r="BM439" s="211" t="s">
        <v>5680</v>
      </c>
    </row>
    <row r="440" s="11" customFormat="1">
      <c r="A440" s="11"/>
      <c r="B440" s="228"/>
      <c r="C440" s="229"/>
      <c r="D440" s="213" t="s">
        <v>199</v>
      </c>
      <c r="E440" s="230" t="s">
        <v>1</v>
      </c>
      <c r="F440" s="231" t="s">
        <v>5679</v>
      </c>
      <c r="G440" s="229"/>
      <c r="H440" s="232">
        <v>122</v>
      </c>
      <c r="I440" s="233"/>
      <c r="J440" s="229"/>
      <c r="K440" s="229"/>
      <c r="L440" s="234"/>
      <c r="M440" s="235"/>
      <c r="N440" s="236"/>
      <c r="O440" s="236"/>
      <c r="P440" s="236"/>
      <c r="Q440" s="236"/>
      <c r="R440" s="236"/>
      <c r="S440" s="236"/>
      <c r="T440" s="237"/>
      <c r="U440" s="11"/>
      <c r="V440" s="11"/>
      <c r="W440" s="11"/>
      <c r="X440" s="11"/>
      <c r="Y440" s="11"/>
      <c r="Z440" s="11"/>
      <c r="AA440" s="11"/>
      <c r="AB440" s="11"/>
      <c r="AC440" s="11"/>
      <c r="AD440" s="11"/>
      <c r="AE440" s="11"/>
      <c r="AT440" s="238" t="s">
        <v>199</v>
      </c>
      <c r="AU440" s="238" t="s">
        <v>85</v>
      </c>
      <c r="AV440" s="11" t="s">
        <v>85</v>
      </c>
      <c r="AW440" s="11" t="s">
        <v>32</v>
      </c>
      <c r="AX440" s="11" t="s">
        <v>83</v>
      </c>
      <c r="AY440" s="238" t="s">
        <v>195</v>
      </c>
    </row>
    <row r="441" s="13" customFormat="1" ht="22.8" customHeight="1">
      <c r="A441" s="13"/>
      <c r="B441" s="248"/>
      <c r="C441" s="249"/>
      <c r="D441" s="250" t="s">
        <v>75</v>
      </c>
      <c r="E441" s="285" t="s">
        <v>234</v>
      </c>
      <c r="F441" s="285" t="s">
        <v>1759</v>
      </c>
      <c r="G441" s="249"/>
      <c r="H441" s="249"/>
      <c r="I441" s="252"/>
      <c r="J441" s="286">
        <f>BK441</f>
        <v>0</v>
      </c>
      <c r="K441" s="249"/>
      <c r="L441" s="254"/>
      <c r="M441" s="255"/>
      <c r="N441" s="256"/>
      <c r="O441" s="256"/>
      <c r="P441" s="257">
        <f>SUM(P442:P446)</f>
        <v>0</v>
      </c>
      <c r="Q441" s="256"/>
      <c r="R441" s="257">
        <f>SUM(R442:R446)</f>
        <v>0</v>
      </c>
      <c r="S441" s="256"/>
      <c r="T441" s="258">
        <f>SUM(T442:T446)</f>
        <v>0</v>
      </c>
      <c r="U441" s="13"/>
      <c r="V441" s="13"/>
      <c r="W441" s="13"/>
      <c r="X441" s="13"/>
      <c r="Y441" s="13"/>
      <c r="Z441" s="13"/>
      <c r="AA441" s="13"/>
      <c r="AB441" s="13"/>
      <c r="AC441" s="13"/>
      <c r="AD441" s="13"/>
      <c r="AE441" s="13"/>
      <c r="AR441" s="259" t="s">
        <v>83</v>
      </c>
      <c r="AT441" s="260" t="s">
        <v>75</v>
      </c>
      <c r="AU441" s="260" t="s">
        <v>83</v>
      </c>
      <c r="AY441" s="259" t="s">
        <v>195</v>
      </c>
      <c r="BK441" s="261">
        <f>SUM(BK442:BK446)</f>
        <v>0</v>
      </c>
    </row>
    <row r="442" s="2" customFormat="1" ht="16.5" customHeight="1">
      <c r="A442" s="39"/>
      <c r="B442" s="40"/>
      <c r="C442" s="200" t="s">
        <v>410</v>
      </c>
      <c r="D442" s="200" t="s">
        <v>191</v>
      </c>
      <c r="E442" s="201" t="s">
        <v>1760</v>
      </c>
      <c r="F442" s="202" t="s">
        <v>1761</v>
      </c>
      <c r="G442" s="203" t="s">
        <v>1237</v>
      </c>
      <c r="H442" s="204">
        <v>31.849</v>
      </c>
      <c r="I442" s="205"/>
      <c r="J442" s="206">
        <f>ROUND(I442*H442,2)</f>
        <v>0</v>
      </c>
      <c r="K442" s="202" t="s">
        <v>1412</v>
      </c>
      <c r="L442" s="45"/>
      <c r="M442" s="207" t="s">
        <v>1</v>
      </c>
      <c r="N442" s="208" t="s">
        <v>41</v>
      </c>
      <c r="O442" s="92"/>
      <c r="P442" s="209">
        <f>O442*H442</f>
        <v>0</v>
      </c>
      <c r="Q442" s="209">
        <v>0</v>
      </c>
      <c r="R442" s="209">
        <f>Q442*H442</f>
        <v>0</v>
      </c>
      <c r="S442" s="209">
        <v>0</v>
      </c>
      <c r="T442" s="210">
        <f>S442*H442</f>
        <v>0</v>
      </c>
      <c r="U442" s="39"/>
      <c r="V442" s="39"/>
      <c r="W442" s="39"/>
      <c r="X442" s="39"/>
      <c r="Y442" s="39"/>
      <c r="Z442" s="39"/>
      <c r="AA442" s="39"/>
      <c r="AB442" s="39"/>
      <c r="AC442" s="39"/>
      <c r="AD442" s="39"/>
      <c r="AE442" s="39"/>
      <c r="AR442" s="211" t="s">
        <v>234</v>
      </c>
      <c r="AT442" s="211" t="s">
        <v>191</v>
      </c>
      <c r="AU442" s="211" t="s">
        <v>85</v>
      </c>
      <c r="AY442" s="18" t="s">
        <v>195</v>
      </c>
      <c r="BE442" s="212">
        <f>IF(N442="základní",J442,0)</f>
        <v>0</v>
      </c>
      <c r="BF442" s="212">
        <f>IF(N442="snížená",J442,0)</f>
        <v>0</v>
      </c>
      <c r="BG442" s="212">
        <f>IF(N442="zákl. přenesená",J442,0)</f>
        <v>0</v>
      </c>
      <c r="BH442" s="212">
        <f>IF(N442="sníž. přenesená",J442,0)</f>
        <v>0</v>
      </c>
      <c r="BI442" s="212">
        <f>IF(N442="nulová",J442,0)</f>
        <v>0</v>
      </c>
      <c r="BJ442" s="18" t="s">
        <v>83</v>
      </c>
      <c r="BK442" s="212">
        <f>ROUND(I442*H442,2)</f>
        <v>0</v>
      </c>
      <c r="BL442" s="18" t="s">
        <v>234</v>
      </c>
      <c r="BM442" s="211" t="s">
        <v>5681</v>
      </c>
    </row>
    <row r="443" s="11" customFormat="1">
      <c r="A443" s="11"/>
      <c r="B443" s="228"/>
      <c r="C443" s="229"/>
      <c r="D443" s="213" t="s">
        <v>199</v>
      </c>
      <c r="E443" s="230" t="s">
        <v>1</v>
      </c>
      <c r="F443" s="231" t="s">
        <v>5682</v>
      </c>
      <c r="G443" s="229"/>
      <c r="H443" s="232">
        <v>1.073</v>
      </c>
      <c r="I443" s="233"/>
      <c r="J443" s="229"/>
      <c r="K443" s="229"/>
      <c r="L443" s="234"/>
      <c r="M443" s="235"/>
      <c r="N443" s="236"/>
      <c r="O443" s="236"/>
      <c r="P443" s="236"/>
      <c r="Q443" s="236"/>
      <c r="R443" s="236"/>
      <c r="S443" s="236"/>
      <c r="T443" s="237"/>
      <c r="U443" s="11"/>
      <c r="V443" s="11"/>
      <c r="W443" s="11"/>
      <c r="X443" s="11"/>
      <c r="Y443" s="11"/>
      <c r="Z443" s="11"/>
      <c r="AA443" s="11"/>
      <c r="AB443" s="11"/>
      <c r="AC443" s="11"/>
      <c r="AD443" s="11"/>
      <c r="AE443" s="11"/>
      <c r="AT443" s="238" t="s">
        <v>199</v>
      </c>
      <c r="AU443" s="238" t="s">
        <v>85</v>
      </c>
      <c r="AV443" s="11" t="s">
        <v>85</v>
      </c>
      <c r="AW443" s="11" t="s">
        <v>32</v>
      </c>
      <c r="AX443" s="11" t="s">
        <v>76</v>
      </c>
      <c r="AY443" s="238" t="s">
        <v>195</v>
      </c>
    </row>
    <row r="444" s="11" customFormat="1">
      <c r="A444" s="11"/>
      <c r="B444" s="228"/>
      <c r="C444" s="229"/>
      <c r="D444" s="213" t="s">
        <v>199</v>
      </c>
      <c r="E444" s="230" t="s">
        <v>1</v>
      </c>
      <c r="F444" s="231" t="s">
        <v>5683</v>
      </c>
      <c r="G444" s="229"/>
      <c r="H444" s="232">
        <v>30.437999999999999</v>
      </c>
      <c r="I444" s="233"/>
      <c r="J444" s="229"/>
      <c r="K444" s="229"/>
      <c r="L444" s="234"/>
      <c r="M444" s="235"/>
      <c r="N444" s="236"/>
      <c r="O444" s="236"/>
      <c r="P444" s="236"/>
      <c r="Q444" s="236"/>
      <c r="R444" s="236"/>
      <c r="S444" s="236"/>
      <c r="T444" s="237"/>
      <c r="U444" s="11"/>
      <c r="V444" s="11"/>
      <c r="W444" s="11"/>
      <c r="X444" s="11"/>
      <c r="Y444" s="11"/>
      <c r="Z444" s="11"/>
      <c r="AA444" s="11"/>
      <c r="AB444" s="11"/>
      <c r="AC444" s="11"/>
      <c r="AD444" s="11"/>
      <c r="AE444" s="11"/>
      <c r="AT444" s="238" t="s">
        <v>199</v>
      </c>
      <c r="AU444" s="238" t="s">
        <v>85</v>
      </c>
      <c r="AV444" s="11" t="s">
        <v>85</v>
      </c>
      <c r="AW444" s="11" t="s">
        <v>32</v>
      </c>
      <c r="AX444" s="11" t="s">
        <v>76</v>
      </c>
      <c r="AY444" s="238" t="s">
        <v>195</v>
      </c>
    </row>
    <row r="445" s="11" customFormat="1">
      <c r="A445" s="11"/>
      <c r="B445" s="228"/>
      <c r="C445" s="229"/>
      <c r="D445" s="213" t="s">
        <v>199</v>
      </c>
      <c r="E445" s="230" t="s">
        <v>1</v>
      </c>
      <c r="F445" s="231" t="s">
        <v>5684</v>
      </c>
      <c r="G445" s="229"/>
      <c r="H445" s="232">
        <v>0.33800000000000002</v>
      </c>
      <c r="I445" s="233"/>
      <c r="J445" s="229"/>
      <c r="K445" s="229"/>
      <c r="L445" s="234"/>
      <c r="M445" s="235"/>
      <c r="N445" s="236"/>
      <c r="O445" s="236"/>
      <c r="P445" s="236"/>
      <c r="Q445" s="236"/>
      <c r="R445" s="236"/>
      <c r="S445" s="236"/>
      <c r="T445" s="237"/>
      <c r="U445" s="11"/>
      <c r="V445" s="11"/>
      <c r="W445" s="11"/>
      <c r="X445" s="11"/>
      <c r="Y445" s="11"/>
      <c r="Z445" s="11"/>
      <c r="AA445" s="11"/>
      <c r="AB445" s="11"/>
      <c r="AC445" s="11"/>
      <c r="AD445" s="11"/>
      <c r="AE445" s="11"/>
      <c r="AT445" s="238" t="s">
        <v>199</v>
      </c>
      <c r="AU445" s="238" t="s">
        <v>85</v>
      </c>
      <c r="AV445" s="11" t="s">
        <v>85</v>
      </c>
      <c r="AW445" s="11" t="s">
        <v>32</v>
      </c>
      <c r="AX445" s="11" t="s">
        <v>76</v>
      </c>
      <c r="AY445" s="238" t="s">
        <v>195</v>
      </c>
    </row>
    <row r="446" s="15" customFormat="1">
      <c r="A446" s="15"/>
      <c r="B446" s="287"/>
      <c r="C446" s="288"/>
      <c r="D446" s="213" t="s">
        <v>199</v>
      </c>
      <c r="E446" s="289" t="s">
        <v>1</v>
      </c>
      <c r="F446" s="290" t="s">
        <v>1422</v>
      </c>
      <c r="G446" s="288"/>
      <c r="H446" s="291">
        <v>31.849</v>
      </c>
      <c r="I446" s="292"/>
      <c r="J446" s="288"/>
      <c r="K446" s="288"/>
      <c r="L446" s="293"/>
      <c r="M446" s="294"/>
      <c r="N446" s="295"/>
      <c r="O446" s="295"/>
      <c r="P446" s="295"/>
      <c r="Q446" s="295"/>
      <c r="R446" s="295"/>
      <c r="S446" s="295"/>
      <c r="T446" s="296"/>
      <c r="U446" s="15"/>
      <c r="V446" s="15"/>
      <c r="W446" s="15"/>
      <c r="X446" s="15"/>
      <c r="Y446" s="15"/>
      <c r="Z446" s="15"/>
      <c r="AA446" s="15"/>
      <c r="AB446" s="15"/>
      <c r="AC446" s="15"/>
      <c r="AD446" s="15"/>
      <c r="AE446" s="15"/>
      <c r="AT446" s="297" t="s">
        <v>199</v>
      </c>
      <c r="AU446" s="297" t="s">
        <v>85</v>
      </c>
      <c r="AV446" s="15" t="s">
        <v>234</v>
      </c>
      <c r="AW446" s="15" t="s">
        <v>32</v>
      </c>
      <c r="AX446" s="15" t="s">
        <v>83</v>
      </c>
      <c r="AY446" s="297" t="s">
        <v>195</v>
      </c>
    </row>
    <row r="447" s="13" customFormat="1" ht="22.8" customHeight="1">
      <c r="A447" s="13"/>
      <c r="B447" s="248"/>
      <c r="C447" s="249"/>
      <c r="D447" s="250" t="s">
        <v>75</v>
      </c>
      <c r="E447" s="285" t="s">
        <v>239</v>
      </c>
      <c r="F447" s="285" t="s">
        <v>1780</v>
      </c>
      <c r="G447" s="249"/>
      <c r="H447" s="249"/>
      <c r="I447" s="252"/>
      <c r="J447" s="286">
        <f>BK447</f>
        <v>0</v>
      </c>
      <c r="K447" s="249"/>
      <c r="L447" s="254"/>
      <c r="M447" s="255"/>
      <c r="N447" s="256"/>
      <c r="O447" s="256"/>
      <c r="P447" s="257">
        <f>SUM(P448:P591)</f>
        <v>0</v>
      </c>
      <c r="Q447" s="256"/>
      <c r="R447" s="257">
        <f>SUM(R448:R591)</f>
        <v>0.48525600000000002</v>
      </c>
      <c r="S447" s="256"/>
      <c r="T447" s="258">
        <f>SUM(T448:T591)</f>
        <v>0</v>
      </c>
      <c r="U447" s="13"/>
      <c r="V447" s="13"/>
      <c r="W447" s="13"/>
      <c r="X447" s="13"/>
      <c r="Y447" s="13"/>
      <c r="Z447" s="13"/>
      <c r="AA447" s="13"/>
      <c r="AB447" s="13"/>
      <c r="AC447" s="13"/>
      <c r="AD447" s="13"/>
      <c r="AE447" s="13"/>
      <c r="AR447" s="259" t="s">
        <v>83</v>
      </c>
      <c r="AT447" s="260" t="s">
        <v>75</v>
      </c>
      <c r="AU447" s="260" t="s">
        <v>83</v>
      </c>
      <c r="AY447" s="259" t="s">
        <v>195</v>
      </c>
      <c r="BK447" s="261">
        <f>SUM(BK448:BK591)</f>
        <v>0</v>
      </c>
    </row>
    <row r="448" s="2" customFormat="1" ht="21.75" customHeight="1">
      <c r="A448" s="39"/>
      <c r="B448" s="40"/>
      <c r="C448" s="200" t="s">
        <v>413</v>
      </c>
      <c r="D448" s="200" t="s">
        <v>191</v>
      </c>
      <c r="E448" s="201" t="s">
        <v>3666</v>
      </c>
      <c r="F448" s="202" t="s">
        <v>3667</v>
      </c>
      <c r="G448" s="203" t="s">
        <v>1411</v>
      </c>
      <c r="H448" s="204">
        <v>8.4000000000000004</v>
      </c>
      <c r="I448" s="205"/>
      <c r="J448" s="206">
        <f>ROUND(I448*H448,2)</f>
        <v>0</v>
      </c>
      <c r="K448" s="202" t="s">
        <v>1412</v>
      </c>
      <c r="L448" s="45"/>
      <c r="M448" s="207" t="s">
        <v>1</v>
      </c>
      <c r="N448" s="208" t="s">
        <v>41</v>
      </c>
      <c r="O448" s="92"/>
      <c r="P448" s="209">
        <f>O448*H448</f>
        <v>0</v>
      </c>
      <c r="Q448" s="209">
        <v>0</v>
      </c>
      <c r="R448" s="209">
        <f>Q448*H448</f>
        <v>0</v>
      </c>
      <c r="S448" s="209">
        <v>0</v>
      </c>
      <c r="T448" s="210">
        <f>S448*H448</f>
        <v>0</v>
      </c>
      <c r="U448" s="39"/>
      <c r="V448" s="39"/>
      <c r="W448" s="39"/>
      <c r="X448" s="39"/>
      <c r="Y448" s="39"/>
      <c r="Z448" s="39"/>
      <c r="AA448" s="39"/>
      <c r="AB448" s="39"/>
      <c r="AC448" s="39"/>
      <c r="AD448" s="39"/>
      <c r="AE448" s="39"/>
      <c r="AR448" s="211" t="s">
        <v>234</v>
      </c>
      <c r="AT448" s="211" t="s">
        <v>191</v>
      </c>
      <c r="AU448" s="211" t="s">
        <v>85</v>
      </c>
      <c r="AY448" s="18" t="s">
        <v>195</v>
      </c>
      <c r="BE448" s="212">
        <f>IF(N448="základní",J448,0)</f>
        <v>0</v>
      </c>
      <c r="BF448" s="212">
        <f>IF(N448="snížená",J448,0)</f>
        <v>0</v>
      </c>
      <c r="BG448" s="212">
        <f>IF(N448="zákl. přenesená",J448,0)</f>
        <v>0</v>
      </c>
      <c r="BH448" s="212">
        <f>IF(N448="sníž. přenesená",J448,0)</f>
        <v>0</v>
      </c>
      <c r="BI448" s="212">
        <f>IF(N448="nulová",J448,0)</f>
        <v>0</v>
      </c>
      <c r="BJ448" s="18" t="s">
        <v>83</v>
      </c>
      <c r="BK448" s="212">
        <f>ROUND(I448*H448,2)</f>
        <v>0</v>
      </c>
      <c r="BL448" s="18" t="s">
        <v>234</v>
      </c>
      <c r="BM448" s="211" t="s">
        <v>5685</v>
      </c>
    </row>
    <row r="449" s="10" customFormat="1">
      <c r="A449" s="10"/>
      <c r="B449" s="218"/>
      <c r="C449" s="219"/>
      <c r="D449" s="213" t="s">
        <v>199</v>
      </c>
      <c r="E449" s="220" t="s">
        <v>1</v>
      </c>
      <c r="F449" s="221" t="s">
        <v>5492</v>
      </c>
      <c r="G449" s="219"/>
      <c r="H449" s="220" t="s">
        <v>1</v>
      </c>
      <c r="I449" s="222"/>
      <c r="J449" s="219"/>
      <c r="K449" s="219"/>
      <c r="L449" s="223"/>
      <c r="M449" s="224"/>
      <c r="N449" s="225"/>
      <c r="O449" s="225"/>
      <c r="P449" s="225"/>
      <c r="Q449" s="225"/>
      <c r="R449" s="225"/>
      <c r="S449" s="225"/>
      <c r="T449" s="226"/>
      <c r="U449" s="10"/>
      <c r="V449" s="10"/>
      <c r="W449" s="10"/>
      <c r="X449" s="10"/>
      <c r="Y449" s="10"/>
      <c r="Z449" s="10"/>
      <c r="AA449" s="10"/>
      <c r="AB449" s="10"/>
      <c r="AC449" s="10"/>
      <c r="AD449" s="10"/>
      <c r="AE449" s="10"/>
      <c r="AT449" s="227" t="s">
        <v>199</v>
      </c>
      <c r="AU449" s="227" t="s">
        <v>85</v>
      </c>
      <c r="AV449" s="10" t="s">
        <v>83</v>
      </c>
      <c r="AW449" s="10" t="s">
        <v>32</v>
      </c>
      <c r="AX449" s="10" t="s">
        <v>76</v>
      </c>
      <c r="AY449" s="227" t="s">
        <v>195</v>
      </c>
    </row>
    <row r="450" s="10" customFormat="1">
      <c r="A450" s="10"/>
      <c r="B450" s="218"/>
      <c r="C450" s="219"/>
      <c r="D450" s="213" t="s">
        <v>199</v>
      </c>
      <c r="E450" s="220" t="s">
        <v>1</v>
      </c>
      <c r="F450" s="221" t="s">
        <v>3335</v>
      </c>
      <c r="G450" s="219"/>
      <c r="H450" s="220" t="s">
        <v>1</v>
      </c>
      <c r="I450" s="222"/>
      <c r="J450" s="219"/>
      <c r="K450" s="219"/>
      <c r="L450" s="223"/>
      <c r="M450" s="224"/>
      <c r="N450" s="225"/>
      <c r="O450" s="225"/>
      <c r="P450" s="225"/>
      <c r="Q450" s="225"/>
      <c r="R450" s="225"/>
      <c r="S450" s="225"/>
      <c r="T450" s="226"/>
      <c r="U450" s="10"/>
      <c r="V450" s="10"/>
      <c r="W450" s="10"/>
      <c r="X450" s="10"/>
      <c r="Y450" s="10"/>
      <c r="Z450" s="10"/>
      <c r="AA450" s="10"/>
      <c r="AB450" s="10"/>
      <c r="AC450" s="10"/>
      <c r="AD450" s="10"/>
      <c r="AE450" s="10"/>
      <c r="AT450" s="227" t="s">
        <v>199</v>
      </c>
      <c r="AU450" s="227" t="s">
        <v>85</v>
      </c>
      <c r="AV450" s="10" t="s">
        <v>83</v>
      </c>
      <c r="AW450" s="10" t="s">
        <v>32</v>
      </c>
      <c r="AX450" s="10" t="s">
        <v>76</v>
      </c>
      <c r="AY450" s="227" t="s">
        <v>195</v>
      </c>
    </row>
    <row r="451" s="11" customFormat="1">
      <c r="A451" s="11"/>
      <c r="B451" s="228"/>
      <c r="C451" s="229"/>
      <c r="D451" s="213" t="s">
        <v>199</v>
      </c>
      <c r="E451" s="230" t="s">
        <v>1</v>
      </c>
      <c r="F451" s="231" t="s">
        <v>5494</v>
      </c>
      <c r="G451" s="229"/>
      <c r="H451" s="232">
        <v>8.4000000000000004</v>
      </c>
      <c r="I451" s="233"/>
      <c r="J451" s="229"/>
      <c r="K451" s="229"/>
      <c r="L451" s="234"/>
      <c r="M451" s="235"/>
      <c r="N451" s="236"/>
      <c r="O451" s="236"/>
      <c r="P451" s="236"/>
      <c r="Q451" s="236"/>
      <c r="R451" s="236"/>
      <c r="S451" s="236"/>
      <c r="T451" s="237"/>
      <c r="U451" s="11"/>
      <c r="V451" s="11"/>
      <c r="W451" s="11"/>
      <c r="X451" s="11"/>
      <c r="Y451" s="11"/>
      <c r="Z451" s="11"/>
      <c r="AA451" s="11"/>
      <c r="AB451" s="11"/>
      <c r="AC451" s="11"/>
      <c r="AD451" s="11"/>
      <c r="AE451" s="11"/>
      <c r="AT451" s="238" t="s">
        <v>199</v>
      </c>
      <c r="AU451" s="238" t="s">
        <v>85</v>
      </c>
      <c r="AV451" s="11" t="s">
        <v>85</v>
      </c>
      <c r="AW451" s="11" t="s">
        <v>32</v>
      </c>
      <c r="AX451" s="11" t="s">
        <v>76</v>
      </c>
      <c r="AY451" s="238" t="s">
        <v>195</v>
      </c>
    </row>
    <row r="452" s="15" customFormat="1">
      <c r="A452" s="15"/>
      <c r="B452" s="287"/>
      <c r="C452" s="288"/>
      <c r="D452" s="213" t="s">
        <v>199</v>
      </c>
      <c r="E452" s="289" t="s">
        <v>1</v>
      </c>
      <c r="F452" s="290" t="s">
        <v>1422</v>
      </c>
      <c r="G452" s="288"/>
      <c r="H452" s="291">
        <v>8.4000000000000004</v>
      </c>
      <c r="I452" s="292"/>
      <c r="J452" s="288"/>
      <c r="K452" s="288"/>
      <c r="L452" s="293"/>
      <c r="M452" s="294"/>
      <c r="N452" s="295"/>
      <c r="O452" s="295"/>
      <c r="P452" s="295"/>
      <c r="Q452" s="295"/>
      <c r="R452" s="295"/>
      <c r="S452" s="295"/>
      <c r="T452" s="296"/>
      <c r="U452" s="15"/>
      <c r="V452" s="15"/>
      <c r="W452" s="15"/>
      <c r="X452" s="15"/>
      <c r="Y452" s="15"/>
      <c r="Z452" s="15"/>
      <c r="AA452" s="15"/>
      <c r="AB452" s="15"/>
      <c r="AC452" s="15"/>
      <c r="AD452" s="15"/>
      <c r="AE452" s="15"/>
      <c r="AT452" s="297" t="s">
        <v>199</v>
      </c>
      <c r="AU452" s="297" t="s">
        <v>85</v>
      </c>
      <c r="AV452" s="15" t="s">
        <v>234</v>
      </c>
      <c r="AW452" s="15" t="s">
        <v>32</v>
      </c>
      <c r="AX452" s="15" t="s">
        <v>83</v>
      </c>
      <c r="AY452" s="297" t="s">
        <v>195</v>
      </c>
    </row>
    <row r="453" s="2" customFormat="1" ht="24.15" customHeight="1">
      <c r="A453" s="39"/>
      <c r="B453" s="40"/>
      <c r="C453" s="200" t="s">
        <v>416</v>
      </c>
      <c r="D453" s="200" t="s">
        <v>191</v>
      </c>
      <c r="E453" s="201" t="s">
        <v>1781</v>
      </c>
      <c r="F453" s="202" t="s">
        <v>1782</v>
      </c>
      <c r="G453" s="203" t="s">
        <v>1411</v>
      </c>
      <c r="H453" s="204">
        <v>78.028000000000006</v>
      </c>
      <c r="I453" s="205"/>
      <c r="J453" s="206">
        <f>ROUND(I453*H453,2)</f>
        <v>0</v>
      </c>
      <c r="K453" s="202" t="s">
        <v>1412</v>
      </c>
      <c r="L453" s="45"/>
      <c r="M453" s="207" t="s">
        <v>1</v>
      </c>
      <c r="N453" s="208" t="s">
        <v>41</v>
      </c>
      <c r="O453" s="92"/>
      <c r="P453" s="209">
        <f>O453*H453</f>
        <v>0</v>
      </c>
      <c r="Q453" s="209">
        <v>0</v>
      </c>
      <c r="R453" s="209">
        <f>Q453*H453</f>
        <v>0</v>
      </c>
      <c r="S453" s="209">
        <v>0</v>
      </c>
      <c r="T453" s="210">
        <f>S453*H453</f>
        <v>0</v>
      </c>
      <c r="U453" s="39"/>
      <c r="V453" s="39"/>
      <c r="W453" s="39"/>
      <c r="X453" s="39"/>
      <c r="Y453" s="39"/>
      <c r="Z453" s="39"/>
      <c r="AA453" s="39"/>
      <c r="AB453" s="39"/>
      <c r="AC453" s="39"/>
      <c r="AD453" s="39"/>
      <c r="AE453" s="39"/>
      <c r="AR453" s="211" t="s">
        <v>234</v>
      </c>
      <c r="AT453" s="211" t="s">
        <v>191</v>
      </c>
      <c r="AU453" s="211" t="s">
        <v>85</v>
      </c>
      <c r="AY453" s="18" t="s">
        <v>195</v>
      </c>
      <c r="BE453" s="212">
        <f>IF(N453="základní",J453,0)</f>
        <v>0</v>
      </c>
      <c r="BF453" s="212">
        <f>IF(N453="snížená",J453,0)</f>
        <v>0</v>
      </c>
      <c r="BG453" s="212">
        <f>IF(N453="zákl. přenesená",J453,0)</f>
        <v>0</v>
      </c>
      <c r="BH453" s="212">
        <f>IF(N453="sníž. přenesená",J453,0)</f>
        <v>0</v>
      </c>
      <c r="BI453" s="212">
        <f>IF(N453="nulová",J453,0)</f>
        <v>0</v>
      </c>
      <c r="BJ453" s="18" t="s">
        <v>83</v>
      </c>
      <c r="BK453" s="212">
        <f>ROUND(I453*H453,2)</f>
        <v>0</v>
      </c>
      <c r="BL453" s="18" t="s">
        <v>234</v>
      </c>
      <c r="BM453" s="211" t="s">
        <v>5686</v>
      </c>
    </row>
    <row r="454" s="10" customFormat="1">
      <c r="A454" s="10"/>
      <c r="B454" s="218"/>
      <c r="C454" s="219"/>
      <c r="D454" s="213" t="s">
        <v>199</v>
      </c>
      <c r="E454" s="220" t="s">
        <v>1</v>
      </c>
      <c r="F454" s="221" t="s">
        <v>5500</v>
      </c>
      <c r="G454" s="219"/>
      <c r="H454" s="220" t="s">
        <v>1</v>
      </c>
      <c r="I454" s="222"/>
      <c r="J454" s="219"/>
      <c r="K454" s="219"/>
      <c r="L454" s="223"/>
      <c r="M454" s="224"/>
      <c r="N454" s="225"/>
      <c r="O454" s="225"/>
      <c r="P454" s="225"/>
      <c r="Q454" s="225"/>
      <c r="R454" s="225"/>
      <c r="S454" s="225"/>
      <c r="T454" s="226"/>
      <c r="U454" s="10"/>
      <c r="V454" s="10"/>
      <c r="W454" s="10"/>
      <c r="X454" s="10"/>
      <c r="Y454" s="10"/>
      <c r="Z454" s="10"/>
      <c r="AA454" s="10"/>
      <c r="AB454" s="10"/>
      <c r="AC454" s="10"/>
      <c r="AD454" s="10"/>
      <c r="AE454" s="10"/>
      <c r="AT454" s="227" t="s">
        <v>199</v>
      </c>
      <c r="AU454" s="227" t="s">
        <v>85</v>
      </c>
      <c r="AV454" s="10" t="s">
        <v>83</v>
      </c>
      <c r="AW454" s="10" t="s">
        <v>32</v>
      </c>
      <c r="AX454" s="10" t="s">
        <v>76</v>
      </c>
      <c r="AY454" s="227" t="s">
        <v>195</v>
      </c>
    </row>
    <row r="455" s="10" customFormat="1">
      <c r="A455" s="10"/>
      <c r="B455" s="218"/>
      <c r="C455" s="219"/>
      <c r="D455" s="213" t="s">
        <v>199</v>
      </c>
      <c r="E455" s="220" t="s">
        <v>1</v>
      </c>
      <c r="F455" s="221" t="s">
        <v>5244</v>
      </c>
      <c r="G455" s="219"/>
      <c r="H455" s="220" t="s">
        <v>1</v>
      </c>
      <c r="I455" s="222"/>
      <c r="J455" s="219"/>
      <c r="K455" s="219"/>
      <c r="L455" s="223"/>
      <c r="M455" s="224"/>
      <c r="N455" s="225"/>
      <c r="O455" s="225"/>
      <c r="P455" s="225"/>
      <c r="Q455" s="225"/>
      <c r="R455" s="225"/>
      <c r="S455" s="225"/>
      <c r="T455" s="226"/>
      <c r="U455" s="10"/>
      <c r="V455" s="10"/>
      <c r="W455" s="10"/>
      <c r="X455" s="10"/>
      <c r="Y455" s="10"/>
      <c r="Z455" s="10"/>
      <c r="AA455" s="10"/>
      <c r="AB455" s="10"/>
      <c r="AC455" s="10"/>
      <c r="AD455" s="10"/>
      <c r="AE455" s="10"/>
      <c r="AT455" s="227" t="s">
        <v>199</v>
      </c>
      <c r="AU455" s="227" t="s">
        <v>85</v>
      </c>
      <c r="AV455" s="10" t="s">
        <v>83</v>
      </c>
      <c r="AW455" s="10" t="s">
        <v>32</v>
      </c>
      <c r="AX455" s="10" t="s">
        <v>76</v>
      </c>
      <c r="AY455" s="227" t="s">
        <v>195</v>
      </c>
    </row>
    <row r="456" s="11" customFormat="1">
      <c r="A456" s="11"/>
      <c r="B456" s="228"/>
      <c r="C456" s="229"/>
      <c r="D456" s="213" t="s">
        <v>199</v>
      </c>
      <c r="E456" s="230" t="s">
        <v>1</v>
      </c>
      <c r="F456" s="231" t="s">
        <v>5497</v>
      </c>
      <c r="G456" s="229"/>
      <c r="H456" s="232">
        <v>2.8599999999999999</v>
      </c>
      <c r="I456" s="233"/>
      <c r="J456" s="229"/>
      <c r="K456" s="229"/>
      <c r="L456" s="234"/>
      <c r="M456" s="235"/>
      <c r="N456" s="236"/>
      <c r="O456" s="236"/>
      <c r="P456" s="236"/>
      <c r="Q456" s="236"/>
      <c r="R456" s="236"/>
      <c r="S456" s="236"/>
      <c r="T456" s="237"/>
      <c r="U456" s="11"/>
      <c r="V456" s="11"/>
      <c r="W456" s="11"/>
      <c r="X456" s="11"/>
      <c r="Y456" s="11"/>
      <c r="Z456" s="11"/>
      <c r="AA456" s="11"/>
      <c r="AB456" s="11"/>
      <c r="AC456" s="11"/>
      <c r="AD456" s="11"/>
      <c r="AE456" s="11"/>
      <c r="AT456" s="238" t="s">
        <v>199</v>
      </c>
      <c r="AU456" s="238" t="s">
        <v>85</v>
      </c>
      <c r="AV456" s="11" t="s">
        <v>85</v>
      </c>
      <c r="AW456" s="11" t="s">
        <v>32</v>
      </c>
      <c r="AX456" s="11" t="s">
        <v>76</v>
      </c>
      <c r="AY456" s="238" t="s">
        <v>195</v>
      </c>
    </row>
    <row r="457" s="11" customFormat="1">
      <c r="A457" s="11"/>
      <c r="B457" s="228"/>
      <c r="C457" s="229"/>
      <c r="D457" s="213" t="s">
        <v>199</v>
      </c>
      <c r="E457" s="230" t="s">
        <v>1</v>
      </c>
      <c r="F457" s="231" t="s">
        <v>5687</v>
      </c>
      <c r="G457" s="229"/>
      <c r="H457" s="232">
        <v>75.168000000000006</v>
      </c>
      <c r="I457" s="233"/>
      <c r="J457" s="229"/>
      <c r="K457" s="229"/>
      <c r="L457" s="234"/>
      <c r="M457" s="235"/>
      <c r="N457" s="236"/>
      <c r="O457" s="236"/>
      <c r="P457" s="236"/>
      <c r="Q457" s="236"/>
      <c r="R457" s="236"/>
      <c r="S457" s="236"/>
      <c r="T457" s="237"/>
      <c r="U457" s="11"/>
      <c r="V457" s="11"/>
      <c r="W457" s="11"/>
      <c r="X457" s="11"/>
      <c r="Y457" s="11"/>
      <c r="Z457" s="11"/>
      <c r="AA457" s="11"/>
      <c r="AB457" s="11"/>
      <c r="AC457" s="11"/>
      <c r="AD457" s="11"/>
      <c r="AE457" s="11"/>
      <c r="AT457" s="238" t="s">
        <v>199</v>
      </c>
      <c r="AU457" s="238" t="s">
        <v>85</v>
      </c>
      <c r="AV457" s="11" t="s">
        <v>85</v>
      </c>
      <c r="AW457" s="11" t="s">
        <v>32</v>
      </c>
      <c r="AX457" s="11" t="s">
        <v>76</v>
      </c>
      <c r="AY457" s="238" t="s">
        <v>195</v>
      </c>
    </row>
    <row r="458" s="15" customFormat="1">
      <c r="A458" s="15"/>
      <c r="B458" s="287"/>
      <c r="C458" s="288"/>
      <c r="D458" s="213" t="s">
        <v>199</v>
      </c>
      <c r="E458" s="289" t="s">
        <v>1</v>
      </c>
      <c r="F458" s="290" t="s">
        <v>1422</v>
      </c>
      <c r="G458" s="288"/>
      <c r="H458" s="291">
        <v>78.028000000000006</v>
      </c>
      <c r="I458" s="292"/>
      <c r="J458" s="288"/>
      <c r="K458" s="288"/>
      <c r="L458" s="293"/>
      <c r="M458" s="294"/>
      <c r="N458" s="295"/>
      <c r="O458" s="295"/>
      <c r="P458" s="295"/>
      <c r="Q458" s="295"/>
      <c r="R458" s="295"/>
      <c r="S458" s="295"/>
      <c r="T458" s="296"/>
      <c r="U458" s="15"/>
      <c r="V458" s="15"/>
      <c r="W458" s="15"/>
      <c r="X458" s="15"/>
      <c r="Y458" s="15"/>
      <c r="Z458" s="15"/>
      <c r="AA458" s="15"/>
      <c r="AB458" s="15"/>
      <c r="AC458" s="15"/>
      <c r="AD458" s="15"/>
      <c r="AE458" s="15"/>
      <c r="AT458" s="297" t="s">
        <v>199</v>
      </c>
      <c r="AU458" s="297" t="s">
        <v>85</v>
      </c>
      <c r="AV458" s="15" t="s">
        <v>234</v>
      </c>
      <c r="AW458" s="15" t="s">
        <v>32</v>
      </c>
      <c r="AX458" s="15" t="s">
        <v>83</v>
      </c>
      <c r="AY458" s="297" t="s">
        <v>195</v>
      </c>
    </row>
    <row r="459" s="2" customFormat="1" ht="16.5" customHeight="1">
      <c r="A459" s="39"/>
      <c r="B459" s="40"/>
      <c r="C459" s="200" t="s">
        <v>419</v>
      </c>
      <c r="D459" s="200" t="s">
        <v>191</v>
      </c>
      <c r="E459" s="201" t="s">
        <v>2801</v>
      </c>
      <c r="F459" s="202" t="s">
        <v>2802</v>
      </c>
      <c r="G459" s="203" t="s">
        <v>1411</v>
      </c>
      <c r="H459" s="204">
        <v>8.4000000000000004</v>
      </c>
      <c r="I459" s="205"/>
      <c r="J459" s="206">
        <f>ROUND(I459*H459,2)</f>
        <v>0</v>
      </c>
      <c r="K459" s="202" t="s">
        <v>1412</v>
      </c>
      <c r="L459" s="45"/>
      <c r="M459" s="207" t="s">
        <v>1</v>
      </c>
      <c r="N459" s="208" t="s">
        <v>41</v>
      </c>
      <c r="O459" s="92"/>
      <c r="P459" s="209">
        <f>O459*H459</f>
        <v>0</v>
      </c>
      <c r="Q459" s="209">
        <v>0</v>
      </c>
      <c r="R459" s="209">
        <f>Q459*H459</f>
        <v>0</v>
      </c>
      <c r="S459" s="209">
        <v>0</v>
      </c>
      <c r="T459" s="210">
        <f>S459*H459</f>
        <v>0</v>
      </c>
      <c r="U459" s="39"/>
      <c r="V459" s="39"/>
      <c r="W459" s="39"/>
      <c r="X459" s="39"/>
      <c r="Y459" s="39"/>
      <c r="Z459" s="39"/>
      <c r="AA459" s="39"/>
      <c r="AB459" s="39"/>
      <c r="AC459" s="39"/>
      <c r="AD459" s="39"/>
      <c r="AE459" s="39"/>
      <c r="AR459" s="211" t="s">
        <v>234</v>
      </c>
      <c r="AT459" s="211" t="s">
        <v>191</v>
      </c>
      <c r="AU459" s="211" t="s">
        <v>85</v>
      </c>
      <c r="AY459" s="18" t="s">
        <v>195</v>
      </c>
      <c r="BE459" s="212">
        <f>IF(N459="základní",J459,0)</f>
        <v>0</v>
      </c>
      <c r="BF459" s="212">
        <f>IF(N459="snížená",J459,0)</f>
        <v>0</v>
      </c>
      <c r="BG459" s="212">
        <f>IF(N459="zákl. přenesená",J459,0)</f>
        <v>0</v>
      </c>
      <c r="BH459" s="212">
        <f>IF(N459="sníž. přenesená",J459,0)</f>
        <v>0</v>
      </c>
      <c r="BI459" s="212">
        <f>IF(N459="nulová",J459,0)</f>
        <v>0</v>
      </c>
      <c r="BJ459" s="18" t="s">
        <v>83</v>
      </c>
      <c r="BK459" s="212">
        <f>ROUND(I459*H459,2)</f>
        <v>0</v>
      </c>
      <c r="BL459" s="18" t="s">
        <v>234</v>
      </c>
      <c r="BM459" s="211" t="s">
        <v>5688</v>
      </c>
    </row>
    <row r="460" s="10" customFormat="1">
      <c r="A460" s="10"/>
      <c r="B460" s="218"/>
      <c r="C460" s="219"/>
      <c r="D460" s="213" t="s">
        <v>199</v>
      </c>
      <c r="E460" s="220" t="s">
        <v>1</v>
      </c>
      <c r="F460" s="221" t="s">
        <v>5520</v>
      </c>
      <c r="G460" s="219"/>
      <c r="H460" s="220" t="s">
        <v>1</v>
      </c>
      <c r="I460" s="222"/>
      <c r="J460" s="219"/>
      <c r="K460" s="219"/>
      <c r="L460" s="223"/>
      <c r="M460" s="224"/>
      <c r="N460" s="225"/>
      <c r="O460" s="225"/>
      <c r="P460" s="225"/>
      <c r="Q460" s="225"/>
      <c r="R460" s="225"/>
      <c r="S460" s="225"/>
      <c r="T460" s="226"/>
      <c r="U460" s="10"/>
      <c r="V460" s="10"/>
      <c r="W460" s="10"/>
      <c r="X460" s="10"/>
      <c r="Y460" s="10"/>
      <c r="Z460" s="10"/>
      <c r="AA460" s="10"/>
      <c r="AB460" s="10"/>
      <c r="AC460" s="10"/>
      <c r="AD460" s="10"/>
      <c r="AE460" s="10"/>
      <c r="AT460" s="227" t="s">
        <v>199</v>
      </c>
      <c r="AU460" s="227" t="s">
        <v>85</v>
      </c>
      <c r="AV460" s="10" t="s">
        <v>83</v>
      </c>
      <c r="AW460" s="10" t="s">
        <v>32</v>
      </c>
      <c r="AX460" s="10" t="s">
        <v>76</v>
      </c>
      <c r="AY460" s="227" t="s">
        <v>195</v>
      </c>
    </row>
    <row r="461" s="10" customFormat="1">
      <c r="A461" s="10"/>
      <c r="B461" s="218"/>
      <c r="C461" s="219"/>
      <c r="D461" s="213" t="s">
        <v>199</v>
      </c>
      <c r="E461" s="220" t="s">
        <v>1</v>
      </c>
      <c r="F461" s="221" t="s">
        <v>3335</v>
      </c>
      <c r="G461" s="219"/>
      <c r="H461" s="220" t="s">
        <v>1</v>
      </c>
      <c r="I461" s="222"/>
      <c r="J461" s="219"/>
      <c r="K461" s="219"/>
      <c r="L461" s="223"/>
      <c r="M461" s="224"/>
      <c r="N461" s="225"/>
      <c r="O461" s="225"/>
      <c r="P461" s="225"/>
      <c r="Q461" s="225"/>
      <c r="R461" s="225"/>
      <c r="S461" s="225"/>
      <c r="T461" s="226"/>
      <c r="U461" s="10"/>
      <c r="V461" s="10"/>
      <c r="W461" s="10"/>
      <c r="X461" s="10"/>
      <c r="Y461" s="10"/>
      <c r="Z461" s="10"/>
      <c r="AA461" s="10"/>
      <c r="AB461" s="10"/>
      <c r="AC461" s="10"/>
      <c r="AD461" s="10"/>
      <c r="AE461" s="10"/>
      <c r="AT461" s="227" t="s">
        <v>199</v>
      </c>
      <c r="AU461" s="227" t="s">
        <v>85</v>
      </c>
      <c r="AV461" s="10" t="s">
        <v>83</v>
      </c>
      <c r="AW461" s="10" t="s">
        <v>32</v>
      </c>
      <c r="AX461" s="10" t="s">
        <v>76</v>
      </c>
      <c r="AY461" s="227" t="s">
        <v>195</v>
      </c>
    </row>
    <row r="462" s="11" customFormat="1">
      <c r="A462" s="11"/>
      <c r="B462" s="228"/>
      <c r="C462" s="229"/>
      <c r="D462" s="213" t="s">
        <v>199</v>
      </c>
      <c r="E462" s="230" t="s">
        <v>1</v>
      </c>
      <c r="F462" s="231" t="s">
        <v>5494</v>
      </c>
      <c r="G462" s="229"/>
      <c r="H462" s="232">
        <v>8.4000000000000004</v>
      </c>
      <c r="I462" s="233"/>
      <c r="J462" s="229"/>
      <c r="K462" s="229"/>
      <c r="L462" s="234"/>
      <c r="M462" s="235"/>
      <c r="N462" s="236"/>
      <c r="O462" s="236"/>
      <c r="P462" s="236"/>
      <c r="Q462" s="236"/>
      <c r="R462" s="236"/>
      <c r="S462" s="236"/>
      <c r="T462" s="237"/>
      <c r="U462" s="11"/>
      <c r="V462" s="11"/>
      <c r="W462" s="11"/>
      <c r="X462" s="11"/>
      <c r="Y462" s="11"/>
      <c r="Z462" s="11"/>
      <c r="AA462" s="11"/>
      <c r="AB462" s="11"/>
      <c r="AC462" s="11"/>
      <c r="AD462" s="11"/>
      <c r="AE462" s="11"/>
      <c r="AT462" s="238" t="s">
        <v>199</v>
      </c>
      <c r="AU462" s="238" t="s">
        <v>85</v>
      </c>
      <c r="AV462" s="11" t="s">
        <v>85</v>
      </c>
      <c r="AW462" s="11" t="s">
        <v>32</v>
      </c>
      <c r="AX462" s="11" t="s">
        <v>76</v>
      </c>
      <c r="AY462" s="238" t="s">
        <v>195</v>
      </c>
    </row>
    <row r="463" s="15" customFormat="1">
      <c r="A463" s="15"/>
      <c r="B463" s="287"/>
      <c r="C463" s="288"/>
      <c r="D463" s="213" t="s">
        <v>199</v>
      </c>
      <c r="E463" s="289" t="s">
        <v>1</v>
      </c>
      <c r="F463" s="290" t="s">
        <v>1422</v>
      </c>
      <c r="G463" s="288"/>
      <c r="H463" s="291">
        <v>8.4000000000000004</v>
      </c>
      <c r="I463" s="292"/>
      <c r="J463" s="288"/>
      <c r="K463" s="288"/>
      <c r="L463" s="293"/>
      <c r="M463" s="294"/>
      <c r="N463" s="295"/>
      <c r="O463" s="295"/>
      <c r="P463" s="295"/>
      <c r="Q463" s="295"/>
      <c r="R463" s="295"/>
      <c r="S463" s="295"/>
      <c r="T463" s="296"/>
      <c r="U463" s="15"/>
      <c r="V463" s="15"/>
      <c r="W463" s="15"/>
      <c r="X463" s="15"/>
      <c r="Y463" s="15"/>
      <c r="Z463" s="15"/>
      <c r="AA463" s="15"/>
      <c r="AB463" s="15"/>
      <c r="AC463" s="15"/>
      <c r="AD463" s="15"/>
      <c r="AE463" s="15"/>
      <c r="AT463" s="297" t="s">
        <v>199</v>
      </c>
      <c r="AU463" s="297" t="s">
        <v>85</v>
      </c>
      <c r="AV463" s="15" t="s">
        <v>234</v>
      </c>
      <c r="AW463" s="15" t="s">
        <v>32</v>
      </c>
      <c r="AX463" s="15" t="s">
        <v>83</v>
      </c>
      <c r="AY463" s="297" t="s">
        <v>195</v>
      </c>
    </row>
    <row r="464" s="2" customFormat="1" ht="16.5" customHeight="1">
      <c r="A464" s="39"/>
      <c r="B464" s="40"/>
      <c r="C464" s="200" t="s">
        <v>422</v>
      </c>
      <c r="D464" s="200" t="s">
        <v>191</v>
      </c>
      <c r="E464" s="201" t="s">
        <v>1789</v>
      </c>
      <c r="F464" s="202" t="s">
        <v>1790</v>
      </c>
      <c r="G464" s="203" t="s">
        <v>1411</v>
      </c>
      <c r="H464" s="204">
        <v>78.028000000000006</v>
      </c>
      <c r="I464" s="205"/>
      <c r="J464" s="206">
        <f>ROUND(I464*H464,2)</f>
        <v>0</v>
      </c>
      <c r="K464" s="202" t="s">
        <v>1412</v>
      </c>
      <c r="L464" s="45"/>
      <c r="M464" s="207" t="s">
        <v>1</v>
      </c>
      <c r="N464" s="208" t="s">
        <v>41</v>
      </c>
      <c r="O464" s="92"/>
      <c r="P464" s="209">
        <f>O464*H464</f>
        <v>0</v>
      </c>
      <c r="Q464" s="209">
        <v>0</v>
      </c>
      <c r="R464" s="209">
        <f>Q464*H464</f>
        <v>0</v>
      </c>
      <c r="S464" s="209">
        <v>0</v>
      </c>
      <c r="T464" s="210">
        <f>S464*H464</f>
        <v>0</v>
      </c>
      <c r="U464" s="39"/>
      <c r="V464" s="39"/>
      <c r="W464" s="39"/>
      <c r="X464" s="39"/>
      <c r="Y464" s="39"/>
      <c r="Z464" s="39"/>
      <c r="AA464" s="39"/>
      <c r="AB464" s="39"/>
      <c r="AC464" s="39"/>
      <c r="AD464" s="39"/>
      <c r="AE464" s="39"/>
      <c r="AR464" s="211" t="s">
        <v>234</v>
      </c>
      <c r="AT464" s="211" t="s">
        <v>191</v>
      </c>
      <c r="AU464" s="211" t="s">
        <v>85</v>
      </c>
      <c r="AY464" s="18" t="s">
        <v>195</v>
      </c>
      <c r="BE464" s="212">
        <f>IF(N464="základní",J464,0)</f>
        <v>0</v>
      </c>
      <c r="BF464" s="212">
        <f>IF(N464="snížená",J464,0)</f>
        <v>0</v>
      </c>
      <c r="BG464" s="212">
        <f>IF(N464="zákl. přenesená",J464,0)</f>
        <v>0</v>
      </c>
      <c r="BH464" s="212">
        <f>IF(N464="sníž. přenesená",J464,0)</f>
        <v>0</v>
      </c>
      <c r="BI464" s="212">
        <f>IF(N464="nulová",J464,0)</f>
        <v>0</v>
      </c>
      <c r="BJ464" s="18" t="s">
        <v>83</v>
      </c>
      <c r="BK464" s="212">
        <f>ROUND(I464*H464,2)</f>
        <v>0</v>
      </c>
      <c r="BL464" s="18" t="s">
        <v>234</v>
      </c>
      <c r="BM464" s="211" t="s">
        <v>5689</v>
      </c>
    </row>
    <row r="465" s="10" customFormat="1">
      <c r="A465" s="10"/>
      <c r="B465" s="218"/>
      <c r="C465" s="219"/>
      <c r="D465" s="213" t="s">
        <v>199</v>
      </c>
      <c r="E465" s="220" t="s">
        <v>1</v>
      </c>
      <c r="F465" s="221" t="s">
        <v>5500</v>
      </c>
      <c r="G465" s="219"/>
      <c r="H465" s="220" t="s">
        <v>1</v>
      </c>
      <c r="I465" s="222"/>
      <c r="J465" s="219"/>
      <c r="K465" s="219"/>
      <c r="L465" s="223"/>
      <c r="M465" s="224"/>
      <c r="N465" s="225"/>
      <c r="O465" s="225"/>
      <c r="P465" s="225"/>
      <c r="Q465" s="225"/>
      <c r="R465" s="225"/>
      <c r="S465" s="225"/>
      <c r="T465" s="226"/>
      <c r="U465" s="10"/>
      <c r="V465" s="10"/>
      <c r="W465" s="10"/>
      <c r="X465" s="10"/>
      <c r="Y465" s="10"/>
      <c r="Z465" s="10"/>
      <c r="AA465" s="10"/>
      <c r="AB465" s="10"/>
      <c r="AC465" s="10"/>
      <c r="AD465" s="10"/>
      <c r="AE465" s="10"/>
      <c r="AT465" s="227" t="s">
        <v>199</v>
      </c>
      <c r="AU465" s="227" t="s">
        <v>85</v>
      </c>
      <c r="AV465" s="10" t="s">
        <v>83</v>
      </c>
      <c r="AW465" s="10" t="s">
        <v>32</v>
      </c>
      <c r="AX465" s="10" t="s">
        <v>76</v>
      </c>
      <c r="AY465" s="227" t="s">
        <v>195</v>
      </c>
    </row>
    <row r="466" s="10" customFormat="1">
      <c r="A466" s="10"/>
      <c r="B466" s="218"/>
      <c r="C466" s="219"/>
      <c r="D466" s="213" t="s">
        <v>199</v>
      </c>
      <c r="E466" s="220" t="s">
        <v>1</v>
      </c>
      <c r="F466" s="221" t="s">
        <v>5244</v>
      </c>
      <c r="G466" s="219"/>
      <c r="H466" s="220" t="s">
        <v>1</v>
      </c>
      <c r="I466" s="222"/>
      <c r="J466" s="219"/>
      <c r="K466" s="219"/>
      <c r="L466" s="223"/>
      <c r="M466" s="224"/>
      <c r="N466" s="225"/>
      <c r="O466" s="225"/>
      <c r="P466" s="225"/>
      <c r="Q466" s="225"/>
      <c r="R466" s="225"/>
      <c r="S466" s="225"/>
      <c r="T466" s="226"/>
      <c r="U466" s="10"/>
      <c r="V466" s="10"/>
      <c r="W466" s="10"/>
      <c r="X466" s="10"/>
      <c r="Y466" s="10"/>
      <c r="Z466" s="10"/>
      <c r="AA466" s="10"/>
      <c r="AB466" s="10"/>
      <c r="AC466" s="10"/>
      <c r="AD466" s="10"/>
      <c r="AE466" s="10"/>
      <c r="AT466" s="227" t="s">
        <v>199</v>
      </c>
      <c r="AU466" s="227" t="s">
        <v>85</v>
      </c>
      <c r="AV466" s="10" t="s">
        <v>83</v>
      </c>
      <c r="AW466" s="10" t="s">
        <v>32</v>
      </c>
      <c r="AX466" s="10" t="s">
        <v>76</v>
      </c>
      <c r="AY466" s="227" t="s">
        <v>195</v>
      </c>
    </row>
    <row r="467" s="11" customFormat="1">
      <c r="A467" s="11"/>
      <c r="B467" s="228"/>
      <c r="C467" s="229"/>
      <c r="D467" s="213" t="s">
        <v>199</v>
      </c>
      <c r="E467" s="230" t="s">
        <v>1</v>
      </c>
      <c r="F467" s="231" t="s">
        <v>5497</v>
      </c>
      <c r="G467" s="229"/>
      <c r="H467" s="232">
        <v>2.8599999999999999</v>
      </c>
      <c r="I467" s="233"/>
      <c r="J467" s="229"/>
      <c r="K467" s="229"/>
      <c r="L467" s="234"/>
      <c r="M467" s="235"/>
      <c r="N467" s="236"/>
      <c r="O467" s="236"/>
      <c r="P467" s="236"/>
      <c r="Q467" s="236"/>
      <c r="R467" s="236"/>
      <c r="S467" s="236"/>
      <c r="T467" s="237"/>
      <c r="U467" s="11"/>
      <c r="V467" s="11"/>
      <c r="W467" s="11"/>
      <c r="X467" s="11"/>
      <c r="Y467" s="11"/>
      <c r="Z467" s="11"/>
      <c r="AA467" s="11"/>
      <c r="AB467" s="11"/>
      <c r="AC467" s="11"/>
      <c r="AD467" s="11"/>
      <c r="AE467" s="11"/>
      <c r="AT467" s="238" t="s">
        <v>199</v>
      </c>
      <c r="AU467" s="238" t="s">
        <v>85</v>
      </c>
      <c r="AV467" s="11" t="s">
        <v>85</v>
      </c>
      <c r="AW467" s="11" t="s">
        <v>32</v>
      </c>
      <c r="AX467" s="11" t="s">
        <v>76</v>
      </c>
      <c r="AY467" s="238" t="s">
        <v>195</v>
      </c>
    </row>
    <row r="468" s="11" customFormat="1">
      <c r="A468" s="11"/>
      <c r="B468" s="228"/>
      <c r="C468" s="229"/>
      <c r="D468" s="213" t="s">
        <v>199</v>
      </c>
      <c r="E468" s="230" t="s">
        <v>1</v>
      </c>
      <c r="F468" s="231" t="s">
        <v>5498</v>
      </c>
      <c r="G468" s="229"/>
      <c r="H468" s="232">
        <v>75.168000000000006</v>
      </c>
      <c r="I468" s="233"/>
      <c r="J468" s="229"/>
      <c r="K468" s="229"/>
      <c r="L468" s="234"/>
      <c r="M468" s="235"/>
      <c r="N468" s="236"/>
      <c r="O468" s="236"/>
      <c r="P468" s="236"/>
      <c r="Q468" s="236"/>
      <c r="R468" s="236"/>
      <c r="S468" s="236"/>
      <c r="T468" s="237"/>
      <c r="U468" s="11"/>
      <c r="V468" s="11"/>
      <c r="W468" s="11"/>
      <c r="X468" s="11"/>
      <c r="Y468" s="11"/>
      <c r="Z468" s="11"/>
      <c r="AA468" s="11"/>
      <c r="AB468" s="11"/>
      <c r="AC468" s="11"/>
      <c r="AD468" s="11"/>
      <c r="AE468" s="11"/>
      <c r="AT468" s="238" t="s">
        <v>199</v>
      </c>
      <c r="AU468" s="238" t="s">
        <v>85</v>
      </c>
      <c r="AV468" s="11" t="s">
        <v>85</v>
      </c>
      <c r="AW468" s="11" t="s">
        <v>32</v>
      </c>
      <c r="AX468" s="11" t="s">
        <v>76</v>
      </c>
      <c r="AY468" s="238" t="s">
        <v>195</v>
      </c>
    </row>
    <row r="469" s="15" customFormat="1">
      <c r="A469" s="15"/>
      <c r="B469" s="287"/>
      <c r="C469" s="288"/>
      <c r="D469" s="213" t="s">
        <v>199</v>
      </c>
      <c r="E469" s="289" t="s">
        <v>1</v>
      </c>
      <c r="F469" s="290" t="s">
        <v>1422</v>
      </c>
      <c r="G469" s="288"/>
      <c r="H469" s="291">
        <v>78.028000000000006</v>
      </c>
      <c r="I469" s="292"/>
      <c r="J469" s="288"/>
      <c r="K469" s="288"/>
      <c r="L469" s="293"/>
      <c r="M469" s="294"/>
      <c r="N469" s="295"/>
      <c r="O469" s="295"/>
      <c r="P469" s="295"/>
      <c r="Q469" s="295"/>
      <c r="R469" s="295"/>
      <c r="S469" s="295"/>
      <c r="T469" s="296"/>
      <c r="U469" s="15"/>
      <c r="V469" s="15"/>
      <c r="W469" s="15"/>
      <c r="X469" s="15"/>
      <c r="Y469" s="15"/>
      <c r="Z469" s="15"/>
      <c r="AA469" s="15"/>
      <c r="AB469" s="15"/>
      <c r="AC469" s="15"/>
      <c r="AD469" s="15"/>
      <c r="AE469" s="15"/>
      <c r="AT469" s="297" t="s">
        <v>199</v>
      </c>
      <c r="AU469" s="297" t="s">
        <v>85</v>
      </c>
      <c r="AV469" s="15" t="s">
        <v>234</v>
      </c>
      <c r="AW469" s="15" t="s">
        <v>32</v>
      </c>
      <c r="AX469" s="15" t="s">
        <v>83</v>
      </c>
      <c r="AY469" s="297" t="s">
        <v>195</v>
      </c>
    </row>
    <row r="470" s="2" customFormat="1" ht="16.5" customHeight="1">
      <c r="A470" s="39"/>
      <c r="B470" s="40"/>
      <c r="C470" s="200" t="s">
        <v>426</v>
      </c>
      <c r="D470" s="200" t="s">
        <v>191</v>
      </c>
      <c r="E470" s="201" t="s">
        <v>3681</v>
      </c>
      <c r="F470" s="202" t="s">
        <v>3682</v>
      </c>
      <c r="G470" s="203" t="s">
        <v>1411</v>
      </c>
      <c r="H470" s="204">
        <v>18.399999999999999</v>
      </c>
      <c r="I470" s="205"/>
      <c r="J470" s="206">
        <f>ROUND(I470*H470,2)</f>
        <v>0</v>
      </c>
      <c r="K470" s="202" t="s">
        <v>1412</v>
      </c>
      <c r="L470" s="45"/>
      <c r="M470" s="207" t="s">
        <v>1</v>
      </c>
      <c r="N470" s="208" t="s">
        <v>41</v>
      </c>
      <c r="O470" s="92"/>
      <c r="P470" s="209">
        <f>O470*H470</f>
        <v>0</v>
      </c>
      <c r="Q470" s="209">
        <v>0</v>
      </c>
      <c r="R470" s="209">
        <f>Q470*H470</f>
        <v>0</v>
      </c>
      <c r="S470" s="209">
        <v>0</v>
      </c>
      <c r="T470" s="210">
        <f>S470*H470</f>
        <v>0</v>
      </c>
      <c r="U470" s="39"/>
      <c r="V470" s="39"/>
      <c r="W470" s="39"/>
      <c r="X470" s="39"/>
      <c r="Y470" s="39"/>
      <c r="Z470" s="39"/>
      <c r="AA470" s="39"/>
      <c r="AB470" s="39"/>
      <c r="AC470" s="39"/>
      <c r="AD470" s="39"/>
      <c r="AE470" s="39"/>
      <c r="AR470" s="211" t="s">
        <v>234</v>
      </c>
      <c r="AT470" s="211" t="s">
        <v>191</v>
      </c>
      <c r="AU470" s="211" t="s">
        <v>85</v>
      </c>
      <c r="AY470" s="18" t="s">
        <v>195</v>
      </c>
      <c r="BE470" s="212">
        <f>IF(N470="základní",J470,0)</f>
        <v>0</v>
      </c>
      <c r="BF470" s="212">
        <f>IF(N470="snížená",J470,0)</f>
        <v>0</v>
      </c>
      <c r="BG470" s="212">
        <f>IF(N470="zákl. přenesená",J470,0)</f>
        <v>0</v>
      </c>
      <c r="BH470" s="212">
        <f>IF(N470="sníž. přenesená",J470,0)</f>
        <v>0</v>
      </c>
      <c r="BI470" s="212">
        <f>IF(N470="nulová",J470,0)</f>
        <v>0</v>
      </c>
      <c r="BJ470" s="18" t="s">
        <v>83</v>
      </c>
      <c r="BK470" s="212">
        <f>ROUND(I470*H470,2)</f>
        <v>0</v>
      </c>
      <c r="BL470" s="18" t="s">
        <v>234</v>
      </c>
      <c r="BM470" s="211" t="s">
        <v>5690</v>
      </c>
    </row>
    <row r="471" s="10" customFormat="1">
      <c r="A471" s="10"/>
      <c r="B471" s="218"/>
      <c r="C471" s="219"/>
      <c r="D471" s="213" t="s">
        <v>199</v>
      </c>
      <c r="E471" s="220" t="s">
        <v>1</v>
      </c>
      <c r="F471" s="221" t="s">
        <v>5509</v>
      </c>
      <c r="G471" s="219"/>
      <c r="H471" s="220" t="s">
        <v>1</v>
      </c>
      <c r="I471" s="222"/>
      <c r="J471" s="219"/>
      <c r="K471" s="219"/>
      <c r="L471" s="223"/>
      <c r="M471" s="224"/>
      <c r="N471" s="225"/>
      <c r="O471" s="225"/>
      <c r="P471" s="225"/>
      <c r="Q471" s="225"/>
      <c r="R471" s="225"/>
      <c r="S471" s="225"/>
      <c r="T471" s="226"/>
      <c r="U471" s="10"/>
      <c r="V471" s="10"/>
      <c r="W471" s="10"/>
      <c r="X471" s="10"/>
      <c r="Y471" s="10"/>
      <c r="Z471" s="10"/>
      <c r="AA471" s="10"/>
      <c r="AB471" s="10"/>
      <c r="AC471" s="10"/>
      <c r="AD471" s="10"/>
      <c r="AE471" s="10"/>
      <c r="AT471" s="227" t="s">
        <v>199</v>
      </c>
      <c r="AU471" s="227" t="s">
        <v>85</v>
      </c>
      <c r="AV471" s="10" t="s">
        <v>83</v>
      </c>
      <c r="AW471" s="10" t="s">
        <v>32</v>
      </c>
      <c r="AX471" s="10" t="s">
        <v>76</v>
      </c>
      <c r="AY471" s="227" t="s">
        <v>195</v>
      </c>
    </row>
    <row r="472" s="10" customFormat="1">
      <c r="A472" s="10"/>
      <c r="B472" s="218"/>
      <c r="C472" s="219"/>
      <c r="D472" s="213" t="s">
        <v>199</v>
      </c>
      <c r="E472" s="220" t="s">
        <v>1</v>
      </c>
      <c r="F472" s="221" t="s">
        <v>5501</v>
      </c>
      <c r="G472" s="219"/>
      <c r="H472" s="220" t="s">
        <v>1</v>
      </c>
      <c r="I472" s="222"/>
      <c r="J472" s="219"/>
      <c r="K472" s="219"/>
      <c r="L472" s="223"/>
      <c r="M472" s="224"/>
      <c r="N472" s="225"/>
      <c r="O472" s="225"/>
      <c r="P472" s="225"/>
      <c r="Q472" s="225"/>
      <c r="R472" s="225"/>
      <c r="S472" s="225"/>
      <c r="T472" s="226"/>
      <c r="U472" s="10"/>
      <c r="V472" s="10"/>
      <c r="W472" s="10"/>
      <c r="X472" s="10"/>
      <c r="Y472" s="10"/>
      <c r="Z472" s="10"/>
      <c r="AA472" s="10"/>
      <c r="AB472" s="10"/>
      <c r="AC472" s="10"/>
      <c r="AD472" s="10"/>
      <c r="AE472" s="10"/>
      <c r="AT472" s="227" t="s">
        <v>199</v>
      </c>
      <c r="AU472" s="227" t="s">
        <v>85</v>
      </c>
      <c r="AV472" s="10" t="s">
        <v>83</v>
      </c>
      <c r="AW472" s="10" t="s">
        <v>32</v>
      </c>
      <c r="AX472" s="10" t="s">
        <v>76</v>
      </c>
      <c r="AY472" s="227" t="s">
        <v>195</v>
      </c>
    </row>
    <row r="473" s="11" customFormat="1">
      <c r="A473" s="11"/>
      <c r="B473" s="228"/>
      <c r="C473" s="229"/>
      <c r="D473" s="213" t="s">
        <v>199</v>
      </c>
      <c r="E473" s="230" t="s">
        <v>1</v>
      </c>
      <c r="F473" s="231" t="s">
        <v>5502</v>
      </c>
      <c r="G473" s="229"/>
      <c r="H473" s="232">
        <v>6.5999999999999996</v>
      </c>
      <c r="I473" s="233"/>
      <c r="J473" s="229"/>
      <c r="K473" s="229"/>
      <c r="L473" s="234"/>
      <c r="M473" s="235"/>
      <c r="N473" s="236"/>
      <c r="O473" s="236"/>
      <c r="P473" s="236"/>
      <c r="Q473" s="236"/>
      <c r="R473" s="236"/>
      <c r="S473" s="236"/>
      <c r="T473" s="237"/>
      <c r="U473" s="11"/>
      <c r="V473" s="11"/>
      <c r="W473" s="11"/>
      <c r="X473" s="11"/>
      <c r="Y473" s="11"/>
      <c r="Z473" s="11"/>
      <c r="AA473" s="11"/>
      <c r="AB473" s="11"/>
      <c r="AC473" s="11"/>
      <c r="AD473" s="11"/>
      <c r="AE473" s="11"/>
      <c r="AT473" s="238" t="s">
        <v>199</v>
      </c>
      <c r="AU473" s="238" t="s">
        <v>85</v>
      </c>
      <c r="AV473" s="11" t="s">
        <v>85</v>
      </c>
      <c r="AW473" s="11" t="s">
        <v>32</v>
      </c>
      <c r="AX473" s="11" t="s">
        <v>76</v>
      </c>
      <c r="AY473" s="238" t="s">
        <v>195</v>
      </c>
    </row>
    <row r="474" s="11" customFormat="1">
      <c r="A474" s="11"/>
      <c r="B474" s="228"/>
      <c r="C474" s="229"/>
      <c r="D474" s="213" t="s">
        <v>199</v>
      </c>
      <c r="E474" s="230" t="s">
        <v>1</v>
      </c>
      <c r="F474" s="231" t="s">
        <v>5503</v>
      </c>
      <c r="G474" s="229"/>
      <c r="H474" s="232">
        <v>1.2</v>
      </c>
      <c r="I474" s="233"/>
      <c r="J474" s="229"/>
      <c r="K474" s="229"/>
      <c r="L474" s="234"/>
      <c r="M474" s="235"/>
      <c r="N474" s="236"/>
      <c r="O474" s="236"/>
      <c r="P474" s="236"/>
      <c r="Q474" s="236"/>
      <c r="R474" s="236"/>
      <c r="S474" s="236"/>
      <c r="T474" s="237"/>
      <c r="U474" s="11"/>
      <c r="V474" s="11"/>
      <c r="W474" s="11"/>
      <c r="X474" s="11"/>
      <c r="Y474" s="11"/>
      <c r="Z474" s="11"/>
      <c r="AA474" s="11"/>
      <c r="AB474" s="11"/>
      <c r="AC474" s="11"/>
      <c r="AD474" s="11"/>
      <c r="AE474" s="11"/>
      <c r="AT474" s="238" t="s">
        <v>199</v>
      </c>
      <c r="AU474" s="238" t="s">
        <v>85</v>
      </c>
      <c r="AV474" s="11" t="s">
        <v>85</v>
      </c>
      <c r="AW474" s="11" t="s">
        <v>32</v>
      </c>
      <c r="AX474" s="11" t="s">
        <v>76</v>
      </c>
      <c r="AY474" s="238" t="s">
        <v>195</v>
      </c>
    </row>
    <row r="475" s="16" customFormat="1">
      <c r="A475" s="16"/>
      <c r="B475" s="298"/>
      <c r="C475" s="299"/>
      <c r="D475" s="213" t="s">
        <v>199</v>
      </c>
      <c r="E475" s="300" t="s">
        <v>1</v>
      </c>
      <c r="F475" s="301" t="s">
        <v>1498</v>
      </c>
      <c r="G475" s="299"/>
      <c r="H475" s="302">
        <v>7.7999999999999998</v>
      </c>
      <c r="I475" s="303"/>
      <c r="J475" s="299"/>
      <c r="K475" s="299"/>
      <c r="L475" s="304"/>
      <c r="M475" s="305"/>
      <c r="N475" s="306"/>
      <c r="O475" s="306"/>
      <c r="P475" s="306"/>
      <c r="Q475" s="306"/>
      <c r="R475" s="306"/>
      <c r="S475" s="306"/>
      <c r="T475" s="307"/>
      <c r="U475" s="16"/>
      <c r="V475" s="16"/>
      <c r="W475" s="16"/>
      <c r="X475" s="16"/>
      <c r="Y475" s="16"/>
      <c r="Z475" s="16"/>
      <c r="AA475" s="16"/>
      <c r="AB475" s="16"/>
      <c r="AC475" s="16"/>
      <c r="AD475" s="16"/>
      <c r="AE475" s="16"/>
      <c r="AT475" s="308" t="s">
        <v>199</v>
      </c>
      <c r="AU475" s="308" t="s">
        <v>85</v>
      </c>
      <c r="AV475" s="16" t="s">
        <v>229</v>
      </c>
      <c r="AW475" s="16" t="s">
        <v>32</v>
      </c>
      <c r="AX475" s="16" t="s">
        <v>76</v>
      </c>
      <c r="AY475" s="308" t="s">
        <v>195</v>
      </c>
    </row>
    <row r="476" s="10" customFormat="1">
      <c r="A476" s="10"/>
      <c r="B476" s="218"/>
      <c r="C476" s="219"/>
      <c r="D476" s="213" t="s">
        <v>199</v>
      </c>
      <c r="E476" s="220" t="s">
        <v>1</v>
      </c>
      <c r="F476" s="221" t="s">
        <v>5504</v>
      </c>
      <c r="G476" s="219"/>
      <c r="H476" s="220" t="s">
        <v>1</v>
      </c>
      <c r="I476" s="222"/>
      <c r="J476" s="219"/>
      <c r="K476" s="219"/>
      <c r="L476" s="223"/>
      <c r="M476" s="224"/>
      <c r="N476" s="225"/>
      <c r="O476" s="225"/>
      <c r="P476" s="225"/>
      <c r="Q476" s="225"/>
      <c r="R476" s="225"/>
      <c r="S476" s="225"/>
      <c r="T476" s="226"/>
      <c r="U476" s="10"/>
      <c r="V476" s="10"/>
      <c r="W476" s="10"/>
      <c r="X476" s="10"/>
      <c r="Y476" s="10"/>
      <c r="Z476" s="10"/>
      <c r="AA476" s="10"/>
      <c r="AB476" s="10"/>
      <c r="AC476" s="10"/>
      <c r="AD476" s="10"/>
      <c r="AE476" s="10"/>
      <c r="AT476" s="227" t="s">
        <v>199</v>
      </c>
      <c r="AU476" s="227" t="s">
        <v>85</v>
      </c>
      <c r="AV476" s="10" t="s">
        <v>83</v>
      </c>
      <c r="AW476" s="10" t="s">
        <v>32</v>
      </c>
      <c r="AX476" s="10" t="s">
        <v>76</v>
      </c>
      <c r="AY476" s="227" t="s">
        <v>195</v>
      </c>
    </row>
    <row r="477" s="11" customFormat="1">
      <c r="A477" s="11"/>
      <c r="B477" s="228"/>
      <c r="C477" s="229"/>
      <c r="D477" s="213" t="s">
        <v>199</v>
      </c>
      <c r="E477" s="230" t="s">
        <v>1</v>
      </c>
      <c r="F477" s="231" t="s">
        <v>5505</v>
      </c>
      <c r="G477" s="229"/>
      <c r="H477" s="232">
        <v>2.2000000000000002</v>
      </c>
      <c r="I477" s="233"/>
      <c r="J477" s="229"/>
      <c r="K477" s="229"/>
      <c r="L477" s="234"/>
      <c r="M477" s="235"/>
      <c r="N477" s="236"/>
      <c r="O477" s="236"/>
      <c r="P477" s="236"/>
      <c r="Q477" s="236"/>
      <c r="R477" s="236"/>
      <c r="S477" s="236"/>
      <c r="T477" s="237"/>
      <c r="U477" s="11"/>
      <c r="V477" s="11"/>
      <c r="W477" s="11"/>
      <c r="X477" s="11"/>
      <c r="Y477" s="11"/>
      <c r="Z477" s="11"/>
      <c r="AA477" s="11"/>
      <c r="AB477" s="11"/>
      <c r="AC477" s="11"/>
      <c r="AD477" s="11"/>
      <c r="AE477" s="11"/>
      <c r="AT477" s="238" t="s">
        <v>199</v>
      </c>
      <c r="AU477" s="238" t="s">
        <v>85</v>
      </c>
      <c r="AV477" s="11" t="s">
        <v>85</v>
      </c>
      <c r="AW477" s="11" t="s">
        <v>32</v>
      </c>
      <c r="AX477" s="11" t="s">
        <v>76</v>
      </c>
      <c r="AY477" s="238" t="s">
        <v>195</v>
      </c>
    </row>
    <row r="478" s="11" customFormat="1">
      <c r="A478" s="11"/>
      <c r="B478" s="228"/>
      <c r="C478" s="229"/>
      <c r="D478" s="213" t="s">
        <v>199</v>
      </c>
      <c r="E478" s="230" t="s">
        <v>1</v>
      </c>
      <c r="F478" s="231" t="s">
        <v>5506</v>
      </c>
      <c r="G478" s="229"/>
      <c r="H478" s="232">
        <v>0.59999999999999998</v>
      </c>
      <c r="I478" s="233"/>
      <c r="J478" s="229"/>
      <c r="K478" s="229"/>
      <c r="L478" s="234"/>
      <c r="M478" s="235"/>
      <c r="N478" s="236"/>
      <c r="O478" s="236"/>
      <c r="P478" s="236"/>
      <c r="Q478" s="236"/>
      <c r="R478" s="236"/>
      <c r="S478" s="236"/>
      <c r="T478" s="237"/>
      <c r="U478" s="11"/>
      <c r="V478" s="11"/>
      <c r="W478" s="11"/>
      <c r="X478" s="11"/>
      <c r="Y478" s="11"/>
      <c r="Z478" s="11"/>
      <c r="AA478" s="11"/>
      <c r="AB478" s="11"/>
      <c r="AC478" s="11"/>
      <c r="AD478" s="11"/>
      <c r="AE478" s="11"/>
      <c r="AT478" s="238" t="s">
        <v>199</v>
      </c>
      <c r="AU478" s="238" t="s">
        <v>85</v>
      </c>
      <c r="AV478" s="11" t="s">
        <v>85</v>
      </c>
      <c r="AW478" s="11" t="s">
        <v>32</v>
      </c>
      <c r="AX478" s="11" t="s">
        <v>76</v>
      </c>
      <c r="AY478" s="238" t="s">
        <v>195</v>
      </c>
    </row>
    <row r="479" s="16" customFormat="1">
      <c r="A479" s="16"/>
      <c r="B479" s="298"/>
      <c r="C479" s="299"/>
      <c r="D479" s="213" t="s">
        <v>199</v>
      </c>
      <c r="E479" s="300" t="s">
        <v>1</v>
      </c>
      <c r="F479" s="301" t="s">
        <v>1498</v>
      </c>
      <c r="G479" s="299"/>
      <c r="H479" s="302">
        <v>2.7999999999999998</v>
      </c>
      <c r="I479" s="303"/>
      <c r="J479" s="299"/>
      <c r="K479" s="299"/>
      <c r="L479" s="304"/>
      <c r="M479" s="305"/>
      <c r="N479" s="306"/>
      <c r="O479" s="306"/>
      <c r="P479" s="306"/>
      <c r="Q479" s="306"/>
      <c r="R479" s="306"/>
      <c r="S479" s="306"/>
      <c r="T479" s="307"/>
      <c r="U479" s="16"/>
      <c r="V479" s="16"/>
      <c r="W479" s="16"/>
      <c r="X479" s="16"/>
      <c r="Y479" s="16"/>
      <c r="Z479" s="16"/>
      <c r="AA479" s="16"/>
      <c r="AB479" s="16"/>
      <c r="AC479" s="16"/>
      <c r="AD479" s="16"/>
      <c r="AE479" s="16"/>
      <c r="AT479" s="308" t="s">
        <v>199</v>
      </c>
      <c r="AU479" s="308" t="s">
        <v>85</v>
      </c>
      <c r="AV479" s="16" t="s">
        <v>229</v>
      </c>
      <c r="AW479" s="16" t="s">
        <v>32</v>
      </c>
      <c r="AX479" s="16" t="s">
        <v>76</v>
      </c>
      <c r="AY479" s="308" t="s">
        <v>195</v>
      </c>
    </row>
    <row r="480" s="10" customFormat="1">
      <c r="A480" s="10"/>
      <c r="B480" s="218"/>
      <c r="C480" s="219"/>
      <c r="D480" s="213" t="s">
        <v>199</v>
      </c>
      <c r="E480" s="220" t="s">
        <v>1</v>
      </c>
      <c r="F480" s="221" t="s">
        <v>3685</v>
      </c>
      <c r="G480" s="219"/>
      <c r="H480" s="220" t="s">
        <v>1</v>
      </c>
      <c r="I480" s="222"/>
      <c r="J480" s="219"/>
      <c r="K480" s="219"/>
      <c r="L480" s="223"/>
      <c r="M480" s="224"/>
      <c r="N480" s="225"/>
      <c r="O480" s="225"/>
      <c r="P480" s="225"/>
      <c r="Q480" s="225"/>
      <c r="R480" s="225"/>
      <c r="S480" s="225"/>
      <c r="T480" s="226"/>
      <c r="U480" s="10"/>
      <c r="V480" s="10"/>
      <c r="W480" s="10"/>
      <c r="X480" s="10"/>
      <c r="Y480" s="10"/>
      <c r="Z480" s="10"/>
      <c r="AA480" s="10"/>
      <c r="AB480" s="10"/>
      <c r="AC480" s="10"/>
      <c r="AD480" s="10"/>
      <c r="AE480" s="10"/>
      <c r="AT480" s="227" t="s">
        <v>199</v>
      </c>
      <c r="AU480" s="227" t="s">
        <v>85</v>
      </c>
      <c r="AV480" s="10" t="s">
        <v>83</v>
      </c>
      <c r="AW480" s="10" t="s">
        <v>32</v>
      </c>
      <c r="AX480" s="10" t="s">
        <v>76</v>
      </c>
      <c r="AY480" s="227" t="s">
        <v>195</v>
      </c>
    </row>
    <row r="481" s="11" customFormat="1">
      <c r="A481" s="11"/>
      <c r="B481" s="228"/>
      <c r="C481" s="229"/>
      <c r="D481" s="213" t="s">
        <v>199</v>
      </c>
      <c r="E481" s="230" t="s">
        <v>1</v>
      </c>
      <c r="F481" s="231" t="s">
        <v>5502</v>
      </c>
      <c r="G481" s="229"/>
      <c r="H481" s="232">
        <v>6.5999999999999996</v>
      </c>
      <c r="I481" s="233"/>
      <c r="J481" s="229"/>
      <c r="K481" s="229"/>
      <c r="L481" s="234"/>
      <c r="M481" s="235"/>
      <c r="N481" s="236"/>
      <c r="O481" s="236"/>
      <c r="P481" s="236"/>
      <c r="Q481" s="236"/>
      <c r="R481" s="236"/>
      <c r="S481" s="236"/>
      <c r="T481" s="237"/>
      <c r="U481" s="11"/>
      <c r="V481" s="11"/>
      <c r="W481" s="11"/>
      <c r="X481" s="11"/>
      <c r="Y481" s="11"/>
      <c r="Z481" s="11"/>
      <c r="AA481" s="11"/>
      <c r="AB481" s="11"/>
      <c r="AC481" s="11"/>
      <c r="AD481" s="11"/>
      <c r="AE481" s="11"/>
      <c r="AT481" s="238" t="s">
        <v>199</v>
      </c>
      <c r="AU481" s="238" t="s">
        <v>85</v>
      </c>
      <c r="AV481" s="11" t="s">
        <v>85</v>
      </c>
      <c r="AW481" s="11" t="s">
        <v>32</v>
      </c>
      <c r="AX481" s="11" t="s">
        <v>76</v>
      </c>
      <c r="AY481" s="238" t="s">
        <v>195</v>
      </c>
    </row>
    <row r="482" s="11" customFormat="1">
      <c r="A482" s="11"/>
      <c r="B482" s="228"/>
      <c r="C482" s="229"/>
      <c r="D482" s="213" t="s">
        <v>199</v>
      </c>
      <c r="E482" s="230" t="s">
        <v>1</v>
      </c>
      <c r="F482" s="231" t="s">
        <v>5503</v>
      </c>
      <c r="G482" s="229"/>
      <c r="H482" s="232">
        <v>1.2</v>
      </c>
      <c r="I482" s="233"/>
      <c r="J482" s="229"/>
      <c r="K482" s="229"/>
      <c r="L482" s="234"/>
      <c r="M482" s="235"/>
      <c r="N482" s="236"/>
      <c r="O482" s="236"/>
      <c r="P482" s="236"/>
      <c r="Q482" s="236"/>
      <c r="R482" s="236"/>
      <c r="S482" s="236"/>
      <c r="T482" s="237"/>
      <c r="U482" s="11"/>
      <c r="V482" s="11"/>
      <c r="W482" s="11"/>
      <c r="X482" s="11"/>
      <c r="Y482" s="11"/>
      <c r="Z482" s="11"/>
      <c r="AA482" s="11"/>
      <c r="AB482" s="11"/>
      <c r="AC482" s="11"/>
      <c r="AD482" s="11"/>
      <c r="AE482" s="11"/>
      <c r="AT482" s="238" t="s">
        <v>199</v>
      </c>
      <c r="AU482" s="238" t="s">
        <v>85</v>
      </c>
      <c r="AV482" s="11" t="s">
        <v>85</v>
      </c>
      <c r="AW482" s="11" t="s">
        <v>32</v>
      </c>
      <c r="AX482" s="11" t="s">
        <v>76</v>
      </c>
      <c r="AY482" s="238" t="s">
        <v>195</v>
      </c>
    </row>
    <row r="483" s="16" customFormat="1">
      <c r="A483" s="16"/>
      <c r="B483" s="298"/>
      <c r="C483" s="299"/>
      <c r="D483" s="213" t="s">
        <v>199</v>
      </c>
      <c r="E483" s="300" t="s">
        <v>1</v>
      </c>
      <c r="F483" s="301" t="s">
        <v>1498</v>
      </c>
      <c r="G483" s="299"/>
      <c r="H483" s="302">
        <v>7.7999999999999998</v>
      </c>
      <c r="I483" s="303"/>
      <c r="J483" s="299"/>
      <c r="K483" s="299"/>
      <c r="L483" s="304"/>
      <c r="M483" s="305"/>
      <c r="N483" s="306"/>
      <c r="O483" s="306"/>
      <c r="P483" s="306"/>
      <c r="Q483" s="306"/>
      <c r="R483" s="306"/>
      <c r="S483" s="306"/>
      <c r="T483" s="307"/>
      <c r="U483" s="16"/>
      <c r="V483" s="16"/>
      <c r="W483" s="16"/>
      <c r="X483" s="16"/>
      <c r="Y483" s="16"/>
      <c r="Z483" s="16"/>
      <c r="AA483" s="16"/>
      <c r="AB483" s="16"/>
      <c r="AC483" s="16"/>
      <c r="AD483" s="16"/>
      <c r="AE483" s="16"/>
      <c r="AT483" s="308" t="s">
        <v>199</v>
      </c>
      <c r="AU483" s="308" t="s">
        <v>85</v>
      </c>
      <c r="AV483" s="16" t="s">
        <v>229</v>
      </c>
      <c r="AW483" s="16" t="s">
        <v>32</v>
      </c>
      <c r="AX483" s="16" t="s">
        <v>76</v>
      </c>
      <c r="AY483" s="308" t="s">
        <v>195</v>
      </c>
    </row>
    <row r="484" s="15" customFormat="1">
      <c r="A484" s="15"/>
      <c r="B484" s="287"/>
      <c r="C484" s="288"/>
      <c r="D484" s="213" t="s">
        <v>199</v>
      </c>
      <c r="E484" s="289" t="s">
        <v>1</v>
      </c>
      <c r="F484" s="290" t="s">
        <v>1422</v>
      </c>
      <c r="G484" s="288"/>
      <c r="H484" s="291">
        <v>18.399999999999999</v>
      </c>
      <c r="I484" s="292"/>
      <c r="J484" s="288"/>
      <c r="K484" s="288"/>
      <c r="L484" s="293"/>
      <c r="M484" s="294"/>
      <c r="N484" s="295"/>
      <c r="O484" s="295"/>
      <c r="P484" s="295"/>
      <c r="Q484" s="295"/>
      <c r="R484" s="295"/>
      <c r="S484" s="295"/>
      <c r="T484" s="296"/>
      <c r="U484" s="15"/>
      <c r="V484" s="15"/>
      <c r="W484" s="15"/>
      <c r="X484" s="15"/>
      <c r="Y484" s="15"/>
      <c r="Z484" s="15"/>
      <c r="AA484" s="15"/>
      <c r="AB484" s="15"/>
      <c r="AC484" s="15"/>
      <c r="AD484" s="15"/>
      <c r="AE484" s="15"/>
      <c r="AT484" s="297" t="s">
        <v>199</v>
      </c>
      <c r="AU484" s="297" t="s">
        <v>85</v>
      </c>
      <c r="AV484" s="15" t="s">
        <v>234</v>
      </c>
      <c r="AW484" s="15" t="s">
        <v>32</v>
      </c>
      <c r="AX484" s="15" t="s">
        <v>83</v>
      </c>
      <c r="AY484" s="297" t="s">
        <v>195</v>
      </c>
    </row>
    <row r="485" s="2" customFormat="1" ht="24.15" customHeight="1">
      <c r="A485" s="39"/>
      <c r="B485" s="40"/>
      <c r="C485" s="200" t="s">
        <v>429</v>
      </c>
      <c r="D485" s="200" t="s">
        <v>191</v>
      </c>
      <c r="E485" s="201" t="s">
        <v>3686</v>
      </c>
      <c r="F485" s="202" t="s">
        <v>3687</v>
      </c>
      <c r="G485" s="203" t="s">
        <v>1411</v>
      </c>
      <c r="H485" s="204">
        <v>13.4</v>
      </c>
      <c r="I485" s="205"/>
      <c r="J485" s="206">
        <f>ROUND(I485*H485,2)</f>
        <v>0</v>
      </c>
      <c r="K485" s="202" t="s">
        <v>1412</v>
      </c>
      <c r="L485" s="45"/>
      <c r="M485" s="207" t="s">
        <v>1</v>
      </c>
      <c r="N485" s="208" t="s">
        <v>41</v>
      </c>
      <c r="O485" s="92"/>
      <c r="P485" s="209">
        <f>O485*H485</f>
        <v>0</v>
      </c>
      <c r="Q485" s="209">
        <v>0</v>
      </c>
      <c r="R485" s="209">
        <f>Q485*H485</f>
        <v>0</v>
      </c>
      <c r="S485" s="209">
        <v>0</v>
      </c>
      <c r="T485" s="210">
        <f>S485*H485</f>
        <v>0</v>
      </c>
      <c r="U485" s="39"/>
      <c r="V485" s="39"/>
      <c r="W485" s="39"/>
      <c r="X485" s="39"/>
      <c r="Y485" s="39"/>
      <c r="Z485" s="39"/>
      <c r="AA485" s="39"/>
      <c r="AB485" s="39"/>
      <c r="AC485" s="39"/>
      <c r="AD485" s="39"/>
      <c r="AE485" s="39"/>
      <c r="AR485" s="211" t="s">
        <v>234</v>
      </c>
      <c r="AT485" s="211" t="s">
        <v>191</v>
      </c>
      <c r="AU485" s="211" t="s">
        <v>85</v>
      </c>
      <c r="AY485" s="18" t="s">
        <v>195</v>
      </c>
      <c r="BE485" s="212">
        <f>IF(N485="základní",J485,0)</f>
        <v>0</v>
      </c>
      <c r="BF485" s="212">
        <f>IF(N485="snížená",J485,0)</f>
        <v>0</v>
      </c>
      <c r="BG485" s="212">
        <f>IF(N485="zákl. přenesená",J485,0)</f>
        <v>0</v>
      </c>
      <c r="BH485" s="212">
        <f>IF(N485="sníž. přenesená",J485,0)</f>
        <v>0</v>
      </c>
      <c r="BI485" s="212">
        <f>IF(N485="nulová",J485,0)</f>
        <v>0</v>
      </c>
      <c r="BJ485" s="18" t="s">
        <v>83</v>
      </c>
      <c r="BK485" s="212">
        <f>ROUND(I485*H485,2)</f>
        <v>0</v>
      </c>
      <c r="BL485" s="18" t="s">
        <v>234</v>
      </c>
      <c r="BM485" s="211" t="s">
        <v>5691</v>
      </c>
    </row>
    <row r="486" s="10" customFormat="1">
      <c r="A486" s="10"/>
      <c r="B486" s="218"/>
      <c r="C486" s="219"/>
      <c r="D486" s="213" t="s">
        <v>199</v>
      </c>
      <c r="E486" s="220" t="s">
        <v>1</v>
      </c>
      <c r="F486" s="221" t="s">
        <v>5509</v>
      </c>
      <c r="G486" s="219"/>
      <c r="H486" s="220" t="s">
        <v>1</v>
      </c>
      <c r="I486" s="222"/>
      <c r="J486" s="219"/>
      <c r="K486" s="219"/>
      <c r="L486" s="223"/>
      <c r="M486" s="224"/>
      <c r="N486" s="225"/>
      <c r="O486" s="225"/>
      <c r="P486" s="225"/>
      <c r="Q486" s="225"/>
      <c r="R486" s="225"/>
      <c r="S486" s="225"/>
      <c r="T486" s="226"/>
      <c r="U486" s="10"/>
      <c r="V486" s="10"/>
      <c r="W486" s="10"/>
      <c r="X486" s="10"/>
      <c r="Y486" s="10"/>
      <c r="Z486" s="10"/>
      <c r="AA486" s="10"/>
      <c r="AB486" s="10"/>
      <c r="AC486" s="10"/>
      <c r="AD486" s="10"/>
      <c r="AE486" s="10"/>
      <c r="AT486" s="227" t="s">
        <v>199</v>
      </c>
      <c r="AU486" s="227" t="s">
        <v>85</v>
      </c>
      <c r="AV486" s="10" t="s">
        <v>83</v>
      </c>
      <c r="AW486" s="10" t="s">
        <v>32</v>
      </c>
      <c r="AX486" s="10" t="s">
        <v>76</v>
      </c>
      <c r="AY486" s="227" t="s">
        <v>195</v>
      </c>
    </row>
    <row r="487" s="10" customFormat="1">
      <c r="A487" s="10"/>
      <c r="B487" s="218"/>
      <c r="C487" s="219"/>
      <c r="D487" s="213" t="s">
        <v>199</v>
      </c>
      <c r="E487" s="220" t="s">
        <v>1</v>
      </c>
      <c r="F487" s="221" t="s">
        <v>5692</v>
      </c>
      <c r="G487" s="219"/>
      <c r="H487" s="220" t="s">
        <v>1</v>
      </c>
      <c r="I487" s="222"/>
      <c r="J487" s="219"/>
      <c r="K487" s="219"/>
      <c r="L487" s="223"/>
      <c r="M487" s="224"/>
      <c r="N487" s="225"/>
      <c r="O487" s="225"/>
      <c r="P487" s="225"/>
      <c r="Q487" s="225"/>
      <c r="R487" s="225"/>
      <c r="S487" s="225"/>
      <c r="T487" s="226"/>
      <c r="U487" s="10"/>
      <c r="V487" s="10"/>
      <c r="W487" s="10"/>
      <c r="X487" s="10"/>
      <c r="Y487" s="10"/>
      <c r="Z487" s="10"/>
      <c r="AA487" s="10"/>
      <c r="AB487" s="10"/>
      <c r="AC487" s="10"/>
      <c r="AD487" s="10"/>
      <c r="AE487" s="10"/>
      <c r="AT487" s="227" t="s">
        <v>199</v>
      </c>
      <c r="AU487" s="227" t="s">
        <v>85</v>
      </c>
      <c r="AV487" s="10" t="s">
        <v>83</v>
      </c>
      <c r="AW487" s="10" t="s">
        <v>32</v>
      </c>
      <c r="AX487" s="10" t="s">
        <v>76</v>
      </c>
      <c r="AY487" s="227" t="s">
        <v>195</v>
      </c>
    </row>
    <row r="488" s="10" customFormat="1">
      <c r="A488" s="10"/>
      <c r="B488" s="218"/>
      <c r="C488" s="219"/>
      <c r="D488" s="213" t="s">
        <v>199</v>
      </c>
      <c r="E488" s="220" t="s">
        <v>1</v>
      </c>
      <c r="F488" s="221" t="s">
        <v>5693</v>
      </c>
      <c r="G488" s="219"/>
      <c r="H488" s="220" t="s">
        <v>1</v>
      </c>
      <c r="I488" s="222"/>
      <c r="J488" s="219"/>
      <c r="K488" s="219"/>
      <c r="L488" s="223"/>
      <c r="M488" s="224"/>
      <c r="N488" s="225"/>
      <c r="O488" s="225"/>
      <c r="P488" s="225"/>
      <c r="Q488" s="225"/>
      <c r="R488" s="225"/>
      <c r="S488" s="225"/>
      <c r="T488" s="226"/>
      <c r="U488" s="10"/>
      <c r="V488" s="10"/>
      <c r="W488" s="10"/>
      <c r="X488" s="10"/>
      <c r="Y488" s="10"/>
      <c r="Z488" s="10"/>
      <c r="AA488" s="10"/>
      <c r="AB488" s="10"/>
      <c r="AC488" s="10"/>
      <c r="AD488" s="10"/>
      <c r="AE488" s="10"/>
      <c r="AT488" s="227" t="s">
        <v>199</v>
      </c>
      <c r="AU488" s="227" t="s">
        <v>85</v>
      </c>
      <c r="AV488" s="10" t="s">
        <v>83</v>
      </c>
      <c r="AW488" s="10" t="s">
        <v>32</v>
      </c>
      <c r="AX488" s="10" t="s">
        <v>76</v>
      </c>
      <c r="AY488" s="227" t="s">
        <v>195</v>
      </c>
    </row>
    <row r="489" s="10" customFormat="1">
      <c r="A489" s="10"/>
      <c r="B489" s="218"/>
      <c r="C489" s="219"/>
      <c r="D489" s="213" t="s">
        <v>199</v>
      </c>
      <c r="E489" s="220" t="s">
        <v>1</v>
      </c>
      <c r="F489" s="221" t="s">
        <v>5694</v>
      </c>
      <c r="G489" s="219"/>
      <c r="H489" s="220" t="s">
        <v>1</v>
      </c>
      <c r="I489" s="222"/>
      <c r="J489" s="219"/>
      <c r="K489" s="219"/>
      <c r="L489" s="223"/>
      <c r="M489" s="224"/>
      <c r="N489" s="225"/>
      <c r="O489" s="225"/>
      <c r="P489" s="225"/>
      <c r="Q489" s="225"/>
      <c r="R489" s="225"/>
      <c r="S489" s="225"/>
      <c r="T489" s="226"/>
      <c r="U489" s="10"/>
      <c r="V489" s="10"/>
      <c r="W489" s="10"/>
      <c r="X489" s="10"/>
      <c r="Y489" s="10"/>
      <c r="Z489" s="10"/>
      <c r="AA489" s="10"/>
      <c r="AB489" s="10"/>
      <c r="AC489" s="10"/>
      <c r="AD489" s="10"/>
      <c r="AE489" s="10"/>
      <c r="AT489" s="227" t="s">
        <v>199</v>
      </c>
      <c r="AU489" s="227" t="s">
        <v>85</v>
      </c>
      <c r="AV489" s="10" t="s">
        <v>83</v>
      </c>
      <c r="AW489" s="10" t="s">
        <v>32</v>
      </c>
      <c r="AX489" s="10" t="s">
        <v>76</v>
      </c>
      <c r="AY489" s="227" t="s">
        <v>195</v>
      </c>
    </row>
    <row r="490" s="11" customFormat="1">
      <c r="A490" s="11"/>
      <c r="B490" s="228"/>
      <c r="C490" s="229"/>
      <c r="D490" s="213" t="s">
        <v>199</v>
      </c>
      <c r="E490" s="230" t="s">
        <v>1</v>
      </c>
      <c r="F490" s="231" t="s">
        <v>5502</v>
      </c>
      <c r="G490" s="229"/>
      <c r="H490" s="232">
        <v>6.5999999999999996</v>
      </c>
      <c r="I490" s="233"/>
      <c r="J490" s="229"/>
      <c r="K490" s="229"/>
      <c r="L490" s="234"/>
      <c r="M490" s="235"/>
      <c r="N490" s="236"/>
      <c r="O490" s="236"/>
      <c r="P490" s="236"/>
      <c r="Q490" s="236"/>
      <c r="R490" s="236"/>
      <c r="S490" s="236"/>
      <c r="T490" s="237"/>
      <c r="U490" s="11"/>
      <c r="V490" s="11"/>
      <c r="W490" s="11"/>
      <c r="X490" s="11"/>
      <c r="Y490" s="11"/>
      <c r="Z490" s="11"/>
      <c r="AA490" s="11"/>
      <c r="AB490" s="11"/>
      <c r="AC490" s="11"/>
      <c r="AD490" s="11"/>
      <c r="AE490" s="11"/>
      <c r="AT490" s="238" t="s">
        <v>199</v>
      </c>
      <c r="AU490" s="238" t="s">
        <v>85</v>
      </c>
      <c r="AV490" s="11" t="s">
        <v>85</v>
      </c>
      <c r="AW490" s="11" t="s">
        <v>32</v>
      </c>
      <c r="AX490" s="11" t="s">
        <v>76</v>
      </c>
      <c r="AY490" s="238" t="s">
        <v>195</v>
      </c>
    </row>
    <row r="491" s="11" customFormat="1">
      <c r="A491" s="11"/>
      <c r="B491" s="228"/>
      <c r="C491" s="229"/>
      <c r="D491" s="213" t="s">
        <v>199</v>
      </c>
      <c r="E491" s="230" t="s">
        <v>1</v>
      </c>
      <c r="F491" s="231" t="s">
        <v>5503</v>
      </c>
      <c r="G491" s="229"/>
      <c r="H491" s="232">
        <v>1.2</v>
      </c>
      <c r="I491" s="233"/>
      <c r="J491" s="229"/>
      <c r="K491" s="229"/>
      <c r="L491" s="234"/>
      <c r="M491" s="235"/>
      <c r="N491" s="236"/>
      <c r="O491" s="236"/>
      <c r="P491" s="236"/>
      <c r="Q491" s="236"/>
      <c r="R491" s="236"/>
      <c r="S491" s="236"/>
      <c r="T491" s="237"/>
      <c r="U491" s="11"/>
      <c r="V491" s="11"/>
      <c r="W491" s="11"/>
      <c r="X491" s="11"/>
      <c r="Y491" s="11"/>
      <c r="Z491" s="11"/>
      <c r="AA491" s="11"/>
      <c r="AB491" s="11"/>
      <c r="AC491" s="11"/>
      <c r="AD491" s="11"/>
      <c r="AE491" s="11"/>
      <c r="AT491" s="238" t="s">
        <v>199</v>
      </c>
      <c r="AU491" s="238" t="s">
        <v>85</v>
      </c>
      <c r="AV491" s="11" t="s">
        <v>85</v>
      </c>
      <c r="AW491" s="11" t="s">
        <v>32</v>
      </c>
      <c r="AX491" s="11" t="s">
        <v>76</v>
      </c>
      <c r="AY491" s="238" t="s">
        <v>195</v>
      </c>
    </row>
    <row r="492" s="16" customFormat="1">
      <c r="A492" s="16"/>
      <c r="B492" s="298"/>
      <c r="C492" s="299"/>
      <c r="D492" s="213" t="s">
        <v>199</v>
      </c>
      <c r="E492" s="300" t="s">
        <v>1</v>
      </c>
      <c r="F492" s="301" t="s">
        <v>1498</v>
      </c>
      <c r="G492" s="299"/>
      <c r="H492" s="302">
        <v>7.7999999999999998</v>
      </c>
      <c r="I492" s="303"/>
      <c r="J492" s="299"/>
      <c r="K492" s="299"/>
      <c r="L492" s="304"/>
      <c r="M492" s="305"/>
      <c r="N492" s="306"/>
      <c r="O492" s="306"/>
      <c r="P492" s="306"/>
      <c r="Q492" s="306"/>
      <c r="R492" s="306"/>
      <c r="S492" s="306"/>
      <c r="T492" s="307"/>
      <c r="U492" s="16"/>
      <c r="V492" s="16"/>
      <c r="W492" s="16"/>
      <c r="X492" s="16"/>
      <c r="Y492" s="16"/>
      <c r="Z492" s="16"/>
      <c r="AA492" s="16"/>
      <c r="AB492" s="16"/>
      <c r="AC492" s="16"/>
      <c r="AD492" s="16"/>
      <c r="AE492" s="16"/>
      <c r="AT492" s="308" t="s">
        <v>199</v>
      </c>
      <c r="AU492" s="308" t="s">
        <v>85</v>
      </c>
      <c r="AV492" s="16" t="s">
        <v>229</v>
      </c>
      <c r="AW492" s="16" t="s">
        <v>32</v>
      </c>
      <c r="AX492" s="16" t="s">
        <v>76</v>
      </c>
      <c r="AY492" s="308" t="s">
        <v>195</v>
      </c>
    </row>
    <row r="493" s="10" customFormat="1">
      <c r="A493" s="10"/>
      <c r="B493" s="218"/>
      <c r="C493" s="219"/>
      <c r="D493" s="213" t="s">
        <v>199</v>
      </c>
      <c r="E493" s="220" t="s">
        <v>1</v>
      </c>
      <c r="F493" s="221" t="s">
        <v>5695</v>
      </c>
      <c r="G493" s="219"/>
      <c r="H493" s="220" t="s">
        <v>1</v>
      </c>
      <c r="I493" s="222"/>
      <c r="J493" s="219"/>
      <c r="K493" s="219"/>
      <c r="L493" s="223"/>
      <c r="M493" s="224"/>
      <c r="N493" s="225"/>
      <c r="O493" s="225"/>
      <c r="P493" s="225"/>
      <c r="Q493" s="225"/>
      <c r="R493" s="225"/>
      <c r="S493" s="225"/>
      <c r="T493" s="226"/>
      <c r="U493" s="10"/>
      <c r="V493" s="10"/>
      <c r="W493" s="10"/>
      <c r="X493" s="10"/>
      <c r="Y493" s="10"/>
      <c r="Z493" s="10"/>
      <c r="AA493" s="10"/>
      <c r="AB493" s="10"/>
      <c r="AC493" s="10"/>
      <c r="AD493" s="10"/>
      <c r="AE493" s="10"/>
      <c r="AT493" s="227" t="s">
        <v>199</v>
      </c>
      <c r="AU493" s="227" t="s">
        <v>85</v>
      </c>
      <c r="AV493" s="10" t="s">
        <v>83</v>
      </c>
      <c r="AW493" s="10" t="s">
        <v>32</v>
      </c>
      <c r="AX493" s="10" t="s">
        <v>76</v>
      </c>
      <c r="AY493" s="227" t="s">
        <v>195</v>
      </c>
    </row>
    <row r="494" s="11" customFormat="1">
      <c r="A494" s="11"/>
      <c r="B494" s="228"/>
      <c r="C494" s="229"/>
      <c r="D494" s="213" t="s">
        <v>199</v>
      </c>
      <c r="E494" s="230" t="s">
        <v>1</v>
      </c>
      <c r="F494" s="231" t="s">
        <v>5511</v>
      </c>
      <c r="G494" s="229"/>
      <c r="H494" s="232">
        <v>4.4000000000000004</v>
      </c>
      <c r="I494" s="233"/>
      <c r="J494" s="229"/>
      <c r="K494" s="229"/>
      <c r="L494" s="234"/>
      <c r="M494" s="235"/>
      <c r="N494" s="236"/>
      <c r="O494" s="236"/>
      <c r="P494" s="236"/>
      <c r="Q494" s="236"/>
      <c r="R494" s="236"/>
      <c r="S494" s="236"/>
      <c r="T494" s="237"/>
      <c r="U494" s="11"/>
      <c r="V494" s="11"/>
      <c r="W494" s="11"/>
      <c r="X494" s="11"/>
      <c r="Y494" s="11"/>
      <c r="Z494" s="11"/>
      <c r="AA494" s="11"/>
      <c r="AB494" s="11"/>
      <c r="AC494" s="11"/>
      <c r="AD494" s="11"/>
      <c r="AE494" s="11"/>
      <c r="AT494" s="238" t="s">
        <v>199</v>
      </c>
      <c r="AU494" s="238" t="s">
        <v>85</v>
      </c>
      <c r="AV494" s="11" t="s">
        <v>85</v>
      </c>
      <c r="AW494" s="11" t="s">
        <v>32</v>
      </c>
      <c r="AX494" s="11" t="s">
        <v>76</v>
      </c>
      <c r="AY494" s="238" t="s">
        <v>195</v>
      </c>
    </row>
    <row r="495" s="11" customFormat="1">
      <c r="A495" s="11"/>
      <c r="B495" s="228"/>
      <c r="C495" s="229"/>
      <c r="D495" s="213" t="s">
        <v>199</v>
      </c>
      <c r="E495" s="230" t="s">
        <v>1</v>
      </c>
      <c r="F495" s="231" t="s">
        <v>5512</v>
      </c>
      <c r="G495" s="229"/>
      <c r="H495" s="232">
        <v>1.2</v>
      </c>
      <c r="I495" s="233"/>
      <c r="J495" s="229"/>
      <c r="K495" s="229"/>
      <c r="L495" s="234"/>
      <c r="M495" s="235"/>
      <c r="N495" s="236"/>
      <c r="O495" s="236"/>
      <c r="P495" s="236"/>
      <c r="Q495" s="236"/>
      <c r="R495" s="236"/>
      <c r="S495" s="236"/>
      <c r="T495" s="237"/>
      <c r="U495" s="11"/>
      <c r="V495" s="11"/>
      <c r="W495" s="11"/>
      <c r="X495" s="11"/>
      <c r="Y495" s="11"/>
      <c r="Z495" s="11"/>
      <c r="AA495" s="11"/>
      <c r="AB495" s="11"/>
      <c r="AC495" s="11"/>
      <c r="AD495" s="11"/>
      <c r="AE495" s="11"/>
      <c r="AT495" s="238" t="s">
        <v>199</v>
      </c>
      <c r="AU495" s="238" t="s">
        <v>85</v>
      </c>
      <c r="AV495" s="11" t="s">
        <v>85</v>
      </c>
      <c r="AW495" s="11" t="s">
        <v>32</v>
      </c>
      <c r="AX495" s="11" t="s">
        <v>76</v>
      </c>
      <c r="AY495" s="238" t="s">
        <v>195</v>
      </c>
    </row>
    <row r="496" s="16" customFormat="1">
      <c r="A496" s="16"/>
      <c r="B496" s="298"/>
      <c r="C496" s="299"/>
      <c r="D496" s="213" t="s">
        <v>199</v>
      </c>
      <c r="E496" s="300" t="s">
        <v>1</v>
      </c>
      <c r="F496" s="301" t="s">
        <v>1498</v>
      </c>
      <c r="G496" s="299"/>
      <c r="H496" s="302">
        <v>5.5999999999999996</v>
      </c>
      <c r="I496" s="303"/>
      <c r="J496" s="299"/>
      <c r="K496" s="299"/>
      <c r="L496" s="304"/>
      <c r="M496" s="305"/>
      <c r="N496" s="306"/>
      <c r="O496" s="306"/>
      <c r="P496" s="306"/>
      <c r="Q496" s="306"/>
      <c r="R496" s="306"/>
      <c r="S496" s="306"/>
      <c r="T496" s="307"/>
      <c r="U496" s="16"/>
      <c r="V496" s="16"/>
      <c r="W496" s="16"/>
      <c r="X496" s="16"/>
      <c r="Y496" s="16"/>
      <c r="Z496" s="16"/>
      <c r="AA496" s="16"/>
      <c r="AB496" s="16"/>
      <c r="AC496" s="16"/>
      <c r="AD496" s="16"/>
      <c r="AE496" s="16"/>
      <c r="AT496" s="308" t="s">
        <v>199</v>
      </c>
      <c r="AU496" s="308" t="s">
        <v>85</v>
      </c>
      <c r="AV496" s="16" t="s">
        <v>229</v>
      </c>
      <c r="AW496" s="16" t="s">
        <v>32</v>
      </c>
      <c r="AX496" s="16" t="s">
        <v>76</v>
      </c>
      <c r="AY496" s="308" t="s">
        <v>195</v>
      </c>
    </row>
    <row r="497" s="15" customFormat="1">
      <c r="A497" s="15"/>
      <c r="B497" s="287"/>
      <c r="C497" s="288"/>
      <c r="D497" s="213" t="s">
        <v>199</v>
      </c>
      <c r="E497" s="289" t="s">
        <v>1</v>
      </c>
      <c r="F497" s="290" t="s">
        <v>1422</v>
      </c>
      <c r="G497" s="288"/>
      <c r="H497" s="291">
        <v>13.4</v>
      </c>
      <c r="I497" s="292"/>
      <c r="J497" s="288"/>
      <c r="K497" s="288"/>
      <c r="L497" s="293"/>
      <c r="M497" s="294"/>
      <c r="N497" s="295"/>
      <c r="O497" s="295"/>
      <c r="P497" s="295"/>
      <c r="Q497" s="295"/>
      <c r="R497" s="295"/>
      <c r="S497" s="295"/>
      <c r="T497" s="296"/>
      <c r="U497" s="15"/>
      <c r="V497" s="15"/>
      <c r="W497" s="15"/>
      <c r="X497" s="15"/>
      <c r="Y497" s="15"/>
      <c r="Z497" s="15"/>
      <c r="AA497" s="15"/>
      <c r="AB497" s="15"/>
      <c r="AC497" s="15"/>
      <c r="AD497" s="15"/>
      <c r="AE497" s="15"/>
      <c r="AT497" s="297" t="s">
        <v>199</v>
      </c>
      <c r="AU497" s="297" t="s">
        <v>85</v>
      </c>
      <c r="AV497" s="15" t="s">
        <v>234</v>
      </c>
      <c r="AW497" s="15" t="s">
        <v>32</v>
      </c>
      <c r="AX497" s="15" t="s">
        <v>83</v>
      </c>
      <c r="AY497" s="297" t="s">
        <v>195</v>
      </c>
    </row>
    <row r="498" s="2" customFormat="1" ht="24.15" customHeight="1">
      <c r="A498" s="39"/>
      <c r="B498" s="40"/>
      <c r="C498" s="200" t="s">
        <v>432</v>
      </c>
      <c r="D498" s="200" t="s">
        <v>191</v>
      </c>
      <c r="E498" s="201" t="s">
        <v>3716</v>
      </c>
      <c r="F498" s="202" t="s">
        <v>3717</v>
      </c>
      <c r="G498" s="203" t="s">
        <v>1411</v>
      </c>
      <c r="H498" s="204">
        <v>19</v>
      </c>
      <c r="I498" s="205"/>
      <c r="J498" s="206">
        <f>ROUND(I498*H498,2)</f>
        <v>0</v>
      </c>
      <c r="K498" s="202" t="s">
        <v>1412</v>
      </c>
      <c r="L498" s="45"/>
      <c r="M498" s="207" t="s">
        <v>1</v>
      </c>
      <c r="N498" s="208" t="s">
        <v>41</v>
      </c>
      <c r="O498" s="92"/>
      <c r="P498" s="209">
        <f>O498*H498</f>
        <v>0</v>
      </c>
      <c r="Q498" s="209">
        <v>0</v>
      </c>
      <c r="R498" s="209">
        <f>Q498*H498</f>
        <v>0</v>
      </c>
      <c r="S498" s="209">
        <v>0</v>
      </c>
      <c r="T498" s="210">
        <f>S498*H498</f>
        <v>0</v>
      </c>
      <c r="U498" s="39"/>
      <c r="V498" s="39"/>
      <c r="W498" s="39"/>
      <c r="X498" s="39"/>
      <c r="Y498" s="39"/>
      <c r="Z498" s="39"/>
      <c r="AA498" s="39"/>
      <c r="AB498" s="39"/>
      <c r="AC498" s="39"/>
      <c r="AD498" s="39"/>
      <c r="AE498" s="39"/>
      <c r="AR498" s="211" t="s">
        <v>234</v>
      </c>
      <c r="AT498" s="211" t="s">
        <v>191</v>
      </c>
      <c r="AU498" s="211" t="s">
        <v>85</v>
      </c>
      <c r="AY498" s="18" t="s">
        <v>195</v>
      </c>
      <c r="BE498" s="212">
        <f>IF(N498="základní",J498,0)</f>
        <v>0</v>
      </c>
      <c r="BF498" s="212">
        <f>IF(N498="snížená",J498,0)</f>
        <v>0</v>
      </c>
      <c r="BG498" s="212">
        <f>IF(N498="zákl. přenesená",J498,0)</f>
        <v>0</v>
      </c>
      <c r="BH498" s="212">
        <f>IF(N498="sníž. přenesená",J498,0)</f>
        <v>0</v>
      </c>
      <c r="BI498" s="212">
        <f>IF(N498="nulová",J498,0)</f>
        <v>0</v>
      </c>
      <c r="BJ498" s="18" t="s">
        <v>83</v>
      </c>
      <c r="BK498" s="212">
        <f>ROUND(I498*H498,2)</f>
        <v>0</v>
      </c>
      <c r="BL498" s="18" t="s">
        <v>234</v>
      </c>
      <c r="BM498" s="211" t="s">
        <v>5696</v>
      </c>
    </row>
    <row r="499" s="10" customFormat="1">
      <c r="A499" s="10"/>
      <c r="B499" s="218"/>
      <c r="C499" s="219"/>
      <c r="D499" s="213" t="s">
        <v>199</v>
      </c>
      <c r="E499" s="220" t="s">
        <v>1</v>
      </c>
      <c r="F499" s="221" t="s">
        <v>5509</v>
      </c>
      <c r="G499" s="219"/>
      <c r="H499" s="220" t="s">
        <v>1</v>
      </c>
      <c r="I499" s="222"/>
      <c r="J499" s="219"/>
      <c r="K499" s="219"/>
      <c r="L499" s="223"/>
      <c r="M499" s="224"/>
      <c r="N499" s="225"/>
      <c r="O499" s="225"/>
      <c r="P499" s="225"/>
      <c r="Q499" s="225"/>
      <c r="R499" s="225"/>
      <c r="S499" s="225"/>
      <c r="T499" s="226"/>
      <c r="U499" s="10"/>
      <c r="V499" s="10"/>
      <c r="W499" s="10"/>
      <c r="X499" s="10"/>
      <c r="Y499" s="10"/>
      <c r="Z499" s="10"/>
      <c r="AA499" s="10"/>
      <c r="AB499" s="10"/>
      <c r="AC499" s="10"/>
      <c r="AD499" s="10"/>
      <c r="AE499" s="10"/>
      <c r="AT499" s="227" t="s">
        <v>199</v>
      </c>
      <c r="AU499" s="227" t="s">
        <v>85</v>
      </c>
      <c r="AV499" s="10" t="s">
        <v>83</v>
      </c>
      <c r="AW499" s="10" t="s">
        <v>32</v>
      </c>
      <c r="AX499" s="10" t="s">
        <v>76</v>
      </c>
      <c r="AY499" s="227" t="s">
        <v>195</v>
      </c>
    </row>
    <row r="500" s="10" customFormat="1">
      <c r="A500" s="10"/>
      <c r="B500" s="218"/>
      <c r="C500" s="219"/>
      <c r="D500" s="213" t="s">
        <v>199</v>
      </c>
      <c r="E500" s="220" t="s">
        <v>1</v>
      </c>
      <c r="F500" s="221" t="s">
        <v>5697</v>
      </c>
      <c r="G500" s="219"/>
      <c r="H500" s="220" t="s">
        <v>1</v>
      </c>
      <c r="I500" s="222"/>
      <c r="J500" s="219"/>
      <c r="K500" s="219"/>
      <c r="L500" s="223"/>
      <c r="M500" s="224"/>
      <c r="N500" s="225"/>
      <c r="O500" s="225"/>
      <c r="P500" s="225"/>
      <c r="Q500" s="225"/>
      <c r="R500" s="225"/>
      <c r="S500" s="225"/>
      <c r="T500" s="226"/>
      <c r="U500" s="10"/>
      <c r="V500" s="10"/>
      <c r="W500" s="10"/>
      <c r="X500" s="10"/>
      <c r="Y500" s="10"/>
      <c r="Z500" s="10"/>
      <c r="AA500" s="10"/>
      <c r="AB500" s="10"/>
      <c r="AC500" s="10"/>
      <c r="AD500" s="10"/>
      <c r="AE500" s="10"/>
      <c r="AT500" s="227" t="s">
        <v>199</v>
      </c>
      <c r="AU500" s="227" t="s">
        <v>85</v>
      </c>
      <c r="AV500" s="10" t="s">
        <v>83</v>
      </c>
      <c r="AW500" s="10" t="s">
        <v>32</v>
      </c>
      <c r="AX500" s="10" t="s">
        <v>76</v>
      </c>
      <c r="AY500" s="227" t="s">
        <v>195</v>
      </c>
    </row>
    <row r="501" s="11" customFormat="1">
      <c r="A501" s="11"/>
      <c r="B501" s="228"/>
      <c r="C501" s="229"/>
      <c r="D501" s="213" t="s">
        <v>199</v>
      </c>
      <c r="E501" s="230" t="s">
        <v>1</v>
      </c>
      <c r="F501" s="231" t="s">
        <v>5502</v>
      </c>
      <c r="G501" s="229"/>
      <c r="H501" s="232">
        <v>6.5999999999999996</v>
      </c>
      <c r="I501" s="233"/>
      <c r="J501" s="229"/>
      <c r="K501" s="229"/>
      <c r="L501" s="234"/>
      <c r="M501" s="235"/>
      <c r="N501" s="236"/>
      <c r="O501" s="236"/>
      <c r="P501" s="236"/>
      <c r="Q501" s="236"/>
      <c r="R501" s="236"/>
      <c r="S501" s="236"/>
      <c r="T501" s="237"/>
      <c r="U501" s="11"/>
      <c r="V501" s="11"/>
      <c r="W501" s="11"/>
      <c r="X501" s="11"/>
      <c r="Y501" s="11"/>
      <c r="Z501" s="11"/>
      <c r="AA501" s="11"/>
      <c r="AB501" s="11"/>
      <c r="AC501" s="11"/>
      <c r="AD501" s="11"/>
      <c r="AE501" s="11"/>
      <c r="AT501" s="238" t="s">
        <v>199</v>
      </c>
      <c r="AU501" s="238" t="s">
        <v>85</v>
      </c>
      <c r="AV501" s="11" t="s">
        <v>85</v>
      </c>
      <c r="AW501" s="11" t="s">
        <v>32</v>
      </c>
      <c r="AX501" s="11" t="s">
        <v>76</v>
      </c>
      <c r="AY501" s="238" t="s">
        <v>195</v>
      </c>
    </row>
    <row r="502" s="11" customFormat="1">
      <c r="A502" s="11"/>
      <c r="B502" s="228"/>
      <c r="C502" s="229"/>
      <c r="D502" s="213" t="s">
        <v>199</v>
      </c>
      <c r="E502" s="230" t="s">
        <v>1</v>
      </c>
      <c r="F502" s="231" t="s">
        <v>5503</v>
      </c>
      <c r="G502" s="229"/>
      <c r="H502" s="232">
        <v>1.2</v>
      </c>
      <c r="I502" s="233"/>
      <c r="J502" s="229"/>
      <c r="K502" s="229"/>
      <c r="L502" s="234"/>
      <c r="M502" s="235"/>
      <c r="N502" s="236"/>
      <c r="O502" s="236"/>
      <c r="P502" s="236"/>
      <c r="Q502" s="236"/>
      <c r="R502" s="236"/>
      <c r="S502" s="236"/>
      <c r="T502" s="237"/>
      <c r="U502" s="11"/>
      <c r="V502" s="11"/>
      <c r="W502" s="11"/>
      <c r="X502" s="11"/>
      <c r="Y502" s="11"/>
      <c r="Z502" s="11"/>
      <c r="AA502" s="11"/>
      <c r="AB502" s="11"/>
      <c r="AC502" s="11"/>
      <c r="AD502" s="11"/>
      <c r="AE502" s="11"/>
      <c r="AT502" s="238" t="s">
        <v>199</v>
      </c>
      <c r="AU502" s="238" t="s">
        <v>85</v>
      </c>
      <c r="AV502" s="11" t="s">
        <v>85</v>
      </c>
      <c r="AW502" s="11" t="s">
        <v>32</v>
      </c>
      <c r="AX502" s="11" t="s">
        <v>76</v>
      </c>
      <c r="AY502" s="238" t="s">
        <v>195</v>
      </c>
    </row>
    <row r="503" s="16" customFormat="1">
      <c r="A503" s="16"/>
      <c r="B503" s="298"/>
      <c r="C503" s="299"/>
      <c r="D503" s="213" t="s">
        <v>199</v>
      </c>
      <c r="E503" s="300" t="s">
        <v>1</v>
      </c>
      <c r="F503" s="301" t="s">
        <v>1498</v>
      </c>
      <c r="G503" s="299"/>
      <c r="H503" s="302">
        <v>7.7999999999999998</v>
      </c>
      <c r="I503" s="303"/>
      <c r="J503" s="299"/>
      <c r="K503" s="299"/>
      <c r="L503" s="304"/>
      <c r="M503" s="305"/>
      <c r="N503" s="306"/>
      <c r="O503" s="306"/>
      <c r="P503" s="306"/>
      <c r="Q503" s="306"/>
      <c r="R503" s="306"/>
      <c r="S503" s="306"/>
      <c r="T503" s="307"/>
      <c r="U503" s="16"/>
      <c r="V503" s="16"/>
      <c r="W503" s="16"/>
      <c r="X503" s="16"/>
      <c r="Y503" s="16"/>
      <c r="Z503" s="16"/>
      <c r="AA503" s="16"/>
      <c r="AB503" s="16"/>
      <c r="AC503" s="16"/>
      <c r="AD503" s="16"/>
      <c r="AE503" s="16"/>
      <c r="AT503" s="308" t="s">
        <v>199</v>
      </c>
      <c r="AU503" s="308" t="s">
        <v>85</v>
      </c>
      <c r="AV503" s="16" t="s">
        <v>229</v>
      </c>
      <c r="AW503" s="16" t="s">
        <v>32</v>
      </c>
      <c r="AX503" s="16" t="s">
        <v>76</v>
      </c>
      <c r="AY503" s="308" t="s">
        <v>195</v>
      </c>
    </row>
    <row r="504" s="10" customFormat="1">
      <c r="A504" s="10"/>
      <c r="B504" s="218"/>
      <c r="C504" s="219"/>
      <c r="D504" s="213" t="s">
        <v>199</v>
      </c>
      <c r="E504" s="220" t="s">
        <v>1</v>
      </c>
      <c r="F504" s="221" t="s">
        <v>5698</v>
      </c>
      <c r="G504" s="219"/>
      <c r="H504" s="220" t="s">
        <v>1</v>
      </c>
      <c r="I504" s="222"/>
      <c r="J504" s="219"/>
      <c r="K504" s="219"/>
      <c r="L504" s="223"/>
      <c r="M504" s="224"/>
      <c r="N504" s="225"/>
      <c r="O504" s="225"/>
      <c r="P504" s="225"/>
      <c r="Q504" s="225"/>
      <c r="R504" s="225"/>
      <c r="S504" s="225"/>
      <c r="T504" s="226"/>
      <c r="U504" s="10"/>
      <c r="V504" s="10"/>
      <c r="W504" s="10"/>
      <c r="X504" s="10"/>
      <c r="Y504" s="10"/>
      <c r="Z504" s="10"/>
      <c r="AA504" s="10"/>
      <c r="AB504" s="10"/>
      <c r="AC504" s="10"/>
      <c r="AD504" s="10"/>
      <c r="AE504" s="10"/>
      <c r="AT504" s="227" t="s">
        <v>199</v>
      </c>
      <c r="AU504" s="227" t="s">
        <v>85</v>
      </c>
      <c r="AV504" s="10" t="s">
        <v>83</v>
      </c>
      <c r="AW504" s="10" t="s">
        <v>32</v>
      </c>
      <c r="AX504" s="10" t="s">
        <v>76</v>
      </c>
      <c r="AY504" s="227" t="s">
        <v>195</v>
      </c>
    </row>
    <row r="505" s="11" customFormat="1">
      <c r="A505" s="11"/>
      <c r="B505" s="228"/>
      <c r="C505" s="229"/>
      <c r="D505" s="213" t="s">
        <v>199</v>
      </c>
      <c r="E505" s="230" t="s">
        <v>1</v>
      </c>
      <c r="F505" s="231" t="s">
        <v>5530</v>
      </c>
      <c r="G505" s="229"/>
      <c r="H505" s="232">
        <v>8.8000000000000007</v>
      </c>
      <c r="I505" s="233"/>
      <c r="J505" s="229"/>
      <c r="K505" s="229"/>
      <c r="L505" s="234"/>
      <c r="M505" s="235"/>
      <c r="N505" s="236"/>
      <c r="O505" s="236"/>
      <c r="P505" s="236"/>
      <c r="Q505" s="236"/>
      <c r="R505" s="236"/>
      <c r="S505" s="236"/>
      <c r="T505" s="237"/>
      <c r="U505" s="11"/>
      <c r="V505" s="11"/>
      <c r="W505" s="11"/>
      <c r="X505" s="11"/>
      <c r="Y505" s="11"/>
      <c r="Z505" s="11"/>
      <c r="AA505" s="11"/>
      <c r="AB505" s="11"/>
      <c r="AC505" s="11"/>
      <c r="AD505" s="11"/>
      <c r="AE505" s="11"/>
      <c r="AT505" s="238" t="s">
        <v>199</v>
      </c>
      <c r="AU505" s="238" t="s">
        <v>85</v>
      </c>
      <c r="AV505" s="11" t="s">
        <v>85</v>
      </c>
      <c r="AW505" s="11" t="s">
        <v>32</v>
      </c>
      <c r="AX505" s="11" t="s">
        <v>76</v>
      </c>
      <c r="AY505" s="238" t="s">
        <v>195</v>
      </c>
    </row>
    <row r="506" s="11" customFormat="1">
      <c r="A506" s="11"/>
      <c r="B506" s="228"/>
      <c r="C506" s="229"/>
      <c r="D506" s="213" t="s">
        <v>199</v>
      </c>
      <c r="E506" s="230" t="s">
        <v>1</v>
      </c>
      <c r="F506" s="231" t="s">
        <v>5531</v>
      </c>
      <c r="G506" s="229"/>
      <c r="H506" s="232">
        <v>2.3999999999999999</v>
      </c>
      <c r="I506" s="233"/>
      <c r="J506" s="229"/>
      <c r="K506" s="229"/>
      <c r="L506" s="234"/>
      <c r="M506" s="235"/>
      <c r="N506" s="236"/>
      <c r="O506" s="236"/>
      <c r="P506" s="236"/>
      <c r="Q506" s="236"/>
      <c r="R506" s="236"/>
      <c r="S506" s="236"/>
      <c r="T506" s="237"/>
      <c r="U506" s="11"/>
      <c r="V506" s="11"/>
      <c r="W506" s="11"/>
      <c r="X506" s="11"/>
      <c r="Y506" s="11"/>
      <c r="Z506" s="11"/>
      <c r="AA506" s="11"/>
      <c r="AB506" s="11"/>
      <c r="AC506" s="11"/>
      <c r="AD506" s="11"/>
      <c r="AE506" s="11"/>
      <c r="AT506" s="238" t="s">
        <v>199</v>
      </c>
      <c r="AU506" s="238" t="s">
        <v>85</v>
      </c>
      <c r="AV506" s="11" t="s">
        <v>85</v>
      </c>
      <c r="AW506" s="11" t="s">
        <v>32</v>
      </c>
      <c r="AX506" s="11" t="s">
        <v>76</v>
      </c>
      <c r="AY506" s="238" t="s">
        <v>195</v>
      </c>
    </row>
    <row r="507" s="16" customFormat="1">
      <c r="A507" s="16"/>
      <c r="B507" s="298"/>
      <c r="C507" s="299"/>
      <c r="D507" s="213" t="s">
        <v>199</v>
      </c>
      <c r="E507" s="300" t="s">
        <v>1</v>
      </c>
      <c r="F507" s="301" t="s">
        <v>1498</v>
      </c>
      <c r="G507" s="299"/>
      <c r="H507" s="302">
        <v>11.199999999999999</v>
      </c>
      <c r="I507" s="303"/>
      <c r="J507" s="299"/>
      <c r="K507" s="299"/>
      <c r="L507" s="304"/>
      <c r="M507" s="305"/>
      <c r="N507" s="306"/>
      <c r="O507" s="306"/>
      <c r="P507" s="306"/>
      <c r="Q507" s="306"/>
      <c r="R507" s="306"/>
      <c r="S507" s="306"/>
      <c r="T507" s="307"/>
      <c r="U507" s="16"/>
      <c r="V507" s="16"/>
      <c r="W507" s="16"/>
      <c r="X507" s="16"/>
      <c r="Y507" s="16"/>
      <c r="Z507" s="16"/>
      <c r="AA507" s="16"/>
      <c r="AB507" s="16"/>
      <c r="AC507" s="16"/>
      <c r="AD507" s="16"/>
      <c r="AE507" s="16"/>
      <c r="AT507" s="308" t="s">
        <v>199</v>
      </c>
      <c r="AU507" s="308" t="s">
        <v>85</v>
      </c>
      <c r="AV507" s="16" t="s">
        <v>229</v>
      </c>
      <c r="AW507" s="16" t="s">
        <v>32</v>
      </c>
      <c r="AX507" s="16" t="s">
        <v>76</v>
      </c>
      <c r="AY507" s="308" t="s">
        <v>195</v>
      </c>
    </row>
    <row r="508" s="15" customFormat="1">
      <c r="A508" s="15"/>
      <c r="B508" s="287"/>
      <c r="C508" s="288"/>
      <c r="D508" s="213" t="s">
        <v>199</v>
      </c>
      <c r="E508" s="289" t="s">
        <v>1</v>
      </c>
      <c r="F508" s="290" t="s">
        <v>1422</v>
      </c>
      <c r="G508" s="288"/>
      <c r="H508" s="291">
        <v>19</v>
      </c>
      <c r="I508" s="292"/>
      <c r="J508" s="288"/>
      <c r="K508" s="288"/>
      <c r="L508" s="293"/>
      <c r="M508" s="294"/>
      <c r="N508" s="295"/>
      <c r="O508" s="295"/>
      <c r="P508" s="295"/>
      <c r="Q508" s="295"/>
      <c r="R508" s="295"/>
      <c r="S508" s="295"/>
      <c r="T508" s="296"/>
      <c r="U508" s="15"/>
      <c r="V508" s="15"/>
      <c r="W508" s="15"/>
      <c r="X508" s="15"/>
      <c r="Y508" s="15"/>
      <c r="Z508" s="15"/>
      <c r="AA508" s="15"/>
      <c r="AB508" s="15"/>
      <c r="AC508" s="15"/>
      <c r="AD508" s="15"/>
      <c r="AE508" s="15"/>
      <c r="AT508" s="297" t="s">
        <v>199</v>
      </c>
      <c r="AU508" s="297" t="s">
        <v>85</v>
      </c>
      <c r="AV508" s="15" t="s">
        <v>234</v>
      </c>
      <c r="AW508" s="15" t="s">
        <v>32</v>
      </c>
      <c r="AX508" s="15" t="s">
        <v>83</v>
      </c>
      <c r="AY508" s="297" t="s">
        <v>195</v>
      </c>
    </row>
    <row r="509" s="2" customFormat="1" ht="21.75" customHeight="1">
      <c r="A509" s="39"/>
      <c r="B509" s="40"/>
      <c r="C509" s="200" t="s">
        <v>435</v>
      </c>
      <c r="D509" s="200" t="s">
        <v>191</v>
      </c>
      <c r="E509" s="201" t="s">
        <v>5699</v>
      </c>
      <c r="F509" s="202" t="s">
        <v>5700</v>
      </c>
      <c r="G509" s="203" t="s">
        <v>1411</v>
      </c>
      <c r="H509" s="204">
        <v>21.800000000000001</v>
      </c>
      <c r="I509" s="205"/>
      <c r="J509" s="206">
        <f>ROUND(I509*H509,2)</f>
        <v>0</v>
      </c>
      <c r="K509" s="202" t="s">
        <v>1412</v>
      </c>
      <c r="L509" s="45"/>
      <c r="M509" s="207" t="s">
        <v>1</v>
      </c>
      <c r="N509" s="208" t="s">
        <v>41</v>
      </c>
      <c r="O509" s="92"/>
      <c r="P509" s="209">
        <f>O509*H509</f>
        <v>0</v>
      </c>
      <c r="Q509" s="209">
        <v>0</v>
      </c>
      <c r="R509" s="209">
        <f>Q509*H509</f>
        <v>0</v>
      </c>
      <c r="S509" s="209">
        <v>0</v>
      </c>
      <c r="T509" s="210">
        <f>S509*H509</f>
        <v>0</v>
      </c>
      <c r="U509" s="39"/>
      <c r="V509" s="39"/>
      <c r="W509" s="39"/>
      <c r="X509" s="39"/>
      <c r="Y509" s="39"/>
      <c r="Z509" s="39"/>
      <c r="AA509" s="39"/>
      <c r="AB509" s="39"/>
      <c r="AC509" s="39"/>
      <c r="AD509" s="39"/>
      <c r="AE509" s="39"/>
      <c r="AR509" s="211" t="s">
        <v>234</v>
      </c>
      <c r="AT509" s="211" t="s">
        <v>191</v>
      </c>
      <c r="AU509" s="211" t="s">
        <v>85</v>
      </c>
      <c r="AY509" s="18" t="s">
        <v>195</v>
      </c>
      <c r="BE509" s="212">
        <f>IF(N509="základní",J509,0)</f>
        <v>0</v>
      </c>
      <c r="BF509" s="212">
        <f>IF(N509="snížená",J509,0)</f>
        <v>0</v>
      </c>
      <c r="BG509" s="212">
        <f>IF(N509="zákl. přenesená",J509,0)</f>
        <v>0</v>
      </c>
      <c r="BH509" s="212">
        <f>IF(N509="sníž. přenesená",J509,0)</f>
        <v>0</v>
      </c>
      <c r="BI509" s="212">
        <f>IF(N509="nulová",J509,0)</f>
        <v>0</v>
      </c>
      <c r="BJ509" s="18" t="s">
        <v>83</v>
      </c>
      <c r="BK509" s="212">
        <f>ROUND(I509*H509,2)</f>
        <v>0</v>
      </c>
      <c r="BL509" s="18" t="s">
        <v>234</v>
      </c>
      <c r="BM509" s="211" t="s">
        <v>5701</v>
      </c>
    </row>
    <row r="510" s="10" customFormat="1">
      <c r="A510" s="10"/>
      <c r="B510" s="218"/>
      <c r="C510" s="219"/>
      <c r="D510" s="213" t="s">
        <v>199</v>
      </c>
      <c r="E510" s="220" t="s">
        <v>1</v>
      </c>
      <c r="F510" s="221" t="s">
        <v>5509</v>
      </c>
      <c r="G510" s="219"/>
      <c r="H510" s="220" t="s">
        <v>1</v>
      </c>
      <c r="I510" s="222"/>
      <c r="J510" s="219"/>
      <c r="K510" s="219"/>
      <c r="L510" s="223"/>
      <c r="M510" s="224"/>
      <c r="N510" s="225"/>
      <c r="O510" s="225"/>
      <c r="P510" s="225"/>
      <c r="Q510" s="225"/>
      <c r="R510" s="225"/>
      <c r="S510" s="225"/>
      <c r="T510" s="226"/>
      <c r="U510" s="10"/>
      <c r="V510" s="10"/>
      <c r="W510" s="10"/>
      <c r="X510" s="10"/>
      <c r="Y510" s="10"/>
      <c r="Z510" s="10"/>
      <c r="AA510" s="10"/>
      <c r="AB510" s="10"/>
      <c r="AC510" s="10"/>
      <c r="AD510" s="10"/>
      <c r="AE510" s="10"/>
      <c r="AT510" s="227" t="s">
        <v>199</v>
      </c>
      <c r="AU510" s="227" t="s">
        <v>85</v>
      </c>
      <c r="AV510" s="10" t="s">
        <v>83</v>
      </c>
      <c r="AW510" s="10" t="s">
        <v>32</v>
      </c>
      <c r="AX510" s="10" t="s">
        <v>76</v>
      </c>
      <c r="AY510" s="227" t="s">
        <v>195</v>
      </c>
    </row>
    <row r="511" s="10" customFormat="1">
      <c r="A511" s="10"/>
      <c r="B511" s="218"/>
      <c r="C511" s="219"/>
      <c r="D511" s="213" t="s">
        <v>199</v>
      </c>
      <c r="E511" s="220" t="s">
        <v>1</v>
      </c>
      <c r="F511" s="221" t="s">
        <v>5702</v>
      </c>
      <c r="G511" s="219"/>
      <c r="H511" s="220" t="s">
        <v>1</v>
      </c>
      <c r="I511" s="222"/>
      <c r="J511" s="219"/>
      <c r="K511" s="219"/>
      <c r="L511" s="223"/>
      <c r="M511" s="224"/>
      <c r="N511" s="225"/>
      <c r="O511" s="225"/>
      <c r="P511" s="225"/>
      <c r="Q511" s="225"/>
      <c r="R511" s="225"/>
      <c r="S511" s="225"/>
      <c r="T511" s="226"/>
      <c r="U511" s="10"/>
      <c r="V511" s="10"/>
      <c r="W511" s="10"/>
      <c r="X511" s="10"/>
      <c r="Y511" s="10"/>
      <c r="Z511" s="10"/>
      <c r="AA511" s="10"/>
      <c r="AB511" s="10"/>
      <c r="AC511" s="10"/>
      <c r="AD511" s="10"/>
      <c r="AE511" s="10"/>
      <c r="AT511" s="227" t="s">
        <v>199</v>
      </c>
      <c r="AU511" s="227" t="s">
        <v>85</v>
      </c>
      <c r="AV511" s="10" t="s">
        <v>83</v>
      </c>
      <c r="AW511" s="10" t="s">
        <v>32</v>
      </c>
      <c r="AX511" s="10" t="s">
        <v>76</v>
      </c>
      <c r="AY511" s="227" t="s">
        <v>195</v>
      </c>
    </row>
    <row r="512" s="11" customFormat="1">
      <c r="A512" s="11"/>
      <c r="B512" s="228"/>
      <c r="C512" s="229"/>
      <c r="D512" s="213" t="s">
        <v>199</v>
      </c>
      <c r="E512" s="230" t="s">
        <v>1</v>
      </c>
      <c r="F512" s="231" t="s">
        <v>5502</v>
      </c>
      <c r="G512" s="229"/>
      <c r="H512" s="232">
        <v>6.5999999999999996</v>
      </c>
      <c r="I512" s="233"/>
      <c r="J512" s="229"/>
      <c r="K512" s="229"/>
      <c r="L512" s="234"/>
      <c r="M512" s="235"/>
      <c r="N512" s="236"/>
      <c r="O512" s="236"/>
      <c r="P512" s="236"/>
      <c r="Q512" s="236"/>
      <c r="R512" s="236"/>
      <c r="S512" s="236"/>
      <c r="T512" s="237"/>
      <c r="U512" s="11"/>
      <c r="V512" s="11"/>
      <c r="W512" s="11"/>
      <c r="X512" s="11"/>
      <c r="Y512" s="11"/>
      <c r="Z512" s="11"/>
      <c r="AA512" s="11"/>
      <c r="AB512" s="11"/>
      <c r="AC512" s="11"/>
      <c r="AD512" s="11"/>
      <c r="AE512" s="11"/>
      <c r="AT512" s="238" t="s">
        <v>199</v>
      </c>
      <c r="AU512" s="238" t="s">
        <v>85</v>
      </c>
      <c r="AV512" s="11" t="s">
        <v>85</v>
      </c>
      <c r="AW512" s="11" t="s">
        <v>32</v>
      </c>
      <c r="AX512" s="11" t="s">
        <v>76</v>
      </c>
      <c r="AY512" s="238" t="s">
        <v>195</v>
      </c>
    </row>
    <row r="513" s="11" customFormat="1">
      <c r="A513" s="11"/>
      <c r="B513" s="228"/>
      <c r="C513" s="229"/>
      <c r="D513" s="213" t="s">
        <v>199</v>
      </c>
      <c r="E513" s="230" t="s">
        <v>1</v>
      </c>
      <c r="F513" s="231" t="s">
        <v>5503</v>
      </c>
      <c r="G513" s="229"/>
      <c r="H513" s="232">
        <v>1.2</v>
      </c>
      <c r="I513" s="233"/>
      <c r="J513" s="229"/>
      <c r="K513" s="229"/>
      <c r="L513" s="234"/>
      <c r="M513" s="235"/>
      <c r="N513" s="236"/>
      <c r="O513" s="236"/>
      <c r="P513" s="236"/>
      <c r="Q513" s="236"/>
      <c r="R513" s="236"/>
      <c r="S513" s="236"/>
      <c r="T513" s="237"/>
      <c r="U513" s="11"/>
      <c r="V513" s="11"/>
      <c r="W513" s="11"/>
      <c r="X513" s="11"/>
      <c r="Y513" s="11"/>
      <c r="Z513" s="11"/>
      <c r="AA513" s="11"/>
      <c r="AB513" s="11"/>
      <c r="AC513" s="11"/>
      <c r="AD513" s="11"/>
      <c r="AE513" s="11"/>
      <c r="AT513" s="238" t="s">
        <v>199</v>
      </c>
      <c r="AU513" s="238" t="s">
        <v>85</v>
      </c>
      <c r="AV513" s="11" t="s">
        <v>85</v>
      </c>
      <c r="AW513" s="11" t="s">
        <v>32</v>
      </c>
      <c r="AX513" s="11" t="s">
        <v>76</v>
      </c>
      <c r="AY513" s="238" t="s">
        <v>195</v>
      </c>
    </row>
    <row r="514" s="16" customFormat="1">
      <c r="A514" s="16"/>
      <c r="B514" s="298"/>
      <c r="C514" s="299"/>
      <c r="D514" s="213" t="s">
        <v>199</v>
      </c>
      <c r="E514" s="300" t="s">
        <v>1</v>
      </c>
      <c r="F514" s="301" t="s">
        <v>1498</v>
      </c>
      <c r="G514" s="299"/>
      <c r="H514" s="302">
        <v>7.7999999999999998</v>
      </c>
      <c r="I514" s="303"/>
      <c r="J514" s="299"/>
      <c r="K514" s="299"/>
      <c r="L514" s="304"/>
      <c r="M514" s="305"/>
      <c r="N514" s="306"/>
      <c r="O514" s="306"/>
      <c r="P514" s="306"/>
      <c r="Q514" s="306"/>
      <c r="R514" s="306"/>
      <c r="S514" s="306"/>
      <c r="T514" s="307"/>
      <c r="U514" s="16"/>
      <c r="V514" s="16"/>
      <c r="W514" s="16"/>
      <c r="X514" s="16"/>
      <c r="Y514" s="16"/>
      <c r="Z514" s="16"/>
      <c r="AA514" s="16"/>
      <c r="AB514" s="16"/>
      <c r="AC514" s="16"/>
      <c r="AD514" s="16"/>
      <c r="AE514" s="16"/>
      <c r="AT514" s="308" t="s">
        <v>199</v>
      </c>
      <c r="AU514" s="308" t="s">
        <v>85</v>
      </c>
      <c r="AV514" s="16" t="s">
        <v>229</v>
      </c>
      <c r="AW514" s="16" t="s">
        <v>32</v>
      </c>
      <c r="AX514" s="16" t="s">
        <v>76</v>
      </c>
      <c r="AY514" s="308" t="s">
        <v>195</v>
      </c>
    </row>
    <row r="515" s="10" customFormat="1">
      <c r="A515" s="10"/>
      <c r="B515" s="218"/>
      <c r="C515" s="219"/>
      <c r="D515" s="213" t="s">
        <v>199</v>
      </c>
      <c r="E515" s="220" t="s">
        <v>1</v>
      </c>
      <c r="F515" s="221" t="s">
        <v>3710</v>
      </c>
      <c r="G515" s="219"/>
      <c r="H515" s="220" t="s">
        <v>1</v>
      </c>
      <c r="I515" s="222"/>
      <c r="J515" s="219"/>
      <c r="K515" s="219"/>
      <c r="L515" s="223"/>
      <c r="M515" s="224"/>
      <c r="N515" s="225"/>
      <c r="O515" s="225"/>
      <c r="P515" s="225"/>
      <c r="Q515" s="225"/>
      <c r="R515" s="225"/>
      <c r="S515" s="225"/>
      <c r="T515" s="226"/>
      <c r="U515" s="10"/>
      <c r="V515" s="10"/>
      <c r="W515" s="10"/>
      <c r="X515" s="10"/>
      <c r="Y515" s="10"/>
      <c r="Z515" s="10"/>
      <c r="AA515" s="10"/>
      <c r="AB515" s="10"/>
      <c r="AC515" s="10"/>
      <c r="AD515" s="10"/>
      <c r="AE515" s="10"/>
      <c r="AT515" s="227" t="s">
        <v>199</v>
      </c>
      <c r="AU515" s="227" t="s">
        <v>85</v>
      </c>
      <c r="AV515" s="10" t="s">
        <v>83</v>
      </c>
      <c r="AW515" s="10" t="s">
        <v>32</v>
      </c>
      <c r="AX515" s="10" t="s">
        <v>76</v>
      </c>
      <c r="AY515" s="227" t="s">
        <v>195</v>
      </c>
    </row>
    <row r="516" s="11" customFormat="1">
      <c r="A516" s="11"/>
      <c r="B516" s="228"/>
      <c r="C516" s="229"/>
      <c r="D516" s="213" t="s">
        <v>199</v>
      </c>
      <c r="E516" s="230" t="s">
        <v>1</v>
      </c>
      <c r="F516" s="231" t="s">
        <v>5703</v>
      </c>
      <c r="G516" s="229"/>
      <c r="H516" s="232">
        <v>11</v>
      </c>
      <c r="I516" s="233"/>
      <c r="J516" s="229"/>
      <c r="K516" s="229"/>
      <c r="L516" s="234"/>
      <c r="M516" s="235"/>
      <c r="N516" s="236"/>
      <c r="O516" s="236"/>
      <c r="P516" s="236"/>
      <c r="Q516" s="236"/>
      <c r="R516" s="236"/>
      <c r="S516" s="236"/>
      <c r="T516" s="237"/>
      <c r="U516" s="11"/>
      <c r="V516" s="11"/>
      <c r="W516" s="11"/>
      <c r="X516" s="11"/>
      <c r="Y516" s="11"/>
      <c r="Z516" s="11"/>
      <c r="AA516" s="11"/>
      <c r="AB516" s="11"/>
      <c r="AC516" s="11"/>
      <c r="AD516" s="11"/>
      <c r="AE516" s="11"/>
      <c r="AT516" s="238" t="s">
        <v>199</v>
      </c>
      <c r="AU516" s="238" t="s">
        <v>85</v>
      </c>
      <c r="AV516" s="11" t="s">
        <v>85</v>
      </c>
      <c r="AW516" s="11" t="s">
        <v>32</v>
      </c>
      <c r="AX516" s="11" t="s">
        <v>76</v>
      </c>
      <c r="AY516" s="238" t="s">
        <v>195</v>
      </c>
    </row>
    <row r="517" s="11" customFormat="1">
      <c r="A517" s="11"/>
      <c r="B517" s="228"/>
      <c r="C517" s="229"/>
      <c r="D517" s="213" t="s">
        <v>199</v>
      </c>
      <c r="E517" s="230" t="s">
        <v>1</v>
      </c>
      <c r="F517" s="231" t="s">
        <v>5704</v>
      </c>
      <c r="G517" s="229"/>
      <c r="H517" s="232">
        <v>3</v>
      </c>
      <c r="I517" s="233"/>
      <c r="J517" s="229"/>
      <c r="K517" s="229"/>
      <c r="L517" s="234"/>
      <c r="M517" s="235"/>
      <c r="N517" s="236"/>
      <c r="O517" s="236"/>
      <c r="P517" s="236"/>
      <c r="Q517" s="236"/>
      <c r="R517" s="236"/>
      <c r="S517" s="236"/>
      <c r="T517" s="237"/>
      <c r="U517" s="11"/>
      <c r="V517" s="11"/>
      <c r="W517" s="11"/>
      <c r="X517" s="11"/>
      <c r="Y517" s="11"/>
      <c r="Z517" s="11"/>
      <c r="AA517" s="11"/>
      <c r="AB517" s="11"/>
      <c r="AC517" s="11"/>
      <c r="AD517" s="11"/>
      <c r="AE517" s="11"/>
      <c r="AT517" s="238" t="s">
        <v>199</v>
      </c>
      <c r="AU517" s="238" t="s">
        <v>85</v>
      </c>
      <c r="AV517" s="11" t="s">
        <v>85</v>
      </c>
      <c r="AW517" s="11" t="s">
        <v>32</v>
      </c>
      <c r="AX517" s="11" t="s">
        <v>76</v>
      </c>
      <c r="AY517" s="238" t="s">
        <v>195</v>
      </c>
    </row>
    <row r="518" s="16" customFormat="1">
      <c r="A518" s="16"/>
      <c r="B518" s="298"/>
      <c r="C518" s="299"/>
      <c r="D518" s="213" t="s">
        <v>199</v>
      </c>
      <c r="E518" s="300" t="s">
        <v>1</v>
      </c>
      <c r="F518" s="301" t="s">
        <v>1498</v>
      </c>
      <c r="G518" s="299"/>
      <c r="H518" s="302">
        <v>14</v>
      </c>
      <c r="I518" s="303"/>
      <c r="J518" s="299"/>
      <c r="K518" s="299"/>
      <c r="L518" s="304"/>
      <c r="M518" s="305"/>
      <c r="N518" s="306"/>
      <c r="O518" s="306"/>
      <c r="P518" s="306"/>
      <c r="Q518" s="306"/>
      <c r="R518" s="306"/>
      <c r="S518" s="306"/>
      <c r="T518" s="307"/>
      <c r="U518" s="16"/>
      <c r="V518" s="16"/>
      <c r="W518" s="16"/>
      <c r="X518" s="16"/>
      <c r="Y518" s="16"/>
      <c r="Z518" s="16"/>
      <c r="AA518" s="16"/>
      <c r="AB518" s="16"/>
      <c r="AC518" s="16"/>
      <c r="AD518" s="16"/>
      <c r="AE518" s="16"/>
      <c r="AT518" s="308" t="s">
        <v>199</v>
      </c>
      <c r="AU518" s="308" t="s">
        <v>85</v>
      </c>
      <c r="AV518" s="16" t="s">
        <v>229</v>
      </c>
      <c r="AW518" s="16" t="s">
        <v>32</v>
      </c>
      <c r="AX518" s="16" t="s">
        <v>76</v>
      </c>
      <c r="AY518" s="308" t="s">
        <v>195</v>
      </c>
    </row>
    <row r="519" s="15" customFormat="1">
      <c r="A519" s="15"/>
      <c r="B519" s="287"/>
      <c r="C519" s="288"/>
      <c r="D519" s="213" t="s">
        <v>199</v>
      </c>
      <c r="E519" s="289" t="s">
        <v>1</v>
      </c>
      <c r="F519" s="290" t="s">
        <v>1422</v>
      </c>
      <c r="G519" s="288"/>
      <c r="H519" s="291">
        <v>21.800000000000001</v>
      </c>
      <c r="I519" s="292"/>
      <c r="J519" s="288"/>
      <c r="K519" s="288"/>
      <c r="L519" s="293"/>
      <c r="M519" s="294"/>
      <c r="N519" s="295"/>
      <c r="O519" s="295"/>
      <c r="P519" s="295"/>
      <c r="Q519" s="295"/>
      <c r="R519" s="295"/>
      <c r="S519" s="295"/>
      <c r="T519" s="296"/>
      <c r="U519" s="15"/>
      <c r="V519" s="15"/>
      <c r="W519" s="15"/>
      <c r="X519" s="15"/>
      <c r="Y519" s="15"/>
      <c r="Z519" s="15"/>
      <c r="AA519" s="15"/>
      <c r="AB519" s="15"/>
      <c r="AC519" s="15"/>
      <c r="AD519" s="15"/>
      <c r="AE519" s="15"/>
      <c r="AT519" s="297" t="s">
        <v>199</v>
      </c>
      <c r="AU519" s="297" t="s">
        <v>85</v>
      </c>
      <c r="AV519" s="15" t="s">
        <v>234</v>
      </c>
      <c r="AW519" s="15" t="s">
        <v>32</v>
      </c>
      <c r="AX519" s="15" t="s">
        <v>83</v>
      </c>
      <c r="AY519" s="297" t="s">
        <v>195</v>
      </c>
    </row>
    <row r="520" s="2" customFormat="1" ht="24.15" customHeight="1">
      <c r="A520" s="39"/>
      <c r="B520" s="40"/>
      <c r="C520" s="200" t="s">
        <v>438</v>
      </c>
      <c r="D520" s="200" t="s">
        <v>191</v>
      </c>
      <c r="E520" s="201" t="s">
        <v>1793</v>
      </c>
      <c r="F520" s="202" t="s">
        <v>1794</v>
      </c>
      <c r="G520" s="203" t="s">
        <v>1411</v>
      </c>
      <c r="H520" s="204">
        <v>143.268</v>
      </c>
      <c r="I520" s="205"/>
      <c r="J520" s="206">
        <f>ROUND(I520*H520,2)</f>
        <v>0</v>
      </c>
      <c r="K520" s="202" t="s">
        <v>1412</v>
      </c>
      <c r="L520" s="45"/>
      <c r="M520" s="207" t="s">
        <v>1</v>
      </c>
      <c r="N520" s="208" t="s">
        <v>41</v>
      </c>
      <c r="O520" s="92"/>
      <c r="P520" s="209">
        <f>O520*H520</f>
        <v>0</v>
      </c>
      <c r="Q520" s="209">
        <v>0</v>
      </c>
      <c r="R520" s="209">
        <f>Q520*H520</f>
        <v>0</v>
      </c>
      <c r="S520" s="209">
        <v>0</v>
      </c>
      <c r="T520" s="210">
        <f>S520*H520</f>
        <v>0</v>
      </c>
      <c r="U520" s="39"/>
      <c r="V520" s="39"/>
      <c r="W520" s="39"/>
      <c r="X520" s="39"/>
      <c r="Y520" s="39"/>
      <c r="Z520" s="39"/>
      <c r="AA520" s="39"/>
      <c r="AB520" s="39"/>
      <c r="AC520" s="39"/>
      <c r="AD520" s="39"/>
      <c r="AE520" s="39"/>
      <c r="AR520" s="211" t="s">
        <v>234</v>
      </c>
      <c r="AT520" s="211" t="s">
        <v>191</v>
      </c>
      <c r="AU520" s="211" t="s">
        <v>85</v>
      </c>
      <c r="AY520" s="18" t="s">
        <v>195</v>
      </c>
      <c r="BE520" s="212">
        <f>IF(N520="základní",J520,0)</f>
        <v>0</v>
      </c>
      <c r="BF520" s="212">
        <f>IF(N520="snížená",J520,0)</f>
        <v>0</v>
      </c>
      <c r="BG520" s="212">
        <f>IF(N520="zákl. přenesená",J520,0)</f>
        <v>0</v>
      </c>
      <c r="BH520" s="212">
        <f>IF(N520="sníž. přenesená",J520,0)</f>
        <v>0</v>
      </c>
      <c r="BI520" s="212">
        <f>IF(N520="nulová",J520,0)</f>
        <v>0</v>
      </c>
      <c r="BJ520" s="18" t="s">
        <v>83</v>
      </c>
      <c r="BK520" s="212">
        <f>ROUND(I520*H520,2)</f>
        <v>0</v>
      </c>
      <c r="BL520" s="18" t="s">
        <v>234</v>
      </c>
      <c r="BM520" s="211" t="s">
        <v>5705</v>
      </c>
    </row>
    <row r="521" s="10" customFormat="1">
      <c r="A521" s="10"/>
      <c r="B521" s="218"/>
      <c r="C521" s="219"/>
      <c r="D521" s="213" t="s">
        <v>199</v>
      </c>
      <c r="E521" s="220" t="s">
        <v>1</v>
      </c>
      <c r="F521" s="221" t="s">
        <v>5500</v>
      </c>
      <c r="G521" s="219"/>
      <c r="H521" s="220" t="s">
        <v>1</v>
      </c>
      <c r="I521" s="222"/>
      <c r="J521" s="219"/>
      <c r="K521" s="219"/>
      <c r="L521" s="223"/>
      <c r="M521" s="224"/>
      <c r="N521" s="225"/>
      <c r="O521" s="225"/>
      <c r="P521" s="225"/>
      <c r="Q521" s="225"/>
      <c r="R521" s="225"/>
      <c r="S521" s="225"/>
      <c r="T521" s="226"/>
      <c r="U521" s="10"/>
      <c r="V521" s="10"/>
      <c r="W521" s="10"/>
      <c r="X521" s="10"/>
      <c r="Y521" s="10"/>
      <c r="Z521" s="10"/>
      <c r="AA521" s="10"/>
      <c r="AB521" s="10"/>
      <c r="AC521" s="10"/>
      <c r="AD521" s="10"/>
      <c r="AE521" s="10"/>
      <c r="AT521" s="227" t="s">
        <v>199</v>
      </c>
      <c r="AU521" s="227" t="s">
        <v>85</v>
      </c>
      <c r="AV521" s="10" t="s">
        <v>83</v>
      </c>
      <c r="AW521" s="10" t="s">
        <v>32</v>
      </c>
      <c r="AX521" s="10" t="s">
        <v>76</v>
      </c>
      <c r="AY521" s="227" t="s">
        <v>195</v>
      </c>
    </row>
    <row r="522" s="10" customFormat="1">
      <c r="A522" s="10"/>
      <c r="B522" s="218"/>
      <c r="C522" s="219"/>
      <c r="D522" s="213" t="s">
        <v>199</v>
      </c>
      <c r="E522" s="220" t="s">
        <v>1</v>
      </c>
      <c r="F522" s="221" t="s">
        <v>5248</v>
      </c>
      <c r="G522" s="219"/>
      <c r="H522" s="220" t="s">
        <v>1</v>
      </c>
      <c r="I522" s="222"/>
      <c r="J522" s="219"/>
      <c r="K522" s="219"/>
      <c r="L522" s="223"/>
      <c r="M522" s="224"/>
      <c r="N522" s="225"/>
      <c r="O522" s="225"/>
      <c r="P522" s="225"/>
      <c r="Q522" s="225"/>
      <c r="R522" s="225"/>
      <c r="S522" s="225"/>
      <c r="T522" s="226"/>
      <c r="U522" s="10"/>
      <c r="V522" s="10"/>
      <c r="W522" s="10"/>
      <c r="X522" s="10"/>
      <c r="Y522" s="10"/>
      <c r="Z522" s="10"/>
      <c r="AA522" s="10"/>
      <c r="AB522" s="10"/>
      <c r="AC522" s="10"/>
      <c r="AD522" s="10"/>
      <c r="AE522" s="10"/>
      <c r="AT522" s="227" t="s">
        <v>199</v>
      </c>
      <c r="AU522" s="227" t="s">
        <v>85</v>
      </c>
      <c r="AV522" s="10" t="s">
        <v>83</v>
      </c>
      <c r="AW522" s="10" t="s">
        <v>32</v>
      </c>
      <c r="AX522" s="10" t="s">
        <v>76</v>
      </c>
      <c r="AY522" s="227" t="s">
        <v>195</v>
      </c>
    </row>
    <row r="523" s="11" customFormat="1">
      <c r="A523" s="11"/>
      <c r="B523" s="228"/>
      <c r="C523" s="229"/>
      <c r="D523" s="213" t="s">
        <v>199</v>
      </c>
      <c r="E523" s="230" t="s">
        <v>1</v>
      </c>
      <c r="F523" s="231" t="s">
        <v>5497</v>
      </c>
      <c r="G523" s="229"/>
      <c r="H523" s="232">
        <v>2.8599999999999999</v>
      </c>
      <c r="I523" s="233"/>
      <c r="J523" s="229"/>
      <c r="K523" s="229"/>
      <c r="L523" s="234"/>
      <c r="M523" s="235"/>
      <c r="N523" s="236"/>
      <c r="O523" s="236"/>
      <c r="P523" s="236"/>
      <c r="Q523" s="236"/>
      <c r="R523" s="236"/>
      <c r="S523" s="236"/>
      <c r="T523" s="237"/>
      <c r="U523" s="11"/>
      <c r="V523" s="11"/>
      <c r="W523" s="11"/>
      <c r="X523" s="11"/>
      <c r="Y523" s="11"/>
      <c r="Z523" s="11"/>
      <c r="AA523" s="11"/>
      <c r="AB523" s="11"/>
      <c r="AC523" s="11"/>
      <c r="AD523" s="11"/>
      <c r="AE523" s="11"/>
      <c r="AT523" s="238" t="s">
        <v>199</v>
      </c>
      <c r="AU523" s="238" t="s">
        <v>85</v>
      </c>
      <c r="AV523" s="11" t="s">
        <v>85</v>
      </c>
      <c r="AW523" s="11" t="s">
        <v>32</v>
      </c>
      <c r="AX523" s="11" t="s">
        <v>76</v>
      </c>
      <c r="AY523" s="238" t="s">
        <v>195</v>
      </c>
    </row>
    <row r="524" s="11" customFormat="1">
      <c r="A524" s="11"/>
      <c r="B524" s="228"/>
      <c r="C524" s="229"/>
      <c r="D524" s="213" t="s">
        <v>199</v>
      </c>
      <c r="E524" s="230" t="s">
        <v>1</v>
      </c>
      <c r="F524" s="231" t="s">
        <v>5498</v>
      </c>
      <c r="G524" s="229"/>
      <c r="H524" s="232">
        <v>75.168000000000006</v>
      </c>
      <c r="I524" s="233"/>
      <c r="J524" s="229"/>
      <c r="K524" s="229"/>
      <c r="L524" s="234"/>
      <c r="M524" s="235"/>
      <c r="N524" s="236"/>
      <c r="O524" s="236"/>
      <c r="P524" s="236"/>
      <c r="Q524" s="236"/>
      <c r="R524" s="236"/>
      <c r="S524" s="236"/>
      <c r="T524" s="237"/>
      <c r="U524" s="11"/>
      <c r="V524" s="11"/>
      <c r="W524" s="11"/>
      <c r="X524" s="11"/>
      <c r="Y524" s="11"/>
      <c r="Z524" s="11"/>
      <c r="AA524" s="11"/>
      <c r="AB524" s="11"/>
      <c r="AC524" s="11"/>
      <c r="AD524" s="11"/>
      <c r="AE524" s="11"/>
      <c r="AT524" s="238" t="s">
        <v>199</v>
      </c>
      <c r="AU524" s="238" t="s">
        <v>85</v>
      </c>
      <c r="AV524" s="11" t="s">
        <v>85</v>
      </c>
      <c r="AW524" s="11" t="s">
        <v>32</v>
      </c>
      <c r="AX524" s="11" t="s">
        <v>76</v>
      </c>
      <c r="AY524" s="238" t="s">
        <v>195</v>
      </c>
    </row>
    <row r="525" s="10" customFormat="1">
      <c r="A525" s="10"/>
      <c r="B525" s="218"/>
      <c r="C525" s="219"/>
      <c r="D525" s="213" t="s">
        <v>199</v>
      </c>
      <c r="E525" s="220" t="s">
        <v>1</v>
      </c>
      <c r="F525" s="221" t="s">
        <v>5249</v>
      </c>
      <c r="G525" s="219"/>
      <c r="H525" s="220" t="s">
        <v>1</v>
      </c>
      <c r="I525" s="222"/>
      <c r="J525" s="219"/>
      <c r="K525" s="219"/>
      <c r="L525" s="223"/>
      <c r="M525" s="224"/>
      <c r="N525" s="225"/>
      <c r="O525" s="225"/>
      <c r="P525" s="225"/>
      <c r="Q525" s="225"/>
      <c r="R525" s="225"/>
      <c r="S525" s="225"/>
      <c r="T525" s="226"/>
      <c r="U525" s="10"/>
      <c r="V525" s="10"/>
      <c r="W525" s="10"/>
      <c r="X525" s="10"/>
      <c r="Y525" s="10"/>
      <c r="Z525" s="10"/>
      <c r="AA525" s="10"/>
      <c r="AB525" s="10"/>
      <c r="AC525" s="10"/>
      <c r="AD525" s="10"/>
      <c r="AE525" s="10"/>
      <c r="AT525" s="227" t="s">
        <v>199</v>
      </c>
      <c r="AU525" s="227" t="s">
        <v>85</v>
      </c>
      <c r="AV525" s="10" t="s">
        <v>83</v>
      </c>
      <c r="AW525" s="10" t="s">
        <v>32</v>
      </c>
      <c r="AX525" s="10" t="s">
        <v>76</v>
      </c>
      <c r="AY525" s="227" t="s">
        <v>195</v>
      </c>
    </row>
    <row r="526" s="11" customFormat="1">
      <c r="A526" s="11"/>
      <c r="B526" s="228"/>
      <c r="C526" s="229"/>
      <c r="D526" s="213" t="s">
        <v>199</v>
      </c>
      <c r="E526" s="230" t="s">
        <v>1</v>
      </c>
      <c r="F526" s="231" t="s">
        <v>5532</v>
      </c>
      <c r="G526" s="229"/>
      <c r="H526" s="232">
        <v>2.6000000000000001</v>
      </c>
      <c r="I526" s="233"/>
      <c r="J526" s="229"/>
      <c r="K526" s="229"/>
      <c r="L526" s="234"/>
      <c r="M526" s="235"/>
      <c r="N526" s="236"/>
      <c r="O526" s="236"/>
      <c r="P526" s="236"/>
      <c r="Q526" s="236"/>
      <c r="R526" s="236"/>
      <c r="S526" s="236"/>
      <c r="T526" s="237"/>
      <c r="U526" s="11"/>
      <c r="V526" s="11"/>
      <c r="W526" s="11"/>
      <c r="X526" s="11"/>
      <c r="Y526" s="11"/>
      <c r="Z526" s="11"/>
      <c r="AA526" s="11"/>
      <c r="AB526" s="11"/>
      <c r="AC526" s="11"/>
      <c r="AD526" s="11"/>
      <c r="AE526" s="11"/>
      <c r="AT526" s="238" t="s">
        <v>199</v>
      </c>
      <c r="AU526" s="238" t="s">
        <v>85</v>
      </c>
      <c r="AV526" s="11" t="s">
        <v>85</v>
      </c>
      <c r="AW526" s="11" t="s">
        <v>32</v>
      </c>
      <c r="AX526" s="11" t="s">
        <v>76</v>
      </c>
      <c r="AY526" s="238" t="s">
        <v>195</v>
      </c>
    </row>
    <row r="527" s="11" customFormat="1">
      <c r="A527" s="11"/>
      <c r="B527" s="228"/>
      <c r="C527" s="229"/>
      <c r="D527" s="213" t="s">
        <v>199</v>
      </c>
      <c r="E527" s="230" t="s">
        <v>1</v>
      </c>
      <c r="F527" s="231" t="s">
        <v>5533</v>
      </c>
      <c r="G527" s="229"/>
      <c r="H527" s="232">
        <v>62.640000000000001</v>
      </c>
      <c r="I527" s="233"/>
      <c r="J527" s="229"/>
      <c r="K527" s="229"/>
      <c r="L527" s="234"/>
      <c r="M527" s="235"/>
      <c r="N527" s="236"/>
      <c r="O527" s="236"/>
      <c r="P527" s="236"/>
      <c r="Q527" s="236"/>
      <c r="R527" s="236"/>
      <c r="S527" s="236"/>
      <c r="T527" s="237"/>
      <c r="U527" s="11"/>
      <c r="V527" s="11"/>
      <c r="W527" s="11"/>
      <c r="X527" s="11"/>
      <c r="Y527" s="11"/>
      <c r="Z527" s="11"/>
      <c r="AA527" s="11"/>
      <c r="AB527" s="11"/>
      <c r="AC527" s="11"/>
      <c r="AD527" s="11"/>
      <c r="AE527" s="11"/>
      <c r="AT527" s="238" t="s">
        <v>199</v>
      </c>
      <c r="AU527" s="238" t="s">
        <v>85</v>
      </c>
      <c r="AV527" s="11" t="s">
        <v>85</v>
      </c>
      <c r="AW527" s="11" t="s">
        <v>32</v>
      </c>
      <c r="AX527" s="11" t="s">
        <v>76</v>
      </c>
      <c r="AY527" s="238" t="s">
        <v>195</v>
      </c>
    </row>
    <row r="528" s="16" customFormat="1">
      <c r="A528" s="16"/>
      <c r="B528" s="298"/>
      <c r="C528" s="299"/>
      <c r="D528" s="213" t="s">
        <v>199</v>
      </c>
      <c r="E528" s="300" t="s">
        <v>1</v>
      </c>
      <c r="F528" s="301" t="s">
        <v>1498</v>
      </c>
      <c r="G528" s="299"/>
      <c r="H528" s="302">
        <v>143.268</v>
      </c>
      <c r="I528" s="303"/>
      <c r="J528" s="299"/>
      <c r="K528" s="299"/>
      <c r="L528" s="304"/>
      <c r="M528" s="305"/>
      <c r="N528" s="306"/>
      <c r="O528" s="306"/>
      <c r="P528" s="306"/>
      <c r="Q528" s="306"/>
      <c r="R528" s="306"/>
      <c r="S528" s="306"/>
      <c r="T528" s="307"/>
      <c r="U528" s="16"/>
      <c r="V528" s="16"/>
      <c r="W528" s="16"/>
      <c r="X528" s="16"/>
      <c r="Y528" s="16"/>
      <c r="Z528" s="16"/>
      <c r="AA528" s="16"/>
      <c r="AB528" s="16"/>
      <c r="AC528" s="16"/>
      <c r="AD528" s="16"/>
      <c r="AE528" s="16"/>
      <c r="AT528" s="308" t="s">
        <v>199</v>
      </c>
      <c r="AU528" s="308" t="s">
        <v>85</v>
      </c>
      <c r="AV528" s="16" t="s">
        <v>229</v>
      </c>
      <c r="AW528" s="16" t="s">
        <v>32</v>
      </c>
      <c r="AX528" s="16" t="s">
        <v>83</v>
      </c>
      <c r="AY528" s="308" t="s">
        <v>195</v>
      </c>
    </row>
    <row r="529" s="2" customFormat="1" ht="33" customHeight="1">
      <c r="A529" s="39"/>
      <c r="B529" s="40"/>
      <c r="C529" s="200" t="s">
        <v>441</v>
      </c>
      <c r="D529" s="200" t="s">
        <v>191</v>
      </c>
      <c r="E529" s="201" t="s">
        <v>3722</v>
      </c>
      <c r="F529" s="202" t="s">
        <v>3723</v>
      </c>
      <c r="G529" s="203" t="s">
        <v>1411</v>
      </c>
      <c r="H529" s="204">
        <v>21.800000000000001</v>
      </c>
      <c r="I529" s="205"/>
      <c r="J529" s="206">
        <f>ROUND(I529*H529,2)</f>
        <v>0</v>
      </c>
      <c r="K529" s="202" t="s">
        <v>1412</v>
      </c>
      <c r="L529" s="45"/>
      <c r="M529" s="207" t="s">
        <v>1</v>
      </c>
      <c r="N529" s="208" t="s">
        <v>41</v>
      </c>
      <c r="O529" s="92"/>
      <c r="P529" s="209">
        <f>O529*H529</f>
        <v>0</v>
      </c>
      <c r="Q529" s="209">
        <v>0</v>
      </c>
      <c r="R529" s="209">
        <f>Q529*H529</f>
        <v>0</v>
      </c>
      <c r="S529" s="209">
        <v>0</v>
      </c>
      <c r="T529" s="210">
        <f>S529*H529</f>
        <v>0</v>
      </c>
      <c r="U529" s="39"/>
      <c r="V529" s="39"/>
      <c r="W529" s="39"/>
      <c r="X529" s="39"/>
      <c r="Y529" s="39"/>
      <c r="Z529" s="39"/>
      <c r="AA529" s="39"/>
      <c r="AB529" s="39"/>
      <c r="AC529" s="39"/>
      <c r="AD529" s="39"/>
      <c r="AE529" s="39"/>
      <c r="AR529" s="211" t="s">
        <v>234</v>
      </c>
      <c r="AT529" s="211" t="s">
        <v>191</v>
      </c>
      <c r="AU529" s="211" t="s">
        <v>85</v>
      </c>
      <c r="AY529" s="18" t="s">
        <v>195</v>
      </c>
      <c r="BE529" s="212">
        <f>IF(N529="základní",J529,0)</f>
        <v>0</v>
      </c>
      <c r="BF529" s="212">
        <f>IF(N529="snížená",J529,0)</f>
        <v>0</v>
      </c>
      <c r="BG529" s="212">
        <f>IF(N529="zákl. přenesená",J529,0)</f>
        <v>0</v>
      </c>
      <c r="BH529" s="212">
        <f>IF(N529="sníž. přenesená",J529,0)</f>
        <v>0</v>
      </c>
      <c r="BI529" s="212">
        <f>IF(N529="nulová",J529,0)</f>
        <v>0</v>
      </c>
      <c r="BJ529" s="18" t="s">
        <v>83</v>
      </c>
      <c r="BK529" s="212">
        <f>ROUND(I529*H529,2)</f>
        <v>0</v>
      </c>
      <c r="BL529" s="18" t="s">
        <v>234</v>
      </c>
      <c r="BM529" s="211" t="s">
        <v>5706</v>
      </c>
    </row>
    <row r="530" s="10" customFormat="1">
      <c r="A530" s="10"/>
      <c r="B530" s="218"/>
      <c r="C530" s="219"/>
      <c r="D530" s="213" t="s">
        <v>199</v>
      </c>
      <c r="E530" s="220" t="s">
        <v>1</v>
      </c>
      <c r="F530" s="221" t="s">
        <v>5509</v>
      </c>
      <c r="G530" s="219"/>
      <c r="H530" s="220" t="s">
        <v>1</v>
      </c>
      <c r="I530" s="222"/>
      <c r="J530" s="219"/>
      <c r="K530" s="219"/>
      <c r="L530" s="223"/>
      <c r="M530" s="224"/>
      <c r="N530" s="225"/>
      <c r="O530" s="225"/>
      <c r="P530" s="225"/>
      <c r="Q530" s="225"/>
      <c r="R530" s="225"/>
      <c r="S530" s="225"/>
      <c r="T530" s="226"/>
      <c r="U530" s="10"/>
      <c r="V530" s="10"/>
      <c r="W530" s="10"/>
      <c r="X530" s="10"/>
      <c r="Y530" s="10"/>
      <c r="Z530" s="10"/>
      <c r="AA530" s="10"/>
      <c r="AB530" s="10"/>
      <c r="AC530" s="10"/>
      <c r="AD530" s="10"/>
      <c r="AE530" s="10"/>
      <c r="AT530" s="227" t="s">
        <v>199</v>
      </c>
      <c r="AU530" s="227" t="s">
        <v>85</v>
      </c>
      <c r="AV530" s="10" t="s">
        <v>83</v>
      </c>
      <c r="AW530" s="10" t="s">
        <v>32</v>
      </c>
      <c r="AX530" s="10" t="s">
        <v>76</v>
      </c>
      <c r="AY530" s="227" t="s">
        <v>195</v>
      </c>
    </row>
    <row r="531" s="10" customFormat="1">
      <c r="A531" s="10"/>
      <c r="B531" s="218"/>
      <c r="C531" s="219"/>
      <c r="D531" s="213" t="s">
        <v>199</v>
      </c>
      <c r="E531" s="220" t="s">
        <v>1</v>
      </c>
      <c r="F531" s="221" t="s">
        <v>5707</v>
      </c>
      <c r="G531" s="219"/>
      <c r="H531" s="220" t="s">
        <v>1</v>
      </c>
      <c r="I531" s="222"/>
      <c r="J531" s="219"/>
      <c r="K531" s="219"/>
      <c r="L531" s="223"/>
      <c r="M531" s="224"/>
      <c r="N531" s="225"/>
      <c r="O531" s="225"/>
      <c r="P531" s="225"/>
      <c r="Q531" s="225"/>
      <c r="R531" s="225"/>
      <c r="S531" s="225"/>
      <c r="T531" s="226"/>
      <c r="U531" s="10"/>
      <c r="V531" s="10"/>
      <c r="W531" s="10"/>
      <c r="X531" s="10"/>
      <c r="Y531" s="10"/>
      <c r="Z531" s="10"/>
      <c r="AA531" s="10"/>
      <c r="AB531" s="10"/>
      <c r="AC531" s="10"/>
      <c r="AD531" s="10"/>
      <c r="AE531" s="10"/>
      <c r="AT531" s="227" t="s">
        <v>199</v>
      </c>
      <c r="AU531" s="227" t="s">
        <v>85</v>
      </c>
      <c r="AV531" s="10" t="s">
        <v>83</v>
      </c>
      <c r="AW531" s="10" t="s">
        <v>32</v>
      </c>
      <c r="AX531" s="10" t="s">
        <v>76</v>
      </c>
      <c r="AY531" s="227" t="s">
        <v>195</v>
      </c>
    </row>
    <row r="532" s="11" customFormat="1">
      <c r="A532" s="11"/>
      <c r="B532" s="228"/>
      <c r="C532" s="229"/>
      <c r="D532" s="213" t="s">
        <v>199</v>
      </c>
      <c r="E532" s="230" t="s">
        <v>1</v>
      </c>
      <c r="F532" s="231" t="s">
        <v>5502</v>
      </c>
      <c r="G532" s="229"/>
      <c r="H532" s="232">
        <v>6.5999999999999996</v>
      </c>
      <c r="I532" s="233"/>
      <c r="J532" s="229"/>
      <c r="K532" s="229"/>
      <c r="L532" s="234"/>
      <c r="M532" s="235"/>
      <c r="N532" s="236"/>
      <c r="O532" s="236"/>
      <c r="P532" s="236"/>
      <c r="Q532" s="236"/>
      <c r="R532" s="236"/>
      <c r="S532" s="236"/>
      <c r="T532" s="237"/>
      <c r="U532" s="11"/>
      <c r="V532" s="11"/>
      <c r="W532" s="11"/>
      <c r="X532" s="11"/>
      <c r="Y532" s="11"/>
      <c r="Z532" s="11"/>
      <c r="AA532" s="11"/>
      <c r="AB532" s="11"/>
      <c r="AC532" s="11"/>
      <c r="AD532" s="11"/>
      <c r="AE532" s="11"/>
      <c r="AT532" s="238" t="s">
        <v>199</v>
      </c>
      <c r="AU532" s="238" t="s">
        <v>85</v>
      </c>
      <c r="AV532" s="11" t="s">
        <v>85</v>
      </c>
      <c r="AW532" s="11" t="s">
        <v>32</v>
      </c>
      <c r="AX532" s="11" t="s">
        <v>76</v>
      </c>
      <c r="AY532" s="238" t="s">
        <v>195</v>
      </c>
    </row>
    <row r="533" s="11" customFormat="1">
      <c r="A533" s="11"/>
      <c r="B533" s="228"/>
      <c r="C533" s="229"/>
      <c r="D533" s="213" t="s">
        <v>199</v>
      </c>
      <c r="E533" s="230" t="s">
        <v>1</v>
      </c>
      <c r="F533" s="231" t="s">
        <v>5503</v>
      </c>
      <c r="G533" s="229"/>
      <c r="H533" s="232">
        <v>1.2</v>
      </c>
      <c r="I533" s="233"/>
      <c r="J533" s="229"/>
      <c r="K533" s="229"/>
      <c r="L533" s="234"/>
      <c r="M533" s="235"/>
      <c r="N533" s="236"/>
      <c r="O533" s="236"/>
      <c r="P533" s="236"/>
      <c r="Q533" s="236"/>
      <c r="R533" s="236"/>
      <c r="S533" s="236"/>
      <c r="T533" s="237"/>
      <c r="U533" s="11"/>
      <c r="V533" s="11"/>
      <c r="W533" s="11"/>
      <c r="X533" s="11"/>
      <c r="Y533" s="11"/>
      <c r="Z533" s="11"/>
      <c r="AA533" s="11"/>
      <c r="AB533" s="11"/>
      <c r="AC533" s="11"/>
      <c r="AD533" s="11"/>
      <c r="AE533" s="11"/>
      <c r="AT533" s="238" t="s">
        <v>199</v>
      </c>
      <c r="AU533" s="238" t="s">
        <v>85</v>
      </c>
      <c r="AV533" s="11" t="s">
        <v>85</v>
      </c>
      <c r="AW533" s="11" t="s">
        <v>32</v>
      </c>
      <c r="AX533" s="11" t="s">
        <v>76</v>
      </c>
      <c r="AY533" s="238" t="s">
        <v>195</v>
      </c>
    </row>
    <row r="534" s="16" customFormat="1">
      <c r="A534" s="16"/>
      <c r="B534" s="298"/>
      <c r="C534" s="299"/>
      <c r="D534" s="213" t="s">
        <v>199</v>
      </c>
      <c r="E534" s="300" t="s">
        <v>1</v>
      </c>
      <c r="F534" s="301" t="s">
        <v>1498</v>
      </c>
      <c r="G534" s="299"/>
      <c r="H534" s="302">
        <v>7.7999999999999998</v>
      </c>
      <c r="I534" s="303"/>
      <c r="J534" s="299"/>
      <c r="K534" s="299"/>
      <c r="L534" s="304"/>
      <c r="M534" s="305"/>
      <c r="N534" s="306"/>
      <c r="O534" s="306"/>
      <c r="P534" s="306"/>
      <c r="Q534" s="306"/>
      <c r="R534" s="306"/>
      <c r="S534" s="306"/>
      <c r="T534" s="307"/>
      <c r="U534" s="16"/>
      <c r="V534" s="16"/>
      <c r="W534" s="16"/>
      <c r="X534" s="16"/>
      <c r="Y534" s="16"/>
      <c r="Z534" s="16"/>
      <c r="AA534" s="16"/>
      <c r="AB534" s="16"/>
      <c r="AC534" s="16"/>
      <c r="AD534" s="16"/>
      <c r="AE534" s="16"/>
      <c r="AT534" s="308" t="s">
        <v>199</v>
      </c>
      <c r="AU534" s="308" t="s">
        <v>85</v>
      </c>
      <c r="AV534" s="16" t="s">
        <v>229</v>
      </c>
      <c r="AW534" s="16" t="s">
        <v>32</v>
      </c>
      <c r="AX534" s="16" t="s">
        <v>76</v>
      </c>
      <c r="AY534" s="308" t="s">
        <v>195</v>
      </c>
    </row>
    <row r="535" s="10" customFormat="1">
      <c r="A535" s="10"/>
      <c r="B535" s="218"/>
      <c r="C535" s="219"/>
      <c r="D535" s="213" t="s">
        <v>199</v>
      </c>
      <c r="E535" s="220" t="s">
        <v>1</v>
      </c>
      <c r="F535" s="221" t="s">
        <v>3710</v>
      </c>
      <c r="G535" s="219"/>
      <c r="H535" s="220" t="s">
        <v>1</v>
      </c>
      <c r="I535" s="222"/>
      <c r="J535" s="219"/>
      <c r="K535" s="219"/>
      <c r="L535" s="223"/>
      <c r="M535" s="224"/>
      <c r="N535" s="225"/>
      <c r="O535" s="225"/>
      <c r="P535" s="225"/>
      <c r="Q535" s="225"/>
      <c r="R535" s="225"/>
      <c r="S535" s="225"/>
      <c r="T535" s="226"/>
      <c r="U535" s="10"/>
      <c r="V535" s="10"/>
      <c r="W535" s="10"/>
      <c r="X535" s="10"/>
      <c r="Y535" s="10"/>
      <c r="Z535" s="10"/>
      <c r="AA535" s="10"/>
      <c r="AB535" s="10"/>
      <c r="AC535" s="10"/>
      <c r="AD535" s="10"/>
      <c r="AE535" s="10"/>
      <c r="AT535" s="227" t="s">
        <v>199</v>
      </c>
      <c r="AU535" s="227" t="s">
        <v>85</v>
      </c>
      <c r="AV535" s="10" t="s">
        <v>83</v>
      </c>
      <c r="AW535" s="10" t="s">
        <v>32</v>
      </c>
      <c r="AX535" s="10" t="s">
        <v>76</v>
      </c>
      <c r="AY535" s="227" t="s">
        <v>195</v>
      </c>
    </row>
    <row r="536" s="11" customFormat="1">
      <c r="A536" s="11"/>
      <c r="B536" s="228"/>
      <c r="C536" s="229"/>
      <c r="D536" s="213" t="s">
        <v>199</v>
      </c>
      <c r="E536" s="230" t="s">
        <v>1</v>
      </c>
      <c r="F536" s="231" t="s">
        <v>5703</v>
      </c>
      <c r="G536" s="229"/>
      <c r="H536" s="232">
        <v>11</v>
      </c>
      <c r="I536" s="233"/>
      <c r="J536" s="229"/>
      <c r="K536" s="229"/>
      <c r="L536" s="234"/>
      <c r="M536" s="235"/>
      <c r="N536" s="236"/>
      <c r="O536" s="236"/>
      <c r="P536" s="236"/>
      <c r="Q536" s="236"/>
      <c r="R536" s="236"/>
      <c r="S536" s="236"/>
      <c r="T536" s="237"/>
      <c r="U536" s="11"/>
      <c r="V536" s="11"/>
      <c r="W536" s="11"/>
      <c r="X536" s="11"/>
      <c r="Y536" s="11"/>
      <c r="Z536" s="11"/>
      <c r="AA536" s="11"/>
      <c r="AB536" s="11"/>
      <c r="AC536" s="11"/>
      <c r="AD536" s="11"/>
      <c r="AE536" s="11"/>
      <c r="AT536" s="238" t="s">
        <v>199</v>
      </c>
      <c r="AU536" s="238" t="s">
        <v>85</v>
      </c>
      <c r="AV536" s="11" t="s">
        <v>85</v>
      </c>
      <c r="AW536" s="11" t="s">
        <v>32</v>
      </c>
      <c r="AX536" s="11" t="s">
        <v>76</v>
      </c>
      <c r="AY536" s="238" t="s">
        <v>195</v>
      </c>
    </row>
    <row r="537" s="11" customFormat="1">
      <c r="A537" s="11"/>
      <c r="B537" s="228"/>
      <c r="C537" s="229"/>
      <c r="D537" s="213" t="s">
        <v>199</v>
      </c>
      <c r="E537" s="230" t="s">
        <v>1</v>
      </c>
      <c r="F537" s="231" t="s">
        <v>5704</v>
      </c>
      <c r="G537" s="229"/>
      <c r="H537" s="232">
        <v>3</v>
      </c>
      <c r="I537" s="233"/>
      <c r="J537" s="229"/>
      <c r="K537" s="229"/>
      <c r="L537" s="234"/>
      <c r="M537" s="235"/>
      <c r="N537" s="236"/>
      <c r="O537" s="236"/>
      <c r="P537" s="236"/>
      <c r="Q537" s="236"/>
      <c r="R537" s="236"/>
      <c r="S537" s="236"/>
      <c r="T537" s="237"/>
      <c r="U537" s="11"/>
      <c r="V537" s="11"/>
      <c r="W537" s="11"/>
      <c r="X537" s="11"/>
      <c r="Y537" s="11"/>
      <c r="Z537" s="11"/>
      <c r="AA537" s="11"/>
      <c r="AB537" s="11"/>
      <c r="AC537" s="11"/>
      <c r="AD537" s="11"/>
      <c r="AE537" s="11"/>
      <c r="AT537" s="238" t="s">
        <v>199</v>
      </c>
      <c r="AU537" s="238" t="s">
        <v>85</v>
      </c>
      <c r="AV537" s="11" t="s">
        <v>85</v>
      </c>
      <c r="AW537" s="11" t="s">
        <v>32</v>
      </c>
      <c r="AX537" s="11" t="s">
        <v>76</v>
      </c>
      <c r="AY537" s="238" t="s">
        <v>195</v>
      </c>
    </row>
    <row r="538" s="16" customFormat="1">
      <c r="A538" s="16"/>
      <c r="B538" s="298"/>
      <c r="C538" s="299"/>
      <c r="D538" s="213" t="s">
        <v>199</v>
      </c>
      <c r="E538" s="300" t="s">
        <v>1</v>
      </c>
      <c r="F538" s="301" t="s">
        <v>1498</v>
      </c>
      <c r="G538" s="299"/>
      <c r="H538" s="302">
        <v>14</v>
      </c>
      <c r="I538" s="303"/>
      <c r="J538" s="299"/>
      <c r="K538" s="299"/>
      <c r="L538" s="304"/>
      <c r="M538" s="305"/>
      <c r="N538" s="306"/>
      <c r="O538" s="306"/>
      <c r="P538" s="306"/>
      <c r="Q538" s="306"/>
      <c r="R538" s="306"/>
      <c r="S538" s="306"/>
      <c r="T538" s="307"/>
      <c r="U538" s="16"/>
      <c r="V538" s="16"/>
      <c r="W538" s="16"/>
      <c r="X538" s="16"/>
      <c r="Y538" s="16"/>
      <c r="Z538" s="16"/>
      <c r="AA538" s="16"/>
      <c r="AB538" s="16"/>
      <c r="AC538" s="16"/>
      <c r="AD538" s="16"/>
      <c r="AE538" s="16"/>
      <c r="AT538" s="308" t="s">
        <v>199</v>
      </c>
      <c r="AU538" s="308" t="s">
        <v>85</v>
      </c>
      <c r="AV538" s="16" t="s">
        <v>229</v>
      </c>
      <c r="AW538" s="16" t="s">
        <v>32</v>
      </c>
      <c r="AX538" s="16" t="s">
        <v>76</v>
      </c>
      <c r="AY538" s="308" t="s">
        <v>195</v>
      </c>
    </row>
    <row r="539" s="15" customFormat="1">
      <c r="A539" s="15"/>
      <c r="B539" s="287"/>
      <c r="C539" s="288"/>
      <c r="D539" s="213" t="s">
        <v>199</v>
      </c>
      <c r="E539" s="289" t="s">
        <v>1</v>
      </c>
      <c r="F539" s="290" t="s">
        <v>1422</v>
      </c>
      <c r="G539" s="288"/>
      <c r="H539" s="291">
        <v>21.800000000000001</v>
      </c>
      <c r="I539" s="292"/>
      <c r="J539" s="288"/>
      <c r="K539" s="288"/>
      <c r="L539" s="293"/>
      <c r="M539" s="294"/>
      <c r="N539" s="295"/>
      <c r="O539" s="295"/>
      <c r="P539" s="295"/>
      <c r="Q539" s="295"/>
      <c r="R539" s="295"/>
      <c r="S539" s="295"/>
      <c r="T539" s="296"/>
      <c r="U539" s="15"/>
      <c r="V539" s="15"/>
      <c r="W539" s="15"/>
      <c r="X539" s="15"/>
      <c r="Y539" s="15"/>
      <c r="Z539" s="15"/>
      <c r="AA539" s="15"/>
      <c r="AB539" s="15"/>
      <c r="AC539" s="15"/>
      <c r="AD539" s="15"/>
      <c r="AE539" s="15"/>
      <c r="AT539" s="297" t="s">
        <v>199</v>
      </c>
      <c r="AU539" s="297" t="s">
        <v>85</v>
      </c>
      <c r="AV539" s="15" t="s">
        <v>234</v>
      </c>
      <c r="AW539" s="15" t="s">
        <v>32</v>
      </c>
      <c r="AX539" s="15" t="s">
        <v>83</v>
      </c>
      <c r="AY539" s="297" t="s">
        <v>195</v>
      </c>
    </row>
    <row r="540" s="2" customFormat="1" ht="33" customHeight="1">
      <c r="A540" s="39"/>
      <c r="B540" s="40"/>
      <c r="C540" s="200" t="s">
        <v>444</v>
      </c>
      <c r="D540" s="200" t="s">
        <v>191</v>
      </c>
      <c r="E540" s="201" t="s">
        <v>1797</v>
      </c>
      <c r="F540" s="202" t="s">
        <v>1798</v>
      </c>
      <c r="G540" s="203" t="s">
        <v>1411</v>
      </c>
      <c r="H540" s="204">
        <v>286.536</v>
      </c>
      <c r="I540" s="205"/>
      <c r="J540" s="206">
        <f>ROUND(I540*H540,2)</f>
        <v>0</v>
      </c>
      <c r="K540" s="202" t="s">
        <v>1412</v>
      </c>
      <c r="L540" s="45"/>
      <c r="M540" s="207" t="s">
        <v>1</v>
      </c>
      <c r="N540" s="208" t="s">
        <v>41</v>
      </c>
      <c r="O540" s="92"/>
      <c r="P540" s="209">
        <f>O540*H540</f>
        <v>0</v>
      </c>
      <c r="Q540" s="209">
        <v>0</v>
      </c>
      <c r="R540" s="209">
        <f>Q540*H540</f>
        <v>0</v>
      </c>
      <c r="S540" s="209">
        <v>0</v>
      </c>
      <c r="T540" s="210">
        <f>S540*H540</f>
        <v>0</v>
      </c>
      <c r="U540" s="39"/>
      <c r="V540" s="39"/>
      <c r="W540" s="39"/>
      <c r="X540" s="39"/>
      <c r="Y540" s="39"/>
      <c r="Z540" s="39"/>
      <c r="AA540" s="39"/>
      <c r="AB540" s="39"/>
      <c r="AC540" s="39"/>
      <c r="AD540" s="39"/>
      <c r="AE540" s="39"/>
      <c r="AR540" s="211" t="s">
        <v>234</v>
      </c>
      <c r="AT540" s="211" t="s">
        <v>191</v>
      </c>
      <c r="AU540" s="211" t="s">
        <v>85</v>
      </c>
      <c r="AY540" s="18" t="s">
        <v>195</v>
      </c>
      <c r="BE540" s="212">
        <f>IF(N540="základní",J540,0)</f>
        <v>0</v>
      </c>
      <c r="BF540" s="212">
        <f>IF(N540="snížená",J540,0)</f>
        <v>0</v>
      </c>
      <c r="BG540" s="212">
        <f>IF(N540="zákl. přenesená",J540,0)</f>
        <v>0</v>
      </c>
      <c r="BH540" s="212">
        <f>IF(N540="sníž. přenesená",J540,0)</f>
        <v>0</v>
      </c>
      <c r="BI540" s="212">
        <f>IF(N540="nulová",J540,0)</f>
        <v>0</v>
      </c>
      <c r="BJ540" s="18" t="s">
        <v>83</v>
      </c>
      <c r="BK540" s="212">
        <f>ROUND(I540*H540,2)</f>
        <v>0</v>
      </c>
      <c r="BL540" s="18" t="s">
        <v>234</v>
      </c>
      <c r="BM540" s="211" t="s">
        <v>5708</v>
      </c>
    </row>
    <row r="541" s="10" customFormat="1">
      <c r="A541" s="10"/>
      <c r="B541" s="218"/>
      <c r="C541" s="219"/>
      <c r="D541" s="213" t="s">
        <v>199</v>
      </c>
      <c r="E541" s="220" t="s">
        <v>1</v>
      </c>
      <c r="F541" s="221" t="s">
        <v>5500</v>
      </c>
      <c r="G541" s="219"/>
      <c r="H541" s="220" t="s">
        <v>1</v>
      </c>
      <c r="I541" s="222"/>
      <c r="J541" s="219"/>
      <c r="K541" s="219"/>
      <c r="L541" s="223"/>
      <c r="M541" s="224"/>
      <c r="N541" s="225"/>
      <c r="O541" s="225"/>
      <c r="P541" s="225"/>
      <c r="Q541" s="225"/>
      <c r="R541" s="225"/>
      <c r="S541" s="225"/>
      <c r="T541" s="226"/>
      <c r="U541" s="10"/>
      <c r="V541" s="10"/>
      <c r="W541" s="10"/>
      <c r="X541" s="10"/>
      <c r="Y541" s="10"/>
      <c r="Z541" s="10"/>
      <c r="AA541" s="10"/>
      <c r="AB541" s="10"/>
      <c r="AC541" s="10"/>
      <c r="AD541" s="10"/>
      <c r="AE541" s="10"/>
      <c r="AT541" s="227" t="s">
        <v>199</v>
      </c>
      <c r="AU541" s="227" t="s">
        <v>85</v>
      </c>
      <c r="AV541" s="10" t="s">
        <v>83</v>
      </c>
      <c r="AW541" s="10" t="s">
        <v>32</v>
      </c>
      <c r="AX541" s="10" t="s">
        <v>76</v>
      </c>
      <c r="AY541" s="227" t="s">
        <v>195</v>
      </c>
    </row>
    <row r="542" s="10" customFormat="1">
      <c r="A542" s="10"/>
      <c r="B542" s="218"/>
      <c r="C542" s="219"/>
      <c r="D542" s="213" t="s">
        <v>199</v>
      </c>
      <c r="E542" s="220" t="s">
        <v>1</v>
      </c>
      <c r="F542" s="221" t="s">
        <v>5248</v>
      </c>
      <c r="G542" s="219"/>
      <c r="H542" s="220" t="s">
        <v>1</v>
      </c>
      <c r="I542" s="222"/>
      <c r="J542" s="219"/>
      <c r="K542" s="219"/>
      <c r="L542" s="223"/>
      <c r="M542" s="224"/>
      <c r="N542" s="225"/>
      <c r="O542" s="225"/>
      <c r="P542" s="225"/>
      <c r="Q542" s="225"/>
      <c r="R542" s="225"/>
      <c r="S542" s="225"/>
      <c r="T542" s="226"/>
      <c r="U542" s="10"/>
      <c r="V542" s="10"/>
      <c r="W542" s="10"/>
      <c r="X542" s="10"/>
      <c r="Y542" s="10"/>
      <c r="Z542" s="10"/>
      <c r="AA542" s="10"/>
      <c r="AB542" s="10"/>
      <c r="AC542" s="10"/>
      <c r="AD542" s="10"/>
      <c r="AE542" s="10"/>
      <c r="AT542" s="227" t="s">
        <v>199</v>
      </c>
      <c r="AU542" s="227" t="s">
        <v>85</v>
      </c>
      <c r="AV542" s="10" t="s">
        <v>83</v>
      </c>
      <c r="AW542" s="10" t="s">
        <v>32</v>
      </c>
      <c r="AX542" s="10" t="s">
        <v>76</v>
      </c>
      <c r="AY542" s="227" t="s">
        <v>195</v>
      </c>
    </row>
    <row r="543" s="11" customFormat="1">
      <c r="A543" s="11"/>
      <c r="B543" s="228"/>
      <c r="C543" s="229"/>
      <c r="D543" s="213" t="s">
        <v>199</v>
      </c>
      <c r="E543" s="230" t="s">
        <v>1</v>
      </c>
      <c r="F543" s="231" t="s">
        <v>5497</v>
      </c>
      <c r="G543" s="229"/>
      <c r="H543" s="232">
        <v>2.8599999999999999</v>
      </c>
      <c r="I543" s="233"/>
      <c r="J543" s="229"/>
      <c r="K543" s="229"/>
      <c r="L543" s="234"/>
      <c r="M543" s="235"/>
      <c r="N543" s="236"/>
      <c r="O543" s="236"/>
      <c r="P543" s="236"/>
      <c r="Q543" s="236"/>
      <c r="R543" s="236"/>
      <c r="S543" s="236"/>
      <c r="T543" s="237"/>
      <c r="U543" s="11"/>
      <c r="V543" s="11"/>
      <c r="W543" s="11"/>
      <c r="X543" s="11"/>
      <c r="Y543" s="11"/>
      <c r="Z543" s="11"/>
      <c r="AA543" s="11"/>
      <c r="AB543" s="11"/>
      <c r="AC543" s="11"/>
      <c r="AD543" s="11"/>
      <c r="AE543" s="11"/>
      <c r="AT543" s="238" t="s">
        <v>199</v>
      </c>
      <c r="AU543" s="238" t="s">
        <v>85</v>
      </c>
      <c r="AV543" s="11" t="s">
        <v>85</v>
      </c>
      <c r="AW543" s="11" t="s">
        <v>32</v>
      </c>
      <c r="AX543" s="11" t="s">
        <v>76</v>
      </c>
      <c r="AY543" s="238" t="s">
        <v>195</v>
      </c>
    </row>
    <row r="544" s="11" customFormat="1">
      <c r="A544" s="11"/>
      <c r="B544" s="228"/>
      <c r="C544" s="229"/>
      <c r="D544" s="213" t="s">
        <v>199</v>
      </c>
      <c r="E544" s="230" t="s">
        <v>1</v>
      </c>
      <c r="F544" s="231" t="s">
        <v>5498</v>
      </c>
      <c r="G544" s="229"/>
      <c r="H544" s="232">
        <v>75.168000000000006</v>
      </c>
      <c r="I544" s="233"/>
      <c r="J544" s="229"/>
      <c r="K544" s="229"/>
      <c r="L544" s="234"/>
      <c r="M544" s="235"/>
      <c r="N544" s="236"/>
      <c r="O544" s="236"/>
      <c r="P544" s="236"/>
      <c r="Q544" s="236"/>
      <c r="R544" s="236"/>
      <c r="S544" s="236"/>
      <c r="T544" s="237"/>
      <c r="U544" s="11"/>
      <c r="V544" s="11"/>
      <c r="W544" s="11"/>
      <c r="X544" s="11"/>
      <c r="Y544" s="11"/>
      <c r="Z544" s="11"/>
      <c r="AA544" s="11"/>
      <c r="AB544" s="11"/>
      <c r="AC544" s="11"/>
      <c r="AD544" s="11"/>
      <c r="AE544" s="11"/>
      <c r="AT544" s="238" t="s">
        <v>199</v>
      </c>
      <c r="AU544" s="238" t="s">
        <v>85</v>
      </c>
      <c r="AV544" s="11" t="s">
        <v>85</v>
      </c>
      <c r="AW544" s="11" t="s">
        <v>32</v>
      </c>
      <c r="AX544" s="11" t="s">
        <v>76</v>
      </c>
      <c r="AY544" s="238" t="s">
        <v>195</v>
      </c>
    </row>
    <row r="545" s="10" customFormat="1">
      <c r="A545" s="10"/>
      <c r="B545" s="218"/>
      <c r="C545" s="219"/>
      <c r="D545" s="213" t="s">
        <v>199</v>
      </c>
      <c r="E545" s="220" t="s">
        <v>1</v>
      </c>
      <c r="F545" s="221" t="s">
        <v>5249</v>
      </c>
      <c r="G545" s="219"/>
      <c r="H545" s="220" t="s">
        <v>1</v>
      </c>
      <c r="I545" s="222"/>
      <c r="J545" s="219"/>
      <c r="K545" s="219"/>
      <c r="L545" s="223"/>
      <c r="M545" s="224"/>
      <c r="N545" s="225"/>
      <c r="O545" s="225"/>
      <c r="P545" s="225"/>
      <c r="Q545" s="225"/>
      <c r="R545" s="225"/>
      <c r="S545" s="225"/>
      <c r="T545" s="226"/>
      <c r="U545" s="10"/>
      <c r="V545" s="10"/>
      <c r="W545" s="10"/>
      <c r="X545" s="10"/>
      <c r="Y545" s="10"/>
      <c r="Z545" s="10"/>
      <c r="AA545" s="10"/>
      <c r="AB545" s="10"/>
      <c r="AC545" s="10"/>
      <c r="AD545" s="10"/>
      <c r="AE545" s="10"/>
      <c r="AT545" s="227" t="s">
        <v>199</v>
      </c>
      <c r="AU545" s="227" t="s">
        <v>85</v>
      </c>
      <c r="AV545" s="10" t="s">
        <v>83</v>
      </c>
      <c r="AW545" s="10" t="s">
        <v>32</v>
      </c>
      <c r="AX545" s="10" t="s">
        <v>76</v>
      </c>
      <c r="AY545" s="227" t="s">
        <v>195</v>
      </c>
    </row>
    <row r="546" s="11" customFormat="1">
      <c r="A546" s="11"/>
      <c r="B546" s="228"/>
      <c r="C546" s="229"/>
      <c r="D546" s="213" t="s">
        <v>199</v>
      </c>
      <c r="E546" s="230" t="s">
        <v>1</v>
      </c>
      <c r="F546" s="231" t="s">
        <v>5532</v>
      </c>
      <c r="G546" s="229"/>
      <c r="H546" s="232">
        <v>2.6000000000000001</v>
      </c>
      <c r="I546" s="233"/>
      <c r="J546" s="229"/>
      <c r="K546" s="229"/>
      <c r="L546" s="234"/>
      <c r="M546" s="235"/>
      <c r="N546" s="236"/>
      <c r="O546" s="236"/>
      <c r="P546" s="236"/>
      <c r="Q546" s="236"/>
      <c r="R546" s="236"/>
      <c r="S546" s="236"/>
      <c r="T546" s="237"/>
      <c r="U546" s="11"/>
      <c r="V546" s="11"/>
      <c r="W546" s="11"/>
      <c r="X546" s="11"/>
      <c r="Y546" s="11"/>
      <c r="Z546" s="11"/>
      <c r="AA546" s="11"/>
      <c r="AB546" s="11"/>
      <c r="AC546" s="11"/>
      <c r="AD546" s="11"/>
      <c r="AE546" s="11"/>
      <c r="AT546" s="238" t="s">
        <v>199</v>
      </c>
      <c r="AU546" s="238" t="s">
        <v>85</v>
      </c>
      <c r="AV546" s="11" t="s">
        <v>85</v>
      </c>
      <c r="AW546" s="11" t="s">
        <v>32</v>
      </c>
      <c r="AX546" s="11" t="s">
        <v>76</v>
      </c>
      <c r="AY546" s="238" t="s">
        <v>195</v>
      </c>
    </row>
    <row r="547" s="11" customFormat="1">
      <c r="A547" s="11"/>
      <c r="B547" s="228"/>
      <c r="C547" s="229"/>
      <c r="D547" s="213" t="s">
        <v>199</v>
      </c>
      <c r="E547" s="230" t="s">
        <v>1</v>
      </c>
      <c r="F547" s="231" t="s">
        <v>5533</v>
      </c>
      <c r="G547" s="229"/>
      <c r="H547" s="232">
        <v>62.640000000000001</v>
      </c>
      <c r="I547" s="233"/>
      <c r="J547" s="229"/>
      <c r="K547" s="229"/>
      <c r="L547" s="234"/>
      <c r="M547" s="235"/>
      <c r="N547" s="236"/>
      <c r="O547" s="236"/>
      <c r="P547" s="236"/>
      <c r="Q547" s="236"/>
      <c r="R547" s="236"/>
      <c r="S547" s="236"/>
      <c r="T547" s="237"/>
      <c r="U547" s="11"/>
      <c r="V547" s="11"/>
      <c r="W547" s="11"/>
      <c r="X547" s="11"/>
      <c r="Y547" s="11"/>
      <c r="Z547" s="11"/>
      <c r="AA547" s="11"/>
      <c r="AB547" s="11"/>
      <c r="AC547" s="11"/>
      <c r="AD547" s="11"/>
      <c r="AE547" s="11"/>
      <c r="AT547" s="238" t="s">
        <v>199</v>
      </c>
      <c r="AU547" s="238" t="s">
        <v>85</v>
      </c>
      <c r="AV547" s="11" t="s">
        <v>85</v>
      </c>
      <c r="AW547" s="11" t="s">
        <v>32</v>
      </c>
      <c r="AX547" s="11" t="s">
        <v>76</v>
      </c>
      <c r="AY547" s="238" t="s">
        <v>195</v>
      </c>
    </row>
    <row r="548" s="16" customFormat="1">
      <c r="A548" s="16"/>
      <c r="B548" s="298"/>
      <c r="C548" s="299"/>
      <c r="D548" s="213" t="s">
        <v>199</v>
      </c>
      <c r="E548" s="300" t="s">
        <v>1</v>
      </c>
      <c r="F548" s="301" t="s">
        <v>1498</v>
      </c>
      <c r="G548" s="299"/>
      <c r="H548" s="302">
        <v>143.268</v>
      </c>
      <c r="I548" s="303"/>
      <c r="J548" s="299"/>
      <c r="K548" s="299"/>
      <c r="L548" s="304"/>
      <c r="M548" s="305"/>
      <c r="N548" s="306"/>
      <c r="O548" s="306"/>
      <c r="P548" s="306"/>
      <c r="Q548" s="306"/>
      <c r="R548" s="306"/>
      <c r="S548" s="306"/>
      <c r="T548" s="307"/>
      <c r="U548" s="16"/>
      <c r="V548" s="16"/>
      <c r="W548" s="16"/>
      <c r="X548" s="16"/>
      <c r="Y548" s="16"/>
      <c r="Z548" s="16"/>
      <c r="AA548" s="16"/>
      <c r="AB548" s="16"/>
      <c r="AC548" s="16"/>
      <c r="AD548" s="16"/>
      <c r="AE548" s="16"/>
      <c r="AT548" s="308" t="s">
        <v>199</v>
      </c>
      <c r="AU548" s="308" t="s">
        <v>85</v>
      </c>
      <c r="AV548" s="16" t="s">
        <v>229</v>
      </c>
      <c r="AW548" s="16" t="s">
        <v>32</v>
      </c>
      <c r="AX548" s="16" t="s">
        <v>76</v>
      </c>
      <c r="AY548" s="308" t="s">
        <v>195</v>
      </c>
    </row>
    <row r="549" s="11" customFormat="1">
      <c r="A549" s="11"/>
      <c r="B549" s="228"/>
      <c r="C549" s="229"/>
      <c r="D549" s="213" t="s">
        <v>199</v>
      </c>
      <c r="E549" s="230" t="s">
        <v>1</v>
      </c>
      <c r="F549" s="231" t="s">
        <v>5709</v>
      </c>
      <c r="G549" s="229"/>
      <c r="H549" s="232">
        <v>286.536</v>
      </c>
      <c r="I549" s="233"/>
      <c r="J549" s="229"/>
      <c r="K549" s="229"/>
      <c r="L549" s="234"/>
      <c r="M549" s="235"/>
      <c r="N549" s="236"/>
      <c r="O549" s="236"/>
      <c r="P549" s="236"/>
      <c r="Q549" s="236"/>
      <c r="R549" s="236"/>
      <c r="S549" s="236"/>
      <c r="T549" s="237"/>
      <c r="U549" s="11"/>
      <c r="V549" s="11"/>
      <c r="W549" s="11"/>
      <c r="X549" s="11"/>
      <c r="Y549" s="11"/>
      <c r="Z549" s="11"/>
      <c r="AA549" s="11"/>
      <c r="AB549" s="11"/>
      <c r="AC549" s="11"/>
      <c r="AD549" s="11"/>
      <c r="AE549" s="11"/>
      <c r="AT549" s="238" t="s">
        <v>199</v>
      </c>
      <c r="AU549" s="238" t="s">
        <v>85</v>
      </c>
      <c r="AV549" s="11" t="s">
        <v>85</v>
      </c>
      <c r="AW549" s="11" t="s">
        <v>32</v>
      </c>
      <c r="AX549" s="11" t="s">
        <v>83</v>
      </c>
      <c r="AY549" s="238" t="s">
        <v>195</v>
      </c>
    </row>
    <row r="550" s="2" customFormat="1" ht="24.15" customHeight="1">
      <c r="A550" s="39"/>
      <c r="B550" s="40"/>
      <c r="C550" s="200" t="s">
        <v>447</v>
      </c>
      <c r="D550" s="200" t="s">
        <v>191</v>
      </c>
      <c r="E550" s="201" t="s">
        <v>3729</v>
      </c>
      <c r="F550" s="202" t="s">
        <v>3730</v>
      </c>
      <c r="G550" s="203" t="s">
        <v>1411</v>
      </c>
      <c r="H550" s="204">
        <v>16.199999999999999</v>
      </c>
      <c r="I550" s="205"/>
      <c r="J550" s="206">
        <f>ROUND(I550*H550,2)</f>
        <v>0</v>
      </c>
      <c r="K550" s="202" t="s">
        <v>1412</v>
      </c>
      <c r="L550" s="45"/>
      <c r="M550" s="207" t="s">
        <v>1</v>
      </c>
      <c r="N550" s="208" t="s">
        <v>41</v>
      </c>
      <c r="O550" s="92"/>
      <c r="P550" s="209">
        <f>O550*H550</f>
        <v>0</v>
      </c>
      <c r="Q550" s="209">
        <v>0</v>
      </c>
      <c r="R550" s="209">
        <f>Q550*H550</f>
        <v>0</v>
      </c>
      <c r="S550" s="209">
        <v>0</v>
      </c>
      <c r="T550" s="210">
        <f>S550*H550</f>
        <v>0</v>
      </c>
      <c r="U550" s="39"/>
      <c r="V550" s="39"/>
      <c r="W550" s="39"/>
      <c r="X550" s="39"/>
      <c r="Y550" s="39"/>
      <c r="Z550" s="39"/>
      <c r="AA550" s="39"/>
      <c r="AB550" s="39"/>
      <c r="AC550" s="39"/>
      <c r="AD550" s="39"/>
      <c r="AE550" s="39"/>
      <c r="AR550" s="211" t="s">
        <v>234</v>
      </c>
      <c r="AT550" s="211" t="s">
        <v>191</v>
      </c>
      <c r="AU550" s="211" t="s">
        <v>85</v>
      </c>
      <c r="AY550" s="18" t="s">
        <v>195</v>
      </c>
      <c r="BE550" s="212">
        <f>IF(N550="základní",J550,0)</f>
        <v>0</v>
      </c>
      <c r="BF550" s="212">
        <f>IF(N550="snížená",J550,0)</f>
        <v>0</v>
      </c>
      <c r="BG550" s="212">
        <f>IF(N550="zákl. přenesená",J550,0)</f>
        <v>0</v>
      </c>
      <c r="BH550" s="212">
        <f>IF(N550="sníž. přenesená",J550,0)</f>
        <v>0</v>
      </c>
      <c r="BI550" s="212">
        <f>IF(N550="nulová",J550,0)</f>
        <v>0</v>
      </c>
      <c r="BJ550" s="18" t="s">
        <v>83</v>
      </c>
      <c r="BK550" s="212">
        <f>ROUND(I550*H550,2)</f>
        <v>0</v>
      </c>
      <c r="BL550" s="18" t="s">
        <v>234</v>
      </c>
      <c r="BM550" s="211" t="s">
        <v>5710</v>
      </c>
    </row>
    <row r="551" s="10" customFormat="1">
      <c r="A551" s="10"/>
      <c r="B551" s="218"/>
      <c r="C551" s="219"/>
      <c r="D551" s="213" t="s">
        <v>199</v>
      </c>
      <c r="E551" s="220" t="s">
        <v>1</v>
      </c>
      <c r="F551" s="221" t="s">
        <v>5509</v>
      </c>
      <c r="G551" s="219"/>
      <c r="H551" s="220" t="s">
        <v>1</v>
      </c>
      <c r="I551" s="222"/>
      <c r="J551" s="219"/>
      <c r="K551" s="219"/>
      <c r="L551" s="223"/>
      <c r="M551" s="224"/>
      <c r="N551" s="225"/>
      <c r="O551" s="225"/>
      <c r="P551" s="225"/>
      <c r="Q551" s="225"/>
      <c r="R551" s="225"/>
      <c r="S551" s="225"/>
      <c r="T551" s="226"/>
      <c r="U551" s="10"/>
      <c r="V551" s="10"/>
      <c r="W551" s="10"/>
      <c r="X551" s="10"/>
      <c r="Y551" s="10"/>
      <c r="Z551" s="10"/>
      <c r="AA551" s="10"/>
      <c r="AB551" s="10"/>
      <c r="AC551" s="10"/>
      <c r="AD551" s="10"/>
      <c r="AE551" s="10"/>
      <c r="AT551" s="227" t="s">
        <v>199</v>
      </c>
      <c r="AU551" s="227" t="s">
        <v>85</v>
      </c>
      <c r="AV551" s="10" t="s">
        <v>83</v>
      </c>
      <c r="AW551" s="10" t="s">
        <v>32</v>
      </c>
      <c r="AX551" s="10" t="s">
        <v>76</v>
      </c>
      <c r="AY551" s="227" t="s">
        <v>195</v>
      </c>
    </row>
    <row r="552" s="10" customFormat="1">
      <c r="A552" s="10"/>
      <c r="B552" s="218"/>
      <c r="C552" s="219"/>
      <c r="D552" s="213" t="s">
        <v>199</v>
      </c>
      <c r="E552" s="220" t="s">
        <v>1</v>
      </c>
      <c r="F552" s="221" t="s">
        <v>5711</v>
      </c>
      <c r="G552" s="219"/>
      <c r="H552" s="220" t="s">
        <v>1</v>
      </c>
      <c r="I552" s="222"/>
      <c r="J552" s="219"/>
      <c r="K552" s="219"/>
      <c r="L552" s="223"/>
      <c r="M552" s="224"/>
      <c r="N552" s="225"/>
      <c r="O552" s="225"/>
      <c r="P552" s="225"/>
      <c r="Q552" s="225"/>
      <c r="R552" s="225"/>
      <c r="S552" s="225"/>
      <c r="T552" s="226"/>
      <c r="U552" s="10"/>
      <c r="V552" s="10"/>
      <c r="W552" s="10"/>
      <c r="X552" s="10"/>
      <c r="Y552" s="10"/>
      <c r="Z552" s="10"/>
      <c r="AA552" s="10"/>
      <c r="AB552" s="10"/>
      <c r="AC552" s="10"/>
      <c r="AD552" s="10"/>
      <c r="AE552" s="10"/>
      <c r="AT552" s="227" t="s">
        <v>199</v>
      </c>
      <c r="AU552" s="227" t="s">
        <v>85</v>
      </c>
      <c r="AV552" s="10" t="s">
        <v>83</v>
      </c>
      <c r="AW552" s="10" t="s">
        <v>32</v>
      </c>
      <c r="AX552" s="10" t="s">
        <v>76</v>
      </c>
      <c r="AY552" s="227" t="s">
        <v>195</v>
      </c>
    </row>
    <row r="553" s="11" customFormat="1">
      <c r="A553" s="11"/>
      <c r="B553" s="228"/>
      <c r="C553" s="229"/>
      <c r="D553" s="213" t="s">
        <v>199</v>
      </c>
      <c r="E553" s="230" t="s">
        <v>1</v>
      </c>
      <c r="F553" s="231" t="s">
        <v>5502</v>
      </c>
      <c r="G553" s="229"/>
      <c r="H553" s="232">
        <v>6.5999999999999996</v>
      </c>
      <c r="I553" s="233"/>
      <c r="J553" s="229"/>
      <c r="K553" s="229"/>
      <c r="L553" s="234"/>
      <c r="M553" s="235"/>
      <c r="N553" s="236"/>
      <c r="O553" s="236"/>
      <c r="P553" s="236"/>
      <c r="Q553" s="236"/>
      <c r="R553" s="236"/>
      <c r="S553" s="236"/>
      <c r="T553" s="237"/>
      <c r="U553" s="11"/>
      <c r="V553" s="11"/>
      <c r="W553" s="11"/>
      <c r="X553" s="11"/>
      <c r="Y553" s="11"/>
      <c r="Z553" s="11"/>
      <c r="AA553" s="11"/>
      <c r="AB553" s="11"/>
      <c r="AC553" s="11"/>
      <c r="AD553" s="11"/>
      <c r="AE553" s="11"/>
      <c r="AT553" s="238" t="s">
        <v>199</v>
      </c>
      <c r="AU553" s="238" t="s">
        <v>85</v>
      </c>
      <c r="AV553" s="11" t="s">
        <v>85</v>
      </c>
      <c r="AW553" s="11" t="s">
        <v>32</v>
      </c>
      <c r="AX553" s="11" t="s">
        <v>76</v>
      </c>
      <c r="AY553" s="238" t="s">
        <v>195</v>
      </c>
    </row>
    <row r="554" s="11" customFormat="1">
      <c r="A554" s="11"/>
      <c r="B554" s="228"/>
      <c r="C554" s="229"/>
      <c r="D554" s="213" t="s">
        <v>199</v>
      </c>
      <c r="E554" s="230" t="s">
        <v>1</v>
      </c>
      <c r="F554" s="231" t="s">
        <v>5503</v>
      </c>
      <c r="G554" s="229"/>
      <c r="H554" s="232">
        <v>1.2</v>
      </c>
      <c r="I554" s="233"/>
      <c r="J554" s="229"/>
      <c r="K554" s="229"/>
      <c r="L554" s="234"/>
      <c r="M554" s="235"/>
      <c r="N554" s="236"/>
      <c r="O554" s="236"/>
      <c r="P554" s="236"/>
      <c r="Q554" s="236"/>
      <c r="R554" s="236"/>
      <c r="S554" s="236"/>
      <c r="T554" s="237"/>
      <c r="U554" s="11"/>
      <c r="V554" s="11"/>
      <c r="W554" s="11"/>
      <c r="X554" s="11"/>
      <c r="Y554" s="11"/>
      <c r="Z554" s="11"/>
      <c r="AA554" s="11"/>
      <c r="AB554" s="11"/>
      <c r="AC554" s="11"/>
      <c r="AD554" s="11"/>
      <c r="AE554" s="11"/>
      <c r="AT554" s="238" t="s">
        <v>199</v>
      </c>
      <c r="AU554" s="238" t="s">
        <v>85</v>
      </c>
      <c r="AV554" s="11" t="s">
        <v>85</v>
      </c>
      <c r="AW554" s="11" t="s">
        <v>32</v>
      </c>
      <c r="AX554" s="11" t="s">
        <v>76</v>
      </c>
      <c r="AY554" s="238" t="s">
        <v>195</v>
      </c>
    </row>
    <row r="555" s="16" customFormat="1">
      <c r="A555" s="16"/>
      <c r="B555" s="298"/>
      <c r="C555" s="299"/>
      <c r="D555" s="213" t="s">
        <v>199</v>
      </c>
      <c r="E555" s="300" t="s">
        <v>1</v>
      </c>
      <c r="F555" s="301" t="s">
        <v>1498</v>
      </c>
      <c r="G555" s="299"/>
      <c r="H555" s="302">
        <v>7.7999999999999998</v>
      </c>
      <c r="I555" s="303"/>
      <c r="J555" s="299"/>
      <c r="K555" s="299"/>
      <c r="L555" s="304"/>
      <c r="M555" s="305"/>
      <c r="N555" s="306"/>
      <c r="O555" s="306"/>
      <c r="P555" s="306"/>
      <c r="Q555" s="306"/>
      <c r="R555" s="306"/>
      <c r="S555" s="306"/>
      <c r="T555" s="307"/>
      <c r="U555" s="16"/>
      <c r="V555" s="16"/>
      <c r="W555" s="16"/>
      <c r="X555" s="16"/>
      <c r="Y555" s="16"/>
      <c r="Z555" s="16"/>
      <c r="AA555" s="16"/>
      <c r="AB555" s="16"/>
      <c r="AC555" s="16"/>
      <c r="AD555" s="16"/>
      <c r="AE555" s="16"/>
      <c r="AT555" s="308" t="s">
        <v>199</v>
      </c>
      <c r="AU555" s="308" t="s">
        <v>85</v>
      </c>
      <c r="AV555" s="16" t="s">
        <v>229</v>
      </c>
      <c r="AW555" s="16" t="s">
        <v>32</v>
      </c>
      <c r="AX555" s="16" t="s">
        <v>76</v>
      </c>
      <c r="AY555" s="308" t="s">
        <v>195</v>
      </c>
    </row>
    <row r="556" s="10" customFormat="1">
      <c r="A556" s="10"/>
      <c r="B556" s="218"/>
      <c r="C556" s="219"/>
      <c r="D556" s="213" t="s">
        <v>199</v>
      </c>
      <c r="E556" s="220" t="s">
        <v>1</v>
      </c>
      <c r="F556" s="221" t="s">
        <v>3177</v>
      </c>
      <c r="G556" s="219"/>
      <c r="H556" s="220" t="s">
        <v>1</v>
      </c>
      <c r="I556" s="222"/>
      <c r="J556" s="219"/>
      <c r="K556" s="219"/>
      <c r="L556" s="223"/>
      <c r="M556" s="224"/>
      <c r="N556" s="225"/>
      <c r="O556" s="225"/>
      <c r="P556" s="225"/>
      <c r="Q556" s="225"/>
      <c r="R556" s="225"/>
      <c r="S556" s="225"/>
      <c r="T556" s="226"/>
      <c r="U556" s="10"/>
      <c r="V556" s="10"/>
      <c r="W556" s="10"/>
      <c r="X556" s="10"/>
      <c r="Y556" s="10"/>
      <c r="Z556" s="10"/>
      <c r="AA556" s="10"/>
      <c r="AB556" s="10"/>
      <c r="AC556" s="10"/>
      <c r="AD556" s="10"/>
      <c r="AE556" s="10"/>
      <c r="AT556" s="227" t="s">
        <v>199</v>
      </c>
      <c r="AU556" s="227" t="s">
        <v>85</v>
      </c>
      <c r="AV556" s="10" t="s">
        <v>83</v>
      </c>
      <c r="AW556" s="10" t="s">
        <v>32</v>
      </c>
      <c r="AX556" s="10" t="s">
        <v>76</v>
      </c>
      <c r="AY556" s="227" t="s">
        <v>195</v>
      </c>
    </row>
    <row r="557" s="11" customFormat="1">
      <c r="A557" s="11"/>
      <c r="B557" s="228"/>
      <c r="C557" s="229"/>
      <c r="D557" s="213" t="s">
        <v>199</v>
      </c>
      <c r="E557" s="230" t="s">
        <v>1</v>
      </c>
      <c r="F557" s="231" t="s">
        <v>5517</v>
      </c>
      <c r="G557" s="229"/>
      <c r="H557" s="232">
        <v>6.5999999999999996</v>
      </c>
      <c r="I557" s="233"/>
      <c r="J557" s="229"/>
      <c r="K557" s="229"/>
      <c r="L557" s="234"/>
      <c r="M557" s="235"/>
      <c r="N557" s="236"/>
      <c r="O557" s="236"/>
      <c r="P557" s="236"/>
      <c r="Q557" s="236"/>
      <c r="R557" s="236"/>
      <c r="S557" s="236"/>
      <c r="T557" s="237"/>
      <c r="U557" s="11"/>
      <c r="V557" s="11"/>
      <c r="W557" s="11"/>
      <c r="X557" s="11"/>
      <c r="Y557" s="11"/>
      <c r="Z557" s="11"/>
      <c r="AA557" s="11"/>
      <c r="AB557" s="11"/>
      <c r="AC557" s="11"/>
      <c r="AD557" s="11"/>
      <c r="AE557" s="11"/>
      <c r="AT557" s="238" t="s">
        <v>199</v>
      </c>
      <c r="AU557" s="238" t="s">
        <v>85</v>
      </c>
      <c r="AV557" s="11" t="s">
        <v>85</v>
      </c>
      <c r="AW557" s="11" t="s">
        <v>32</v>
      </c>
      <c r="AX557" s="11" t="s">
        <v>76</v>
      </c>
      <c r="AY557" s="238" t="s">
        <v>195</v>
      </c>
    </row>
    <row r="558" s="11" customFormat="1">
      <c r="A558" s="11"/>
      <c r="B558" s="228"/>
      <c r="C558" s="229"/>
      <c r="D558" s="213" t="s">
        <v>199</v>
      </c>
      <c r="E558" s="230" t="s">
        <v>1</v>
      </c>
      <c r="F558" s="231" t="s">
        <v>5712</v>
      </c>
      <c r="G558" s="229"/>
      <c r="H558" s="232">
        <v>1.8</v>
      </c>
      <c r="I558" s="233"/>
      <c r="J558" s="229"/>
      <c r="K558" s="229"/>
      <c r="L558" s="234"/>
      <c r="M558" s="235"/>
      <c r="N558" s="236"/>
      <c r="O558" s="236"/>
      <c r="P558" s="236"/>
      <c r="Q558" s="236"/>
      <c r="R558" s="236"/>
      <c r="S558" s="236"/>
      <c r="T558" s="237"/>
      <c r="U558" s="11"/>
      <c r="V558" s="11"/>
      <c r="W558" s="11"/>
      <c r="X558" s="11"/>
      <c r="Y558" s="11"/>
      <c r="Z558" s="11"/>
      <c r="AA558" s="11"/>
      <c r="AB558" s="11"/>
      <c r="AC558" s="11"/>
      <c r="AD558" s="11"/>
      <c r="AE558" s="11"/>
      <c r="AT558" s="238" t="s">
        <v>199</v>
      </c>
      <c r="AU558" s="238" t="s">
        <v>85</v>
      </c>
      <c r="AV558" s="11" t="s">
        <v>85</v>
      </c>
      <c r="AW558" s="11" t="s">
        <v>32</v>
      </c>
      <c r="AX558" s="11" t="s">
        <v>76</v>
      </c>
      <c r="AY558" s="238" t="s">
        <v>195</v>
      </c>
    </row>
    <row r="559" s="16" customFormat="1">
      <c r="A559" s="16"/>
      <c r="B559" s="298"/>
      <c r="C559" s="299"/>
      <c r="D559" s="213" t="s">
        <v>199</v>
      </c>
      <c r="E559" s="300" t="s">
        <v>1</v>
      </c>
      <c r="F559" s="301" t="s">
        <v>1498</v>
      </c>
      <c r="G559" s="299"/>
      <c r="H559" s="302">
        <v>8.4000000000000004</v>
      </c>
      <c r="I559" s="303"/>
      <c r="J559" s="299"/>
      <c r="K559" s="299"/>
      <c r="L559" s="304"/>
      <c r="M559" s="305"/>
      <c r="N559" s="306"/>
      <c r="O559" s="306"/>
      <c r="P559" s="306"/>
      <c r="Q559" s="306"/>
      <c r="R559" s="306"/>
      <c r="S559" s="306"/>
      <c r="T559" s="307"/>
      <c r="U559" s="16"/>
      <c r="V559" s="16"/>
      <c r="W559" s="16"/>
      <c r="X559" s="16"/>
      <c r="Y559" s="16"/>
      <c r="Z559" s="16"/>
      <c r="AA559" s="16"/>
      <c r="AB559" s="16"/>
      <c r="AC559" s="16"/>
      <c r="AD559" s="16"/>
      <c r="AE559" s="16"/>
      <c r="AT559" s="308" t="s">
        <v>199</v>
      </c>
      <c r="AU559" s="308" t="s">
        <v>85</v>
      </c>
      <c r="AV559" s="16" t="s">
        <v>229</v>
      </c>
      <c r="AW559" s="16" t="s">
        <v>32</v>
      </c>
      <c r="AX559" s="16" t="s">
        <v>76</v>
      </c>
      <c r="AY559" s="308" t="s">
        <v>195</v>
      </c>
    </row>
    <row r="560" s="15" customFormat="1">
      <c r="A560" s="15"/>
      <c r="B560" s="287"/>
      <c r="C560" s="288"/>
      <c r="D560" s="213" t="s">
        <v>199</v>
      </c>
      <c r="E560" s="289" t="s">
        <v>1</v>
      </c>
      <c r="F560" s="290" t="s">
        <v>1422</v>
      </c>
      <c r="G560" s="288"/>
      <c r="H560" s="291">
        <v>16.199999999999999</v>
      </c>
      <c r="I560" s="292"/>
      <c r="J560" s="288"/>
      <c r="K560" s="288"/>
      <c r="L560" s="293"/>
      <c r="M560" s="294"/>
      <c r="N560" s="295"/>
      <c r="O560" s="295"/>
      <c r="P560" s="295"/>
      <c r="Q560" s="295"/>
      <c r="R560" s="295"/>
      <c r="S560" s="295"/>
      <c r="T560" s="296"/>
      <c r="U560" s="15"/>
      <c r="V560" s="15"/>
      <c r="W560" s="15"/>
      <c r="X560" s="15"/>
      <c r="Y560" s="15"/>
      <c r="Z560" s="15"/>
      <c r="AA560" s="15"/>
      <c r="AB560" s="15"/>
      <c r="AC560" s="15"/>
      <c r="AD560" s="15"/>
      <c r="AE560" s="15"/>
      <c r="AT560" s="297" t="s">
        <v>199</v>
      </c>
      <c r="AU560" s="297" t="s">
        <v>85</v>
      </c>
      <c r="AV560" s="15" t="s">
        <v>234</v>
      </c>
      <c r="AW560" s="15" t="s">
        <v>32</v>
      </c>
      <c r="AX560" s="15" t="s">
        <v>83</v>
      </c>
      <c r="AY560" s="297" t="s">
        <v>195</v>
      </c>
    </row>
    <row r="561" s="2" customFormat="1" ht="33" customHeight="1">
      <c r="A561" s="39"/>
      <c r="B561" s="40"/>
      <c r="C561" s="200" t="s">
        <v>450</v>
      </c>
      <c r="D561" s="200" t="s">
        <v>191</v>
      </c>
      <c r="E561" s="201" t="s">
        <v>3732</v>
      </c>
      <c r="F561" s="202" t="s">
        <v>3733</v>
      </c>
      <c r="G561" s="203" t="s">
        <v>1411</v>
      </c>
      <c r="H561" s="204">
        <v>8.4000000000000004</v>
      </c>
      <c r="I561" s="205"/>
      <c r="J561" s="206">
        <f>ROUND(I561*H561,2)</f>
        <v>0</v>
      </c>
      <c r="K561" s="202" t="s">
        <v>1412</v>
      </c>
      <c r="L561" s="45"/>
      <c r="M561" s="207" t="s">
        <v>1</v>
      </c>
      <c r="N561" s="208" t="s">
        <v>41</v>
      </c>
      <c r="O561" s="92"/>
      <c r="P561" s="209">
        <f>O561*H561</f>
        <v>0</v>
      </c>
      <c r="Q561" s="209">
        <v>0</v>
      </c>
      <c r="R561" s="209">
        <f>Q561*H561</f>
        <v>0</v>
      </c>
      <c r="S561" s="209">
        <v>0</v>
      </c>
      <c r="T561" s="210">
        <f>S561*H561</f>
        <v>0</v>
      </c>
      <c r="U561" s="39"/>
      <c r="V561" s="39"/>
      <c r="W561" s="39"/>
      <c r="X561" s="39"/>
      <c r="Y561" s="39"/>
      <c r="Z561" s="39"/>
      <c r="AA561" s="39"/>
      <c r="AB561" s="39"/>
      <c r="AC561" s="39"/>
      <c r="AD561" s="39"/>
      <c r="AE561" s="39"/>
      <c r="AR561" s="211" t="s">
        <v>234</v>
      </c>
      <c r="AT561" s="211" t="s">
        <v>191</v>
      </c>
      <c r="AU561" s="211" t="s">
        <v>85</v>
      </c>
      <c r="AY561" s="18" t="s">
        <v>195</v>
      </c>
      <c r="BE561" s="212">
        <f>IF(N561="základní",J561,0)</f>
        <v>0</v>
      </c>
      <c r="BF561" s="212">
        <f>IF(N561="snížená",J561,0)</f>
        <v>0</v>
      </c>
      <c r="BG561" s="212">
        <f>IF(N561="zákl. přenesená",J561,0)</f>
        <v>0</v>
      </c>
      <c r="BH561" s="212">
        <f>IF(N561="sníž. přenesená",J561,0)</f>
        <v>0</v>
      </c>
      <c r="BI561" s="212">
        <f>IF(N561="nulová",J561,0)</f>
        <v>0</v>
      </c>
      <c r="BJ561" s="18" t="s">
        <v>83</v>
      </c>
      <c r="BK561" s="212">
        <f>ROUND(I561*H561,2)</f>
        <v>0</v>
      </c>
      <c r="BL561" s="18" t="s">
        <v>234</v>
      </c>
      <c r="BM561" s="211" t="s">
        <v>5713</v>
      </c>
    </row>
    <row r="562" s="10" customFormat="1">
      <c r="A562" s="10"/>
      <c r="B562" s="218"/>
      <c r="C562" s="219"/>
      <c r="D562" s="213" t="s">
        <v>199</v>
      </c>
      <c r="E562" s="220" t="s">
        <v>1</v>
      </c>
      <c r="F562" s="221" t="s">
        <v>5492</v>
      </c>
      <c r="G562" s="219"/>
      <c r="H562" s="220" t="s">
        <v>1</v>
      </c>
      <c r="I562" s="222"/>
      <c r="J562" s="219"/>
      <c r="K562" s="219"/>
      <c r="L562" s="223"/>
      <c r="M562" s="224"/>
      <c r="N562" s="225"/>
      <c r="O562" s="225"/>
      <c r="P562" s="225"/>
      <c r="Q562" s="225"/>
      <c r="R562" s="225"/>
      <c r="S562" s="225"/>
      <c r="T562" s="226"/>
      <c r="U562" s="10"/>
      <c r="V562" s="10"/>
      <c r="W562" s="10"/>
      <c r="X562" s="10"/>
      <c r="Y562" s="10"/>
      <c r="Z562" s="10"/>
      <c r="AA562" s="10"/>
      <c r="AB562" s="10"/>
      <c r="AC562" s="10"/>
      <c r="AD562" s="10"/>
      <c r="AE562" s="10"/>
      <c r="AT562" s="227" t="s">
        <v>199</v>
      </c>
      <c r="AU562" s="227" t="s">
        <v>85</v>
      </c>
      <c r="AV562" s="10" t="s">
        <v>83</v>
      </c>
      <c r="AW562" s="10" t="s">
        <v>32</v>
      </c>
      <c r="AX562" s="10" t="s">
        <v>76</v>
      </c>
      <c r="AY562" s="227" t="s">
        <v>195</v>
      </c>
    </row>
    <row r="563" s="10" customFormat="1">
      <c r="A563" s="10"/>
      <c r="B563" s="218"/>
      <c r="C563" s="219"/>
      <c r="D563" s="213" t="s">
        <v>199</v>
      </c>
      <c r="E563" s="220" t="s">
        <v>1</v>
      </c>
      <c r="F563" s="221" t="s">
        <v>3335</v>
      </c>
      <c r="G563" s="219"/>
      <c r="H563" s="220" t="s">
        <v>1</v>
      </c>
      <c r="I563" s="222"/>
      <c r="J563" s="219"/>
      <c r="K563" s="219"/>
      <c r="L563" s="223"/>
      <c r="M563" s="224"/>
      <c r="N563" s="225"/>
      <c r="O563" s="225"/>
      <c r="P563" s="225"/>
      <c r="Q563" s="225"/>
      <c r="R563" s="225"/>
      <c r="S563" s="225"/>
      <c r="T563" s="226"/>
      <c r="U563" s="10"/>
      <c r="V563" s="10"/>
      <c r="W563" s="10"/>
      <c r="X563" s="10"/>
      <c r="Y563" s="10"/>
      <c r="Z563" s="10"/>
      <c r="AA563" s="10"/>
      <c r="AB563" s="10"/>
      <c r="AC563" s="10"/>
      <c r="AD563" s="10"/>
      <c r="AE563" s="10"/>
      <c r="AT563" s="227" t="s">
        <v>199</v>
      </c>
      <c r="AU563" s="227" t="s">
        <v>85</v>
      </c>
      <c r="AV563" s="10" t="s">
        <v>83</v>
      </c>
      <c r="AW563" s="10" t="s">
        <v>32</v>
      </c>
      <c r="AX563" s="10" t="s">
        <v>76</v>
      </c>
      <c r="AY563" s="227" t="s">
        <v>195</v>
      </c>
    </row>
    <row r="564" s="11" customFormat="1">
      <c r="A564" s="11"/>
      <c r="B564" s="228"/>
      <c r="C564" s="229"/>
      <c r="D564" s="213" t="s">
        <v>199</v>
      </c>
      <c r="E564" s="230" t="s">
        <v>1</v>
      </c>
      <c r="F564" s="231" t="s">
        <v>5494</v>
      </c>
      <c r="G564" s="229"/>
      <c r="H564" s="232">
        <v>8.4000000000000004</v>
      </c>
      <c r="I564" s="233"/>
      <c r="J564" s="229"/>
      <c r="K564" s="229"/>
      <c r="L564" s="234"/>
      <c r="M564" s="235"/>
      <c r="N564" s="236"/>
      <c r="O564" s="236"/>
      <c r="P564" s="236"/>
      <c r="Q564" s="236"/>
      <c r="R564" s="236"/>
      <c r="S564" s="236"/>
      <c r="T564" s="237"/>
      <c r="U564" s="11"/>
      <c r="V564" s="11"/>
      <c r="W564" s="11"/>
      <c r="X564" s="11"/>
      <c r="Y564" s="11"/>
      <c r="Z564" s="11"/>
      <c r="AA564" s="11"/>
      <c r="AB564" s="11"/>
      <c r="AC564" s="11"/>
      <c r="AD564" s="11"/>
      <c r="AE564" s="11"/>
      <c r="AT564" s="238" t="s">
        <v>199</v>
      </c>
      <c r="AU564" s="238" t="s">
        <v>85</v>
      </c>
      <c r="AV564" s="11" t="s">
        <v>85</v>
      </c>
      <c r="AW564" s="11" t="s">
        <v>32</v>
      </c>
      <c r="AX564" s="11" t="s">
        <v>76</v>
      </c>
      <c r="AY564" s="238" t="s">
        <v>195</v>
      </c>
    </row>
    <row r="565" s="15" customFormat="1">
      <c r="A565" s="15"/>
      <c r="B565" s="287"/>
      <c r="C565" s="288"/>
      <c r="D565" s="213" t="s">
        <v>199</v>
      </c>
      <c r="E565" s="289" t="s">
        <v>1</v>
      </c>
      <c r="F565" s="290" t="s">
        <v>1422</v>
      </c>
      <c r="G565" s="288"/>
      <c r="H565" s="291">
        <v>8.4000000000000004</v>
      </c>
      <c r="I565" s="292"/>
      <c r="J565" s="288"/>
      <c r="K565" s="288"/>
      <c r="L565" s="293"/>
      <c r="M565" s="294"/>
      <c r="N565" s="295"/>
      <c r="O565" s="295"/>
      <c r="P565" s="295"/>
      <c r="Q565" s="295"/>
      <c r="R565" s="295"/>
      <c r="S565" s="295"/>
      <c r="T565" s="296"/>
      <c r="U565" s="15"/>
      <c r="V565" s="15"/>
      <c r="W565" s="15"/>
      <c r="X565" s="15"/>
      <c r="Y565" s="15"/>
      <c r="Z565" s="15"/>
      <c r="AA565" s="15"/>
      <c r="AB565" s="15"/>
      <c r="AC565" s="15"/>
      <c r="AD565" s="15"/>
      <c r="AE565" s="15"/>
      <c r="AT565" s="297" t="s">
        <v>199</v>
      </c>
      <c r="AU565" s="297" t="s">
        <v>85</v>
      </c>
      <c r="AV565" s="15" t="s">
        <v>234</v>
      </c>
      <c r="AW565" s="15" t="s">
        <v>32</v>
      </c>
      <c r="AX565" s="15" t="s">
        <v>83</v>
      </c>
      <c r="AY565" s="297" t="s">
        <v>195</v>
      </c>
    </row>
    <row r="566" s="2" customFormat="1" ht="24.15" customHeight="1">
      <c r="A566" s="39"/>
      <c r="B566" s="40"/>
      <c r="C566" s="200" t="s">
        <v>453</v>
      </c>
      <c r="D566" s="200" t="s">
        <v>191</v>
      </c>
      <c r="E566" s="201" t="s">
        <v>3735</v>
      </c>
      <c r="F566" s="202" t="s">
        <v>3736</v>
      </c>
      <c r="G566" s="203" t="s">
        <v>1411</v>
      </c>
      <c r="H566" s="204">
        <v>26.800000000000001</v>
      </c>
      <c r="I566" s="205"/>
      <c r="J566" s="206">
        <f>ROUND(I566*H566,2)</f>
        <v>0</v>
      </c>
      <c r="K566" s="202" t="s">
        <v>1412</v>
      </c>
      <c r="L566" s="45"/>
      <c r="M566" s="207" t="s">
        <v>1</v>
      </c>
      <c r="N566" s="208" t="s">
        <v>41</v>
      </c>
      <c r="O566" s="92"/>
      <c r="P566" s="209">
        <f>O566*H566</f>
        <v>0</v>
      </c>
      <c r="Q566" s="209">
        <v>0</v>
      </c>
      <c r="R566" s="209">
        <f>Q566*H566</f>
        <v>0</v>
      </c>
      <c r="S566" s="209">
        <v>0</v>
      </c>
      <c r="T566" s="210">
        <f>S566*H566</f>
        <v>0</v>
      </c>
      <c r="U566" s="39"/>
      <c r="V566" s="39"/>
      <c r="W566" s="39"/>
      <c r="X566" s="39"/>
      <c r="Y566" s="39"/>
      <c r="Z566" s="39"/>
      <c r="AA566" s="39"/>
      <c r="AB566" s="39"/>
      <c r="AC566" s="39"/>
      <c r="AD566" s="39"/>
      <c r="AE566" s="39"/>
      <c r="AR566" s="211" t="s">
        <v>234</v>
      </c>
      <c r="AT566" s="211" t="s">
        <v>191</v>
      </c>
      <c r="AU566" s="211" t="s">
        <v>85</v>
      </c>
      <c r="AY566" s="18" t="s">
        <v>195</v>
      </c>
      <c r="BE566" s="212">
        <f>IF(N566="základní",J566,0)</f>
        <v>0</v>
      </c>
      <c r="BF566" s="212">
        <f>IF(N566="snížená",J566,0)</f>
        <v>0</v>
      </c>
      <c r="BG566" s="212">
        <f>IF(N566="zákl. přenesená",J566,0)</f>
        <v>0</v>
      </c>
      <c r="BH566" s="212">
        <f>IF(N566="sníž. přenesená",J566,0)</f>
        <v>0</v>
      </c>
      <c r="BI566" s="212">
        <f>IF(N566="nulová",J566,0)</f>
        <v>0</v>
      </c>
      <c r="BJ566" s="18" t="s">
        <v>83</v>
      </c>
      <c r="BK566" s="212">
        <f>ROUND(I566*H566,2)</f>
        <v>0</v>
      </c>
      <c r="BL566" s="18" t="s">
        <v>234</v>
      </c>
      <c r="BM566" s="211" t="s">
        <v>5714</v>
      </c>
    </row>
    <row r="567" s="10" customFormat="1">
      <c r="A567" s="10"/>
      <c r="B567" s="218"/>
      <c r="C567" s="219"/>
      <c r="D567" s="213" t="s">
        <v>199</v>
      </c>
      <c r="E567" s="220" t="s">
        <v>1</v>
      </c>
      <c r="F567" s="221" t="s">
        <v>5509</v>
      </c>
      <c r="G567" s="219"/>
      <c r="H567" s="220" t="s">
        <v>1</v>
      </c>
      <c r="I567" s="222"/>
      <c r="J567" s="219"/>
      <c r="K567" s="219"/>
      <c r="L567" s="223"/>
      <c r="M567" s="224"/>
      <c r="N567" s="225"/>
      <c r="O567" s="225"/>
      <c r="P567" s="225"/>
      <c r="Q567" s="225"/>
      <c r="R567" s="225"/>
      <c r="S567" s="225"/>
      <c r="T567" s="226"/>
      <c r="U567" s="10"/>
      <c r="V567" s="10"/>
      <c r="W567" s="10"/>
      <c r="X567" s="10"/>
      <c r="Y567" s="10"/>
      <c r="Z567" s="10"/>
      <c r="AA567" s="10"/>
      <c r="AB567" s="10"/>
      <c r="AC567" s="10"/>
      <c r="AD567" s="10"/>
      <c r="AE567" s="10"/>
      <c r="AT567" s="227" t="s">
        <v>199</v>
      </c>
      <c r="AU567" s="227" t="s">
        <v>85</v>
      </c>
      <c r="AV567" s="10" t="s">
        <v>83</v>
      </c>
      <c r="AW567" s="10" t="s">
        <v>32</v>
      </c>
      <c r="AX567" s="10" t="s">
        <v>76</v>
      </c>
      <c r="AY567" s="227" t="s">
        <v>195</v>
      </c>
    </row>
    <row r="568" s="10" customFormat="1">
      <c r="A568" s="10"/>
      <c r="B568" s="218"/>
      <c r="C568" s="219"/>
      <c r="D568" s="213" t="s">
        <v>199</v>
      </c>
      <c r="E568" s="220" t="s">
        <v>1</v>
      </c>
      <c r="F568" s="221" t="s">
        <v>5697</v>
      </c>
      <c r="G568" s="219"/>
      <c r="H568" s="220" t="s">
        <v>1</v>
      </c>
      <c r="I568" s="222"/>
      <c r="J568" s="219"/>
      <c r="K568" s="219"/>
      <c r="L568" s="223"/>
      <c r="M568" s="224"/>
      <c r="N568" s="225"/>
      <c r="O568" s="225"/>
      <c r="P568" s="225"/>
      <c r="Q568" s="225"/>
      <c r="R568" s="225"/>
      <c r="S568" s="225"/>
      <c r="T568" s="226"/>
      <c r="U568" s="10"/>
      <c r="V568" s="10"/>
      <c r="W568" s="10"/>
      <c r="X568" s="10"/>
      <c r="Y568" s="10"/>
      <c r="Z568" s="10"/>
      <c r="AA568" s="10"/>
      <c r="AB568" s="10"/>
      <c r="AC568" s="10"/>
      <c r="AD568" s="10"/>
      <c r="AE568" s="10"/>
      <c r="AT568" s="227" t="s">
        <v>199</v>
      </c>
      <c r="AU568" s="227" t="s">
        <v>85</v>
      </c>
      <c r="AV568" s="10" t="s">
        <v>83</v>
      </c>
      <c r="AW568" s="10" t="s">
        <v>32</v>
      </c>
      <c r="AX568" s="10" t="s">
        <v>76</v>
      </c>
      <c r="AY568" s="227" t="s">
        <v>195</v>
      </c>
    </row>
    <row r="569" s="11" customFormat="1">
      <c r="A569" s="11"/>
      <c r="B569" s="228"/>
      <c r="C569" s="229"/>
      <c r="D569" s="213" t="s">
        <v>199</v>
      </c>
      <c r="E569" s="230" t="s">
        <v>1</v>
      </c>
      <c r="F569" s="231" t="s">
        <v>5502</v>
      </c>
      <c r="G569" s="229"/>
      <c r="H569" s="232">
        <v>6.5999999999999996</v>
      </c>
      <c r="I569" s="233"/>
      <c r="J569" s="229"/>
      <c r="K569" s="229"/>
      <c r="L569" s="234"/>
      <c r="M569" s="235"/>
      <c r="N569" s="236"/>
      <c r="O569" s="236"/>
      <c r="P569" s="236"/>
      <c r="Q569" s="236"/>
      <c r="R569" s="236"/>
      <c r="S569" s="236"/>
      <c r="T569" s="237"/>
      <c r="U569" s="11"/>
      <c r="V569" s="11"/>
      <c r="W569" s="11"/>
      <c r="X569" s="11"/>
      <c r="Y569" s="11"/>
      <c r="Z569" s="11"/>
      <c r="AA569" s="11"/>
      <c r="AB569" s="11"/>
      <c r="AC569" s="11"/>
      <c r="AD569" s="11"/>
      <c r="AE569" s="11"/>
      <c r="AT569" s="238" t="s">
        <v>199</v>
      </c>
      <c r="AU569" s="238" t="s">
        <v>85</v>
      </c>
      <c r="AV569" s="11" t="s">
        <v>85</v>
      </c>
      <c r="AW569" s="11" t="s">
        <v>32</v>
      </c>
      <c r="AX569" s="11" t="s">
        <v>76</v>
      </c>
      <c r="AY569" s="238" t="s">
        <v>195</v>
      </c>
    </row>
    <row r="570" s="11" customFormat="1">
      <c r="A570" s="11"/>
      <c r="B570" s="228"/>
      <c r="C570" s="229"/>
      <c r="D570" s="213" t="s">
        <v>199</v>
      </c>
      <c r="E570" s="230" t="s">
        <v>1</v>
      </c>
      <c r="F570" s="231" t="s">
        <v>5503</v>
      </c>
      <c r="G570" s="229"/>
      <c r="H570" s="232">
        <v>1.2</v>
      </c>
      <c r="I570" s="233"/>
      <c r="J570" s="229"/>
      <c r="K570" s="229"/>
      <c r="L570" s="234"/>
      <c r="M570" s="235"/>
      <c r="N570" s="236"/>
      <c r="O570" s="236"/>
      <c r="P570" s="236"/>
      <c r="Q570" s="236"/>
      <c r="R570" s="236"/>
      <c r="S570" s="236"/>
      <c r="T570" s="237"/>
      <c r="U570" s="11"/>
      <c r="V570" s="11"/>
      <c r="W570" s="11"/>
      <c r="X570" s="11"/>
      <c r="Y570" s="11"/>
      <c r="Z570" s="11"/>
      <c r="AA570" s="11"/>
      <c r="AB570" s="11"/>
      <c r="AC570" s="11"/>
      <c r="AD570" s="11"/>
      <c r="AE570" s="11"/>
      <c r="AT570" s="238" t="s">
        <v>199</v>
      </c>
      <c r="AU570" s="238" t="s">
        <v>85</v>
      </c>
      <c r="AV570" s="11" t="s">
        <v>85</v>
      </c>
      <c r="AW570" s="11" t="s">
        <v>32</v>
      </c>
      <c r="AX570" s="11" t="s">
        <v>76</v>
      </c>
      <c r="AY570" s="238" t="s">
        <v>195</v>
      </c>
    </row>
    <row r="571" s="16" customFormat="1">
      <c r="A571" s="16"/>
      <c r="B571" s="298"/>
      <c r="C571" s="299"/>
      <c r="D571" s="213" t="s">
        <v>199</v>
      </c>
      <c r="E571" s="300" t="s">
        <v>1</v>
      </c>
      <c r="F571" s="301" t="s">
        <v>1498</v>
      </c>
      <c r="G571" s="299"/>
      <c r="H571" s="302">
        <v>7.7999999999999998</v>
      </c>
      <c r="I571" s="303"/>
      <c r="J571" s="299"/>
      <c r="K571" s="299"/>
      <c r="L571" s="304"/>
      <c r="M571" s="305"/>
      <c r="N571" s="306"/>
      <c r="O571" s="306"/>
      <c r="P571" s="306"/>
      <c r="Q571" s="306"/>
      <c r="R571" s="306"/>
      <c r="S571" s="306"/>
      <c r="T571" s="307"/>
      <c r="U571" s="16"/>
      <c r="V571" s="16"/>
      <c r="W571" s="16"/>
      <c r="X571" s="16"/>
      <c r="Y571" s="16"/>
      <c r="Z571" s="16"/>
      <c r="AA571" s="16"/>
      <c r="AB571" s="16"/>
      <c r="AC571" s="16"/>
      <c r="AD571" s="16"/>
      <c r="AE571" s="16"/>
      <c r="AT571" s="308" t="s">
        <v>199</v>
      </c>
      <c r="AU571" s="308" t="s">
        <v>85</v>
      </c>
      <c r="AV571" s="16" t="s">
        <v>229</v>
      </c>
      <c r="AW571" s="16" t="s">
        <v>32</v>
      </c>
      <c r="AX571" s="16" t="s">
        <v>76</v>
      </c>
      <c r="AY571" s="308" t="s">
        <v>195</v>
      </c>
    </row>
    <row r="572" s="10" customFormat="1">
      <c r="A572" s="10"/>
      <c r="B572" s="218"/>
      <c r="C572" s="219"/>
      <c r="D572" s="213" t="s">
        <v>199</v>
      </c>
      <c r="E572" s="220" t="s">
        <v>1</v>
      </c>
      <c r="F572" s="221" t="s">
        <v>5698</v>
      </c>
      <c r="G572" s="219"/>
      <c r="H572" s="220" t="s">
        <v>1</v>
      </c>
      <c r="I572" s="222"/>
      <c r="J572" s="219"/>
      <c r="K572" s="219"/>
      <c r="L572" s="223"/>
      <c r="M572" s="224"/>
      <c r="N572" s="225"/>
      <c r="O572" s="225"/>
      <c r="P572" s="225"/>
      <c r="Q572" s="225"/>
      <c r="R572" s="225"/>
      <c r="S572" s="225"/>
      <c r="T572" s="226"/>
      <c r="U572" s="10"/>
      <c r="V572" s="10"/>
      <c r="W572" s="10"/>
      <c r="X572" s="10"/>
      <c r="Y572" s="10"/>
      <c r="Z572" s="10"/>
      <c r="AA572" s="10"/>
      <c r="AB572" s="10"/>
      <c r="AC572" s="10"/>
      <c r="AD572" s="10"/>
      <c r="AE572" s="10"/>
      <c r="AT572" s="227" t="s">
        <v>199</v>
      </c>
      <c r="AU572" s="227" t="s">
        <v>85</v>
      </c>
      <c r="AV572" s="10" t="s">
        <v>83</v>
      </c>
      <c r="AW572" s="10" t="s">
        <v>32</v>
      </c>
      <c r="AX572" s="10" t="s">
        <v>76</v>
      </c>
      <c r="AY572" s="227" t="s">
        <v>195</v>
      </c>
    </row>
    <row r="573" s="11" customFormat="1">
      <c r="A573" s="11"/>
      <c r="B573" s="228"/>
      <c r="C573" s="229"/>
      <c r="D573" s="213" t="s">
        <v>199</v>
      </c>
      <c r="E573" s="230" t="s">
        <v>1</v>
      </c>
      <c r="F573" s="231" t="s">
        <v>5530</v>
      </c>
      <c r="G573" s="229"/>
      <c r="H573" s="232">
        <v>8.8000000000000007</v>
      </c>
      <c r="I573" s="233"/>
      <c r="J573" s="229"/>
      <c r="K573" s="229"/>
      <c r="L573" s="234"/>
      <c r="M573" s="235"/>
      <c r="N573" s="236"/>
      <c r="O573" s="236"/>
      <c r="P573" s="236"/>
      <c r="Q573" s="236"/>
      <c r="R573" s="236"/>
      <c r="S573" s="236"/>
      <c r="T573" s="237"/>
      <c r="U573" s="11"/>
      <c r="V573" s="11"/>
      <c r="W573" s="11"/>
      <c r="X573" s="11"/>
      <c r="Y573" s="11"/>
      <c r="Z573" s="11"/>
      <c r="AA573" s="11"/>
      <c r="AB573" s="11"/>
      <c r="AC573" s="11"/>
      <c r="AD573" s="11"/>
      <c r="AE573" s="11"/>
      <c r="AT573" s="238" t="s">
        <v>199</v>
      </c>
      <c r="AU573" s="238" t="s">
        <v>85</v>
      </c>
      <c r="AV573" s="11" t="s">
        <v>85</v>
      </c>
      <c r="AW573" s="11" t="s">
        <v>32</v>
      </c>
      <c r="AX573" s="11" t="s">
        <v>76</v>
      </c>
      <c r="AY573" s="238" t="s">
        <v>195</v>
      </c>
    </row>
    <row r="574" s="11" customFormat="1">
      <c r="A574" s="11"/>
      <c r="B574" s="228"/>
      <c r="C574" s="229"/>
      <c r="D574" s="213" t="s">
        <v>199</v>
      </c>
      <c r="E574" s="230" t="s">
        <v>1</v>
      </c>
      <c r="F574" s="231" t="s">
        <v>5531</v>
      </c>
      <c r="G574" s="229"/>
      <c r="H574" s="232">
        <v>2.3999999999999999</v>
      </c>
      <c r="I574" s="233"/>
      <c r="J574" s="229"/>
      <c r="K574" s="229"/>
      <c r="L574" s="234"/>
      <c r="M574" s="235"/>
      <c r="N574" s="236"/>
      <c r="O574" s="236"/>
      <c r="P574" s="236"/>
      <c r="Q574" s="236"/>
      <c r="R574" s="236"/>
      <c r="S574" s="236"/>
      <c r="T574" s="237"/>
      <c r="U574" s="11"/>
      <c r="V574" s="11"/>
      <c r="W574" s="11"/>
      <c r="X574" s="11"/>
      <c r="Y574" s="11"/>
      <c r="Z574" s="11"/>
      <c r="AA574" s="11"/>
      <c r="AB574" s="11"/>
      <c r="AC574" s="11"/>
      <c r="AD574" s="11"/>
      <c r="AE574" s="11"/>
      <c r="AT574" s="238" t="s">
        <v>199</v>
      </c>
      <c r="AU574" s="238" t="s">
        <v>85</v>
      </c>
      <c r="AV574" s="11" t="s">
        <v>85</v>
      </c>
      <c r="AW574" s="11" t="s">
        <v>32</v>
      </c>
      <c r="AX574" s="11" t="s">
        <v>76</v>
      </c>
      <c r="AY574" s="238" t="s">
        <v>195</v>
      </c>
    </row>
    <row r="575" s="16" customFormat="1">
      <c r="A575" s="16"/>
      <c r="B575" s="298"/>
      <c r="C575" s="299"/>
      <c r="D575" s="213" t="s">
        <v>199</v>
      </c>
      <c r="E575" s="300" t="s">
        <v>1</v>
      </c>
      <c r="F575" s="301" t="s">
        <v>1498</v>
      </c>
      <c r="G575" s="299"/>
      <c r="H575" s="302">
        <v>11.199999999999999</v>
      </c>
      <c r="I575" s="303"/>
      <c r="J575" s="299"/>
      <c r="K575" s="299"/>
      <c r="L575" s="304"/>
      <c r="M575" s="305"/>
      <c r="N575" s="306"/>
      <c r="O575" s="306"/>
      <c r="P575" s="306"/>
      <c r="Q575" s="306"/>
      <c r="R575" s="306"/>
      <c r="S575" s="306"/>
      <c r="T575" s="307"/>
      <c r="U575" s="16"/>
      <c r="V575" s="16"/>
      <c r="W575" s="16"/>
      <c r="X575" s="16"/>
      <c r="Y575" s="16"/>
      <c r="Z575" s="16"/>
      <c r="AA575" s="16"/>
      <c r="AB575" s="16"/>
      <c r="AC575" s="16"/>
      <c r="AD575" s="16"/>
      <c r="AE575" s="16"/>
      <c r="AT575" s="308" t="s">
        <v>199</v>
      </c>
      <c r="AU575" s="308" t="s">
        <v>85</v>
      </c>
      <c r="AV575" s="16" t="s">
        <v>229</v>
      </c>
      <c r="AW575" s="16" t="s">
        <v>32</v>
      </c>
      <c r="AX575" s="16" t="s">
        <v>76</v>
      </c>
      <c r="AY575" s="308" t="s">
        <v>195</v>
      </c>
    </row>
    <row r="576" s="10" customFormat="1">
      <c r="A576" s="10"/>
      <c r="B576" s="218"/>
      <c r="C576" s="219"/>
      <c r="D576" s="213" t="s">
        <v>199</v>
      </c>
      <c r="E576" s="220" t="s">
        <v>1</v>
      </c>
      <c r="F576" s="221" t="s">
        <v>3738</v>
      </c>
      <c r="G576" s="219"/>
      <c r="H576" s="220" t="s">
        <v>1</v>
      </c>
      <c r="I576" s="222"/>
      <c r="J576" s="219"/>
      <c r="K576" s="219"/>
      <c r="L576" s="223"/>
      <c r="M576" s="224"/>
      <c r="N576" s="225"/>
      <c r="O576" s="225"/>
      <c r="P576" s="225"/>
      <c r="Q576" s="225"/>
      <c r="R576" s="225"/>
      <c r="S576" s="225"/>
      <c r="T576" s="226"/>
      <c r="U576" s="10"/>
      <c r="V576" s="10"/>
      <c r="W576" s="10"/>
      <c r="X576" s="10"/>
      <c r="Y576" s="10"/>
      <c r="Z576" s="10"/>
      <c r="AA576" s="10"/>
      <c r="AB576" s="10"/>
      <c r="AC576" s="10"/>
      <c r="AD576" s="10"/>
      <c r="AE576" s="10"/>
      <c r="AT576" s="227" t="s">
        <v>199</v>
      </c>
      <c r="AU576" s="227" t="s">
        <v>85</v>
      </c>
      <c r="AV576" s="10" t="s">
        <v>83</v>
      </c>
      <c r="AW576" s="10" t="s">
        <v>32</v>
      </c>
      <c r="AX576" s="10" t="s">
        <v>76</v>
      </c>
      <c r="AY576" s="227" t="s">
        <v>195</v>
      </c>
    </row>
    <row r="577" s="11" customFormat="1">
      <c r="A577" s="11"/>
      <c r="B577" s="228"/>
      <c r="C577" s="229"/>
      <c r="D577" s="213" t="s">
        <v>199</v>
      </c>
      <c r="E577" s="230" t="s">
        <v>1</v>
      </c>
      <c r="F577" s="231" t="s">
        <v>5502</v>
      </c>
      <c r="G577" s="229"/>
      <c r="H577" s="232">
        <v>6.5999999999999996</v>
      </c>
      <c r="I577" s="233"/>
      <c r="J577" s="229"/>
      <c r="K577" s="229"/>
      <c r="L577" s="234"/>
      <c r="M577" s="235"/>
      <c r="N577" s="236"/>
      <c r="O577" s="236"/>
      <c r="P577" s="236"/>
      <c r="Q577" s="236"/>
      <c r="R577" s="236"/>
      <c r="S577" s="236"/>
      <c r="T577" s="237"/>
      <c r="U577" s="11"/>
      <c r="V577" s="11"/>
      <c r="W577" s="11"/>
      <c r="X577" s="11"/>
      <c r="Y577" s="11"/>
      <c r="Z577" s="11"/>
      <c r="AA577" s="11"/>
      <c r="AB577" s="11"/>
      <c r="AC577" s="11"/>
      <c r="AD577" s="11"/>
      <c r="AE577" s="11"/>
      <c r="AT577" s="238" t="s">
        <v>199</v>
      </c>
      <c r="AU577" s="238" t="s">
        <v>85</v>
      </c>
      <c r="AV577" s="11" t="s">
        <v>85</v>
      </c>
      <c r="AW577" s="11" t="s">
        <v>32</v>
      </c>
      <c r="AX577" s="11" t="s">
        <v>76</v>
      </c>
      <c r="AY577" s="238" t="s">
        <v>195</v>
      </c>
    </row>
    <row r="578" s="11" customFormat="1">
      <c r="A578" s="11"/>
      <c r="B578" s="228"/>
      <c r="C578" s="229"/>
      <c r="D578" s="213" t="s">
        <v>199</v>
      </c>
      <c r="E578" s="230" t="s">
        <v>1</v>
      </c>
      <c r="F578" s="231" t="s">
        <v>5503</v>
      </c>
      <c r="G578" s="229"/>
      <c r="H578" s="232">
        <v>1.2</v>
      </c>
      <c r="I578" s="233"/>
      <c r="J578" s="229"/>
      <c r="K578" s="229"/>
      <c r="L578" s="234"/>
      <c r="M578" s="235"/>
      <c r="N578" s="236"/>
      <c r="O578" s="236"/>
      <c r="P578" s="236"/>
      <c r="Q578" s="236"/>
      <c r="R578" s="236"/>
      <c r="S578" s="236"/>
      <c r="T578" s="237"/>
      <c r="U578" s="11"/>
      <c r="V578" s="11"/>
      <c r="W578" s="11"/>
      <c r="X578" s="11"/>
      <c r="Y578" s="11"/>
      <c r="Z578" s="11"/>
      <c r="AA578" s="11"/>
      <c r="AB578" s="11"/>
      <c r="AC578" s="11"/>
      <c r="AD578" s="11"/>
      <c r="AE578" s="11"/>
      <c r="AT578" s="238" t="s">
        <v>199</v>
      </c>
      <c r="AU578" s="238" t="s">
        <v>85</v>
      </c>
      <c r="AV578" s="11" t="s">
        <v>85</v>
      </c>
      <c r="AW578" s="11" t="s">
        <v>32</v>
      </c>
      <c r="AX578" s="11" t="s">
        <v>76</v>
      </c>
      <c r="AY578" s="238" t="s">
        <v>195</v>
      </c>
    </row>
    <row r="579" s="16" customFormat="1">
      <c r="A579" s="16"/>
      <c r="B579" s="298"/>
      <c r="C579" s="299"/>
      <c r="D579" s="213" t="s">
        <v>199</v>
      </c>
      <c r="E579" s="300" t="s">
        <v>1</v>
      </c>
      <c r="F579" s="301" t="s">
        <v>1498</v>
      </c>
      <c r="G579" s="299"/>
      <c r="H579" s="302">
        <v>7.7999999999999998</v>
      </c>
      <c r="I579" s="303"/>
      <c r="J579" s="299"/>
      <c r="K579" s="299"/>
      <c r="L579" s="304"/>
      <c r="M579" s="305"/>
      <c r="N579" s="306"/>
      <c r="O579" s="306"/>
      <c r="P579" s="306"/>
      <c r="Q579" s="306"/>
      <c r="R579" s="306"/>
      <c r="S579" s="306"/>
      <c r="T579" s="307"/>
      <c r="U579" s="16"/>
      <c r="V579" s="16"/>
      <c r="W579" s="16"/>
      <c r="X579" s="16"/>
      <c r="Y579" s="16"/>
      <c r="Z579" s="16"/>
      <c r="AA579" s="16"/>
      <c r="AB579" s="16"/>
      <c r="AC579" s="16"/>
      <c r="AD579" s="16"/>
      <c r="AE579" s="16"/>
      <c r="AT579" s="308" t="s">
        <v>199</v>
      </c>
      <c r="AU579" s="308" t="s">
        <v>85</v>
      </c>
      <c r="AV579" s="16" t="s">
        <v>229</v>
      </c>
      <c r="AW579" s="16" t="s">
        <v>32</v>
      </c>
      <c r="AX579" s="16" t="s">
        <v>76</v>
      </c>
      <c r="AY579" s="308" t="s">
        <v>195</v>
      </c>
    </row>
    <row r="580" s="15" customFormat="1">
      <c r="A580" s="15"/>
      <c r="B580" s="287"/>
      <c r="C580" s="288"/>
      <c r="D580" s="213" t="s">
        <v>199</v>
      </c>
      <c r="E580" s="289" t="s">
        <v>1</v>
      </c>
      <c r="F580" s="290" t="s">
        <v>1422</v>
      </c>
      <c r="G580" s="288"/>
      <c r="H580" s="291">
        <v>26.800000000000001</v>
      </c>
      <c r="I580" s="292"/>
      <c r="J580" s="288"/>
      <c r="K580" s="288"/>
      <c r="L580" s="293"/>
      <c r="M580" s="294"/>
      <c r="N580" s="295"/>
      <c r="O580" s="295"/>
      <c r="P580" s="295"/>
      <c r="Q580" s="295"/>
      <c r="R580" s="295"/>
      <c r="S580" s="295"/>
      <c r="T580" s="296"/>
      <c r="U580" s="15"/>
      <c r="V580" s="15"/>
      <c r="W580" s="15"/>
      <c r="X580" s="15"/>
      <c r="Y580" s="15"/>
      <c r="Z580" s="15"/>
      <c r="AA580" s="15"/>
      <c r="AB580" s="15"/>
      <c r="AC580" s="15"/>
      <c r="AD580" s="15"/>
      <c r="AE580" s="15"/>
      <c r="AT580" s="297" t="s">
        <v>199</v>
      </c>
      <c r="AU580" s="297" t="s">
        <v>85</v>
      </c>
      <c r="AV580" s="15" t="s">
        <v>234</v>
      </c>
      <c r="AW580" s="15" t="s">
        <v>32</v>
      </c>
      <c r="AX580" s="15" t="s">
        <v>83</v>
      </c>
      <c r="AY580" s="297" t="s">
        <v>195</v>
      </c>
    </row>
    <row r="581" s="2" customFormat="1" ht="16.5" customHeight="1">
      <c r="A581" s="39"/>
      <c r="B581" s="40"/>
      <c r="C581" s="200" t="s">
        <v>456</v>
      </c>
      <c r="D581" s="200" t="s">
        <v>191</v>
      </c>
      <c r="E581" s="201" t="s">
        <v>3752</v>
      </c>
      <c r="F581" s="202" t="s">
        <v>3753</v>
      </c>
      <c r="G581" s="203" t="s">
        <v>513</v>
      </c>
      <c r="H581" s="204">
        <v>0.245</v>
      </c>
      <c r="I581" s="205"/>
      <c r="J581" s="206">
        <f>ROUND(I581*H581,2)</f>
        <v>0</v>
      </c>
      <c r="K581" s="202" t="s">
        <v>1</v>
      </c>
      <c r="L581" s="45"/>
      <c r="M581" s="207" t="s">
        <v>1</v>
      </c>
      <c r="N581" s="208" t="s">
        <v>41</v>
      </c>
      <c r="O581" s="92"/>
      <c r="P581" s="209">
        <f>O581*H581</f>
        <v>0</v>
      </c>
      <c r="Q581" s="209">
        <v>0</v>
      </c>
      <c r="R581" s="209">
        <f>Q581*H581</f>
        <v>0</v>
      </c>
      <c r="S581" s="209">
        <v>0</v>
      </c>
      <c r="T581" s="210">
        <f>S581*H581</f>
        <v>0</v>
      </c>
      <c r="U581" s="39"/>
      <c r="V581" s="39"/>
      <c r="W581" s="39"/>
      <c r="X581" s="39"/>
      <c r="Y581" s="39"/>
      <c r="Z581" s="39"/>
      <c r="AA581" s="39"/>
      <c r="AB581" s="39"/>
      <c r="AC581" s="39"/>
      <c r="AD581" s="39"/>
      <c r="AE581" s="39"/>
      <c r="AR581" s="211" t="s">
        <v>234</v>
      </c>
      <c r="AT581" s="211" t="s">
        <v>191</v>
      </c>
      <c r="AU581" s="211" t="s">
        <v>85</v>
      </c>
      <c r="AY581" s="18" t="s">
        <v>195</v>
      </c>
      <c r="BE581" s="212">
        <f>IF(N581="základní",J581,0)</f>
        <v>0</v>
      </c>
      <c r="BF581" s="212">
        <f>IF(N581="snížená",J581,0)</f>
        <v>0</v>
      </c>
      <c r="BG581" s="212">
        <f>IF(N581="zákl. přenesená",J581,0)</f>
        <v>0</v>
      </c>
      <c r="BH581" s="212">
        <f>IF(N581="sníž. přenesená",J581,0)</f>
        <v>0</v>
      </c>
      <c r="BI581" s="212">
        <f>IF(N581="nulová",J581,0)</f>
        <v>0</v>
      </c>
      <c r="BJ581" s="18" t="s">
        <v>83</v>
      </c>
      <c r="BK581" s="212">
        <f>ROUND(I581*H581,2)</f>
        <v>0</v>
      </c>
      <c r="BL581" s="18" t="s">
        <v>234</v>
      </c>
      <c r="BM581" s="211" t="s">
        <v>5715</v>
      </c>
    </row>
    <row r="582" s="11" customFormat="1">
      <c r="A582" s="11"/>
      <c r="B582" s="228"/>
      <c r="C582" s="229"/>
      <c r="D582" s="213" t="s">
        <v>199</v>
      </c>
      <c r="E582" s="230" t="s">
        <v>1</v>
      </c>
      <c r="F582" s="231" t="s">
        <v>5716</v>
      </c>
      <c r="G582" s="229"/>
      <c r="H582" s="232">
        <v>0.245</v>
      </c>
      <c r="I582" s="233"/>
      <c r="J582" s="229"/>
      <c r="K582" s="229"/>
      <c r="L582" s="234"/>
      <c r="M582" s="235"/>
      <c r="N582" s="236"/>
      <c r="O582" s="236"/>
      <c r="P582" s="236"/>
      <c r="Q582" s="236"/>
      <c r="R582" s="236"/>
      <c r="S582" s="236"/>
      <c r="T582" s="237"/>
      <c r="U582" s="11"/>
      <c r="V582" s="11"/>
      <c r="W582" s="11"/>
      <c r="X582" s="11"/>
      <c r="Y582" s="11"/>
      <c r="Z582" s="11"/>
      <c r="AA582" s="11"/>
      <c r="AB582" s="11"/>
      <c r="AC582" s="11"/>
      <c r="AD582" s="11"/>
      <c r="AE582" s="11"/>
      <c r="AT582" s="238" t="s">
        <v>199</v>
      </c>
      <c r="AU582" s="238" t="s">
        <v>85</v>
      </c>
      <c r="AV582" s="11" t="s">
        <v>85</v>
      </c>
      <c r="AW582" s="11" t="s">
        <v>32</v>
      </c>
      <c r="AX582" s="11" t="s">
        <v>76</v>
      </c>
      <c r="AY582" s="238" t="s">
        <v>195</v>
      </c>
    </row>
    <row r="583" s="15" customFormat="1">
      <c r="A583" s="15"/>
      <c r="B583" s="287"/>
      <c r="C583" s="288"/>
      <c r="D583" s="213" t="s">
        <v>199</v>
      </c>
      <c r="E583" s="289" t="s">
        <v>1</v>
      </c>
      <c r="F583" s="290" t="s">
        <v>1422</v>
      </c>
      <c r="G583" s="288"/>
      <c r="H583" s="291">
        <v>0.245</v>
      </c>
      <c r="I583" s="292"/>
      <c r="J583" s="288"/>
      <c r="K583" s="288"/>
      <c r="L583" s="293"/>
      <c r="M583" s="294"/>
      <c r="N583" s="295"/>
      <c r="O583" s="295"/>
      <c r="P583" s="295"/>
      <c r="Q583" s="295"/>
      <c r="R583" s="295"/>
      <c r="S583" s="295"/>
      <c r="T583" s="296"/>
      <c r="U583" s="15"/>
      <c r="V583" s="15"/>
      <c r="W583" s="15"/>
      <c r="X583" s="15"/>
      <c r="Y583" s="15"/>
      <c r="Z583" s="15"/>
      <c r="AA583" s="15"/>
      <c r="AB583" s="15"/>
      <c r="AC583" s="15"/>
      <c r="AD583" s="15"/>
      <c r="AE583" s="15"/>
      <c r="AT583" s="297" t="s">
        <v>199</v>
      </c>
      <c r="AU583" s="297" t="s">
        <v>85</v>
      </c>
      <c r="AV583" s="15" t="s">
        <v>234</v>
      </c>
      <c r="AW583" s="15" t="s">
        <v>32</v>
      </c>
      <c r="AX583" s="15" t="s">
        <v>83</v>
      </c>
      <c r="AY583" s="297" t="s">
        <v>195</v>
      </c>
    </row>
    <row r="584" s="2" customFormat="1" ht="24.15" customHeight="1">
      <c r="A584" s="39"/>
      <c r="B584" s="40"/>
      <c r="C584" s="200" t="s">
        <v>460</v>
      </c>
      <c r="D584" s="200" t="s">
        <v>191</v>
      </c>
      <c r="E584" s="201" t="s">
        <v>3749</v>
      </c>
      <c r="F584" s="202" t="s">
        <v>3750</v>
      </c>
      <c r="G584" s="203" t="s">
        <v>513</v>
      </c>
      <c r="H584" s="204">
        <v>2.3999999999999999</v>
      </c>
      <c r="I584" s="205"/>
      <c r="J584" s="206">
        <f>ROUND(I584*H584,2)</f>
        <v>0</v>
      </c>
      <c r="K584" s="202" t="s">
        <v>1412</v>
      </c>
      <c r="L584" s="45"/>
      <c r="M584" s="207" t="s">
        <v>1</v>
      </c>
      <c r="N584" s="208" t="s">
        <v>41</v>
      </c>
      <c r="O584" s="92"/>
      <c r="P584" s="209">
        <f>O584*H584</f>
        <v>0</v>
      </c>
      <c r="Q584" s="209">
        <v>0.20219000000000001</v>
      </c>
      <c r="R584" s="209">
        <f>Q584*H584</f>
        <v>0.48525600000000002</v>
      </c>
      <c r="S584" s="209">
        <v>0</v>
      </c>
      <c r="T584" s="210">
        <f>S584*H584</f>
        <v>0</v>
      </c>
      <c r="U584" s="39"/>
      <c r="V584" s="39"/>
      <c r="W584" s="39"/>
      <c r="X584" s="39"/>
      <c r="Y584" s="39"/>
      <c r="Z584" s="39"/>
      <c r="AA584" s="39"/>
      <c r="AB584" s="39"/>
      <c r="AC584" s="39"/>
      <c r="AD584" s="39"/>
      <c r="AE584" s="39"/>
      <c r="AR584" s="211" t="s">
        <v>234</v>
      </c>
      <c r="AT584" s="211" t="s">
        <v>191</v>
      </c>
      <c r="AU584" s="211" t="s">
        <v>85</v>
      </c>
      <c r="AY584" s="18" t="s">
        <v>195</v>
      </c>
      <c r="BE584" s="212">
        <f>IF(N584="základní",J584,0)</f>
        <v>0</v>
      </c>
      <c r="BF584" s="212">
        <f>IF(N584="snížená",J584,0)</f>
        <v>0</v>
      </c>
      <c r="BG584" s="212">
        <f>IF(N584="zákl. přenesená",J584,0)</f>
        <v>0</v>
      </c>
      <c r="BH584" s="212">
        <f>IF(N584="sníž. přenesená",J584,0)</f>
        <v>0</v>
      </c>
      <c r="BI584" s="212">
        <f>IF(N584="nulová",J584,0)</f>
        <v>0</v>
      </c>
      <c r="BJ584" s="18" t="s">
        <v>83</v>
      </c>
      <c r="BK584" s="212">
        <f>ROUND(I584*H584,2)</f>
        <v>0</v>
      </c>
      <c r="BL584" s="18" t="s">
        <v>234</v>
      </c>
      <c r="BM584" s="211" t="s">
        <v>5717</v>
      </c>
    </row>
    <row r="585" s="2" customFormat="1">
      <c r="A585" s="39"/>
      <c r="B585" s="40"/>
      <c r="C585" s="41"/>
      <c r="D585" s="213" t="s">
        <v>197</v>
      </c>
      <c r="E585" s="41"/>
      <c r="F585" s="214" t="s">
        <v>3742</v>
      </c>
      <c r="G585" s="41"/>
      <c r="H585" s="41"/>
      <c r="I585" s="215"/>
      <c r="J585" s="41"/>
      <c r="K585" s="41"/>
      <c r="L585" s="45"/>
      <c r="M585" s="216"/>
      <c r="N585" s="217"/>
      <c r="O585" s="92"/>
      <c r="P585" s="92"/>
      <c r="Q585" s="92"/>
      <c r="R585" s="92"/>
      <c r="S585" s="92"/>
      <c r="T585" s="93"/>
      <c r="U585" s="39"/>
      <c r="V585" s="39"/>
      <c r="W585" s="39"/>
      <c r="X585" s="39"/>
      <c r="Y585" s="39"/>
      <c r="Z585" s="39"/>
      <c r="AA585" s="39"/>
      <c r="AB585" s="39"/>
      <c r="AC585" s="39"/>
      <c r="AD585" s="39"/>
      <c r="AE585" s="39"/>
      <c r="AT585" s="18" t="s">
        <v>197</v>
      </c>
      <c r="AU585" s="18" t="s">
        <v>85</v>
      </c>
    </row>
    <row r="586" s="11" customFormat="1">
      <c r="A586" s="11"/>
      <c r="B586" s="228"/>
      <c r="C586" s="229"/>
      <c r="D586" s="213" t="s">
        <v>199</v>
      </c>
      <c r="E586" s="230" t="s">
        <v>1</v>
      </c>
      <c r="F586" s="231" t="s">
        <v>5535</v>
      </c>
      <c r="G586" s="229"/>
      <c r="H586" s="232">
        <v>1.2</v>
      </c>
      <c r="I586" s="233"/>
      <c r="J586" s="229"/>
      <c r="K586" s="229"/>
      <c r="L586" s="234"/>
      <c r="M586" s="235"/>
      <c r="N586" s="236"/>
      <c r="O586" s="236"/>
      <c r="P586" s="236"/>
      <c r="Q586" s="236"/>
      <c r="R586" s="236"/>
      <c r="S586" s="236"/>
      <c r="T586" s="237"/>
      <c r="U586" s="11"/>
      <c r="V586" s="11"/>
      <c r="W586" s="11"/>
      <c r="X586" s="11"/>
      <c r="Y586" s="11"/>
      <c r="Z586" s="11"/>
      <c r="AA586" s="11"/>
      <c r="AB586" s="11"/>
      <c r="AC586" s="11"/>
      <c r="AD586" s="11"/>
      <c r="AE586" s="11"/>
      <c r="AT586" s="238" t="s">
        <v>199</v>
      </c>
      <c r="AU586" s="238" t="s">
        <v>85</v>
      </c>
      <c r="AV586" s="11" t="s">
        <v>85</v>
      </c>
      <c r="AW586" s="11" t="s">
        <v>32</v>
      </c>
      <c r="AX586" s="11" t="s">
        <v>76</v>
      </c>
      <c r="AY586" s="238" t="s">
        <v>195</v>
      </c>
    </row>
    <row r="587" s="11" customFormat="1">
      <c r="A587" s="11"/>
      <c r="B587" s="228"/>
      <c r="C587" s="229"/>
      <c r="D587" s="213" t="s">
        <v>199</v>
      </c>
      <c r="E587" s="230" t="s">
        <v>1</v>
      </c>
      <c r="F587" s="231" t="s">
        <v>5536</v>
      </c>
      <c r="G587" s="229"/>
      <c r="H587" s="232">
        <v>1.2</v>
      </c>
      <c r="I587" s="233"/>
      <c r="J587" s="229"/>
      <c r="K587" s="229"/>
      <c r="L587" s="234"/>
      <c r="M587" s="235"/>
      <c r="N587" s="236"/>
      <c r="O587" s="236"/>
      <c r="P587" s="236"/>
      <c r="Q587" s="236"/>
      <c r="R587" s="236"/>
      <c r="S587" s="236"/>
      <c r="T587" s="237"/>
      <c r="U587" s="11"/>
      <c r="V587" s="11"/>
      <c r="W587" s="11"/>
      <c r="X587" s="11"/>
      <c r="Y587" s="11"/>
      <c r="Z587" s="11"/>
      <c r="AA587" s="11"/>
      <c r="AB587" s="11"/>
      <c r="AC587" s="11"/>
      <c r="AD587" s="11"/>
      <c r="AE587" s="11"/>
      <c r="AT587" s="238" t="s">
        <v>199</v>
      </c>
      <c r="AU587" s="238" t="s">
        <v>85</v>
      </c>
      <c r="AV587" s="11" t="s">
        <v>85</v>
      </c>
      <c r="AW587" s="11" t="s">
        <v>32</v>
      </c>
      <c r="AX587" s="11" t="s">
        <v>76</v>
      </c>
      <c r="AY587" s="238" t="s">
        <v>195</v>
      </c>
    </row>
    <row r="588" s="15" customFormat="1">
      <c r="A588" s="15"/>
      <c r="B588" s="287"/>
      <c r="C588" s="288"/>
      <c r="D588" s="213" t="s">
        <v>199</v>
      </c>
      <c r="E588" s="289" t="s">
        <v>1</v>
      </c>
      <c r="F588" s="290" t="s">
        <v>1422</v>
      </c>
      <c r="G588" s="288"/>
      <c r="H588" s="291">
        <v>2.3999999999999999</v>
      </c>
      <c r="I588" s="292"/>
      <c r="J588" s="288"/>
      <c r="K588" s="288"/>
      <c r="L588" s="293"/>
      <c r="M588" s="294"/>
      <c r="N588" s="295"/>
      <c r="O588" s="295"/>
      <c r="P588" s="295"/>
      <c r="Q588" s="295"/>
      <c r="R588" s="295"/>
      <c r="S588" s="295"/>
      <c r="T588" s="296"/>
      <c r="U588" s="15"/>
      <c r="V588" s="15"/>
      <c r="W588" s="15"/>
      <c r="X588" s="15"/>
      <c r="Y588" s="15"/>
      <c r="Z588" s="15"/>
      <c r="AA588" s="15"/>
      <c r="AB588" s="15"/>
      <c r="AC588" s="15"/>
      <c r="AD588" s="15"/>
      <c r="AE588" s="15"/>
      <c r="AT588" s="297" t="s">
        <v>199</v>
      </c>
      <c r="AU588" s="297" t="s">
        <v>85</v>
      </c>
      <c r="AV588" s="15" t="s">
        <v>234</v>
      </c>
      <c r="AW588" s="15" t="s">
        <v>32</v>
      </c>
      <c r="AX588" s="15" t="s">
        <v>83</v>
      </c>
      <c r="AY588" s="297" t="s">
        <v>195</v>
      </c>
    </row>
    <row r="589" s="2" customFormat="1" ht="21.75" customHeight="1">
      <c r="A589" s="39"/>
      <c r="B589" s="40"/>
      <c r="C589" s="200" t="s">
        <v>221</v>
      </c>
      <c r="D589" s="200" t="s">
        <v>191</v>
      </c>
      <c r="E589" s="201" t="s">
        <v>3756</v>
      </c>
      <c r="F589" s="202" t="s">
        <v>3757</v>
      </c>
      <c r="G589" s="203" t="s">
        <v>513</v>
      </c>
      <c r="H589" s="204">
        <v>2.1600000000000001</v>
      </c>
      <c r="I589" s="205"/>
      <c r="J589" s="206">
        <f>ROUND(I589*H589,2)</f>
        <v>0</v>
      </c>
      <c r="K589" s="202" t="s">
        <v>1412</v>
      </c>
      <c r="L589" s="45"/>
      <c r="M589" s="207" t="s">
        <v>1</v>
      </c>
      <c r="N589" s="208" t="s">
        <v>41</v>
      </c>
      <c r="O589" s="92"/>
      <c r="P589" s="209">
        <f>O589*H589</f>
        <v>0</v>
      </c>
      <c r="Q589" s="209">
        <v>0</v>
      </c>
      <c r="R589" s="209">
        <f>Q589*H589</f>
        <v>0</v>
      </c>
      <c r="S589" s="209">
        <v>0</v>
      </c>
      <c r="T589" s="210">
        <f>S589*H589</f>
        <v>0</v>
      </c>
      <c r="U589" s="39"/>
      <c r="V589" s="39"/>
      <c r="W589" s="39"/>
      <c r="X589" s="39"/>
      <c r="Y589" s="39"/>
      <c r="Z589" s="39"/>
      <c r="AA589" s="39"/>
      <c r="AB589" s="39"/>
      <c r="AC589" s="39"/>
      <c r="AD589" s="39"/>
      <c r="AE589" s="39"/>
      <c r="AR589" s="211" t="s">
        <v>234</v>
      </c>
      <c r="AT589" s="211" t="s">
        <v>191</v>
      </c>
      <c r="AU589" s="211" t="s">
        <v>85</v>
      </c>
      <c r="AY589" s="18" t="s">
        <v>195</v>
      </c>
      <c r="BE589" s="212">
        <f>IF(N589="základní",J589,0)</f>
        <v>0</v>
      </c>
      <c r="BF589" s="212">
        <f>IF(N589="snížená",J589,0)</f>
        <v>0</v>
      </c>
      <c r="BG589" s="212">
        <f>IF(N589="zákl. přenesená",J589,0)</f>
        <v>0</v>
      </c>
      <c r="BH589" s="212">
        <f>IF(N589="sníž. přenesená",J589,0)</f>
        <v>0</v>
      </c>
      <c r="BI589" s="212">
        <f>IF(N589="nulová",J589,0)</f>
        <v>0</v>
      </c>
      <c r="BJ589" s="18" t="s">
        <v>83</v>
      </c>
      <c r="BK589" s="212">
        <f>ROUND(I589*H589,2)</f>
        <v>0</v>
      </c>
      <c r="BL589" s="18" t="s">
        <v>234</v>
      </c>
      <c r="BM589" s="211" t="s">
        <v>5718</v>
      </c>
    </row>
    <row r="590" s="11" customFormat="1">
      <c r="A590" s="11"/>
      <c r="B590" s="228"/>
      <c r="C590" s="229"/>
      <c r="D590" s="213" t="s">
        <v>199</v>
      </c>
      <c r="E590" s="230" t="s">
        <v>1</v>
      </c>
      <c r="F590" s="231" t="s">
        <v>5719</v>
      </c>
      <c r="G590" s="229"/>
      <c r="H590" s="232">
        <v>2.1600000000000001</v>
      </c>
      <c r="I590" s="233"/>
      <c r="J590" s="229"/>
      <c r="K590" s="229"/>
      <c r="L590" s="234"/>
      <c r="M590" s="235"/>
      <c r="N590" s="236"/>
      <c r="O590" s="236"/>
      <c r="P590" s="236"/>
      <c r="Q590" s="236"/>
      <c r="R590" s="236"/>
      <c r="S590" s="236"/>
      <c r="T590" s="237"/>
      <c r="U590" s="11"/>
      <c r="V590" s="11"/>
      <c r="W590" s="11"/>
      <c r="X590" s="11"/>
      <c r="Y590" s="11"/>
      <c r="Z590" s="11"/>
      <c r="AA590" s="11"/>
      <c r="AB590" s="11"/>
      <c r="AC590" s="11"/>
      <c r="AD590" s="11"/>
      <c r="AE590" s="11"/>
      <c r="AT590" s="238" t="s">
        <v>199</v>
      </c>
      <c r="AU590" s="238" t="s">
        <v>85</v>
      </c>
      <c r="AV590" s="11" t="s">
        <v>85</v>
      </c>
      <c r="AW590" s="11" t="s">
        <v>32</v>
      </c>
      <c r="AX590" s="11" t="s">
        <v>76</v>
      </c>
      <c r="AY590" s="238" t="s">
        <v>195</v>
      </c>
    </row>
    <row r="591" s="15" customFormat="1">
      <c r="A591" s="15"/>
      <c r="B591" s="287"/>
      <c r="C591" s="288"/>
      <c r="D591" s="213" t="s">
        <v>199</v>
      </c>
      <c r="E591" s="289" t="s">
        <v>1</v>
      </c>
      <c r="F591" s="290" t="s">
        <v>1422</v>
      </c>
      <c r="G591" s="288"/>
      <c r="H591" s="291">
        <v>2.1600000000000001</v>
      </c>
      <c r="I591" s="292"/>
      <c r="J591" s="288"/>
      <c r="K591" s="288"/>
      <c r="L591" s="293"/>
      <c r="M591" s="294"/>
      <c r="N591" s="295"/>
      <c r="O591" s="295"/>
      <c r="P591" s="295"/>
      <c r="Q591" s="295"/>
      <c r="R591" s="295"/>
      <c r="S591" s="295"/>
      <c r="T591" s="296"/>
      <c r="U591" s="15"/>
      <c r="V591" s="15"/>
      <c r="W591" s="15"/>
      <c r="X591" s="15"/>
      <c r="Y591" s="15"/>
      <c r="Z591" s="15"/>
      <c r="AA591" s="15"/>
      <c r="AB591" s="15"/>
      <c r="AC591" s="15"/>
      <c r="AD591" s="15"/>
      <c r="AE591" s="15"/>
      <c r="AT591" s="297" t="s">
        <v>199</v>
      </c>
      <c r="AU591" s="297" t="s">
        <v>85</v>
      </c>
      <c r="AV591" s="15" t="s">
        <v>234</v>
      </c>
      <c r="AW591" s="15" t="s">
        <v>32</v>
      </c>
      <c r="AX591" s="15" t="s">
        <v>83</v>
      </c>
      <c r="AY591" s="297" t="s">
        <v>195</v>
      </c>
    </row>
    <row r="592" s="13" customFormat="1" ht="22.8" customHeight="1">
      <c r="A592" s="13"/>
      <c r="B592" s="248"/>
      <c r="C592" s="249"/>
      <c r="D592" s="250" t="s">
        <v>75</v>
      </c>
      <c r="E592" s="285" t="s">
        <v>253</v>
      </c>
      <c r="F592" s="285" t="s">
        <v>1801</v>
      </c>
      <c r="G592" s="249"/>
      <c r="H592" s="249"/>
      <c r="I592" s="252"/>
      <c r="J592" s="286">
        <f>BK592</f>
        <v>0</v>
      </c>
      <c r="K592" s="249"/>
      <c r="L592" s="254"/>
      <c r="M592" s="255"/>
      <c r="N592" s="256"/>
      <c r="O592" s="256"/>
      <c r="P592" s="257">
        <f>SUM(P593:P650)</f>
        <v>0</v>
      </c>
      <c r="Q592" s="256"/>
      <c r="R592" s="257">
        <f>SUM(R593:R650)</f>
        <v>1.5681530499999998</v>
      </c>
      <c r="S592" s="256"/>
      <c r="T592" s="258">
        <f>SUM(T593:T650)</f>
        <v>0</v>
      </c>
      <c r="U592" s="13"/>
      <c r="V592" s="13"/>
      <c r="W592" s="13"/>
      <c r="X592" s="13"/>
      <c r="Y592" s="13"/>
      <c r="Z592" s="13"/>
      <c r="AA592" s="13"/>
      <c r="AB592" s="13"/>
      <c r="AC592" s="13"/>
      <c r="AD592" s="13"/>
      <c r="AE592" s="13"/>
      <c r="AR592" s="259" t="s">
        <v>83</v>
      </c>
      <c r="AT592" s="260" t="s">
        <v>75</v>
      </c>
      <c r="AU592" s="260" t="s">
        <v>83</v>
      </c>
      <c r="AY592" s="259" t="s">
        <v>195</v>
      </c>
      <c r="BK592" s="261">
        <f>SUM(BK593:BK650)</f>
        <v>0</v>
      </c>
    </row>
    <row r="593" s="2" customFormat="1" ht="33" customHeight="1">
      <c r="A593" s="39"/>
      <c r="B593" s="40"/>
      <c r="C593" s="200" t="s">
        <v>465</v>
      </c>
      <c r="D593" s="200" t="s">
        <v>191</v>
      </c>
      <c r="E593" s="201" t="s">
        <v>5406</v>
      </c>
      <c r="F593" s="202" t="s">
        <v>5407</v>
      </c>
      <c r="G593" s="203" t="s">
        <v>513</v>
      </c>
      <c r="H593" s="204">
        <v>60</v>
      </c>
      <c r="I593" s="205"/>
      <c r="J593" s="206">
        <f>ROUND(I593*H593,2)</f>
        <v>0</v>
      </c>
      <c r="K593" s="202" t="s">
        <v>1412</v>
      </c>
      <c r="L593" s="45"/>
      <c r="M593" s="207" t="s">
        <v>1</v>
      </c>
      <c r="N593" s="208" t="s">
        <v>41</v>
      </c>
      <c r="O593" s="92"/>
      <c r="P593" s="209">
        <f>O593*H593</f>
        <v>0</v>
      </c>
      <c r="Q593" s="209">
        <v>0</v>
      </c>
      <c r="R593" s="209">
        <f>Q593*H593</f>
        <v>0</v>
      </c>
      <c r="S593" s="209">
        <v>0</v>
      </c>
      <c r="T593" s="210">
        <f>S593*H593</f>
        <v>0</v>
      </c>
      <c r="U593" s="39"/>
      <c r="V593" s="39"/>
      <c r="W593" s="39"/>
      <c r="X593" s="39"/>
      <c r="Y593" s="39"/>
      <c r="Z593" s="39"/>
      <c r="AA593" s="39"/>
      <c r="AB593" s="39"/>
      <c r="AC593" s="39"/>
      <c r="AD593" s="39"/>
      <c r="AE593" s="39"/>
      <c r="AR593" s="211" t="s">
        <v>234</v>
      </c>
      <c r="AT593" s="211" t="s">
        <v>191</v>
      </c>
      <c r="AU593" s="211" t="s">
        <v>85</v>
      </c>
      <c r="AY593" s="18" t="s">
        <v>195</v>
      </c>
      <c r="BE593" s="212">
        <f>IF(N593="základní",J593,0)</f>
        <v>0</v>
      </c>
      <c r="BF593" s="212">
        <f>IF(N593="snížená",J593,0)</f>
        <v>0</v>
      </c>
      <c r="BG593" s="212">
        <f>IF(N593="zákl. přenesená",J593,0)</f>
        <v>0</v>
      </c>
      <c r="BH593" s="212">
        <f>IF(N593="sníž. přenesená",J593,0)</f>
        <v>0</v>
      </c>
      <c r="BI593" s="212">
        <f>IF(N593="nulová",J593,0)</f>
        <v>0</v>
      </c>
      <c r="BJ593" s="18" t="s">
        <v>83</v>
      </c>
      <c r="BK593" s="212">
        <f>ROUND(I593*H593,2)</f>
        <v>0</v>
      </c>
      <c r="BL593" s="18" t="s">
        <v>234</v>
      </c>
      <c r="BM593" s="211" t="s">
        <v>5720</v>
      </c>
    </row>
    <row r="594" s="2" customFormat="1">
      <c r="A594" s="39"/>
      <c r="B594" s="40"/>
      <c r="C594" s="41"/>
      <c r="D594" s="213" t="s">
        <v>197</v>
      </c>
      <c r="E594" s="41"/>
      <c r="F594" s="214" t="s">
        <v>5409</v>
      </c>
      <c r="G594" s="41"/>
      <c r="H594" s="41"/>
      <c r="I594" s="215"/>
      <c r="J594" s="41"/>
      <c r="K594" s="41"/>
      <c r="L594" s="45"/>
      <c r="M594" s="216"/>
      <c r="N594" s="217"/>
      <c r="O594" s="92"/>
      <c r="P594" s="92"/>
      <c r="Q594" s="92"/>
      <c r="R594" s="92"/>
      <c r="S594" s="92"/>
      <c r="T594" s="93"/>
      <c r="U594" s="39"/>
      <c r="V594" s="39"/>
      <c r="W594" s="39"/>
      <c r="X594" s="39"/>
      <c r="Y594" s="39"/>
      <c r="Z594" s="39"/>
      <c r="AA594" s="39"/>
      <c r="AB594" s="39"/>
      <c r="AC594" s="39"/>
      <c r="AD594" s="39"/>
      <c r="AE594" s="39"/>
      <c r="AT594" s="18" t="s">
        <v>197</v>
      </c>
      <c r="AU594" s="18" t="s">
        <v>85</v>
      </c>
    </row>
    <row r="595" s="11" customFormat="1">
      <c r="A595" s="11"/>
      <c r="B595" s="228"/>
      <c r="C595" s="229"/>
      <c r="D595" s="213" t="s">
        <v>199</v>
      </c>
      <c r="E595" s="230" t="s">
        <v>1</v>
      </c>
      <c r="F595" s="231" t="s">
        <v>5721</v>
      </c>
      <c r="G595" s="229"/>
      <c r="H595" s="232">
        <v>6.5</v>
      </c>
      <c r="I595" s="233"/>
      <c r="J595" s="229"/>
      <c r="K595" s="229"/>
      <c r="L595" s="234"/>
      <c r="M595" s="235"/>
      <c r="N595" s="236"/>
      <c r="O595" s="236"/>
      <c r="P595" s="236"/>
      <c r="Q595" s="236"/>
      <c r="R595" s="236"/>
      <c r="S595" s="236"/>
      <c r="T595" s="237"/>
      <c r="U595" s="11"/>
      <c r="V595" s="11"/>
      <c r="W595" s="11"/>
      <c r="X595" s="11"/>
      <c r="Y595" s="11"/>
      <c r="Z595" s="11"/>
      <c r="AA595" s="11"/>
      <c r="AB595" s="11"/>
      <c r="AC595" s="11"/>
      <c r="AD595" s="11"/>
      <c r="AE595" s="11"/>
      <c r="AT595" s="238" t="s">
        <v>199</v>
      </c>
      <c r="AU595" s="238" t="s">
        <v>85</v>
      </c>
      <c r="AV595" s="11" t="s">
        <v>85</v>
      </c>
      <c r="AW595" s="11" t="s">
        <v>32</v>
      </c>
      <c r="AX595" s="11" t="s">
        <v>76</v>
      </c>
      <c r="AY595" s="238" t="s">
        <v>195</v>
      </c>
    </row>
    <row r="596" s="11" customFormat="1">
      <c r="A596" s="11"/>
      <c r="B596" s="228"/>
      <c r="C596" s="229"/>
      <c r="D596" s="213" t="s">
        <v>199</v>
      </c>
      <c r="E596" s="230" t="s">
        <v>1</v>
      </c>
      <c r="F596" s="231" t="s">
        <v>5722</v>
      </c>
      <c r="G596" s="229"/>
      <c r="H596" s="232">
        <v>53.5</v>
      </c>
      <c r="I596" s="233"/>
      <c r="J596" s="229"/>
      <c r="K596" s="229"/>
      <c r="L596" s="234"/>
      <c r="M596" s="235"/>
      <c r="N596" s="236"/>
      <c r="O596" s="236"/>
      <c r="P596" s="236"/>
      <c r="Q596" s="236"/>
      <c r="R596" s="236"/>
      <c r="S596" s="236"/>
      <c r="T596" s="237"/>
      <c r="U596" s="11"/>
      <c r="V596" s="11"/>
      <c r="W596" s="11"/>
      <c r="X596" s="11"/>
      <c r="Y596" s="11"/>
      <c r="Z596" s="11"/>
      <c r="AA596" s="11"/>
      <c r="AB596" s="11"/>
      <c r="AC596" s="11"/>
      <c r="AD596" s="11"/>
      <c r="AE596" s="11"/>
      <c r="AT596" s="238" t="s">
        <v>199</v>
      </c>
      <c r="AU596" s="238" t="s">
        <v>85</v>
      </c>
      <c r="AV596" s="11" t="s">
        <v>85</v>
      </c>
      <c r="AW596" s="11" t="s">
        <v>32</v>
      </c>
      <c r="AX596" s="11" t="s">
        <v>76</v>
      </c>
      <c r="AY596" s="238" t="s">
        <v>195</v>
      </c>
    </row>
    <row r="597" s="15" customFormat="1">
      <c r="A597" s="15"/>
      <c r="B597" s="287"/>
      <c r="C597" s="288"/>
      <c r="D597" s="213" t="s">
        <v>199</v>
      </c>
      <c r="E597" s="289" t="s">
        <v>1</v>
      </c>
      <c r="F597" s="290" t="s">
        <v>1422</v>
      </c>
      <c r="G597" s="288"/>
      <c r="H597" s="291">
        <v>60</v>
      </c>
      <c r="I597" s="292"/>
      <c r="J597" s="288"/>
      <c r="K597" s="288"/>
      <c r="L597" s="293"/>
      <c r="M597" s="294"/>
      <c r="N597" s="295"/>
      <c r="O597" s="295"/>
      <c r="P597" s="295"/>
      <c r="Q597" s="295"/>
      <c r="R597" s="295"/>
      <c r="S597" s="295"/>
      <c r="T597" s="296"/>
      <c r="U597" s="15"/>
      <c r="V597" s="15"/>
      <c r="W597" s="15"/>
      <c r="X597" s="15"/>
      <c r="Y597" s="15"/>
      <c r="Z597" s="15"/>
      <c r="AA597" s="15"/>
      <c r="AB597" s="15"/>
      <c r="AC597" s="15"/>
      <c r="AD597" s="15"/>
      <c r="AE597" s="15"/>
      <c r="AT597" s="297" t="s">
        <v>199</v>
      </c>
      <c r="AU597" s="297" t="s">
        <v>85</v>
      </c>
      <c r="AV597" s="15" t="s">
        <v>234</v>
      </c>
      <c r="AW597" s="15" t="s">
        <v>32</v>
      </c>
      <c r="AX597" s="15" t="s">
        <v>83</v>
      </c>
      <c r="AY597" s="297" t="s">
        <v>195</v>
      </c>
    </row>
    <row r="598" s="2" customFormat="1" ht="24.15" customHeight="1">
      <c r="A598" s="39"/>
      <c r="B598" s="40"/>
      <c r="C598" s="262" t="s">
        <v>468</v>
      </c>
      <c r="D598" s="262" t="s">
        <v>224</v>
      </c>
      <c r="E598" s="263" t="s">
        <v>5411</v>
      </c>
      <c r="F598" s="264" t="s">
        <v>5412</v>
      </c>
      <c r="G598" s="265" t="s">
        <v>513</v>
      </c>
      <c r="H598" s="266">
        <v>60.600000000000001</v>
      </c>
      <c r="I598" s="267"/>
      <c r="J598" s="268">
        <f>ROUND(I598*H598,2)</f>
        <v>0</v>
      </c>
      <c r="K598" s="264" t="s">
        <v>1412</v>
      </c>
      <c r="L598" s="269"/>
      <c r="M598" s="270" t="s">
        <v>1</v>
      </c>
      <c r="N598" s="271" t="s">
        <v>41</v>
      </c>
      <c r="O598" s="92"/>
      <c r="P598" s="209">
        <f>O598*H598</f>
        <v>0</v>
      </c>
      <c r="Q598" s="209">
        <v>0.00042999999999999999</v>
      </c>
      <c r="R598" s="209">
        <f>Q598*H598</f>
        <v>0.026058000000000001</v>
      </c>
      <c r="S598" s="209">
        <v>0</v>
      </c>
      <c r="T598" s="210">
        <f>S598*H598</f>
        <v>0</v>
      </c>
      <c r="U598" s="39"/>
      <c r="V598" s="39"/>
      <c r="W598" s="39"/>
      <c r="X598" s="39"/>
      <c r="Y598" s="39"/>
      <c r="Z598" s="39"/>
      <c r="AA598" s="39"/>
      <c r="AB598" s="39"/>
      <c r="AC598" s="39"/>
      <c r="AD598" s="39"/>
      <c r="AE598" s="39"/>
      <c r="AR598" s="211" t="s">
        <v>253</v>
      </c>
      <c r="AT598" s="211" t="s">
        <v>224</v>
      </c>
      <c r="AU598" s="211" t="s">
        <v>85</v>
      </c>
      <c r="AY598" s="18" t="s">
        <v>195</v>
      </c>
      <c r="BE598" s="212">
        <f>IF(N598="základní",J598,0)</f>
        <v>0</v>
      </c>
      <c r="BF598" s="212">
        <f>IF(N598="snížená",J598,0)</f>
        <v>0</v>
      </c>
      <c r="BG598" s="212">
        <f>IF(N598="zákl. přenesená",J598,0)</f>
        <v>0</v>
      </c>
      <c r="BH598" s="212">
        <f>IF(N598="sníž. přenesená",J598,0)</f>
        <v>0</v>
      </c>
      <c r="BI598" s="212">
        <f>IF(N598="nulová",J598,0)</f>
        <v>0</v>
      </c>
      <c r="BJ598" s="18" t="s">
        <v>83</v>
      </c>
      <c r="BK598" s="212">
        <f>ROUND(I598*H598,2)</f>
        <v>0</v>
      </c>
      <c r="BL598" s="18" t="s">
        <v>234</v>
      </c>
      <c r="BM598" s="211" t="s">
        <v>5723</v>
      </c>
    </row>
    <row r="599" s="2" customFormat="1">
      <c r="A599" s="39"/>
      <c r="B599" s="40"/>
      <c r="C599" s="41"/>
      <c r="D599" s="213" t="s">
        <v>197</v>
      </c>
      <c r="E599" s="41"/>
      <c r="F599" s="214" t="s">
        <v>5409</v>
      </c>
      <c r="G599" s="41"/>
      <c r="H599" s="41"/>
      <c r="I599" s="215"/>
      <c r="J599" s="41"/>
      <c r="K599" s="41"/>
      <c r="L599" s="45"/>
      <c r="M599" s="216"/>
      <c r="N599" s="217"/>
      <c r="O599" s="92"/>
      <c r="P599" s="92"/>
      <c r="Q599" s="92"/>
      <c r="R599" s="92"/>
      <c r="S599" s="92"/>
      <c r="T599" s="93"/>
      <c r="U599" s="39"/>
      <c r="V599" s="39"/>
      <c r="W599" s="39"/>
      <c r="X599" s="39"/>
      <c r="Y599" s="39"/>
      <c r="Z599" s="39"/>
      <c r="AA599" s="39"/>
      <c r="AB599" s="39"/>
      <c r="AC599" s="39"/>
      <c r="AD599" s="39"/>
      <c r="AE599" s="39"/>
      <c r="AT599" s="18" t="s">
        <v>197</v>
      </c>
      <c r="AU599" s="18" t="s">
        <v>85</v>
      </c>
    </row>
    <row r="600" s="11" customFormat="1">
      <c r="A600" s="11"/>
      <c r="B600" s="228"/>
      <c r="C600" s="229"/>
      <c r="D600" s="213" t="s">
        <v>199</v>
      </c>
      <c r="E600" s="230" t="s">
        <v>1</v>
      </c>
      <c r="F600" s="231" t="s">
        <v>5724</v>
      </c>
      <c r="G600" s="229"/>
      <c r="H600" s="232">
        <v>60</v>
      </c>
      <c r="I600" s="233"/>
      <c r="J600" s="229"/>
      <c r="K600" s="229"/>
      <c r="L600" s="234"/>
      <c r="M600" s="235"/>
      <c r="N600" s="236"/>
      <c r="O600" s="236"/>
      <c r="P600" s="236"/>
      <c r="Q600" s="236"/>
      <c r="R600" s="236"/>
      <c r="S600" s="236"/>
      <c r="T600" s="237"/>
      <c r="U600" s="11"/>
      <c r="V600" s="11"/>
      <c r="W600" s="11"/>
      <c r="X600" s="11"/>
      <c r="Y600" s="11"/>
      <c r="Z600" s="11"/>
      <c r="AA600" s="11"/>
      <c r="AB600" s="11"/>
      <c r="AC600" s="11"/>
      <c r="AD600" s="11"/>
      <c r="AE600" s="11"/>
      <c r="AT600" s="238" t="s">
        <v>199</v>
      </c>
      <c r="AU600" s="238" t="s">
        <v>85</v>
      </c>
      <c r="AV600" s="11" t="s">
        <v>85</v>
      </c>
      <c r="AW600" s="11" t="s">
        <v>32</v>
      </c>
      <c r="AX600" s="11" t="s">
        <v>83</v>
      </c>
      <c r="AY600" s="238" t="s">
        <v>195</v>
      </c>
    </row>
    <row r="601" s="11" customFormat="1">
      <c r="A601" s="11"/>
      <c r="B601" s="228"/>
      <c r="C601" s="229"/>
      <c r="D601" s="213" t="s">
        <v>199</v>
      </c>
      <c r="E601" s="229"/>
      <c r="F601" s="231" t="s">
        <v>5725</v>
      </c>
      <c r="G601" s="229"/>
      <c r="H601" s="232">
        <v>60.600000000000001</v>
      </c>
      <c r="I601" s="233"/>
      <c r="J601" s="229"/>
      <c r="K601" s="229"/>
      <c r="L601" s="234"/>
      <c r="M601" s="235"/>
      <c r="N601" s="236"/>
      <c r="O601" s="236"/>
      <c r="P601" s="236"/>
      <c r="Q601" s="236"/>
      <c r="R601" s="236"/>
      <c r="S601" s="236"/>
      <c r="T601" s="237"/>
      <c r="U601" s="11"/>
      <c r="V601" s="11"/>
      <c r="W601" s="11"/>
      <c r="X601" s="11"/>
      <c r="Y601" s="11"/>
      <c r="Z601" s="11"/>
      <c r="AA601" s="11"/>
      <c r="AB601" s="11"/>
      <c r="AC601" s="11"/>
      <c r="AD601" s="11"/>
      <c r="AE601" s="11"/>
      <c r="AT601" s="238" t="s">
        <v>199</v>
      </c>
      <c r="AU601" s="238" t="s">
        <v>85</v>
      </c>
      <c r="AV601" s="11" t="s">
        <v>85</v>
      </c>
      <c r="AW601" s="11" t="s">
        <v>4</v>
      </c>
      <c r="AX601" s="11" t="s">
        <v>83</v>
      </c>
      <c r="AY601" s="238" t="s">
        <v>195</v>
      </c>
    </row>
    <row r="602" s="2" customFormat="1" ht="33" customHeight="1">
      <c r="A602" s="39"/>
      <c r="B602" s="40"/>
      <c r="C602" s="200" t="s">
        <v>471</v>
      </c>
      <c r="D602" s="200" t="s">
        <v>191</v>
      </c>
      <c r="E602" s="201" t="s">
        <v>5415</v>
      </c>
      <c r="F602" s="202" t="s">
        <v>5416</v>
      </c>
      <c r="G602" s="203" t="s">
        <v>513</v>
      </c>
      <c r="H602" s="204">
        <v>122</v>
      </c>
      <c r="I602" s="205"/>
      <c r="J602" s="206">
        <f>ROUND(I602*H602,2)</f>
        <v>0</v>
      </c>
      <c r="K602" s="202" t="s">
        <v>1412</v>
      </c>
      <c r="L602" s="45"/>
      <c r="M602" s="207" t="s">
        <v>1</v>
      </c>
      <c r="N602" s="208" t="s">
        <v>41</v>
      </c>
      <c r="O602" s="92"/>
      <c r="P602" s="209">
        <f>O602*H602</f>
        <v>0</v>
      </c>
      <c r="Q602" s="209">
        <v>1.0000000000000001E-05</v>
      </c>
      <c r="R602" s="209">
        <f>Q602*H602</f>
        <v>0.0012200000000000002</v>
      </c>
      <c r="S602" s="209">
        <v>0</v>
      </c>
      <c r="T602" s="210">
        <f>S602*H602</f>
        <v>0</v>
      </c>
      <c r="U602" s="39"/>
      <c r="V602" s="39"/>
      <c r="W602" s="39"/>
      <c r="X602" s="39"/>
      <c r="Y602" s="39"/>
      <c r="Z602" s="39"/>
      <c r="AA602" s="39"/>
      <c r="AB602" s="39"/>
      <c r="AC602" s="39"/>
      <c r="AD602" s="39"/>
      <c r="AE602" s="39"/>
      <c r="AR602" s="211" t="s">
        <v>234</v>
      </c>
      <c r="AT602" s="211" t="s">
        <v>191</v>
      </c>
      <c r="AU602" s="211" t="s">
        <v>85</v>
      </c>
      <c r="AY602" s="18" t="s">
        <v>195</v>
      </c>
      <c r="BE602" s="212">
        <f>IF(N602="základní",J602,0)</f>
        <v>0</v>
      </c>
      <c r="BF602" s="212">
        <f>IF(N602="snížená",J602,0)</f>
        <v>0</v>
      </c>
      <c r="BG602" s="212">
        <f>IF(N602="zákl. přenesená",J602,0)</f>
        <v>0</v>
      </c>
      <c r="BH602" s="212">
        <f>IF(N602="sníž. přenesená",J602,0)</f>
        <v>0</v>
      </c>
      <c r="BI602" s="212">
        <f>IF(N602="nulová",J602,0)</f>
        <v>0</v>
      </c>
      <c r="BJ602" s="18" t="s">
        <v>83</v>
      </c>
      <c r="BK602" s="212">
        <f>ROUND(I602*H602,2)</f>
        <v>0</v>
      </c>
      <c r="BL602" s="18" t="s">
        <v>234</v>
      </c>
      <c r="BM602" s="211" t="s">
        <v>5726</v>
      </c>
    </row>
    <row r="603" s="11" customFormat="1">
      <c r="A603" s="11"/>
      <c r="B603" s="228"/>
      <c r="C603" s="229"/>
      <c r="D603" s="213" t="s">
        <v>199</v>
      </c>
      <c r="E603" s="230" t="s">
        <v>1</v>
      </c>
      <c r="F603" s="231" t="s">
        <v>5727</v>
      </c>
      <c r="G603" s="229"/>
      <c r="H603" s="232">
        <v>122</v>
      </c>
      <c r="I603" s="233"/>
      <c r="J603" s="229"/>
      <c r="K603" s="229"/>
      <c r="L603" s="234"/>
      <c r="M603" s="235"/>
      <c r="N603" s="236"/>
      <c r="O603" s="236"/>
      <c r="P603" s="236"/>
      <c r="Q603" s="236"/>
      <c r="R603" s="236"/>
      <c r="S603" s="236"/>
      <c r="T603" s="237"/>
      <c r="U603" s="11"/>
      <c r="V603" s="11"/>
      <c r="W603" s="11"/>
      <c r="X603" s="11"/>
      <c r="Y603" s="11"/>
      <c r="Z603" s="11"/>
      <c r="AA603" s="11"/>
      <c r="AB603" s="11"/>
      <c r="AC603" s="11"/>
      <c r="AD603" s="11"/>
      <c r="AE603" s="11"/>
      <c r="AT603" s="238" t="s">
        <v>199</v>
      </c>
      <c r="AU603" s="238" t="s">
        <v>85</v>
      </c>
      <c r="AV603" s="11" t="s">
        <v>85</v>
      </c>
      <c r="AW603" s="11" t="s">
        <v>32</v>
      </c>
      <c r="AX603" s="11" t="s">
        <v>83</v>
      </c>
      <c r="AY603" s="238" t="s">
        <v>195</v>
      </c>
    </row>
    <row r="604" s="2" customFormat="1" ht="16.5" customHeight="1">
      <c r="A604" s="39"/>
      <c r="B604" s="40"/>
      <c r="C604" s="262" t="s">
        <v>474</v>
      </c>
      <c r="D604" s="262" t="s">
        <v>224</v>
      </c>
      <c r="E604" s="263" t="s">
        <v>5419</v>
      </c>
      <c r="F604" s="264" t="s">
        <v>5420</v>
      </c>
      <c r="G604" s="265" t="s">
        <v>513</v>
      </c>
      <c r="H604" s="266">
        <v>125.66</v>
      </c>
      <c r="I604" s="267"/>
      <c r="J604" s="268">
        <f>ROUND(I604*H604,2)</f>
        <v>0</v>
      </c>
      <c r="K604" s="264" t="s">
        <v>1412</v>
      </c>
      <c r="L604" s="269"/>
      <c r="M604" s="270" t="s">
        <v>1</v>
      </c>
      <c r="N604" s="271" t="s">
        <v>41</v>
      </c>
      <c r="O604" s="92"/>
      <c r="P604" s="209">
        <f>O604*H604</f>
        <v>0</v>
      </c>
      <c r="Q604" s="209">
        <v>0.0026700000000000001</v>
      </c>
      <c r="R604" s="209">
        <f>Q604*H604</f>
        <v>0.33551219999999998</v>
      </c>
      <c r="S604" s="209">
        <v>0</v>
      </c>
      <c r="T604" s="210">
        <f>S604*H604</f>
        <v>0</v>
      </c>
      <c r="U604" s="39"/>
      <c r="V604" s="39"/>
      <c r="W604" s="39"/>
      <c r="X604" s="39"/>
      <c r="Y604" s="39"/>
      <c r="Z604" s="39"/>
      <c r="AA604" s="39"/>
      <c r="AB604" s="39"/>
      <c r="AC604" s="39"/>
      <c r="AD604" s="39"/>
      <c r="AE604" s="39"/>
      <c r="AR604" s="211" t="s">
        <v>253</v>
      </c>
      <c r="AT604" s="211" t="s">
        <v>224</v>
      </c>
      <c r="AU604" s="211" t="s">
        <v>85</v>
      </c>
      <c r="AY604" s="18" t="s">
        <v>195</v>
      </c>
      <c r="BE604" s="212">
        <f>IF(N604="základní",J604,0)</f>
        <v>0</v>
      </c>
      <c r="BF604" s="212">
        <f>IF(N604="snížená",J604,0)</f>
        <v>0</v>
      </c>
      <c r="BG604" s="212">
        <f>IF(N604="zákl. přenesená",J604,0)</f>
        <v>0</v>
      </c>
      <c r="BH604" s="212">
        <f>IF(N604="sníž. přenesená",J604,0)</f>
        <v>0</v>
      </c>
      <c r="BI604" s="212">
        <f>IF(N604="nulová",J604,0)</f>
        <v>0</v>
      </c>
      <c r="BJ604" s="18" t="s">
        <v>83</v>
      </c>
      <c r="BK604" s="212">
        <f>ROUND(I604*H604,2)</f>
        <v>0</v>
      </c>
      <c r="BL604" s="18" t="s">
        <v>234</v>
      </c>
      <c r="BM604" s="211" t="s">
        <v>5728</v>
      </c>
    </row>
    <row r="605" s="11" customFormat="1">
      <c r="A605" s="11"/>
      <c r="B605" s="228"/>
      <c r="C605" s="229"/>
      <c r="D605" s="213" t="s">
        <v>199</v>
      </c>
      <c r="E605" s="230" t="s">
        <v>1</v>
      </c>
      <c r="F605" s="231" t="s">
        <v>5729</v>
      </c>
      <c r="G605" s="229"/>
      <c r="H605" s="232">
        <v>122</v>
      </c>
      <c r="I605" s="233"/>
      <c r="J605" s="229"/>
      <c r="K605" s="229"/>
      <c r="L605" s="234"/>
      <c r="M605" s="235"/>
      <c r="N605" s="236"/>
      <c r="O605" s="236"/>
      <c r="P605" s="236"/>
      <c r="Q605" s="236"/>
      <c r="R605" s="236"/>
      <c r="S605" s="236"/>
      <c r="T605" s="237"/>
      <c r="U605" s="11"/>
      <c r="V605" s="11"/>
      <c r="W605" s="11"/>
      <c r="X605" s="11"/>
      <c r="Y605" s="11"/>
      <c r="Z605" s="11"/>
      <c r="AA605" s="11"/>
      <c r="AB605" s="11"/>
      <c r="AC605" s="11"/>
      <c r="AD605" s="11"/>
      <c r="AE605" s="11"/>
      <c r="AT605" s="238" t="s">
        <v>199</v>
      </c>
      <c r="AU605" s="238" t="s">
        <v>85</v>
      </c>
      <c r="AV605" s="11" t="s">
        <v>85</v>
      </c>
      <c r="AW605" s="11" t="s">
        <v>32</v>
      </c>
      <c r="AX605" s="11" t="s">
        <v>83</v>
      </c>
      <c r="AY605" s="238" t="s">
        <v>195</v>
      </c>
    </row>
    <row r="606" s="11" customFormat="1">
      <c r="A606" s="11"/>
      <c r="B606" s="228"/>
      <c r="C606" s="229"/>
      <c r="D606" s="213" t="s">
        <v>199</v>
      </c>
      <c r="E606" s="229"/>
      <c r="F606" s="231" t="s">
        <v>5730</v>
      </c>
      <c r="G606" s="229"/>
      <c r="H606" s="232">
        <v>125.66</v>
      </c>
      <c r="I606" s="233"/>
      <c r="J606" s="229"/>
      <c r="K606" s="229"/>
      <c r="L606" s="234"/>
      <c r="M606" s="235"/>
      <c r="N606" s="236"/>
      <c r="O606" s="236"/>
      <c r="P606" s="236"/>
      <c r="Q606" s="236"/>
      <c r="R606" s="236"/>
      <c r="S606" s="236"/>
      <c r="T606" s="237"/>
      <c r="U606" s="11"/>
      <c r="V606" s="11"/>
      <c r="W606" s="11"/>
      <c r="X606" s="11"/>
      <c r="Y606" s="11"/>
      <c r="Z606" s="11"/>
      <c r="AA606" s="11"/>
      <c r="AB606" s="11"/>
      <c r="AC606" s="11"/>
      <c r="AD606" s="11"/>
      <c r="AE606" s="11"/>
      <c r="AT606" s="238" t="s">
        <v>199</v>
      </c>
      <c r="AU606" s="238" t="s">
        <v>85</v>
      </c>
      <c r="AV606" s="11" t="s">
        <v>85</v>
      </c>
      <c r="AW606" s="11" t="s">
        <v>4</v>
      </c>
      <c r="AX606" s="11" t="s">
        <v>83</v>
      </c>
      <c r="AY606" s="238" t="s">
        <v>195</v>
      </c>
    </row>
    <row r="607" s="2" customFormat="1" ht="33" customHeight="1">
      <c r="A607" s="39"/>
      <c r="B607" s="40"/>
      <c r="C607" s="200" t="s">
        <v>479</v>
      </c>
      <c r="D607" s="200" t="s">
        <v>191</v>
      </c>
      <c r="E607" s="201" t="s">
        <v>5423</v>
      </c>
      <c r="F607" s="202" t="s">
        <v>5424</v>
      </c>
      <c r="G607" s="203" t="s">
        <v>1804</v>
      </c>
      <c r="H607" s="204">
        <v>58</v>
      </c>
      <c r="I607" s="205"/>
      <c r="J607" s="206">
        <f>ROUND(I607*H607,2)</f>
        <v>0</v>
      </c>
      <c r="K607" s="202" t="s">
        <v>1412</v>
      </c>
      <c r="L607" s="45"/>
      <c r="M607" s="207" t="s">
        <v>1</v>
      </c>
      <c r="N607" s="208" t="s">
        <v>41</v>
      </c>
      <c r="O607" s="92"/>
      <c r="P607" s="209">
        <f>O607*H607</f>
        <v>0</v>
      </c>
      <c r="Q607" s="209">
        <v>0</v>
      </c>
      <c r="R607" s="209">
        <f>Q607*H607</f>
        <v>0</v>
      </c>
      <c r="S607" s="209">
        <v>0</v>
      </c>
      <c r="T607" s="210">
        <f>S607*H607</f>
        <v>0</v>
      </c>
      <c r="U607" s="39"/>
      <c r="V607" s="39"/>
      <c r="W607" s="39"/>
      <c r="X607" s="39"/>
      <c r="Y607" s="39"/>
      <c r="Z607" s="39"/>
      <c r="AA607" s="39"/>
      <c r="AB607" s="39"/>
      <c r="AC607" s="39"/>
      <c r="AD607" s="39"/>
      <c r="AE607" s="39"/>
      <c r="AR607" s="211" t="s">
        <v>234</v>
      </c>
      <c r="AT607" s="211" t="s">
        <v>191</v>
      </c>
      <c r="AU607" s="211" t="s">
        <v>85</v>
      </c>
      <c r="AY607" s="18" t="s">
        <v>195</v>
      </c>
      <c r="BE607" s="212">
        <f>IF(N607="základní",J607,0)</f>
        <v>0</v>
      </c>
      <c r="BF607" s="212">
        <f>IF(N607="snížená",J607,0)</f>
        <v>0</v>
      </c>
      <c r="BG607" s="212">
        <f>IF(N607="zákl. přenesená",J607,0)</f>
        <v>0</v>
      </c>
      <c r="BH607" s="212">
        <f>IF(N607="sníž. přenesená",J607,0)</f>
        <v>0</v>
      </c>
      <c r="BI607" s="212">
        <f>IF(N607="nulová",J607,0)</f>
        <v>0</v>
      </c>
      <c r="BJ607" s="18" t="s">
        <v>83</v>
      </c>
      <c r="BK607" s="212">
        <f>ROUND(I607*H607,2)</f>
        <v>0</v>
      </c>
      <c r="BL607" s="18" t="s">
        <v>234</v>
      </c>
      <c r="BM607" s="211" t="s">
        <v>5731</v>
      </c>
    </row>
    <row r="608" s="10" customFormat="1">
      <c r="A608" s="10"/>
      <c r="B608" s="218"/>
      <c r="C608" s="219"/>
      <c r="D608" s="213" t="s">
        <v>199</v>
      </c>
      <c r="E608" s="220" t="s">
        <v>1</v>
      </c>
      <c r="F608" s="221" t="s">
        <v>5426</v>
      </c>
      <c r="G608" s="219"/>
      <c r="H608" s="220" t="s">
        <v>1</v>
      </c>
      <c r="I608" s="222"/>
      <c r="J608" s="219"/>
      <c r="K608" s="219"/>
      <c r="L608" s="223"/>
      <c r="M608" s="224"/>
      <c r="N608" s="225"/>
      <c r="O608" s="225"/>
      <c r="P608" s="225"/>
      <c r="Q608" s="225"/>
      <c r="R608" s="225"/>
      <c r="S608" s="225"/>
      <c r="T608" s="226"/>
      <c r="U608" s="10"/>
      <c r="V608" s="10"/>
      <c r="W608" s="10"/>
      <c r="X608" s="10"/>
      <c r="Y608" s="10"/>
      <c r="Z608" s="10"/>
      <c r="AA608" s="10"/>
      <c r="AB608" s="10"/>
      <c r="AC608" s="10"/>
      <c r="AD608" s="10"/>
      <c r="AE608" s="10"/>
      <c r="AT608" s="227" t="s">
        <v>199</v>
      </c>
      <c r="AU608" s="227" t="s">
        <v>85</v>
      </c>
      <c r="AV608" s="10" t="s">
        <v>83</v>
      </c>
      <c r="AW608" s="10" t="s">
        <v>32</v>
      </c>
      <c r="AX608" s="10" t="s">
        <v>76</v>
      </c>
      <c r="AY608" s="227" t="s">
        <v>195</v>
      </c>
    </row>
    <row r="609" s="11" customFormat="1">
      <c r="A609" s="11"/>
      <c r="B609" s="228"/>
      <c r="C609" s="229"/>
      <c r="D609" s="213" t="s">
        <v>199</v>
      </c>
      <c r="E609" s="230" t="s">
        <v>1</v>
      </c>
      <c r="F609" s="231" t="s">
        <v>5732</v>
      </c>
      <c r="G609" s="229"/>
      <c r="H609" s="232">
        <v>58</v>
      </c>
      <c r="I609" s="233"/>
      <c r="J609" s="229"/>
      <c r="K609" s="229"/>
      <c r="L609" s="234"/>
      <c r="M609" s="235"/>
      <c r="N609" s="236"/>
      <c r="O609" s="236"/>
      <c r="P609" s="236"/>
      <c r="Q609" s="236"/>
      <c r="R609" s="236"/>
      <c r="S609" s="236"/>
      <c r="T609" s="237"/>
      <c r="U609" s="11"/>
      <c r="V609" s="11"/>
      <c r="W609" s="11"/>
      <c r="X609" s="11"/>
      <c r="Y609" s="11"/>
      <c r="Z609" s="11"/>
      <c r="AA609" s="11"/>
      <c r="AB609" s="11"/>
      <c r="AC609" s="11"/>
      <c r="AD609" s="11"/>
      <c r="AE609" s="11"/>
      <c r="AT609" s="238" t="s">
        <v>199</v>
      </c>
      <c r="AU609" s="238" t="s">
        <v>85</v>
      </c>
      <c r="AV609" s="11" t="s">
        <v>85</v>
      </c>
      <c r="AW609" s="11" t="s">
        <v>32</v>
      </c>
      <c r="AX609" s="11" t="s">
        <v>83</v>
      </c>
      <c r="AY609" s="238" t="s">
        <v>195</v>
      </c>
    </row>
    <row r="610" s="2" customFormat="1" ht="16.5" customHeight="1">
      <c r="A610" s="39"/>
      <c r="B610" s="40"/>
      <c r="C610" s="262" t="s">
        <v>483</v>
      </c>
      <c r="D610" s="262" t="s">
        <v>224</v>
      </c>
      <c r="E610" s="263" t="s">
        <v>5428</v>
      </c>
      <c r="F610" s="264" t="s">
        <v>5429</v>
      </c>
      <c r="G610" s="265" t="s">
        <v>1804</v>
      </c>
      <c r="H610" s="266">
        <v>29.434999999999999</v>
      </c>
      <c r="I610" s="267"/>
      <c r="J610" s="268">
        <f>ROUND(I610*H610,2)</f>
        <v>0</v>
      </c>
      <c r="K610" s="264" t="s">
        <v>1412</v>
      </c>
      <c r="L610" s="269"/>
      <c r="M610" s="270" t="s">
        <v>1</v>
      </c>
      <c r="N610" s="271" t="s">
        <v>41</v>
      </c>
      <c r="O610" s="92"/>
      <c r="P610" s="209">
        <f>O610*H610</f>
        <v>0</v>
      </c>
      <c r="Q610" s="209">
        <v>0.00064000000000000005</v>
      </c>
      <c r="R610" s="209">
        <f>Q610*H610</f>
        <v>0.018838400000000002</v>
      </c>
      <c r="S610" s="209">
        <v>0</v>
      </c>
      <c r="T610" s="210">
        <f>S610*H610</f>
        <v>0</v>
      </c>
      <c r="U610" s="39"/>
      <c r="V610" s="39"/>
      <c r="W610" s="39"/>
      <c r="X610" s="39"/>
      <c r="Y610" s="39"/>
      <c r="Z610" s="39"/>
      <c r="AA610" s="39"/>
      <c r="AB610" s="39"/>
      <c r="AC610" s="39"/>
      <c r="AD610" s="39"/>
      <c r="AE610" s="39"/>
      <c r="AR610" s="211" t="s">
        <v>253</v>
      </c>
      <c r="AT610" s="211" t="s">
        <v>224</v>
      </c>
      <c r="AU610" s="211" t="s">
        <v>85</v>
      </c>
      <c r="AY610" s="18" t="s">
        <v>195</v>
      </c>
      <c r="BE610" s="212">
        <f>IF(N610="základní",J610,0)</f>
        <v>0</v>
      </c>
      <c r="BF610" s="212">
        <f>IF(N610="snížená",J610,0)</f>
        <v>0</v>
      </c>
      <c r="BG610" s="212">
        <f>IF(N610="zákl. přenesená",J610,0)</f>
        <v>0</v>
      </c>
      <c r="BH610" s="212">
        <f>IF(N610="sníž. přenesená",J610,0)</f>
        <v>0</v>
      </c>
      <c r="BI610" s="212">
        <f>IF(N610="nulová",J610,0)</f>
        <v>0</v>
      </c>
      <c r="BJ610" s="18" t="s">
        <v>83</v>
      </c>
      <c r="BK610" s="212">
        <f>ROUND(I610*H610,2)</f>
        <v>0</v>
      </c>
      <c r="BL610" s="18" t="s">
        <v>234</v>
      </c>
      <c r="BM610" s="211" t="s">
        <v>5733</v>
      </c>
    </row>
    <row r="611" s="11" customFormat="1">
      <c r="A611" s="11"/>
      <c r="B611" s="228"/>
      <c r="C611" s="229"/>
      <c r="D611" s="213" t="s">
        <v>199</v>
      </c>
      <c r="E611" s="230" t="s">
        <v>1</v>
      </c>
      <c r="F611" s="231" t="s">
        <v>5734</v>
      </c>
      <c r="G611" s="229"/>
      <c r="H611" s="232">
        <v>29.434999999999999</v>
      </c>
      <c r="I611" s="233"/>
      <c r="J611" s="229"/>
      <c r="K611" s="229"/>
      <c r="L611" s="234"/>
      <c r="M611" s="235"/>
      <c r="N611" s="236"/>
      <c r="O611" s="236"/>
      <c r="P611" s="236"/>
      <c r="Q611" s="236"/>
      <c r="R611" s="236"/>
      <c r="S611" s="236"/>
      <c r="T611" s="237"/>
      <c r="U611" s="11"/>
      <c r="V611" s="11"/>
      <c r="W611" s="11"/>
      <c r="X611" s="11"/>
      <c r="Y611" s="11"/>
      <c r="Z611" s="11"/>
      <c r="AA611" s="11"/>
      <c r="AB611" s="11"/>
      <c r="AC611" s="11"/>
      <c r="AD611" s="11"/>
      <c r="AE611" s="11"/>
      <c r="AT611" s="238" t="s">
        <v>199</v>
      </c>
      <c r="AU611" s="238" t="s">
        <v>85</v>
      </c>
      <c r="AV611" s="11" t="s">
        <v>85</v>
      </c>
      <c r="AW611" s="11" t="s">
        <v>32</v>
      </c>
      <c r="AX611" s="11" t="s">
        <v>83</v>
      </c>
      <c r="AY611" s="238" t="s">
        <v>195</v>
      </c>
    </row>
    <row r="612" s="2" customFormat="1" ht="16.5" customHeight="1">
      <c r="A612" s="39"/>
      <c r="B612" s="40"/>
      <c r="C612" s="262" t="s">
        <v>486</v>
      </c>
      <c r="D612" s="262" t="s">
        <v>224</v>
      </c>
      <c r="E612" s="263" t="s">
        <v>5432</v>
      </c>
      <c r="F612" s="264" t="s">
        <v>5433</v>
      </c>
      <c r="G612" s="265" t="s">
        <v>1804</v>
      </c>
      <c r="H612" s="266">
        <v>29.434999999999999</v>
      </c>
      <c r="I612" s="267"/>
      <c r="J612" s="268">
        <f>ROUND(I612*H612,2)</f>
        <v>0</v>
      </c>
      <c r="K612" s="264" t="s">
        <v>1412</v>
      </c>
      <c r="L612" s="269"/>
      <c r="M612" s="270" t="s">
        <v>1</v>
      </c>
      <c r="N612" s="271" t="s">
        <v>41</v>
      </c>
      <c r="O612" s="92"/>
      <c r="P612" s="209">
        <f>O612*H612</f>
        <v>0</v>
      </c>
      <c r="Q612" s="209">
        <v>0.00064999999999999997</v>
      </c>
      <c r="R612" s="209">
        <f>Q612*H612</f>
        <v>0.019132749999999997</v>
      </c>
      <c r="S612" s="209">
        <v>0</v>
      </c>
      <c r="T612" s="210">
        <f>S612*H612</f>
        <v>0</v>
      </c>
      <c r="U612" s="39"/>
      <c r="V612" s="39"/>
      <c r="W612" s="39"/>
      <c r="X612" s="39"/>
      <c r="Y612" s="39"/>
      <c r="Z612" s="39"/>
      <c r="AA612" s="39"/>
      <c r="AB612" s="39"/>
      <c r="AC612" s="39"/>
      <c r="AD612" s="39"/>
      <c r="AE612" s="39"/>
      <c r="AR612" s="211" t="s">
        <v>253</v>
      </c>
      <c r="AT612" s="211" t="s">
        <v>224</v>
      </c>
      <c r="AU612" s="211" t="s">
        <v>85</v>
      </c>
      <c r="AY612" s="18" t="s">
        <v>195</v>
      </c>
      <c r="BE612" s="212">
        <f>IF(N612="základní",J612,0)</f>
        <v>0</v>
      </c>
      <c r="BF612" s="212">
        <f>IF(N612="snížená",J612,0)</f>
        <v>0</v>
      </c>
      <c r="BG612" s="212">
        <f>IF(N612="zákl. přenesená",J612,0)</f>
        <v>0</v>
      </c>
      <c r="BH612" s="212">
        <f>IF(N612="sníž. přenesená",J612,0)</f>
        <v>0</v>
      </c>
      <c r="BI612" s="212">
        <f>IF(N612="nulová",J612,0)</f>
        <v>0</v>
      </c>
      <c r="BJ612" s="18" t="s">
        <v>83</v>
      </c>
      <c r="BK612" s="212">
        <f>ROUND(I612*H612,2)</f>
        <v>0</v>
      </c>
      <c r="BL612" s="18" t="s">
        <v>234</v>
      </c>
      <c r="BM612" s="211" t="s">
        <v>5735</v>
      </c>
    </row>
    <row r="613" s="11" customFormat="1">
      <c r="A613" s="11"/>
      <c r="B613" s="228"/>
      <c r="C613" s="229"/>
      <c r="D613" s="213" t="s">
        <v>199</v>
      </c>
      <c r="E613" s="230" t="s">
        <v>1</v>
      </c>
      <c r="F613" s="231" t="s">
        <v>5734</v>
      </c>
      <c r="G613" s="229"/>
      <c r="H613" s="232">
        <v>29.434999999999999</v>
      </c>
      <c r="I613" s="233"/>
      <c r="J613" s="229"/>
      <c r="K613" s="229"/>
      <c r="L613" s="234"/>
      <c r="M613" s="235"/>
      <c r="N613" s="236"/>
      <c r="O613" s="236"/>
      <c r="P613" s="236"/>
      <c r="Q613" s="236"/>
      <c r="R613" s="236"/>
      <c r="S613" s="236"/>
      <c r="T613" s="237"/>
      <c r="U613" s="11"/>
      <c r="V613" s="11"/>
      <c r="W613" s="11"/>
      <c r="X613" s="11"/>
      <c r="Y613" s="11"/>
      <c r="Z613" s="11"/>
      <c r="AA613" s="11"/>
      <c r="AB613" s="11"/>
      <c r="AC613" s="11"/>
      <c r="AD613" s="11"/>
      <c r="AE613" s="11"/>
      <c r="AT613" s="238" t="s">
        <v>199</v>
      </c>
      <c r="AU613" s="238" t="s">
        <v>85</v>
      </c>
      <c r="AV613" s="11" t="s">
        <v>85</v>
      </c>
      <c r="AW613" s="11" t="s">
        <v>32</v>
      </c>
      <c r="AX613" s="11" t="s">
        <v>83</v>
      </c>
      <c r="AY613" s="238" t="s">
        <v>195</v>
      </c>
    </row>
    <row r="614" s="2" customFormat="1" ht="33" customHeight="1">
      <c r="A614" s="39"/>
      <c r="B614" s="40"/>
      <c r="C614" s="200" t="s">
        <v>489</v>
      </c>
      <c r="D614" s="200" t="s">
        <v>191</v>
      </c>
      <c r="E614" s="201" t="s">
        <v>5435</v>
      </c>
      <c r="F614" s="202" t="s">
        <v>5436</v>
      </c>
      <c r="G614" s="203" t="s">
        <v>1804</v>
      </c>
      <c r="H614" s="204">
        <v>29</v>
      </c>
      <c r="I614" s="205"/>
      <c r="J614" s="206">
        <f>ROUND(I614*H614,2)</f>
        <v>0</v>
      </c>
      <c r="K614" s="202" t="s">
        <v>1412</v>
      </c>
      <c r="L614" s="45"/>
      <c r="M614" s="207" t="s">
        <v>1</v>
      </c>
      <c r="N614" s="208" t="s">
        <v>41</v>
      </c>
      <c r="O614" s="92"/>
      <c r="P614" s="209">
        <f>O614*H614</f>
        <v>0</v>
      </c>
      <c r="Q614" s="209">
        <v>1.0000000000000001E-05</v>
      </c>
      <c r="R614" s="209">
        <f>Q614*H614</f>
        <v>0.00029</v>
      </c>
      <c r="S614" s="209">
        <v>0</v>
      </c>
      <c r="T614" s="210">
        <f>S614*H614</f>
        <v>0</v>
      </c>
      <c r="U614" s="39"/>
      <c r="V614" s="39"/>
      <c r="W614" s="39"/>
      <c r="X614" s="39"/>
      <c r="Y614" s="39"/>
      <c r="Z614" s="39"/>
      <c r="AA614" s="39"/>
      <c r="AB614" s="39"/>
      <c r="AC614" s="39"/>
      <c r="AD614" s="39"/>
      <c r="AE614" s="39"/>
      <c r="AR614" s="211" t="s">
        <v>234</v>
      </c>
      <c r="AT614" s="211" t="s">
        <v>191</v>
      </c>
      <c r="AU614" s="211" t="s">
        <v>85</v>
      </c>
      <c r="AY614" s="18" t="s">
        <v>195</v>
      </c>
      <c r="BE614" s="212">
        <f>IF(N614="základní",J614,0)</f>
        <v>0</v>
      </c>
      <c r="BF614" s="212">
        <f>IF(N614="snížená",J614,0)</f>
        <v>0</v>
      </c>
      <c r="BG614" s="212">
        <f>IF(N614="zákl. přenesená",J614,0)</f>
        <v>0</v>
      </c>
      <c r="BH614" s="212">
        <f>IF(N614="sníž. přenesená",J614,0)</f>
        <v>0</v>
      </c>
      <c r="BI614" s="212">
        <f>IF(N614="nulová",J614,0)</f>
        <v>0</v>
      </c>
      <c r="BJ614" s="18" t="s">
        <v>83</v>
      </c>
      <c r="BK614" s="212">
        <f>ROUND(I614*H614,2)</f>
        <v>0</v>
      </c>
      <c r="BL614" s="18" t="s">
        <v>234</v>
      </c>
      <c r="BM614" s="211" t="s">
        <v>5736</v>
      </c>
    </row>
    <row r="615" s="11" customFormat="1">
      <c r="A615" s="11"/>
      <c r="B615" s="228"/>
      <c r="C615" s="229"/>
      <c r="D615" s="213" t="s">
        <v>199</v>
      </c>
      <c r="E615" s="230" t="s">
        <v>1</v>
      </c>
      <c r="F615" s="231" t="s">
        <v>5737</v>
      </c>
      <c r="G615" s="229"/>
      <c r="H615" s="232">
        <v>29</v>
      </c>
      <c r="I615" s="233"/>
      <c r="J615" s="229"/>
      <c r="K615" s="229"/>
      <c r="L615" s="234"/>
      <c r="M615" s="235"/>
      <c r="N615" s="236"/>
      <c r="O615" s="236"/>
      <c r="P615" s="236"/>
      <c r="Q615" s="236"/>
      <c r="R615" s="236"/>
      <c r="S615" s="236"/>
      <c r="T615" s="237"/>
      <c r="U615" s="11"/>
      <c r="V615" s="11"/>
      <c r="W615" s="11"/>
      <c r="X615" s="11"/>
      <c r="Y615" s="11"/>
      <c r="Z615" s="11"/>
      <c r="AA615" s="11"/>
      <c r="AB615" s="11"/>
      <c r="AC615" s="11"/>
      <c r="AD615" s="11"/>
      <c r="AE615" s="11"/>
      <c r="AT615" s="238" t="s">
        <v>199</v>
      </c>
      <c r="AU615" s="238" t="s">
        <v>85</v>
      </c>
      <c r="AV615" s="11" t="s">
        <v>85</v>
      </c>
      <c r="AW615" s="11" t="s">
        <v>32</v>
      </c>
      <c r="AX615" s="11" t="s">
        <v>83</v>
      </c>
      <c r="AY615" s="238" t="s">
        <v>195</v>
      </c>
    </row>
    <row r="616" s="2" customFormat="1" ht="24.15" customHeight="1">
      <c r="A616" s="39"/>
      <c r="B616" s="40"/>
      <c r="C616" s="262" t="s">
        <v>492</v>
      </c>
      <c r="D616" s="262" t="s">
        <v>224</v>
      </c>
      <c r="E616" s="263" t="s">
        <v>5438</v>
      </c>
      <c r="F616" s="264" t="s">
        <v>5439</v>
      </c>
      <c r="G616" s="265" t="s">
        <v>1804</v>
      </c>
      <c r="H616" s="266">
        <v>29.434999999999999</v>
      </c>
      <c r="I616" s="267"/>
      <c r="J616" s="268">
        <f>ROUND(I616*H616,2)</f>
        <v>0</v>
      </c>
      <c r="K616" s="264" t="s">
        <v>1412</v>
      </c>
      <c r="L616" s="269"/>
      <c r="M616" s="270" t="s">
        <v>1</v>
      </c>
      <c r="N616" s="271" t="s">
        <v>41</v>
      </c>
      <c r="O616" s="92"/>
      <c r="P616" s="209">
        <f>O616*H616</f>
        <v>0</v>
      </c>
      <c r="Q616" s="209">
        <v>0.0043</v>
      </c>
      <c r="R616" s="209">
        <f>Q616*H616</f>
        <v>0.1265705</v>
      </c>
      <c r="S616" s="209">
        <v>0</v>
      </c>
      <c r="T616" s="210">
        <f>S616*H616</f>
        <v>0</v>
      </c>
      <c r="U616" s="39"/>
      <c r="V616" s="39"/>
      <c r="W616" s="39"/>
      <c r="X616" s="39"/>
      <c r="Y616" s="39"/>
      <c r="Z616" s="39"/>
      <c r="AA616" s="39"/>
      <c r="AB616" s="39"/>
      <c r="AC616" s="39"/>
      <c r="AD616" s="39"/>
      <c r="AE616" s="39"/>
      <c r="AR616" s="211" t="s">
        <v>253</v>
      </c>
      <c r="AT616" s="211" t="s">
        <v>224</v>
      </c>
      <c r="AU616" s="211" t="s">
        <v>85</v>
      </c>
      <c r="AY616" s="18" t="s">
        <v>195</v>
      </c>
      <c r="BE616" s="212">
        <f>IF(N616="základní",J616,0)</f>
        <v>0</v>
      </c>
      <c r="BF616" s="212">
        <f>IF(N616="snížená",J616,0)</f>
        <v>0</v>
      </c>
      <c r="BG616" s="212">
        <f>IF(N616="zákl. přenesená",J616,0)</f>
        <v>0</v>
      </c>
      <c r="BH616" s="212">
        <f>IF(N616="sníž. přenesená",J616,0)</f>
        <v>0</v>
      </c>
      <c r="BI616" s="212">
        <f>IF(N616="nulová",J616,0)</f>
        <v>0</v>
      </c>
      <c r="BJ616" s="18" t="s">
        <v>83</v>
      </c>
      <c r="BK616" s="212">
        <f>ROUND(I616*H616,2)</f>
        <v>0</v>
      </c>
      <c r="BL616" s="18" t="s">
        <v>234</v>
      </c>
      <c r="BM616" s="211" t="s">
        <v>5738</v>
      </c>
    </row>
    <row r="617" s="11" customFormat="1">
      <c r="A617" s="11"/>
      <c r="B617" s="228"/>
      <c r="C617" s="229"/>
      <c r="D617" s="213" t="s">
        <v>199</v>
      </c>
      <c r="E617" s="230" t="s">
        <v>1</v>
      </c>
      <c r="F617" s="231" t="s">
        <v>5734</v>
      </c>
      <c r="G617" s="229"/>
      <c r="H617" s="232">
        <v>29.434999999999999</v>
      </c>
      <c r="I617" s="233"/>
      <c r="J617" s="229"/>
      <c r="K617" s="229"/>
      <c r="L617" s="234"/>
      <c r="M617" s="235"/>
      <c r="N617" s="236"/>
      <c r="O617" s="236"/>
      <c r="P617" s="236"/>
      <c r="Q617" s="236"/>
      <c r="R617" s="236"/>
      <c r="S617" s="236"/>
      <c r="T617" s="237"/>
      <c r="U617" s="11"/>
      <c r="V617" s="11"/>
      <c r="W617" s="11"/>
      <c r="X617" s="11"/>
      <c r="Y617" s="11"/>
      <c r="Z617" s="11"/>
      <c r="AA617" s="11"/>
      <c r="AB617" s="11"/>
      <c r="AC617" s="11"/>
      <c r="AD617" s="11"/>
      <c r="AE617" s="11"/>
      <c r="AT617" s="238" t="s">
        <v>199</v>
      </c>
      <c r="AU617" s="238" t="s">
        <v>85</v>
      </c>
      <c r="AV617" s="11" t="s">
        <v>85</v>
      </c>
      <c r="AW617" s="11" t="s">
        <v>32</v>
      </c>
      <c r="AX617" s="11" t="s">
        <v>83</v>
      </c>
      <c r="AY617" s="238" t="s">
        <v>195</v>
      </c>
    </row>
    <row r="618" s="2" customFormat="1" ht="24.15" customHeight="1">
      <c r="A618" s="39"/>
      <c r="B618" s="40"/>
      <c r="C618" s="200" t="s">
        <v>495</v>
      </c>
      <c r="D618" s="200" t="s">
        <v>191</v>
      </c>
      <c r="E618" s="201" t="s">
        <v>5441</v>
      </c>
      <c r="F618" s="202" t="s">
        <v>5442</v>
      </c>
      <c r="G618" s="203" t="s">
        <v>1804</v>
      </c>
      <c r="H618" s="204">
        <v>2</v>
      </c>
      <c r="I618" s="205"/>
      <c r="J618" s="206">
        <f>ROUND(I618*H618,2)</f>
        <v>0</v>
      </c>
      <c r="K618" s="202" t="s">
        <v>1412</v>
      </c>
      <c r="L618" s="45"/>
      <c r="M618" s="207" t="s">
        <v>1</v>
      </c>
      <c r="N618" s="208" t="s">
        <v>41</v>
      </c>
      <c r="O618" s="92"/>
      <c r="P618" s="209">
        <f>O618*H618</f>
        <v>0</v>
      </c>
      <c r="Q618" s="209">
        <v>0.00038000000000000002</v>
      </c>
      <c r="R618" s="209">
        <f>Q618*H618</f>
        <v>0.00076000000000000004</v>
      </c>
      <c r="S618" s="209">
        <v>0</v>
      </c>
      <c r="T618" s="210">
        <f>S618*H618</f>
        <v>0</v>
      </c>
      <c r="U618" s="39"/>
      <c r="V618" s="39"/>
      <c r="W618" s="39"/>
      <c r="X618" s="39"/>
      <c r="Y618" s="39"/>
      <c r="Z618" s="39"/>
      <c r="AA618" s="39"/>
      <c r="AB618" s="39"/>
      <c r="AC618" s="39"/>
      <c r="AD618" s="39"/>
      <c r="AE618" s="39"/>
      <c r="AR618" s="211" t="s">
        <v>234</v>
      </c>
      <c r="AT618" s="211" t="s">
        <v>191</v>
      </c>
      <c r="AU618" s="211" t="s">
        <v>85</v>
      </c>
      <c r="AY618" s="18" t="s">
        <v>195</v>
      </c>
      <c r="BE618" s="212">
        <f>IF(N618="základní",J618,0)</f>
        <v>0</v>
      </c>
      <c r="BF618" s="212">
        <f>IF(N618="snížená",J618,0)</f>
        <v>0</v>
      </c>
      <c r="BG618" s="212">
        <f>IF(N618="zákl. přenesená",J618,0)</f>
        <v>0</v>
      </c>
      <c r="BH618" s="212">
        <f>IF(N618="sníž. přenesená",J618,0)</f>
        <v>0</v>
      </c>
      <c r="BI618" s="212">
        <f>IF(N618="nulová",J618,0)</f>
        <v>0</v>
      </c>
      <c r="BJ618" s="18" t="s">
        <v>83</v>
      </c>
      <c r="BK618" s="212">
        <f>ROUND(I618*H618,2)</f>
        <v>0</v>
      </c>
      <c r="BL618" s="18" t="s">
        <v>234</v>
      </c>
      <c r="BM618" s="211" t="s">
        <v>5739</v>
      </c>
    </row>
    <row r="619" s="11" customFormat="1">
      <c r="A619" s="11"/>
      <c r="B619" s="228"/>
      <c r="C619" s="229"/>
      <c r="D619" s="213" t="s">
        <v>199</v>
      </c>
      <c r="E619" s="230" t="s">
        <v>1</v>
      </c>
      <c r="F619" s="231" t="s">
        <v>5740</v>
      </c>
      <c r="G619" s="229"/>
      <c r="H619" s="232">
        <v>2</v>
      </c>
      <c r="I619" s="233"/>
      <c r="J619" s="229"/>
      <c r="K619" s="229"/>
      <c r="L619" s="234"/>
      <c r="M619" s="235"/>
      <c r="N619" s="236"/>
      <c r="O619" s="236"/>
      <c r="P619" s="236"/>
      <c r="Q619" s="236"/>
      <c r="R619" s="236"/>
      <c r="S619" s="236"/>
      <c r="T619" s="237"/>
      <c r="U619" s="11"/>
      <c r="V619" s="11"/>
      <c r="W619" s="11"/>
      <c r="X619" s="11"/>
      <c r="Y619" s="11"/>
      <c r="Z619" s="11"/>
      <c r="AA619" s="11"/>
      <c r="AB619" s="11"/>
      <c r="AC619" s="11"/>
      <c r="AD619" s="11"/>
      <c r="AE619" s="11"/>
      <c r="AT619" s="238" t="s">
        <v>199</v>
      </c>
      <c r="AU619" s="238" t="s">
        <v>85</v>
      </c>
      <c r="AV619" s="11" t="s">
        <v>85</v>
      </c>
      <c r="AW619" s="11" t="s">
        <v>32</v>
      </c>
      <c r="AX619" s="11" t="s">
        <v>83</v>
      </c>
      <c r="AY619" s="238" t="s">
        <v>195</v>
      </c>
    </row>
    <row r="620" s="2" customFormat="1" ht="24.15" customHeight="1">
      <c r="A620" s="39"/>
      <c r="B620" s="40"/>
      <c r="C620" s="262" t="s">
        <v>498</v>
      </c>
      <c r="D620" s="262" t="s">
        <v>224</v>
      </c>
      <c r="E620" s="263" t="s">
        <v>5444</v>
      </c>
      <c r="F620" s="264" t="s">
        <v>5445</v>
      </c>
      <c r="G620" s="265" t="s">
        <v>1804</v>
      </c>
      <c r="H620" s="266">
        <v>2.02</v>
      </c>
      <c r="I620" s="267"/>
      <c r="J620" s="268">
        <f>ROUND(I620*H620,2)</f>
        <v>0</v>
      </c>
      <c r="K620" s="264" t="s">
        <v>1412</v>
      </c>
      <c r="L620" s="269"/>
      <c r="M620" s="270" t="s">
        <v>1</v>
      </c>
      <c r="N620" s="271" t="s">
        <v>41</v>
      </c>
      <c r="O620" s="92"/>
      <c r="P620" s="209">
        <f>O620*H620</f>
        <v>0</v>
      </c>
      <c r="Q620" s="209">
        <v>0.0036600000000000001</v>
      </c>
      <c r="R620" s="209">
        <f>Q620*H620</f>
        <v>0.0073931999999999999</v>
      </c>
      <c r="S620" s="209">
        <v>0</v>
      </c>
      <c r="T620" s="210">
        <f>S620*H620</f>
        <v>0</v>
      </c>
      <c r="U620" s="39"/>
      <c r="V620" s="39"/>
      <c r="W620" s="39"/>
      <c r="X620" s="39"/>
      <c r="Y620" s="39"/>
      <c r="Z620" s="39"/>
      <c r="AA620" s="39"/>
      <c r="AB620" s="39"/>
      <c r="AC620" s="39"/>
      <c r="AD620" s="39"/>
      <c r="AE620" s="39"/>
      <c r="AR620" s="211" t="s">
        <v>253</v>
      </c>
      <c r="AT620" s="211" t="s">
        <v>224</v>
      </c>
      <c r="AU620" s="211" t="s">
        <v>85</v>
      </c>
      <c r="AY620" s="18" t="s">
        <v>195</v>
      </c>
      <c r="BE620" s="212">
        <f>IF(N620="základní",J620,0)</f>
        <v>0</v>
      </c>
      <c r="BF620" s="212">
        <f>IF(N620="snížená",J620,0)</f>
        <v>0</v>
      </c>
      <c r="BG620" s="212">
        <f>IF(N620="zákl. přenesená",J620,0)</f>
        <v>0</v>
      </c>
      <c r="BH620" s="212">
        <f>IF(N620="sníž. přenesená",J620,0)</f>
        <v>0</v>
      </c>
      <c r="BI620" s="212">
        <f>IF(N620="nulová",J620,0)</f>
        <v>0</v>
      </c>
      <c r="BJ620" s="18" t="s">
        <v>83</v>
      </c>
      <c r="BK620" s="212">
        <f>ROUND(I620*H620,2)</f>
        <v>0</v>
      </c>
      <c r="BL620" s="18" t="s">
        <v>234</v>
      </c>
      <c r="BM620" s="211" t="s">
        <v>5741</v>
      </c>
    </row>
    <row r="621" s="11" customFormat="1">
      <c r="A621" s="11"/>
      <c r="B621" s="228"/>
      <c r="C621" s="229"/>
      <c r="D621" s="213" t="s">
        <v>199</v>
      </c>
      <c r="E621" s="230" t="s">
        <v>1</v>
      </c>
      <c r="F621" s="231" t="s">
        <v>5742</v>
      </c>
      <c r="G621" s="229"/>
      <c r="H621" s="232">
        <v>2.02</v>
      </c>
      <c r="I621" s="233"/>
      <c r="J621" s="229"/>
      <c r="K621" s="229"/>
      <c r="L621" s="234"/>
      <c r="M621" s="235"/>
      <c r="N621" s="236"/>
      <c r="O621" s="236"/>
      <c r="P621" s="236"/>
      <c r="Q621" s="236"/>
      <c r="R621" s="236"/>
      <c r="S621" s="236"/>
      <c r="T621" s="237"/>
      <c r="U621" s="11"/>
      <c r="V621" s="11"/>
      <c r="W621" s="11"/>
      <c r="X621" s="11"/>
      <c r="Y621" s="11"/>
      <c r="Z621" s="11"/>
      <c r="AA621" s="11"/>
      <c r="AB621" s="11"/>
      <c r="AC621" s="11"/>
      <c r="AD621" s="11"/>
      <c r="AE621" s="11"/>
      <c r="AT621" s="238" t="s">
        <v>199</v>
      </c>
      <c r="AU621" s="238" t="s">
        <v>85</v>
      </c>
      <c r="AV621" s="11" t="s">
        <v>85</v>
      </c>
      <c r="AW621" s="11" t="s">
        <v>32</v>
      </c>
      <c r="AX621" s="11" t="s">
        <v>83</v>
      </c>
      <c r="AY621" s="238" t="s">
        <v>195</v>
      </c>
    </row>
    <row r="622" s="2" customFormat="1" ht="21.75" customHeight="1">
      <c r="A622" s="39"/>
      <c r="B622" s="40"/>
      <c r="C622" s="262" t="s">
        <v>501</v>
      </c>
      <c r="D622" s="262" t="s">
        <v>224</v>
      </c>
      <c r="E622" s="263" t="s">
        <v>5448</v>
      </c>
      <c r="F622" s="264" t="s">
        <v>5449</v>
      </c>
      <c r="G622" s="265" t="s">
        <v>1804</v>
      </c>
      <c r="H622" s="266">
        <v>2.02</v>
      </c>
      <c r="I622" s="267"/>
      <c r="J622" s="268">
        <f>ROUND(I622*H622,2)</f>
        <v>0</v>
      </c>
      <c r="K622" s="264" t="s">
        <v>1412</v>
      </c>
      <c r="L622" s="269"/>
      <c r="M622" s="270" t="s">
        <v>1</v>
      </c>
      <c r="N622" s="271" t="s">
        <v>41</v>
      </c>
      <c r="O622" s="92"/>
      <c r="P622" s="209">
        <f>O622*H622</f>
        <v>0</v>
      </c>
      <c r="Q622" s="209">
        <v>0.0035000000000000001</v>
      </c>
      <c r="R622" s="209">
        <f>Q622*H622</f>
        <v>0.0070699999999999999</v>
      </c>
      <c r="S622" s="209">
        <v>0</v>
      </c>
      <c r="T622" s="210">
        <f>S622*H622</f>
        <v>0</v>
      </c>
      <c r="U622" s="39"/>
      <c r="V622" s="39"/>
      <c r="W622" s="39"/>
      <c r="X622" s="39"/>
      <c r="Y622" s="39"/>
      <c r="Z622" s="39"/>
      <c r="AA622" s="39"/>
      <c r="AB622" s="39"/>
      <c r="AC622" s="39"/>
      <c r="AD622" s="39"/>
      <c r="AE622" s="39"/>
      <c r="AR622" s="211" t="s">
        <v>1003</v>
      </c>
      <c r="AT622" s="211" t="s">
        <v>224</v>
      </c>
      <c r="AU622" s="211" t="s">
        <v>85</v>
      </c>
      <c r="AY622" s="18" t="s">
        <v>195</v>
      </c>
      <c r="BE622" s="212">
        <f>IF(N622="základní",J622,0)</f>
        <v>0</v>
      </c>
      <c r="BF622" s="212">
        <f>IF(N622="snížená",J622,0)</f>
        <v>0</v>
      </c>
      <c r="BG622" s="212">
        <f>IF(N622="zákl. přenesená",J622,0)</f>
        <v>0</v>
      </c>
      <c r="BH622" s="212">
        <f>IF(N622="sníž. přenesená",J622,0)</f>
        <v>0</v>
      </c>
      <c r="BI622" s="212">
        <f>IF(N622="nulová",J622,0)</f>
        <v>0</v>
      </c>
      <c r="BJ622" s="18" t="s">
        <v>83</v>
      </c>
      <c r="BK622" s="212">
        <f>ROUND(I622*H622,2)</f>
        <v>0</v>
      </c>
      <c r="BL622" s="18" t="s">
        <v>1003</v>
      </c>
      <c r="BM622" s="211" t="s">
        <v>5743</v>
      </c>
    </row>
    <row r="623" s="11" customFormat="1">
      <c r="A623" s="11"/>
      <c r="B623" s="228"/>
      <c r="C623" s="229"/>
      <c r="D623" s="213" t="s">
        <v>199</v>
      </c>
      <c r="E623" s="230" t="s">
        <v>1</v>
      </c>
      <c r="F623" s="231" t="s">
        <v>5742</v>
      </c>
      <c r="G623" s="229"/>
      <c r="H623" s="232">
        <v>2.02</v>
      </c>
      <c r="I623" s="233"/>
      <c r="J623" s="229"/>
      <c r="K623" s="229"/>
      <c r="L623" s="234"/>
      <c r="M623" s="235"/>
      <c r="N623" s="236"/>
      <c r="O623" s="236"/>
      <c r="P623" s="236"/>
      <c r="Q623" s="236"/>
      <c r="R623" s="236"/>
      <c r="S623" s="236"/>
      <c r="T623" s="237"/>
      <c r="U623" s="11"/>
      <c r="V623" s="11"/>
      <c r="W623" s="11"/>
      <c r="X623" s="11"/>
      <c r="Y623" s="11"/>
      <c r="Z623" s="11"/>
      <c r="AA623" s="11"/>
      <c r="AB623" s="11"/>
      <c r="AC623" s="11"/>
      <c r="AD623" s="11"/>
      <c r="AE623" s="11"/>
      <c r="AT623" s="238" t="s">
        <v>199</v>
      </c>
      <c r="AU623" s="238" t="s">
        <v>85</v>
      </c>
      <c r="AV623" s="11" t="s">
        <v>85</v>
      </c>
      <c r="AW623" s="11" t="s">
        <v>32</v>
      </c>
      <c r="AX623" s="11" t="s">
        <v>83</v>
      </c>
      <c r="AY623" s="238" t="s">
        <v>195</v>
      </c>
    </row>
    <row r="624" s="2" customFormat="1" ht="24.15" customHeight="1">
      <c r="A624" s="39"/>
      <c r="B624" s="40"/>
      <c r="C624" s="200" t="s">
        <v>504</v>
      </c>
      <c r="D624" s="200" t="s">
        <v>191</v>
      </c>
      <c r="E624" s="201" t="s">
        <v>5451</v>
      </c>
      <c r="F624" s="202" t="s">
        <v>5452</v>
      </c>
      <c r="G624" s="203" t="s">
        <v>1804</v>
      </c>
      <c r="H624" s="204">
        <v>2</v>
      </c>
      <c r="I624" s="205"/>
      <c r="J624" s="206">
        <f>ROUND(I624*H624,2)</f>
        <v>0</v>
      </c>
      <c r="K624" s="202" t="s">
        <v>1412</v>
      </c>
      <c r="L624" s="45"/>
      <c r="M624" s="207" t="s">
        <v>1</v>
      </c>
      <c r="N624" s="208" t="s">
        <v>41</v>
      </c>
      <c r="O624" s="92"/>
      <c r="P624" s="209">
        <f>O624*H624</f>
        <v>0</v>
      </c>
      <c r="Q624" s="209">
        <v>0</v>
      </c>
      <c r="R624" s="209">
        <f>Q624*H624</f>
        <v>0</v>
      </c>
      <c r="S624" s="209">
        <v>0</v>
      </c>
      <c r="T624" s="210">
        <f>S624*H624</f>
        <v>0</v>
      </c>
      <c r="U624" s="39"/>
      <c r="V624" s="39"/>
      <c r="W624" s="39"/>
      <c r="X624" s="39"/>
      <c r="Y624" s="39"/>
      <c r="Z624" s="39"/>
      <c r="AA624" s="39"/>
      <c r="AB624" s="39"/>
      <c r="AC624" s="39"/>
      <c r="AD624" s="39"/>
      <c r="AE624" s="39"/>
      <c r="AR624" s="211" t="s">
        <v>234</v>
      </c>
      <c r="AT624" s="211" t="s">
        <v>191</v>
      </c>
      <c r="AU624" s="211" t="s">
        <v>85</v>
      </c>
      <c r="AY624" s="18" t="s">
        <v>195</v>
      </c>
      <c r="BE624" s="212">
        <f>IF(N624="základní",J624,0)</f>
        <v>0</v>
      </c>
      <c r="BF624" s="212">
        <f>IF(N624="snížená",J624,0)</f>
        <v>0</v>
      </c>
      <c r="BG624" s="212">
        <f>IF(N624="zákl. přenesená",J624,0)</f>
        <v>0</v>
      </c>
      <c r="BH624" s="212">
        <f>IF(N624="sníž. přenesená",J624,0)</f>
        <v>0</v>
      </c>
      <c r="BI624" s="212">
        <f>IF(N624="nulová",J624,0)</f>
        <v>0</v>
      </c>
      <c r="BJ624" s="18" t="s">
        <v>83</v>
      </c>
      <c r="BK624" s="212">
        <f>ROUND(I624*H624,2)</f>
        <v>0</v>
      </c>
      <c r="BL624" s="18" t="s">
        <v>234</v>
      </c>
      <c r="BM624" s="211" t="s">
        <v>5744</v>
      </c>
    </row>
    <row r="625" s="11" customFormat="1">
      <c r="A625" s="11"/>
      <c r="B625" s="228"/>
      <c r="C625" s="229"/>
      <c r="D625" s="213" t="s">
        <v>199</v>
      </c>
      <c r="E625" s="230" t="s">
        <v>1</v>
      </c>
      <c r="F625" s="231" t="s">
        <v>5740</v>
      </c>
      <c r="G625" s="229"/>
      <c r="H625" s="232">
        <v>2</v>
      </c>
      <c r="I625" s="233"/>
      <c r="J625" s="229"/>
      <c r="K625" s="229"/>
      <c r="L625" s="234"/>
      <c r="M625" s="235"/>
      <c r="N625" s="236"/>
      <c r="O625" s="236"/>
      <c r="P625" s="236"/>
      <c r="Q625" s="236"/>
      <c r="R625" s="236"/>
      <c r="S625" s="236"/>
      <c r="T625" s="237"/>
      <c r="U625" s="11"/>
      <c r="V625" s="11"/>
      <c r="W625" s="11"/>
      <c r="X625" s="11"/>
      <c r="Y625" s="11"/>
      <c r="Z625" s="11"/>
      <c r="AA625" s="11"/>
      <c r="AB625" s="11"/>
      <c r="AC625" s="11"/>
      <c r="AD625" s="11"/>
      <c r="AE625" s="11"/>
      <c r="AT625" s="238" t="s">
        <v>199</v>
      </c>
      <c r="AU625" s="238" t="s">
        <v>85</v>
      </c>
      <c r="AV625" s="11" t="s">
        <v>85</v>
      </c>
      <c r="AW625" s="11" t="s">
        <v>32</v>
      </c>
      <c r="AX625" s="11" t="s">
        <v>83</v>
      </c>
      <c r="AY625" s="238" t="s">
        <v>195</v>
      </c>
    </row>
    <row r="626" s="2" customFormat="1" ht="24.15" customHeight="1">
      <c r="A626" s="39"/>
      <c r="B626" s="40"/>
      <c r="C626" s="262" t="s">
        <v>510</v>
      </c>
      <c r="D626" s="262" t="s">
        <v>224</v>
      </c>
      <c r="E626" s="263" t="s">
        <v>5454</v>
      </c>
      <c r="F626" s="264" t="s">
        <v>5455</v>
      </c>
      <c r="G626" s="265" t="s">
        <v>1804</v>
      </c>
      <c r="H626" s="266">
        <v>2.02</v>
      </c>
      <c r="I626" s="267"/>
      <c r="J626" s="268">
        <f>ROUND(I626*H626,2)</f>
        <v>0</v>
      </c>
      <c r="K626" s="264" t="s">
        <v>1</v>
      </c>
      <c r="L626" s="269"/>
      <c r="M626" s="270" t="s">
        <v>1</v>
      </c>
      <c r="N626" s="271" t="s">
        <v>41</v>
      </c>
      <c r="O626" s="92"/>
      <c r="P626" s="209">
        <f>O626*H626</f>
        <v>0</v>
      </c>
      <c r="Q626" s="209">
        <v>0.0023999999999999998</v>
      </c>
      <c r="R626" s="209">
        <f>Q626*H626</f>
        <v>0.0048479999999999999</v>
      </c>
      <c r="S626" s="209">
        <v>0</v>
      </c>
      <c r="T626" s="210">
        <f>S626*H626</f>
        <v>0</v>
      </c>
      <c r="U626" s="39"/>
      <c r="V626" s="39"/>
      <c r="W626" s="39"/>
      <c r="X626" s="39"/>
      <c r="Y626" s="39"/>
      <c r="Z626" s="39"/>
      <c r="AA626" s="39"/>
      <c r="AB626" s="39"/>
      <c r="AC626" s="39"/>
      <c r="AD626" s="39"/>
      <c r="AE626" s="39"/>
      <c r="AR626" s="211" t="s">
        <v>253</v>
      </c>
      <c r="AT626" s="211" t="s">
        <v>224</v>
      </c>
      <c r="AU626" s="211" t="s">
        <v>85</v>
      </c>
      <c r="AY626" s="18" t="s">
        <v>195</v>
      </c>
      <c r="BE626" s="212">
        <f>IF(N626="základní",J626,0)</f>
        <v>0</v>
      </c>
      <c r="BF626" s="212">
        <f>IF(N626="snížená",J626,0)</f>
        <v>0</v>
      </c>
      <c r="BG626" s="212">
        <f>IF(N626="zákl. přenesená",J626,0)</f>
        <v>0</v>
      </c>
      <c r="BH626" s="212">
        <f>IF(N626="sníž. přenesená",J626,0)</f>
        <v>0</v>
      </c>
      <c r="BI626" s="212">
        <f>IF(N626="nulová",J626,0)</f>
        <v>0</v>
      </c>
      <c r="BJ626" s="18" t="s">
        <v>83</v>
      </c>
      <c r="BK626" s="212">
        <f>ROUND(I626*H626,2)</f>
        <v>0</v>
      </c>
      <c r="BL626" s="18" t="s">
        <v>234</v>
      </c>
      <c r="BM626" s="211" t="s">
        <v>5745</v>
      </c>
    </row>
    <row r="627" s="11" customFormat="1">
      <c r="A627" s="11"/>
      <c r="B627" s="228"/>
      <c r="C627" s="229"/>
      <c r="D627" s="213" t="s">
        <v>199</v>
      </c>
      <c r="E627" s="230" t="s">
        <v>1</v>
      </c>
      <c r="F627" s="231" t="s">
        <v>5742</v>
      </c>
      <c r="G627" s="229"/>
      <c r="H627" s="232">
        <v>2.02</v>
      </c>
      <c r="I627" s="233"/>
      <c r="J627" s="229"/>
      <c r="K627" s="229"/>
      <c r="L627" s="234"/>
      <c r="M627" s="235"/>
      <c r="N627" s="236"/>
      <c r="O627" s="236"/>
      <c r="P627" s="236"/>
      <c r="Q627" s="236"/>
      <c r="R627" s="236"/>
      <c r="S627" s="236"/>
      <c r="T627" s="237"/>
      <c r="U627" s="11"/>
      <c r="V627" s="11"/>
      <c r="W627" s="11"/>
      <c r="X627" s="11"/>
      <c r="Y627" s="11"/>
      <c r="Z627" s="11"/>
      <c r="AA627" s="11"/>
      <c r="AB627" s="11"/>
      <c r="AC627" s="11"/>
      <c r="AD627" s="11"/>
      <c r="AE627" s="11"/>
      <c r="AT627" s="238" t="s">
        <v>199</v>
      </c>
      <c r="AU627" s="238" t="s">
        <v>85</v>
      </c>
      <c r="AV627" s="11" t="s">
        <v>85</v>
      </c>
      <c r="AW627" s="11" t="s">
        <v>32</v>
      </c>
      <c r="AX627" s="11" t="s">
        <v>83</v>
      </c>
      <c r="AY627" s="238" t="s">
        <v>195</v>
      </c>
    </row>
    <row r="628" s="2" customFormat="1" ht="16.5" customHeight="1">
      <c r="A628" s="39"/>
      <c r="B628" s="40"/>
      <c r="C628" s="200" t="s">
        <v>515</v>
      </c>
      <c r="D628" s="200" t="s">
        <v>191</v>
      </c>
      <c r="E628" s="201" t="s">
        <v>4398</v>
      </c>
      <c r="F628" s="202" t="s">
        <v>4399</v>
      </c>
      <c r="G628" s="203" t="s">
        <v>513</v>
      </c>
      <c r="H628" s="204">
        <v>60</v>
      </c>
      <c r="I628" s="205"/>
      <c r="J628" s="206">
        <f>ROUND(I628*H628,2)</f>
        <v>0</v>
      </c>
      <c r="K628" s="202" t="s">
        <v>1412</v>
      </c>
      <c r="L628" s="45"/>
      <c r="M628" s="207" t="s">
        <v>1</v>
      </c>
      <c r="N628" s="208" t="s">
        <v>41</v>
      </c>
      <c r="O628" s="92"/>
      <c r="P628" s="209">
        <f>O628*H628</f>
        <v>0</v>
      </c>
      <c r="Q628" s="209">
        <v>0</v>
      </c>
      <c r="R628" s="209">
        <f>Q628*H628</f>
        <v>0</v>
      </c>
      <c r="S628" s="209">
        <v>0</v>
      </c>
      <c r="T628" s="210">
        <f>S628*H628</f>
        <v>0</v>
      </c>
      <c r="U628" s="39"/>
      <c r="V628" s="39"/>
      <c r="W628" s="39"/>
      <c r="X628" s="39"/>
      <c r="Y628" s="39"/>
      <c r="Z628" s="39"/>
      <c r="AA628" s="39"/>
      <c r="AB628" s="39"/>
      <c r="AC628" s="39"/>
      <c r="AD628" s="39"/>
      <c r="AE628" s="39"/>
      <c r="AR628" s="211" t="s">
        <v>234</v>
      </c>
      <c r="AT628" s="211" t="s">
        <v>191</v>
      </c>
      <c r="AU628" s="211" t="s">
        <v>85</v>
      </c>
      <c r="AY628" s="18" t="s">
        <v>195</v>
      </c>
      <c r="BE628" s="212">
        <f>IF(N628="základní",J628,0)</f>
        <v>0</v>
      </c>
      <c r="BF628" s="212">
        <f>IF(N628="snížená",J628,0)</f>
        <v>0</v>
      </c>
      <c r="BG628" s="212">
        <f>IF(N628="zákl. přenesená",J628,0)</f>
        <v>0</v>
      </c>
      <c r="BH628" s="212">
        <f>IF(N628="sníž. přenesená",J628,0)</f>
        <v>0</v>
      </c>
      <c r="BI628" s="212">
        <f>IF(N628="nulová",J628,0)</f>
        <v>0</v>
      </c>
      <c r="BJ628" s="18" t="s">
        <v>83</v>
      </c>
      <c r="BK628" s="212">
        <f>ROUND(I628*H628,2)</f>
        <v>0</v>
      </c>
      <c r="BL628" s="18" t="s">
        <v>234</v>
      </c>
      <c r="BM628" s="211" t="s">
        <v>5746</v>
      </c>
    </row>
    <row r="629" s="11" customFormat="1">
      <c r="A629" s="11"/>
      <c r="B629" s="228"/>
      <c r="C629" s="229"/>
      <c r="D629" s="213" t="s">
        <v>199</v>
      </c>
      <c r="E629" s="230" t="s">
        <v>1</v>
      </c>
      <c r="F629" s="231" t="s">
        <v>5747</v>
      </c>
      <c r="G629" s="229"/>
      <c r="H629" s="232">
        <v>60</v>
      </c>
      <c r="I629" s="233"/>
      <c r="J629" s="229"/>
      <c r="K629" s="229"/>
      <c r="L629" s="234"/>
      <c r="M629" s="235"/>
      <c r="N629" s="236"/>
      <c r="O629" s="236"/>
      <c r="P629" s="236"/>
      <c r="Q629" s="236"/>
      <c r="R629" s="236"/>
      <c r="S629" s="236"/>
      <c r="T629" s="237"/>
      <c r="U629" s="11"/>
      <c r="V629" s="11"/>
      <c r="W629" s="11"/>
      <c r="X629" s="11"/>
      <c r="Y629" s="11"/>
      <c r="Z629" s="11"/>
      <c r="AA629" s="11"/>
      <c r="AB629" s="11"/>
      <c r="AC629" s="11"/>
      <c r="AD629" s="11"/>
      <c r="AE629" s="11"/>
      <c r="AT629" s="238" t="s">
        <v>199</v>
      </c>
      <c r="AU629" s="238" t="s">
        <v>85</v>
      </c>
      <c r="AV629" s="11" t="s">
        <v>85</v>
      </c>
      <c r="AW629" s="11" t="s">
        <v>32</v>
      </c>
      <c r="AX629" s="11" t="s">
        <v>83</v>
      </c>
      <c r="AY629" s="238" t="s">
        <v>195</v>
      </c>
    </row>
    <row r="630" s="2" customFormat="1" ht="24.15" customHeight="1">
      <c r="A630" s="39"/>
      <c r="B630" s="40"/>
      <c r="C630" s="200" t="s">
        <v>519</v>
      </c>
      <c r="D630" s="200" t="s">
        <v>191</v>
      </c>
      <c r="E630" s="201" t="s">
        <v>1869</v>
      </c>
      <c r="F630" s="202" t="s">
        <v>1870</v>
      </c>
      <c r="G630" s="203" t="s">
        <v>513</v>
      </c>
      <c r="H630" s="204">
        <v>122</v>
      </c>
      <c r="I630" s="205"/>
      <c r="J630" s="206">
        <f>ROUND(I630*H630,2)</f>
        <v>0</v>
      </c>
      <c r="K630" s="202" t="s">
        <v>1412</v>
      </c>
      <c r="L630" s="45"/>
      <c r="M630" s="207" t="s">
        <v>1</v>
      </c>
      <c r="N630" s="208" t="s">
        <v>41</v>
      </c>
      <c r="O630" s="92"/>
      <c r="P630" s="209">
        <f>O630*H630</f>
        <v>0</v>
      </c>
      <c r="Q630" s="209">
        <v>0</v>
      </c>
      <c r="R630" s="209">
        <f>Q630*H630</f>
        <v>0</v>
      </c>
      <c r="S630" s="209">
        <v>0</v>
      </c>
      <c r="T630" s="210">
        <f>S630*H630</f>
        <v>0</v>
      </c>
      <c r="U630" s="39"/>
      <c r="V630" s="39"/>
      <c r="W630" s="39"/>
      <c r="X630" s="39"/>
      <c r="Y630" s="39"/>
      <c r="Z630" s="39"/>
      <c r="AA630" s="39"/>
      <c r="AB630" s="39"/>
      <c r="AC630" s="39"/>
      <c r="AD630" s="39"/>
      <c r="AE630" s="39"/>
      <c r="AR630" s="211" t="s">
        <v>234</v>
      </c>
      <c r="AT630" s="211" t="s">
        <v>191</v>
      </c>
      <c r="AU630" s="211" t="s">
        <v>85</v>
      </c>
      <c r="AY630" s="18" t="s">
        <v>195</v>
      </c>
      <c r="BE630" s="212">
        <f>IF(N630="základní",J630,0)</f>
        <v>0</v>
      </c>
      <c r="BF630" s="212">
        <f>IF(N630="snížená",J630,0)</f>
        <v>0</v>
      </c>
      <c r="BG630" s="212">
        <f>IF(N630="zákl. přenesená",J630,0)</f>
        <v>0</v>
      </c>
      <c r="BH630" s="212">
        <f>IF(N630="sníž. přenesená",J630,0)</f>
        <v>0</v>
      </c>
      <c r="BI630" s="212">
        <f>IF(N630="nulová",J630,0)</f>
        <v>0</v>
      </c>
      <c r="BJ630" s="18" t="s">
        <v>83</v>
      </c>
      <c r="BK630" s="212">
        <f>ROUND(I630*H630,2)</f>
        <v>0</v>
      </c>
      <c r="BL630" s="18" t="s">
        <v>234</v>
      </c>
      <c r="BM630" s="211" t="s">
        <v>5748</v>
      </c>
    </row>
    <row r="631" s="11" customFormat="1">
      <c r="A631" s="11"/>
      <c r="B631" s="228"/>
      <c r="C631" s="229"/>
      <c r="D631" s="213" t="s">
        <v>199</v>
      </c>
      <c r="E631" s="230" t="s">
        <v>1</v>
      </c>
      <c r="F631" s="231" t="s">
        <v>5749</v>
      </c>
      <c r="G631" s="229"/>
      <c r="H631" s="232">
        <v>122</v>
      </c>
      <c r="I631" s="233"/>
      <c r="J631" s="229"/>
      <c r="K631" s="229"/>
      <c r="L631" s="234"/>
      <c r="M631" s="235"/>
      <c r="N631" s="236"/>
      <c r="O631" s="236"/>
      <c r="P631" s="236"/>
      <c r="Q631" s="236"/>
      <c r="R631" s="236"/>
      <c r="S631" s="236"/>
      <c r="T631" s="237"/>
      <c r="U631" s="11"/>
      <c r="V631" s="11"/>
      <c r="W631" s="11"/>
      <c r="X631" s="11"/>
      <c r="Y631" s="11"/>
      <c r="Z631" s="11"/>
      <c r="AA631" s="11"/>
      <c r="AB631" s="11"/>
      <c r="AC631" s="11"/>
      <c r="AD631" s="11"/>
      <c r="AE631" s="11"/>
      <c r="AT631" s="238" t="s">
        <v>199</v>
      </c>
      <c r="AU631" s="238" t="s">
        <v>85</v>
      </c>
      <c r="AV631" s="11" t="s">
        <v>85</v>
      </c>
      <c r="AW631" s="11" t="s">
        <v>32</v>
      </c>
      <c r="AX631" s="11" t="s">
        <v>83</v>
      </c>
      <c r="AY631" s="238" t="s">
        <v>195</v>
      </c>
    </row>
    <row r="632" s="2" customFormat="1" ht="21.75" customHeight="1">
      <c r="A632" s="39"/>
      <c r="B632" s="40"/>
      <c r="C632" s="200" t="s">
        <v>523</v>
      </c>
      <c r="D632" s="200" t="s">
        <v>191</v>
      </c>
      <c r="E632" s="201" t="s">
        <v>5459</v>
      </c>
      <c r="F632" s="202" t="s">
        <v>5460</v>
      </c>
      <c r="G632" s="203" t="s">
        <v>1804</v>
      </c>
      <c r="H632" s="204">
        <v>31</v>
      </c>
      <c r="I632" s="205"/>
      <c r="J632" s="206">
        <f>ROUND(I632*H632,2)</f>
        <v>0</v>
      </c>
      <c r="K632" s="202" t="s">
        <v>1</v>
      </c>
      <c r="L632" s="45"/>
      <c r="M632" s="207" t="s">
        <v>1</v>
      </c>
      <c r="N632" s="208" t="s">
        <v>41</v>
      </c>
      <c r="O632" s="92"/>
      <c r="P632" s="209">
        <f>O632*H632</f>
        <v>0</v>
      </c>
      <c r="Q632" s="209">
        <v>0.01</v>
      </c>
      <c r="R632" s="209">
        <f>Q632*H632</f>
        <v>0.31</v>
      </c>
      <c r="S632" s="209">
        <v>0</v>
      </c>
      <c r="T632" s="210">
        <f>S632*H632</f>
        <v>0</v>
      </c>
      <c r="U632" s="39"/>
      <c r="V632" s="39"/>
      <c r="W632" s="39"/>
      <c r="X632" s="39"/>
      <c r="Y632" s="39"/>
      <c r="Z632" s="39"/>
      <c r="AA632" s="39"/>
      <c r="AB632" s="39"/>
      <c r="AC632" s="39"/>
      <c r="AD632" s="39"/>
      <c r="AE632" s="39"/>
      <c r="AR632" s="211" t="s">
        <v>234</v>
      </c>
      <c r="AT632" s="211" t="s">
        <v>191</v>
      </c>
      <c r="AU632" s="211" t="s">
        <v>85</v>
      </c>
      <c r="AY632" s="18" t="s">
        <v>195</v>
      </c>
      <c r="BE632" s="212">
        <f>IF(N632="základní",J632,0)</f>
        <v>0</v>
      </c>
      <c r="BF632" s="212">
        <f>IF(N632="snížená",J632,0)</f>
        <v>0</v>
      </c>
      <c r="BG632" s="212">
        <f>IF(N632="zákl. přenesená",J632,0)</f>
        <v>0</v>
      </c>
      <c r="BH632" s="212">
        <f>IF(N632="sníž. přenesená",J632,0)</f>
        <v>0</v>
      </c>
      <c r="BI632" s="212">
        <f>IF(N632="nulová",J632,0)</f>
        <v>0</v>
      </c>
      <c r="BJ632" s="18" t="s">
        <v>83</v>
      </c>
      <c r="BK632" s="212">
        <f>ROUND(I632*H632,2)</f>
        <v>0</v>
      </c>
      <c r="BL632" s="18" t="s">
        <v>234</v>
      </c>
      <c r="BM632" s="211" t="s">
        <v>5750</v>
      </c>
    </row>
    <row r="633" s="11" customFormat="1">
      <c r="A633" s="11"/>
      <c r="B633" s="228"/>
      <c r="C633" s="229"/>
      <c r="D633" s="213" t="s">
        <v>199</v>
      </c>
      <c r="E633" s="230" t="s">
        <v>1</v>
      </c>
      <c r="F633" s="231" t="s">
        <v>5751</v>
      </c>
      <c r="G633" s="229"/>
      <c r="H633" s="232">
        <v>31</v>
      </c>
      <c r="I633" s="233"/>
      <c r="J633" s="229"/>
      <c r="K633" s="229"/>
      <c r="L633" s="234"/>
      <c r="M633" s="235"/>
      <c r="N633" s="236"/>
      <c r="O633" s="236"/>
      <c r="P633" s="236"/>
      <c r="Q633" s="236"/>
      <c r="R633" s="236"/>
      <c r="S633" s="236"/>
      <c r="T633" s="237"/>
      <c r="U633" s="11"/>
      <c r="V633" s="11"/>
      <c r="W633" s="11"/>
      <c r="X633" s="11"/>
      <c r="Y633" s="11"/>
      <c r="Z633" s="11"/>
      <c r="AA633" s="11"/>
      <c r="AB633" s="11"/>
      <c r="AC633" s="11"/>
      <c r="AD633" s="11"/>
      <c r="AE633" s="11"/>
      <c r="AT633" s="238" t="s">
        <v>199</v>
      </c>
      <c r="AU633" s="238" t="s">
        <v>85</v>
      </c>
      <c r="AV633" s="11" t="s">
        <v>85</v>
      </c>
      <c r="AW633" s="11" t="s">
        <v>32</v>
      </c>
      <c r="AX633" s="11" t="s">
        <v>83</v>
      </c>
      <c r="AY633" s="238" t="s">
        <v>195</v>
      </c>
    </row>
    <row r="634" s="2" customFormat="1" ht="24.15" customHeight="1">
      <c r="A634" s="39"/>
      <c r="B634" s="40"/>
      <c r="C634" s="200" t="s">
        <v>527</v>
      </c>
      <c r="D634" s="200" t="s">
        <v>191</v>
      </c>
      <c r="E634" s="201" t="s">
        <v>5752</v>
      </c>
      <c r="F634" s="202" t="s">
        <v>5753</v>
      </c>
      <c r="G634" s="203" t="s">
        <v>1804</v>
      </c>
      <c r="H634" s="204">
        <v>1</v>
      </c>
      <c r="I634" s="205"/>
      <c r="J634" s="206">
        <f>ROUND(I634*H634,2)</f>
        <v>0</v>
      </c>
      <c r="K634" s="202" t="s">
        <v>1</v>
      </c>
      <c r="L634" s="45"/>
      <c r="M634" s="207" t="s">
        <v>1</v>
      </c>
      <c r="N634" s="208" t="s">
        <v>41</v>
      </c>
      <c r="O634" s="92"/>
      <c r="P634" s="209">
        <f>O634*H634</f>
        <v>0</v>
      </c>
      <c r="Q634" s="209">
        <v>0.42099999999999999</v>
      </c>
      <c r="R634" s="209">
        <f>Q634*H634</f>
        <v>0.42099999999999999</v>
      </c>
      <c r="S634" s="209">
        <v>0</v>
      </c>
      <c r="T634" s="210">
        <f>S634*H634</f>
        <v>0</v>
      </c>
      <c r="U634" s="39"/>
      <c r="V634" s="39"/>
      <c r="W634" s="39"/>
      <c r="X634" s="39"/>
      <c r="Y634" s="39"/>
      <c r="Z634" s="39"/>
      <c r="AA634" s="39"/>
      <c r="AB634" s="39"/>
      <c r="AC634" s="39"/>
      <c r="AD634" s="39"/>
      <c r="AE634" s="39"/>
      <c r="AR634" s="211" t="s">
        <v>234</v>
      </c>
      <c r="AT634" s="211" t="s">
        <v>191</v>
      </c>
      <c r="AU634" s="211" t="s">
        <v>85</v>
      </c>
      <c r="AY634" s="18" t="s">
        <v>195</v>
      </c>
      <c r="BE634" s="212">
        <f>IF(N634="základní",J634,0)</f>
        <v>0</v>
      </c>
      <c r="BF634" s="212">
        <f>IF(N634="snížená",J634,0)</f>
        <v>0</v>
      </c>
      <c r="BG634" s="212">
        <f>IF(N634="zákl. přenesená",J634,0)</f>
        <v>0</v>
      </c>
      <c r="BH634" s="212">
        <f>IF(N634="sníž. přenesená",J634,0)</f>
        <v>0</v>
      </c>
      <c r="BI634" s="212">
        <f>IF(N634="nulová",J634,0)</f>
        <v>0</v>
      </c>
      <c r="BJ634" s="18" t="s">
        <v>83</v>
      </c>
      <c r="BK634" s="212">
        <f>ROUND(I634*H634,2)</f>
        <v>0</v>
      </c>
      <c r="BL634" s="18" t="s">
        <v>234</v>
      </c>
      <c r="BM634" s="211" t="s">
        <v>5754</v>
      </c>
    </row>
    <row r="635" s="2" customFormat="1">
      <c r="A635" s="39"/>
      <c r="B635" s="40"/>
      <c r="C635" s="41"/>
      <c r="D635" s="213" t="s">
        <v>197</v>
      </c>
      <c r="E635" s="41"/>
      <c r="F635" s="214" t="s">
        <v>5755</v>
      </c>
      <c r="G635" s="41"/>
      <c r="H635" s="41"/>
      <c r="I635" s="215"/>
      <c r="J635" s="41"/>
      <c r="K635" s="41"/>
      <c r="L635" s="45"/>
      <c r="M635" s="216"/>
      <c r="N635" s="217"/>
      <c r="O635" s="92"/>
      <c r="P635" s="92"/>
      <c r="Q635" s="92"/>
      <c r="R635" s="92"/>
      <c r="S635" s="92"/>
      <c r="T635" s="93"/>
      <c r="U635" s="39"/>
      <c r="V635" s="39"/>
      <c r="W635" s="39"/>
      <c r="X635" s="39"/>
      <c r="Y635" s="39"/>
      <c r="Z635" s="39"/>
      <c r="AA635" s="39"/>
      <c r="AB635" s="39"/>
      <c r="AC635" s="39"/>
      <c r="AD635" s="39"/>
      <c r="AE635" s="39"/>
      <c r="AT635" s="18" t="s">
        <v>197</v>
      </c>
      <c r="AU635" s="18" t="s">
        <v>85</v>
      </c>
    </row>
    <row r="636" s="10" customFormat="1">
      <c r="A636" s="10"/>
      <c r="B636" s="218"/>
      <c r="C636" s="219"/>
      <c r="D636" s="213" t="s">
        <v>199</v>
      </c>
      <c r="E636" s="220" t="s">
        <v>1</v>
      </c>
      <c r="F636" s="221" t="s">
        <v>5756</v>
      </c>
      <c r="G636" s="219"/>
      <c r="H636" s="220" t="s">
        <v>1</v>
      </c>
      <c r="I636" s="222"/>
      <c r="J636" s="219"/>
      <c r="K636" s="219"/>
      <c r="L636" s="223"/>
      <c r="M636" s="224"/>
      <c r="N636" s="225"/>
      <c r="O636" s="225"/>
      <c r="P636" s="225"/>
      <c r="Q636" s="225"/>
      <c r="R636" s="225"/>
      <c r="S636" s="225"/>
      <c r="T636" s="226"/>
      <c r="U636" s="10"/>
      <c r="V636" s="10"/>
      <c r="W636" s="10"/>
      <c r="X636" s="10"/>
      <c r="Y636" s="10"/>
      <c r="Z636" s="10"/>
      <c r="AA636" s="10"/>
      <c r="AB636" s="10"/>
      <c r="AC636" s="10"/>
      <c r="AD636" s="10"/>
      <c r="AE636" s="10"/>
      <c r="AT636" s="227" t="s">
        <v>199</v>
      </c>
      <c r="AU636" s="227" t="s">
        <v>85</v>
      </c>
      <c r="AV636" s="10" t="s">
        <v>83</v>
      </c>
      <c r="AW636" s="10" t="s">
        <v>32</v>
      </c>
      <c r="AX636" s="10" t="s">
        <v>76</v>
      </c>
      <c r="AY636" s="227" t="s">
        <v>195</v>
      </c>
    </row>
    <row r="637" s="11" customFormat="1">
      <c r="A637" s="11"/>
      <c r="B637" s="228"/>
      <c r="C637" s="229"/>
      <c r="D637" s="213" t="s">
        <v>199</v>
      </c>
      <c r="E637" s="230" t="s">
        <v>1</v>
      </c>
      <c r="F637" s="231" t="s">
        <v>83</v>
      </c>
      <c r="G637" s="229"/>
      <c r="H637" s="232">
        <v>1</v>
      </c>
      <c r="I637" s="233"/>
      <c r="J637" s="229"/>
      <c r="K637" s="229"/>
      <c r="L637" s="234"/>
      <c r="M637" s="235"/>
      <c r="N637" s="236"/>
      <c r="O637" s="236"/>
      <c r="P637" s="236"/>
      <c r="Q637" s="236"/>
      <c r="R637" s="236"/>
      <c r="S637" s="236"/>
      <c r="T637" s="237"/>
      <c r="U637" s="11"/>
      <c r="V637" s="11"/>
      <c r="W637" s="11"/>
      <c r="X637" s="11"/>
      <c r="Y637" s="11"/>
      <c r="Z637" s="11"/>
      <c r="AA637" s="11"/>
      <c r="AB637" s="11"/>
      <c r="AC637" s="11"/>
      <c r="AD637" s="11"/>
      <c r="AE637" s="11"/>
      <c r="AT637" s="238" t="s">
        <v>199</v>
      </c>
      <c r="AU637" s="238" t="s">
        <v>85</v>
      </c>
      <c r="AV637" s="11" t="s">
        <v>85</v>
      </c>
      <c r="AW637" s="11" t="s">
        <v>32</v>
      </c>
      <c r="AX637" s="11" t="s">
        <v>83</v>
      </c>
      <c r="AY637" s="238" t="s">
        <v>195</v>
      </c>
    </row>
    <row r="638" s="2" customFormat="1" ht="16.5" customHeight="1">
      <c r="A638" s="39"/>
      <c r="B638" s="40"/>
      <c r="C638" s="200" t="s">
        <v>531</v>
      </c>
      <c r="D638" s="200" t="s">
        <v>191</v>
      </c>
      <c r="E638" s="201" t="s">
        <v>5462</v>
      </c>
      <c r="F638" s="202" t="s">
        <v>5463</v>
      </c>
      <c r="G638" s="203" t="s">
        <v>1804</v>
      </c>
      <c r="H638" s="204">
        <v>2</v>
      </c>
      <c r="I638" s="205"/>
      <c r="J638" s="206">
        <f>ROUND(I638*H638,2)</f>
        <v>0</v>
      </c>
      <c r="K638" s="202" t="s">
        <v>1412</v>
      </c>
      <c r="L638" s="45"/>
      <c r="M638" s="207" t="s">
        <v>1</v>
      </c>
      <c r="N638" s="208" t="s">
        <v>41</v>
      </c>
      <c r="O638" s="92"/>
      <c r="P638" s="209">
        <f>O638*H638</f>
        <v>0</v>
      </c>
      <c r="Q638" s="209">
        <v>0.12303</v>
      </c>
      <c r="R638" s="209">
        <f>Q638*H638</f>
        <v>0.24606</v>
      </c>
      <c r="S638" s="209">
        <v>0</v>
      </c>
      <c r="T638" s="210">
        <f>S638*H638</f>
        <v>0</v>
      </c>
      <c r="U638" s="39"/>
      <c r="V638" s="39"/>
      <c r="W638" s="39"/>
      <c r="X638" s="39"/>
      <c r="Y638" s="39"/>
      <c r="Z638" s="39"/>
      <c r="AA638" s="39"/>
      <c r="AB638" s="39"/>
      <c r="AC638" s="39"/>
      <c r="AD638" s="39"/>
      <c r="AE638" s="39"/>
      <c r="AR638" s="211" t="s">
        <v>234</v>
      </c>
      <c r="AT638" s="211" t="s">
        <v>191</v>
      </c>
      <c r="AU638" s="211" t="s">
        <v>85</v>
      </c>
      <c r="AY638" s="18" t="s">
        <v>195</v>
      </c>
      <c r="BE638" s="212">
        <f>IF(N638="základní",J638,0)</f>
        <v>0</v>
      </c>
      <c r="BF638" s="212">
        <f>IF(N638="snížená",J638,0)</f>
        <v>0</v>
      </c>
      <c r="BG638" s="212">
        <f>IF(N638="zákl. přenesená",J638,0)</f>
        <v>0</v>
      </c>
      <c r="BH638" s="212">
        <f>IF(N638="sníž. přenesená",J638,0)</f>
        <v>0</v>
      </c>
      <c r="BI638" s="212">
        <f>IF(N638="nulová",J638,0)</f>
        <v>0</v>
      </c>
      <c r="BJ638" s="18" t="s">
        <v>83</v>
      </c>
      <c r="BK638" s="212">
        <f>ROUND(I638*H638,2)</f>
        <v>0</v>
      </c>
      <c r="BL638" s="18" t="s">
        <v>234</v>
      </c>
      <c r="BM638" s="211" t="s">
        <v>5757</v>
      </c>
    </row>
    <row r="639" s="11" customFormat="1">
      <c r="A639" s="11"/>
      <c r="B639" s="228"/>
      <c r="C639" s="229"/>
      <c r="D639" s="213" t="s">
        <v>199</v>
      </c>
      <c r="E639" s="230" t="s">
        <v>1</v>
      </c>
      <c r="F639" s="231" t="s">
        <v>5740</v>
      </c>
      <c r="G639" s="229"/>
      <c r="H639" s="232">
        <v>2</v>
      </c>
      <c r="I639" s="233"/>
      <c r="J639" s="229"/>
      <c r="K639" s="229"/>
      <c r="L639" s="234"/>
      <c r="M639" s="235"/>
      <c r="N639" s="236"/>
      <c r="O639" s="236"/>
      <c r="P639" s="236"/>
      <c r="Q639" s="236"/>
      <c r="R639" s="236"/>
      <c r="S639" s="236"/>
      <c r="T639" s="237"/>
      <c r="U639" s="11"/>
      <c r="V639" s="11"/>
      <c r="W639" s="11"/>
      <c r="X639" s="11"/>
      <c r="Y639" s="11"/>
      <c r="Z639" s="11"/>
      <c r="AA639" s="11"/>
      <c r="AB639" s="11"/>
      <c r="AC639" s="11"/>
      <c r="AD639" s="11"/>
      <c r="AE639" s="11"/>
      <c r="AT639" s="238" t="s">
        <v>199</v>
      </c>
      <c r="AU639" s="238" t="s">
        <v>85</v>
      </c>
      <c r="AV639" s="11" t="s">
        <v>85</v>
      </c>
      <c r="AW639" s="11" t="s">
        <v>32</v>
      </c>
      <c r="AX639" s="11" t="s">
        <v>83</v>
      </c>
      <c r="AY639" s="238" t="s">
        <v>195</v>
      </c>
    </row>
    <row r="640" s="2" customFormat="1" ht="24.15" customHeight="1">
      <c r="A640" s="39"/>
      <c r="B640" s="40"/>
      <c r="C640" s="262" t="s">
        <v>535</v>
      </c>
      <c r="D640" s="262" t="s">
        <v>224</v>
      </c>
      <c r="E640" s="263" t="s">
        <v>5465</v>
      </c>
      <c r="F640" s="264" t="s">
        <v>5466</v>
      </c>
      <c r="G640" s="265" t="s">
        <v>1804</v>
      </c>
      <c r="H640" s="266">
        <v>2</v>
      </c>
      <c r="I640" s="267"/>
      <c r="J640" s="268">
        <f>ROUND(I640*H640,2)</f>
        <v>0</v>
      </c>
      <c r="K640" s="264" t="s">
        <v>1412</v>
      </c>
      <c r="L640" s="269"/>
      <c r="M640" s="270" t="s">
        <v>1</v>
      </c>
      <c r="N640" s="271" t="s">
        <v>41</v>
      </c>
      <c r="O640" s="92"/>
      <c r="P640" s="209">
        <f>O640*H640</f>
        <v>0</v>
      </c>
      <c r="Q640" s="209">
        <v>0.013299999999999999</v>
      </c>
      <c r="R640" s="209">
        <f>Q640*H640</f>
        <v>0.026599999999999999</v>
      </c>
      <c r="S640" s="209">
        <v>0</v>
      </c>
      <c r="T640" s="210">
        <f>S640*H640</f>
        <v>0</v>
      </c>
      <c r="U640" s="39"/>
      <c r="V640" s="39"/>
      <c r="W640" s="39"/>
      <c r="X640" s="39"/>
      <c r="Y640" s="39"/>
      <c r="Z640" s="39"/>
      <c r="AA640" s="39"/>
      <c r="AB640" s="39"/>
      <c r="AC640" s="39"/>
      <c r="AD640" s="39"/>
      <c r="AE640" s="39"/>
      <c r="AR640" s="211" t="s">
        <v>253</v>
      </c>
      <c r="AT640" s="211" t="s">
        <v>224</v>
      </c>
      <c r="AU640" s="211" t="s">
        <v>85</v>
      </c>
      <c r="AY640" s="18" t="s">
        <v>195</v>
      </c>
      <c r="BE640" s="212">
        <f>IF(N640="základní",J640,0)</f>
        <v>0</v>
      </c>
      <c r="BF640" s="212">
        <f>IF(N640="snížená",J640,0)</f>
        <v>0</v>
      </c>
      <c r="BG640" s="212">
        <f>IF(N640="zákl. přenesená",J640,0)</f>
        <v>0</v>
      </c>
      <c r="BH640" s="212">
        <f>IF(N640="sníž. přenesená",J640,0)</f>
        <v>0</v>
      </c>
      <c r="BI640" s="212">
        <f>IF(N640="nulová",J640,0)</f>
        <v>0</v>
      </c>
      <c r="BJ640" s="18" t="s">
        <v>83</v>
      </c>
      <c r="BK640" s="212">
        <f>ROUND(I640*H640,2)</f>
        <v>0</v>
      </c>
      <c r="BL640" s="18" t="s">
        <v>234</v>
      </c>
      <c r="BM640" s="211" t="s">
        <v>5758</v>
      </c>
    </row>
    <row r="641" s="11" customFormat="1">
      <c r="A641" s="11"/>
      <c r="B641" s="228"/>
      <c r="C641" s="229"/>
      <c r="D641" s="213" t="s">
        <v>199</v>
      </c>
      <c r="E641" s="230" t="s">
        <v>1</v>
      </c>
      <c r="F641" s="231" t="s">
        <v>5740</v>
      </c>
      <c r="G641" s="229"/>
      <c r="H641" s="232">
        <v>2</v>
      </c>
      <c r="I641" s="233"/>
      <c r="J641" s="229"/>
      <c r="K641" s="229"/>
      <c r="L641" s="234"/>
      <c r="M641" s="235"/>
      <c r="N641" s="236"/>
      <c r="O641" s="236"/>
      <c r="P641" s="236"/>
      <c r="Q641" s="236"/>
      <c r="R641" s="236"/>
      <c r="S641" s="236"/>
      <c r="T641" s="237"/>
      <c r="U641" s="11"/>
      <c r="V641" s="11"/>
      <c r="W641" s="11"/>
      <c r="X641" s="11"/>
      <c r="Y641" s="11"/>
      <c r="Z641" s="11"/>
      <c r="AA641" s="11"/>
      <c r="AB641" s="11"/>
      <c r="AC641" s="11"/>
      <c r="AD641" s="11"/>
      <c r="AE641" s="11"/>
      <c r="AT641" s="238" t="s">
        <v>199</v>
      </c>
      <c r="AU641" s="238" t="s">
        <v>85</v>
      </c>
      <c r="AV641" s="11" t="s">
        <v>85</v>
      </c>
      <c r="AW641" s="11" t="s">
        <v>32</v>
      </c>
      <c r="AX641" s="11" t="s">
        <v>83</v>
      </c>
      <c r="AY641" s="238" t="s">
        <v>195</v>
      </c>
    </row>
    <row r="642" s="2" customFormat="1" ht="24.15" customHeight="1">
      <c r="A642" s="39"/>
      <c r="B642" s="40"/>
      <c r="C642" s="262" t="s">
        <v>539</v>
      </c>
      <c r="D642" s="262" t="s">
        <v>224</v>
      </c>
      <c r="E642" s="263" t="s">
        <v>5468</v>
      </c>
      <c r="F642" s="264" t="s">
        <v>5469</v>
      </c>
      <c r="G642" s="265" t="s">
        <v>1804</v>
      </c>
      <c r="H642" s="266">
        <v>2</v>
      </c>
      <c r="I642" s="267"/>
      <c r="J642" s="268">
        <f>ROUND(I642*H642,2)</f>
        <v>0</v>
      </c>
      <c r="K642" s="264" t="s">
        <v>1412</v>
      </c>
      <c r="L642" s="269"/>
      <c r="M642" s="270" t="s">
        <v>1</v>
      </c>
      <c r="N642" s="271" t="s">
        <v>41</v>
      </c>
      <c r="O642" s="92"/>
      <c r="P642" s="209">
        <f>O642*H642</f>
        <v>0</v>
      </c>
      <c r="Q642" s="209">
        <v>0.00089999999999999998</v>
      </c>
      <c r="R642" s="209">
        <f>Q642*H642</f>
        <v>0.0018</v>
      </c>
      <c r="S642" s="209">
        <v>0</v>
      </c>
      <c r="T642" s="210">
        <f>S642*H642</f>
        <v>0</v>
      </c>
      <c r="U642" s="39"/>
      <c r="V642" s="39"/>
      <c r="W642" s="39"/>
      <c r="X642" s="39"/>
      <c r="Y642" s="39"/>
      <c r="Z642" s="39"/>
      <c r="AA642" s="39"/>
      <c r="AB642" s="39"/>
      <c r="AC642" s="39"/>
      <c r="AD642" s="39"/>
      <c r="AE642" s="39"/>
      <c r="AR642" s="211" t="s">
        <v>1003</v>
      </c>
      <c r="AT642" s="211" t="s">
        <v>224</v>
      </c>
      <c r="AU642" s="211" t="s">
        <v>85</v>
      </c>
      <c r="AY642" s="18" t="s">
        <v>195</v>
      </c>
      <c r="BE642" s="212">
        <f>IF(N642="základní",J642,0)</f>
        <v>0</v>
      </c>
      <c r="BF642" s="212">
        <f>IF(N642="snížená",J642,0)</f>
        <v>0</v>
      </c>
      <c r="BG642" s="212">
        <f>IF(N642="zákl. přenesená",J642,0)</f>
        <v>0</v>
      </c>
      <c r="BH642" s="212">
        <f>IF(N642="sníž. přenesená",J642,0)</f>
        <v>0</v>
      </c>
      <c r="BI642" s="212">
        <f>IF(N642="nulová",J642,0)</f>
        <v>0</v>
      </c>
      <c r="BJ642" s="18" t="s">
        <v>83</v>
      </c>
      <c r="BK642" s="212">
        <f>ROUND(I642*H642,2)</f>
        <v>0</v>
      </c>
      <c r="BL642" s="18" t="s">
        <v>1003</v>
      </c>
      <c r="BM642" s="211" t="s">
        <v>5759</v>
      </c>
    </row>
    <row r="643" s="11" customFormat="1">
      <c r="A643" s="11"/>
      <c r="B643" s="228"/>
      <c r="C643" s="229"/>
      <c r="D643" s="213" t="s">
        <v>199</v>
      </c>
      <c r="E643" s="230" t="s">
        <v>1</v>
      </c>
      <c r="F643" s="231" t="s">
        <v>5740</v>
      </c>
      <c r="G643" s="229"/>
      <c r="H643" s="232">
        <v>2</v>
      </c>
      <c r="I643" s="233"/>
      <c r="J643" s="229"/>
      <c r="K643" s="229"/>
      <c r="L643" s="234"/>
      <c r="M643" s="235"/>
      <c r="N643" s="236"/>
      <c r="O643" s="236"/>
      <c r="P643" s="236"/>
      <c r="Q643" s="236"/>
      <c r="R643" s="236"/>
      <c r="S643" s="236"/>
      <c r="T643" s="237"/>
      <c r="U643" s="11"/>
      <c r="V643" s="11"/>
      <c r="W643" s="11"/>
      <c r="X643" s="11"/>
      <c r="Y643" s="11"/>
      <c r="Z643" s="11"/>
      <c r="AA643" s="11"/>
      <c r="AB643" s="11"/>
      <c r="AC643" s="11"/>
      <c r="AD643" s="11"/>
      <c r="AE643" s="11"/>
      <c r="AT643" s="238" t="s">
        <v>199</v>
      </c>
      <c r="AU643" s="238" t="s">
        <v>85</v>
      </c>
      <c r="AV643" s="11" t="s">
        <v>85</v>
      </c>
      <c r="AW643" s="11" t="s">
        <v>32</v>
      </c>
      <c r="AX643" s="11" t="s">
        <v>83</v>
      </c>
      <c r="AY643" s="238" t="s">
        <v>195</v>
      </c>
    </row>
    <row r="644" s="2" customFormat="1" ht="16.5" customHeight="1">
      <c r="A644" s="39"/>
      <c r="B644" s="40"/>
      <c r="C644" s="200" t="s">
        <v>543</v>
      </c>
      <c r="D644" s="200" t="s">
        <v>191</v>
      </c>
      <c r="E644" s="201" t="s">
        <v>4444</v>
      </c>
      <c r="F644" s="202" t="s">
        <v>4445</v>
      </c>
      <c r="G644" s="203" t="s">
        <v>513</v>
      </c>
      <c r="H644" s="204">
        <v>60</v>
      </c>
      <c r="I644" s="205"/>
      <c r="J644" s="206">
        <f>ROUND(I644*H644,2)</f>
        <v>0</v>
      </c>
      <c r="K644" s="202" t="s">
        <v>1412</v>
      </c>
      <c r="L644" s="45"/>
      <c r="M644" s="207" t="s">
        <v>1</v>
      </c>
      <c r="N644" s="208" t="s">
        <v>41</v>
      </c>
      <c r="O644" s="92"/>
      <c r="P644" s="209">
        <f>O644*H644</f>
        <v>0</v>
      </c>
      <c r="Q644" s="209">
        <v>0.00019000000000000001</v>
      </c>
      <c r="R644" s="209">
        <f>Q644*H644</f>
        <v>0.0114</v>
      </c>
      <c r="S644" s="209">
        <v>0</v>
      </c>
      <c r="T644" s="210">
        <f>S644*H644</f>
        <v>0</v>
      </c>
      <c r="U644" s="39"/>
      <c r="V644" s="39"/>
      <c r="W644" s="39"/>
      <c r="X644" s="39"/>
      <c r="Y644" s="39"/>
      <c r="Z644" s="39"/>
      <c r="AA644" s="39"/>
      <c r="AB644" s="39"/>
      <c r="AC644" s="39"/>
      <c r="AD644" s="39"/>
      <c r="AE644" s="39"/>
      <c r="AR644" s="211" t="s">
        <v>234</v>
      </c>
      <c r="AT644" s="211" t="s">
        <v>191</v>
      </c>
      <c r="AU644" s="211" t="s">
        <v>85</v>
      </c>
      <c r="AY644" s="18" t="s">
        <v>195</v>
      </c>
      <c r="BE644" s="212">
        <f>IF(N644="základní",J644,0)</f>
        <v>0</v>
      </c>
      <c r="BF644" s="212">
        <f>IF(N644="snížená",J644,0)</f>
        <v>0</v>
      </c>
      <c r="BG644" s="212">
        <f>IF(N644="zákl. přenesená",J644,0)</f>
        <v>0</v>
      </c>
      <c r="BH644" s="212">
        <f>IF(N644="sníž. přenesená",J644,0)</f>
        <v>0</v>
      </c>
      <c r="BI644" s="212">
        <f>IF(N644="nulová",J644,0)</f>
        <v>0</v>
      </c>
      <c r="BJ644" s="18" t="s">
        <v>83</v>
      </c>
      <c r="BK644" s="212">
        <f>ROUND(I644*H644,2)</f>
        <v>0</v>
      </c>
      <c r="BL644" s="18" t="s">
        <v>234</v>
      </c>
      <c r="BM644" s="211" t="s">
        <v>5760</v>
      </c>
    </row>
    <row r="645" s="11" customFormat="1">
      <c r="A645" s="11"/>
      <c r="B645" s="228"/>
      <c r="C645" s="229"/>
      <c r="D645" s="213" t="s">
        <v>199</v>
      </c>
      <c r="E645" s="230" t="s">
        <v>1</v>
      </c>
      <c r="F645" s="231" t="s">
        <v>5761</v>
      </c>
      <c r="G645" s="229"/>
      <c r="H645" s="232">
        <v>60</v>
      </c>
      <c r="I645" s="233"/>
      <c r="J645" s="229"/>
      <c r="K645" s="229"/>
      <c r="L645" s="234"/>
      <c r="M645" s="235"/>
      <c r="N645" s="236"/>
      <c r="O645" s="236"/>
      <c r="P645" s="236"/>
      <c r="Q645" s="236"/>
      <c r="R645" s="236"/>
      <c r="S645" s="236"/>
      <c r="T645" s="237"/>
      <c r="U645" s="11"/>
      <c r="V645" s="11"/>
      <c r="W645" s="11"/>
      <c r="X645" s="11"/>
      <c r="Y645" s="11"/>
      <c r="Z645" s="11"/>
      <c r="AA645" s="11"/>
      <c r="AB645" s="11"/>
      <c r="AC645" s="11"/>
      <c r="AD645" s="11"/>
      <c r="AE645" s="11"/>
      <c r="AT645" s="238" t="s">
        <v>199</v>
      </c>
      <c r="AU645" s="238" t="s">
        <v>85</v>
      </c>
      <c r="AV645" s="11" t="s">
        <v>85</v>
      </c>
      <c r="AW645" s="11" t="s">
        <v>32</v>
      </c>
      <c r="AX645" s="11" t="s">
        <v>83</v>
      </c>
      <c r="AY645" s="238" t="s">
        <v>195</v>
      </c>
    </row>
    <row r="646" s="2" customFormat="1" ht="21.75" customHeight="1">
      <c r="A646" s="39"/>
      <c r="B646" s="40"/>
      <c r="C646" s="200" t="s">
        <v>547</v>
      </c>
      <c r="D646" s="200" t="s">
        <v>191</v>
      </c>
      <c r="E646" s="201" t="s">
        <v>4450</v>
      </c>
      <c r="F646" s="202" t="s">
        <v>4451</v>
      </c>
      <c r="G646" s="203" t="s">
        <v>513</v>
      </c>
      <c r="H646" s="204">
        <v>60</v>
      </c>
      <c r="I646" s="205"/>
      <c r="J646" s="206">
        <f>ROUND(I646*H646,2)</f>
        <v>0</v>
      </c>
      <c r="K646" s="202" t="s">
        <v>1412</v>
      </c>
      <c r="L646" s="45"/>
      <c r="M646" s="207" t="s">
        <v>1</v>
      </c>
      <c r="N646" s="208" t="s">
        <v>41</v>
      </c>
      <c r="O646" s="92"/>
      <c r="P646" s="209">
        <f>O646*H646</f>
        <v>0</v>
      </c>
      <c r="Q646" s="209">
        <v>6.0000000000000002E-05</v>
      </c>
      <c r="R646" s="209">
        <f>Q646*H646</f>
        <v>0.0035999999999999999</v>
      </c>
      <c r="S646" s="209">
        <v>0</v>
      </c>
      <c r="T646" s="210">
        <f>S646*H646</f>
        <v>0</v>
      </c>
      <c r="U646" s="39"/>
      <c r="V646" s="39"/>
      <c r="W646" s="39"/>
      <c r="X646" s="39"/>
      <c r="Y646" s="39"/>
      <c r="Z646" s="39"/>
      <c r="AA646" s="39"/>
      <c r="AB646" s="39"/>
      <c r="AC646" s="39"/>
      <c r="AD646" s="39"/>
      <c r="AE646" s="39"/>
      <c r="AR646" s="211" t="s">
        <v>234</v>
      </c>
      <c r="AT646" s="211" t="s">
        <v>191</v>
      </c>
      <c r="AU646" s="211" t="s">
        <v>85</v>
      </c>
      <c r="AY646" s="18" t="s">
        <v>195</v>
      </c>
      <c r="BE646" s="212">
        <f>IF(N646="základní",J646,0)</f>
        <v>0</v>
      </c>
      <c r="BF646" s="212">
        <f>IF(N646="snížená",J646,0)</f>
        <v>0</v>
      </c>
      <c r="BG646" s="212">
        <f>IF(N646="zákl. přenesená",J646,0)</f>
        <v>0</v>
      </c>
      <c r="BH646" s="212">
        <f>IF(N646="sníž. přenesená",J646,0)</f>
        <v>0</v>
      </c>
      <c r="BI646" s="212">
        <f>IF(N646="nulová",J646,0)</f>
        <v>0</v>
      </c>
      <c r="BJ646" s="18" t="s">
        <v>83</v>
      </c>
      <c r="BK646" s="212">
        <f>ROUND(I646*H646,2)</f>
        <v>0</v>
      </c>
      <c r="BL646" s="18" t="s">
        <v>234</v>
      </c>
      <c r="BM646" s="211" t="s">
        <v>5762</v>
      </c>
    </row>
    <row r="647" s="11" customFormat="1">
      <c r="A647" s="11"/>
      <c r="B647" s="228"/>
      <c r="C647" s="229"/>
      <c r="D647" s="213" t="s">
        <v>199</v>
      </c>
      <c r="E647" s="230" t="s">
        <v>1</v>
      </c>
      <c r="F647" s="231" t="s">
        <v>5724</v>
      </c>
      <c r="G647" s="229"/>
      <c r="H647" s="232">
        <v>60</v>
      </c>
      <c r="I647" s="233"/>
      <c r="J647" s="229"/>
      <c r="K647" s="229"/>
      <c r="L647" s="234"/>
      <c r="M647" s="235"/>
      <c r="N647" s="236"/>
      <c r="O647" s="236"/>
      <c r="P647" s="236"/>
      <c r="Q647" s="236"/>
      <c r="R647" s="236"/>
      <c r="S647" s="236"/>
      <c r="T647" s="237"/>
      <c r="U647" s="11"/>
      <c r="V647" s="11"/>
      <c r="W647" s="11"/>
      <c r="X647" s="11"/>
      <c r="Y647" s="11"/>
      <c r="Z647" s="11"/>
      <c r="AA647" s="11"/>
      <c r="AB647" s="11"/>
      <c r="AC647" s="11"/>
      <c r="AD647" s="11"/>
      <c r="AE647" s="11"/>
      <c r="AT647" s="238" t="s">
        <v>199</v>
      </c>
      <c r="AU647" s="238" t="s">
        <v>85</v>
      </c>
      <c r="AV647" s="11" t="s">
        <v>85</v>
      </c>
      <c r="AW647" s="11" t="s">
        <v>32</v>
      </c>
      <c r="AX647" s="11" t="s">
        <v>83</v>
      </c>
      <c r="AY647" s="238" t="s">
        <v>195</v>
      </c>
    </row>
    <row r="648" s="2" customFormat="1" ht="24.15" customHeight="1">
      <c r="A648" s="39"/>
      <c r="B648" s="40"/>
      <c r="C648" s="200" t="s">
        <v>551</v>
      </c>
      <c r="D648" s="200" t="s">
        <v>191</v>
      </c>
      <c r="E648" s="201" t="s">
        <v>5473</v>
      </c>
      <c r="F648" s="202" t="s">
        <v>5474</v>
      </c>
      <c r="G648" s="203" t="s">
        <v>1804</v>
      </c>
      <c r="H648" s="204">
        <v>31</v>
      </c>
      <c r="I648" s="205"/>
      <c r="J648" s="206">
        <f>ROUND(I648*H648,2)</f>
        <v>0</v>
      </c>
      <c r="K648" s="202" t="s">
        <v>1</v>
      </c>
      <c r="L648" s="45"/>
      <c r="M648" s="207" t="s">
        <v>1</v>
      </c>
      <c r="N648" s="208" t="s">
        <v>41</v>
      </c>
      <c r="O648" s="92"/>
      <c r="P648" s="209">
        <f>O648*H648</f>
        <v>0</v>
      </c>
      <c r="Q648" s="209">
        <v>0</v>
      </c>
      <c r="R648" s="209">
        <f>Q648*H648</f>
        <v>0</v>
      </c>
      <c r="S648" s="209">
        <v>0</v>
      </c>
      <c r="T648" s="210">
        <f>S648*H648</f>
        <v>0</v>
      </c>
      <c r="U648" s="39"/>
      <c r="V648" s="39"/>
      <c r="W648" s="39"/>
      <c r="X648" s="39"/>
      <c r="Y648" s="39"/>
      <c r="Z648" s="39"/>
      <c r="AA648" s="39"/>
      <c r="AB648" s="39"/>
      <c r="AC648" s="39"/>
      <c r="AD648" s="39"/>
      <c r="AE648" s="39"/>
      <c r="AR648" s="211" t="s">
        <v>234</v>
      </c>
      <c r="AT648" s="211" t="s">
        <v>191</v>
      </c>
      <c r="AU648" s="211" t="s">
        <v>85</v>
      </c>
      <c r="AY648" s="18" t="s">
        <v>195</v>
      </c>
      <c r="BE648" s="212">
        <f>IF(N648="základní",J648,0)</f>
        <v>0</v>
      </c>
      <c r="BF648" s="212">
        <f>IF(N648="snížená",J648,0)</f>
        <v>0</v>
      </c>
      <c r="BG648" s="212">
        <f>IF(N648="zákl. přenesená",J648,0)</f>
        <v>0</v>
      </c>
      <c r="BH648" s="212">
        <f>IF(N648="sníž. přenesená",J648,0)</f>
        <v>0</v>
      </c>
      <c r="BI648" s="212">
        <f>IF(N648="nulová",J648,0)</f>
        <v>0</v>
      </c>
      <c r="BJ648" s="18" t="s">
        <v>83</v>
      </c>
      <c r="BK648" s="212">
        <f>ROUND(I648*H648,2)</f>
        <v>0</v>
      </c>
      <c r="BL648" s="18" t="s">
        <v>234</v>
      </c>
      <c r="BM648" s="211" t="s">
        <v>5763</v>
      </c>
    </row>
    <row r="649" s="2" customFormat="1">
      <c r="A649" s="39"/>
      <c r="B649" s="40"/>
      <c r="C649" s="41"/>
      <c r="D649" s="213" t="s">
        <v>197</v>
      </c>
      <c r="E649" s="41"/>
      <c r="F649" s="214" t="s">
        <v>5476</v>
      </c>
      <c r="G649" s="41"/>
      <c r="H649" s="41"/>
      <c r="I649" s="215"/>
      <c r="J649" s="41"/>
      <c r="K649" s="41"/>
      <c r="L649" s="45"/>
      <c r="M649" s="216"/>
      <c r="N649" s="217"/>
      <c r="O649" s="92"/>
      <c r="P649" s="92"/>
      <c r="Q649" s="92"/>
      <c r="R649" s="92"/>
      <c r="S649" s="92"/>
      <c r="T649" s="93"/>
      <c r="U649" s="39"/>
      <c r="V649" s="39"/>
      <c r="W649" s="39"/>
      <c r="X649" s="39"/>
      <c r="Y649" s="39"/>
      <c r="Z649" s="39"/>
      <c r="AA649" s="39"/>
      <c r="AB649" s="39"/>
      <c r="AC649" s="39"/>
      <c r="AD649" s="39"/>
      <c r="AE649" s="39"/>
      <c r="AT649" s="18" t="s">
        <v>197</v>
      </c>
      <c r="AU649" s="18" t="s">
        <v>85</v>
      </c>
    </row>
    <row r="650" s="11" customFormat="1">
      <c r="A650" s="11"/>
      <c r="B650" s="228"/>
      <c r="C650" s="229"/>
      <c r="D650" s="213" t="s">
        <v>199</v>
      </c>
      <c r="E650" s="230" t="s">
        <v>1</v>
      </c>
      <c r="F650" s="231" t="s">
        <v>5764</v>
      </c>
      <c r="G650" s="229"/>
      <c r="H650" s="232">
        <v>31</v>
      </c>
      <c r="I650" s="233"/>
      <c r="J650" s="229"/>
      <c r="K650" s="229"/>
      <c r="L650" s="234"/>
      <c r="M650" s="235"/>
      <c r="N650" s="236"/>
      <c r="O650" s="236"/>
      <c r="P650" s="236"/>
      <c r="Q650" s="236"/>
      <c r="R650" s="236"/>
      <c r="S650" s="236"/>
      <c r="T650" s="237"/>
      <c r="U650" s="11"/>
      <c r="V650" s="11"/>
      <c r="W650" s="11"/>
      <c r="X650" s="11"/>
      <c r="Y650" s="11"/>
      <c r="Z650" s="11"/>
      <c r="AA650" s="11"/>
      <c r="AB650" s="11"/>
      <c r="AC650" s="11"/>
      <c r="AD650" s="11"/>
      <c r="AE650" s="11"/>
      <c r="AT650" s="238" t="s">
        <v>199</v>
      </c>
      <c r="AU650" s="238" t="s">
        <v>85</v>
      </c>
      <c r="AV650" s="11" t="s">
        <v>85</v>
      </c>
      <c r="AW650" s="11" t="s">
        <v>32</v>
      </c>
      <c r="AX650" s="11" t="s">
        <v>83</v>
      </c>
      <c r="AY650" s="238" t="s">
        <v>195</v>
      </c>
    </row>
    <row r="651" s="13" customFormat="1" ht="22.8" customHeight="1">
      <c r="A651" s="13"/>
      <c r="B651" s="248"/>
      <c r="C651" s="249"/>
      <c r="D651" s="250" t="s">
        <v>75</v>
      </c>
      <c r="E651" s="285" t="s">
        <v>563</v>
      </c>
      <c r="F651" s="285" t="s">
        <v>1949</v>
      </c>
      <c r="G651" s="249"/>
      <c r="H651" s="249"/>
      <c r="I651" s="252"/>
      <c r="J651" s="286">
        <f>BK651</f>
        <v>0</v>
      </c>
      <c r="K651" s="249"/>
      <c r="L651" s="254"/>
      <c r="M651" s="255"/>
      <c r="N651" s="256"/>
      <c r="O651" s="256"/>
      <c r="P651" s="257">
        <f>SUM(P652:P674)</f>
        <v>0</v>
      </c>
      <c r="Q651" s="256"/>
      <c r="R651" s="257">
        <f>SUM(R652:R674)</f>
        <v>0.024561599999999999</v>
      </c>
      <c r="S651" s="256"/>
      <c r="T651" s="258">
        <f>SUM(T652:T674)</f>
        <v>0</v>
      </c>
      <c r="U651" s="13"/>
      <c r="V651" s="13"/>
      <c r="W651" s="13"/>
      <c r="X651" s="13"/>
      <c r="Y651" s="13"/>
      <c r="Z651" s="13"/>
      <c r="AA651" s="13"/>
      <c r="AB651" s="13"/>
      <c r="AC651" s="13"/>
      <c r="AD651" s="13"/>
      <c r="AE651" s="13"/>
      <c r="AR651" s="259" t="s">
        <v>83</v>
      </c>
      <c r="AT651" s="260" t="s">
        <v>75</v>
      </c>
      <c r="AU651" s="260" t="s">
        <v>83</v>
      </c>
      <c r="AY651" s="259" t="s">
        <v>195</v>
      </c>
      <c r="BK651" s="261">
        <f>SUM(BK652:BK674)</f>
        <v>0</v>
      </c>
    </row>
    <row r="652" s="2" customFormat="1" ht="24.15" customHeight="1">
      <c r="A652" s="39"/>
      <c r="B652" s="40"/>
      <c r="C652" s="200" t="s">
        <v>555</v>
      </c>
      <c r="D652" s="200" t="s">
        <v>191</v>
      </c>
      <c r="E652" s="201" t="s">
        <v>1950</v>
      </c>
      <c r="F652" s="202" t="s">
        <v>1951</v>
      </c>
      <c r="G652" s="203" t="s">
        <v>513</v>
      </c>
      <c r="H652" s="204">
        <v>144.47999999999999</v>
      </c>
      <c r="I652" s="205"/>
      <c r="J652" s="206">
        <f>ROUND(I652*H652,2)</f>
        <v>0</v>
      </c>
      <c r="K652" s="202" t="s">
        <v>1412</v>
      </c>
      <c r="L652" s="45"/>
      <c r="M652" s="207" t="s">
        <v>1</v>
      </c>
      <c r="N652" s="208" t="s">
        <v>41</v>
      </c>
      <c r="O652" s="92"/>
      <c r="P652" s="209">
        <f>O652*H652</f>
        <v>0</v>
      </c>
      <c r="Q652" s="209">
        <v>0.00017000000000000001</v>
      </c>
      <c r="R652" s="209">
        <f>Q652*H652</f>
        <v>0.024561599999999999</v>
      </c>
      <c r="S652" s="209">
        <v>0</v>
      </c>
      <c r="T652" s="210">
        <f>S652*H652</f>
        <v>0</v>
      </c>
      <c r="U652" s="39"/>
      <c r="V652" s="39"/>
      <c r="W652" s="39"/>
      <c r="X652" s="39"/>
      <c r="Y652" s="39"/>
      <c r="Z652" s="39"/>
      <c r="AA652" s="39"/>
      <c r="AB652" s="39"/>
      <c r="AC652" s="39"/>
      <c r="AD652" s="39"/>
      <c r="AE652" s="39"/>
      <c r="AR652" s="211" t="s">
        <v>234</v>
      </c>
      <c r="AT652" s="211" t="s">
        <v>191</v>
      </c>
      <c r="AU652" s="211" t="s">
        <v>85</v>
      </c>
      <c r="AY652" s="18" t="s">
        <v>195</v>
      </c>
      <c r="BE652" s="212">
        <f>IF(N652="základní",J652,0)</f>
        <v>0</v>
      </c>
      <c r="BF652" s="212">
        <f>IF(N652="snížená",J652,0)</f>
        <v>0</v>
      </c>
      <c r="BG652" s="212">
        <f>IF(N652="zákl. přenesená",J652,0)</f>
        <v>0</v>
      </c>
      <c r="BH652" s="212">
        <f>IF(N652="sníž. přenesená",J652,0)</f>
        <v>0</v>
      </c>
      <c r="BI652" s="212">
        <f>IF(N652="nulová",J652,0)</f>
        <v>0</v>
      </c>
      <c r="BJ652" s="18" t="s">
        <v>83</v>
      </c>
      <c r="BK652" s="212">
        <f>ROUND(I652*H652,2)</f>
        <v>0</v>
      </c>
      <c r="BL652" s="18" t="s">
        <v>234</v>
      </c>
      <c r="BM652" s="211" t="s">
        <v>5765</v>
      </c>
    </row>
    <row r="653" s="10" customFormat="1">
      <c r="A653" s="10"/>
      <c r="B653" s="218"/>
      <c r="C653" s="219"/>
      <c r="D653" s="213" t="s">
        <v>199</v>
      </c>
      <c r="E653" s="220" t="s">
        <v>1</v>
      </c>
      <c r="F653" s="221" t="s">
        <v>5766</v>
      </c>
      <c r="G653" s="219"/>
      <c r="H653" s="220" t="s">
        <v>1</v>
      </c>
      <c r="I653" s="222"/>
      <c r="J653" s="219"/>
      <c r="K653" s="219"/>
      <c r="L653" s="223"/>
      <c r="M653" s="224"/>
      <c r="N653" s="225"/>
      <c r="O653" s="225"/>
      <c r="P653" s="225"/>
      <c r="Q653" s="225"/>
      <c r="R653" s="225"/>
      <c r="S653" s="225"/>
      <c r="T653" s="226"/>
      <c r="U653" s="10"/>
      <c r="V653" s="10"/>
      <c r="W653" s="10"/>
      <c r="X653" s="10"/>
      <c r="Y653" s="10"/>
      <c r="Z653" s="10"/>
      <c r="AA653" s="10"/>
      <c r="AB653" s="10"/>
      <c r="AC653" s="10"/>
      <c r="AD653" s="10"/>
      <c r="AE653" s="10"/>
      <c r="AT653" s="227" t="s">
        <v>199</v>
      </c>
      <c r="AU653" s="227" t="s">
        <v>85</v>
      </c>
      <c r="AV653" s="10" t="s">
        <v>83</v>
      </c>
      <c r="AW653" s="10" t="s">
        <v>32</v>
      </c>
      <c r="AX653" s="10" t="s">
        <v>76</v>
      </c>
      <c r="AY653" s="227" t="s">
        <v>195</v>
      </c>
    </row>
    <row r="654" s="11" customFormat="1">
      <c r="A654" s="11"/>
      <c r="B654" s="228"/>
      <c r="C654" s="229"/>
      <c r="D654" s="213" t="s">
        <v>199</v>
      </c>
      <c r="E654" s="230" t="s">
        <v>1</v>
      </c>
      <c r="F654" s="231" t="s">
        <v>5767</v>
      </c>
      <c r="G654" s="229"/>
      <c r="H654" s="232">
        <v>11</v>
      </c>
      <c r="I654" s="233"/>
      <c r="J654" s="229"/>
      <c r="K654" s="229"/>
      <c r="L654" s="234"/>
      <c r="M654" s="235"/>
      <c r="N654" s="236"/>
      <c r="O654" s="236"/>
      <c r="P654" s="236"/>
      <c r="Q654" s="236"/>
      <c r="R654" s="236"/>
      <c r="S654" s="236"/>
      <c r="T654" s="237"/>
      <c r="U654" s="11"/>
      <c r="V654" s="11"/>
      <c r="W654" s="11"/>
      <c r="X654" s="11"/>
      <c r="Y654" s="11"/>
      <c r="Z654" s="11"/>
      <c r="AA654" s="11"/>
      <c r="AB654" s="11"/>
      <c r="AC654" s="11"/>
      <c r="AD654" s="11"/>
      <c r="AE654" s="11"/>
      <c r="AT654" s="238" t="s">
        <v>199</v>
      </c>
      <c r="AU654" s="238" t="s">
        <v>85</v>
      </c>
      <c r="AV654" s="11" t="s">
        <v>85</v>
      </c>
      <c r="AW654" s="11" t="s">
        <v>32</v>
      </c>
      <c r="AX654" s="11" t="s">
        <v>76</v>
      </c>
      <c r="AY654" s="238" t="s">
        <v>195</v>
      </c>
    </row>
    <row r="655" s="11" customFormat="1">
      <c r="A655" s="11"/>
      <c r="B655" s="228"/>
      <c r="C655" s="229"/>
      <c r="D655" s="213" t="s">
        <v>199</v>
      </c>
      <c r="E655" s="230" t="s">
        <v>1</v>
      </c>
      <c r="F655" s="231" t="s">
        <v>5768</v>
      </c>
      <c r="G655" s="229"/>
      <c r="H655" s="232">
        <v>3</v>
      </c>
      <c r="I655" s="233"/>
      <c r="J655" s="229"/>
      <c r="K655" s="229"/>
      <c r="L655" s="234"/>
      <c r="M655" s="235"/>
      <c r="N655" s="236"/>
      <c r="O655" s="236"/>
      <c r="P655" s="236"/>
      <c r="Q655" s="236"/>
      <c r="R655" s="236"/>
      <c r="S655" s="236"/>
      <c r="T655" s="237"/>
      <c r="U655" s="11"/>
      <c r="V655" s="11"/>
      <c r="W655" s="11"/>
      <c r="X655" s="11"/>
      <c r="Y655" s="11"/>
      <c r="Z655" s="11"/>
      <c r="AA655" s="11"/>
      <c r="AB655" s="11"/>
      <c r="AC655" s="11"/>
      <c r="AD655" s="11"/>
      <c r="AE655" s="11"/>
      <c r="AT655" s="238" t="s">
        <v>199</v>
      </c>
      <c r="AU655" s="238" t="s">
        <v>85</v>
      </c>
      <c r="AV655" s="11" t="s">
        <v>85</v>
      </c>
      <c r="AW655" s="11" t="s">
        <v>32</v>
      </c>
      <c r="AX655" s="11" t="s">
        <v>76</v>
      </c>
      <c r="AY655" s="238" t="s">
        <v>195</v>
      </c>
    </row>
    <row r="656" s="16" customFormat="1">
      <c r="A656" s="16"/>
      <c r="B656" s="298"/>
      <c r="C656" s="299"/>
      <c r="D656" s="213" t="s">
        <v>199</v>
      </c>
      <c r="E656" s="300" t="s">
        <v>1</v>
      </c>
      <c r="F656" s="301" t="s">
        <v>1498</v>
      </c>
      <c r="G656" s="299"/>
      <c r="H656" s="302">
        <v>14</v>
      </c>
      <c r="I656" s="303"/>
      <c r="J656" s="299"/>
      <c r="K656" s="299"/>
      <c r="L656" s="304"/>
      <c r="M656" s="305"/>
      <c r="N656" s="306"/>
      <c r="O656" s="306"/>
      <c r="P656" s="306"/>
      <c r="Q656" s="306"/>
      <c r="R656" s="306"/>
      <c r="S656" s="306"/>
      <c r="T656" s="307"/>
      <c r="U656" s="16"/>
      <c r="V656" s="16"/>
      <c r="W656" s="16"/>
      <c r="X656" s="16"/>
      <c r="Y656" s="16"/>
      <c r="Z656" s="16"/>
      <c r="AA656" s="16"/>
      <c r="AB656" s="16"/>
      <c r="AC656" s="16"/>
      <c r="AD656" s="16"/>
      <c r="AE656" s="16"/>
      <c r="AT656" s="308" t="s">
        <v>199</v>
      </c>
      <c r="AU656" s="308" t="s">
        <v>85</v>
      </c>
      <c r="AV656" s="16" t="s">
        <v>229</v>
      </c>
      <c r="AW656" s="16" t="s">
        <v>32</v>
      </c>
      <c r="AX656" s="16" t="s">
        <v>76</v>
      </c>
      <c r="AY656" s="308" t="s">
        <v>195</v>
      </c>
    </row>
    <row r="657" s="10" customFormat="1">
      <c r="A657" s="10"/>
      <c r="B657" s="218"/>
      <c r="C657" s="219"/>
      <c r="D657" s="213" t="s">
        <v>199</v>
      </c>
      <c r="E657" s="220" t="s">
        <v>1</v>
      </c>
      <c r="F657" s="221" t="s">
        <v>5249</v>
      </c>
      <c r="G657" s="219"/>
      <c r="H657" s="220" t="s">
        <v>1</v>
      </c>
      <c r="I657" s="222"/>
      <c r="J657" s="219"/>
      <c r="K657" s="219"/>
      <c r="L657" s="223"/>
      <c r="M657" s="224"/>
      <c r="N657" s="225"/>
      <c r="O657" s="225"/>
      <c r="P657" s="225"/>
      <c r="Q657" s="225"/>
      <c r="R657" s="225"/>
      <c r="S657" s="225"/>
      <c r="T657" s="226"/>
      <c r="U657" s="10"/>
      <c r="V657" s="10"/>
      <c r="W657" s="10"/>
      <c r="X657" s="10"/>
      <c r="Y657" s="10"/>
      <c r="Z657" s="10"/>
      <c r="AA657" s="10"/>
      <c r="AB657" s="10"/>
      <c r="AC657" s="10"/>
      <c r="AD657" s="10"/>
      <c r="AE657" s="10"/>
      <c r="AT657" s="227" t="s">
        <v>199</v>
      </c>
      <c r="AU657" s="227" t="s">
        <v>85</v>
      </c>
      <c r="AV657" s="10" t="s">
        <v>83</v>
      </c>
      <c r="AW657" s="10" t="s">
        <v>32</v>
      </c>
      <c r="AX657" s="10" t="s">
        <v>76</v>
      </c>
      <c r="AY657" s="227" t="s">
        <v>195</v>
      </c>
    </row>
    <row r="658" s="11" customFormat="1">
      <c r="A658" s="11"/>
      <c r="B658" s="228"/>
      <c r="C658" s="229"/>
      <c r="D658" s="213" t="s">
        <v>199</v>
      </c>
      <c r="E658" s="230" t="s">
        <v>1</v>
      </c>
      <c r="F658" s="231" t="s">
        <v>5769</v>
      </c>
      <c r="G658" s="229"/>
      <c r="H658" s="232">
        <v>5.2000000000000002</v>
      </c>
      <c r="I658" s="233"/>
      <c r="J658" s="229"/>
      <c r="K658" s="229"/>
      <c r="L658" s="234"/>
      <c r="M658" s="235"/>
      <c r="N658" s="236"/>
      <c r="O658" s="236"/>
      <c r="P658" s="236"/>
      <c r="Q658" s="236"/>
      <c r="R658" s="236"/>
      <c r="S658" s="236"/>
      <c r="T658" s="237"/>
      <c r="U658" s="11"/>
      <c r="V658" s="11"/>
      <c r="W658" s="11"/>
      <c r="X658" s="11"/>
      <c r="Y658" s="11"/>
      <c r="Z658" s="11"/>
      <c r="AA658" s="11"/>
      <c r="AB658" s="11"/>
      <c r="AC658" s="11"/>
      <c r="AD658" s="11"/>
      <c r="AE658" s="11"/>
      <c r="AT658" s="238" t="s">
        <v>199</v>
      </c>
      <c r="AU658" s="238" t="s">
        <v>85</v>
      </c>
      <c r="AV658" s="11" t="s">
        <v>85</v>
      </c>
      <c r="AW658" s="11" t="s">
        <v>32</v>
      </c>
      <c r="AX658" s="11" t="s">
        <v>76</v>
      </c>
      <c r="AY658" s="238" t="s">
        <v>195</v>
      </c>
    </row>
    <row r="659" s="11" customFormat="1">
      <c r="A659" s="11"/>
      <c r="B659" s="228"/>
      <c r="C659" s="229"/>
      <c r="D659" s="213" t="s">
        <v>199</v>
      </c>
      <c r="E659" s="230" t="s">
        <v>1</v>
      </c>
      <c r="F659" s="231" t="s">
        <v>5770</v>
      </c>
      <c r="G659" s="229"/>
      <c r="H659" s="232">
        <v>125.28</v>
      </c>
      <c r="I659" s="233"/>
      <c r="J659" s="229"/>
      <c r="K659" s="229"/>
      <c r="L659" s="234"/>
      <c r="M659" s="235"/>
      <c r="N659" s="236"/>
      <c r="O659" s="236"/>
      <c r="P659" s="236"/>
      <c r="Q659" s="236"/>
      <c r="R659" s="236"/>
      <c r="S659" s="236"/>
      <c r="T659" s="237"/>
      <c r="U659" s="11"/>
      <c r="V659" s="11"/>
      <c r="W659" s="11"/>
      <c r="X659" s="11"/>
      <c r="Y659" s="11"/>
      <c r="Z659" s="11"/>
      <c r="AA659" s="11"/>
      <c r="AB659" s="11"/>
      <c r="AC659" s="11"/>
      <c r="AD659" s="11"/>
      <c r="AE659" s="11"/>
      <c r="AT659" s="238" t="s">
        <v>199</v>
      </c>
      <c r="AU659" s="238" t="s">
        <v>85</v>
      </c>
      <c r="AV659" s="11" t="s">
        <v>85</v>
      </c>
      <c r="AW659" s="11" t="s">
        <v>32</v>
      </c>
      <c r="AX659" s="11" t="s">
        <v>76</v>
      </c>
      <c r="AY659" s="238" t="s">
        <v>195</v>
      </c>
    </row>
    <row r="660" s="16" customFormat="1">
      <c r="A660" s="16"/>
      <c r="B660" s="298"/>
      <c r="C660" s="299"/>
      <c r="D660" s="213" t="s">
        <v>199</v>
      </c>
      <c r="E660" s="300" t="s">
        <v>1</v>
      </c>
      <c r="F660" s="301" t="s">
        <v>1498</v>
      </c>
      <c r="G660" s="299"/>
      <c r="H660" s="302">
        <v>130.47999999999999</v>
      </c>
      <c r="I660" s="303"/>
      <c r="J660" s="299"/>
      <c r="K660" s="299"/>
      <c r="L660" s="304"/>
      <c r="M660" s="305"/>
      <c r="N660" s="306"/>
      <c r="O660" s="306"/>
      <c r="P660" s="306"/>
      <c r="Q660" s="306"/>
      <c r="R660" s="306"/>
      <c r="S660" s="306"/>
      <c r="T660" s="307"/>
      <c r="U660" s="16"/>
      <c r="V660" s="16"/>
      <c r="W660" s="16"/>
      <c r="X660" s="16"/>
      <c r="Y660" s="16"/>
      <c r="Z660" s="16"/>
      <c r="AA660" s="16"/>
      <c r="AB660" s="16"/>
      <c r="AC660" s="16"/>
      <c r="AD660" s="16"/>
      <c r="AE660" s="16"/>
      <c r="AT660" s="308" t="s">
        <v>199</v>
      </c>
      <c r="AU660" s="308" t="s">
        <v>85</v>
      </c>
      <c r="AV660" s="16" t="s">
        <v>229</v>
      </c>
      <c r="AW660" s="16" t="s">
        <v>32</v>
      </c>
      <c r="AX660" s="16" t="s">
        <v>76</v>
      </c>
      <c r="AY660" s="308" t="s">
        <v>195</v>
      </c>
    </row>
    <row r="661" s="15" customFormat="1">
      <c r="A661" s="15"/>
      <c r="B661" s="287"/>
      <c r="C661" s="288"/>
      <c r="D661" s="213" t="s">
        <v>199</v>
      </c>
      <c r="E661" s="289" t="s">
        <v>1</v>
      </c>
      <c r="F661" s="290" t="s">
        <v>1422</v>
      </c>
      <c r="G661" s="288"/>
      <c r="H661" s="291">
        <v>144.47999999999999</v>
      </c>
      <c r="I661" s="292"/>
      <c r="J661" s="288"/>
      <c r="K661" s="288"/>
      <c r="L661" s="293"/>
      <c r="M661" s="294"/>
      <c r="N661" s="295"/>
      <c r="O661" s="295"/>
      <c r="P661" s="295"/>
      <c r="Q661" s="295"/>
      <c r="R661" s="295"/>
      <c r="S661" s="295"/>
      <c r="T661" s="296"/>
      <c r="U661" s="15"/>
      <c r="V661" s="15"/>
      <c r="W661" s="15"/>
      <c r="X661" s="15"/>
      <c r="Y661" s="15"/>
      <c r="Z661" s="15"/>
      <c r="AA661" s="15"/>
      <c r="AB661" s="15"/>
      <c r="AC661" s="15"/>
      <c r="AD661" s="15"/>
      <c r="AE661" s="15"/>
      <c r="AT661" s="297" t="s">
        <v>199</v>
      </c>
      <c r="AU661" s="297" t="s">
        <v>85</v>
      </c>
      <c r="AV661" s="15" t="s">
        <v>234</v>
      </c>
      <c r="AW661" s="15" t="s">
        <v>32</v>
      </c>
      <c r="AX661" s="15" t="s">
        <v>83</v>
      </c>
      <c r="AY661" s="297" t="s">
        <v>195</v>
      </c>
    </row>
    <row r="662" s="2" customFormat="1" ht="24.15" customHeight="1">
      <c r="A662" s="39"/>
      <c r="B662" s="40"/>
      <c r="C662" s="200" t="s">
        <v>559</v>
      </c>
      <c r="D662" s="200" t="s">
        <v>191</v>
      </c>
      <c r="E662" s="201" t="s">
        <v>1962</v>
      </c>
      <c r="F662" s="202" t="s">
        <v>1963</v>
      </c>
      <c r="G662" s="203" t="s">
        <v>513</v>
      </c>
      <c r="H662" s="204">
        <v>273.16000000000003</v>
      </c>
      <c r="I662" s="205"/>
      <c r="J662" s="206">
        <f>ROUND(I662*H662,2)</f>
        <v>0</v>
      </c>
      <c r="K662" s="202" t="s">
        <v>1412</v>
      </c>
      <c r="L662" s="45"/>
      <c r="M662" s="207" t="s">
        <v>1</v>
      </c>
      <c r="N662" s="208" t="s">
        <v>41</v>
      </c>
      <c r="O662" s="92"/>
      <c r="P662" s="209">
        <f>O662*H662</f>
        <v>0</v>
      </c>
      <c r="Q662" s="209">
        <v>0</v>
      </c>
      <c r="R662" s="209">
        <f>Q662*H662</f>
        <v>0</v>
      </c>
      <c r="S662" s="209">
        <v>0</v>
      </c>
      <c r="T662" s="210">
        <f>S662*H662</f>
        <v>0</v>
      </c>
      <c r="U662" s="39"/>
      <c r="V662" s="39"/>
      <c r="W662" s="39"/>
      <c r="X662" s="39"/>
      <c r="Y662" s="39"/>
      <c r="Z662" s="39"/>
      <c r="AA662" s="39"/>
      <c r="AB662" s="39"/>
      <c r="AC662" s="39"/>
      <c r="AD662" s="39"/>
      <c r="AE662" s="39"/>
      <c r="AR662" s="211" t="s">
        <v>234</v>
      </c>
      <c r="AT662" s="211" t="s">
        <v>191</v>
      </c>
      <c r="AU662" s="211" t="s">
        <v>85</v>
      </c>
      <c r="AY662" s="18" t="s">
        <v>195</v>
      </c>
      <c r="BE662" s="212">
        <f>IF(N662="základní",J662,0)</f>
        <v>0</v>
      </c>
      <c r="BF662" s="212">
        <f>IF(N662="snížená",J662,0)</f>
        <v>0</v>
      </c>
      <c r="BG662" s="212">
        <f>IF(N662="zákl. přenesená",J662,0)</f>
        <v>0</v>
      </c>
      <c r="BH662" s="212">
        <f>IF(N662="sníž. přenesená",J662,0)</f>
        <v>0</v>
      </c>
      <c r="BI662" s="212">
        <f>IF(N662="nulová",J662,0)</f>
        <v>0</v>
      </c>
      <c r="BJ662" s="18" t="s">
        <v>83</v>
      </c>
      <c r="BK662" s="212">
        <f>ROUND(I662*H662,2)</f>
        <v>0</v>
      </c>
      <c r="BL662" s="18" t="s">
        <v>234</v>
      </c>
      <c r="BM662" s="211" t="s">
        <v>5771</v>
      </c>
    </row>
    <row r="663" s="10" customFormat="1">
      <c r="A663" s="10"/>
      <c r="B663" s="218"/>
      <c r="C663" s="219"/>
      <c r="D663" s="213" t="s">
        <v>199</v>
      </c>
      <c r="E663" s="220" t="s">
        <v>1</v>
      </c>
      <c r="F663" s="221" t="s">
        <v>5772</v>
      </c>
      <c r="G663" s="219"/>
      <c r="H663" s="220" t="s">
        <v>1</v>
      </c>
      <c r="I663" s="222"/>
      <c r="J663" s="219"/>
      <c r="K663" s="219"/>
      <c r="L663" s="223"/>
      <c r="M663" s="224"/>
      <c r="N663" s="225"/>
      <c r="O663" s="225"/>
      <c r="P663" s="225"/>
      <c r="Q663" s="225"/>
      <c r="R663" s="225"/>
      <c r="S663" s="225"/>
      <c r="T663" s="226"/>
      <c r="U663" s="10"/>
      <c r="V663" s="10"/>
      <c r="W663" s="10"/>
      <c r="X663" s="10"/>
      <c r="Y663" s="10"/>
      <c r="Z663" s="10"/>
      <c r="AA663" s="10"/>
      <c r="AB663" s="10"/>
      <c r="AC663" s="10"/>
      <c r="AD663" s="10"/>
      <c r="AE663" s="10"/>
      <c r="AT663" s="227" t="s">
        <v>199</v>
      </c>
      <c r="AU663" s="227" t="s">
        <v>85</v>
      </c>
      <c r="AV663" s="10" t="s">
        <v>83</v>
      </c>
      <c r="AW663" s="10" t="s">
        <v>32</v>
      </c>
      <c r="AX663" s="10" t="s">
        <v>76</v>
      </c>
      <c r="AY663" s="227" t="s">
        <v>195</v>
      </c>
    </row>
    <row r="664" s="11" customFormat="1">
      <c r="A664" s="11"/>
      <c r="B664" s="228"/>
      <c r="C664" s="229"/>
      <c r="D664" s="213" t="s">
        <v>199</v>
      </c>
      <c r="E664" s="230" t="s">
        <v>1</v>
      </c>
      <c r="F664" s="231" t="s">
        <v>5767</v>
      </c>
      <c r="G664" s="229"/>
      <c r="H664" s="232">
        <v>11</v>
      </c>
      <c r="I664" s="233"/>
      <c r="J664" s="229"/>
      <c r="K664" s="229"/>
      <c r="L664" s="234"/>
      <c r="M664" s="235"/>
      <c r="N664" s="236"/>
      <c r="O664" s="236"/>
      <c r="P664" s="236"/>
      <c r="Q664" s="236"/>
      <c r="R664" s="236"/>
      <c r="S664" s="236"/>
      <c r="T664" s="237"/>
      <c r="U664" s="11"/>
      <c r="V664" s="11"/>
      <c r="W664" s="11"/>
      <c r="X664" s="11"/>
      <c r="Y664" s="11"/>
      <c r="Z664" s="11"/>
      <c r="AA664" s="11"/>
      <c r="AB664" s="11"/>
      <c r="AC664" s="11"/>
      <c r="AD664" s="11"/>
      <c r="AE664" s="11"/>
      <c r="AT664" s="238" t="s">
        <v>199</v>
      </c>
      <c r="AU664" s="238" t="s">
        <v>85</v>
      </c>
      <c r="AV664" s="11" t="s">
        <v>85</v>
      </c>
      <c r="AW664" s="11" t="s">
        <v>32</v>
      </c>
      <c r="AX664" s="11" t="s">
        <v>76</v>
      </c>
      <c r="AY664" s="238" t="s">
        <v>195</v>
      </c>
    </row>
    <row r="665" s="11" customFormat="1">
      <c r="A665" s="11"/>
      <c r="B665" s="228"/>
      <c r="C665" s="229"/>
      <c r="D665" s="213" t="s">
        <v>199</v>
      </c>
      <c r="E665" s="230" t="s">
        <v>1</v>
      </c>
      <c r="F665" s="231" t="s">
        <v>5503</v>
      </c>
      <c r="G665" s="229"/>
      <c r="H665" s="232">
        <v>1.2</v>
      </c>
      <c r="I665" s="233"/>
      <c r="J665" s="229"/>
      <c r="K665" s="229"/>
      <c r="L665" s="234"/>
      <c r="M665" s="235"/>
      <c r="N665" s="236"/>
      <c r="O665" s="236"/>
      <c r="P665" s="236"/>
      <c r="Q665" s="236"/>
      <c r="R665" s="236"/>
      <c r="S665" s="236"/>
      <c r="T665" s="237"/>
      <c r="U665" s="11"/>
      <c r="V665" s="11"/>
      <c r="W665" s="11"/>
      <c r="X665" s="11"/>
      <c r="Y665" s="11"/>
      <c r="Z665" s="11"/>
      <c r="AA665" s="11"/>
      <c r="AB665" s="11"/>
      <c r="AC665" s="11"/>
      <c r="AD665" s="11"/>
      <c r="AE665" s="11"/>
      <c r="AT665" s="238" t="s">
        <v>199</v>
      </c>
      <c r="AU665" s="238" t="s">
        <v>85</v>
      </c>
      <c r="AV665" s="11" t="s">
        <v>85</v>
      </c>
      <c r="AW665" s="11" t="s">
        <v>32</v>
      </c>
      <c r="AX665" s="11" t="s">
        <v>76</v>
      </c>
      <c r="AY665" s="238" t="s">
        <v>195</v>
      </c>
    </row>
    <row r="666" s="16" customFormat="1">
      <c r="A666" s="16"/>
      <c r="B666" s="298"/>
      <c r="C666" s="299"/>
      <c r="D666" s="213" t="s">
        <v>199</v>
      </c>
      <c r="E666" s="300" t="s">
        <v>1</v>
      </c>
      <c r="F666" s="301" t="s">
        <v>1498</v>
      </c>
      <c r="G666" s="299"/>
      <c r="H666" s="302">
        <v>12.199999999999999</v>
      </c>
      <c r="I666" s="303"/>
      <c r="J666" s="299"/>
      <c r="K666" s="299"/>
      <c r="L666" s="304"/>
      <c r="M666" s="305"/>
      <c r="N666" s="306"/>
      <c r="O666" s="306"/>
      <c r="P666" s="306"/>
      <c r="Q666" s="306"/>
      <c r="R666" s="306"/>
      <c r="S666" s="306"/>
      <c r="T666" s="307"/>
      <c r="U666" s="16"/>
      <c r="V666" s="16"/>
      <c r="W666" s="16"/>
      <c r="X666" s="16"/>
      <c r="Y666" s="16"/>
      <c r="Z666" s="16"/>
      <c r="AA666" s="16"/>
      <c r="AB666" s="16"/>
      <c r="AC666" s="16"/>
      <c r="AD666" s="16"/>
      <c r="AE666" s="16"/>
      <c r="AT666" s="308" t="s">
        <v>199</v>
      </c>
      <c r="AU666" s="308" t="s">
        <v>85</v>
      </c>
      <c r="AV666" s="16" t="s">
        <v>229</v>
      </c>
      <c r="AW666" s="16" t="s">
        <v>32</v>
      </c>
      <c r="AX666" s="16" t="s">
        <v>76</v>
      </c>
      <c r="AY666" s="308" t="s">
        <v>195</v>
      </c>
    </row>
    <row r="667" s="10" customFormat="1">
      <c r="A667" s="10"/>
      <c r="B667" s="218"/>
      <c r="C667" s="219"/>
      <c r="D667" s="213" t="s">
        <v>199</v>
      </c>
      <c r="E667" s="220" t="s">
        <v>1</v>
      </c>
      <c r="F667" s="221" t="s">
        <v>5248</v>
      </c>
      <c r="G667" s="219"/>
      <c r="H667" s="220" t="s">
        <v>1</v>
      </c>
      <c r="I667" s="222"/>
      <c r="J667" s="219"/>
      <c r="K667" s="219"/>
      <c r="L667" s="223"/>
      <c r="M667" s="224"/>
      <c r="N667" s="225"/>
      <c r="O667" s="225"/>
      <c r="P667" s="225"/>
      <c r="Q667" s="225"/>
      <c r="R667" s="225"/>
      <c r="S667" s="225"/>
      <c r="T667" s="226"/>
      <c r="U667" s="10"/>
      <c r="V667" s="10"/>
      <c r="W667" s="10"/>
      <c r="X667" s="10"/>
      <c r="Y667" s="10"/>
      <c r="Z667" s="10"/>
      <c r="AA667" s="10"/>
      <c r="AB667" s="10"/>
      <c r="AC667" s="10"/>
      <c r="AD667" s="10"/>
      <c r="AE667" s="10"/>
      <c r="AT667" s="227" t="s">
        <v>199</v>
      </c>
      <c r="AU667" s="227" t="s">
        <v>85</v>
      </c>
      <c r="AV667" s="10" t="s">
        <v>83</v>
      </c>
      <c r="AW667" s="10" t="s">
        <v>32</v>
      </c>
      <c r="AX667" s="10" t="s">
        <v>76</v>
      </c>
      <c r="AY667" s="227" t="s">
        <v>195</v>
      </c>
    </row>
    <row r="668" s="11" customFormat="1">
      <c r="A668" s="11"/>
      <c r="B668" s="228"/>
      <c r="C668" s="229"/>
      <c r="D668" s="213" t="s">
        <v>199</v>
      </c>
      <c r="E668" s="230" t="s">
        <v>1</v>
      </c>
      <c r="F668" s="231" t="s">
        <v>5769</v>
      </c>
      <c r="G668" s="229"/>
      <c r="H668" s="232">
        <v>5.2000000000000002</v>
      </c>
      <c r="I668" s="233"/>
      <c r="J668" s="229"/>
      <c r="K668" s="229"/>
      <c r="L668" s="234"/>
      <c r="M668" s="235"/>
      <c r="N668" s="236"/>
      <c r="O668" s="236"/>
      <c r="P668" s="236"/>
      <c r="Q668" s="236"/>
      <c r="R668" s="236"/>
      <c r="S668" s="236"/>
      <c r="T668" s="237"/>
      <c r="U668" s="11"/>
      <c r="V668" s="11"/>
      <c r="W668" s="11"/>
      <c r="X668" s="11"/>
      <c r="Y668" s="11"/>
      <c r="Z668" s="11"/>
      <c r="AA668" s="11"/>
      <c r="AB668" s="11"/>
      <c r="AC668" s="11"/>
      <c r="AD668" s="11"/>
      <c r="AE668" s="11"/>
      <c r="AT668" s="238" t="s">
        <v>199</v>
      </c>
      <c r="AU668" s="238" t="s">
        <v>85</v>
      </c>
      <c r="AV668" s="11" t="s">
        <v>85</v>
      </c>
      <c r="AW668" s="11" t="s">
        <v>32</v>
      </c>
      <c r="AX668" s="11" t="s">
        <v>76</v>
      </c>
      <c r="AY668" s="238" t="s">
        <v>195</v>
      </c>
    </row>
    <row r="669" s="11" customFormat="1">
      <c r="A669" s="11"/>
      <c r="B669" s="228"/>
      <c r="C669" s="229"/>
      <c r="D669" s="213" t="s">
        <v>199</v>
      </c>
      <c r="E669" s="230" t="s">
        <v>1</v>
      </c>
      <c r="F669" s="231" t="s">
        <v>5770</v>
      </c>
      <c r="G669" s="229"/>
      <c r="H669" s="232">
        <v>125.28</v>
      </c>
      <c r="I669" s="233"/>
      <c r="J669" s="229"/>
      <c r="K669" s="229"/>
      <c r="L669" s="234"/>
      <c r="M669" s="235"/>
      <c r="N669" s="236"/>
      <c r="O669" s="236"/>
      <c r="P669" s="236"/>
      <c r="Q669" s="236"/>
      <c r="R669" s="236"/>
      <c r="S669" s="236"/>
      <c r="T669" s="237"/>
      <c r="U669" s="11"/>
      <c r="V669" s="11"/>
      <c r="W669" s="11"/>
      <c r="X669" s="11"/>
      <c r="Y669" s="11"/>
      <c r="Z669" s="11"/>
      <c r="AA669" s="11"/>
      <c r="AB669" s="11"/>
      <c r="AC669" s="11"/>
      <c r="AD669" s="11"/>
      <c r="AE669" s="11"/>
      <c r="AT669" s="238" t="s">
        <v>199</v>
      </c>
      <c r="AU669" s="238" t="s">
        <v>85</v>
      </c>
      <c r="AV669" s="11" t="s">
        <v>85</v>
      </c>
      <c r="AW669" s="11" t="s">
        <v>32</v>
      </c>
      <c r="AX669" s="11" t="s">
        <v>76</v>
      </c>
      <c r="AY669" s="238" t="s">
        <v>195</v>
      </c>
    </row>
    <row r="670" s="10" customFormat="1">
      <c r="A670" s="10"/>
      <c r="B670" s="218"/>
      <c r="C670" s="219"/>
      <c r="D670" s="213" t="s">
        <v>199</v>
      </c>
      <c r="E670" s="220" t="s">
        <v>1</v>
      </c>
      <c r="F670" s="221" t="s">
        <v>5249</v>
      </c>
      <c r="G670" s="219"/>
      <c r="H670" s="220" t="s">
        <v>1</v>
      </c>
      <c r="I670" s="222"/>
      <c r="J670" s="219"/>
      <c r="K670" s="219"/>
      <c r="L670" s="223"/>
      <c r="M670" s="224"/>
      <c r="N670" s="225"/>
      <c r="O670" s="225"/>
      <c r="P670" s="225"/>
      <c r="Q670" s="225"/>
      <c r="R670" s="225"/>
      <c r="S670" s="225"/>
      <c r="T670" s="226"/>
      <c r="U670" s="10"/>
      <c r="V670" s="10"/>
      <c r="W670" s="10"/>
      <c r="X670" s="10"/>
      <c r="Y670" s="10"/>
      <c r="Z670" s="10"/>
      <c r="AA670" s="10"/>
      <c r="AB670" s="10"/>
      <c r="AC670" s="10"/>
      <c r="AD670" s="10"/>
      <c r="AE670" s="10"/>
      <c r="AT670" s="227" t="s">
        <v>199</v>
      </c>
      <c r="AU670" s="227" t="s">
        <v>85</v>
      </c>
      <c r="AV670" s="10" t="s">
        <v>83</v>
      </c>
      <c r="AW670" s="10" t="s">
        <v>32</v>
      </c>
      <c r="AX670" s="10" t="s">
        <v>76</v>
      </c>
      <c r="AY670" s="227" t="s">
        <v>195</v>
      </c>
    </row>
    <row r="671" s="11" customFormat="1">
      <c r="A671" s="11"/>
      <c r="B671" s="228"/>
      <c r="C671" s="229"/>
      <c r="D671" s="213" t="s">
        <v>199</v>
      </c>
      <c r="E671" s="230" t="s">
        <v>1</v>
      </c>
      <c r="F671" s="231" t="s">
        <v>5769</v>
      </c>
      <c r="G671" s="229"/>
      <c r="H671" s="232">
        <v>5.2000000000000002</v>
      </c>
      <c r="I671" s="233"/>
      <c r="J671" s="229"/>
      <c r="K671" s="229"/>
      <c r="L671" s="234"/>
      <c r="M671" s="235"/>
      <c r="N671" s="236"/>
      <c r="O671" s="236"/>
      <c r="P671" s="236"/>
      <c r="Q671" s="236"/>
      <c r="R671" s="236"/>
      <c r="S671" s="236"/>
      <c r="T671" s="237"/>
      <c r="U671" s="11"/>
      <c r="V671" s="11"/>
      <c r="W671" s="11"/>
      <c r="X671" s="11"/>
      <c r="Y671" s="11"/>
      <c r="Z671" s="11"/>
      <c r="AA671" s="11"/>
      <c r="AB671" s="11"/>
      <c r="AC671" s="11"/>
      <c r="AD671" s="11"/>
      <c r="AE671" s="11"/>
      <c r="AT671" s="238" t="s">
        <v>199</v>
      </c>
      <c r="AU671" s="238" t="s">
        <v>85</v>
      </c>
      <c r="AV671" s="11" t="s">
        <v>85</v>
      </c>
      <c r="AW671" s="11" t="s">
        <v>32</v>
      </c>
      <c r="AX671" s="11" t="s">
        <v>76</v>
      </c>
      <c r="AY671" s="238" t="s">
        <v>195</v>
      </c>
    </row>
    <row r="672" s="11" customFormat="1">
      <c r="A672" s="11"/>
      <c r="B672" s="228"/>
      <c r="C672" s="229"/>
      <c r="D672" s="213" t="s">
        <v>199</v>
      </c>
      <c r="E672" s="230" t="s">
        <v>1</v>
      </c>
      <c r="F672" s="231" t="s">
        <v>5770</v>
      </c>
      <c r="G672" s="229"/>
      <c r="H672" s="232">
        <v>125.28</v>
      </c>
      <c r="I672" s="233"/>
      <c r="J672" s="229"/>
      <c r="K672" s="229"/>
      <c r="L672" s="234"/>
      <c r="M672" s="235"/>
      <c r="N672" s="236"/>
      <c r="O672" s="236"/>
      <c r="P672" s="236"/>
      <c r="Q672" s="236"/>
      <c r="R672" s="236"/>
      <c r="S672" s="236"/>
      <c r="T672" s="237"/>
      <c r="U672" s="11"/>
      <c r="V672" s="11"/>
      <c r="W672" s="11"/>
      <c r="X672" s="11"/>
      <c r="Y672" s="11"/>
      <c r="Z672" s="11"/>
      <c r="AA672" s="11"/>
      <c r="AB672" s="11"/>
      <c r="AC672" s="11"/>
      <c r="AD672" s="11"/>
      <c r="AE672" s="11"/>
      <c r="AT672" s="238" t="s">
        <v>199</v>
      </c>
      <c r="AU672" s="238" t="s">
        <v>85</v>
      </c>
      <c r="AV672" s="11" t="s">
        <v>85</v>
      </c>
      <c r="AW672" s="11" t="s">
        <v>32</v>
      </c>
      <c r="AX672" s="11" t="s">
        <v>76</v>
      </c>
      <c r="AY672" s="238" t="s">
        <v>195</v>
      </c>
    </row>
    <row r="673" s="16" customFormat="1">
      <c r="A673" s="16"/>
      <c r="B673" s="298"/>
      <c r="C673" s="299"/>
      <c r="D673" s="213" t="s">
        <v>199</v>
      </c>
      <c r="E673" s="300" t="s">
        <v>1</v>
      </c>
      <c r="F673" s="301" t="s">
        <v>1498</v>
      </c>
      <c r="G673" s="299"/>
      <c r="H673" s="302">
        <v>260.95999999999998</v>
      </c>
      <c r="I673" s="303"/>
      <c r="J673" s="299"/>
      <c r="K673" s="299"/>
      <c r="L673" s="304"/>
      <c r="M673" s="305"/>
      <c r="N673" s="306"/>
      <c r="O673" s="306"/>
      <c r="P673" s="306"/>
      <c r="Q673" s="306"/>
      <c r="R673" s="306"/>
      <c r="S673" s="306"/>
      <c r="T673" s="307"/>
      <c r="U673" s="16"/>
      <c r="V673" s="16"/>
      <c r="W673" s="16"/>
      <c r="X673" s="16"/>
      <c r="Y673" s="16"/>
      <c r="Z673" s="16"/>
      <c r="AA673" s="16"/>
      <c r="AB673" s="16"/>
      <c r="AC673" s="16"/>
      <c r="AD673" s="16"/>
      <c r="AE673" s="16"/>
      <c r="AT673" s="308" t="s">
        <v>199</v>
      </c>
      <c r="AU673" s="308" t="s">
        <v>85</v>
      </c>
      <c r="AV673" s="16" t="s">
        <v>229</v>
      </c>
      <c r="AW673" s="16" t="s">
        <v>32</v>
      </c>
      <c r="AX673" s="16" t="s">
        <v>76</v>
      </c>
      <c r="AY673" s="308" t="s">
        <v>195</v>
      </c>
    </row>
    <row r="674" s="15" customFormat="1">
      <c r="A674" s="15"/>
      <c r="B674" s="287"/>
      <c r="C674" s="288"/>
      <c r="D674" s="213" t="s">
        <v>199</v>
      </c>
      <c r="E674" s="289" t="s">
        <v>1</v>
      </c>
      <c r="F674" s="290" t="s">
        <v>1422</v>
      </c>
      <c r="G674" s="288"/>
      <c r="H674" s="291">
        <v>273.16000000000003</v>
      </c>
      <c r="I674" s="292"/>
      <c r="J674" s="288"/>
      <c r="K674" s="288"/>
      <c r="L674" s="293"/>
      <c r="M674" s="294"/>
      <c r="N674" s="295"/>
      <c r="O674" s="295"/>
      <c r="P674" s="295"/>
      <c r="Q674" s="295"/>
      <c r="R674" s="295"/>
      <c r="S674" s="295"/>
      <c r="T674" s="296"/>
      <c r="U674" s="15"/>
      <c r="V674" s="15"/>
      <c r="W674" s="15"/>
      <c r="X674" s="15"/>
      <c r="Y674" s="15"/>
      <c r="Z674" s="15"/>
      <c r="AA674" s="15"/>
      <c r="AB674" s="15"/>
      <c r="AC674" s="15"/>
      <c r="AD674" s="15"/>
      <c r="AE674" s="15"/>
      <c r="AT674" s="297" t="s">
        <v>199</v>
      </c>
      <c r="AU674" s="297" t="s">
        <v>85</v>
      </c>
      <c r="AV674" s="15" t="s">
        <v>234</v>
      </c>
      <c r="AW674" s="15" t="s">
        <v>32</v>
      </c>
      <c r="AX674" s="15" t="s">
        <v>83</v>
      </c>
      <c r="AY674" s="297" t="s">
        <v>195</v>
      </c>
    </row>
    <row r="675" s="13" customFormat="1" ht="22.8" customHeight="1">
      <c r="A675" s="13"/>
      <c r="B675" s="248"/>
      <c r="C675" s="249"/>
      <c r="D675" s="250" t="s">
        <v>75</v>
      </c>
      <c r="E675" s="285" t="s">
        <v>595</v>
      </c>
      <c r="F675" s="285" t="s">
        <v>3885</v>
      </c>
      <c r="G675" s="249"/>
      <c r="H675" s="249"/>
      <c r="I675" s="252"/>
      <c r="J675" s="286">
        <f>BK675</f>
        <v>0</v>
      </c>
      <c r="K675" s="249"/>
      <c r="L675" s="254"/>
      <c r="M675" s="255"/>
      <c r="N675" s="256"/>
      <c r="O675" s="256"/>
      <c r="P675" s="257">
        <f>SUM(P676:P677)</f>
        <v>0</v>
      </c>
      <c r="Q675" s="256"/>
      <c r="R675" s="257">
        <f>SUM(R676:R677)</f>
        <v>0</v>
      </c>
      <c r="S675" s="256"/>
      <c r="T675" s="258">
        <f>SUM(T676:T677)</f>
        <v>0</v>
      </c>
      <c r="U675" s="13"/>
      <c r="V675" s="13"/>
      <c r="W675" s="13"/>
      <c r="X675" s="13"/>
      <c r="Y675" s="13"/>
      <c r="Z675" s="13"/>
      <c r="AA675" s="13"/>
      <c r="AB675" s="13"/>
      <c r="AC675" s="13"/>
      <c r="AD675" s="13"/>
      <c r="AE675" s="13"/>
      <c r="AR675" s="259" t="s">
        <v>83</v>
      </c>
      <c r="AT675" s="260" t="s">
        <v>75</v>
      </c>
      <c r="AU675" s="260" t="s">
        <v>83</v>
      </c>
      <c r="AY675" s="259" t="s">
        <v>195</v>
      </c>
      <c r="BK675" s="261">
        <f>SUM(BK676:BK677)</f>
        <v>0</v>
      </c>
    </row>
    <row r="676" s="2" customFormat="1" ht="24.15" customHeight="1">
      <c r="A676" s="39"/>
      <c r="B676" s="40"/>
      <c r="C676" s="200" t="s">
        <v>563</v>
      </c>
      <c r="D676" s="200" t="s">
        <v>191</v>
      </c>
      <c r="E676" s="201" t="s">
        <v>1997</v>
      </c>
      <c r="F676" s="202" t="s">
        <v>1998</v>
      </c>
      <c r="G676" s="203" t="s">
        <v>1628</v>
      </c>
      <c r="H676" s="204">
        <v>17.210999999999999</v>
      </c>
      <c r="I676" s="205"/>
      <c r="J676" s="206">
        <f>ROUND(I676*H676,2)</f>
        <v>0</v>
      </c>
      <c r="K676" s="202" t="s">
        <v>1412</v>
      </c>
      <c r="L676" s="45"/>
      <c r="M676" s="207" t="s">
        <v>1</v>
      </c>
      <c r="N676" s="208" t="s">
        <v>41</v>
      </c>
      <c r="O676" s="92"/>
      <c r="P676" s="209">
        <f>O676*H676</f>
        <v>0</v>
      </c>
      <c r="Q676" s="209">
        <v>0</v>
      </c>
      <c r="R676" s="209">
        <f>Q676*H676</f>
        <v>0</v>
      </c>
      <c r="S676" s="209">
        <v>0</v>
      </c>
      <c r="T676" s="210">
        <f>S676*H676</f>
        <v>0</v>
      </c>
      <c r="U676" s="39"/>
      <c r="V676" s="39"/>
      <c r="W676" s="39"/>
      <c r="X676" s="39"/>
      <c r="Y676" s="39"/>
      <c r="Z676" s="39"/>
      <c r="AA676" s="39"/>
      <c r="AB676" s="39"/>
      <c r="AC676" s="39"/>
      <c r="AD676" s="39"/>
      <c r="AE676" s="39"/>
      <c r="AR676" s="211" t="s">
        <v>234</v>
      </c>
      <c r="AT676" s="211" t="s">
        <v>191</v>
      </c>
      <c r="AU676" s="211" t="s">
        <v>85</v>
      </c>
      <c r="AY676" s="18" t="s">
        <v>195</v>
      </c>
      <c r="BE676" s="212">
        <f>IF(N676="základní",J676,0)</f>
        <v>0</v>
      </c>
      <c r="BF676" s="212">
        <f>IF(N676="snížená",J676,0)</f>
        <v>0</v>
      </c>
      <c r="BG676" s="212">
        <f>IF(N676="zákl. přenesená",J676,0)</f>
        <v>0</v>
      </c>
      <c r="BH676" s="212">
        <f>IF(N676="sníž. přenesená",J676,0)</f>
        <v>0</v>
      </c>
      <c r="BI676" s="212">
        <f>IF(N676="nulová",J676,0)</f>
        <v>0</v>
      </c>
      <c r="BJ676" s="18" t="s">
        <v>83</v>
      </c>
      <c r="BK676" s="212">
        <f>ROUND(I676*H676,2)</f>
        <v>0</v>
      </c>
      <c r="BL676" s="18" t="s">
        <v>234</v>
      </c>
      <c r="BM676" s="211" t="s">
        <v>5773</v>
      </c>
    </row>
    <row r="677" s="2" customFormat="1">
      <c r="A677" s="39"/>
      <c r="B677" s="40"/>
      <c r="C677" s="41"/>
      <c r="D677" s="213" t="s">
        <v>197</v>
      </c>
      <c r="E677" s="41"/>
      <c r="F677" s="214" t="s">
        <v>3887</v>
      </c>
      <c r="G677" s="41"/>
      <c r="H677" s="41"/>
      <c r="I677" s="215"/>
      <c r="J677" s="41"/>
      <c r="K677" s="41"/>
      <c r="L677" s="45"/>
      <c r="M677" s="216"/>
      <c r="N677" s="217"/>
      <c r="O677" s="92"/>
      <c r="P677" s="92"/>
      <c r="Q677" s="92"/>
      <c r="R677" s="92"/>
      <c r="S677" s="92"/>
      <c r="T677" s="93"/>
      <c r="U677" s="39"/>
      <c r="V677" s="39"/>
      <c r="W677" s="39"/>
      <c r="X677" s="39"/>
      <c r="Y677" s="39"/>
      <c r="Z677" s="39"/>
      <c r="AA677" s="39"/>
      <c r="AB677" s="39"/>
      <c r="AC677" s="39"/>
      <c r="AD677" s="39"/>
      <c r="AE677" s="39"/>
      <c r="AT677" s="18" t="s">
        <v>197</v>
      </c>
      <c r="AU677" s="18" t="s">
        <v>85</v>
      </c>
    </row>
    <row r="678" s="13" customFormat="1" ht="22.8" customHeight="1">
      <c r="A678" s="13"/>
      <c r="B678" s="248"/>
      <c r="C678" s="249"/>
      <c r="D678" s="250" t="s">
        <v>75</v>
      </c>
      <c r="E678" s="285" t="s">
        <v>1970</v>
      </c>
      <c r="F678" s="285" t="s">
        <v>1971</v>
      </c>
      <c r="G678" s="249"/>
      <c r="H678" s="249"/>
      <c r="I678" s="252"/>
      <c r="J678" s="286">
        <f>BK678</f>
        <v>0</v>
      </c>
      <c r="K678" s="249"/>
      <c r="L678" s="254"/>
      <c r="M678" s="255"/>
      <c r="N678" s="256"/>
      <c r="O678" s="256"/>
      <c r="P678" s="257">
        <f>SUM(P679:P691)</f>
        <v>0</v>
      </c>
      <c r="Q678" s="256"/>
      <c r="R678" s="257">
        <f>SUM(R679:R691)</f>
        <v>0</v>
      </c>
      <c r="S678" s="256"/>
      <c r="T678" s="258">
        <f>SUM(T679:T691)</f>
        <v>0</v>
      </c>
      <c r="U678" s="13"/>
      <c r="V678" s="13"/>
      <c r="W678" s="13"/>
      <c r="X678" s="13"/>
      <c r="Y678" s="13"/>
      <c r="Z678" s="13"/>
      <c r="AA678" s="13"/>
      <c r="AB678" s="13"/>
      <c r="AC678" s="13"/>
      <c r="AD678" s="13"/>
      <c r="AE678" s="13"/>
      <c r="AR678" s="259" t="s">
        <v>83</v>
      </c>
      <c r="AT678" s="260" t="s">
        <v>75</v>
      </c>
      <c r="AU678" s="260" t="s">
        <v>83</v>
      </c>
      <c r="AY678" s="259" t="s">
        <v>195</v>
      </c>
      <c r="BK678" s="261">
        <f>SUM(BK679:BK691)</f>
        <v>0</v>
      </c>
    </row>
    <row r="679" s="2" customFormat="1" ht="24.15" customHeight="1">
      <c r="A679" s="39"/>
      <c r="B679" s="40"/>
      <c r="C679" s="200" t="s">
        <v>579</v>
      </c>
      <c r="D679" s="200" t="s">
        <v>191</v>
      </c>
      <c r="E679" s="201" t="s">
        <v>1972</v>
      </c>
      <c r="F679" s="202" t="s">
        <v>1973</v>
      </c>
      <c r="G679" s="203" t="s">
        <v>1628</v>
      </c>
      <c r="H679" s="204">
        <v>105.642</v>
      </c>
      <c r="I679" s="205"/>
      <c r="J679" s="206">
        <f>ROUND(I679*H679,2)</f>
        <v>0</v>
      </c>
      <c r="K679" s="202" t="s">
        <v>1412</v>
      </c>
      <c r="L679" s="45"/>
      <c r="M679" s="207" t="s">
        <v>1</v>
      </c>
      <c r="N679" s="208" t="s">
        <v>41</v>
      </c>
      <c r="O679" s="92"/>
      <c r="P679" s="209">
        <f>O679*H679</f>
        <v>0</v>
      </c>
      <c r="Q679" s="209">
        <v>0</v>
      </c>
      <c r="R679" s="209">
        <f>Q679*H679</f>
        <v>0</v>
      </c>
      <c r="S679" s="209">
        <v>0</v>
      </c>
      <c r="T679" s="210">
        <f>S679*H679</f>
        <v>0</v>
      </c>
      <c r="U679" s="39"/>
      <c r="V679" s="39"/>
      <c r="W679" s="39"/>
      <c r="X679" s="39"/>
      <c r="Y679" s="39"/>
      <c r="Z679" s="39"/>
      <c r="AA679" s="39"/>
      <c r="AB679" s="39"/>
      <c r="AC679" s="39"/>
      <c r="AD679" s="39"/>
      <c r="AE679" s="39"/>
      <c r="AR679" s="211" t="s">
        <v>234</v>
      </c>
      <c r="AT679" s="211" t="s">
        <v>191</v>
      </c>
      <c r="AU679" s="211" t="s">
        <v>85</v>
      </c>
      <c r="AY679" s="18" t="s">
        <v>195</v>
      </c>
      <c r="BE679" s="212">
        <f>IF(N679="základní",J679,0)</f>
        <v>0</v>
      </c>
      <c r="BF679" s="212">
        <f>IF(N679="snížená",J679,0)</f>
        <v>0</v>
      </c>
      <c r="BG679" s="212">
        <f>IF(N679="zákl. přenesená",J679,0)</f>
        <v>0</v>
      </c>
      <c r="BH679" s="212">
        <f>IF(N679="sníž. přenesená",J679,0)</f>
        <v>0</v>
      </c>
      <c r="BI679" s="212">
        <f>IF(N679="nulová",J679,0)</f>
        <v>0</v>
      </c>
      <c r="BJ679" s="18" t="s">
        <v>83</v>
      </c>
      <c r="BK679" s="212">
        <f>ROUND(I679*H679,2)</f>
        <v>0</v>
      </c>
      <c r="BL679" s="18" t="s">
        <v>234</v>
      </c>
      <c r="BM679" s="211" t="s">
        <v>5774</v>
      </c>
    </row>
    <row r="680" s="2" customFormat="1">
      <c r="A680" s="39"/>
      <c r="B680" s="40"/>
      <c r="C680" s="41"/>
      <c r="D680" s="213" t="s">
        <v>197</v>
      </c>
      <c r="E680" s="41"/>
      <c r="F680" s="214" t="s">
        <v>1975</v>
      </c>
      <c r="G680" s="41"/>
      <c r="H680" s="41"/>
      <c r="I680" s="215"/>
      <c r="J680" s="41"/>
      <c r="K680" s="41"/>
      <c r="L680" s="45"/>
      <c r="M680" s="216"/>
      <c r="N680" s="217"/>
      <c r="O680" s="92"/>
      <c r="P680" s="92"/>
      <c r="Q680" s="92"/>
      <c r="R680" s="92"/>
      <c r="S680" s="92"/>
      <c r="T680" s="93"/>
      <c r="U680" s="39"/>
      <c r="V680" s="39"/>
      <c r="W680" s="39"/>
      <c r="X680" s="39"/>
      <c r="Y680" s="39"/>
      <c r="Z680" s="39"/>
      <c r="AA680" s="39"/>
      <c r="AB680" s="39"/>
      <c r="AC680" s="39"/>
      <c r="AD680" s="39"/>
      <c r="AE680" s="39"/>
      <c r="AT680" s="18" t="s">
        <v>197</v>
      </c>
      <c r="AU680" s="18" t="s">
        <v>85</v>
      </c>
    </row>
    <row r="681" s="2" customFormat="1" ht="24.15" customHeight="1">
      <c r="A681" s="39"/>
      <c r="B681" s="40"/>
      <c r="C681" s="200" t="s">
        <v>583</v>
      </c>
      <c r="D681" s="200" t="s">
        <v>191</v>
      </c>
      <c r="E681" s="201" t="s">
        <v>1976</v>
      </c>
      <c r="F681" s="202" t="s">
        <v>1977</v>
      </c>
      <c r="G681" s="203" t="s">
        <v>1628</v>
      </c>
      <c r="H681" s="204">
        <v>2641.0500000000002</v>
      </c>
      <c r="I681" s="205"/>
      <c r="J681" s="206">
        <f>ROUND(I681*H681,2)</f>
        <v>0</v>
      </c>
      <c r="K681" s="202" t="s">
        <v>1412</v>
      </c>
      <c r="L681" s="45"/>
      <c r="M681" s="207" t="s">
        <v>1</v>
      </c>
      <c r="N681" s="208" t="s">
        <v>41</v>
      </c>
      <c r="O681" s="92"/>
      <c r="P681" s="209">
        <f>O681*H681</f>
        <v>0</v>
      </c>
      <c r="Q681" s="209">
        <v>0</v>
      </c>
      <c r="R681" s="209">
        <f>Q681*H681</f>
        <v>0</v>
      </c>
      <c r="S681" s="209">
        <v>0</v>
      </c>
      <c r="T681" s="210">
        <f>S681*H681</f>
        <v>0</v>
      </c>
      <c r="U681" s="39"/>
      <c r="V681" s="39"/>
      <c r="W681" s="39"/>
      <c r="X681" s="39"/>
      <c r="Y681" s="39"/>
      <c r="Z681" s="39"/>
      <c r="AA681" s="39"/>
      <c r="AB681" s="39"/>
      <c r="AC681" s="39"/>
      <c r="AD681" s="39"/>
      <c r="AE681" s="39"/>
      <c r="AR681" s="211" t="s">
        <v>234</v>
      </c>
      <c r="AT681" s="211" t="s">
        <v>191</v>
      </c>
      <c r="AU681" s="211" t="s">
        <v>85</v>
      </c>
      <c r="AY681" s="18" t="s">
        <v>195</v>
      </c>
      <c r="BE681" s="212">
        <f>IF(N681="základní",J681,0)</f>
        <v>0</v>
      </c>
      <c r="BF681" s="212">
        <f>IF(N681="snížená",J681,0)</f>
        <v>0</v>
      </c>
      <c r="BG681" s="212">
        <f>IF(N681="zákl. přenesená",J681,0)</f>
        <v>0</v>
      </c>
      <c r="BH681" s="212">
        <f>IF(N681="sníž. přenesená",J681,0)</f>
        <v>0</v>
      </c>
      <c r="BI681" s="212">
        <f>IF(N681="nulová",J681,0)</f>
        <v>0</v>
      </c>
      <c r="BJ681" s="18" t="s">
        <v>83</v>
      </c>
      <c r="BK681" s="212">
        <f>ROUND(I681*H681,2)</f>
        <v>0</v>
      </c>
      <c r="BL681" s="18" t="s">
        <v>234</v>
      </c>
      <c r="BM681" s="211" t="s">
        <v>5775</v>
      </c>
    </row>
    <row r="682" s="11" customFormat="1">
      <c r="A682" s="11"/>
      <c r="B682" s="228"/>
      <c r="C682" s="229"/>
      <c r="D682" s="213" t="s">
        <v>199</v>
      </c>
      <c r="E682" s="229"/>
      <c r="F682" s="231" t="s">
        <v>5776</v>
      </c>
      <c r="G682" s="229"/>
      <c r="H682" s="232">
        <v>2641.0500000000002</v>
      </c>
      <c r="I682" s="233"/>
      <c r="J682" s="229"/>
      <c r="K682" s="229"/>
      <c r="L682" s="234"/>
      <c r="M682" s="235"/>
      <c r="N682" s="236"/>
      <c r="O682" s="236"/>
      <c r="P682" s="236"/>
      <c r="Q682" s="236"/>
      <c r="R682" s="236"/>
      <c r="S682" s="236"/>
      <c r="T682" s="237"/>
      <c r="U682" s="11"/>
      <c r="V682" s="11"/>
      <c r="W682" s="11"/>
      <c r="X682" s="11"/>
      <c r="Y682" s="11"/>
      <c r="Z682" s="11"/>
      <c r="AA682" s="11"/>
      <c r="AB682" s="11"/>
      <c r="AC682" s="11"/>
      <c r="AD682" s="11"/>
      <c r="AE682" s="11"/>
      <c r="AT682" s="238" t="s">
        <v>199</v>
      </c>
      <c r="AU682" s="238" t="s">
        <v>85</v>
      </c>
      <c r="AV682" s="11" t="s">
        <v>85</v>
      </c>
      <c r="AW682" s="11" t="s">
        <v>4</v>
      </c>
      <c r="AX682" s="11" t="s">
        <v>83</v>
      </c>
      <c r="AY682" s="238" t="s">
        <v>195</v>
      </c>
    </row>
    <row r="683" s="2" customFormat="1" ht="37.8" customHeight="1">
      <c r="A683" s="39"/>
      <c r="B683" s="40"/>
      <c r="C683" s="200" t="s">
        <v>598</v>
      </c>
      <c r="D683" s="200" t="s">
        <v>191</v>
      </c>
      <c r="E683" s="201" t="s">
        <v>3888</v>
      </c>
      <c r="F683" s="202" t="s">
        <v>3889</v>
      </c>
      <c r="G683" s="203" t="s">
        <v>1628</v>
      </c>
      <c r="H683" s="204">
        <v>4.3550000000000004</v>
      </c>
      <c r="I683" s="205"/>
      <c r="J683" s="206">
        <f>ROUND(I683*H683,2)</f>
        <v>0</v>
      </c>
      <c r="K683" s="202" t="s">
        <v>2464</v>
      </c>
      <c r="L683" s="45"/>
      <c r="M683" s="207" t="s">
        <v>1</v>
      </c>
      <c r="N683" s="208" t="s">
        <v>41</v>
      </c>
      <c r="O683" s="92"/>
      <c r="P683" s="209">
        <f>O683*H683</f>
        <v>0</v>
      </c>
      <c r="Q683" s="209">
        <v>0</v>
      </c>
      <c r="R683" s="209">
        <f>Q683*H683</f>
        <v>0</v>
      </c>
      <c r="S683" s="209">
        <v>0</v>
      </c>
      <c r="T683" s="210">
        <f>S683*H683</f>
        <v>0</v>
      </c>
      <c r="U683" s="39"/>
      <c r="V683" s="39"/>
      <c r="W683" s="39"/>
      <c r="X683" s="39"/>
      <c r="Y683" s="39"/>
      <c r="Z683" s="39"/>
      <c r="AA683" s="39"/>
      <c r="AB683" s="39"/>
      <c r="AC683" s="39"/>
      <c r="AD683" s="39"/>
      <c r="AE683" s="39"/>
      <c r="AR683" s="211" t="s">
        <v>234</v>
      </c>
      <c r="AT683" s="211" t="s">
        <v>191</v>
      </c>
      <c r="AU683" s="211" t="s">
        <v>85</v>
      </c>
      <c r="AY683" s="18" t="s">
        <v>195</v>
      </c>
      <c r="BE683" s="212">
        <f>IF(N683="základní",J683,0)</f>
        <v>0</v>
      </c>
      <c r="BF683" s="212">
        <f>IF(N683="snížená",J683,0)</f>
        <v>0</v>
      </c>
      <c r="BG683" s="212">
        <f>IF(N683="zákl. přenesená",J683,0)</f>
        <v>0</v>
      </c>
      <c r="BH683" s="212">
        <f>IF(N683="sníž. přenesená",J683,0)</f>
        <v>0</v>
      </c>
      <c r="BI683" s="212">
        <f>IF(N683="nulová",J683,0)</f>
        <v>0</v>
      </c>
      <c r="BJ683" s="18" t="s">
        <v>83</v>
      </c>
      <c r="BK683" s="212">
        <f>ROUND(I683*H683,2)</f>
        <v>0</v>
      </c>
      <c r="BL683" s="18" t="s">
        <v>234</v>
      </c>
      <c r="BM683" s="211" t="s">
        <v>5777</v>
      </c>
    </row>
    <row r="684" s="10" customFormat="1">
      <c r="A684" s="10"/>
      <c r="B684" s="218"/>
      <c r="C684" s="219"/>
      <c r="D684" s="213" t="s">
        <v>199</v>
      </c>
      <c r="E684" s="220" t="s">
        <v>1</v>
      </c>
      <c r="F684" s="221" t="s">
        <v>5778</v>
      </c>
      <c r="G684" s="219"/>
      <c r="H684" s="220" t="s">
        <v>1</v>
      </c>
      <c r="I684" s="222"/>
      <c r="J684" s="219"/>
      <c r="K684" s="219"/>
      <c r="L684" s="223"/>
      <c r="M684" s="224"/>
      <c r="N684" s="225"/>
      <c r="O684" s="225"/>
      <c r="P684" s="225"/>
      <c r="Q684" s="225"/>
      <c r="R684" s="225"/>
      <c r="S684" s="225"/>
      <c r="T684" s="226"/>
      <c r="U684" s="10"/>
      <c r="V684" s="10"/>
      <c r="W684" s="10"/>
      <c r="X684" s="10"/>
      <c r="Y684" s="10"/>
      <c r="Z684" s="10"/>
      <c r="AA684" s="10"/>
      <c r="AB684" s="10"/>
      <c r="AC684" s="10"/>
      <c r="AD684" s="10"/>
      <c r="AE684" s="10"/>
      <c r="AT684" s="227" t="s">
        <v>199</v>
      </c>
      <c r="AU684" s="227" t="s">
        <v>85</v>
      </c>
      <c r="AV684" s="10" t="s">
        <v>83</v>
      </c>
      <c r="AW684" s="10" t="s">
        <v>32</v>
      </c>
      <c r="AX684" s="10" t="s">
        <v>76</v>
      </c>
      <c r="AY684" s="227" t="s">
        <v>195</v>
      </c>
    </row>
    <row r="685" s="11" customFormat="1">
      <c r="A685" s="11"/>
      <c r="B685" s="228"/>
      <c r="C685" s="229"/>
      <c r="D685" s="213" t="s">
        <v>199</v>
      </c>
      <c r="E685" s="230" t="s">
        <v>1</v>
      </c>
      <c r="F685" s="231" t="s">
        <v>5779</v>
      </c>
      <c r="G685" s="229"/>
      <c r="H685" s="232">
        <v>4.3550000000000004</v>
      </c>
      <c r="I685" s="233"/>
      <c r="J685" s="229"/>
      <c r="K685" s="229"/>
      <c r="L685" s="234"/>
      <c r="M685" s="235"/>
      <c r="N685" s="236"/>
      <c r="O685" s="236"/>
      <c r="P685" s="236"/>
      <c r="Q685" s="236"/>
      <c r="R685" s="236"/>
      <c r="S685" s="236"/>
      <c r="T685" s="237"/>
      <c r="U685" s="11"/>
      <c r="V685" s="11"/>
      <c r="W685" s="11"/>
      <c r="X685" s="11"/>
      <c r="Y685" s="11"/>
      <c r="Z685" s="11"/>
      <c r="AA685" s="11"/>
      <c r="AB685" s="11"/>
      <c r="AC685" s="11"/>
      <c r="AD685" s="11"/>
      <c r="AE685" s="11"/>
      <c r="AT685" s="238" t="s">
        <v>199</v>
      </c>
      <c r="AU685" s="238" t="s">
        <v>85</v>
      </c>
      <c r="AV685" s="11" t="s">
        <v>85</v>
      </c>
      <c r="AW685" s="11" t="s">
        <v>32</v>
      </c>
      <c r="AX685" s="11" t="s">
        <v>83</v>
      </c>
      <c r="AY685" s="238" t="s">
        <v>195</v>
      </c>
    </row>
    <row r="686" s="2" customFormat="1" ht="44.25" customHeight="1">
      <c r="A686" s="39"/>
      <c r="B686" s="40"/>
      <c r="C686" s="200" t="s">
        <v>592</v>
      </c>
      <c r="D686" s="200" t="s">
        <v>191</v>
      </c>
      <c r="E686" s="201" t="s">
        <v>1985</v>
      </c>
      <c r="F686" s="202" t="s">
        <v>1986</v>
      </c>
      <c r="G686" s="203" t="s">
        <v>1628</v>
      </c>
      <c r="H686" s="204">
        <v>57.299999999999997</v>
      </c>
      <c r="I686" s="205"/>
      <c r="J686" s="206">
        <f>ROUND(I686*H686,2)</f>
        <v>0</v>
      </c>
      <c r="K686" s="202" t="s">
        <v>1412</v>
      </c>
      <c r="L686" s="45"/>
      <c r="M686" s="207" t="s">
        <v>1</v>
      </c>
      <c r="N686" s="208" t="s">
        <v>41</v>
      </c>
      <c r="O686" s="92"/>
      <c r="P686" s="209">
        <f>O686*H686</f>
        <v>0</v>
      </c>
      <c r="Q686" s="209">
        <v>0</v>
      </c>
      <c r="R686" s="209">
        <f>Q686*H686</f>
        <v>0</v>
      </c>
      <c r="S686" s="209">
        <v>0</v>
      </c>
      <c r="T686" s="210">
        <f>S686*H686</f>
        <v>0</v>
      </c>
      <c r="U686" s="39"/>
      <c r="V686" s="39"/>
      <c r="W686" s="39"/>
      <c r="X686" s="39"/>
      <c r="Y686" s="39"/>
      <c r="Z686" s="39"/>
      <c r="AA686" s="39"/>
      <c r="AB686" s="39"/>
      <c r="AC686" s="39"/>
      <c r="AD686" s="39"/>
      <c r="AE686" s="39"/>
      <c r="AR686" s="211" t="s">
        <v>234</v>
      </c>
      <c r="AT686" s="211" t="s">
        <v>191</v>
      </c>
      <c r="AU686" s="211" t="s">
        <v>85</v>
      </c>
      <c r="AY686" s="18" t="s">
        <v>195</v>
      </c>
      <c r="BE686" s="212">
        <f>IF(N686="základní",J686,0)</f>
        <v>0</v>
      </c>
      <c r="BF686" s="212">
        <f>IF(N686="snížená",J686,0)</f>
        <v>0</v>
      </c>
      <c r="BG686" s="212">
        <f>IF(N686="zákl. přenesená",J686,0)</f>
        <v>0</v>
      </c>
      <c r="BH686" s="212">
        <f>IF(N686="sníž. přenesená",J686,0)</f>
        <v>0</v>
      </c>
      <c r="BI686" s="212">
        <f>IF(N686="nulová",J686,0)</f>
        <v>0</v>
      </c>
      <c r="BJ686" s="18" t="s">
        <v>83</v>
      </c>
      <c r="BK686" s="212">
        <f>ROUND(I686*H686,2)</f>
        <v>0</v>
      </c>
      <c r="BL686" s="18" t="s">
        <v>234</v>
      </c>
      <c r="BM686" s="211" t="s">
        <v>5780</v>
      </c>
    </row>
    <row r="687" s="10" customFormat="1">
      <c r="A687" s="10"/>
      <c r="B687" s="218"/>
      <c r="C687" s="219"/>
      <c r="D687" s="213" t="s">
        <v>199</v>
      </c>
      <c r="E687" s="220" t="s">
        <v>1</v>
      </c>
      <c r="F687" s="221" t="s">
        <v>5781</v>
      </c>
      <c r="G687" s="219"/>
      <c r="H687" s="220" t="s">
        <v>1</v>
      </c>
      <c r="I687" s="222"/>
      <c r="J687" s="219"/>
      <c r="K687" s="219"/>
      <c r="L687" s="223"/>
      <c r="M687" s="224"/>
      <c r="N687" s="225"/>
      <c r="O687" s="225"/>
      <c r="P687" s="225"/>
      <c r="Q687" s="225"/>
      <c r="R687" s="225"/>
      <c r="S687" s="225"/>
      <c r="T687" s="226"/>
      <c r="U687" s="10"/>
      <c r="V687" s="10"/>
      <c r="W687" s="10"/>
      <c r="X687" s="10"/>
      <c r="Y687" s="10"/>
      <c r="Z687" s="10"/>
      <c r="AA687" s="10"/>
      <c r="AB687" s="10"/>
      <c r="AC687" s="10"/>
      <c r="AD687" s="10"/>
      <c r="AE687" s="10"/>
      <c r="AT687" s="227" t="s">
        <v>199</v>
      </c>
      <c r="AU687" s="227" t="s">
        <v>85</v>
      </c>
      <c r="AV687" s="10" t="s">
        <v>83</v>
      </c>
      <c r="AW687" s="10" t="s">
        <v>32</v>
      </c>
      <c r="AX687" s="10" t="s">
        <v>76</v>
      </c>
      <c r="AY687" s="227" t="s">
        <v>195</v>
      </c>
    </row>
    <row r="688" s="11" customFormat="1">
      <c r="A688" s="11"/>
      <c r="B688" s="228"/>
      <c r="C688" s="229"/>
      <c r="D688" s="213" t="s">
        <v>199</v>
      </c>
      <c r="E688" s="230" t="s">
        <v>1</v>
      </c>
      <c r="F688" s="231" t="s">
        <v>5782</v>
      </c>
      <c r="G688" s="229"/>
      <c r="H688" s="232">
        <v>57.299999999999997</v>
      </c>
      <c r="I688" s="233"/>
      <c r="J688" s="229"/>
      <c r="K688" s="229"/>
      <c r="L688" s="234"/>
      <c r="M688" s="235"/>
      <c r="N688" s="236"/>
      <c r="O688" s="236"/>
      <c r="P688" s="236"/>
      <c r="Q688" s="236"/>
      <c r="R688" s="236"/>
      <c r="S688" s="236"/>
      <c r="T688" s="237"/>
      <c r="U688" s="11"/>
      <c r="V688" s="11"/>
      <c r="W688" s="11"/>
      <c r="X688" s="11"/>
      <c r="Y688" s="11"/>
      <c r="Z688" s="11"/>
      <c r="AA688" s="11"/>
      <c r="AB688" s="11"/>
      <c r="AC688" s="11"/>
      <c r="AD688" s="11"/>
      <c r="AE688" s="11"/>
      <c r="AT688" s="238" t="s">
        <v>199</v>
      </c>
      <c r="AU688" s="238" t="s">
        <v>85</v>
      </c>
      <c r="AV688" s="11" t="s">
        <v>85</v>
      </c>
      <c r="AW688" s="11" t="s">
        <v>32</v>
      </c>
      <c r="AX688" s="11" t="s">
        <v>83</v>
      </c>
      <c r="AY688" s="238" t="s">
        <v>195</v>
      </c>
    </row>
    <row r="689" s="2" customFormat="1" ht="44.25" customHeight="1">
      <c r="A689" s="39"/>
      <c r="B689" s="40"/>
      <c r="C689" s="200" t="s">
        <v>595</v>
      </c>
      <c r="D689" s="200" t="s">
        <v>191</v>
      </c>
      <c r="E689" s="201" t="s">
        <v>1990</v>
      </c>
      <c r="F689" s="202" t="s">
        <v>1991</v>
      </c>
      <c r="G689" s="203" t="s">
        <v>1628</v>
      </c>
      <c r="H689" s="204">
        <v>43.496000000000002</v>
      </c>
      <c r="I689" s="205"/>
      <c r="J689" s="206">
        <f>ROUND(I689*H689,2)</f>
        <v>0</v>
      </c>
      <c r="K689" s="202" t="s">
        <v>1412</v>
      </c>
      <c r="L689" s="45"/>
      <c r="M689" s="207" t="s">
        <v>1</v>
      </c>
      <c r="N689" s="208" t="s">
        <v>41</v>
      </c>
      <c r="O689" s="92"/>
      <c r="P689" s="209">
        <f>O689*H689</f>
        <v>0</v>
      </c>
      <c r="Q689" s="209">
        <v>0</v>
      </c>
      <c r="R689" s="209">
        <f>Q689*H689</f>
        <v>0</v>
      </c>
      <c r="S689" s="209">
        <v>0</v>
      </c>
      <c r="T689" s="210">
        <f>S689*H689</f>
        <v>0</v>
      </c>
      <c r="U689" s="39"/>
      <c r="V689" s="39"/>
      <c r="W689" s="39"/>
      <c r="X689" s="39"/>
      <c r="Y689" s="39"/>
      <c r="Z689" s="39"/>
      <c r="AA689" s="39"/>
      <c r="AB689" s="39"/>
      <c r="AC689" s="39"/>
      <c r="AD689" s="39"/>
      <c r="AE689" s="39"/>
      <c r="AR689" s="211" t="s">
        <v>234</v>
      </c>
      <c r="AT689" s="211" t="s">
        <v>191</v>
      </c>
      <c r="AU689" s="211" t="s">
        <v>85</v>
      </c>
      <c r="AY689" s="18" t="s">
        <v>195</v>
      </c>
      <c r="BE689" s="212">
        <f>IF(N689="základní",J689,0)</f>
        <v>0</v>
      </c>
      <c r="BF689" s="212">
        <f>IF(N689="snížená",J689,0)</f>
        <v>0</v>
      </c>
      <c r="BG689" s="212">
        <f>IF(N689="zákl. přenesená",J689,0)</f>
        <v>0</v>
      </c>
      <c r="BH689" s="212">
        <f>IF(N689="sníž. přenesená",J689,0)</f>
        <v>0</v>
      </c>
      <c r="BI689" s="212">
        <f>IF(N689="nulová",J689,0)</f>
        <v>0</v>
      </c>
      <c r="BJ689" s="18" t="s">
        <v>83</v>
      </c>
      <c r="BK689" s="212">
        <f>ROUND(I689*H689,2)</f>
        <v>0</v>
      </c>
      <c r="BL689" s="18" t="s">
        <v>234</v>
      </c>
      <c r="BM689" s="211" t="s">
        <v>5783</v>
      </c>
    </row>
    <row r="690" s="10" customFormat="1">
      <c r="A690" s="10"/>
      <c r="B690" s="218"/>
      <c r="C690" s="219"/>
      <c r="D690" s="213" t="s">
        <v>199</v>
      </c>
      <c r="E690" s="220" t="s">
        <v>1</v>
      </c>
      <c r="F690" s="221" t="s">
        <v>5784</v>
      </c>
      <c r="G690" s="219"/>
      <c r="H690" s="220" t="s">
        <v>1</v>
      </c>
      <c r="I690" s="222"/>
      <c r="J690" s="219"/>
      <c r="K690" s="219"/>
      <c r="L690" s="223"/>
      <c r="M690" s="224"/>
      <c r="N690" s="225"/>
      <c r="O690" s="225"/>
      <c r="P690" s="225"/>
      <c r="Q690" s="225"/>
      <c r="R690" s="225"/>
      <c r="S690" s="225"/>
      <c r="T690" s="226"/>
      <c r="U690" s="10"/>
      <c r="V690" s="10"/>
      <c r="W690" s="10"/>
      <c r="X690" s="10"/>
      <c r="Y690" s="10"/>
      <c r="Z690" s="10"/>
      <c r="AA690" s="10"/>
      <c r="AB690" s="10"/>
      <c r="AC690" s="10"/>
      <c r="AD690" s="10"/>
      <c r="AE690" s="10"/>
      <c r="AT690" s="227" t="s">
        <v>199</v>
      </c>
      <c r="AU690" s="227" t="s">
        <v>85</v>
      </c>
      <c r="AV690" s="10" t="s">
        <v>83</v>
      </c>
      <c r="AW690" s="10" t="s">
        <v>32</v>
      </c>
      <c r="AX690" s="10" t="s">
        <v>76</v>
      </c>
      <c r="AY690" s="227" t="s">
        <v>195</v>
      </c>
    </row>
    <row r="691" s="11" customFormat="1">
      <c r="A691" s="11"/>
      <c r="B691" s="228"/>
      <c r="C691" s="229"/>
      <c r="D691" s="213" t="s">
        <v>199</v>
      </c>
      <c r="E691" s="230" t="s">
        <v>1</v>
      </c>
      <c r="F691" s="231" t="s">
        <v>5785</v>
      </c>
      <c r="G691" s="229"/>
      <c r="H691" s="232">
        <v>43.496000000000002</v>
      </c>
      <c r="I691" s="233"/>
      <c r="J691" s="229"/>
      <c r="K691" s="229"/>
      <c r="L691" s="234"/>
      <c r="M691" s="235"/>
      <c r="N691" s="236"/>
      <c r="O691" s="236"/>
      <c r="P691" s="236"/>
      <c r="Q691" s="236"/>
      <c r="R691" s="236"/>
      <c r="S691" s="236"/>
      <c r="T691" s="237"/>
      <c r="U691" s="11"/>
      <c r="V691" s="11"/>
      <c r="W691" s="11"/>
      <c r="X691" s="11"/>
      <c r="Y691" s="11"/>
      <c r="Z691" s="11"/>
      <c r="AA691" s="11"/>
      <c r="AB691" s="11"/>
      <c r="AC691" s="11"/>
      <c r="AD691" s="11"/>
      <c r="AE691" s="11"/>
      <c r="AT691" s="238" t="s">
        <v>199</v>
      </c>
      <c r="AU691" s="238" t="s">
        <v>85</v>
      </c>
      <c r="AV691" s="11" t="s">
        <v>85</v>
      </c>
      <c r="AW691" s="11" t="s">
        <v>32</v>
      </c>
      <c r="AX691" s="11" t="s">
        <v>83</v>
      </c>
      <c r="AY691" s="238" t="s">
        <v>195</v>
      </c>
    </row>
    <row r="692" s="13" customFormat="1" ht="25.92" customHeight="1">
      <c r="A692" s="13"/>
      <c r="B692" s="248"/>
      <c r="C692" s="249"/>
      <c r="D692" s="250" t="s">
        <v>75</v>
      </c>
      <c r="E692" s="251" t="s">
        <v>224</v>
      </c>
      <c r="F692" s="251" t="s">
        <v>3087</v>
      </c>
      <c r="G692" s="249"/>
      <c r="H692" s="249"/>
      <c r="I692" s="252"/>
      <c r="J692" s="253">
        <f>BK692</f>
        <v>0</v>
      </c>
      <c r="K692" s="249"/>
      <c r="L692" s="254"/>
      <c r="M692" s="255"/>
      <c r="N692" s="256"/>
      <c r="O692" s="256"/>
      <c r="P692" s="257">
        <f>P693</f>
        <v>0</v>
      </c>
      <c r="Q692" s="256"/>
      <c r="R692" s="257">
        <f>R693</f>
        <v>0.03497200000000001</v>
      </c>
      <c r="S692" s="256"/>
      <c r="T692" s="258">
        <f>T693</f>
        <v>0</v>
      </c>
      <c r="U692" s="13"/>
      <c r="V692" s="13"/>
      <c r="W692" s="13"/>
      <c r="X692" s="13"/>
      <c r="Y692" s="13"/>
      <c r="Z692" s="13"/>
      <c r="AA692" s="13"/>
      <c r="AB692" s="13"/>
      <c r="AC692" s="13"/>
      <c r="AD692" s="13"/>
      <c r="AE692" s="13"/>
      <c r="AR692" s="259" t="s">
        <v>229</v>
      </c>
      <c r="AT692" s="260" t="s">
        <v>75</v>
      </c>
      <c r="AU692" s="260" t="s">
        <v>76</v>
      </c>
      <c r="AY692" s="259" t="s">
        <v>195</v>
      </c>
      <c r="BK692" s="261">
        <f>BK693</f>
        <v>0</v>
      </c>
    </row>
    <row r="693" s="13" customFormat="1" ht="22.8" customHeight="1">
      <c r="A693" s="13"/>
      <c r="B693" s="248"/>
      <c r="C693" s="249"/>
      <c r="D693" s="250" t="s">
        <v>75</v>
      </c>
      <c r="E693" s="285" t="s">
        <v>3088</v>
      </c>
      <c r="F693" s="285" t="s">
        <v>3089</v>
      </c>
      <c r="G693" s="249"/>
      <c r="H693" s="249"/>
      <c r="I693" s="252"/>
      <c r="J693" s="286">
        <f>BK693</f>
        <v>0</v>
      </c>
      <c r="K693" s="249"/>
      <c r="L693" s="254"/>
      <c r="M693" s="255"/>
      <c r="N693" s="256"/>
      <c r="O693" s="256"/>
      <c r="P693" s="257">
        <f>SUM(P694:P702)</f>
        <v>0</v>
      </c>
      <c r="Q693" s="256"/>
      <c r="R693" s="257">
        <f>SUM(R694:R702)</f>
        <v>0.03497200000000001</v>
      </c>
      <c r="S693" s="256"/>
      <c r="T693" s="258">
        <f>SUM(T694:T702)</f>
        <v>0</v>
      </c>
      <c r="U693" s="13"/>
      <c r="V693" s="13"/>
      <c r="W693" s="13"/>
      <c r="X693" s="13"/>
      <c r="Y693" s="13"/>
      <c r="Z693" s="13"/>
      <c r="AA693" s="13"/>
      <c r="AB693" s="13"/>
      <c r="AC693" s="13"/>
      <c r="AD693" s="13"/>
      <c r="AE693" s="13"/>
      <c r="AR693" s="259" t="s">
        <v>229</v>
      </c>
      <c r="AT693" s="260" t="s">
        <v>75</v>
      </c>
      <c r="AU693" s="260" t="s">
        <v>83</v>
      </c>
      <c r="AY693" s="259" t="s">
        <v>195</v>
      </c>
      <c r="BK693" s="261">
        <f>SUM(BK694:BK702)</f>
        <v>0</v>
      </c>
    </row>
    <row r="694" s="2" customFormat="1" ht="21.75" customHeight="1">
      <c r="A694" s="39"/>
      <c r="B694" s="40"/>
      <c r="C694" s="200" t="s">
        <v>567</v>
      </c>
      <c r="D694" s="200" t="s">
        <v>191</v>
      </c>
      <c r="E694" s="201" t="s">
        <v>5786</v>
      </c>
      <c r="F694" s="202" t="s">
        <v>5787</v>
      </c>
      <c r="G694" s="203" t="s">
        <v>513</v>
      </c>
      <c r="H694" s="204">
        <v>6.4000000000000004</v>
      </c>
      <c r="I694" s="205"/>
      <c r="J694" s="206">
        <f>ROUND(I694*H694,2)</f>
        <v>0</v>
      </c>
      <c r="K694" s="202" t="s">
        <v>1412</v>
      </c>
      <c r="L694" s="45"/>
      <c r="M694" s="207" t="s">
        <v>1</v>
      </c>
      <c r="N694" s="208" t="s">
        <v>41</v>
      </c>
      <c r="O694" s="92"/>
      <c r="P694" s="209">
        <f>O694*H694</f>
        <v>0</v>
      </c>
      <c r="Q694" s="209">
        <v>0.0050800000000000003</v>
      </c>
      <c r="R694" s="209">
        <f>Q694*H694</f>
        <v>0.032512000000000006</v>
      </c>
      <c r="S694" s="209">
        <v>0</v>
      </c>
      <c r="T694" s="210">
        <f>S694*H694</f>
        <v>0</v>
      </c>
      <c r="U694" s="39"/>
      <c r="V694" s="39"/>
      <c r="W694" s="39"/>
      <c r="X694" s="39"/>
      <c r="Y694" s="39"/>
      <c r="Z694" s="39"/>
      <c r="AA694" s="39"/>
      <c r="AB694" s="39"/>
      <c r="AC694" s="39"/>
      <c r="AD694" s="39"/>
      <c r="AE694" s="39"/>
      <c r="AR694" s="211" t="s">
        <v>221</v>
      </c>
      <c r="AT694" s="211" t="s">
        <v>191</v>
      </c>
      <c r="AU694" s="211" t="s">
        <v>85</v>
      </c>
      <c r="AY694" s="18" t="s">
        <v>195</v>
      </c>
      <c r="BE694" s="212">
        <f>IF(N694="základní",J694,0)</f>
        <v>0</v>
      </c>
      <c r="BF694" s="212">
        <f>IF(N694="snížená",J694,0)</f>
        <v>0</v>
      </c>
      <c r="BG694" s="212">
        <f>IF(N694="zákl. přenesená",J694,0)</f>
        <v>0</v>
      </c>
      <c r="BH694" s="212">
        <f>IF(N694="sníž. přenesená",J694,0)</f>
        <v>0</v>
      </c>
      <c r="BI694" s="212">
        <f>IF(N694="nulová",J694,0)</f>
        <v>0</v>
      </c>
      <c r="BJ694" s="18" t="s">
        <v>83</v>
      </c>
      <c r="BK694" s="212">
        <f>ROUND(I694*H694,2)</f>
        <v>0</v>
      </c>
      <c r="BL694" s="18" t="s">
        <v>221</v>
      </c>
      <c r="BM694" s="211" t="s">
        <v>5788</v>
      </c>
    </row>
    <row r="695" s="10" customFormat="1">
      <c r="A695" s="10"/>
      <c r="B695" s="218"/>
      <c r="C695" s="219"/>
      <c r="D695" s="213" t="s">
        <v>199</v>
      </c>
      <c r="E695" s="220" t="s">
        <v>1</v>
      </c>
      <c r="F695" s="221" t="s">
        <v>5789</v>
      </c>
      <c r="G695" s="219"/>
      <c r="H695" s="220" t="s">
        <v>1</v>
      </c>
      <c r="I695" s="222"/>
      <c r="J695" s="219"/>
      <c r="K695" s="219"/>
      <c r="L695" s="223"/>
      <c r="M695" s="224"/>
      <c r="N695" s="225"/>
      <c r="O695" s="225"/>
      <c r="P695" s="225"/>
      <c r="Q695" s="225"/>
      <c r="R695" s="225"/>
      <c r="S695" s="225"/>
      <c r="T695" s="226"/>
      <c r="U695" s="10"/>
      <c r="V695" s="10"/>
      <c r="W695" s="10"/>
      <c r="X695" s="10"/>
      <c r="Y695" s="10"/>
      <c r="Z695" s="10"/>
      <c r="AA695" s="10"/>
      <c r="AB695" s="10"/>
      <c r="AC695" s="10"/>
      <c r="AD695" s="10"/>
      <c r="AE695" s="10"/>
      <c r="AT695" s="227" t="s">
        <v>199</v>
      </c>
      <c r="AU695" s="227" t="s">
        <v>85</v>
      </c>
      <c r="AV695" s="10" t="s">
        <v>83</v>
      </c>
      <c r="AW695" s="10" t="s">
        <v>32</v>
      </c>
      <c r="AX695" s="10" t="s">
        <v>76</v>
      </c>
      <c r="AY695" s="227" t="s">
        <v>195</v>
      </c>
    </row>
    <row r="696" s="11" customFormat="1">
      <c r="A696" s="11"/>
      <c r="B696" s="228"/>
      <c r="C696" s="229"/>
      <c r="D696" s="213" t="s">
        <v>199</v>
      </c>
      <c r="E696" s="230" t="s">
        <v>1</v>
      </c>
      <c r="F696" s="231" t="s">
        <v>5599</v>
      </c>
      <c r="G696" s="229"/>
      <c r="H696" s="232">
        <v>6.4000000000000004</v>
      </c>
      <c r="I696" s="233"/>
      <c r="J696" s="229"/>
      <c r="K696" s="229"/>
      <c r="L696" s="234"/>
      <c r="M696" s="235"/>
      <c r="N696" s="236"/>
      <c r="O696" s="236"/>
      <c r="P696" s="236"/>
      <c r="Q696" s="236"/>
      <c r="R696" s="236"/>
      <c r="S696" s="236"/>
      <c r="T696" s="237"/>
      <c r="U696" s="11"/>
      <c r="V696" s="11"/>
      <c r="W696" s="11"/>
      <c r="X696" s="11"/>
      <c r="Y696" s="11"/>
      <c r="Z696" s="11"/>
      <c r="AA696" s="11"/>
      <c r="AB696" s="11"/>
      <c r="AC696" s="11"/>
      <c r="AD696" s="11"/>
      <c r="AE696" s="11"/>
      <c r="AT696" s="238" t="s">
        <v>199</v>
      </c>
      <c r="AU696" s="238" t="s">
        <v>85</v>
      </c>
      <c r="AV696" s="11" t="s">
        <v>85</v>
      </c>
      <c r="AW696" s="11" t="s">
        <v>32</v>
      </c>
      <c r="AX696" s="11" t="s">
        <v>83</v>
      </c>
      <c r="AY696" s="238" t="s">
        <v>195</v>
      </c>
    </row>
    <row r="697" s="2" customFormat="1" ht="24.15" customHeight="1">
      <c r="A697" s="39"/>
      <c r="B697" s="40"/>
      <c r="C697" s="200" t="s">
        <v>571</v>
      </c>
      <c r="D697" s="200" t="s">
        <v>191</v>
      </c>
      <c r="E697" s="201" t="s">
        <v>5790</v>
      </c>
      <c r="F697" s="202" t="s">
        <v>5791</v>
      </c>
      <c r="G697" s="203" t="s">
        <v>1804</v>
      </c>
      <c r="H697" s="204">
        <v>4</v>
      </c>
      <c r="I697" s="205"/>
      <c r="J697" s="206">
        <f>ROUND(I697*H697,2)</f>
        <v>0</v>
      </c>
      <c r="K697" s="202" t="s">
        <v>1412</v>
      </c>
      <c r="L697" s="45"/>
      <c r="M697" s="207" t="s">
        <v>1</v>
      </c>
      <c r="N697" s="208" t="s">
        <v>41</v>
      </c>
      <c r="O697" s="92"/>
      <c r="P697" s="209">
        <f>O697*H697</f>
        <v>0</v>
      </c>
      <c r="Q697" s="209">
        <v>0.00011</v>
      </c>
      <c r="R697" s="209">
        <f>Q697*H697</f>
        <v>0.00044000000000000002</v>
      </c>
      <c r="S697" s="209">
        <v>0</v>
      </c>
      <c r="T697" s="210">
        <f>S697*H697</f>
        <v>0</v>
      </c>
      <c r="U697" s="39"/>
      <c r="V697" s="39"/>
      <c r="W697" s="39"/>
      <c r="X697" s="39"/>
      <c r="Y697" s="39"/>
      <c r="Z697" s="39"/>
      <c r="AA697" s="39"/>
      <c r="AB697" s="39"/>
      <c r="AC697" s="39"/>
      <c r="AD697" s="39"/>
      <c r="AE697" s="39"/>
      <c r="AR697" s="211" t="s">
        <v>234</v>
      </c>
      <c r="AT697" s="211" t="s">
        <v>191</v>
      </c>
      <c r="AU697" s="211" t="s">
        <v>85</v>
      </c>
      <c r="AY697" s="18" t="s">
        <v>195</v>
      </c>
      <c r="BE697" s="212">
        <f>IF(N697="základní",J697,0)</f>
        <v>0</v>
      </c>
      <c r="BF697" s="212">
        <f>IF(N697="snížená",J697,0)</f>
        <v>0</v>
      </c>
      <c r="BG697" s="212">
        <f>IF(N697="zákl. přenesená",J697,0)</f>
        <v>0</v>
      </c>
      <c r="BH697" s="212">
        <f>IF(N697="sníž. přenesená",J697,0)</f>
        <v>0</v>
      </c>
      <c r="BI697" s="212">
        <f>IF(N697="nulová",J697,0)</f>
        <v>0</v>
      </c>
      <c r="BJ697" s="18" t="s">
        <v>83</v>
      </c>
      <c r="BK697" s="212">
        <f>ROUND(I697*H697,2)</f>
        <v>0</v>
      </c>
      <c r="BL697" s="18" t="s">
        <v>234</v>
      </c>
      <c r="BM697" s="211" t="s">
        <v>5792</v>
      </c>
    </row>
    <row r="698" s="10" customFormat="1">
      <c r="A698" s="10"/>
      <c r="B698" s="218"/>
      <c r="C698" s="219"/>
      <c r="D698" s="213" t="s">
        <v>199</v>
      </c>
      <c r="E698" s="220" t="s">
        <v>1</v>
      </c>
      <c r="F698" s="221" t="s">
        <v>5789</v>
      </c>
      <c r="G698" s="219"/>
      <c r="H698" s="220" t="s">
        <v>1</v>
      </c>
      <c r="I698" s="222"/>
      <c r="J698" s="219"/>
      <c r="K698" s="219"/>
      <c r="L698" s="223"/>
      <c r="M698" s="224"/>
      <c r="N698" s="225"/>
      <c r="O698" s="225"/>
      <c r="P698" s="225"/>
      <c r="Q698" s="225"/>
      <c r="R698" s="225"/>
      <c r="S698" s="225"/>
      <c r="T698" s="226"/>
      <c r="U698" s="10"/>
      <c r="V698" s="10"/>
      <c r="W698" s="10"/>
      <c r="X698" s="10"/>
      <c r="Y698" s="10"/>
      <c r="Z698" s="10"/>
      <c r="AA698" s="10"/>
      <c r="AB698" s="10"/>
      <c r="AC698" s="10"/>
      <c r="AD698" s="10"/>
      <c r="AE698" s="10"/>
      <c r="AT698" s="227" t="s">
        <v>199</v>
      </c>
      <c r="AU698" s="227" t="s">
        <v>85</v>
      </c>
      <c r="AV698" s="10" t="s">
        <v>83</v>
      </c>
      <c r="AW698" s="10" t="s">
        <v>32</v>
      </c>
      <c r="AX698" s="10" t="s">
        <v>76</v>
      </c>
      <c r="AY698" s="227" t="s">
        <v>195</v>
      </c>
    </row>
    <row r="699" s="11" customFormat="1">
      <c r="A699" s="11"/>
      <c r="B699" s="228"/>
      <c r="C699" s="229"/>
      <c r="D699" s="213" t="s">
        <v>199</v>
      </c>
      <c r="E699" s="230" t="s">
        <v>1</v>
      </c>
      <c r="F699" s="231" t="s">
        <v>5793</v>
      </c>
      <c r="G699" s="229"/>
      <c r="H699" s="232">
        <v>4</v>
      </c>
      <c r="I699" s="233"/>
      <c r="J699" s="229"/>
      <c r="K699" s="229"/>
      <c r="L699" s="234"/>
      <c r="M699" s="235"/>
      <c r="N699" s="236"/>
      <c r="O699" s="236"/>
      <c r="P699" s="236"/>
      <c r="Q699" s="236"/>
      <c r="R699" s="236"/>
      <c r="S699" s="236"/>
      <c r="T699" s="237"/>
      <c r="U699" s="11"/>
      <c r="V699" s="11"/>
      <c r="W699" s="11"/>
      <c r="X699" s="11"/>
      <c r="Y699" s="11"/>
      <c r="Z699" s="11"/>
      <c r="AA699" s="11"/>
      <c r="AB699" s="11"/>
      <c r="AC699" s="11"/>
      <c r="AD699" s="11"/>
      <c r="AE699" s="11"/>
      <c r="AT699" s="238" t="s">
        <v>199</v>
      </c>
      <c r="AU699" s="238" t="s">
        <v>85</v>
      </c>
      <c r="AV699" s="11" t="s">
        <v>85</v>
      </c>
      <c r="AW699" s="11" t="s">
        <v>32</v>
      </c>
      <c r="AX699" s="11" t="s">
        <v>83</v>
      </c>
      <c r="AY699" s="238" t="s">
        <v>195</v>
      </c>
    </row>
    <row r="700" s="2" customFormat="1" ht="21.75" customHeight="1">
      <c r="A700" s="39"/>
      <c r="B700" s="40"/>
      <c r="C700" s="200" t="s">
        <v>575</v>
      </c>
      <c r="D700" s="200" t="s">
        <v>191</v>
      </c>
      <c r="E700" s="201" t="s">
        <v>5794</v>
      </c>
      <c r="F700" s="202" t="s">
        <v>5795</v>
      </c>
      <c r="G700" s="203" t="s">
        <v>1804</v>
      </c>
      <c r="H700" s="204">
        <v>2</v>
      </c>
      <c r="I700" s="205"/>
      <c r="J700" s="206">
        <f>ROUND(I700*H700,2)</f>
        <v>0</v>
      </c>
      <c r="K700" s="202" t="s">
        <v>1412</v>
      </c>
      <c r="L700" s="45"/>
      <c r="M700" s="207" t="s">
        <v>1</v>
      </c>
      <c r="N700" s="208" t="s">
        <v>41</v>
      </c>
      <c r="O700" s="92"/>
      <c r="P700" s="209">
        <f>O700*H700</f>
        <v>0</v>
      </c>
      <c r="Q700" s="209">
        <v>0.0010100000000000001</v>
      </c>
      <c r="R700" s="209">
        <f>Q700*H700</f>
        <v>0.0020200000000000001</v>
      </c>
      <c r="S700" s="209">
        <v>0</v>
      </c>
      <c r="T700" s="210">
        <f>S700*H700</f>
        <v>0</v>
      </c>
      <c r="U700" s="39"/>
      <c r="V700" s="39"/>
      <c r="W700" s="39"/>
      <c r="X700" s="39"/>
      <c r="Y700" s="39"/>
      <c r="Z700" s="39"/>
      <c r="AA700" s="39"/>
      <c r="AB700" s="39"/>
      <c r="AC700" s="39"/>
      <c r="AD700" s="39"/>
      <c r="AE700" s="39"/>
      <c r="AR700" s="211" t="s">
        <v>234</v>
      </c>
      <c r="AT700" s="211" t="s">
        <v>191</v>
      </c>
      <c r="AU700" s="211" t="s">
        <v>85</v>
      </c>
      <c r="AY700" s="18" t="s">
        <v>195</v>
      </c>
      <c r="BE700" s="212">
        <f>IF(N700="základní",J700,0)</f>
        <v>0</v>
      </c>
      <c r="BF700" s="212">
        <f>IF(N700="snížená",J700,0)</f>
        <v>0</v>
      </c>
      <c r="BG700" s="212">
        <f>IF(N700="zákl. přenesená",J700,0)</f>
        <v>0</v>
      </c>
      <c r="BH700" s="212">
        <f>IF(N700="sníž. přenesená",J700,0)</f>
        <v>0</v>
      </c>
      <c r="BI700" s="212">
        <f>IF(N700="nulová",J700,0)</f>
        <v>0</v>
      </c>
      <c r="BJ700" s="18" t="s">
        <v>83</v>
      </c>
      <c r="BK700" s="212">
        <f>ROUND(I700*H700,2)</f>
        <v>0</v>
      </c>
      <c r="BL700" s="18" t="s">
        <v>234</v>
      </c>
      <c r="BM700" s="211" t="s">
        <v>5796</v>
      </c>
    </row>
    <row r="701" s="10" customFormat="1">
      <c r="A701" s="10"/>
      <c r="B701" s="218"/>
      <c r="C701" s="219"/>
      <c r="D701" s="213" t="s">
        <v>199</v>
      </c>
      <c r="E701" s="220" t="s">
        <v>1</v>
      </c>
      <c r="F701" s="221" t="s">
        <v>5789</v>
      </c>
      <c r="G701" s="219"/>
      <c r="H701" s="220" t="s">
        <v>1</v>
      </c>
      <c r="I701" s="222"/>
      <c r="J701" s="219"/>
      <c r="K701" s="219"/>
      <c r="L701" s="223"/>
      <c r="M701" s="224"/>
      <c r="N701" s="225"/>
      <c r="O701" s="225"/>
      <c r="P701" s="225"/>
      <c r="Q701" s="225"/>
      <c r="R701" s="225"/>
      <c r="S701" s="225"/>
      <c r="T701" s="226"/>
      <c r="U701" s="10"/>
      <c r="V701" s="10"/>
      <c r="W701" s="10"/>
      <c r="X701" s="10"/>
      <c r="Y701" s="10"/>
      <c r="Z701" s="10"/>
      <c r="AA701" s="10"/>
      <c r="AB701" s="10"/>
      <c r="AC701" s="10"/>
      <c r="AD701" s="10"/>
      <c r="AE701" s="10"/>
      <c r="AT701" s="227" t="s">
        <v>199</v>
      </c>
      <c r="AU701" s="227" t="s">
        <v>85</v>
      </c>
      <c r="AV701" s="10" t="s">
        <v>83</v>
      </c>
      <c r="AW701" s="10" t="s">
        <v>32</v>
      </c>
      <c r="AX701" s="10" t="s">
        <v>76</v>
      </c>
      <c r="AY701" s="227" t="s">
        <v>195</v>
      </c>
    </row>
    <row r="702" s="11" customFormat="1">
      <c r="A702" s="11"/>
      <c r="B702" s="228"/>
      <c r="C702" s="229"/>
      <c r="D702" s="213" t="s">
        <v>199</v>
      </c>
      <c r="E702" s="230" t="s">
        <v>1</v>
      </c>
      <c r="F702" s="231" t="s">
        <v>5797</v>
      </c>
      <c r="G702" s="229"/>
      <c r="H702" s="232">
        <v>2</v>
      </c>
      <c r="I702" s="233"/>
      <c r="J702" s="229"/>
      <c r="K702" s="229"/>
      <c r="L702" s="234"/>
      <c r="M702" s="239"/>
      <c r="N702" s="240"/>
      <c r="O702" s="240"/>
      <c r="P702" s="240"/>
      <c r="Q702" s="240"/>
      <c r="R702" s="240"/>
      <c r="S702" s="240"/>
      <c r="T702" s="241"/>
      <c r="U702" s="11"/>
      <c r="V702" s="11"/>
      <c r="W702" s="11"/>
      <c r="X702" s="11"/>
      <c r="Y702" s="11"/>
      <c r="Z702" s="11"/>
      <c r="AA702" s="11"/>
      <c r="AB702" s="11"/>
      <c r="AC702" s="11"/>
      <c r="AD702" s="11"/>
      <c r="AE702" s="11"/>
      <c r="AT702" s="238" t="s">
        <v>199</v>
      </c>
      <c r="AU702" s="238" t="s">
        <v>85</v>
      </c>
      <c r="AV702" s="11" t="s">
        <v>85</v>
      </c>
      <c r="AW702" s="11" t="s">
        <v>32</v>
      </c>
      <c r="AX702" s="11" t="s">
        <v>83</v>
      </c>
      <c r="AY702" s="238" t="s">
        <v>195</v>
      </c>
    </row>
    <row r="703" s="2" customFormat="1" ht="6.96" customHeight="1">
      <c r="A703" s="39"/>
      <c r="B703" s="67"/>
      <c r="C703" s="68"/>
      <c r="D703" s="68"/>
      <c r="E703" s="68"/>
      <c r="F703" s="68"/>
      <c r="G703" s="68"/>
      <c r="H703" s="68"/>
      <c r="I703" s="68"/>
      <c r="J703" s="68"/>
      <c r="K703" s="68"/>
      <c r="L703" s="45"/>
      <c r="M703" s="39"/>
      <c r="O703" s="39"/>
      <c r="P703" s="39"/>
      <c r="Q703" s="39"/>
      <c r="R703" s="39"/>
      <c r="S703" s="39"/>
      <c r="T703" s="39"/>
      <c r="U703" s="39"/>
      <c r="V703" s="39"/>
      <c r="W703" s="39"/>
      <c r="X703" s="39"/>
      <c r="Y703" s="39"/>
      <c r="Z703" s="39"/>
      <c r="AA703" s="39"/>
      <c r="AB703" s="39"/>
      <c r="AC703" s="39"/>
      <c r="AD703" s="39"/>
      <c r="AE703" s="39"/>
    </row>
  </sheetData>
  <sheetProtection sheet="1" autoFilter="0" formatColumns="0" formatRows="0" objects="1" scenarios="1" spinCount="100000" saltValue="WRtvOGgtOTlY6ThBDmCGnTkmuDb8z7crsUL/6hL56yaV71lGZb3X6IzCwfmUCrqi4E78G0rKZCojAX80gxpmoQ==" hashValue="79Xjr4fLR71yN0dHg5TiHQBHqoMeiEUSkQPsVFYmTb3aU4LTEC/lte2JhUd5WKAKP5lTAxnlPYlBl5YwlzzoKw==" algorithmName="SHA-512" password="C71F"/>
  <autoFilter ref="C127:K702"/>
  <mergeCells count="9">
    <mergeCell ref="E7:H7"/>
    <mergeCell ref="E9:H9"/>
    <mergeCell ref="E18:H18"/>
    <mergeCell ref="E27:H27"/>
    <mergeCell ref="E85:H85"/>
    <mergeCell ref="E87:H87"/>
    <mergeCell ref="E118:H118"/>
    <mergeCell ref="E120:H120"/>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155</v>
      </c>
    </row>
    <row r="3" s="1" customFormat="1" ht="6.96" customHeight="1">
      <c r="B3" s="147"/>
      <c r="C3" s="148"/>
      <c r="D3" s="148"/>
      <c r="E3" s="148"/>
      <c r="F3" s="148"/>
      <c r="G3" s="148"/>
      <c r="H3" s="148"/>
      <c r="I3" s="148"/>
      <c r="J3" s="148"/>
      <c r="K3" s="148"/>
      <c r="L3" s="21"/>
      <c r="AT3" s="18" t="s">
        <v>85</v>
      </c>
    </row>
    <row r="4" s="1" customFormat="1" ht="24.96" customHeight="1">
      <c r="B4" s="21"/>
      <c r="D4" s="149" t="s">
        <v>168</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SPLAŠKOVÁ KANALIZACE ÚSTÍ NAD ORLICÍ ČERNOVÍR</v>
      </c>
      <c r="F7" s="151"/>
      <c r="G7" s="151"/>
      <c r="H7" s="151"/>
      <c r="L7" s="21"/>
    </row>
    <row r="8" s="2" customFormat="1" ht="12" customHeight="1">
      <c r="A8" s="39"/>
      <c r="B8" s="45"/>
      <c r="C8" s="39"/>
      <c r="D8" s="151" t="s">
        <v>169</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53" t="s">
        <v>5798</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51" t="s">
        <v>18</v>
      </c>
      <c r="E11" s="39"/>
      <c r="F11" s="142" t="s">
        <v>1</v>
      </c>
      <c r="G11" s="39"/>
      <c r="H11" s="39"/>
      <c r="I11" s="151" t="s">
        <v>19</v>
      </c>
      <c r="J11" s="142" t="s">
        <v>1</v>
      </c>
      <c r="K11" s="39"/>
      <c r="L11" s="64"/>
      <c r="S11" s="39"/>
      <c r="T11" s="39"/>
      <c r="U11" s="39"/>
      <c r="V11" s="39"/>
      <c r="W11" s="39"/>
      <c r="X11" s="39"/>
      <c r="Y11" s="39"/>
      <c r="Z11" s="39"/>
      <c r="AA11" s="39"/>
      <c r="AB11" s="39"/>
      <c r="AC11" s="39"/>
      <c r="AD11" s="39"/>
      <c r="AE11" s="39"/>
    </row>
    <row r="12" s="2" customFormat="1" ht="12" customHeight="1">
      <c r="A12" s="39"/>
      <c r="B12" s="45"/>
      <c r="C12" s="39"/>
      <c r="D12" s="151" t="s">
        <v>20</v>
      </c>
      <c r="E12" s="39"/>
      <c r="F12" s="142" t="s">
        <v>21</v>
      </c>
      <c r="G12" s="39"/>
      <c r="H12" s="39"/>
      <c r="I12" s="151" t="s">
        <v>22</v>
      </c>
      <c r="J12" s="154" t="str">
        <f>'Rekapitulace stavby'!AN8</f>
        <v>18. 10. 2021</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51" t="s">
        <v>24</v>
      </c>
      <c r="E14" s="39"/>
      <c r="F14" s="39"/>
      <c r="G14" s="39"/>
      <c r="H14" s="39"/>
      <c r="I14" s="151" t="s">
        <v>25</v>
      </c>
      <c r="J14" s="142" t="s">
        <v>1</v>
      </c>
      <c r="K14" s="39"/>
      <c r="L14" s="64"/>
      <c r="S14" s="39"/>
      <c r="T14" s="39"/>
      <c r="U14" s="39"/>
      <c r="V14" s="39"/>
      <c r="W14" s="39"/>
      <c r="X14" s="39"/>
      <c r="Y14" s="39"/>
      <c r="Z14" s="39"/>
      <c r="AA14" s="39"/>
      <c r="AB14" s="39"/>
      <c r="AC14" s="39"/>
      <c r="AD14" s="39"/>
      <c r="AE14" s="39"/>
    </row>
    <row r="15" s="2" customFormat="1" ht="18" customHeight="1">
      <c r="A15" s="39"/>
      <c r="B15" s="45"/>
      <c r="C15" s="39"/>
      <c r="D15" s="39"/>
      <c r="E15" s="142" t="s">
        <v>26</v>
      </c>
      <c r="F15" s="39"/>
      <c r="G15" s="39"/>
      <c r="H15" s="39"/>
      <c r="I15" s="151" t="s">
        <v>27</v>
      </c>
      <c r="J15" s="142" t="s">
        <v>1</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51" t="s">
        <v>28</v>
      </c>
      <c r="E17" s="39"/>
      <c r="F17" s="39"/>
      <c r="G17" s="39"/>
      <c r="H17" s="39"/>
      <c r="I17" s="151"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2"/>
      <c r="G18" s="142"/>
      <c r="H18" s="142"/>
      <c r="I18" s="151" t="s">
        <v>27</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51" t="s">
        <v>30</v>
      </c>
      <c r="E20" s="39"/>
      <c r="F20" s="39"/>
      <c r="G20" s="39"/>
      <c r="H20" s="39"/>
      <c r="I20" s="151" t="s">
        <v>25</v>
      </c>
      <c r="J20" s="142" t="s">
        <v>1</v>
      </c>
      <c r="K20" s="39"/>
      <c r="L20" s="64"/>
      <c r="S20" s="39"/>
      <c r="T20" s="39"/>
      <c r="U20" s="39"/>
      <c r="V20" s="39"/>
      <c r="W20" s="39"/>
      <c r="X20" s="39"/>
      <c r="Y20" s="39"/>
      <c r="Z20" s="39"/>
      <c r="AA20" s="39"/>
      <c r="AB20" s="39"/>
      <c r="AC20" s="39"/>
      <c r="AD20" s="39"/>
      <c r="AE20" s="39"/>
    </row>
    <row r="21" s="2" customFormat="1" ht="18" customHeight="1">
      <c r="A21" s="39"/>
      <c r="B21" s="45"/>
      <c r="C21" s="39"/>
      <c r="D21" s="39"/>
      <c r="E21" s="142" t="s">
        <v>31</v>
      </c>
      <c r="F21" s="39"/>
      <c r="G21" s="39"/>
      <c r="H21" s="39"/>
      <c r="I21" s="151" t="s">
        <v>27</v>
      </c>
      <c r="J21" s="142" t="s">
        <v>1</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51" t="s">
        <v>33</v>
      </c>
      <c r="E23" s="39"/>
      <c r="F23" s="39"/>
      <c r="G23" s="39"/>
      <c r="H23" s="39"/>
      <c r="I23" s="151" t="s">
        <v>25</v>
      </c>
      <c r="J23" s="142" t="s">
        <v>1</v>
      </c>
      <c r="K23" s="39"/>
      <c r="L23" s="64"/>
      <c r="S23" s="39"/>
      <c r="T23" s="39"/>
      <c r="U23" s="39"/>
      <c r="V23" s="39"/>
      <c r="W23" s="39"/>
      <c r="X23" s="39"/>
      <c r="Y23" s="39"/>
      <c r="Z23" s="39"/>
      <c r="AA23" s="39"/>
      <c r="AB23" s="39"/>
      <c r="AC23" s="39"/>
      <c r="AD23" s="39"/>
      <c r="AE23" s="39"/>
    </row>
    <row r="24" s="2" customFormat="1" ht="18" customHeight="1">
      <c r="A24" s="39"/>
      <c r="B24" s="45"/>
      <c r="C24" s="39"/>
      <c r="D24" s="39"/>
      <c r="E24" s="142" t="s">
        <v>208</v>
      </c>
      <c r="F24" s="39"/>
      <c r="G24" s="39"/>
      <c r="H24" s="39"/>
      <c r="I24" s="151" t="s">
        <v>27</v>
      </c>
      <c r="J24" s="142" t="s">
        <v>1</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51" t="s">
        <v>35</v>
      </c>
      <c r="E26" s="39"/>
      <c r="F26" s="39"/>
      <c r="G26" s="39"/>
      <c r="H26" s="39"/>
      <c r="I26" s="39"/>
      <c r="J26" s="39"/>
      <c r="K26" s="39"/>
      <c r="L26" s="64"/>
      <c r="S26" s="39"/>
      <c r="T26" s="39"/>
      <c r="U26" s="39"/>
      <c r="V26" s="39"/>
      <c r="W26" s="39"/>
      <c r="X26" s="39"/>
      <c r="Y26" s="39"/>
      <c r="Z26" s="39"/>
      <c r="AA26" s="39"/>
      <c r="AB26" s="39"/>
      <c r="AC26" s="39"/>
      <c r="AD26" s="39"/>
      <c r="AE26" s="39"/>
    </row>
    <row r="27" s="8" customFormat="1" ht="16.5" customHeight="1">
      <c r="A27" s="155"/>
      <c r="B27" s="156"/>
      <c r="C27" s="155"/>
      <c r="D27" s="155"/>
      <c r="E27" s="157" t="s">
        <v>1</v>
      </c>
      <c r="F27" s="157"/>
      <c r="G27" s="157"/>
      <c r="H27" s="157"/>
      <c r="I27" s="155"/>
      <c r="J27" s="155"/>
      <c r="K27" s="155"/>
      <c r="L27" s="158"/>
      <c r="S27" s="155"/>
      <c r="T27" s="155"/>
      <c r="U27" s="155"/>
      <c r="V27" s="155"/>
      <c r="W27" s="155"/>
      <c r="X27" s="155"/>
      <c r="Y27" s="155"/>
      <c r="Z27" s="155"/>
      <c r="AA27" s="155"/>
      <c r="AB27" s="155"/>
      <c r="AC27" s="155"/>
      <c r="AD27" s="155"/>
      <c r="AE27" s="155"/>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59"/>
      <c r="E29" s="159"/>
      <c r="F29" s="159"/>
      <c r="G29" s="159"/>
      <c r="H29" s="159"/>
      <c r="I29" s="159"/>
      <c r="J29" s="159"/>
      <c r="K29" s="159"/>
      <c r="L29" s="64"/>
      <c r="S29" s="39"/>
      <c r="T29" s="39"/>
      <c r="U29" s="39"/>
      <c r="V29" s="39"/>
      <c r="W29" s="39"/>
      <c r="X29" s="39"/>
      <c r="Y29" s="39"/>
      <c r="Z29" s="39"/>
      <c r="AA29" s="39"/>
      <c r="AB29" s="39"/>
      <c r="AC29" s="39"/>
      <c r="AD29" s="39"/>
      <c r="AE29" s="39"/>
    </row>
    <row r="30" s="2" customFormat="1" ht="25.44" customHeight="1">
      <c r="A30" s="39"/>
      <c r="B30" s="45"/>
      <c r="C30" s="39"/>
      <c r="D30" s="160" t="s">
        <v>36</v>
      </c>
      <c r="E30" s="39"/>
      <c r="F30" s="39"/>
      <c r="G30" s="39"/>
      <c r="H30" s="39"/>
      <c r="I30" s="39"/>
      <c r="J30" s="161">
        <f>ROUND(J122, 2)</f>
        <v>0</v>
      </c>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14.4" customHeight="1">
      <c r="A32" s="39"/>
      <c r="B32" s="45"/>
      <c r="C32" s="39"/>
      <c r="D32" s="39"/>
      <c r="E32" s="39"/>
      <c r="F32" s="162" t="s">
        <v>38</v>
      </c>
      <c r="G32" s="39"/>
      <c r="H32" s="39"/>
      <c r="I32" s="162" t="s">
        <v>37</v>
      </c>
      <c r="J32" s="162" t="s">
        <v>39</v>
      </c>
      <c r="K32" s="39"/>
      <c r="L32" s="64"/>
      <c r="S32" s="39"/>
      <c r="T32" s="39"/>
      <c r="U32" s="39"/>
      <c r="V32" s="39"/>
      <c r="W32" s="39"/>
      <c r="X32" s="39"/>
      <c r="Y32" s="39"/>
      <c r="Z32" s="39"/>
      <c r="AA32" s="39"/>
      <c r="AB32" s="39"/>
      <c r="AC32" s="39"/>
      <c r="AD32" s="39"/>
      <c r="AE32" s="39"/>
    </row>
    <row r="33" s="2" customFormat="1" ht="14.4" customHeight="1">
      <c r="A33" s="39"/>
      <c r="B33" s="45"/>
      <c r="C33" s="39"/>
      <c r="D33" s="163" t="s">
        <v>40</v>
      </c>
      <c r="E33" s="151" t="s">
        <v>41</v>
      </c>
      <c r="F33" s="164">
        <f>ROUND((SUM(BE122:BE164)),  2)</f>
        <v>0</v>
      </c>
      <c r="G33" s="39"/>
      <c r="H33" s="39"/>
      <c r="I33" s="165">
        <v>0.20999999999999999</v>
      </c>
      <c r="J33" s="164">
        <f>ROUND(((SUM(BE122:BE164))*I33),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51" t="s">
        <v>42</v>
      </c>
      <c r="F34" s="164">
        <f>ROUND((SUM(BF122:BF164)),  2)</f>
        <v>0</v>
      </c>
      <c r="G34" s="39"/>
      <c r="H34" s="39"/>
      <c r="I34" s="165">
        <v>0.14999999999999999</v>
      </c>
      <c r="J34" s="164">
        <f>ROUND(((SUM(BF122:BF164))*I34),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51" t="s">
        <v>43</v>
      </c>
      <c r="F35" s="164">
        <f>ROUND((SUM(BG122:BG164)),  2)</f>
        <v>0</v>
      </c>
      <c r="G35" s="39"/>
      <c r="H35" s="39"/>
      <c r="I35" s="165">
        <v>0.20999999999999999</v>
      </c>
      <c r="J35" s="164">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51" t="s">
        <v>44</v>
      </c>
      <c r="F36" s="164">
        <f>ROUND((SUM(BH122:BH164)),  2)</f>
        <v>0</v>
      </c>
      <c r="G36" s="39"/>
      <c r="H36" s="39"/>
      <c r="I36" s="165">
        <v>0.14999999999999999</v>
      </c>
      <c r="J36" s="164">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45</v>
      </c>
      <c r="F37" s="164">
        <f>ROUND((SUM(BI122:BI164)),  2)</f>
        <v>0</v>
      </c>
      <c r="G37" s="39"/>
      <c r="H37" s="39"/>
      <c r="I37" s="165">
        <v>0</v>
      </c>
      <c r="J37" s="164">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66"/>
      <c r="D39" s="167" t="s">
        <v>46</v>
      </c>
      <c r="E39" s="168"/>
      <c r="F39" s="168"/>
      <c r="G39" s="169" t="s">
        <v>47</v>
      </c>
      <c r="H39" s="170" t="s">
        <v>48</v>
      </c>
      <c r="I39" s="168"/>
      <c r="J39" s="171">
        <f>SUM(J30:J37)</f>
        <v>0</v>
      </c>
      <c r="K39" s="172"/>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49</v>
      </c>
      <c r="E50" s="174"/>
      <c r="F50" s="174"/>
      <c r="G50" s="173" t="s">
        <v>50</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51</v>
      </c>
      <c r="E61" s="176"/>
      <c r="F61" s="177" t="s">
        <v>52</v>
      </c>
      <c r="G61" s="175" t="s">
        <v>51</v>
      </c>
      <c r="H61" s="176"/>
      <c r="I61" s="176"/>
      <c r="J61" s="178" t="s">
        <v>52</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53</v>
      </c>
      <c r="E65" s="179"/>
      <c r="F65" s="179"/>
      <c r="G65" s="173" t="s">
        <v>54</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51</v>
      </c>
      <c r="E76" s="176"/>
      <c r="F76" s="177" t="s">
        <v>52</v>
      </c>
      <c r="G76" s="175" t="s">
        <v>51</v>
      </c>
      <c r="H76" s="176"/>
      <c r="I76" s="176"/>
      <c r="J76" s="178" t="s">
        <v>52</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173</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SPLAŠKOVÁ KANALIZACE ÚSTÍ NAD ORLICÍ ČERNOVÍR</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169</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SO-07 - Elektropřípojky NN k ČS Černovír</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Černovír</v>
      </c>
      <c r="G89" s="41"/>
      <c r="H89" s="41"/>
      <c r="I89" s="33" t="s">
        <v>22</v>
      </c>
      <c r="J89" s="80" t="str">
        <f>IF(J12="","",J12)</f>
        <v>18. 10. 2021</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25.65" customHeight="1">
      <c r="A91" s="39"/>
      <c r="B91" s="40"/>
      <c r="C91" s="33" t="s">
        <v>24</v>
      </c>
      <c r="D91" s="41"/>
      <c r="E91" s="41"/>
      <c r="F91" s="28" t="str">
        <f>E15</f>
        <v>TEPVOS s.r.o., Královéhradecká 1566, Ústí n.Orlicí</v>
      </c>
      <c r="G91" s="41"/>
      <c r="H91" s="41"/>
      <c r="I91" s="33" t="s">
        <v>30</v>
      </c>
      <c r="J91" s="37" t="str">
        <f>E21</f>
        <v>Aquaprocon s.r.o., Divize Praha</v>
      </c>
      <c r="K91" s="41"/>
      <c r="L91" s="64"/>
      <c r="S91" s="39"/>
      <c r="T91" s="39"/>
      <c r="U91" s="39"/>
      <c r="V91" s="39"/>
      <c r="W91" s="39"/>
      <c r="X91" s="39"/>
      <c r="Y91" s="39"/>
      <c r="Z91" s="39"/>
      <c r="AA91" s="39"/>
      <c r="AB91" s="39"/>
      <c r="AC91" s="39"/>
      <c r="AD91" s="39"/>
      <c r="AE91" s="39"/>
    </row>
    <row r="92" s="2" customFormat="1" ht="15.15" customHeight="1">
      <c r="A92" s="39"/>
      <c r="B92" s="40"/>
      <c r="C92" s="33" t="s">
        <v>28</v>
      </c>
      <c r="D92" s="41"/>
      <c r="E92" s="41"/>
      <c r="F92" s="28" t="str">
        <f>IF(E18="","",E18)</f>
        <v>Vyplň údaj</v>
      </c>
      <c r="G92" s="41"/>
      <c r="H92" s="41"/>
      <c r="I92" s="33" t="s">
        <v>33</v>
      </c>
      <c r="J92" s="37" t="str">
        <f>E24</f>
        <v>Petr Šulc</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85" t="s">
        <v>174</v>
      </c>
      <c r="D94" s="186"/>
      <c r="E94" s="186"/>
      <c r="F94" s="186"/>
      <c r="G94" s="186"/>
      <c r="H94" s="186"/>
      <c r="I94" s="186"/>
      <c r="J94" s="187" t="s">
        <v>175</v>
      </c>
      <c r="K94" s="186"/>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88" t="s">
        <v>176</v>
      </c>
      <c r="D96" s="41"/>
      <c r="E96" s="41"/>
      <c r="F96" s="41"/>
      <c r="G96" s="41"/>
      <c r="H96" s="41"/>
      <c r="I96" s="41"/>
      <c r="J96" s="111">
        <f>J122</f>
        <v>0</v>
      </c>
      <c r="K96" s="41"/>
      <c r="L96" s="64"/>
      <c r="S96" s="39"/>
      <c r="T96" s="39"/>
      <c r="U96" s="39"/>
      <c r="V96" s="39"/>
      <c r="W96" s="39"/>
      <c r="X96" s="39"/>
      <c r="Y96" s="39"/>
      <c r="Z96" s="39"/>
      <c r="AA96" s="39"/>
      <c r="AB96" s="39"/>
      <c r="AC96" s="39"/>
      <c r="AD96" s="39"/>
      <c r="AE96" s="39"/>
      <c r="AU96" s="18" t="s">
        <v>177</v>
      </c>
    </row>
    <row r="97" s="12" customFormat="1" ht="24.96" customHeight="1">
      <c r="A97" s="12"/>
      <c r="B97" s="242"/>
      <c r="C97" s="243"/>
      <c r="D97" s="244" t="s">
        <v>5799</v>
      </c>
      <c r="E97" s="245"/>
      <c r="F97" s="245"/>
      <c r="G97" s="245"/>
      <c r="H97" s="245"/>
      <c r="I97" s="245"/>
      <c r="J97" s="246">
        <f>J123</f>
        <v>0</v>
      </c>
      <c r="K97" s="243"/>
      <c r="L97" s="247"/>
      <c r="S97" s="12"/>
      <c r="T97" s="12"/>
      <c r="U97" s="12"/>
      <c r="V97" s="12"/>
      <c r="W97" s="12"/>
      <c r="X97" s="12"/>
      <c r="Y97" s="12"/>
      <c r="Z97" s="12"/>
      <c r="AA97" s="12"/>
      <c r="AB97" s="12"/>
      <c r="AC97" s="12"/>
      <c r="AD97" s="12"/>
      <c r="AE97" s="12"/>
    </row>
    <row r="98" s="12" customFormat="1" ht="24.96" customHeight="1">
      <c r="A98" s="12"/>
      <c r="B98" s="242"/>
      <c r="C98" s="243"/>
      <c r="D98" s="244" t="s">
        <v>211</v>
      </c>
      <c r="E98" s="245"/>
      <c r="F98" s="245"/>
      <c r="G98" s="245"/>
      <c r="H98" s="245"/>
      <c r="I98" s="245"/>
      <c r="J98" s="246">
        <f>J126</f>
        <v>0</v>
      </c>
      <c r="K98" s="243"/>
      <c r="L98" s="247"/>
      <c r="S98" s="12"/>
      <c r="T98" s="12"/>
      <c r="U98" s="12"/>
      <c r="V98" s="12"/>
      <c r="W98" s="12"/>
      <c r="X98" s="12"/>
      <c r="Y98" s="12"/>
      <c r="Z98" s="12"/>
      <c r="AA98" s="12"/>
      <c r="AB98" s="12"/>
      <c r="AC98" s="12"/>
      <c r="AD98" s="12"/>
      <c r="AE98" s="12"/>
    </row>
    <row r="99" s="12" customFormat="1" ht="24.96" customHeight="1">
      <c r="A99" s="12"/>
      <c r="B99" s="242"/>
      <c r="C99" s="243"/>
      <c r="D99" s="244" t="s">
        <v>212</v>
      </c>
      <c r="E99" s="245"/>
      <c r="F99" s="245"/>
      <c r="G99" s="245"/>
      <c r="H99" s="245"/>
      <c r="I99" s="245"/>
      <c r="J99" s="246">
        <f>J135</f>
        <v>0</v>
      </c>
      <c r="K99" s="243"/>
      <c r="L99" s="247"/>
      <c r="S99" s="12"/>
      <c r="T99" s="12"/>
      <c r="U99" s="12"/>
      <c r="V99" s="12"/>
      <c r="W99" s="12"/>
      <c r="X99" s="12"/>
      <c r="Y99" s="12"/>
      <c r="Z99" s="12"/>
      <c r="AA99" s="12"/>
      <c r="AB99" s="12"/>
      <c r="AC99" s="12"/>
      <c r="AD99" s="12"/>
      <c r="AE99" s="12"/>
    </row>
    <row r="100" s="12" customFormat="1" ht="24.96" customHeight="1">
      <c r="A100" s="12"/>
      <c r="B100" s="242"/>
      <c r="C100" s="243"/>
      <c r="D100" s="244" t="s">
        <v>1185</v>
      </c>
      <c r="E100" s="245"/>
      <c r="F100" s="245"/>
      <c r="G100" s="245"/>
      <c r="H100" s="245"/>
      <c r="I100" s="245"/>
      <c r="J100" s="246">
        <f>J144</f>
        <v>0</v>
      </c>
      <c r="K100" s="243"/>
      <c r="L100" s="247"/>
      <c r="S100" s="12"/>
      <c r="T100" s="12"/>
      <c r="U100" s="12"/>
      <c r="V100" s="12"/>
      <c r="W100" s="12"/>
      <c r="X100" s="12"/>
      <c r="Y100" s="12"/>
      <c r="Z100" s="12"/>
      <c r="AA100" s="12"/>
      <c r="AB100" s="12"/>
      <c r="AC100" s="12"/>
      <c r="AD100" s="12"/>
      <c r="AE100" s="12"/>
    </row>
    <row r="101" s="12" customFormat="1" ht="24.96" customHeight="1">
      <c r="A101" s="12"/>
      <c r="B101" s="242"/>
      <c r="C101" s="243"/>
      <c r="D101" s="244" t="s">
        <v>1186</v>
      </c>
      <c r="E101" s="245"/>
      <c r="F101" s="245"/>
      <c r="G101" s="245"/>
      <c r="H101" s="245"/>
      <c r="I101" s="245"/>
      <c r="J101" s="246">
        <f>J151</f>
        <v>0</v>
      </c>
      <c r="K101" s="243"/>
      <c r="L101" s="247"/>
      <c r="S101" s="12"/>
      <c r="T101" s="12"/>
      <c r="U101" s="12"/>
      <c r="V101" s="12"/>
      <c r="W101" s="12"/>
      <c r="X101" s="12"/>
      <c r="Y101" s="12"/>
      <c r="Z101" s="12"/>
      <c r="AA101" s="12"/>
      <c r="AB101" s="12"/>
      <c r="AC101" s="12"/>
      <c r="AD101" s="12"/>
      <c r="AE101" s="12"/>
    </row>
    <row r="102" s="12" customFormat="1" ht="24.96" customHeight="1">
      <c r="A102" s="12"/>
      <c r="B102" s="242"/>
      <c r="C102" s="243"/>
      <c r="D102" s="244" t="s">
        <v>215</v>
      </c>
      <c r="E102" s="245"/>
      <c r="F102" s="245"/>
      <c r="G102" s="245"/>
      <c r="H102" s="245"/>
      <c r="I102" s="245"/>
      <c r="J102" s="246">
        <f>J160</f>
        <v>0</v>
      </c>
      <c r="K102" s="243"/>
      <c r="L102" s="247"/>
      <c r="S102" s="12"/>
      <c r="T102" s="12"/>
      <c r="U102" s="12"/>
      <c r="V102" s="12"/>
      <c r="W102" s="12"/>
      <c r="X102" s="12"/>
      <c r="Y102" s="12"/>
      <c r="Z102" s="12"/>
      <c r="AA102" s="12"/>
      <c r="AB102" s="12"/>
      <c r="AC102" s="12"/>
      <c r="AD102" s="12"/>
      <c r="AE102" s="12"/>
    </row>
    <row r="103" s="2" customFormat="1" ht="21.84" customHeight="1">
      <c r="A103" s="39"/>
      <c r="B103" s="40"/>
      <c r="C103" s="41"/>
      <c r="D103" s="41"/>
      <c r="E103" s="41"/>
      <c r="F103" s="41"/>
      <c r="G103" s="41"/>
      <c r="H103" s="41"/>
      <c r="I103" s="41"/>
      <c r="J103" s="41"/>
      <c r="K103" s="41"/>
      <c r="L103" s="64"/>
      <c r="S103" s="39"/>
      <c r="T103" s="39"/>
      <c r="U103" s="39"/>
      <c r="V103" s="39"/>
      <c r="W103" s="39"/>
      <c r="X103" s="39"/>
      <c r="Y103" s="39"/>
      <c r="Z103" s="39"/>
      <c r="AA103" s="39"/>
      <c r="AB103" s="39"/>
      <c r="AC103" s="39"/>
      <c r="AD103" s="39"/>
      <c r="AE103" s="39"/>
    </row>
    <row r="104" s="2" customFormat="1" ht="6.96" customHeight="1">
      <c r="A104" s="39"/>
      <c r="B104" s="67"/>
      <c r="C104" s="68"/>
      <c r="D104" s="68"/>
      <c r="E104" s="68"/>
      <c r="F104" s="68"/>
      <c r="G104" s="68"/>
      <c r="H104" s="68"/>
      <c r="I104" s="68"/>
      <c r="J104" s="68"/>
      <c r="K104" s="68"/>
      <c r="L104" s="64"/>
      <c r="S104" s="39"/>
      <c r="T104" s="39"/>
      <c r="U104" s="39"/>
      <c r="V104" s="39"/>
      <c r="W104" s="39"/>
      <c r="X104" s="39"/>
      <c r="Y104" s="39"/>
      <c r="Z104" s="39"/>
      <c r="AA104" s="39"/>
      <c r="AB104" s="39"/>
      <c r="AC104" s="39"/>
      <c r="AD104" s="39"/>
      <c r="AE104" s="39"/>
    </row>
    <row r="108" s="2" customFormat="1" ht="6.96" customHeight="1">
      <c r="A108" s="39"/>
      <c r="B108" s="69"/>
      <c r="C108" s="70"/>
      <c r="D108" s="70"/>
      <c r="E108" s="70"/>
      <c r="F108" s="70"/>
      <c r="G108" s="70"/>
      <c r="H108" s="70"/>
      <c r="I108" s="70"/>
      <c r="J108" s="70"/>
      <c r="K108" s="70"/>
      <c r="L108" s="64"/>
      <c r="S108" s="39"/>
      <c r="T108" s="39"/>
      <c r="U108" s="39"/>
      <c r="V108" s="39"/>
      <c r="W108" s="39"/>
      <c r="X108" s="39"/>
      <c r="Y108" s="39"/>
      <c r="Z108" s="39"/>
      <c r="AA108" s="39"/>
      <c r="AB108" s="39"/>
      <c r="AC108" s="39"/>
      <c r="AD108" s="39"/>
      <c r="AE108" s="39"/>
    </row>
    <row r="109" s="2" customFormat="1" ht="24.96" customHeight="1">
      <c r="A109" s="39"/>
      <c r="B109" s="40"/>
      <c r="C109" s="24" t="s">
        <v>178</v>
      </c>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6.96" customHeight="1">
      <c r="A110" s="39"/>
      <c r="B110" s="40"/>
      <c r="C110" s="41"/>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2" customHeight="1">
      <c r="A111" s="39"/>
      <c r="B111" s="40"/>
      <c r="C111" s="33" t="s">
        <v>16</v>
      </c>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16.5" customHeight="1">
      <c r="A112" s="39"/>
      <c r="B112" s="40"/>
      <c r="C112" s="41"/>
      <c r="D112" s="41"/>
      <c r="E112" s="184" t="str">
        <f>E7</f>
        <v>SPLAŠKOVÁ KANALIZACE ÚSTÍ NAD ORLICÍ ČERNOVÍR</v>
      </c>
      <c r="F112" s="33"/>
      <c r="G112" s="33"/>
      <c r="H112" s="33"/>
      <c r="I112" s="41"/>
      <c r="J112" s="41"/>
      <c r="K112" s="41"/>
      <c r="L112" s="64"/>
      <c r="S112" s="39"/>
      <c r="T112" s="39"/>
      <c r="U112" s="39"/>
      <c r="V112" s="39"/>
      <c r="W112" s="39"/>
      <c r="X112" s="39"/>
      <c r="Y112" s="39"/>
      <c r="Z112" s="39"/>
      <c r="AA112" s="39"/>
      <c r="AB112" s="39"/>
      <c r="AC112" s="39"/>
      <c r="AD112" s="39"/>
      <c r="AE112" s="39"/>
    </row>
    <row r="113" s="2" customFormat="1" ht="12" customHeight="1">
      <c r="A113" s="39"/>
      <c r="B113" s="40"/>
      <c r="C113" s="33" t="s">
        <v>169</v>
      </c>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16.5" customHeight="1">
      <c r="A114" s="39"/>
      <c r="B114" s="40"/>
      <c r="C114" s="41"/>
      <c r="D114" s="41"/>
      <c r="E114" s="77" t="str">
        <f>E9</f>
        <v>SO-07 - Elektropřípojky NN k ČS Černovír</v>
      </c>
      <c r="F114" s="41"/>
      <c r="G114" s="41"/>
      <c r="H114" s="41"/>
      <c r="I114" s="41"/>
      <c r="J114" s="41"/>
      <c r="K114" s="41"/>
      <c r="L114" s="64"/>
      <c r="S114" s="39"/>
      <c r="T114" s="39"/>
      <c r="U114" s="39"/>
      <c r="V114" s="39"/>
      <c r="W114" s="39"/>
      <c r="X114" s="39"/>
      <c r="Y114" s="39"/>
      <c r="Z114" s="39"/>
      <c r="AA114" s="39"/>
      <c r="AB114" s="39"/>
      <c r="AC114" s="39"/>
      <c r="AD114" s="39"/>
      <c r="AE114" s="39"/>
    </row>
    <row r="115" s="2" customFormat="1" ht="6.96" customHeight="1">
      <c r="A115" s="39"/>
      <c r="B115" s="40"/>
      <c r="C115" s="41"/>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12" customHeight="1">
      <c r="A116" s="39"/>
      <c r="B116" s="40"/>
      <c r="C116" s="33" t="s">
        <v>20</v>
      </c>
      <c r="D116" s="41"/>
      <c r="E116" s="41"/>
      <c r="F116" s="28" t="str">
        <f>F12</f>
        <v>Černovír</v>
      </c>
      <c r="G116" s="41"/>
      <c r="H116" s="41"/>
      <c r="I116" s="33" t="s">
        <v>22</v>
      </c>
      <c r="J116" s="80" t="str">
        <f>IF(J12="","",J12)</f>
        <v>18. 10. 2021</v>
      </c>
      <c r="K116" s="41"/>
      <c r="L116" s="64"/>
      <c r="S116" s="39"/>
      <c r="T116" s="39"/>
      <c r="U116" s="39"/>
      <c r="V116" s="39"/>
      <c r="W116" s="39"/>
      <c r="X116" s="39"/>
      <c r="Y116" s="39"/>
      <c r="Z116" s="39"/>
      <c r="AA116" s="39"/>
      <c r="AB116" s="39"/>
      <c r="AC116" s="39"/>
      <c r="AD116" s="39"/>
      <c r="AE116" s="39"/>
    </row>
    <row r="117" s="2" customFormat="1" ht="6.96" customHeight="1">
      <c r="A117" s="39"/>
      <c r="B117" s="40"/>
      <c r="C117" s="41"/>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25.65" customHeight="1">
      <c r="A118" s="39"/>
      <c r="B118" s="40"/>
      <c r="C118" s="33" t="s">
        <v>24</v>
      </c>
      <c r="D118" s="41"/>
      <c r="E118" s="41"/>
      <c r="F118" s="28" t="str">
        <f>E15</f>
        <v>TEPVOS s.r.o., Královéhradecká 1566, Ústí n.Orlicí</v>
      </c>
      <c r="G118" s="41"/>
      <c r="H118" s="41"/>
      <c r="I118" s="33" t="s">
        <v>30</v>
      </c>
      <c r="J118" s="37" t="str">
        <f>E21</f>
        <v>Aquaprocon s.r.o., Divize Praha</v>
      </c>
      <c r="K118" s="41"/>
      <c r="L118" s="64"/>
      <c r="S118" s="39"/>
      <c r="T118" s="39"/>
      <c r="U118" s="39"/>
      <c r="V118" s="39"/>
      <c r="W118" s="39"/>
      <c r="X118" s="39"/>
      <c r="Y118" s="39"/>
      <c r="Z118" s="39"/>
      <c r="AA118" s="39"/>
      <c r="AB118" s="39"/>
      <c r="AC118" s="39"/>
      <c r="AD118" s="39"/>
      <c r="AE118" s="39"/>
    </row>
    <row r="119" s="2" customFormat="1" ht="15.15" customHeight="1">
      <c r="A119" s="39"/>
      <c r="B119" s="40"/>
      <c r="C119" s="33" t="s">
        <v>28</v>
      </c>
      <c r="D119" s="41"/>
      <c r="E119" s="41"/>
      <c r="F119" s="28" t="str">
        <f>IF(E18="","",E18)</f>
        <v>Vyplň údaj</v>
      </c>
      <c r="G119" s="41"/>
      <c r="H119" s="41"/>
      <c r="I119" s="33" t="s">
        <v>33</v>
      </c>
      <c r="J119" s="37" t="str">
        <f>E24</f>
        <v>Petr Šulc</v>
      </c>
      <c r="K119" s="41"/>
      <c r="L119" s="64"/>
      <c r="S119" s="39"/>
      <c r="T119" s="39"/>
      <c r="U119" s="39"/>
      <c r="V119" s="39"/>
      <c r="W119" s="39"/>
      <c r="X119" s="39"/>
      <c r="Y119" s="39"/>
      <c r="Z119" s="39"/>
      <c r="AA119" s="39"/>
      <c r="AB119" s="39"/>
      <c r="AC119" s="39"/>
      <c r="AD119" s="39"/>
      <c r="AE119" s="39"/>
    </row>
    <row r="120" s="2" customFormat="1" ht="10.32" customHeight="1">
      <c r="A120" s="39"/>
      <c r="B120" s="40"/>
      <c r="C120" s="41"/>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9" customFormat="1" ht="29.28" customHeight="1">
      <c r="A121" s="189"/>
      <c r="B121" s="190"/>
      <c r="C121" s="191" t="s">
        <v>179</v>
      </c>
      <c r="D121" s="192" t="s">
        <v>61</v>
      </c>
      <c r="E121" s="192" t="s">
        <v>57</v>
      </c>
      <c r="F121" s="192" t="s">
        <v>58</v>
      </c>
      <c r="G121" s="192" t="s">
        <v>180</v>
      </c>
      <c r="H121" s="192" t="s">
        <v>181</v>
      </c>
      <c r="I121" s="192" t="s">
        <v>182</v>
      </c>
      <c r="J121" s="192" t="s">
        <v>175</v>
      </c>
      <c r="K121" s="193" t="s">
        <v>183</v>
      </c>
      <c r="L121" s="194"/>
      <c r="M121" s="101" t="s">
        <v>1</v>
      </c>
      <c r="N121" s="102" t="s">
        <v>40</v>
      </c>
      <c r="O121" s="102" t="s">
        <v>184</v>
      </c>
      <c r="P121" s="102" t="s">
        <v>185</v>
      </c>
      <c r="Q121" s="102" t="s">
        <v>186</v>
      </c>
      <c r="R121" s="102" t="s">
        <v>187</v>
      </c>
      <c r="S121" s="102" t="s">
        <v>188</v>
      </c>
      <c r="T121" s="103" t="s">
        <v>189</v>
      </c>
      <c r="U121" s="189"/>
      <c r="V121" s="189"/>
      <c r="W121" s="189"/>
      <c r="X121" s="189"/>
      <c r="Y121" s="189"/>
      <c r="Z121" s="189"/>
      <c r="AA121" s="189"/>
      <c r="AB121" s="189"/>
      <c r="AC121" s="189"/>
      <c r="AD121" s="189"/>
      <c r="AE121" s="189"/>
    </row>
    <row r="122" s="2" customFormat="1" ht="22.8" customHeight="1">
      <c r="A122" s="39"/>
      <c r="B122" s="40"/>
      <c r="C122" s="108" t="s">
        <v>190</v>
      </c>
      <c r="D122" s="41"/>
      <c r="E122" s="41"/>
      <c r="F122" s="41"/>
      <c r="G122" s="41"/>
      <c r="H122" s="41"/>
      <c r="I122" s="41"/>
      <c r="J122" s="195">
        <f>BK122</f>
        <v>0</v>
      </c>
      <c r="K122" s="41"/>
      <c r="L122" s="45"/>
      <c r="M122" s="104"/>
      <c r="N122" s="196"/>
      <c r="O122" s="105"/>
      <c r="P122" s="197">
        <f>P123+P126+P135+P144+P151+P160</f>
        <v>0</v>
      </c>
      <c r="Q122" s="105"/>
      <c r="R122" s="197">
        <f>R123+R126+R135+R144+R151+R160</f>
        <v>0</v>
      </c>
      <c r="S122" s="105"/>
      <c r="T122" s="198">
        <f>T123+T126+T135+T144+T151+T160</f>
        <v>0</v>
      </c>
      <c r="U122" s="39"/>
      <c r="V122" s="39"/>
      <c r="W122" s="39"/>
      <c r="X122" s="39"/>
      <c r="Y122" s="39"/>
      <c r="Z122" s="39"/>
      <c r="AA122" s="39"/>
      <c r="AB122" s="39"/>
      <c r="AC122" s="39"/>
      <c r="AD122" s="39"/>
      <c r="AE122" s="39"/>
      <c r="AT122" s="18" t="s">
        <v>75</v>
      </c>
      <c r="AU122" s="18" t="s">
        <v>177</v>
      </c>
      <c r="BK122" s="199">
        <f>BK123+BK126+BK135+BK144+BK151+BK160</f>
        <v>0</v>
      </c>
    </row>
    <row r="123" s="13" customFormat="1" ht="25.92" customHeight="1">
      <c r="A123" s="13"/>
      <c r="B123" s="248"/>
      <c r="C123" s="249"/>
      <c r="D123" s="250" t="s">
        <v>75</v>
      </c>
      <c r="E123" s="251" t="s">
        <v>5800</v>
      </c>
      <c r="F123" s="251" t="s">
        <v>5801</v>
      </c>
      <c r="G123" s="249"/>
      <c r="H123" s="249"/>
      <c r="I123" s="252"/>
      <c r="J123" s="253">
        <f>BK123</f>
        <v>0</v>
      </c>
      <c r="K123" s="249"/>
      <c r="L123" s="254"/>
      <c r="M123" s="255"/>
      <c r="N123" s="256"/>
      <c r="O123" s="256"/>
      <c r="P123" s="257">
        <f>SUM(P124:P125)</f>
        <v>0</v>
      </c>
      <c r="Q123" s="256"/>
      <c r="R123" s="257">
        <f>SUM(R124:R125)</f>
        <v>0</v>
      </c>
      <c r="S123" s="256"/>
      <c r="T123" s="258">
        <f>SUM(T124:T125)</f>
        <v>0</v>
      </c>
      <c r="U123" s="13"/>
      <c r="V123" s="13"/>
      <c r="W123" s="13"/>
      <c r="X123" s="13"/>
      <c r="Y123" s="13"/>
      <c r="Z123" s="13"/>
      <c r="AA123" s="13"/>
      <c r="AB123" s="13"/>
      <c r="AC123" s="13"/>
      <c r="AD123" s="13"/>
      <c r="AE123" s="13"/>
      <c r="AR123" s="259" t="s">
        <v>83</v>
      </c>
      <c r="AT123" s="260" t="s">
        <v>75</v>
      </c>
      <c r="AU123" s="260" t="s">
        <v>76</v>
      </c>
      <c r="AY123" s="259" t="s">
        <v>195</v>
      </c>
      <c r="BK123" s="261">
        <f>SUM(BK124:BK125)</f>
        <v>0</v>
      </c>
    </row>
    <row r="124" s="2" customFormat="1" ht="21.75" customHeight="1">
      <c r="A124" s="39"/>
      <c r="B124" s="40"/>
      <c r="C124" s="200" t="s">
        <v>83</v>
      </c>
      <c r="D124" s="200" t="s">
        <v>191</v>
      </c>
      <c r="E124" s="201" t="s">
        <v>5802</v>
      </c>
      <c r="F124" s="202" t="s">
        <v>5803</v>
      </c>
      <c r="G124" s="203" t="s">
        <v>232</v>
      </c>
      <c r="H124" s="204">
        <v>1</v>
      </c>
      <c r="I124" s="205"/>
      <c r="J124" s="206">
        <f>ROUND(I124*H124,2)</f>
        <v>0</v>
      </c>
      <c r="K124" s="202" t="s">
        <v>1</v>
      </c>
      <c r="L124" s="45"/>
      <c r="M124" s="207" t="s">
        <v>1</v>
      </c>
      <c r="N124" s="208" t="s">
        <v>41</v>
      </c>
      <c r="O124" s="92"/>
      <c r="P124" s="209">
        <f>O124*H124</f>
        <v>0</v>
      </c>
      <c r="Q124" s="209">
        <v>0</v>
      </c>
      <c r="R124" s="209">
        <f>Q124*H124</f>
        <v>0</v>
      </c>
      <c r="S124" s="209">
        <v>0</v>
      </c>
      <c r="T124" s="210">
        <f>S124*H124</f>
        <v>0</v>
      </c>
      <c r="U124" s="39"/>
      <c r="V124" s="39"/>
      <c r="W124" s="39"/>
      <c r="X124" s="39"/>
      <c r="Y124" s="39"/>
      <c r="Z124" s="39"/>
      <c r="AA124" s="39"/>
      <c r="AB124" s="39"/>
      <c r="AC124" s="39"/>
      <c r="AD124" s="39"/>
      <c r="AE124" s="39"/>
      <c r="AR124" s="211" t="s">
        <v>221</v>
      </c>
      <c r="AT124" s="211" t="s">
        <v>191</v>
      </c>
      <c r="AU124" s="211" t="s">
        <v>83</v>
      </c>
      <c r="AY124" s="18" t="s">
        <v>195</v>
      </c>
      <c r="BE124" s="212">
        <f>IF(N124="základní",J124,0)</f>
        <v>0</v>
      </c>
      <c r="BF124" s="212">
        <f>IF(N124="snížená",J124,0)</f>
        <v>0</v>
      </c>
      <c r="BG124" s="212">
        <f>IF(N124="zákl. přenesená",J124,0)</f>
        <v>0</v>
      </c>
      <c r="BH124" s="212">
        <f>IF(N124="sníž. přenesená",J124,0)</f>
        <v>0</v>
      </c>
      <c r="BI124" s="212">
        <f>IF(N124="nulová",J124,0)</f>
        <v>0</v>
      </c>
      <c r="BJ124" s="18" t="s">
        <v>83</v>
      </c>
      <c r="BK124" s="212">
        <f>ROUND(I124*H124,2)</f>
        <v>0</v>
      </c>
      <c r="BL124" s="18" t="s">
        <v>221</v>
      </c>
      <c r="BM124" s="211" t="s">
        <v>234</v>
      </c>
    </row>
    <row r="125" s="2" customFormat="1">
      <c r="A125" s="39"/>
      <c r="B125" s="40"/>
      <c r="C125" s="41"/>
      <c r="D125" s="213" t="s">
        <v>197</v>
      </c>
      <c r="E125" s="41"/>
      <c r="F125" s="214" t="s">
        <v>5804</v>
      </c>
      <c r="G125" s="41"/>
      <c r="H125" s="41"/>
      <c r="I125" s="215"/>
      <c r="J125" s="41"/>
      <c r="K125" s="41"/>
      <c r="L125" s="45"/>
      <c r="M125" s="216"/>
      <c r="N125" s="217"/>
      <c r="O125" s="92"/>
      <c r="P125" s="92"/>
      <c r="Q125" s="92"/>
      <c r="R125" s="92"/>
      <c r="S125" s="92"/>
      <c r="T125" s="93"/>
      <c r="U125" s="39"/>
      <c r="V125" s="39"/>
      <c r="W125" s="39"/>
      <c r="X125" s="39"/>
      <c r="Y125" s="39"/>
      <c r="Z125" s="39"/>
      <c r="AA125" s="39"/>
      <c r="AB125" s="39"/>
      <c r="AC125" s="39"/>
      <c r="AD125" s="39"/>
      <c r="AE125" s="39"/>
      <c r="AT125" s="18" t="s">
        <v>197</v>
      </c>
      <c r="AU125" s="18" t="s">
        <v>83</v>
      </c>
    </row>
    <row r="126" s="13" customFormat="1" ht="25.92" customHeight="1">
      <c r="A126" s="13"/>
      <c r="B126" s="248"/>
      <c r="C126" s="249"/>
      <c r="D126" s="250" t="s">
        <v>75</v>
      </c>
      <c r="E126" s="251" t="s">
        <v>508</v>
      </c>
      <c r="F126" s="251" t="s">
        <v>509</v>
      </c>
      <c r="G126" s="249"/>
      <c r="H126" s="249"/>
      <c r="I126" s="252"/>
      <c r="J126" s="253">
        <f>BK126</f>
        <v>0</v>
      </c>
      <c r="K126" s="249"/>
      <c r="L126" s="254"/>
      <c r="M126" s="255"/>
      <c r="N126" s="256"/>
      <c r="O126" s="256"/>
      <c r="P126" s="257">
        <f>SUM(P127:P134)</f>
        <v>0</v>
      </c>
      <c r="Q126" s="256"/>
      <c r="R126" s="257">
        <f>SUM(R127:R134)</f>
        <v>0</v>
      </c>
      <c r="S126" s="256"/>
      <c r="T126" s="258">
        <f>SUM(T127:T134)</f>
        <v>0</v>
      </c>
      <c r="U126" s="13"/>
      <c r="V126" s="13"/>
      <c r="W126" s="13"/>
      <c r="X126" s="13"/>
      <c r="Y126" s="13"/>
      <c r="Z126" s="13"/>
      <c r="AA126" s="13"/>
      <c r="AB126" s="13"/>
      <c r="AC126" s="13"/>
      <c r="AD126" s="13"/>
      <c r="AE126" s="13"/>
      <c r="AR126" s="259" t="s">
        <v>83</v>
      </c>
      <c r="AT126" s="260" t="s">
        <v>75</v>
      </c>
      <c r="AU126" s="260" t="s">
        <v>76</v>
      </c>
      <c r="AY126" s="259" t="s">
        <v>195</v>
      </c>
      <c r="BK126" s="261">
        <f>SUM(BK127:BK134)</f>
        <v>0</v>
      </c>
    </row>
    <row r="127" s="2" customFormat="1" ht="16.5" customHeight="1">
      <c r="A127" s="39"/>
      <c r="B127" s="40"/>
      <c r="C127" s="200" t="s">
        <v>85</v>
      </c>
      <c r="D127" s="200" t="s">
        <v>191</v>
      </c>
      <c r="E127" s="201" t="s">
        <v>511</v>
      </c>
      <c r="F127" s="202" t="s">
        <v>5805</v>
      </c>
      <c r="G127" s="203" t="s">
        <v>513</v>
      </c>
      <c r="H127" s="204">
        <v>12</v>
      </c>
      <c r="I127" s="205"/>
      <c r="J127" s="206">
        <f>ROUND(I127*H127,2)</f>
        <v>0</v>
      </c>
      <c r="K127" s="202" t="s">
        <v>1</v>
      </c>
      <c r="L127" s="45"/>
      <c r="M127" s="207" t="s">
        <v>1</v>
      </c>
      <c r="N127" s="208" t="s">
        <v>41</v>
      </c>
      <c r="O127" s="92"/>
      <c r="P127" s="209">
        <f>O127*H127</f>
        <v>0</v>
      </c>
      <c r="Q127" s="209">
        <v>0</v>
      </c>
      <c r="R127" s="209">
        <f>Q127*H127</f>
        <v>0</v>
      </c>
      <c r="S127" s="209">
        <v>0</v>
      </c>
      <c r="T127" s="210">
        <f>S127*H127</f>
        <v>0</v>
      </c>
      <c r="U127" s="39"/>
      <c r="V127" s="39"/>
      <c r="W127" s="39"/>
      <c r="X127" s="39"/>
      <c r="Y127" s="39"/>
      <c r="Z127" s="39"/>
      <c r="AA127" s="39"/>
      <c r="AB127" s="39"/>
      <c r="AC127" s="39"/>
      <c r="AD127" s="39"/>
      <c r="AE127" s="39"/>
      <c r="AR127" s="211" t="s">
        <v>221</v>
      </c>
      <c r="AT127" s="211" t="s">
        <v>191</v>
      </c>
      <c r="AU127" s="211" t="s">
        <v>83</v>
      </c>
      <c r="AY127" s="18" t="s">
        <v>195</v>
      </c>
      <c r="BE127" s="212">
        <f>IF(N127="základní",J127,0)</f>
        <v>0</v>
      </c>
      <c r="BF127" s="212">
        <f>IF(N127="snížená",J127,0)</f>
        <v>0</v>
      </c>
      <c r="BG127" s="212">
        <f>IF(N127="zákl. přenesená",J127,0)</f>
        <v>0</v>
      </c>
      <c r="BH127" s="212">
        <f>IF(N127="sníž. přenesená",J127,0)</f>
        <v>0</v>
      </c>
      <c r="BI127" s="212">
        <f>IF(N127="nulová",J127,0)</f>
        <v>0</v>
      </c>
      <c r="BJ127" s="18" t="s">
        <v>83</v>
      </c>
      <c r="BK127" s="212">
        <f>ROUND(I127*H127,2)</f>
        <v>0</v>
      </c>
      <c r="BL127" s="18" t="s">
        <v>221</v>
      </c>
      <c r="BM127" s="211" t="s">
        <v>244</v>
      </c>
    </row>
    <row r="128" s="2" customFormat="1" ht="16.5" customHeight="1">
      <c r="A128" s="39"/>
      <c r="B128" s="40"/>
      <c r="C128" s="200" t="s">
        <v>229</v>
      </c>
      <c r="D128" s="200" t="s">
        <v>191</v>
      </c>
      <c r="E128" s="201" t="s">
        <v>516</v>
      </c>
      <c r="F128" s="202" t="s">
        <v>5806</v>
      </c>
      <c r="G128" s="203" t="s">
        <v>513</v>
      </c>
      <c r="H128" s="204">
        <v>8</v>
      </c>
      <c r="I128" s="205"/>
      <c r="J128" s="206">
        <f>ROUND(I128*H128,2)</f>
        <v>0</v>
      </c>
      <c r="K128" s="202" t="s">
        <v>1</v>
      </c>
      <c r="L128" s="45"/>
      <c r="M128" s="207" t="s">
        <v>1</v>
      </c>
      <c r="N128" s="208" t="s">
        <v>41</v>
      </c>
      <c r="O128" s="92"/>
      <c r="P128" s="209">
        <f>O128*H128</f>
        <v>0</v>
      </c>
      <c r="Q128" s="209">
        <v>0</v>
      </c>
      <c r="R128" s="209">
        <f>Q128*H128</f>
        <v>0</v>
      </c>
      <c r="S128" s="209">
        <v>0</v>
      </c>
      <c r="T128" s="210">
        <f>S128*H128</f>
        <v>0</v>
      </c>
      <c r="U128" s="39"/>
      <c r="V128" s="39"/>
      <c r="W128" s="39"/>
      <c r="X128" s="39"/>
      <c r="Y128" s="39"/>
      <c r="Z128" s="39"/>
      <c r="AA128" s="39"/>
      <c r="AB128" s="39"/>
      <c r="AC128" s="39"/>
      <c r="AD128" s="39"/>
      <c r="AE128" s="39"/>
      <c r="AR128" s="211" t="s">
        <v>221</v>
      </c>
      <c r="AT128" s="211" t="s">
        <v>191</v>
      </c>
      <c r="AU128" s="211" t="s">
        <v>83</v>
      </c>
      <c r="AY128" s="18" t="s">
        <v>195</v>
      </c>
      <c r="BE128" s="212">
        <f>IF(N128="základní",J128,0)</f>
        <v>0</v>
      </c>
      <c r="BF128" s="212">
        <f>IF(N128="snížená",J128,0)</f>
        <v>0</v>
      </c>
      <c r="BG128" s="212">
        <f>IF(N128="zákl. přenesená",J128,0)</f>
        <v>0</v>
      </c>
      <c r="BH128" s="212">
        <f>IF(N128="sníž. přenesená",J128,0)</f>
        <v>0</v>
      </c>
      <c r="BI128" s="212">
        <f>IF(N128="nulová",J128,0)</f>
        <v>0</v>
      </c>
      <c r="BJ128" s="18" t="s">
        <v>83</v>
      </c>
      <c r="BK128" s="212">
        <f>ROUND(I128*H128,2)</f>
        <v>0</v>
      </c>
      <c r="BL128" s="18" t="s">
        <v>221</v>
      </c>
      <c r="BM128" s="211" t="s">
        <v>253</v>
      </c>
    </row>
    <row r="129" s="2" customFormat="1" ht="16.5" customHeight="1">
      <c r="A129" s="39"/>
      <c r="B129" s="40"/>
      <c r="C129" s="200" t="s">
        <v>234</v>
      </c>
      <c r="D129" s="200" t="s">
        <v>191</v>
      </c>
      <c r="E129" s="201" t="s">
        <v>520</v>
      </c>
      <c r="F129" s="202" t="s">
        <v>5807</v>
      </c>
      <c r="G129" s="203" t="s">
        <v>513</v>
      </c>
      <c r="H129" s="204">
        <v>14</v>
      </c>
      <c r="I129" s="205"/>
      <c r="J129" s="206">
        <f>ROUND(I129*H129,2)</f>
        <v>0</v>
      </c>
      <c r="K129" s="202" t="s">
        <v>1</v>
      </c>
      <c r="L129" s="45"/>
      <c r="M129" s="207" t="s">
        <v>1</v>
      </c>
      <c r="N129" s="208" t="s">
        <v>41</v>
      </c>
      <c r="O129" s="92"/>
      <c r="P129" s="209">
        <f>O129*H129</f>
        <v>0</v>
      </c>
      <c r="Q129" s="209">
        <v>0</v>
      </c>
      <c r="R129" s="209">
        <f>Q129*H129</f>
        <v>0</v>
      </c>
      <c r="S129" s="209">
        <v>0</v>
      </c>
      <c r="T129" s="210">
        <f>S129*H129</f>
        <v>0</v>
      </c>
      <c r="U129" s="39"/>
      <c r="V129" s="39"/>
      <c r="W129" s="39"/>
      <c r="X129" s="39"/>
      <c r="Y129" s="39"/>
      <c r="Z129" s="39"/>
      <c r="AA129" s="39"/>
      <c r="AB129" s="39"/>
      <c r="AC129" s="39"/>
      <c r="AD129" s="39"/>
      <c r="AE129" s="39"/>
      <c r="AR129" s="211" t="s">
        <v>221</v>
      </c>
      <c r="AT129" s="211" t="s">
        <v>191</v>
      </c>
      <c r="AU129" s="211" t="s">
        <v>83</v>
      </c>
      <c r="AY129" s="18" t="s">
        <v>195</v>
      </c>
      <c r="BE129" s="212">
        <f>IF(N129="základní",J129,0)</f>
        <v>0</v>
      </c>
      <c r="BF129" s="212">
        <f>IF(N129="snížená",J129,0)</f>
        <v>0</v>
      </c>
      <c r="BG129" s="212">
        <f>IF(N129="zákl. přenesená",J129,0)</f>
        <v>0</v>
      </c>
      <c r="BH129" s="212">
        <f>IF(N129="sníž. přenesená",J129,0)</f>
        <v>0</v>
      </c>
      <c r="BI129" s="212">
        <f>IF(N129="nulová",J129,0)</f>
        <v>0</v>
      </c>
      <c r="BJ129" s="18" t="s">
        <v>83</v>
      </c>
      <c r="BK129" s="212">
        <f>ROUND(I129*H129,2)</f>
        <v>0</v>
      </c>
      <c r="BL129" s="18" t="s">
        <v>221</v>
      </c>
      <c r="BM129" s="211" t="s">
        <v>261</v>
      </c>
    </row>
    <row r="130" s="2" customFormat="1" ht="24.15" customHeight="1">
      <c r="A130" s="39"/>
      <c r="B130" s="40"/>
      <c r="C130" s="200" t="s">
        <v>239</v>
      </c>
      <c r="D130" s="200" t="s">
        <v>191</v>
      </c>
      <c r="E130" s="201" t="s">
        <v>524</v>
      </c>
      <c r="F130" s="202" t="s">
        <v>5808</v>
      </c>
      <c r="G130" s="203" t="s">
        <v>220</v>
      </c>
      <c r="H130" s="204">
        <v>1</v>
      </c>
      <c r="I130" s="205"/>
      <c r="J130" s="206">
        <f>ROUND(I130*H130,2)</f>
        <v>0</v>
      </c>
      <c r="K130" s="202" t="s">
        <v>1</v>
      </c>
      <c r="L130" s="45"/>
      <c r="M130" s="207" t="s">
        <v>1</v>
      </c>
      <c r="N130" s="208" t="s">
        <v>41</v>
      </c>
      <c r="O130" s="92"/>
      <c r="P130" s="209">
        <f>O130*H130</f>
        <v>0</v>
      </c>
      <c r="Q130" s="209">
        <v>0</v>
      </c>
      <c r="R130" s="209">
        <f>Q130*H130</f>
        <v>0</v>
      </c>
      <c r="S130" s="209">
        <v>0</v>
      </c>
      <c r="T130" s="210">
        <f>S130*H130</f>
        <v>0</v>
      </c>
      <c r="U130" s="39"/>
      <c r="V130" s="39"/>
      <c r="W130" s="39"/>
      <c r="X130" s="39"/>
      <c r="Y130" s="39"/>
      <c r="Z130" s="39"/>
      <c r="AA130" s="39"/>
      <c r="AB130" s="39"/>
      <c r="AC130" s="39"/>
      <c r="AD130" s="39"/>
      <c r="AE130" s="39"/>
      <c r="AR130" s="211" t="s">
        <v>221</v>
      </c>
      <c r="AT130" s="211" t="s">
        <v>191</v>
      </c>
      <c r="AU130" s="211" t="s">
        <v>83</v>
      </c>
      <c r="AY130" s="18" t="s">
        <v>195</v>
      </c>
      <c r="BE130" s="212">
        <f>IF(N130="základní",J130,0)</f>
        <v>0</v>
      </c>
      <c r="BF130" s="212">
        <f>IF(N130="snížená",J130,0)</f>
        <v>0</v>
      </c>
      <c r="BG130" s="212">
        <f>IF(N130="zákl. přenesená",J130,0)</f>
        <v>0</v>
      </c>
      <c r="BH130" s="212">
        <f>IF(N130="sníž. přenesená",J130,0)</f>
        <v>0</v>
      </c>
      <c r="BI130" s="212">
        <f>IF(N130="nulová",J130,0)</f>
        <v>0</v>
      </c>
      <c r="BJ130" s="18" t="s">
        <v>83</v>
      </c>
      <c r="BK130" s="212">
        <f>ROUND(I130*H130,2)</f>
        <v>0</v>
      </c>
      <c r="BL130" s="18" t="s">
        <v>221</v>
      </c>
      <c r="BM130" s="211" t="s">
        <v>269</v>
      </c>
    </row>
    <row r="131" s="2" customFormat="1" ht="16.5" customHeight="1">
      <c r="A131" s="39"/>
      <c r="B131" s="40"/>
      <c r="C131" s="200" t="s">
        <v>244</v>
      </c>
      <c r="D131" s="200" t="s">
        <v>191</v>
      </c>
      <c r="E131" s="201" t="s">
        <v>528</v>
      </c>
      <c r="F131" s="202" t="s">
        <v>5809</v>
      </c>
      <c r="G131" s="203" t="s">
        <v>220</v>
      </c>
      <c r="H131" s="204">
        <v>1</v>
      </c>
      <c r="I131" s="205"/>
      <c r="J131" s="206">
        <f>ROUND(I131*H131,2)</f>
        <v>0</v>
      </c>
      <c r="K131" s="202" t="s">
        <v>1</v>
      </c>
      <c r="L131" s="45"/>
      <c r="M131" s="207" t="s">
        <v>1</v>
      </c>
      <c r="N131" s="208" t="s">
        <v>41</v>
      </c>
      <c r="O131" s="92"/>
      <c r="P131" s="209">
        <f>O131*H131</f>
        <v>0</v>
      </c>
      <c r="Q131" s="209">
        <v>0</v>
      </c>
      <c r="R131" s="209">
        <f>Q131*H131</f>
        <v>0</v>
      </c>
      <c r="S131" s="209">
        <v>0</v>
      </c>
      <c r="T131" s="210">
        <f>S131*H131</f>
        <v>0</v>
      </c>
      <c r="U131" s="39"/>
      <c r="V131" s="39"/>
      <c r="W131" s="39"/>
      <c r="X131" s="39"/>
      <c r="Y131" s="39"/>
      <c r="Z131" s="39"/>
      <c r="AA131" s="39"/>
      <c r="AB131" s="39"/>
      <c r="AC131" s="39"/>
      <c r="AD131" s="39"/>
      <c r="AE131" s="39"/>
      <c r="AR131" s="211" t="s">
        <v>221</v>
      </c>
      <c r="AT131" s="211" t="s">
        <v>191</v>
      </c>
      <c r="AU131" s="211" t="s">
        <v>83</v>
      </c>
      <c r="AY131" s="18" t="s">
        <v>195</v>
      </c>
      <c r="BE131" s="212">
        <f>IF(N131="základní",J131,0)</f>
        <v>0</v>
      </c>
      <c r="BF131" s="212">
        <f>IF(N131="snížená",J131,0)</f>
        <v>0</v>
      </c>
      <c r="BG131" s="212">
        <f>IF(N131="zákl. přenesená",J131,0)</f>
        <v>0</v>
      </c>
      <c r="BH131" s="212">
        <f>IF(N131="sníž. přenesená",J131,0)</f>
        <v>0</v>
      </c>
      <c r="BI131" s="212">
        <f>IF(N131="nulová",J131,0)</f>
        <v>0</v>
      </c>
      <c r="BJ131" s="18" t="s">
        <v>83</v>
      </c>
      <c r="BK131" s="212">
        <f>ROUND(I131*H131,2)</f>
        <v>0</v>
      </c>
      <c r="BL131" s="18" t="s">
        <v>221</v>
      </c>
      <c r="BM131" s="211" t="s">
        <v>277</v>
      </c>
    </row>
    <row r="132" s="2" customFormat="1" ht="16.5" customHeight="1">
      <c r="A132" s="39"/>
      <c r="B132" s="40"/>
      <c r="C132" s="200" t="s">
        <v>248</v>
      </c>
      <c r="D132" s="200" t="s">
        <v>191</v>
      </c>
      <c r="E132" s="201" t="s">
        <v>532</v>
      </c>
      <c r="F132" s="202" t="s">
        <v>5810</v>
      </c>
      <c r="G132" s="203" t="s">
        <v>232</v>
      </c>
      <c r="H132" s="204">
        <v>2</v>
      </c>
      <c r="I132" s="205"/>
      <c r="J132" s="206">
        <f>ROUND(I132*H132,2)</f>
        <v>0</v>
      </c>
      <c r="K132" s="202" t="s">
        <v>1</v>
      </c>
      <c r="L132" s="45"/>
      <c r="M132" s="207" t="s">
        <v>1</v>
      </c>
      <c r="N132" s="208" t="s">
        <v>41</v>
      </c>
      <c r="O132" s="92"/>
      <c r="P132" s="209">
        <f>O132*H132</f>
        <v>0</v>
      </c>
      <c r="Q132" s="209">
        <v>0</v>
      </c>
      <c r="R132" s="209">
        <f>Q132*H132</f>
        <v>0</v>
      </c>
      <c r="S132" s="209">
        <v>0</v>
      </c>
      <c r="T132" s="210">
        <f>S132*H132</f>
        <v>0</v>
      </c>
      <c r="U132" s="39"/>
      <c r="V132" s="39"/>
      <c r="W132" s="39"/>
      <c r="X132" s="39"/>
      <c r="Y132" s="39"/>
      <c r="Z132" s="39"/>
      <c r="AA132" s="39"/>
      <c r="AB132" s="39"/>
      <c r="AC132" s="39"/>
      <c r="AD132" s="39"/>
      <c r="AE132" s="39"/>
      <c r="AR132" s="211" t="s">
        <v>221</v>
      </c>
      <c r="AT132" s="211" t="s">
        <v>191</v>
      </c>
      <c r="AU132" s="211" t="s">
        <v>83</v>
      </c>
      <c r="AY132" s="18" t="s">
        <v>195</v>
      </c>
      <c r="BE132" s="212">
        <f>IF(N132="základní",J132,0)</f>
        <v>0</v>
      </c>
      <c r="BF132" s="212">
        <f>IF(N132="snížená",J132,0)</f>
        <v>0</v>
      </c>
      <c r="BG132" s="212">
        <f>IF(N132="zákl. přenesená",J132,0)</f>
        <v>0</v>
      </c>
      <c r="BH132" s="212">
        <f>IF(N132="sníž. přenesená",J132,0)</f>
        <v>0</v>
      </c>
      <c r="BI132" s="212">
        <f>IF(N132="nulová",J132,0)</f>
        <v>0</v>
      </c>
      <c r="BJ132" s="18" t="s">
        <v>83</v>
      </c>
      <c r="BK132" s="212">
        <f>ROUND(I132*H132,2)</f>
        <v>0</v>
      </c>
      <c r="BL132" s="18" t="s">
        <v>221</v>
      </c>
      <c r="BM132" s="211" t="s">
        <v>284</v>
      </c>
    </row>
    <row r="133" s="2" customFormat="1" ht="16.5" customHeight="1">
      <c r="A133" s="39"/>
      <c r="B133" s="40"/>
      <c r="C133" s="200" t="s">
        <v>253</v>
      </c>
      <c r="D133" s="200" t="s">
        <v>191</v>
      </c>
      <c r="E133" s="201" t="s">
        <v>536</v>
      </c>
      <c r="F133" s="202" t="s">
        <v>5811</v>
      </c>
      <c r="G133" s="203" t="s">
        <v>232</v>
      </c>
      <c r="H133" s="204">
        <v>1</v>
      </c>
      <c r="I133" s="205"/>
      <c r="J133" s="206">
        <f>ROUND(I133*H133,2)</f>
        <v>0</v>
      </c>
      <c r="K133" s="202" t="s">
        <v>1</v>
      </c>
      <c r="L133" s="45"/>
      <c r="M133" s="207" t="s">
        <v>1</v>
      </c>
      <c r="N133" s="208" t="s">
        <v>41</v>
      </c>
      <c r="O133" s="92"/>
      <c r="P133" s="209">
        <f>O133*H133</f>
        <v>0</v>
      </c>
      <c r="Q133" s="209">
        <v>0</v>
      </c>
      <c r="R133" s="209">
        <f>Q133*H133</f>
        <v>0</v>
      </c>
      <c r="S133" s="209">
        <v>0</v>
      </c>
      <c r="T133" s="210">
        <f>S133*H133</f>
        <v>0</v>
      </c>
      <c r="U133" s="39"/>
      <c r="V133" s="39"/>
      <c r="W133" s="39"/>
      <c r="X133" s="39"/>
      <c r="Y133" s="39"/>
      <c r="Z133" s="39"/>
      <c r="AA133" s="39"/>
      <c r="AB133" s="39"/>
      <c r="AC133" s="39"/>
      <c r="AD133" s="39"/>
      <c r="AE133" s="39"/>
      <c r="AR133" s="211" t="s">
        <v>221</v>
      </c>
      <c r="AT133" s="211" t="s">
        <v>191</v>
      </c>
      <c r="AU133" s="211" t="s">
        <v>83</v>
      </c>
      <c r="AY133" s="18" t="s">
        <v>195</v>
      </c>
      <c r="BE133" s="212">
        <f>IF(N133="základní",J133,0)</f>
        <v>0</v>
      </c>
      <c r="BF133" s="212">
        <f>IF(N133="snížená",J133,0)</f>
        <v>0</v>
      </c>
      <c r="BG133" s="212">
        <f>IF(N133="zákl. přenesená",J133,0)</f>
        <v>0</v>
      </c>
      <c r="BH133" s="212">
        <f>IF(N133="sníž. přenesená",J133,0)</f>
        <v>0</v>
      </c>
      <c r="BI133" s="212">
        <f>IF(N133="nulová",J133,0)</f>
        <v>0</v>
      </c>
      <c r="BJ133" s="18" t="s">
        <v>83</v>
      </c>
      <c r="BK133" s="212">
        <f>ROUND(I133*H133,2)</f>
        <v>0</v>
      </c>
      <c r="BL133" s="18" t="s">
        <v>221</v>
      </c>
      <c r="BM133" s="211" t="s">
        <v>292</v>
      </c>
    </row>
    <row r="134" s="2" customFormat="1" ht="16.5" customHeight="1">
      <c r="A134" s="39"/>
      <c r="B134" s="40"/>
      <c r="C134" s="200" t="s">
        <v>257</v>
      </c>
      <c r="D134" s="200" t="s">
        <v>191</v>
      </c>
      <c r="E134" s="201" t="s">
        <v>540</v>
      </c>
      <c r="F134" s="202" t="s">
        <v>5812</v>
      </c>
      <c r="G134" s="203" t="s">
        <v>232</v>
      </c>
      <c r="H134" s="204">
        <v>3</v>
      </c>
      <c r="I134" s="205"/>
      <c r="J134" s="206">
        <f>ROUND(I134*H134,2)</f>
        <v>0</v>
      </c>
      <c r="K134" s="202" t="s">
        <v>1</v>
      </c>
      <c r="L134" s="45"/>
      <c r="M134" s="207" t="s">
        <v>1</v>
      </c>
      <c r="N134" s="208" t="s">
        <v>41</v>
      </c>
      <c r="O134" s="92"/>
      <c r="P134" s="209">
        <f>O134*H134</f>
        <v>0</v>
      </c>
      <c r="Q134" s="209">
        <v>0</v>
      </c>
      <c r="R134" s="209">
        <f>Q134*H134</f>
        <v>0</v>
      </c>
      <c r="S134" s="209">
        <v>0</v>
      </c>
      <c r="T134" s="210">
        <f>S134*H134</f>
        <v>0</v>
      </c>
      <c r="U134" s="39"/>
      <c r="V134" s="39"/>
      <c r="W134" s="39"/>
      <c r="X134" s="39"/>
      <c r="Y134" s="39"/>
      <c r="Z134" s="39"/>
      <c r="AA134" s="39"/>
      <c r="AB134" s="39"/>
      <c r="AC134" s="39"/>
      <c r="AD134" s="39"/>
      <c r="AE134" s="39"/>
      <c r="AR134" s="211" t="s">
        <v>221</v>
      </c>
      <c r="AT134" s="211" t="s">
        <v>191</v>
      </c>
      <c r="AU134" s="211" t="s">
        <v>83</v>
      </c>
      <c r="AY134" s="18" t="s">
        <v>195</v>
      </c>
      <c r="BE134" s="212">
        <f>IF(N134="základní",J134,0)</f>
        <v>0</v>
      </c>
      <c r="BF134" s="212">
        <f>IF(N134="snížená",J134,0)</f>
        <v>0</v>
      </c>
      <c r="BG134" s="212">
        <f>IF(N134="zákl. přenesená",J134,0)</f>
        <v>0</v>
      </c>
      <c r="BH134" s="212">
        <f>IF(N134="sníž. přenesená",J134,0)</f>
        <v>0</v>
      </c>
      <c r="BI134" s="212">
        <f>IF(N134="nulová",J134,0)</f>
        <v>0</v>
      </c>
      <c r="BJ134" s="18" t="s">
        <v>83</v>
      </c>
      <c r="BK134" s="212">
        <f>ROUND(I134*H134,2)</f>
        <v>0</v>
      </c>
      <c r="BL134" s="18" t="s">
        <v>221</v>
      </c>
      <c r="BM134" s="211" t="s">
        <v>300</v>
      </c>
    </row>
    <row r="135" s="13" customFormat="1" ht="25.92" customHeight="1">
      <c r="A135" s="13"/>
      <c r="B135" s="248"/>
      <c r="C135" s="249"/>
      <c r="D135" s="250" t="s">
        <v>75</v>
      </c>
      <c r="E135" s="251" t="s">
        <v>590</v>
      </c>
      <c r="F135" s="251" t="s">
        <v>591</v>
      </c>
      <c r="G135" s="249"/>
      <c r="H135" s="249"/>
      <c r="I135" s="252"/>
      <c r="J135" s="253">
        <f>BK135</f>
        <v>0</v>
      </c>
      <c r="K135" s="249"/>
      <c r="L135" s="254"/>
      <c r="M135" s="255"/>
      <c r="N135" s="256"/>
      <c r="O135" s="256"/>
      <c r="P135" s="257">
        <f>SUM(P136:P143)</f>
        <v>0</v>
      </c>
      <c r="Q135" s="256"/>
      <c r="R135" s="257">
        <f>SUM(R136:R143)</f>
        <v>0</v>
      </c>
      <c r="S135" s="256"/>
      <c r="T135" s="258">
        <f>SUM(T136:T143)</f>
        <v>0</v>
      </c>
      <c r="U135" s="13"/>
      <c r="V135" s="13"/>
      <c r="W135" s="13"/>
      <c r="X135" s="13"/>
      <c r="Y135" s="13"/>
      <c r="Z135" s="13"/>
      <c r="AA135" s="13"/>
      <c r="AB135" s="13"/>
      <c r="AC135" s="13"/>
      <c r="AD135" s="13"/>
      <c r="AE135" s="13"/>
      <c r="AR135" s="259" t="s">
        <v>83</v>
      </c>
      <c r="AT135" s="260" t="s">
        <v>75</v>
      </c>
      <c r="AU135" s="260" t="s">
        <v>76</v>
      </c>
      <c r="AY135" s="259" t="s">
        <v>195</v>
      </c>
      <c r="BK135" s="261">
        <f>SUM(BK136:BK143)</f>
        <v>0</v>
      </c>
    </row>
    <row r="136" s="2" customFormat="1" ht="16.5" customHeight="1">
      <c r="A136" s="39"/>
      <c r="B136" s="40"/>
      <c r="C136" s="200" t="s">
        <v>261</v>
      </c>
      <c r="D136" s="200" t="s">
        <v>191</v>
      </c>
      <c r="E136" s="201" t="s">
        <v>593</v>
      </c>
      <c r="F136" s="202" t="s">
        <v>5806</v>
      </c>
      <c r="G136" s="203" t="s">
        <v>513</v>
      </c>
      <c r="H136" s="204">
        <v>140</v>
      </c>
      <c r="I136" s="205"/>
      <c r="J136" s="206">
        <f>ROUND(I136*H136,2)</f>
        <v>0</v>
      </c>
      <c r="K136" s="202" t="s">
        <v>1</v>
      </c>
      <c r="L136" s="45"/>
      <c r="M136" s="207" t="s">
        <v>1</v>
      </c>
      <c r="N136" s="208" t="s">
        <v>41</v>
      </c>
      <c r="O136" s="92"/>
      <c r="P136" s="209">
        <f>O136*H136</f>
        <v>0</v>
      </c>
      <c r="Q136" s="209">
        <v>0</v>
      </c>
      <c r="R136" s="209">
        <f>Q136*H136</f>
        <v>0</v>
      </c>
      <c r="S136" s="209">
        <v>0</v>
      </c>
      <c r="T136" s="210">
        <f>S136*H136</f>
        <v>0</v>
      </c>
      <c r="U136" s="39"/>
      <c r="V136" s="39"/>
      <c r="W136" s="39"/>
      <c r="X136" s="39"/>
      <c r="Y136" s="39"/>
      <c r="Z136" s="39"/>
      <c r="AA136" s="39"/>
      <c r="AB136" s="39"/>
      <c r="AC136" s="39"/>
      <c r="AD136" s="39"/>
      <c r="AE136" s="39"/>
      <c r="AR136" s="211" t="s">
        <v>221</v>
      </c>
      <c r="AT136" s="211" t="s">
        <v>191</v>
      </c>
      <c r="AU136" s="211" t="s">
        <v>83</v>
      </c>
      <c r="AY136" s="18" t="s">
        <v>195</v>
      </c>
      <c r="BE136" s="212">
        <f>IF(N136="základní",J136,0)</f>
        <v>0</v>
      </c>
      <c r="BF136" s="212">
        <f>IF(N136="snížená",J136,0)</f>
        <v>0</v>
      </c>
      <c r="BG136" s="212">
        <f>IF(N136="zákl. přenesená",J136,0)</f>
        <v>0</v>
      </c>
      <c r="BH136" s="212">
        <f>IF(N136="sníž. přenesená",J136,0)</f>
        <v>0</v>
      </c>
      <c r="BI136" s="212">
        <f>IF(N136="nulová",J136,0)</f>
        <v>0</v>
      </c>
      <c r="BJ136" s="18" t="s">
        <v>83</v>
      </c>
      <c r="BK136" s="212">
        <f>ROUND(I136*H136,2)</f>
        <v>0</v>
      </c>
      <c r="BL136" s="18" t="s">
        <v>221</v>
      </c>
      <c r="BM136" s="211" t="s">
        <v>307</v>
      </c>
    </row>
    <row r="137" s="2" customFormat="1" ht="24.15" customHeight="1">
      <c r="A137" s="39"/>
      <c r="B137" s="40"/>
      <c r="C137" s="200" t="s">
        <v>265</v>
      </c>
      <c r="D137" s="200" t="s">
        <v>191</v>
      </c>
      <c r="E137" s="201" t="s">
        <v>596</v>
      </c>
      <c r="F137" s="202" t="s">
        <v>5813</v>
      </c>
      <c r="G137" s="203" t="s">
        <v>513</v>
      </c>
      <c r="H137" s="204">
        <v>72</v>
      </c>
      <c r="I137" s="205"/>
      <c r="J137" s="206">
        <f>ROUND(I137*H137,2)</f>
        <v>0</v>
      </c>
      <c r="K137" s="202" t="s">
        <v>1</v>
      </c>
      <c r="L137" s="45"/>
      <c r="M137" s="207" t="s">
        <v>1</v>
      </c>
      <c r="N137" s="208" t="s">
        <v>41</v>
      </c>
      <c r="O137" s="92"/>
      <c r="P137" s="209">
        <f>O137*H137</f>
        <v>0</v>
      </c>
      <c r="Q137" s="209">
        <v>0</v>
      </c>
      <c r="R137" s="209">
        <f>Q137*H137</f>
        <v>0</v>
      </c>
      <c r="S137" s="209">
        <v>0</v>
      </c>
      <c r="T137" s="210">
        <f>S137*H137</f>
        <v>0</v>
      </c>
      <c r="U137" s="39"/>
      <c r="V137" s="39"/>
      <c r="W137" s="39"/>
      <c r="X137" s="39"/>
      <c r="Y137" s="39"/>
      <c r="Z137" s="39"/>
      <c r="AA137" s="39"/>
      <c r="AB137" s="39"/>
      <c r="AC137" s="39"/>
      <c r="AD137" s="39"/>
      <c r="AE137" s="39"/>
      <c r="AR137" s="211" t="s">
        <v>221</v>
      </c>
      <c r="AT137" s="211" t="s">
        <v>191</v>
      </c>
      <c r="AU137" s="211" t="s">
        <v>83</v>
      </c>
      <c r="AY137" s="18" t="s">
        <v>195</v>
      </c>
      <c r="BE137" s="212">
        <f>IF(N137="základní",J137,0)</f>
        <v>0</v>
      </c>
      <c r="BF137" s="212">
        <f>IF(N137="snížená",J137,0)</f>
        <v>0</v>
      </c>
      <c r="BG137" s="212">
        <f>IF(N137="zákl. přenesená",J137,0)</f>
        <v>0</v>
      </c>
      <c r="BH137" s="212">
        <f>IF(N137="sníž. přenesená",J137,0)</f>
        <v>0</v>
      </c>
      <c r="BI137" s="212">
        <f>IF(N137="nulová",J137,0)</f>
        <v>0</v>
      </c>
      <c r="BJ137" s="18" t="s">
        <v>83</v>
      </c>
      <c r="BK137" s="212">
        <f>ROUND(I137*H137,2)</f>
        <v>0</v>
      </c>
      <c r="BL137" s="18" t="s">
        <v>221</v>
      </c>
      <c r="BM137" s="211" t="s">
        <v>315</v>
      </c>
    </row>
    <row r="138" s="2" customFormat="1" ht="24.15" customHeight="1">
      <c r="A138" s="39"/>
      <c r="B138" s="40"/>
      <c r="C138" s="200" t="s">
        <v>269</v>
      </c>
      <c r="D138" s="200" t="s">
        <v>191</v>
      </c>
      <c r="E138" s="201" t="s">
        <v>599</v>
      </c>
      <c r="F138" s="202" t="s">
        <v>5814</v>
      </c>
      <c r="G138" s="203" t="s">
        <v>513</v>
      </c>
      <c r="H138" s="204">
        <v>72</v>
      </c>
      <c r="I138" s="205"/>
      <c r="J138" s="206">
        <f>ROUND(I138*H138,2)</f>
        <v>0</v>
      </c>
      <c r="K138" s="202" t="s">
        <v>1</v>
      </c>
      <c r="L138" s="45"/>
      <c r="M138" s="207" t="s">
        <v>1</v>
      </c>
      <c r="N138" s="208" t="s">
        <v>41</v>
      </c>
      <c r="O138" s="92"/>
      <c r="P138" s="209">
        <f>O138*H138</f>
        <v>0</v>
      </c>
      <c r="Q138" s="209">
        <v>0</v>
      </c>
      <c r="R138" s="209">
        <f>Q138*H138</f>
        <v>0</v>
      </c>
      <c r="S138" s="209">
        <v>0</v>
      </c>
      <c r="T138" s="210">
        <f>S138*H138</f>
        <v>0</v>
      </c>
      <c r="U138" s="39"/>
      <c r="V138" s="39"/>
      <c r="W138" s="39"/>
      <c r="X138" s="39"/>
      <c r="Y138" s="39"/>
      <c r="Z138" s="39"/>
      <c r="AA138" s="39"/>
      <c r="AB138" s="39"/>
      <c r="AC138" s="39"/>
      <c r="AD138" s="39"/>
      <c r="AE138" s="39"/>
      <c r="AR138" s="211" t="s">
        <v>221</v>
      </c>
      <c r="AT138" s="211" t="s">
        <v>191</v>
      </c>
      <c r="AU138" s="211" t="s">
        <v>83</v>
      </c>
      <c r="AY138" s="18" t="s">
        <v>195</v>
      </c>
      <c r="BE138" s="212">
        <f>IF(N138="základní",J138,0)</f>
        <v>0</v>
      </c>
      <c r="BF138" s="212">
        <f>IF(N138="snížená",J138,0)</f>
        <v>0</v>
      </c>
      <c r="BG138" s="212">
        <f>IF(N138="zákl. přenesená",J138,0)</f>
        <v>0</v>
      </c>
      <c r="BH138" s="212">
        <f>IF(N138="sníž. přenesená",J138,0)</f>
        <v>0</v>
      </c>
      <c r="BI138" s="212">
        <f>IF(N138="nulová",J138,0)</f>
        <v>0</v>
      </c>
      <c r="BJ138" s="18" t="s">
        <v>83</v>
      </c>
      <c r="BK138" s="212">
        <f>ROUND(I138*H138,2)</f>
        <v>0</v>
      </c>
      <c r="BL138" s="18" t="s">
        <v>221</v>
      </c>
      <c r="BM138" s="211" t="s">
        <v>323</v>
      </c>
    </row>
    <row r="139" s="2" customFormat="1" ht="16.5" customHeight="1">
      <c r="A139" s="39"/>
      <c r="B139" s="40"/>
      <c r="C139" s="200" t="s">
        <v>273</v>
      </c>
      <c r="D139" s="200" t="s">
        <v>191</v>
      </c>
      <c r="E139" s="201" t="s">
        <v>602</v>
      </c>
      <c r="F139" s="202" t="s">
        <v>1196</v>
      </c>
      <c r="G139" s="203" t="s">
        <v>513</v>
      </c>
      <c r="H139" s="204">
        <v>30</v>
      </c>
      <c r="I139" s="205"/>
      <c r="J139" s="206">
        <f>ROUND(I139*H139,2)</f>
        <v>0</v>
      </c>
      <c r="K139" s="202" t="s">
        <v>1</v>
      </c>
      <c r="L139" s="45"/>
      <c r="M139" s="207" t="s">
        <v>1</v>
      </c>
      <c r="N139" s="208" t="s">
        <v>41</v>
      </c>
      <c r="O139" s="92"/>
      <c r="P139" s="209">
        <f>O139*H139</f>
        <v>0</v>
      </c>
      <c r="Q139" s="209">
        <v>0</v>
      </c>
      <c r="R139" s="209">
        <f>Q139*H139</f>
        <v>0</v>
      </c>
      <c r="S139" s="209">
        <v>0</v>
      </c>
      <c r="T139" s="210">
        <f>S139*H139</f>
        <v>0</v>
      </c>
      <c r="U139" s="39"/>
      <c r="V139" s="39"/>
      <c r="W139" s="39"/>
      <c r="X139" s="39"/>
      <c r="Y139" s="39"/>
      <c r="Z139" s="39"/>
      <c r="AA139" s="39"/>
      <c r="AB139" s="39"/>
      <c r="AC139" s="39"/>
      <c r="AD139" s="39"/>
      <c r="AE139" s="39"/>
      <c r="AR139" s="211" t="s">
        <v>221</v>
      </c>
      <c r="AT139" s="211" t="s">
        <v>191</v>
      </c>
      <c r="AU139" s="211" t="s">
        <v>83</v>
      </c>
      <c r="AY139" s="18" t="s">
        <v>195</v>
      </c>
      <c r="BE139" s="212">
        <f>IF(N139="základní",J139,0)</f>
        <v>0</v>
      </c>
      <c r="BF139" s="212">
        <f>IF(N139="snížená",J139,0)</f>
        <v>0</v>
      </c>
      <c r="BG139" s="212">
        <f>IF(N139="zákl. přenesená",J139,0)</f>
        <v>0</v>
      </c>
      <c r="BH139" s="212">
        <f>IF(N139="sníž. přenesená",J139,0)</f>
        <v>0</v>
      </c>
      <c r="BI139" s="212">
        <f>IF(N139="nulová",J139,0)</f>
        <v>0</v>
      </c>
      <c r="BJ139" s="18" t="s">
        <v>83</v>
      </c>
      <c r="BK139" s="212">
        <f>ROUND(I139*H139,2)</f>
        <v>0</v>
      </c>
      <c r="BL139" s="18" t="s">
        <v>221</v>
      </c>
      <c r="BM139" s="211" t="s">
        <v>331</v>
      </c>
    </row>
    <row r="140" s="2" customFormat="1" ht="24.15" customHeight="1">
      <c r="A140" s="39"/>
      <c r="B140" s="40"/>
      <c r="C140" s="200" t="s">
        <v>277</v>
      </c>
      <c r="D140" s="200" t="s">
        <v>191</v>
      </c>
      <c r="E140" s="201" t="s">
        <v>605</v>
      </c>
      <c r="F140" s="202" t="s">
        <v>5808</v>
      </c>
      <c r="G140" s="203" t="s">
        <v>220</v>
      </c>
      <c r="H140" s="204">
        <v>1</v>
      </c>
      <c r="I140" s="205"/>
      <c r="J140" s="206">
        <f>ROUND(I140*H140,2)</f>
        <v>0</v>
      </c>
      <c r="K140" s="202" t="s">
        <v>1</v>
      </c>
      <c r="L140" s="45"/>
      <c r="M140" s="207" t="s">
        <v>1</v>
      </c>
      <c r="N140" s="208" t="s">
        <v>41</v>
      </c>
      <c r="O140" s="92"/>
      <c r="P140" s="209">
        <f>O140*H140</f>
        <v>0</v>
      </c>
      <c r="Q140" s="209">
        <v>0</v>
      </c>
      <c r="R140" s="209">
        <f>Q140*H140</f>
        <v>0</v>
      </c>
      <c r="S140" s="209">
        <v>0</v>
      </c>
      <c r="T140" s="210">
        <f>S140*H140</f>
        <v>0</v>
      </c>
      <c r="U140" s="39"/>
      <c r="V140" s="39"/>
      <c r="W140" s="39"/>
      <c r="X140" s="39"/>
      <c r="Y140" s="39"/>
      <c r="Z140" s="39"/>
      <c r="AA140" s="39"/>
      <c r="AB140" s="39"/>
      <c r="AC140" s="39"/>
      <c r="AD140" s="39"/>
      <c r="AE140" s="39"/>
      <c r="AR140" s="211" t="s">
        <v>221</v>
      </c>
      <c r="AT140" s="211" t="s">
        <v>191</v>
      </c>
      <c r="AU140" s="211" t="s">
        <v>83</v>
      </c>
      <c r="AY140" s="18" t="s">
        <v>195</v>
      </c>
      <c r="BE140" s="212">
        <f>IF(N140="základní",J140,0)</f>
        <v>0</v>
      </c>
      <c r="BF140" s="212">
        <f>IF(N140="snížená",J140,0)</f>
        <v>0</v>
      </c>
      <c r="BG140" s="212">
        <f>IF(N140="zákl. přenesená",J140,0)</f>
        <v>0</v>
      </c>
      <c r="BH140" s="212">
        <f>IF(N140="sníž. přenesená",J140,0)</f>
        <v>0</v>
      </c>
      <c r="BI140" s="212">
        <f>IF(N140="nulová",J140,0)</f>
        <v>0</v>
      </c>
      <c r="BJ140" s="18" t="s">
        <v>83</v>
      </c>
      <c r="BK140" s="212">
        <f>ROUND(I140*H140,2)</f>
        <v>0</v>
      </c>
      <c r="BL140" s="18" t="s">
        <v>221</v>
      </c>
      <c r="BM140" s="211" t="s">
        <v>340</v>
      </c>
    </row>
    <row r="141" s="2" customFormat="1" ht="16.5" customHeight="1">
      <c r="A141" s="39"/>
      <c r="B141" s="40"/>
      <c r="C141" s="200" t="s">
        <v>8</v>
      </c>
      <c r="D141" s="200" t="s">
        <v>191</v>
      </c>
      <c r="E141" s="201" t="s">
        <v>608</v>
      </c>
      <c r="F141" s="202" t="s">
        <v>5809</v>
      </c>
      <c r="G141" s="203" t="s">
        <v>220</v>
      </c>
      <c r="H141" s="204">
        <v>1</v>
      </c>
      <c r="I141" s="205"/>
      <c r="J141" s="206">
        <f>ROUND(I141*H141,2)</f>
        <v>0</v>
      </c>
      <c r="K141" s="202" t="s">
        <v>1</v>
      </c>
      <c r="L141" s="45"/>
      <c r="M141" s="207" t="s">
        <v>1</v>
      </c>
      <c r="N141" s="208" t="s">
        <v>41</v>
      </c>
      <c r="O141" s="92"/>
      <c r="P141" s="209">
        <f>O141*H141</f>
        <v>0</v>
      </c>
      <c r="Q141" s="209">
        <v>0</v>
      </c>
      <c r="R141" s="209">
        <f>Q141*H141</f>
        <v>0</v>
      </c>
      <c r="S141" s="209">
        <v>0</v>
      </c>
      <c r="T141" s="210">
        <f>S141*H141</f>
        <v>0</v>
      </c>
      <c r="U141" s="39"/>
      <c r="V141" s="39"/>
      <c r="W141" s="39"/>
      <c r="X141" s="39"/>
      <c r="Y141" s="39"/>
      <c r="Z141" s="39"/>
      <c r="AA141" s="39"/>
      <c r="AB141" s="39"/>
      <c r="AC141" s="39"/>
      <c r="AD141" s="39"/>
      <c r="AE141" s="39"/>
      <c r="AR141" s="211" t="s">
        <v>221</v>
      </c>
      <c r="AT141" s="211" t="s">
        <v>191</v>
      </c>
      <c r="AU141" s="211" t="s">
        <v>83</v>
      </c>
      <c r="AY141" s="18" t="s">
        <v>195</v>
      </c>
      <c r="BE141" s="212">
        <f>IF(N141="základní",J141,0)</f>
        <v>0</v>
      </c>
      <c r="BF141" s="212">
        <f>IF(N141="snížená",J141,0)</f>
        <v>0</v>
      </c>
      <c r="BG141" s="212">
        <f>IF(N141="zákl. přenesená",J141,0)</f>
        <v>0</v>
      </c>
      <c r="BH141" s="212">
        <f>IF(N141="sníž. přenesená",J141,0)</f>
        <v>0</v>
      </c>
      <c r="BI141" s="212">
        <f>IF(N141="nulová",J141,0)</f>
        <v>0</v>
      </c>
      <c r="BJ141" s="18" t="s">
        <v>83</v>
      </c>
      <c r="BK141" s="212">
        <f>ROUND(I141*H141,2)</f>
        <v>0</v>
      </c>
      <c r="BL141" s="18" t="s">
        <v>221</v>
      </c>
      <c r="BM141" s="211" t="s">
        <v>349</v>
      </c>
    </row>
    <row r="142" s="2" customFormat="1" ht="16.5" customHeight="1">
      <c r="A142" s="39"/>
      <c r="B142" s="40"/>
      <c r="C142" s="200" t="s">
        <v>284</v>
      </c>
      <c r="D142" s="200" t="s">
        <v>191</v>
      </c>
      <c r="E142" s="201" t="s">
        <v>611</v>
      </c>
      <c r="F142" s="202" t="s">
        <v>5811</v>
      </c>
      <c r="G142" s="203" t="s">
        <v>232</v>
      </c>
      <c r="H142" s="204">
        <v>2</v>
      </c>
      <c r="I142" s="205"/>
      <c r="J142" s="206">
        <f>ROUND(I142*H142,2)</f>
        <v>0</v>
      </c>
      <c r="K142" s="202" t="s">
        <v>1</v>
      </c>
      <c r="L142" s="45"/>
      <c r="M142" s="207" t="s">
        <v>1</v>
      </c>
      <c r="N142" s="208" t="s">
        <v>41</v>
      </c>
      <c r="O142" s="92"/>
      <c r="P142" s="209">
        <f>O142*H142</f>
        <v>0</v>
      </c>
      <c r="Q142" s="209">
        <v>0</v>
      </c>
      <c r="R142" s="209">
        <f>Q142*H142</f>
        <v>0</v>
      </c>
      <c r="S142" s="209">
        <v>0</v>
      </c>
      <c r="T142" s="210">
        <f>S142*H142</f>
        <v>0</v>
      </c>
      <c r="U142" s="39"/>
      <c r="V142" s="39"/>
      <c r="W142" s="39"/>
      <c r="X142" s="39"/>
      <c r="Y142" s="39"/>
      <c r="Z142" s="39"/>
      <c r="AA142" s="39"/>
      <c r="AB142" s="39"/>
      <c r="AC142" s="39"/>
      <c r="AD142" s="39"/>
      <c r="AE142" s="39"/>
      <c r="AR142" s="211" t="s">
        <v>221</v>
      </c>
      <c r="AT142" s="211" t="s">
        <v>191</v>
      </c>
      <c r="AU142" s="211" t="s">
        <v>83</v>
      </c>
      <c r="AY142" s="18" t="s">
        <v>195</v>
      </c>
      <c r="BE142" s="212">
        <f>IF(N142="základní",J142,0)</f>
        <v>0</v>
      </c>
      <c r="BF142" s="212">
        <f>IF(N142="snížená",J142,0)</f>
        <v>0</v>
      </c>
      <c r="BG142" s="212">
        <f>IF(N142="zákl. přenesená",J142,0)</f>
        <v>0</v>
      </c>
      <c r="BH142" s="212">
        <f>IF(N142="sníž. přenesená",J142,0)</f>
        <v>0</v>
      </c>
      <c r="BI142" s="212">
        <f>IF(N142="nulová",J142,0)</f>
        <v>0</v>
      </c>
      <c r="BJ142" s="18" t="s">
        <v>83</v>
      </c>
      <c r="BK142" s="212">
        <f>ROUND(I142*H142,2)</f>
        <v>0</v>
      </c>
      <c r="BL142" s="18" t="s">
        <v>221</v>
      </c>
      <c r="BM142" s="211" t="s">
        <v>357</v>
      </c>
    </row>
    <row r="143" s="2" customFormat="1" ht="16.5" customHeight="1">
      <c r="A143" s="39"/>
      <c r="B143" s="40"/>
      <c r="C143" s="200" t="s">
        <v>288</v>
      </c>
      <c r="D143" s="200" t="s">
        <v>191</v>
      </c>
      <c r="E143" s="201" t="s">
        <v>614</v>
      </c>
      <c r="F143" s="202" t="s">
        <v>5815</v>
      </c>
      <c r="G143" s="203" t="s">
        <v>232</v>
      </c>
      <c r="H143" s="204">
        <v>3</v>
      </c>
      <c r="I143" s="205"/>
      <c r="J143" s="206">
        <f>ROUND(I143*H143,2)</f>
        <v>0</v>
      </c>
      <c r="K143" s="202" t="s">
        <v>1</v>
      </c>
      <c r="L143" s="45"/>
      <c r="M143" s="207" t="s">
        <v>1</v>
      </c>
      <c r="N143" s="208" t="s">
        <v>41</v>
      </c>
      <c r="O143" s="92"/>
      <c r="P143" s="209">
        <f>O143*H143</f>
        <v>0</v>
      </c>
      <c r="Q143" s="209">
        <v>0</v>
      </c>
      <c r="R143" s="209">
        <f>Q143*H143</f>
        <v>0</v>
      </c>
      <c r="S143" s="209">
        <v>0</v>
      </c>
      <c r="T143" s="210">
        <f>S143*H143</f>
        <v>0</v>
      </c>
      <c r="U143" s="39"/>
      <c r="V143" s="39"/>
      <c r="W143" s="39"/>
      <c r="X143" s="39"/>
      <c r="Y143" s="39"/>
      <c r="Z143" s="39"/>
      <c r="AA143" s="39"/>
      <c r="AB143" s="39"/>
      <c r="AC143" s="39"/>
      <c r="AD143" s="39"/>
      <c r="AE143" s="39"/>
      <c r="AR143" s="211" t="s">
        <v>221</v>
      </c>
      <c r="AT143" s="211" t="s">
        <v>191</v>
      </c>
      <c r="AU143" s="211" t="s">
        <v>83</v>
      </c>
      <c r="AY143" s="18" t="s">
        <v>195</v>
      </c>
      <c r="BE143" s="212">
        <f>IF(N143="základní",J143,0)</f>
        <v>0</v>
      </c>
      <c r="BF143" s="212">
        <f>IF(N143="snížená",J143,0)</f>
        <v>0</v>
      </c>
      <c r="BG143" s="212">
        <f>IF(N143="zákl. přenesená",J143,0)</f>
        <v>0</v>
      </c>
      <c r="BH143" s="212">
        <f>IF(N143="sníž. přenesená",J143,0)</f>
        <v>0</v>
      </c>
      <c r="BI143" s="212">
        <f>IF(N143="nulová",J143,0)</f>
        <v>0</v>
      </c>
      <c r="BJ143" s="18" t="s">
        <v>83</v>
      </c>
      <c r="BK143" s="212">
        <f>ROUND(I143*H143,2)</f>
        <v>0</v>
      </c>
      <c r="BL143" s="18" t="s">
        <v>221</v>
      </c>
      <c r="BM143" s="211" t="s">
        <v>365</v>
      </c>
    </row>
    <row r="144" s="13" customFormat="1" ht="25.92" customHeight="1">
      <c r="A144" s="13"/>
      <c r="B144" s="248"/>
      <c r="C144" s="249"/>
      <c r="D144" s="250" t="s">
        <v>75</v>
      </c>
      <c r="E144" s="251" t="s">
        <v>1215</v>
      </c>
      <c r="F144" s="251" t="s">
        <v>1216</v>
      </c>
      <c r="G144" s="249"/>
      <c r="H144" s="249"/>
      <c r="I144" s="252"/>
      <c r="J144" s="253">
        <f>BK144</f>
        <v>0</v>
      </c>
      <c r="K144" s="249"/>
      <c r="L144" s="254"/>
      <c r="M144" s="255"/>
      <c r="N144" s="256"/>
      <c r="O144" s="256"/>
      <c r="P144" s="257">
        <f>SUM(P145:P150)</f>
        <v>0</v>
      </c>
      <c r="Q144" s="256"/>
      <c r="R144" s="257">
        <f>SUM(R145:R150)</f>
        <v>0</v>
      </c>
      <c r="S144" s="256"/>
      <c r="T144" s="258">
        <f>SUM(T145:T150)</f>
        <v>0</v>
      </c>
      <c r="U144" s="13"/>
      <c r="V144" s="13"/>
      <c r="W144" s="13"/>
      <c r="X144" s="13"/>
      <c r="Y144" s="13"/>
      <c r="Z144" s="13"/>
      <c r="AA144" s="13"/>
      <c r="AB144" s="13"/>
      <c r="AC144" s="13"/>
      <c r="AD144" s="13"/>
      <c r="AE144" s="13"/>
      <c r="AR144" s="259" t="s">
        <v>83</v>
      </c>
      <c r="AT144" s="260" t="s">
        <v>75</v>
      </c>
      <c r="AU144" s="260" t="s">
        <v>76</v>
      </c>
      <c r="AY144" s="259" t="s">
        <v>195</v>
      </c>
      <c r="BK144" s="261">
        <f>SUM(BK145:BK150)</f>
        <v>0</v>
      </c>
    </row>
    <row r="145" s="2" customFormat="1" ht="16.5" customHeight="1">
      <c r="A145" s="39"/>
      <c r="B145" s="40"/>
      <c r="C145" s="200" t="s">
        <v>292</v>
      </c>
      <c r="D145" s="200" t="s">
        <v>191</v>
      </c>
      <c r="E145" s="201" t="s">
        <v>1217</v>
      </c>
      <c r="F145" s="202" t="s">
        <v>5816</v>
      </c>
      <c r="G145" s="203" t="s">
        <v>513</v>
      </c>
      <c r="H145" s="204">
        <v>7</v>
      </c>
      <c r="I145" s="205"/>
      <c r="J145" s="206">
        <f>ROUND(I145*H145,2)</f>
        <v>0</v>
      </c>
      <c r="K145" s="202" t="s">
        <v>1</v>
      </c>
      <c r="L145" s="45"/>
      <c r="M145" s="207" t="s">
        <v>1</v>
      </c>
      <c r="N145" s="208" t="s">
        <v>41</v>
      </c>
      <c r="O145" s="92"/>
      <c r="P145" s="209">
        <f>O145*H145</f>
        <v>0</v>
      </c>
      <c r="Q145" s="209">
        <v>0</v>
      </c>
      <c r="R145" s="209">
        <f>Q145*H145</f>
        <v>0</v>
      </c>
      <c r="S145" s="209">
        <v>0</v>
      </c>
      <c r="T145" s="210">
        <f>S145*H145</f>
        <v>0</v>
      </c>
      <c r="U145" s="39"/>
      <c r="V145" s="39"/>
      <c r="W145" s="39"/>
      <c r="X145" s="39"/>
      <c r="Y145" s="39"/>
      <c r="Z145" s="39"/>
      <c r="AA145" s="39"/>
      <c r="AB145" s="39"/>
      <c r="AC145" s="39"/>
      <c r="AD145" s="39"/>
      <c r="AE145" s="39"/>
      <c r="AR145" s="211" t="s">
        <v>221</v>
      </c>
      <c r="AT145" s="211" t="s">
        <v>191</v>
      </c>
      <c r="AU145" s="211" t="s">
        <v>83</v>
      </c>
      <c r="AY145" s="18" t="s">
        <v>195</v>
      </c>
      <c r="BE145" s="212">
        <f>IF(N145="základní",J145,0)</f>
        <v>0</v>
      </c>
      <c r="BF145" s="212">
        <f>IF(N145="snížená",J145,0)</f>
        <v>0</v>
      </c>
      <c r="BG145" s="212">
        <f>IF(N145="zákl. přenesená",J145,0)</f>
        <v>0</v>
      </c>
      <c r="BH145" s="212">
        <f>IF(N145="sníž. přenesená",J145,0)</f>
        <v>0</v>
      </c>
      <c r="BI145" s="212">
        <f>IF(N145="nulová",J145,0)</f>
        <v>0</v>
      </c>
      <c r="BJ145" s="18" t="s">
        <v>83</v>
      </c>
      <c r="BK145" s="212">
        <f>ROUND(I145*H145,2)</f>
        <v>0</v>
      </c>
      <c r="BL145" s="18" t="s">
        <v>221</v>
      </c>
      <c r="BM145" s="211" t="s">
        <v>373</v>
      </c>
    </row>
    <row r="146" s="2" customFormat="1" ht="16.5" customHeight="1">
      <c r="A146" s="39"/>
      <c r="B146" s="40"/>
      <c r="C146" s="200" t="s">
        <v>296</v>
      </c>
      <c r="D146" s="200" t="s">
        <v>191</v>
      </c>
      <c r="E146" s="201" t="s">
        <v>1220</v>
      </c>
      <c r="F146" s="202" t="s">
        <v>5817</v>
      </c>
      <c r="G146" s="203" t="s">
        <v>220</v>
      </c>
      <c r="H146" s="204">
        <v>1</v>
      </c>
      <c r="I146" s="205"/>
      <c r="J146" s="206">
        <f>ROUND(I146*H146,2)</f>
        <v>0</v>
      </c>
      <c r="K146" s="202" t="s">
        <v>1</v>
      </c>
      <c r="L146" s="45"/>
      <c r="M146" s="207" t="s">
        <v>1</v>
      </c>
      <c r="N146" s="208" t="s">
        <v>41</v>
      </c>
      <c r="O146" s="92"/>
      <c r="P146" s="209">
        <f>O146*H146</f>
        <v>0</v>
      </c>
      <c r="Q146" s="209">
        <v>0</v>
      </c>
      <c r="R146" s="209">
        <f>Q146*H146</f>
        <v>0</v>
      </c>
      <c r="S146" s="209">
        <v>0</v>
      </c>
      <c r="T146" s="210">
        <f>S146*H146</f>
        <v>0</v>
      </c>
      <c r="U146" s="39"/>
      <c r="V146" s="39"/>
      <c r="W146" s="39"/>
      <c r="X146" s="39"/>
      <c r="Y146" s="39"/>
      <c r="Z146" s="39"/>
      <c r="AA146" s="39"/>
      <c r="AB146" s="39"/>
      <c r="AC146" s="39"/>
      <c r="AD146" s="39"/>
      <c r="AE146" s="39"/>
      <c r="AR146" s="211" t="s">
        <v>221</v>
      </c>
      <c r="AT146" s="211" t="s">
        <v>191</v>
      </c>
      <c r="AU146" s="211" t="s">
        <v>83</v>
      </c>
      <c r="AY146" s="18" t="s">
        <v>195</v>
      </c>
      <c r="BE146" s="212">
        <f>IF(N146="základní",J146,0)</f>
        <v>0</v>
      </c>
      <c r="BF146" s="212">
        <f>IF(N146="snížená",J146,0)</f>
        <v>0</v>
      </c>
      <c r="BG146" s="212">
        <f>IF(N146="zákl. přenesená",J146,0)</f>
        <v>0</v>
      </c>
      <c r="BH146" s="212">
        <f>IF(N146="sníž. přenesená",J146,0)</f>
        <v>0</v>
      </c>
      <c r="BI146" s="212">
        <f>IF(N146="nulová",J146,0)</f>
        <v>0</v>
      </c>
      <c r="BJ146" s="18" t="s">
        <v>83</v>
      </c>
      <c r="BK146" s="212">
        <f>ROUND(I146*H146,2)</f>
        <v>0</v>
      </c>
      <c r="BL146" s="18" t="s">
        <v>221</v>
      </c>
      <c r="BM146" s="211" t="s">
        <v>385</v>
      </c>
    </row>
    <row r="147" s="2" customFormat="1" ht="16.5" customHeight="1">
      <c r="A147" s="39"/>
      <c r="B147" s="40"/>
      <c r="C147" s="200" t="s">
        <v>300</v>
      </c>
      <c r="D147" s="200" t="s">
        <v>191</v>
      </c>
      <c r="E147" s="201" t="s">
        <v>1223</v>
      </c>
      <c r="F147" s="202" t="s">
        <v>5818</v>
      </c>
      <c r="G147" s="203" t="s">
        <v>513</v>
      </c>
      <c r="H147" s="204">
        <v>7</v>
      </c>
      <c r="I147" s="205"/>
      <c r="J147" s="206">
        <f>ROUND(I147*H147,2)</f>
        <v>0</v>
      </c>
      <c r="K147" s="202" t="s">
        <v>1</v>
      </c>
      <c r="L147" s="45"/>
      <c r="M147" s="207" t="s">
        <v>1</v>
      </c>
      <c r="N147" s="208" t="s">
        <v>41</v>
      </c>
      <c r="O147" s="92"/>
      <c r="P147" s="209">
        <f>O147*H147</f>
        <v>0</v>
      </c>
      <c r="Q147" s="209">
        <v>0</v>
      </c>
      <c r="R147" s="209">
        <f>Q147*H147</f>
        <v>0</v>
      </c>
      <c r="S147" s="209">
        <v>0</v>
      </c>
      <c r="T147" s="210">
        <f>S147*H147</f>
        <v>0</v>
      </c>
      <c r="U147" s="39"/>
      <c r="V147" s="39"/>
      <c r="W147" s="39"/>
      <c r="X147" s="39"/>
      <c r="Y147" s="39"/>
      <c r="Z147" s="39"/>
      <c r="AA147" s="39"/>
      <c r="AB147" s="39"/>
      <c r="AC147" s="39"/>
      <c r="AD147" s="39"/>
      <c r="AE147" s="39"/>
      <c r="AR147" s="211" t="s">
        <v>221</v>
      </c>
      <c r="AT147" s="211" t="s">
        <v>191</v>
      </c>
      <c r="AU147" s="211" t="s">
        <v>83</v>
      </c>
      <c r="AY147" s="18" t="s">
        <v>195</v>
      </c>
      <c r="BE147" s="212">
        <f>IF(N147="základní",J147,0)</f>
        <v>0</v>
      </c>
      <c r="BF147" s="212">
        <f>IF(N147="snížená",J147,0)</f>
        <v>0</v>
      </c>
      <c r="BG147" s="212">
        <f>IF(N147="zákl. přenesená",J147,0)</f>
        <v>0</v>
      </c>
      <c r="BH147" s="212">
        <f>IF(N147="sníž. přenesená",J147,0)</f>
        <v>0</v>
      </c>
      <c r="BI147" s="212">
        <f>IF(N147="nulová",J147,0)</f>
        <v>0</v>
      </c>
      <c r="BJ147" s="18" t="s">
        <v>83</v>
      </c>
      <c r="BK147" s="212">
        <f>ROUND(I147*H147,2)</f>
        <v>0</v>
      </c>
      <c r="BL147" s="18" t="s">
        <v>221</v>
      </c>
      <c r="BM147" s="211" t="s">
        <v>392</v>
      </c>
    </row>
    <row r="148" s="2" customFormat="1">
      <c r="A148" s="39"/>
      <c r="B148" s="40"/>
      <c r="C148" s="41"/>
      <c r="D148" s="213" t="s">
        <v>197</v>
      </c>
      <c r="E148" s="41"/>
      <c r="F148" s="214" t="s">
        <v>1219</v>
      </c>
      <c r="G148" s="41"/>
      <c r="H148" s="41"/>
      <c r="I148" s="215"/>
      <c r="J148" s="41"/>
      <c r="K148" s="41"/>
      <c r="L148" s="45"/>
      <c r="M148" s="216"/>
      <c r="N148" s="217"/>
      <c r="O148" s="92"/>
      <c r="P148" s="92"/>
      <c r="Q148" s="92"/>
      <c r="R148" s="92"/>
      <c r="S148" s="92"/>
      <c r="T148" s="93"/>
      <c r="U148" s="39"/>
      <c r="V148" s="39"/>
      <c r="W148" s="39"/>
      <c r="X148" s="39"/>
      <c r="Y148" s="39"/>
      <c r="Z148" s="39"/>
      <c r="AA148" s="39"/>
      <c r="AB148" s="39"/>
      <c r="AC148" s="39"/>
      <c r="AD148" s="39"/>
      <c r="AE148" s="39"/>
      <c r="AT148" s="18" t="s">
        <v>197</v>
      </c>
      <c r="AU148" s="18" t="s">
        <v>83</v>
      </c>
    </row>
    <row r="149" s="2" customFormat="1" ht="21.75" customHeight="1">
      <c r="A149" s="39"/>
      <c r="B149" s="40"/>
      <c r="C149" s="200" t="s">
        <v>7</v>
      </c>
      <c r="D149" s="200" t="s">
        <v>191</v>
      </c>
      <c r="E149" s="201" t="s">
        <v>1225</v>
      </c>
      <c r="F149" s="202" t="s">
        <v>5819</v>
      </c>
      <c r="G149" s="203" t="s">
        <v>232</v>
      </c>
      <c r="H149" s="204">
        <v>1</v>
      </c>
      <c r="I149" s="205"/>
      <c r="J149" s="206">
        <f>ROUND(I149*H149,2)</f>
        <v>0</v>
      </c>
      <c r="K149" s="202" t="s">
        <v>1</v>
      </c>
      <c r="L149" s="45"/>
      <c r="M149" s="207" t="s">
        <v>1</v>
      </c>
      <c r="N149" s="208" t="s">
        <v>41</v>
      </c>
      <c r="O149" s="92"/>
      <c r="P149" s="209">
        <f>O149*H149</f>
        <v>0</v>
      </c>
      <c r="Q149" s="209">
        <v>0</v>
      </c>
      <c r="R149" s="209">
        <f>Q149*H149</f>
        <v>0</v>
      </c>
      <c r="S149" s="209">
        <v>0</v>
      </c>
      <c r="T149" s="210">
        <f>S149*H149</f>
        <v>0</v>
      </c>
      <c r="U149" s="39"/>
      <c r="V149" s="39"/>
      <c r="W149" s="39"/>
      <c r="X149" s="39"/>
      <c r="Y149" s="39"/>
      <c r="Z149" s="39"/>
      <c r="AA149" s="39"/>
      <c r="AB149" s="39"/>
      <c r="AC149" s="39"/>
      <c r="AD149" s="39"/>
      <c r="AE149" s="39"/>
      <c r="AR149" s="211" t="s">
        <v>221</v>
      </c>
      <c r="AT149" s="211" t="s">
        <v>191</v>
      </c>
      <c r="AU149" s="211" t="s">
        <v>83</v>
      </c>
      <c r="AY149" s="18" t="s">
        <v>195</v>
      </c>
      <c r="BE149" s="212">
        <f>IF(N149="základní",J149,0)</f>
        <v>0</v>
      </c>
      <c r="BF149" s="212">
        <f>IF(N149="snížená",J149,0)</f>
        <v>0</v>
      </c>
      <c r="BG149" s="212">
        <f>IF(N149="zákl. přenesená",J149,0)</f>
        <v>0</v>
      </c>
      <c r="BH149" s="212">
        <f>IF(N149="sníž. přenesená",J149,0)</f>
        <v>0</v>
      </c>
      <c r="BI149" s="212">
        <f>IF(N149="nulová",J149,0)</f>
        <v>0</v>
      </c>
      <c r="BJ149" s="18" t="s">
        <v>83</v>
      </c>
      <c r="BK149" s="212">
        <f>ROUND(I149*H149,2)</f>
        <v>0</v>
      </c>
      <c r="BL149" s="18" t="s">
        <v>221</v>
      </c>
      <c r="BM149" s="211" t="s">
        <v>401</v>
      </c>
    </row>
    <row r="150" s="2" customFormat="1" ht="21.75" customHeight="1">
      <c r="A150" s="39"/>
      <c r="B150" s="40"/>
      <c r="C150" s="200" t="s">
        <v>307</v>
      </c>
      <c r="D150" s="200" t="s">
        <v>191</v>
      </c>
      <c r="E150" s="201" t="s">
        <v>1227</v>
      </c>
      <c r="F150" s="202" t="s">
        <v>1236</v>
      </c>
      <c r="G150" s="203" t="s">
        <v>1237</v>
      </c>
      <c r="H150" s="204">
        <v>0.48999999999999999</v>
      </c>
      <c r="I150" s="205"/>
      <c r="J150" s="206">
        <f>ROUND(I150*H150,2)</f>
        <v>0</v>
      </c>
      <c r="K150" s="202" t="s">
        <v>1</v>
      </c>
      <c r="L150" s="45"/>
      <c r="M150" s="207" t="s">
        <v>1</v>
      </c>
      <c r="N150" s="208" t="s">
        <v>41</v>
      </c>
      <c r="O150" s="92"/>
      <c r="P150" s="209">
        <f>O150*H150</f>
        <v>0</v>
      </c>
      <c r="Q150" s="209">
        <v>0</v>
      </c>
      <c r="R150" s="209">
        <f>Q150*H150</f>
        <v>0</v>
      </c>
      <c r="S150" s="209">
        <v>0</v>
      </c>
      <c r="T150" s="210">
        <f>S150*H150</f>
        <v>0</v>
      </c>
      <c r="U150" s="39"/>
      <c r="V150" s="39"/>
      <c r="W150" s="39"/>
      <c r="X150" s="39"/>
      <c r="Y150" s="39"/>
      <c r="Z150" s="39"/>
      <c r="AA150" s="39"/>
      <c r="AB150" s="39"/>
      <c r="AC150" s="39"/>
      <c r="AD150" s="39"/>
      <c r="AE150" s="39"/>
      <c r="AR150" s="211" t="s">
        <v>221</v>
      </c>
      <c r="AT150" s="211" t="s">
        <v>191</v>
      </c>
      <c r="AU150" s="211" t="s">
        <v>83</v>
      </c>
      <c r="AY150" s="18" t="s">
        <v>195</v>
      </c>
      <c r="BE150" s="212">
        <f>IF(N150="základní",J150,0)</f>
        <v>0</v>
      </c>
      <c r="BF150" s="212">
        <f>IF(N150="snížená",J150,0)</f>
        <v>0</v>
      </c>
      <c r="BG150" s="212">
        <f>IF(N150="zákl. přenesená",J150,0)</f>
        <v>0</v>
      </c>
      <c r="BH150" s="212">
        <f>IF(N150="sníž. přenesená",J150,0)</f>
        <v>0</v>
      </c>
      <c r="BI150" s="212">
        <f>IF(N150="nulová",J150,0)</f>
        <v>0</v>
      </c>
      <c r="BJ150" s="18" t="s">
        <v>83</v>
      </c>
      <c r="BK150" s="212">
        <f>ROUND(I150*H150,2)</f>
        <v>0</v>
      </c>
      <c r="BL150" s="18" t="s">
        <v>221</v>
      </c>
      <c r="BM150" s="211" t="s">
        <v>407</v>
      </c>
    </row>
    <row r="151" s="13" customFormat="1" ht="25.92" customHeight="1">
      <c r="A151" s="13"/>
      <c r="B151" s="248"/>
      <c r="C151" s="249"/>
      <c r="D151" s="250" t="s">
        <v>75</v>
      </c>
      <c r="E151" s="251" t="s">
        <v>1238</v>
      </c>
      <c r="F151" s="251" t="s">
        <v>1239</v>
      </c>
      <c r="G151" s="249"/>
      <c r="H151" s="249"/>
      <c r="I151" s="252"/>
      <c r="J151" s="253">
        <f>BK151</f>
        <v>0</v>
      </c>
      <c r="K151" s="249"/>
      <c r="L151" s="254"/>
      <c r="M151" s="255"/>
      <c r="N151" s="256"/>
      <c r="O151" s="256"/>
      <c r="P151" s="257">
        <f>SUM(P152:P159)</f>
        <v>0</v>
      </c>
      <c r="Q151" s="256"/>
      <c r="R151" s="257">
        <f>SUM(R152:R159)</f>
        <v>0</v>
      </c>
      <c r="S151" s="256"/>
      <c r="T151" s="258">
        <f>SUM(T152:T159)</f>
        <v>0</v>
      </c>
      <c r="U151" s="13"/>
      <c r="V151" s="13"/>
      <c r="W151" s="13"/>
      <c r="X151" s="13"/>
      <c r="Y151" s="13"/>
      <c r="Z151" s="13"/>
      <c r="AA151" s="13"/>
      <c r="AB151" s="13"/>
      <c r="AC151" s="13"/>
      <c r="AD151" s="13"/>
      <c r="AE151" s="13"/>
      <c r="AR151" s="259" t="s">
        <v>83</v>
      </c>
      <c r="AT151" s="260" t="s">
        <v>75</v>
      </c>
      <c r="AU151" s="260" t="s">
        <v>76</v>
      </c>
      <c r="AY151" s="259" t="s">
        <v>195</v>
      </c>
      <c r="BK151" s="261">
        <f>SUM(BK152:BK159)</f>
        <v>0</v>
      </c>
    </row>
    <row r="152" s="2" customFormat="1" ht="16.5" customHeight="1">
      <c r="A152" s="39"/>
      <c r="B152" s="40"/>
      <c r="C152" s="200" t="s">
        <v>311</v>
      </c>
      <c r="D152" s="200" t="s">
        <v>191</v>
      </c>
      <c r="E152" s="201" t="s">
        <v>1240</v>
      </c>
      <c r="F152" s="202" t="s">
        <v>5816</v>
      </c>
      <c r="G152" s="203" t="s">
        <v>513</v>
      </c>
      <c r="H152" s="204">
        <v>126</v>
      </c>
      <c r="I152" s="205"/>
      <c r="J152" s="206">
        <f>ROUND(I152*H152,2)</f>
        <v>0</v>
      </c>
      <c r="K152" s="202" t="s">
        <v>1</v>
      </c>
      <c r="L152" s="45"/>
      <c r="M152" s="207" t="s">
        <v>1</v>
      </c>
      <c r="N152" s="208" t="s">
        <v>41</v>
      </c>
      <c r="O152" s="92"/>
      <c r="P152" s="209">
        <f>O152*H152</f>
        <v>0</v>
      </c>
      <c r="Q152" s="209">
        <v>0</v>
      </c>
      <c r="R152" s="209">
        <f>Q152*H152</f>
        <v>0</v>
      </c>
      <c r="S152" s="209">
        <v>0</v>
      </c>
      <c r="T152" s="210">
        <f>S152*H152</f>
        <v>0</v>
      </c>
      <c r="U152" s="39"/>
      <c r="V152" s="39"/>
      <c r="W152" s="39"/>
      <c r="X152" s="39"/>
      <c r="Y152" s="39"/>
      <c r="Z152" s="39"/>
      <c r="AA152" s="39"/>
      <c r="AB152" s="39"/>
      <c r="AC152" s="39"/>
      <c r="AD152" s="39"/>
      <c r="AE152" s="39"/>
      <c r="AR152" s="211" t="s">
        <v>221</v>
      </c>
      <c r="AT152" s="211" t="s">
        <v>191</v>
      </c>
      <c r="AU152" s="211" t="s">
        <v>83</v>
      </c>
      <c r="AY152" s="18" t="s">
        <v>195</v>
      </c>
      <c r="BE152" s="212">
        <f>IF(N152="základní",J152,0)</f>
        <v>0</v>
      </c>
      <c r="BF152" s="212">
        <f>IF(N152="snížená",J152,0)</f>
        <v>0</v>
      </c>
      <c r="BG152" s="212">
        <f>IF(N152="zákl. přenesená",J152,0)</f>
        <v>0</v>
      </c>
      <c r="BH152" s="212">
        <f>IF(N152="sníž. přenesená",J152,0)</f>
        <v>0</v>
      </c>
      <c r="BI152" s="212">
        <f>IF(N152="nulová",J152,0)</f>
        <v>0</v>
      </c>
      <c r="BJ152" s="18" t="s">
        <v>83</v>
      </c>
      <c r="BK152" s="212">
        <f>ROUND(I152*H152,2)</f>
        <v>0</v>
      </c>
      <c r="BL152" s="18" t="s">
        <v>221</v>
      </c>
      <c r="BM152" s="211" t="s">
        <v>413</v>
      </c>
    </row>
    <row r="153" s="2" customFormat="1" ht="16.5" customHeight="1">
      <c r="A153" s="39"/>
      <c r="B153" s="40"/>
      <c r="C153" s="200" t="s">
        <v>315</v>
      </c>
      <c r="D153" s="200" t="s">
        <v>191</v>
      </c>
      <c r="E153" s="201" t="s">
        <v>1241</v>
      </c>
      <c r="F153" s="202" t="s">
        <v>5817</v>
      </c>
      <c r="G153" s="203" t="s">
        <v>220</v>
      </c>
      <c r="H153" s="204">
        <v>1</v>
      </c>
      <c r="I153" s="205"/>
      <c r="J153" s="206">
        <f>ROUND(I153*H153,2)</f>
        <v>0</v>
      </c>
      <c r="K153" s="202" t="s">
        <v>1</v>
      </c>
      <c r="L153" s="45"/>
      <c r="M153" s="207" t="s">
        <v>1</v>
      </c>
      <c r="N153" s="208" t="s">
        <v>41</v>
      </c>
      <c r="O153" s="92"/>
      <c r="P153" s="209">
        <f>O153*H153</f>
        <v>0</v>
      </c>
      <c r="Q153" s="209">
        <v>0</v>
      </c>
      <c r="R153" s="209">
        <f>Q153*H153</f>
        <v>0</v>
      </c>
      <c r="S153" s="209">
        <v>0</v>
      </c>
      <c r="T153" s="210">
        <f>S153*H153</f>
        <v>0</v>
      </c>
      <c r="U153" s="39"/>
      <c r="V153" s="39"/>
      <c r="W153" s="39"/>
      <c r="X153" s="39"/>
      <c r="Y153" s="39"/>
      <c r="Z153" s="39"/>
      <c r="AA153" s="39"/>
      <c r="AB153" s="39"/>
      <c r="AC153" s="39"/>
      <c r="AD153" s="39"/>
      <c r="AE153" s="39"/>
      <c r="AR153" s="211" t="s">
        <v>221</v>
      </c>
      <c r="AT153" s="211" t="s">
        <v>191</v>
      </c>
      <c r="AU153" s="211" t="s">
        <v>83</v>
      </c>
      <c r="AY153" s="18" t="s">
        <v>195</v>
      </c>
      <c r="BE153" s="212">
        <f>IF(N153="základní",J153,0)</f>
        <v>0</v>
      </c>
      <c r="BF153" s="212">
        <f>IF(N153="snížená",J153,0)</f>
        <v>0</v>
      </c>
      <c r="BG153" s="212">
        <f>IF(N153="zákl. přenesená",J153,0)</f>
        <v>0</v>
      </c>
      <c r="BH153" s="212">
        <f>IF(N153="sníž. přenesená",J153,0)</f>
        <v>0</v>
      </c>
      <c r="BI153" s="212">
        <f>IF(N153="nulová",J153,0)</f>
        <v>0</v>
      </c>
      <c r="BJ153" s="18" t="s">
        <v>83</v>
      </c>
      <c r="BK153" s="212">
        <f>ROUND(I153*H153,2)</f>
        <v>0</v>
      </c>
      <c r="BL153" s="18" t="s">
        <v>221</v>
      </c>
      <c r="BM153" s="211" t="s">
        <v>419</v>
      </c>
    </row>
    <row r="154" s="2" customFormat="1" ht="16.5" customHeight="1">
      <c r="A154" s="39"/>
      <c r="B154" s="40"/>
      <c r="C154" s="200" t="s">
        <v>319</v>
      </c>
      <c r="D154" s="200" t="s">
        <v>191</v>
      </c>
      <c r="E154" s="201" t="s">
        <v>1243</v>
      </c>
      <c r="F154" s="202" t="s">
        <v>5818</v>
      </c>
      <c r="G154" s="203" t="s">
        <v>513</v>
      </c>
      <c r="H154" s="204">
        <v>65</v>
      </c>
      <c r="I154" s="205"/>
      <c r="J154" s="206">
        <f>ROUND(I154*H154,2)</f>
        <v>0</v>
      </c>
      <c r="K154" s="202" t="s">
        <v>1</v>
      </c>
      <c r="L154" s="45"/>
      <c r="M154" s="207" t="s">
        <v>1</v>
      </c>
      <c r="N154" s="208" t="s">
        <v>41</v>
      </c>
      <c r="O154" s="92"/>
      <c r="P154" s="209">
        <f>O154*H154</f>
        <v>0</v>
      </c>
      <c r="Q154" s="209">
        <v>0</v>
      </c>
      <c r="R154" s="209">
        <f>Q154*H154</f>
        <v>0</v>
      </c>
      <c r="S154" s="209">
        <v>0</v>
      </c>
      <c r="T154" s="210">
        <f>S154*H154</f>
        <v>0</v>
      </c>
      <c r="U154" s="39"/>
      <c r="V154" s="39"/>
      <c r="W154" s="39"/>
      <c r="X154" s="39"/>
      <c r="Y154" s="39"/>
      <c r="Z154" s="39"/>
      <c r="AA154" s="39"/>
      <c r="AB154" s="39"/>
      <c r="AC154" s="39"/>
      <c r="AD154" s="39"/>
      <c r="AE154" s="39"/>
      <c r="AR154" s="211" t="s">
        <v>221</v>
      </c>
      <c r="AT154" s="211" t="s">
        <v>191</v>
      </c>
      <c r="AU154" s="211" t="s">
        <v>83</v>
      </c>
      <c r="AY154" s="18" t="s">
        <v>195</v>
      </c>
      <c r="BE154" s="212">
        <f>IF(N154="základní",J154,0)</f>
        <v>0</v>
      </c>
      <c r="BF154" s="212">
        <f>IF(N154="snížená",J154,0)</f>
        <v>0</v>
      </c>
      <c r="BG154" s="212">
        <f>IF(N154="zákl. přenesená",J154,0)</f>
        <v>0</v>
      </c>
      <c r="BH154" s="212">
        <f>IF(N154="sníž. přenesená",J154,0)</f>
        <v>0</v>
      </c>
      <c r="BI154" s="212">
        <f>IF(N154="nulová",J154,0)</f>
        <v>0</v>
      </c>
      <c r="BJ154" s="18" t="s">
        <v>83</v>
      </c>
      <c r="BK154" s="212">
        <f>ROUND(I154*H154,2)</f>
        <v>0</v>
      </c>
      <c r="BL154" s="18" t="s">
        <v>221</v>
      </c>
      <c r="BM154" s="211" t="s">
        <v>426</v>
      </c>
    </row>
    <row r="155" s="2" customFormat="1">
      <c r="A155" s="39"/>
      <c r="B155" s="40"/>
      <c r="C155" s="41"/>
      <c r="D155" s="213" t="s">
        <v>197</v>
      </c>
      <c r="E155" s="41"/>
      <c r="F155" s="214" t="s">
        <v>1219</v>
      </c>
      <c r="G155" s="41"/>
      <c r="H155" s="41"/>
      <c r="I155" s="215"/>
      <c r="J155" s="41"/>
      <c r="K155" s="41"/>
      <c r="L155" s="45"/>
      <c r="M155" s="216"/>
      <c r="N155" s="217"/>
      <c r="O155" s="92"/>
      <c r="P155" s="92"/>
      <c r="Q155" s="92"/>
      <c r="R155" s="92"/>
      <c r="S155" s="92"/>
      <c r="T155" s="93"/>
      <c r="U155" s="39"/>
      <c r="V155" s="39"/>
      <c r="W155" s="39"/>
      <c r="X155" s="39"/>
      <c r="Y155" s="39"/>
      <c r="Z155" s="39"/>
      <c r="AA155" s="39"/>
      <c r="AB155" s="39"/>
      <c r="AC155" s="39"/>
      <c r="AD155" s="39"/>
      <c r="AE155" s="39"/>
      <c r="AT155" s="18" t="s">
        <v>197</v>
      </c>
      <c r="AU155" s="18" t="s">
        <v>83</v>
      </c>
    </row>
    <row r="156" s="2" customFormat="1" ht="16.5" customHeight="1">
      <c r="A156" s="39"/>
      <c r="B156" s="40"/>
      <c r="C156" s="200" t="s">
        <v>323</v>
      </c>
      <c r="D156" s="200" t="s">
        <v>191</v>
      </c>
      <c r="E156" s="201" t="s">
        <v>1245</v>
      </c>
      <c r="F156" s="202" t="s">
        <v>5820</v>
      </c>
      <c r="G156" s="203" t="s">
        <v>513</v>
      </c>
      <c r="H156" s="204">
        <v>61</v>
      </c>
      <c r="I156" s="205"/>
      <c r="J156" s="206">
        <f>ROUND(I156*H156,2)</f>
        <v>0</v>
      </c>
      <c r="K156" s="202" t="s">
        <v>1</v>
      </c>
      <c r="L156" s="45"/>
      <c r="M156" s="207" t="s">
        <v>1</v>
      </c>
      <c r="N156" s="208" t="s">
        <v>41</v>
      </c>
      <c r="O156" s="92"/>
      <c r="P156" s="209">
        <f>O156*H156</f>
        <v>0</v>
      </c>
      <c r="Q156" s="209">
        <v>0</v>
      </c>
      <c r="R156" s="209">
        <f>Q156*H156</f>
        <v>0</v>
      </c>
      <c r="S156" s="209">
        <v>0</v>
      </c>
      <c r="T156" s="210">
        <f>S156*H156</f>
        <v>0</v>
      </c>
      <c r="U156" s="39"/>
      <c r="V156" s="39"/>
      <c r="W156" s="39"/>
      <c r="X156" s="39"/>
      <c r="Y156" s="39"/>
      <c r="Z156" s="39"/>
      <c r="AA156" s="39"/>
      <c r="AB156" s="39"/>
      <c r="AC156" s="39"/>
      <c r="AD156" s="39"/>
      <c r="AE156" s="39"/>
      <c r="AR156" s="211" t="s">
        <v>221</v>
      </c>
      <c r="AT156" s="211" t="s">
        <v>191</v>
      </c>
      <c r="AU156" s="211" t="s">
        <v>83</v>
      </c>
      <c r="AY156" s="18" t="s">
        <v>195</v>
      </c>
      <c r="BE156" s="212">
        <f>IF(N156="základní",J156,0)</f>
        <v>0</v>
      </c>
      <c r="BF156" s="212">
        <f>IF(N156="snížená",J156,0)</f>
        <v>0</v>
      </c>
      <c r="BG156" s="212">
        <f>IF(N156="zákl. přenesená",J156,0)</f>
        <v>0</v>
      </c>
      <c r="BH156" s="212">
        <f>IF(N156="sníž. přenesená",J156,0)</f>
        <v>0</v>
      </c>
      <c r="BI156" s="212">
        <f>IF(N156="nulová",J156,0)</f>
        <v>0</v>
      </c>
      <c r="BJ156" s="18" t="s">
        <v>83</v>
      </c>
      <c r="BK156" s="212">
        <f>ROUND(I156*H156,2)</f>
        <v>0</v>
      </c>
      <c r="BL156" s="18" t="s">
        <v>221</v>
      </c>
      <c r="BM156" s="211" t="s">
        <v>432</v>
      </c>
    </row>
    <row r="157" s="2" customFormat="1">
      <c r="A157" s="39"/>
      <c r="B157" s="40"/>
      <c r="C157" s="41"/>
      <c r="D157" s="213" t="s">
        <v>197</v>
      </c>
      <c r="E157" s="41"/>
      <c r="F157" s="214" t="s">
        <v>5821</v>
      </c>
      <c r="G157" s="41"/>
      <c r="H157" s="41"/>
      <c r="I157" s="215"/>
      <c r="J157" s="41"/>
      <c r="K157" s="41"/>
      <c r="L157" s="45"/>
      <c r="M157" s="216"/>
      <c r="N157" s="217"/>
      <c r="O157" s="92"/>
      <c r="P157" s="92"/>
      <c r="Q157" s="92"/>
      <c r="R157" s="92"/>
      <c r="S157" s="92"/>
      <c r="T157" s="93"/>
      <c r="U157" s="39"/>
      <c r="V157" s="39"/>
      <c r="W157" s="39"/>
      <c r="X157" s="39"/>
      <c r="Y157" s="39"/>
      <c r="Z157" s="39"/>
      <c r="AA157" s="39"/>
      <c r="AB157" s="39"/>
      <c r="AC157" s="39"/>
      <c r="AD157" s="39"/>
      <c r="AE157" s="39"/>
      <c r="AT157" s="18" t="s">
        <v>197</v>
      </c>
      <c r="AU157" s="18" t="s">
        <v>83</v>
      </c>
    </row>
    <row r="158" s="2" customFormat="1" ht="21.75" customHeight="1">
      <c r="A158" s="39"/>
      <c r="B158" s="40"/>
      <c r="C158" s="200" t="s">
        <v>327</v>
      </c>
      <c r="D158" s="200" t="s">
        <v>191</v>
      </c>
      <c r="E158" s="201" t="s">
        <v>1246</v>
      </c>
      <c r="F158" s="202" t="s">
        <v>5819</v>
      </c>
      <c r="G158" s="203" t="s">
        <v>232</v>
      </c>
      <c r="H158" s="204">
        <v>1</v>
      </c>
      <c r="I158" s="205"/>
      <c r="J158" s="206">
        <f>ROUND(I158*H158,2)</f>
        <v>0</v>
      </c>
      <c r="K158" s="202" t="s">
        <v>1</v>
      </c>
      <c r="L158" s="45"/>
      <c r="M158" s="207" t="s">
        <v>1</v>
      </c>
      <c r="N158" s="208" t="s">
        <v>41</v>
      </c>
      <c r="O158" s="92"/>
      <c r="P158" s="209">
        <f>O158*H158</f>
        <v>0</v>
      </c>
      <c r="Q158" s="209">
        <v>0</v>
      </c>
      <c r="R158" s="209">
        <f>Q158*H158</f>
        <v>0</v>
      </c>
      <c r="S158" s="209">
        <v>0</v>
      </c>
      <c r="T158" s="210">
        <f>S158*H158</f>
        <v>0</v>
      </c>
      <c r="U158" s="39"/>
      <c r="V158" s="39"/>
      <c r="W158" s="39"/>
      <c r="X158" s="39"/>
      <c r="Y158" s="39"/>
      <c r="Z158" s="39"/>
      <c r="AA158" s="39"/>
      <c r="AB158" s="39"/>
      <c r="AC158" s="39"/>
      <c r="AD158" s="39"/>
      <c r="AE158" s="39"/>
      <c r="AR158" s="211" t="s">
        <v>221</v>
      </c>
      <c r="AT158" s="211" t="s">
        <v>191</v>
      </c>
      <c r="AU158" s="211" t="s">
        <v>83</v>
      </c>
      <c r="AY158" s="18" t="s">
        <v>195</v>
      </c>
      <c r="BE158" s="212">
        <f>IF(N158="základní",J158,0)</f>
        <v>0</v>
      </c>
      <c r="BF158" s="212">
        <f>IF(N158="snížená",J158,0)</f>
        <v>0</v>
      </c>
      <c r="BG158" s="212">
        <f>IF(N158="zákl. přenesená",J158,0)</f>
        <v>0</v>
      </c>
      <c r="BH158" s="212">
        <f>IF(N158="sníž. přenesená",J158,0)</f>
        <v>0</v>
      </c>
      <c r="BI158" s="212">
        <f>IF(N158="nulová",J158,0)</f>
        <v>0</v>
      </c>
      <c r="BJ158" s="18" t="s">
        <v>83</v>
      </c>
      <c r="BK158" s="212">
        <f>ROUND(I158*H158,2)</f>
        <v>0</v>
      </c>
      <c r="BL158" s="18" t="s">
        <v>221</v>
      </c>
      <c r="BM158" s="211" t="s">
        <v>438</v>
      </c>
    </row>
    <row r="159" s="2" customFormat="1" ht="21.75" customHeight="1">
      <c r="A159" s="39"/>
      <c r="B159" s="40"/>
      <c r="C159" s="200" t="s">
        <v>331</v>
      </c>
      <c r="D159" s="200" t="s">
        <v>191</v>
      </c>
      <c r="E159" s="201" t="s">
        <v>1247</v>
      </c>
      <c r="F159" s="202" t="s">
        <v>1236</v>
      </c>
      <c r="G159" s="203" t="s">
        <v>1237</v>
      </c>
      <c r="H159" s="204">
        <v>10.708</v>
      </c>
      <c r="I159" s="205"/>
      <c r="J159" s="206">
        <f>ROUND(I159*H159,2)</f>
        <v>0</v>
      </c>
      <c r="K159" s="202" t="s">
        <v>1</v>
      </c>
      <c r="L159" s="45"/>
      <c r="M159" s="207" t="s">
        <v>1</v>
      </c>
      <c r="N159" s="208" t="s">
        <v>41</v>
      </c>
      <c r="O159" s="92"/>
      <c r="P159" s="209">
        <f>O159*H159</f>
        <v>0</v>
      </c>
      <c r="Q159" s="209">
        <v>0</v>
      </c>
      <c r="R159" s="209">
        <f>Q159*H159</f>
        <v>0</v>
      </c>
      <c r="S159" s="209">
        <v>0</v>
      </c>
      <c r="T159" s="210">
        <f>S159*H159</f>
        <v>0</v>
      </c>
      <c r="U159" s="39"/>
      <c r="V159" s="39"/>
      <c r="W159" s="39"/>
      <c r="X159" s="39"/>
      <c r="Y159" s="39"/>
      <c r="Z159" s="39"/>
      <c r="AA159" s="39"/>
      <c r="AB159" s="39"/>
      <c r="AC159" s="39"/>
      <c r="AD159" s="39"/>
      <c r="AE159" s="39"/>
      <c r="AR159" s="211" t="s">
        <v>221</v>
      </c>
      <c r="AT159" s="211" t="s">
        <v>191</v>
      </c>
      <c r="AU159" s="211" t="s">
        <v>83</v>
      </c>
      <c r="AY159" s="18" t="s">
        <v>195</v>
      </c>
      <c r="BE159" s="212">
        <f>IF(N159="základní",J159,0)</f>
        <v>0</v>
      </c>
      <c r="BF159" s="212">
        <f>IF(N159="snížená",J159,0)</f>
        <v>0</v>
      </c>
      <c r="BG159" s="212">
        <f>IF(N159="zákl. přenesená",J159,0)</f>
        <v>0</v>
      </c>
      <c r="BH159" s="212">
        <f>IF(N159="sníž. přenesená",J159,0)</f>
        <v>0</v>
      </c>
      <c r="BI159" s="212">
        <f>IF(N159="nulová",J159,0)</f>
        <v>0</v>
      </c>
      <c r="BJ159" s="18" t="s">
        <v>83</v>
      </c>
      <c r="BK159" s="212">
        <f>ROUND(I159*H159,2)</f>
        <v>0</v>
      </c>
      <c r="BL159" s="18" t="s">
        <v>221</v>
      </c>
      <c r="BM159" s="211" t="s">
        <v>444</v>
      </c>
    </row>
    <row r="160" s="13" customFormat="1" ht="25.92" customHeight="1">
      <c r="A160" s="13"/>
      <c r="B160" s="248"/>
      <c r="C160" s="249"/>
      <c r="D160" s="250" t="s">
        <v>75</v>
      </c>
      <c r="E160" s="251" t="s">
        <v>693</v>
      </c>
      <c r="F160" s="251" t="s">
        <v>694</v>
      </c>
      <c r="G160" s="249"/>
      <c r="H160" s="249"/>
      <c r="I160" s="252"/>
      <c r="J160" s="253">
        <f>BK160</f>
        <v>0</v>
      </c>
      <c r="K160" s="249"/>
      <c r="L160" s="254"/>
      <c r="M160" s="255"/>
      <c r="N160" s="256"/>
      <c r="O160" s="256"/>
      <c r="P160" s="257">
        <f>SUM(P161:P164)</f>
        <v>0</v>
      </c>
      <c r="Q160" s="256"/>
      <c r="R160" s="257">
        <f>SUM(R161:R164)</f>
        <v>0</v>
      </c>
      <c r="S160" s="256"/>
      <c r="T160" s="258">
        <f>SUM(T161:T164)</f>
        <v>0</v>
      </c>
      <c r="U160" s="13"/>
      <c r="V160" s="13"/>
      <c r="W160" s="13"/>
      <c r="X160" s="13"/>
      <c r="Y160" s="13"/>
      <c r="Z160" s="13"/>
      <c r="AA160" s="13"/>
      <c r="AB160" s="13"/>
      <c r="AC160" s="13"/>
      <c r="AD160" s="13"/>
      <c r="AE160" s="13"/>
      <c r="AR160" s="259" t="s">
        <v>83</v>
      </c>
      <c r="AT160" s="260" t="s">
        <v>75</v>
      </c>
      <c r="AU160" s="260" t="s">
        <v>76</v>
      </c>
      <c r="AY160" s="259" t="s">
        <v>195</v>
      </c>
      <c r="BK160" s="261">
        <f>SUM(BK161:BK164)</f>
        <v>0</v>
      </c>
    </row>
    <row r="161" s="2" customFormat="1" ht="16.5" customHeight="1">
      <c r="A161" s="39"/>
      <c r="B161" s="40"/>
      <c r="C161" s="200" t="s">
        <v>335</v>
      </c>
      <c r="D161" s="200" t="s">
        <v>191</v>
      </c>
      <c r="E161" s="201" t="s">
        <v>696</v>
      </c>
      <c r="F161" s="202" t="s">
        <v>5822</v>
      </c>
      <c r="G161" s="203" t="s">
        <v>220</v>
      </c>
      <c r="H161" s="204">
        <v>1</v>
      </c>
      <c r="I161" s="205"/>
      <c r="J161" s="206">
        <f>ROUND(I161*H161,2)</f>
        <v>0</v>
      </c>
      <c r="K161" s="202" t="s">
        <v>1</v>
      </c>
      <c r="L161" s="45"/>
      <c r="M161" s="207" t="s">
        <v>1</v>
      </c>
      <c r="N161" s="208" t="s">
        <v>41</v>
      </c>
      <c r="O161" s="92"/>
      <c r="P161" s="209">
        <f>O161*H161</f>
        <v>0</v>
      </c>
      <c r="Q161" s="209">
        <v>0</v>
      </c>
      <c r="R161" s="209">
        <f>Q161*H161</f>
        <v>0</v>
      </c>
      <c r="S161" s="209">
        <v>0</v>
      </c>
      <c r="T161" s="210">
        <f>S161*H161</f>
        <v>0</v>
      </c>
      <c r="U161" s="39"/>
      <c r="V161" s="39"/>
      <c r="W161" s="39"/>
      <c r="X161" s="39"/>
      <c r="Y161" s="39"/>
      <c r="Z161" s="39"/>
      <c r="AA161" s="39"/>
      <c r="AB161" s="39"/>
      <c r="AC161" s="39"/>
      <c r="AD161" s="39"/>
      <c r="AE161" s="39"/>
      <c r="AR161" s="211" t="s">
        <v>221</v>
      </c>
      <c r="AT161" s="211" t="s">
        <v>191</v>
      </c>
      <c r="AU161" s="211" t="s">
        <v>83</v>
      </c>
      <c r="AY161" s="18" t="s">
        <v>195</v>
      </c>
      <c r="BE161" s="212">
        <f>IF(N161="základní",J161,0)</f>
        <v>0</v>
      </c>
      <c r="BF161" s="212">
        <f>IF(N161="snížená",J161,0)</f>
        <v>0</v>
      </c>
      <c r="BG161" s="212">
        <f>IF(N161="zákl. přenesená",J161,0)</f>
        <v>0</v>
      </c>
      <c r="BH161" s="212">
        <f>IF(N161="sníž. přenesená",J161,0)</f>
        <v>0</v>
      </c>
      <c r="BI161" s="212">
        <f>IF(N161="nulová",J161,0)</f>
        <v>0</v>
      </c>
      <c r="BJ161" s="18" t="s">
        <v>83</v>
      </c>
      <c r="BK161" s="212">
        <f>ROUND(I161*H161,2)</f>
        <v>0</v>
      </c>
      <c r="BL161" s="18" t="s">
        <v>221</v>
      </c>
      <c r="BM161" s="211" t="s">
        <v>450</v>
      </c>
    </row>
    <row r="162" s="2" customFormat="1">
      <c r="A162" s="39"/>
      <c r="B162" s="40"/>
      <c r="C162" s="41"/>
      <c r="D162" s="213" t="s">
        <v>197</v>
      </c>
      <c r="E162" s="41"/>
      <c r="F162" s="214" t="s">
        <v>5823</v>
      </c>
      <c r="G162" s="41"/>
      <c r="H162" s="41"/>
      <c r="I162" s="215"/>
      <c r="J162" s="41"/>
      <c r="K162" s="41"/>
      <c r="L162" s="45"/>
      <c r="M162" s="216"/>
      <c r="N162" s="217"/>
      <c r="O162" s="92"/>
      <c r="P162" s="92"/>
      <c r="Q162" s="92"/>
      <c r="R162" s="92"/>
      <c r="S162" s="92"/>
      <c r="T162" s="93"/>
      <c r="U162" s="39"/>
      <c r="V162" s="39"/>
      <c r="W162" s="39"/>
      <c r="X162" s="39"/>
      <c r="Y162" s="39"/>
      <c r="Z162" s="39"/>
      <c r="AA162" s="39"/>
      <c r="AB162" s="39"/>
      <c r="AC162" s="39"/>
      <c r="AD162" s="39"/>
      <c r="AE162" s="39"/>
      <c r="AT162" s="18" t="s">
        <v>197</v>
      </c>
      <c r="AU162" s="18" t="s">
        <v>83</v>
      </c>
    </row>
    <row r="163" s="2" customFormat="1" ht="16.5" customHeight="1">
      <c r="A163" s="39"/>
      <c r="B163" s="40"/>
      <c r="C163" s="200" t="s">
        <v>340</v>
      </c>
      <c r="D163" s="200" t="s">
        <v>191</v>
      </c>
      <c r="E163" s="201" t="s">
        <v>5824</v>
      </c>
      <c r="F163" s="202" t="s">
        <v>5825</v>
      </c>
      <c r="G163" s="203" t="s">
        <v>220</v>
      </c>
      <c r="H163" s="204">
        <v>1</v>
      </c>
      <c r="I163" s="205"/>
      <c r="J163" s="206">
        <f>ROUND(I163*H163,2)</f>
        <v>0</v>
      </c>
      <c r="K163" s="202" t="s">
        <v>1</v>
      </c>
      <c r="L163" s="45"/>
      <c r="M163" s="207" t="s">
        <v>1</v>
      </c>
      <c r="N163" s="208" t="s">
        <v>41</v>
      </c>
      <c r="O163" s="92"/>
      <c r="P163" s="209">
        <f>O163*H163</f>
        <v>0</v>
      </c>
      <c r="Q163" s="209">
        <v>0</v>
      </c>
      <c r="R163" s="209">
        <f>Q163*H163</f>
        <v>0</v>
      </c>
      <c r="S163" s="209">
        <v>0</v>
      </c>
      <c r="T163" s="210">
        <f>S163*H163</f>
        <v>0</v>
      </c>
      <c r="U163" s="39"/>
      <c r="V163" s="39"/>
      <c r="W163" s="39"/>
      <c r="X163" s="39"/>
      <c r="Y163" s="39"/>
      <c r="Z163" s="39"/>
      <c r="AA163" s="39"/>
      <c r="AB163" s="39"/>
      <c r="AC163" s="39"/>
      <c r="AD163" s="39"/>
      <c r="AE163" s="39"/>
      <c r="AR163" s="211" t="s">
        <v>221</v>
      </c>
      <c r="AT163" s="211" t="s">
        <v>191</v>
      </c>
      <c r="AU163" s="211" t="s">
        <v>83</v>
      </c>
      <c r="AY163" s="18" t="s">
        <v>195</v>
      </c>
      <c r="BE163" s="212">
        <f>IF(N163="základní",J163,0)</f>
        <v>0</v>
      </c>
      <c r="BF163" s="212">
        <f>IF(N163="snížená",J163,0)</f>
        <v>0</v>
      </c>
      <c r="BG163" s="212">
        <f>IF(N163="zákl. přenesená",J163,0)</f>
        <v>0</v>
      </c>
      <c r="BH163" s="212">
        <f>IF(N163="sníž. přenesená",J163,0)</f>
        <v>0</v>
      </c>
      <c r="BI163" s="212">
        <f>IF(N163="nulová",J163,0)</f>
        <v>0</v>
      </c>
      <c r="BJ163" s="18" t="s">
        <v>83</v>
      </c>
      <c r="BK163" s="212">
        <f>ROUND(I163*H163,2)</f>
        <v>0</v>
      </c>
      <c r="BL163" s="18" t="s">
        <v>221</v>
      </c>
      <c r="BM163" s="211" t="s">
        <v>456</v>
      </c>
    </row>
    <row r="164" s="2" customFormat="1">
      <c r="A164" s="39"/>
      <c r="B164" s="40"/>
      <c r="C164" s="41"/>
      <c r="D164" s="213" t="s">
        <v>197</v>
      </c>
      <c r="E164" s="41"/>
      <c r="F164" s="214" t="s">
        <v>5823</v>
      </c>
      <c r="G164" s="41"/>
      <c r="H164" s="41"/>
      <c r="I164" s="215"/>
      <c r="J164" s="41"/>
      <c r="K164" s="41"/>
      <c r="L164" s="45"/>
      <c r="M164" s="272"/>
      <c r="N164" s="273"/>
      <c r="O164" s="274"/>
      <c r="P164" s="274"/>
      <c r="Q164" s="274"/>
      <c r="R164" s="274"/>
      <c r="S164" s="274"/>
      <c r="T164" s="275"/>
      <c r="U164" s="39"/>
      <c r="V164" s="39"/>
      <c r="W164" s="39"/>
      <c r="X164" s="39"/>
      <c r="Y164" s="39"/>
      <c r="Z164" s="39"/>
      <c r="AA164" s="39"/>
      <c r="AB164" s="39"/>
      <c r="AC164" s="39"/>
      <c r="AD164" s="39"/>
      <c r="AE164" s="39"/>
      <c r="AT164" s="18" t="s">
        <v>197</v>
      </c>
      <c r="AU164" s="18" t="s">
        <v>83</v>
      </c>
    </row>
    <row r="165" s="2" customFormat="1" ht="6.96" customHeight="1">
      <c r="A165" s="39"/>
      <c r="B165" s="67"/>
      <c r="C165" s="68"/>
      <c r="D165" s="68"/>
      <c r="E165" s="68"/>
      <c r="F165" s="68"/>
      <c r="G165" s="68"/>
      <c r="H165" s="68"/>
      <c r="I165" s="68"/>
      <c r="J165" s="68"/>
      <c r="K165" s="68"/>
      <c r="L165" s="45"/>
      <c r="M165" s="39"/>
      <c r="O165" s="39"/>
      <c r="P165" s="39"/>
      <c r="Q165" s="39"/>
      <c r="R165" s="39"/>
      <c r="S165" s="39"/>
      <c r="T165" s="39"/>
      <c r="U165" s="39"/>
      <c r="V165" s="39"/>
      <c r="W165" s="39"/>
      <c r="X165" s="39"/>
      <c r="Y165" s="39"/>
      <c r="Z165" s="39"/>
      <c r="AA165" s="39"/>
      <c r="AB165" s="39"/>
      <c r="AC165" s="39"/>
      <c r="AD165" s="39"/>
      <c r="AE165" s="39"/>
    </row>
  </sheetData>
  <sheetProtection sheet="1" autoFilter="0" formatColumns="0" formatRows="0" objects="1" scenarios="1" spinCount="100000" saltValue="1RbGOAnxKU9DCpfJ3aYRRRNNlw2KPQurA1ZFf5epZxWzD5pt1DtTFetGZFRF4aYzyhfLO/vSWjYKqJsxS/JF3A==" hashValue="Y6CW1C7W79twyx5+OJLsGK74Htb6Jb4aYflkSc3sFc6w10BgrRsCaogIsRveoeZliIWxyx5F6prgOmtLAf/NDw==" algorithmName="SHA-512" password="C71F"/>
  <autoFilter ref="C121:K164"/>
  <mergeCells count="9">
    <mergeCell ref="E7:H7"/>
    <mergeCell ref="E9:H9"/>
    <mergeCell ref="E18:H18"/>
    <mergeCell ref="E27:H27"/>
    <mergeCell ref="E85:H85"/>
    <mergeCell ref="E87:H87"/>
    <mergeCell ref="E112:H112"/>
    <mergeCell ref="E114:H114"/>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90</v>
      </c>
    </row>
    <row r="3" s="1" customFormat="1" ht="6.96" customHeight="1">
      <c r="B3" s="147"/>
      <c r="C3" s="148"/>
      <c r="D3" s="148"/>
      <c r="E3" s="148"/>
      <c r="F3" s="148"/>
      <c r="G3" s="148"/>
      <c r="H3" s="148"/>
      <c r="I3" s="148"/>
      <c r="J3" s="148"/>
      <c r="K3" s="148"/>
      <c r="L3" s="21"/>
      <c r="AT3" s="18" t="s">
        <v>85</v>
      </c>
    </row>
    <row r="4" s="1" customFormat="1" ht="24.96" customHeight="1">
      <c r="B4" s="21"/>
      <c r="D4" s="149" t="s">
        <v>168</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SPLAŠKOVÁ KANALIZACE ÚSTÍ NAD ORLICÍ ČERNOVÍR</v>
      </c>
      <c r="F7" s="151"/>
      <c r="G7" s="151"/>
      <c r="H7" s="151"/>
      <c r="L7" s="21"/>
    </row>
    <row r="8" s="1" customFormat="1" ht="12" customHeight="1">
      <c r="B8" s="21"/>
      <c r="D8" s="151" t="s">
        <v>169</v>
      </c>
      <c r="L8" s="21"/>
    </row>
    <row r="9" s="2" customFormat="1" ht="16.5" customHeight="1">
      <c r="A9" s="39"/>
      <c r="B9" s="45"/>
      <c r="C9" s="39"/>
      <c r="D9" s="39"/>
      <c r="E9" s="152" t="s">
        <v>170</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1" t="s">
        <v>171</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3" t="s">
        <v>172</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1" t="s">
        <v>18</v>
      </c>
      <c r="E13" s="39"/>
      <c r="F13" s="142" t="s">
        <v>1</v>
      </c>
      <c r="G13" s="39"/>
      <c r="H13" s="39"/>
      <c r="I13" s="151"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1" t="s">
        <v>20</v>
      </c>
      <c r="E14" s="39"/>
      <c r="F14" s="142" t="s">
        <v>21</v>
      </c>
      <c r="G14" s="39"/>
      <c r="H14" s="39"/>
      <c r="I14" s="151" t="s">
        <v>22</v>
      </c>
      <c r="J14" s="154" t="str">
        <f>'Rekapitulace stavby'!AN8</f>
        <v>18. 10. 2021</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1" t="s">
        <v>24</v>
      </c>
      <c r="E16" s="39"/>
      <c r="F16" s="39"/>
      <c r="G16" s="39"/>
      <c r="H16" s="39"/>
      <c r="I16" s="151" t="s">
        <v>25</v>
      </c>
      <c r="J16" s="142" t="s">
        <v>1</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26</v>
      </c>
      <c r="F17" s="39"/>
      <c r="G17" s="39"/>
      <c r="H17" s="39"/>
      <c r="I17" s="151" t="s">
        <v>27</v>
      </c>
      <c r="J17" s="142" t="s">
        <v>1</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1" t="s">
        <v>28</v>
      </c>
      <c r="E19" s="39"/>
      <c r="F19" s="39"/>
      <c r="G19" s="39"/>
      <c r="H19" s="39"/>
      <c r="I19" s="151"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1" t="s">
        <v>27</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1" t="s">
        <v>30</v>
      </c>
      <c r="E22" s="39"/>
      <c r="F22" s="39"/>
      <c r="G22" s="39"/>
      <c r="H22" s="39"/>
      <c r="I22" s="151" t="s">
        <v>25</v>
      </c>
      <c r="J22" s="142" t="s">
        <v>1</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31</v>
      </c>
      <c r="F23" s="39"/>
      <c r="G23" s="39"/>
      <c r="H23" s="39"/>
      <c r="I23" s="151" t="s">
        <v>27</v>
      </c>
      <c r="J23" s="142" t="s">
        <v>1</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1" t="s">
        <v>33</v>
      </c>
      <c r="E25" s="39"/>
      <c r="F25" s="39"/>
      <c r="G25" s="39"/>
      <c r="H25" s="39"/>
      <c r="I25" s="151" t="s">
        <v>25</v>
      </c>
      <c r="J25" s="142" t="s">
        <v>1</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
        <v>34</v>
      </c>
      <c r="F26" s="39"/>
      <c r="G26" s="39"/>
      <c r="H26" s="39"/>
      <c r="I26" s="151" t="s">
        <v>27</v>
      </c>
      <c r="J26" s="142" t="s">
        <v>1</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1" t="s">
        <v>35</v>
      </c>
      <c r="E28" s="39"/>
      <c r="F28" s="39"/>
      <c r="G28" s="39"/>
      <c r="H28" s="39"/>
      <c r="I28" s="39"/>
      <c r="J28" s="39"/>
      <c r="K28" s="39"/>
      <c r="L28" s="64"/>
      <c r="S28" s="39"/>
      <c r="T28" s="39"/>
      <c r="U28" s="39"/>
      <c r="V28" s="39"/>
      <c r="W28" s="39"/>
      <c r="X28" s="39"/>
      <c r="Y28" s="39"/>
      <c r="Z28" s="39"/>
      <c r="AA28" s="39"/>
      <c r="AB28" s="39"/>
      <c r="AC28" s="39"/>
      <c r="AD28" s="39"/>
      <c r="AE28" s="39"/>
    </row>
    <row r="29" s="8" customFormat="1" ht="16.5" customHeight="1">
      <c r="A29" s="155"/>
      <c r="B29" s="156"/>
      <c r="C29" s="155"/>
      <c r="D29" s="155"/>
      <c r="E29" s="157" t="s">
        <v>1</v>
      </c>
      <c r="F29" s="157"/>
      <c r="G29" s="157"/>
      <c r="H29" s="157"/>
      <c r="I29" s="155"/>
      <c r="J29" s="155"/>
      <c r="K29" s="155"/>
      <c r="L29" s="158"/>
      <c r="S29" s="155"/>
      <c r="T29" s="155"/>
      <c r="U29" s="155"/>
      <c r="V29" s="155"/>
      <c r="W29" s="155"/>
      <c r="X29" s="155"/>
      <c r="Y29" s="155"/>
      <c r="Z29" s="155"/>
      <c r="AA29" s="155"/>
      <c r="AB29" s="155"/>
      <c r="AC29" s="155"/>
      <c r="AD29" s="155"/>
      <c r="AE29" s="155"/>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25.44" customHeight="1">
      <c r="A32" s="39"/>
      <c r="B32" s="45"/>
      <c r="C32" s="39"/>
      <c r="D32" s="160" t="s">
        <v>36</v>
      </c>
      <c r="E32" s="39"/>
      <c r="F32" s="39"/>
      <c r="G32" s="39"/>
      <c r="H32" s="39"/>
      <c r="I32" s="39"/>
      <c r="J32" s="161">
        <f>ROUND(J120, 2)</f>
        <v>0</v>
      </c>
      <c r="K32" s="39"/>
      <c r="L32" s="64"/>
      <c r="S32" s="39"/>
      <c r="T32" s="39"/>
      <c r="U32" s="39"/>
      <c r="V32" s="39"/>
      <c r="W32" s="39"/>
      <c r="X32" s="39"/>
      <c r="Y32" s="39"/>
      <c r="Z32" s="39"/>
      <c r="AA32" s="39"/>
      <c r="AB32" s="39"/>
      <c r="AC32" s="39"/>
      <c r="AD32" s="39"/>
      <c r="AE32" s="39"/>
    </row>
    <row r="33" s="2" customFormat="1" ht="6.96" customHeight="1">
      <c r="A33" s="39"/>
      <c r="B33" s="45"/>
      <c r="C33" s="39"/>
      <c r="D33" s="159"/>
      <c r="E33" s="159"/>
      <c r="F33" s="159"/>
      <c r="G33" s="159"/>
      <c r="H33" s="159"/>
      <c r="I33" s="159"/>
      <c r="J33" s="159"/>
      <c r="K33" s="159"/>
      <c r="L33" s="64"/>
      <c r="S33" s="39"/>
      <c r="T33" s="39"/>
      <c r="U33" s="39"/>
      <c r="V33" s="39"/>
      <c r="W33" s="39"/>
      <c r="X33" s="39"/>
      <c r="Y33" s="39"/>
      <c r="Z33" s="39"/>
      <c r="AA33" s="39"/>
      <c r="AB33" s="39"/>
      <c r="AC33" s="39"/>
      <c r="AD33" s="39"/>
      <c r="AE33" s="39"/>
    </row>
    <row r="34" s="2" customFormat="1" ht="14.4" customHeight="1">
      <c r="A34" s="39"/>
      <c r="B34" s="45"/>
      <c r="C34" s="39"/>
      <c r="D34" s="39"/>
      <c r="E34" s="39"/>
      <c r="F34" s="162" t="s">
        <v>38</v>
      </c>
      <c r="G34" s="39"/>
      <c r="H34" s="39"/>
      <c r="I34" s="162" t="s">
        <v>37</v>
      </c>
      <c r="J34" s="162" t="s">
        <v>39</v>
      </c>
      <c r="K34" s="39"/>
      <c r="L34" s="64"/>
      <c r="S34" s="39"/>
      <c r="T34" s="39"/>
      <c r="U34" s="39"/>
      <c r="V34" s="39"/>
      <c r="W34" s="39"/>
      <c r="X34" s="39"/>
      <c r="Y34" s="39"/>
      <c r="Z34" s="39"/>
      <c r="AA34" s="39"/>
      <c r="AB34" s="39"/>
      <c r="AC34" s="39"/>
      <c r="AD34" s="39"/>
      <c r="AE34" s="39"/>
    </row>
    <row r="35" s="2" customFormat="1" ht="14.4" customHeight="1">
      <c r="A35" s="39"/>
      <c r="B35" s="45"/>
      <c r="C35" s="39"/>
      <c r="D35" s="163" t="s">
        <v>40</v>
      </c>
      <c r="E35" s="151" t="s">
        <v>41</v>
      </c>
      <c r="F35" s="164">
        <f>ROUND((SUM(BE120:BE128)),  2)</f>
        <v>0</v>
      </c>
      <c r="G35" s="39"/>
      <c r="H35" s="39"/>
      <c r="I35" s="165">
        <v>0.20999999999999999</v>
      </c>
      <c r="J35" s="164">
        <f>ROUND(((SUM(BE120:BE128))*I35),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1" t="s">
        <v>42</v>
      </c>
      <c r="F36" s="164">
        <f>ROUND((SUM(BF120:BF128)),  2)</f>
        <v>0</v>
      </c>
      <c r="G36" s="39"/>
      <c r="H36" s="39"/>
      <c r="I36" s="165">
        <v>0.14999999999999999</v>
      </c>
      <c r="J36" s="164">
        <f>ROUND(((SUM(BF120:BF128))*I36),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43</v>
      </c>
      <c r="F37" s="164">
        <f>ROUND((SUM(BG120:BG128)),  2)</f>
        <v>0</v>
      </c>
      <c r="G37" s="39"/>
      <c r="H37" s="39"/>
      <c r="I37" s="165">
        <v>0.20999999999999999</v>
      </c>
      <c r="J37" s="164">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1" t="s">
        <v>44</v>
      </c>
      <c r="F38" s="164">
        <f>ROUND((SUM(BH120:BH128)),  2)</f>
        <v>0</v>
      </c>
      <c r="G38" s="39"/>
      <c r="H38" s="39"/>
      <c r="I38" s="165">
        <v>0.14999999999999999</v>
      </c>
      <c r="J38" s="164">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1" t="s">
        <v>45</v>
      </c>
      <c r="F39" s="164">
        <f>ROUND((SUM(BI120:BI128)),  2)</f>
        <v>0</v>
      </c>
      <c r="G39" s="39"/>
      <c r="H39" s="39"/>
      <c r="I39" s="165">
        <v>0</v>
      </c>
      <c r="J39" s="164">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6"/>
      <c r="D41" s="167" t="s">
        <v>46</v>
      </c>
      <c r="E41" s="168"/>
      <c r="F41" s="168"/>
      <c r="G41" s="169" t="s">
        <v>47</v>
      </c>
      <c r="H41" s="170" t="s">
        <v>48</v>
      </c>
      <c r="I41" s="168"/>
      <c r="J41" s="171">
        <f>SUM(J32:J39)</f>
        <v>0</v>
      </c>
      <c r="K41" s="172"/>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49</v>
      </c>
      <c r="E50" s="174"/>
      <c r="F50" s="174"/>
      <c r="G50" s="173" t="s">
        <v>50</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51</v>
      </c>
      <c r="E61" s="176"/>
      <c r="F61" s="177" t="s">
        <v>52</v>
      </c>
      <c r="G61" s="175" t="s">
        <v>51</v>
      </c>
      <c r="H61" s="176"/>
      <c r="I61" s="176"/>
      <c r="J61" s="178" t="s">
        <v>52</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53</v>
      </c>
      <c r="E65" s="179"/>
      <c r="F65" s="179"/>
      <c r="G65" s="173" t="s">
        <v>54</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51</v>
      </c>
      <c r="E76" s="176"/>
      <c r="F76" s="177" t="s">
        <v>52</v>
      </c>
      <c r="G76" s="175" t="s">
        <v>51</v>
      </c>
      <c r="H76" s="176"/>
      <c r="I76" s="176"/>
      <c r="J76" s="178" t="s">
        <v>52</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173</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SPLAŠKOVÁ KANALIZACE ÚSTÍ NAD ORLICÍ ČERNOVÍR</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169</v>
      </c>
      <c r="D86" s="23"/>
      <c r="E86" s="23"/>
      <c r="F86" s="23"/>
      <c r="G86" s="23"/>
      <c r="H86" s="23"/>
      <c r="I86" s="23"/>
      <c r="J86" s="23"/>
      <c r="K86" s="23"/>
      <c r="L86" s="21"/>
    </row>
    <row r="87" s="2" customFormat="1" ht="16.5" customHeight="1">
      <c r="A87" s="39"/>
      <c r="B87" s="40"/>
      <c r="C87" s="41"/>
      <c r="D87" s="41"/>
      <c r="E87" s="184" t="s">
        <v>170</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171</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PS-01.1 - ČS-1, ČS-2 - vystrojení technologie</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Černovír</v>
      </c>
      <c r="G91" s="41"/>
      <c r="H91" s="41"/>
      <c r="I91" s="33" t="s">
        <v>22</v>
      </c>
      <c r="J91" s="80" t="str">
        <f>IF(J14="","",J14)</f>
        <v>18. 10. 2021</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25.65" customHeight="1">
      <c r="A93" s="39"/>
      <c r="B93" s="40"/>
      <c r="C93" s="33" t="s">
        <v>24</v>
      </c>
      <c r="D93" s="41"/>
      <c r="E93" s="41"/>
      <c r="F93" s="28" t="str">
        <f>E17</f>
        <v>TEPVOS s.r.o., Královéhradecká 1566, Ústí n.Orlicí</v>
      </c>
      <c r="G93" s="41"/>
      <c r="H93" s="41"/>
      <c r="I93" s="33" t="s">
        <v>30</v>
      </c>
      <c r="J93" s="37" t="str">
        <f>E23</f>
        <v>Aquaprocon s.r.o., Divize Praha</v>
      </c>
      <c r="K93" s="41"/>
      <c r="L93" s="64"/>
      <c r="S93" s="39"/>
      <c r="T93" s="39"/>
      <c r="U93" s="39"/>
      <c r="V93" s="39"/>
      <c r="W93" s="39"/>
      <c r="X93" s="39"/>
      <c r="Y93" s="39"/>
      <c r="Z93" s="39"/>
      <c r="AA93" s="39"/>
      <c r="AB93" s="39"/>
      <c r="AC93" s="39"/>
      <c r="AD93" s="39"/>
      <c r="AE93" s="39"/>
    </row>
    <row r="94" s="2" customFormat="1" ht="15.15" customHeight="1">
      <c r="A94" s="39"/>
      <c r="B94" s="40"/>
      <c r="C94" s="33" t="s">
        <v>28</v>
      </c>
      <c r="D94" s="41"/>
      <c r="E94" s="41"/>
      <c r="F94" s="28" t="str">
        <f>IF(E20="","",E20)</f>
        <v>Vyplň údaj</v>
      </c>
      <c r="G94" s="41"/>
      <c r="H94" s="41"/>
      <c r="I94" s="33" t="s">
        <v>33</v>
      </c>
      <c r="J94" s="37" t="str">
        <f>E26</f>
        <v>ing. Iveta Heřmanská</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5" t="s">
        <v>174</v>
      </c>
      <c r="D96" s="186"/>
      <c r="E96" s="186"/>
      <c r="F96" s="186"/>
      <c r="G96" s="186"/>
      <c r="H96" s="186"/>
      <c r="I96" s="186"/>
      <c r="J96" s="187" t="s">
        <v>175</v>
      </c>
      <c r="K96" s="186"/>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8" t="s">
        <v>176</v>
      </c>
      <c r="D98" s="41"/>
      <c r="E98" s="41"/>
      <c r="F98" s="41"/>
      <c r="G98" s="41"/>
      <c r="H98" s="41"/>
      <c r="I98" s="41"/>
      <c r="J98" s="111">
        <f>J120</f>
        <v>0</v>
      </c>
      <c r="K98" s="41"/>
      <c r="L98" s="64"/>
      <c r="S98" s="39"/>
      <c r="T98" s="39"/>
      <c r="U98" s="39"/>
      <c r="V98" s="39"/>
      <c r="W98" s="39"/>
      <c r="X98" s="39"/>
      <c r="Y98" s="39"/>
      <c r="Z98" s="39"/>
      <c r="AA98" s="39"/>
      <c r="AB98" s="39"/>
      <c r="AC98" s="39"/>
      <c r="AD98" s="39"/>
      <c r="AE98" s="39"/>
      <c r="AU98" s="18" t="s">
        <v>177</v>
      </c>
    </row>
    <row r="99" s="2" customFormat="1" ht="21.84" customHeight="1">
      <c r="A99" s="39"/>
      <c r="B99" s="40"/>
      <c r="C99" s="41"/>
      <c r="D99" s="41"/>
      <c r="E99" s="41"/>
      <c r="F99" s="41"/>
      <c r="G99" s="41"/>
      <c r="H99" s="41"/>
      <c r="I99" s="41"/>
      <c r="J99" s="41"/>
      <c r="K99" s="41"/>
      <c r="L99" s="64"/>
      <c r="S99" s="39"/>
      <c r="T99" s="39"/>
      <c r="U99" s="39"/>
      <c r="V99" s="39"/>
      <c r="W99" s="39"/>
      <c r="X99" s="39"/>
      <c r="Y99" s="39"/>
      <c r="Z99" s="39"/>
      <c r="AA99" s="39"/>
      <c r="AB99" s="39"/>
      <c r="AC99" s="39"/>
      <c r="AD99" s="39"/>
      <c r="AE99" s="39"/>
    </row>
    <row r="100" s="2" customFormat="1" ht="6.96" customHeight="1">
      <c r="A100" s="39"/>
      <c r="B100" s="67"/>
      <c r="C100" s="68"/>
      <c r="D100" s="68"/>
      <c r="E100" s="68"/>
      <c r="F100" s="68"/>
      <c r="G100" s="68"/>
      <c r="H100" s="68"/>
      <c r="I100" s="68"/>
      <c r="J100" s="68"/>
      <c r="K100" s="68"/>
      <c r="L100" s="64"/>
      <c r="S100" s="39"/>
      <c r="T100" s="39"/>
      <c r="U100" s="39"/>
      <c r="V100" s="39"/>
      <c r="W100" s="39"/>
      <c r="X100" s="39"/>
      <c r="Y100" s="39"/>
      <c r="Z100" s="39"/>
      <c r="AA100" s="39"/>
      <c r="AB100" s="39"/>
      <c r="AC100" s="39"/>
      <c r="AD100" s="39"/>
      <c r="AE100" s="39"/>
    </row>
    <row r="104" s="2" customFormat="1" ht="6.96" customHeight="1">
      <c r="A104" s="39"/>
      <c r="B104" s="69"/>
      <c r="C104" s="70"/>
      <c r="D104" s="70"/>
      <c r="E104" s="70"/>
      <c r="F104" s="70"/>
      <c r="G104" s="70"/>
      <c r="H104" s="70"/>
      <c r="I104" s="70"/>
      <c r="J104" s="70"/>
      <c r="K104" s="70"/>
      <c r="L104" s="64"/>
      <c r="S104" s="39"/>
      <c r="T104" s="39"/>
      <c r="U104" s="39"/>
      <c r="V104" s="39"/>
      <c r="W104" s="39"/>
      <c r="X104" s="39"/>
      <c r="Y104" s="39"/>
      <c r="Z104" s="39"/>
      <c r="AA104" s="39"/>
      <c r="AB104" s="39"/>
      <c r="AC104" s="39"/>
      <c r="AD104" s="39"/>
      <c r="AE104" s="39"/>
    </row>
    <row r="105" s="2" customFormat="1" ht="24.96" customHeight="1">
      <c r="A105" s="39"/>
      <c r="B105" s="40"/>
      <c r="C105" s="24" t="s">
        <v>178</v>
      </c>
      <c r="D105" s="41"/>
      <c r="E105" s="41"/>
      <c r="F105" s="41"/>
      <c r="G105" s="41"/>
      <c r="H105" s="41"/>
      <c r="I105" s="41"/>
      <c r="J105" s="41"/>
      <c r="K105" s="41"/>
      <c r="L105" s="64"/>
      <c r="S105" s="39"/>
      <c r="T105" s="39"/>
      <c r="U105" s="39"/>
      <c r="V105" s="39"/>
      <c r="W105" s="39"/>
      <c r="X105" s="39"/>
      <c r="Y105" s="39"/>
      <c r="Z105" s="39"/>
      <c r="AA105" s="39"/>
      <c r="AB105" s="39"/>
      <c r="AC105" s="39"/>
      <c r="AD105" s="39"/>
      <c r="AE105" s="39"/>
    </row>
    <row r="106" s="2" customFormat="1" ht="6.96" customHeight="1">
      <c r="A106" s="39"/>
      <c r="B106" s="40"/>
      <c r="C106" s="41"/>
      <c r="D106" s="41"/>
      <c r="E106" s="41"/>
      <c r="F106" s="41"/>
      <c r="G106" s="41"/>
      <c r="H106" s="41"/>
      <c r="I106" s="41"/>
      <c r="J106" s="41"/>
      <c r="K106" s="41"/>
      <c r="L106" s="64"/>
      <c r="S106" s="39"/>
      <c r="T106" s="39"/>
      <c r="U106" s="39"/>
      <c r="V106" s="39"/>
      <c r="W106" s="39"/>
      <c r="X106" s="39"/>
      <c r="Y106" s="39"/>
      <c r="Z106" s="39"/>
      <c r="AA106" s="39"/>
      <c r="AB106" s="39"/>
      <c r="AC106" s="39"/>
      <c r="AD106" s="39"/>
      <c r="AE106" s="39"/>
    </row>
    <row r="107" s="2" customFormat="1" ht="12" customHeight="1">
      <c r="A107" s="39"/>
      <c r="B107" s="40"/>
      <c r="C107" s="33" t="s">
        <v>16</v>
      </c>
      <c r="D107" s="41"/>
      <c r="E107" s="41"/>
      <c r="F107" s="41"/>
      <c r="G107" s="41"/>
      <c r="H107" s="41"/>
      <c r="I107" s="41"/>
      <c r="J107" s="41"/>
      <c r="K107" s="41"/>
      <c r="L107" s="64"/>
      <c r="S107" s="39"/>
      <c r="T107" s="39"/>
      <c r="U107" s="39"/>
      <c r="V107" s="39"/>
      <c r="W107" s="39"/>
      <c r="X107" s="39"/>
      <c r="Y107" s="39"/>
      <c r="Z107" s="39"/>
      <c r="AA107" s="39"/>
      <c r="AB107" s="39"/>
      <c r="AC107" s="39"/>
      <c r="AD107" s="39"/>
      <c r="AE107" s="39"/>
    </row>
    <row r="108" s="2" customFormat="1" ht="16.5" customHeight="1">
      <c r="A108" s="39"/>
      <c r="B108" s="40"/>
      <c r="C108" s="41"/>
      <c r="D108" s="41"/>
      <c r="E108" s="184" t="str">
        <f>E7</f>
        <v>SPLAŠKOVÁ KANALIZACE ÚSTÍ NAD ORLICÍ ČERNOVÍR</v>
      </c>
      <c r="F108" s="33"/>
      <c r="G108" s="33"/>
      <c r="H108" s="33"/>
      <c r="I108" s="41"/>
      <c r="J108" s="41"/>
      <c r="K108" s="41"/>
      <c r="L108" s="64"/>
      <c r="S108" s="39"/>
      <c r="T108" s="39"/>
      <c r="U108" s="39"/>
      <c r="V108" s="39"/>
      <c r="W108" s="39"/>
      <c r="X108" s="39"/>
      <c r="Y108" s="39"/>
      <c r="Z108" s="39"/>
      <c r="AA108" s="39"/>
      <c r="AB108" s="39"/>
      <c r="AC108" s="39"/>
      <c r="AD108" s="39"/>
      <c r="AE108" s="39"/>
    </row>
    <row r="109" s="1" customFormat="1" ht="12" customHeight="1">
      <c r="B109" s="22"/>
      <c r="C109" s="33" t="s">
        <v>169</v>
      </c>
      <c r="D109" s="23"/>
      <c r="E109" s="23"/>
      <c r="F109" s="23"/>
      <c r="G109" s="23"/>
      <c r="H109" s="23"/>
      <c r="I109" s="23"/>
      <c r="J109" s="23"/>
      <c r="K109" s="23"/>
      <c r="L109" s="21"/>
    </row>
    <row r="110" s="2" customFormat="1" ht="16.5" customHeight="1">
      <c r="A110" s="39"/>
      <c r="B110" s="40"/>
      <c r="C110" s="41"/>
      <c r="D110" s="41"/>
      <c r="E110" s="184" t="s">
        <v>170</v>
      </c>
      <c r="F110" s="41"/>
      <c r="G110" s="41"/>
      <c r="H110" s="41"/>
      <c r="I110" s="41"/>
      <c r="J110" s="41"/>
      <c r="K110" s="41"/>
      <c r="L110" s="64"/>
      <c r="S110" s="39"/>
      <c r="T110" s="39"/>
      <c r="U110" s="39"/>
      <c r="V110" s="39"/>
      <c r="W110" s="39"/>
      <c r="X110" s="39"/>
      <c r="Y110" s="39"/>
      <c r="Z110" s="39"/>
      <c r="AA110" s="39"/>
      <c r="AB110" s="39"/>
      <c r="AC110" s="39"/>
      <c r="AD110" s="39"/>
      <c r="AE110" s="39"/>
    </row>
    <row r="111" s="2" customFormat="1" ht="12" customHeight="1">
      <c r="A111" s="39"/>
      <c r="B111" s="40"/>
      <c r="C111" s="33" t="s">
        <v>171</v>
      </c>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16.5" customHeight="1">
      <c r="A112" s="39"/>
      <c r="B112" s="40"/>
      <c r="C112" s="41"/>
      <c r="D112" s="41"/>
      <c r="E112" s="77" t="str">
        <f>E11</f>
        <v>PS-01.1 - ČS-1, ČS-2 - vystrojení technologie</v>
      </c>
      <c r="F112" s="41"/>
      <c r="G112" s="41"/>
      <c r="H112" s="41"/>
      <c r="I112" s="41"/>
      <c r="J112" s="41"/>
      <c r="K112" s="41"/>
      <c r="L112" s="64"/>
      <c r="S112" s="39"/>
      <c r="T112" s="39"/>
      <c r="U112" s="39"/>
      <c r="V112" s="39"/>
      <c r="W112" s="39"/>
      <c r="X112" s="39"/>
      <c r="Y112" s="39"/>
      <c r="Z112" s="39"/>
      <c r="AA112" s="39"/>
      <c r="AB112" s="39"/>
      <c r="AC112" s="39"/>
      <c r="AD112" s="39"/>
      <c r="AE112" s="39"/>
    </row>
    <row r="113" s="2" customFormat="1" ht="6.96" customHeight="1">
      <c r="A113" s="39"/>
      <c r="B113" s="40"/>
      <c r="C113" s="41"/>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12" customHeight="1">
      <c r="A114" s="39"/>
      <c r="B114" s="40"/>
      <c r="C114" s="33" t="s">
        <v>20</v>
      </c>
      <c r="D114" s="41"/>
      <c r="E114" s="41"/>
      <c r="F114" s="28" t="str">
        <f>F14</f>
        <v>Černovír</v>
      </c>
      <c r="G114" s="41"/>
      <c r="H114" s="41"/>
      <c r="I114" s="33" t="s">
        <v>22</v>
      </c>
      <c r="J114" s="80" t="str">
        <f>IF(J14="","",J14)</f>
        <v>18. 10. 2021</v>
      </c>
      <c r="K114" s="41"/>
      <c r="L114" s="64"/>
      <c r="S114" s="39"/>
      <c r="T114" s="39"/>
      <c r="U114" s="39"/>
      <c r="V114" s="39"/>
      <c r="W114" s="39"/>
      <c r="X114" s="39"/>
      <c r="Y114" s="39"/>
      <c r="Z114" s="39"/>
      <c r="AA114" s="39"/>
      <c r="AB114" s="39"/>
      <c r="AC114" s="39"/>
      <c r="AD114" s="39"/>
      <c r="AE114" s="39"/>
    </row>
    <row r="115" s="2" customFormat="1" ht="6.96" customHeight="1">
      <c r="A115" s="39"/>
      <c r="B115" s="40"/>
      <c r="C115" s="41"/>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25.65" customHeight="1">
      <c r="A116" s="39"/>
      <c r="B116" s="40"/>
      <c r="C116" s="33" t="s">
        <v>24</v>
      </c>
      <c r="D116" s="41"/>
      <c r="E116" s="41"/>
      <c r="F116" s="28" t="str">
        <f>E17</f>
        <v>TEPVOS s.r.o., Královéhradecká 1566, Ústí n.Orlicí</v>
      </c>
      <c r="G116" s="41"/>
      <c r="H116" s="41"/>
      <c r="I116" s="33" t="s">
        <v>30</v>
      </c>
      <c r="J116" s="37" t="str">
        <f>E23</f>
        <v>Aquaprocon s.r.o., Divize Praha</v>
      </c>
      <c r="K116" s="41"/>
      <c r="L116" s="64"/>
      <c r="S116" s="39"/>
      <c r="T116" s="39"/>
      <c r="U116" s="39"/>
      <c r="V116" s="39"/>
      <c r="W116" s="39"/>
      <c r="X116" s="39"/>
      <c r="Y116" s="39"/>
      <c r="Z116" s="39"/>
      <c r="AA116" s="39"/>
      <c r="AB116" s="39"/>
      <c r="AC116" s="39"/>
      <c r="AD116" s="39"/>
      <c r="AE116" s="39"/>
    </row>
    <row r="117" s="2" customFormat="1" ht="15.15" customHeight="1">
      <c r="A117" s="39"/>
      <c r="B117" s="40"/>
      <c r="C117" s="33" t="s">
        <v>28</v>
      </c>
      <c r="D117" s="41"/>
      <c r="E117" s="41"/>
      <c r="F117" s="28" t="str">
        <f>IF(E20="","",E20)</f>
        <v>Vyplň údaj</v>
      </c>
      <c r="G117" s="41"/>
      <c r="H117" s="41"/>
      <c r="I117" s="33" t="s">
        <v>33</v>
      </c>
      <c r="J117" s="37" t="str">
        <f>E26</f>
        <v>ing. Iveta Heřmanská</v>
      </c>
      <c r="K117" s="41"/>
      <c r="L117" s="64"/>
      <c r="S117" s="39"/>
      <c r="T117" s="39"/>
      <c r="U117" s="39"/>
      <c r="V117" s="39"/>
      <c r="W117" s="39"/>
      <c r="X117" s="39"/>
      <c r="Y117" s="39"/>
      <c r="Z117" s="39"/>
      <c r="AA117" s="39"/>
      <c r="AB117" s="39"/>
      <c r="AC117" s="39"/>
      <c r="AD117" s="39"/>
      <c r="AE117" s="39"/>
    </row>
    <row r="118" s="2" customFormat="1" ht="10.32" customHeight="1">
      <c r="A118" s="39"/>
      <c r="B118" s="40"/>
      <c r="C118" s="41"/>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9" customFormat="1" ht="29.28" customHeight="1">
      <c r="A119" s="189"/>
      <c r="B119" s="190"/>
      <c r="C119" s="191" t="s">
        <v>179</v>
      </c>
      <c r="D119" s="192" t="s">
        <v>61</v>
      </c>
      <c r="E119" s="192" t="s">
        <v>57</v>
      </c>
      <c r="F119" s="192" t="s">
        <v>58</v>
      </c>
      <c r="G119" s="192" t="s">
        <v>180</v>
      </c>
      <c r="H119" s="192" t="s">
        <v>181</v>
      </c>
      <c r="I119" s="192" t="s">
        <v>182</v>
      </c>
      <c r="J119" s="192" t="s">
        <v>175</v>
      </c>
      <c r="K119" s="193" t="s">
        <v>183</v>
      </c>
      <c r="L119" s="194"/>
      <c r="M119" s="101" t="s">
        <v>1</v>
      </c>
      <c r="N119" s="102" t="s">
        <v>40</v>
      </c>
      <c r="O119" s="102" t="s">
        <v>184</v>
      </c>
      <c r="P119" s="102" t="s">
        <v>185</v>
      </c>
      <c r="Q119" s="102" t="s">
        <v>186</v>
      </c>
      <c r="R119" s="102" t="s">
        <v>187</v>
      </c>
      <c r="S119" s="102" t="s">
        <v>188</v>
      </c>
      <c r="T119" s="103" t="s">
        <v>189</v>
      </c>
      <c r="U119" s="189"/>
      <c r="V119" s="189"/>
      <c r="W119" s="189"/>
      <c r="X119" s="189"/>
      <c r="Y119" s="189"/>
      <c r="Z119" s="189"/>
      <c r="AA119" s="189"/>
      <c r="AB119" s="189"/>
      <c r="AC119" s="189"/>
      <c r="AD119" s="189"/>
      <c r="AE119" s="189"/>
    </row>
    <row r="120" s="2" customFormat="1" ht="22.8" customHeight="1">
      <c r="A120" s="39"/>
      <c r="B120" s="40"/>
      <c r="C120" s="108" t="s">
        <v>190</v>
      </c>
      <c r="D120" s="41"/>
      <c r="E120" s="41"/>
      <c r="F120" s="41"/>
      <c r="G120" s="41"/>
      <c r="H120" s="41"/>
      <c r="I120" s="41"/>
      <c r="J120" s="195">
        <f>BK120</f>
        <v>0</v>
      </c>
      <c r="K120" s="41"/>
      <c r="L120" s="45"/>
      <c r="M120" s="104"/>
      <c r="N120" s="196"/>
      <c r="O120" s="105"/>
      <c r="P120" s="197">
        <f>SUM(P121:P128)</f>
        <v>0</v>
      </c>
      <c r="Q120" s="105"/>
      <c r="R120" s="197">
        <f>SUM(R121:R128)</f>
        <v>0</v>
      </c>
      <c r="S120" s="105"/>
      <c r="T120" s="198">
        <f>SUM(T121:T128)</f>
        <v>0</v>
      </c>
      <c r="U120" s="39"/>
      <c r="V120" s="39"/>
      <c r="W120" s="39"/>
      <c r="X120" s="39"/>
      <c r="Y120" s="39"/>
      <c r="Z120" s="39"/>
      <c r="AA120" s="39"/>
      <c r="AB120" s="39"/>
      <c r="AC120" s="39"/>
      <c r="AD120" s="39"/>
      <c r="AE120" s="39"/>
      <c r="AT120" s="18" t="s">
        <v>75</v>
      </c>
      <c r="AU120" s="18" t="s">
        <v>177</v>
      </c>
      <c r="BK120" s="199">
        <f>SUM(BK121:BK128)</f>
        <v>0</v>
      </c>
    </row>
    <row r="121" s="2" customFormat="1" ht="24.15" customHeight="1">
      <c r="A121" s="39"/>
      <c r="B121" s="40"/>
      <c r="C121" s="200" t="s">
        <v>83</v>
      </c>
      <c r="D121" s="200" t="s">
        <v>191</v>
      </c>
      <c r="E121" s="201" t="s">
        <v>192</v>
      </c>
      <c r="F121" s="202" t="s">
        <v>193</v>
      </c>
      <c r="G121" s="203" t="s">
        <v>194</v>
      </c>
      <c r="H121" s="204">
        <v>1</v>
      </c>
      <c r="I121" s="205"/>
      <c r="J121" s="206">
        <f>ROUND(I121*H121,2)</f>
        <v>0</v>
      </c>
      <c r="K121" s="202" t="s">
        <v>1</v>
      </c>
      <c r="L121" s="45"/>
      <c r="M121" s="207" t="s">
        <v>1</v>
      </c>
      <c r="N121" s="208" t="s">
        <v>41</v>
      </c>
      <c r="O121" s="92"/>
      <c r="P121" s="209">
        <f>O121*H121</f>
        <v>0</v>
      </c>
      <c r="Q121" s="209">
        <v>0</v>
      </c>
      <c r="R121" s="209">
        <f>Q121*H121</f>
        <v>0</v>
      </c>
      <c r="S121" s="209">
        <v>0</v>
      </c>
      <c r="T121" s="210">
        <f>S121*H121</f>
        <v>0</v>
      </c>
      <c r="U121" s="39"/>
      <c r="V121" s="39"/>
      <c r="W121" s="39"/>
      <c r="X121" s="39"/>
      <c r="Y121" s="39"/>
      <c r="Z121" s="39"/>
      <c r="AA121" s="39"/>
      <c r="AB121" s="39"/>
      <c r="AC121" s="39"/>
      <c r="AD121" s="39"/>
      <c r="AE121" s="39"/>
      <c r="AR121" s="211" t="s">
        <v>83</v>
      </c>
      <c r="AT121" s="211" t="s">
        <v>191</v>
      </c>
      <c r="AU121" s="211" t="s">
        <v>76</v>
      </c>
      <c r="AY121" s="18" t="s">
        <v>195</v>
      </c>
      <c r="BE121" s="212">
        <f>IF(N121="základní",J121,0)</f>
        <v>0</v>
      </c>
      <c r="BF121" s="212">
        <f>IF(N121="snížená",J121,0)</f>
        <v>0</v>
      </c>
      <c r="BG121" s="212">
        <f>IF(N121="zákl. přenesená",J121,0)</f>
        <v>0</v>
      </c>
      <c r="BH121" s="212">
        <f>IF(N121="sníž. přenesená",J121,0)</f>
        <v>0</v>
      </c>
      <c r="BI121" s="212">
        <f>IF(N121="nulová",J121,0)</f>
        <v>0</v>
      </c>
      <c r="BJ121" s="18" t="s">
        <v>83</v>
      </c>
      <c r="BK121" s="212">
        <f>ROUND(I121*H121,2)</f>
        <v>0</v>
      </c>
      <c r="BL121" s="18" t="s">
        <v>83</v>
      </c>
      <c r="BM121" s="211" t="s">
        <v>196</v>
      </c>
    </row>
    <row r="122" s="2" customFormat="1">
      <c r="A122" s="39"/>
      <c r="B122" s="40"/>
      <c r="C122" s="41"/>
      <c r="D122" s="213" t="s">
        <v>197</v>
      </c>
      <c r="E122" s="41"/>
      <c r="F122" s="214" t="s">
        <v>198</v>
      </c>
      <c r="G122" s="41"/>
      <c r="H122" s="41"/>
      <c r="I122" s="215"/>
      <c r="J122" s="41"/>
      <c r="K122" s="41"/>
      <c r="L122" s="45"/>
      <c r="M122" s="216"/>
      <c r="N122" s="217"/>
      <c r="O122" s="92"/>
      <c r="P122" s="92"/>
      <c r="Q122" s="92"/>
      <c r="R122" s="92"/>
      <c r="S122" s="92"/>
      <c r="T122" s="93"/>
      <c r="U122" s="39"/>
      <c r="V122" s="39"/>
      <c r="W122" s="39"/>
      <c r="X122" s="39"/>
      <c r="Y122" s="39"/>
      <c r="Z122" s="39"/>
      <c r="AA122" s="39"/>
      <c r="AB122" s="39"/>
      <c r="AC122" s="39"/>
      <c r="AD122" s="39"/>
      <c r="AE122" s="39"/>
      <c r="AT122" s="18" t="s">
        <v>197</v>
      </c>
      <c r="AU122" s="18" t="s">
        <v>76</v>
      </c>
    </row>
    <row r="123" s="10" customFormat="1">
      <c r="A123" s="10"/>
      <c r="B123" s="218"/>
      <c r="C123" s="219"/>
      <c r="D123" s="213" t="s">
        <v>199</v>
      </c>
      <c r="E123" s="220" t="s">
        <v>1</v>
      </c>
      <c r="F123" s="221" t="s">
        <v>200</v>
      </c>
      <c r="G123" s="219"/>
      <c r="H123" s="220" t="s">
        <v>1</v>
      </c>
      <c r="I123" s="222"/>
      <c r="J123" s="219"/>
      <c r="K123" s="219"/>
      <c r="L123" s="223"/>
      <c r="M123" s="224"/>
      <c r="N123" s="225"/>
      <c r="O123" s="225"/>
      <c r="P123" s="225"/>
      <c r="Q123" s="225"/>
      <c r="R123" s="225"/>
      <c r="S123" s="225"/>
      <c r="T123" s="226"/>
      <c r="U123" s="10"/>
      <c r="V123" s="10"/>
      <c r="W123" s="10"/>
      <c r="X123" s="10"/>
      <c r="Y123" s="10"/>
      <c r="Z123" s="10"/>
      <c r="AA123" s="10"/>
      <c r="AB123" s="10"/>
      <c r="AC123" s="10"/>
      <c r="AD123" s="10"/>
      <c r="AE123" s="10"/>
      <c r="AT123" s="227" t="s">
        <v>199</v>
      </c>
      <c r="AU123" s="227" t="s">
        <v>76</v>
      </c>
      <c r="AV123" s="10" t="s">
        <v>83</v>
      </c>
      <c r="AW123" s="10" t="s">
        <v>32</v>
      </c>
      <c r="AX123" s="10" t="s">
        <v>76</v>
      </c>
      <c r="AY123" s="227" t="s">
        <v>195</v>
      </c>
    </row>
    <row r="124" s="11" customFormat="1">
      <c r="A124" s="11"/>
      <c r="B124" s="228"/>
      <c r="C124" s="229"/>
      <c r="D124" s="213" t="s">
        <v>199</v>
      </c>
      <c r="E124" s="230" t="s">
        <v>1</v>
      </c>
      <c r="F124" s="231" t="s">
        <v>201</v>
      </c>
      <c r="G124" s="229"/>
      <c r="H124" s="232">
        <v>1</v>
      </c>
      <c r="I124" s="233"/>
      <c r="J124" s="229"/>
      <c r="K124" s="229"/>
      <c r="L124" s="234"/>
      <c r="M124" s="235"/>
      <c r="N124" s="236"/>
      <c r="O124" s="236"/>
      <c r="P124" s="236"/>
      <c r="Q124" s="236"/>
      <c r="R124" s="236"/>
      <c r="S124" s="236"/>
      <c r="T124" s="237"/>
      <c r="U124" s="11"/>
      <c r="V124" s="11"/>
      <c r="W124" s="11"/>
      <c r="X124" s="11"/>
      <c r="Y124" s="11"/>
      <c r="Z124" s="11"/>
      <c r="AA124" s="11"/>
      <c r="AB124" s="11"/>
      <c r="AC124" s="11"/>
      <c r="AD124" s="11"/>
      <c r="AE124" s="11"/>
      <c r="AT124" s="238" t="s">
        <v>199</v>
      </c>
      <c r="AU124" s="238" t="s">
        <v>76</v>
      </c>
      <c r="AV124" s="11" t="s">
        <v>85</v>
      </c>
      <c r="AW124" s="11" t="s">
        <v>32</v>
      </c>
      <c r="AX124" s="11" t="s">
        <v>83</v>
      </c>
      <c r="AY124" s="238" t="s">
        <v>195</v>
      </c>
    </row>
    <row r="125" s="2" customFormat="1" ht="24.15" customHeight="1">
      <c r="A125" s="39"/>
      <c r="B125" s="40"/>
      <c r="C125" s="200" t="s">
        <v>85</v>
      </c>
      <c r="D125" s="200" t="s">
        <v>191</v>
      </c>
      <c r="E125" s="201" t="s">
        <v>202</v>
      </c>
      <c r="F125" s="202" t="s">
        <v>203</v>
      </c>
      <c r="G125" s="203" t="s">
        <v>194</v>
      </c>
      <c r="H125" s="204">
        <v>1</v>
      </c>
      <c r="I125" s="205"/>
      <c r="J125" s="206">
        <f>ROUND(I125*H125,2)</f>
        <v>0</v>
      </c>
      <c r="K125" s="202" t="s">
        <v>1</v>
      </c>
      <c r="L125" s="45"/>
      <c r="M125" s="207" t="s">
        <v>1</v>
      </c>
      <c r="N125" s="208" t="s">
        <v>41</v>
      </c>
      <c r="O125" s="92"/>
      <c r="P125" s="209">
        <f>O125*H125</f>
        <v>0</v>
      </c>
      <c r="Q125" s="209">
        <v>0</v>
      </c>
      <c r="R125" s="209">
        <f>Q125*H125</f>
        <v>0</v>
      </c>
      <c r="S125" s="209">
        <v>0</v>
      </c>
      <c r="T125" s="210">
        <f>S125*H125</f>
        <v>0</v>
      </c>
      <c r="U125" s="39"/>
      <c r="V125" s="39"/>
      <c r="W125" s="39"/>
      <c r="X125" s="39"/>
      <c r="Y125" s="39"/>
      <c r="Z125" s="39"/>
      <c r="AA125" s="39"/>
      <c r="AB125" s="39"/>
      <c r="AC125" s="39"/>
      <c r="AD125" s="39"/>
      <c r="AE125" s="39"/>
      <c r="AR125" s="211" t="s">
        <v>83</v>
      </c>
      <c r="AT125" s="211" t="s">
        <v>191</v>
      </c>
      <c r="AU125" s="211" t="s">
        <v>76</v>
      </c>
      <c r="AY125" s="18" t="s">
        <v>195</v>
      </c>
      <c r="BE125" s="212">
        <f>IF(N125="základní",J125,0)</f>
        <v>0</v>
      </c>
      <c r="BF125" s="212">
        <f>IF(N125="snížená",J125,0)</f>
        <v>0</v>
      </c>
      <c r="BG125" s="212">
        <f>IF(N125="zákl. přenesená",J125,0)</f>
        <v>0</v>
      </c>
      <c r="BH125" s="212">
        <f>IF(N125="sníž. přenesená",J125,0)</f>
        <v>0</v>
      </c>
      <c r="BI125" s="212">
        <f>IF(N125="nulová",J125,0)</f>
        <v>0</v>
      </c>
      <c r="BJ125" s="18" t="s">
        <v>83</v>
      </c>
      <c r="BK125" s="212">
        <f>ROUND(I125*H125,2)</f>
        <v>0</v>
      </c>
      <c r="BL125" s="18" t="s">
        <v>83</v>
      </c>
      <c r="BM125" s="211" t="s">
        <v>204</v>
      </c>
    </row>
    <row r="126" s="2" customFormat="1">
      <c r="A126" s="39"/>
      <c r="B126" s="40"/>
      <c r="C126" s="41"/>
      <c r="D126" s="213" t="s">
        <v>197</v>
      </c>
      <c r="E126" s="41"/>
      <c r="F126" s="214" t="s">
        <v>205</v>
      </c>
      <c r="G126" s="41"/>
      <c r="H126" s="41"/>
      <c r="I126" s="215"/>
      <c r="J126" s="41"/>
      <c r="K126" s="41"/>
      <c r="L126" s="45"/>
      <c r="M126" s="216"/>
      <c r="N126" s="217"/>
      <c r="O126" s="92"/>
      <c r="P126" s="92"/>
      <c r="Q126" s="92"/>
      <c r="R126" s="92"/>
      <c r="S126" s="92"/>
      <c r="T126" s="93"/>
      <c r="U126" s="39"/>
      <c r="V126" s="39"/>
      <c r="W126" s="39"/>
      <c r="X126" s="39"/>
      <c r="Y126" s="39"/>
      <c r="Z126" s="39"/>
      <c r="AA126" s="39"/>
      <c r="AB126" s="39"/>
      <c r="AC126" s="39"/>
      <c r="AD126" s="39"/>
      <c r="AE126" s="39"/>
      <c r="AT126" s="18" t="s">
        <v>197</v>
      </c>
      <c r="AU126" s="18" t="s">
        <v>76</v>
      </c>
    </row>
    <row r="127" s="10" customFormat="1">
      <c r="A127" s="10"/>
      <c r="B127" s="218"/>
      <c r="C127" s="219"/>
      <c r="D127" s="213" t="s">
        <v>199</v>
      </c>
      <c r="E127" s="220" t="s">
        <v>1</v>
      </c>
      <c r="F127" s="221" t="s">
        <v>206</v>
      </c>
      <c r="G127" s="219"/>
      <c r="H127" s="220" t="s">
        <v>1</v>
      </c>
      <c r="I127" s="222"/>
      <c r="J127" s="219"/>
      <c r="K127" s="219"/>
      <c r="L127" s="223"/>
      <c r="M127" s="224"/>
      <c r="N127" s="225"/>
      <c r="O127" s="225"/>
      <c r="P127" s="225"/>
      <c r="Q127" s="225"/>
      <c r="R127" s="225"/>
      <c r="S127" s="225"/>
      <c r="T127" s="226"/>
      <c r="U127" s="10"/>
      <c r="V127" s="10"/>
      <c r="W127" s="10"/>
      <c r="X127" s="10"/>
      <c r="Y127" s="10"/>
      <c r="Z127" s="10"/>
      <c r="AA127" s="10"/>
      <c r="AB127" s="10"/>
      <c r="AC127" s="10"/>
      <c r="AD127" s="10"/>
      <c r="AE127" s="10"/>
      <c r="AT127" s="227" t="s">
        <v>199</v>
      </c>
      <c r="AU127" s="227" t="s">
        <v>76</v>
      </c>
      <c r="AV127" s="10" t="s">
        <v>83</v>
      </c>
      <c r="AW127" s="10" t="s">
        <v>32</v>
      </c>
      <c r="AX127" s="10" t="s">
        <v>76</v>
      </c>
      <c r="AY127" s="227" t="s">
        <v>195</v>
      </c>
    </row>
    <row r="128" s="11" customFormat="1">
      <c r="A128" s="11"/>
      <c r="B128" s="228"/>
      <c r="C128" s="229"/>
      <c r="D128" s="213" t="s">
        <v>199</v>
      </c>
      <c r="E128" s="230" t="s">
        <v>1</v>
      </c>
      <c r="F128" s="231" t="s">
        <v>201</v>
      </c>
      <c r="G128" s="229"/>
      <c r="H128" s="232">
        <v>1</v>
      </c>
      <c r="I128" s="233"/>
      <c r="J128" s="229"/>
      <c r="K128" s="229"/>
      <c r="L128" s="234"/>
      <c r="M128" s="239"/>
      <c r="N128" s="240"/>
      <c r="O128" s="240"/>
      <c r="P128" s="240"/>
      <c r="Q128" s="240"/>
      <c r="R128" s="240"/>
      <c r="S128" s="240"/>
      <c r="T128" s="241"/>
      <c r="U128" s="11"/>
      <c r="V128" s="11"/>
      <c r="W128" s="11"/>
      <c r="X128" s="11"/>
      <c r="Y128" s="11"/>
      <c r="Z128" s="11"/>
      <c r="AA128" s="11"/>
      <c r="AB128" s="11"/>
      <c r="AC128" s="11"/>
      <c r="AD128" s="11"/>
      <c r="AE128" s="11"/>
      <c r="AT128" s="238" t="s">
        <v>199</v>
      </c>
      <c r="AU128" s="238" t="s">
        <v>76</v>
      </c>
      <c r="AV128" s="11" t="s">
        <v>85</v>
      </c>
      <c r="AW128" s="11" t="s">
        <v>32</v>
      </c>
      <c r="AX128" s="11" t="s">
        <v>83</v>
      </c>
      <c r="AY128" s="238" t="s">
        <v>195</v>
      </c>
    </row>
    <row r="129" s="2" customFormat="1" ht="6.96" customHeight="1">
      <c r="A129" s="39"/>
      <c r="B129" s="67"/>
      <c r="C129" s="68"/>
      <c r="D129" s="68"/>
      <c r="E129" s="68"/>
      <c r="F129" s="68"/>
      <c r="G129" s="68"/>
      <c r="H129" s="68"/>
      <c r="I129" s="68"/>
      <c r="J129" s="68"/>
      <c r="K129" s="68"/>
      <c r="L129" s="45"/>
      <c r="M129" s="39"/>
      <c r="O129" s="39"/>
      <c r="P129" s="39"/>
      <c r="Q129" s="39"/>
      <c r="R129" s="39"/>
      <c r="S129" s="39"/>
      <c r="T129" s="39"/>
      <c r="U129" s="39"/>
      <c r="V129" s="39"/>
      <c r="W129" s="39"/>
      <c r="X129" s="39"/>
      <c r="Y129" s="39"/>
      <c r="Z129" s="39"/>
      <c r="AA129" s="39"/>
      <c r="AB129" s="39"/>
      <c r="AC129" s="39"/>
      <c r="AD129" s="39"/>
      <c r="AE129" s="39"/>
    </row>
  </sheetData>
  <sheetProtection sheet="1" autoFilter="0" formatColumns="0" formatRows="0" objects="1" scenarios="1" spinCount="100000" saltValue="LN012djNxFKUz2UwOo+TUzAR9U8DRyR2VPIPJIU47It5xCrJMnFnzBVCrhZk7QK4TjC5TY077mHBYnDAin5y0Q==" hashValue="3plouLBcbXW8w2GJzeZ0ipGOOiu1Jalz2/hqUd3yNUOIOn8+mwd0rj4J3HRsJ2DtwKOoAGx3HF1BTZS2EcUQOw==" algorithmName="SHA-512" password="C71F"/>
  <autoFilter ref="C119:K128"/>
  <mergeCells count="12">
    <mergeCell ref="E7:H7"/>
    <mergeCell ref="E9:H9"/>
    <mergeCell ref="E11:H11"/>
    <mergeCell ref="E20:H20"/>
    <mergeCell ref="E29:H29"/>
    <mergeCell ref="E85:H85"/>
    <mergeCell ref="E87:H87"/>
    <mergeCell ref="E89:H89"/>
    <mergeCell ref="E108:H108"/>
    <mergeCell ref="E110:H110"/>
    <mergeCell ref="E112:H112"/>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158</v>
      </c>
    </row>
    <row r="3" s="1" customFormat="1" ht="6.96" customHeight="1">
      <c r="B3" s="147"/>
      <c r="C3" s="148"/>
      <c r="D3" s="148"/>
      <c r="E3" s="148"/>
      <c r="F3" s="148"/>
      <c r="G3" s="148"/>
      <c r="H3" s="148"/>
      <c r="I3" s="148"/>
      <c r="J3" s="148"/>
      <c r="K3" s="148"/>
      <c r="L3" s="21"/>
      <c r="AT3" s="18" t="s">
        <v>85</v>
      </c>
    </row>
    <row r="4" s="1" customFormat="1" ht="24.96" customHeight="1">
      <c r="B4" s="21"/>
      <c r="D4" s="149" t="s">
        <v>168</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SPLAŠKOVÁ KANALIZACE ÚSTÍ NAD ORLICÍ ČERNOVÍR</v>
      </c>
      <c r="F7" s="151"/>
      <c r="G7" s="151"/>
      <c r="H7" s="151"/>
      <c r="L7" s="21"/>
    </row>
    <row r="8" s="2" customFormat="1" ht="12" customHeight="1">
      <c r="A8" s="39"/>
      <c r="B8" s="45"/>
      <c r="C8" s="39"/>
      <c r="D8" s="151" t="s">
        <v>169</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53" t="s">
        <v>5826</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51" t="s">
        <v>18</v>
      </c>
      <c r="E11" s="39"/>
      <c r="F11" s="142" t="s">
        <v>1</v>
      </c>
      <c r="G11" s="39"/>
      <c r="H11" s="39"/>
      <c r="I11" s="151" t="s">
        <v>19</v>
      </c>
      <c r="J11" s="142" t="s">
        <v>1</v>
      </c>
      <c r="K11" s="39"/>
      <c r="L11" s="64"/>
      <c r="S11" s="39"/>
      <c r="T11" s="39"/>
      <c r="U11" s="39"/>
      <c r="V11" s="39"/>
      <c r="W11" s="39"/>
      <c r="X11" s="39"/>
      <c r="Y11" s="39"/>
      <c r="Z11" s="39"/>
      <c r="AA11" s="39"/>
      <c r="AB11" s="39"/>
      <c r="AC11" s="39"/>
      <c r="AD11" s="39"/>
      <c r="AE11" s="39"/>
    </row>
    <row r="12" s="2" customFormat="1" ht="12" customHeight="1">
      <c r="A12" s="39"/>
      <c r="B12" s="45"/>
      <c r="C12" s="39"/>
      <c r="D12" s="151" t="s">
        <v>20</v>
      </c>
      <c r="E12" s="39"/>
      <c r="F12" s="142" t="s">
        <v>21</v>
      </c>
      <c r="G12" s="39"/>
      <c r="H12" s="39"/>
      <c r="I12" s="151" t="s">
        <v>22</v>
      </c>
      <c r="J12" s="154" t="str">
        <f>'Rekapitulace stavby'!AN8</f>
        <v>18. 10. 2021</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51" t="s">
        <v>24</v>
      </c>
      <c r="E14" s="39"/>
      <c r="F14" s="39"/>
      <c r="G14" s="39"/>
      <c r="H14" s="39"/>
      <c r="I14" s="151" t="s">
        <v>25</v>
      </c>
      <c r="J14" s="142" t="s">
        <v>1</v>
      </c>
      <c r="K14" s="39"/>
      <c r="L14" s="64"/>
      <c r="S14" s="39"/>
      <c r="T14" s="39"/>
      <c r="U14" s="39"/>
      <c r="V14" s="39"/>
      <c r="W14" s="39"/>
      <c r="X14" s="39"/>
      <c r="Y14" s="39"/>
      <c r="Z14" s="39"/>
      <c r="AA14" s="39"/>
      <c r="AB14" s="39"/>
      <c r="AC14" s="39"/>
      <c r="AD14" s="39"/>
      <c r="AE14" s="39"/>
    </row>
    <row r="15" s="2" customFormat="1" ht="18" customHeight="1">
      <c r="A15" s="39"/>
      <c r="B15" s="45"/>
      <c r="C15" s="39"/>
      <c r="D15" s="39"/>
      <c r="E15" s="142" t="s">
        <v>26</v>
      </c>
      <c r="F15" s="39"/>
      <c r="G15" s="39"/>
      <c r="H15" s="39"/>
      <c r="I15" s="151" t="s">
        <v>27</v>
      </c>
      <c r="J15" s="142" t="s">
        <v>1</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51" t="s">
        <v>28</v>
      </c>
      <c r="E17" s="39"/>
      <c r="F17" s="39"/>
      <c r="G17" s="39"/>
      <c r="H17" s="39"/>
      <c r="I17" s="151"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2"/>
      <c r="G18" s="142"/>
      <c r="H18" s="142"/>
      <c r="I18" s="151" t="s">
        <v>27</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51" t="s">
        <v>30</v>
      </c>
      <c r="E20" s="39"/>
      <c r="F20" s="39"/>
      <c r="G20" s="39"/>
      <c r="H20" s="39"/>
      <c r="I20" s="151" t="s">
        <v>25</v>
      </c>
      <c r="J20" s="142" t="s">
        <v>1</v>
      </c>
      <c r="K20" s="39"/>
      <c r="L20" s="64"/>
      <c r="S20" s="39"/>
      <c r="T20" s="39"/>
      <c r="U20" s="39"/>
      <c r="V20" s="39"/>
      <c r="W20" s="39"/>
      <c r="X20" s="39"/>
      <c r="Y20" s="39"/>
      <c r="Z20" s="39"/>
      <c r="AA20" s="39"/>
      <c r="AB20" s="39"/>
      <c r="AC20" s="39"/>
      <c r="AD20" s="39"/>
      <c r="AE20" s="39"/>
    </row>
    <row r="21" s="2" customFormat="1" ht="18" customHeight="1">
      <c r="A21" s="39"/>
      <c r="B21" s="45"/>
      <c r="C21" s="39"/>
      <c r="D21" s="39"/>
      <c r="E21" s="142" t="s">
        <v>31</v>
      </c>
      <c r="F21" s="39"/>
      <c r="G21" s="39"/>
      <c r="H21" s="39"/>
      <c r="I21" s="151" t="s">
        <v>27</v>
      </c>
      <c r="J21" s="142" t="s">
        <v>1</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51" t="s">
        <v>33</v>
      </c>
      <c r="E23" s="39"/>
      <c r="F23" s="39"/>
      <c r="G23" s="39"/>
      <c r="H23" s="39"/>
      <c r="I23" s="151" t="s">
        <v>25</v>
      </c>
      <c r="J23" s="142" t="s">
        <v>1</v>
      </c>
      <c r="K23" s="39"/>
      <c r="L23" s="64"/>
      <c r="S23" s="39"/>
      <c r="T23" s="39"/>
      <c r="U23" s="39"/>
      <c r="V23" s="39"/>
      <c r="W23" s="39"/>
      <c r="X23" s="39"/>
      <c r="Y23" s="39"/>
      <c r="Z23" s="39"/>
      <c r="AA23" s="39"/>
      <c r="AB23" s="39"/>
      <c r="AC23" s="39"/>
      <c r="AD23" s="39"/>
      <c r="AE23" s="39"/>
    </row>
    <row r="24" s="2" customFormat="1" ht="18" customHeight="1">
      <c r="A24" s="39"/>
      <c r="B24" s="45"/>
      <c r="C24" s="39"/>
      <c r="D24" s="39"/>
      <c r="E24" s="142" t="s">
        <v>208</v>
      </c>
      <c r="F24" s="39"/>
      <c r="G24" s="39"/>
      <c r="H24" s="39"/>
      <c r="I24" s="151" t="s">
        <v>27</v>
      </c>
      <c r="J24" s="142" t="s">
        <v>1</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51" t="s">
        <v>35</v>
      </c>
      <c r="E26" s="39"/>
      <c r="F26" s="39"/>
      <c r="G26" s="39"/>
      <c r="H26" s="39"/>
      <c r="I26" s="39"/>
      <c r="J26" s="39"/>
      <c r="K26" s="39"/>
      <c r="L26" s="64"/>
      <c r="S26" s="39"/>
      <c r="T26" s="39"/>
      <c r="U26" s="39"/>
      <c r="V26" s="39"/>
      <c r="W26" s="39"/>
      <c r="X26" s="39"/>
      <c r="Y26" s="39"/>
      <c r="Z26" s="39"/>
      <c r="AA26" s="39"/>
      <c r="AB26" s="39"/>
      <c r="AC26" s="39"/>
      <c r="AD26" s="39"/>
      <c r="AE26" s="39"/>
    </row>
    <row r="27" s="8" customFormat="1" ht="16.5" customHeight="1">
      <c r="A27" s="155"/>
      <c r="B27" s="156"/>
      <c r="C27" s="155"/>
      <c r="D27" s="155"/>
      <c r="E27" s="157" t="s">
        <v>1</v>
      </c>
      <c r="F27" s="157"/>
      <c r="G27" s="157"/>
      <c r="H27" s="157"/>
      <c r="I27" s="155"/>
      <c r="J27" s="155"/>
      <c r="K27" s="155"/>
      <c r="L27" s="158"/>
      <c r="S27" s="155"/>
      <c r="T27" s="155"/>
      <c r="U27" s="155"/>
      <c r="V27" s="155"/>
      <c r="W27" s="155"/>
      <c r="X27" s="155"/>
      <c r="Y27" s="155"/>
      <c r="Z27" s="155"/>
      <c r="AA27" s="155"/>
      <c r="AB27" s="155"/>
      <c r="AC27" s="155"/>
      <c r="AD27" s="155"/>
      <c r="AE27" s="155"/>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59"/>
      <c r="E29" s="159"/>
      <c r="F29" s="159"/>
      <c r="G29" s="159"/>
      <c r="H29" s="159"/>
      <c r="I29" s="159"/>
      <c r="J29" s="159"/>
      <c r="K29" s="159"/>
      <c r="L29" s="64"/>
      <c r="S29" s="39"/>
      <c r="T29" s="39"/>
      <c r="U29" s="39"/>
      <c r="V29" s="39"/>
      <c r="W29" s="39"/>
      <c r="X29" s="39"/>
      <c r="Y29" s="39"/>
      <c r="Z29" s="39"/>
      <c r="AA29" s="39"/>
      <c r="AB29" s="39"/>
      <c r="AC29" s="39"/>
      <c r="AD29" s="39"/>
      <c r="AE29" s="39"/>
    </row>
    <row r="30" s="2" customFormat="1" ht="25.44" customHeight="1">
      <c r="A30" s="39"/>
      <c r="B30" s="45"/>
      <c r="C30" s="39"/>
      <c r="D30" s="160" t="s">
        <v>36</v>
      </c>
      <c r="E30" s="39"/>
      <c r="F30" s="39"/>
      <c r="G30" s="39"/>
      <c r="H30" s="39"/>
      <c r="I30" s="39"/>
      <c r="J30" s="161">
        <f>ROUND(J125, 2)</f>
        <v>0</v>
      </c>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14.4" customHeight="1">
      <c r="A32" s="39"/>
      <c r="B32" s="45"/>
      <c r="C32" s="39"/>
      <c r="D32" s="39"/>
      <c r="E32" s="39"/>
      <c r="F32" s="162" t="s">
        <v>38</v>
      </c>
      <c r="G32" s="39"/>
      <c r="H32" s="39"/>
      <c r="I32" s="162" t="s">
        <v>37</v>
      </c>
      <c r="J32" s="162" t="s">
        <v>39</v>
      </c>
      <c r="K32" s="39"/>
      <c r="L32" s="64"/>
      <c r="S32" s="39"/>
      <c r="T32" s="39"/>
      <c r="U32" s="39"/>
      <c r="V32" s="39"/>
      <c r="W32" s="39"/>
      <c r="X32" s="39"/>
      <c r="Y32" s="39"/>
      <c r="Z32" s="39"/>
      <c r="AA32" s="39"/>
      <c r="AB32" s="39"/>
      <c r="AC32" s="39"/>
      <c r="AD32" s="39"/>
      <c r="AE32" s="39"/>
    </row>
    <row r="33" s="2" customFormat="1" ht="14.4" customHeight="1">
      <c r="A33" s="39"/>
      <c r="B33" s="45"/>
      <c r="C33" s="39"/>
      <c r="D33" s="163" t="s">
        <v>40</v>
      </c>
      <c r="E33" s="151" t="s">
        <v>41</v>
      </c>
      <c r="F33" s="164">
        <f>ROUND((SUM(BE125:BE196)),  2)</f>
        <v>0</v>
      </c>
      <c r="G33" s="39"/>
      <c r="H33" s="39"/>
      <c r="I33" s="165">
        <v>0.20999999999999999</v>
      </c>
      <c r="J33" s="164">
        <f>ROUND(((SUM(BE125:BE196))*I33),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51" t="s">
        <v>42</v>
      </c>
      <c r="F34" s="164">
        <f>ROUND((SUM(BF125:BF196)),  2)</f>
        <v>0</v>
      </c>
      <c r="G34" s="39"/>
      <c r="H34" s="39"/>
      <c r="I34" s="165">
        <v>0.14999999999999999</v>
      </c>
      <c r="J34" s="164">
        <f>ROUND(((SUM(BF125:BF196))*I34),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51" t="s">
        <v>43</v>
      </c>
      <c r="F35" s="164">
        <f>ROUND((SUM(BG125:BG196)),  2)</f>
        <v>0</v>
      </c>
      <c r="G35" s="39"/>
      <c r="H35" s="39"/>
      <c r="I35" s="165">
        <v>0.20999999999999999</v>
      </c>
      <c r="J35" s="164">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51" t="s">
        <v>44</v>
      </c>
      <c r="F36" s="164">
        <f>ROUND((SUM(BH125:BH196)),  2)</f>
        <v>0</v>
      </c>
      <c r="G36" s="39"/>
      <c r="H36" s="39"/>
      <c r="I36" s="165">
        <v>0.14999999999999999</v>
      </c>
      <c r="J36" s="164">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45</v>
      </c>
      <c r="F37" s="164">
        <f>ROUND((SUM(BI125:BI196)),  2)</f>
        <v>0</v>
      </c>
      <c r="G37" s="39"/>
      <c r="H37" s="39"/>
      <c r="I37" s="165">
        <v>0</v>
      </c>
      <c r="J37" s="164">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66"/>
      <c r="D39" s="167" t="s">
        <v>46</v>
      </c>
      <c r="E39" s="168"/>
      <c r="F39" s="168"/>
      <c r="G39" s="169" t="s">
        <v>47</v>
      </c>
      <c r="H39" s="170" t="s">
        <v>48</v>
      </c>
      <c r="I39" s="168"/>
      <c r="J39" s="171">
        <f>SUM(J30:J37)</f>
        <v>0</v>
      </c>
      <c r="K39" s="172"/>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49</v>
      </c>
      <c r="E50" s="174"/>
      <c r="F50" s="174"/>
      <c r="G50" s="173" t="s">
        <v>50</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51</v>
      </c>
      <c r="E61" s="176"/>
      <c r="F61" s="177" t="s">
        <v>52</v>
      </c>
      <c r="G61" s="175" t="s">
        <v>51</v>
      </c>
      <c r="H61" s="176"/>
      <c r="I61" s="176"/>
      <c r="J61" s="178" t="s">
        <v>52</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53</v>
      </c>
      <c r="E65" s="179"/>
      <c r="F65" s="179"/>
      <c r="G65" s="173" t="s">
        <v>54</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51</v>
      </c>
      <c r="E76" s="176"/>
      <c r="F76" s="177" t="s">
        <v>52</v>
      </c>
      <c r="G76" s="175" t="s">
        <v>51</v>
      </c>
      <c r="H76" s="176"/>
      <c r="I76" s="176"/>
      <c r="J76" s="178" t="s">
        <v>52</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173</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SPLAŠKOVÁ KANALIZACE ÚSTÍ NAD ORLICÍ ČERNOVÍR</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169</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SO-08 - Elektropřípojky NN k ČS Oldřichovice</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Černovír</v>
      </c>
      <c r="G89" s="41"/>
      <c r="H89" s="41"/>
      <c r="I89" s="33" t="s">
        <v>22</v>
      </c>
      <c r="J89" s="80" t="str">
        <f>IF(J12="","",J12)</f>
        <v>18. 10. 2021</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25.65" customHeight="1">
      <c r="A91" s="39"/>
      <c r="B91" s="40"/>
      <c r="C91" s="33" t="s">
        <v>24</v>
      </c>
      <c r="D91" s="41"/>
      <c r="E91" s="41"/>
      <c r="F91" s="28" t="str">
        <f>E15</f>
        <v>TEPVOS s.r.o., Královéhradecká 1566, Ústí n.Orlicí</v>
      </c>
      <c r="G91" s="41"/>
      <c r="H91" s="41"/>
      <c r="I91" s="33" t="s">
        <v>30</v>
      </c>
      <c r="J91" s="37" t="str">
        <f>E21</f>
        <v>Aquaprocon s.r.o., Divize Praha</v>
      </c>
      <c r="K91" s="41"/>
      <c r="L91" s="64"/>
      <c r="S91" s="39"/>
      <c r="T91" s="39"/>
      <c r="U91" s="39"/>
      <c r="V91" s="39"/>
      <c r="W91" s="39"/>
      <c r="X91" s="39"/>
      <c r="Y91" s="39"/>
      <c r="Z91" s="39"/>
      <c r="AA91" s="39"/>
      <c r="AB91" s="39"/>
      <c r="AC91" s="39"/>
      <c r="AD91" s="39"/>
      <c r="AE91" s="39"/>
    </row>
    <row r="92" s="2" customFormat="1" ht="15.15" customHeight="1">
      <c r="A92" s="39"/>
      <c r="B92" s="40"/>
      <c r="C92" s="33" t="s">
        <v>28</v>
      </c>
      <c r="D92" s="41"/>
      <c r="E92" s="41"/>
      <c r="F92" s="28" t="str">
        <f>IF(E18="","",E18)</f>
        <v>Vyplň údaj</v>
      </c>
      <c r="G92" s="41"/>
      <c r="H92" s="41"/>
      <c r="I92" s="33" t="s">
        <v>33</v>
      </c>
      <c r="J92" s="37" t="str">
        <f>E24</f>
        <v>Petr Šulc</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85" t="s">
        <v>174</v>
      </c>
      <c r="D94" s="186"/>
      <c r="E94" s="186"/>
      <c r="F94" s="186"/>
      <c r="G94" s="186"/>
      <c r="H94" s="186"/>
      <c r="I94" s="186"/>
      <c r="J94" s="187" t="s">
        <v>175</v>
      </c>
      <c r="K94" s="186"/>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88" t="s">
        <v>176</v>
      </c>
      <c r="D96" s="41"/>
      <c r="E96" s="41"/>
      <c r="F96" s="41"/>
      <c r="G96" s="41"/>
      <c r="H96" s="41"/>
      <c r="I96" s="41"/>
      <c r="J96" s="111">
        <f>J125</f>
        <v>0</v>
      </c>
      <c r="K96" s="41"/>
      <c r="L96" s="64"/>
      <c r="S96" s="39"/>
      <c r="T96" s="39"/>
      <c r="U96" s="39"/>
      <c r="V96" s="39"/>
      <c r="W96" s="39"/>
      <c r="X96" s="39"/>
      <c r="Y96" s="39"/>
      <c r="Z96" s="39"/>
      <c r="AA96" s="39"/>
      <c r="AB96" s="39"/>
      <c r="AC96" s="39"/>
      <c r="AD96" s="39"/>
      <c r="AE96" s="39"/>
      <c r="AU96" s="18" t="s">
        <v>177</v>
      </c>
    </row>
    <row r="97" s="12" customFormat="1" ht="24.96" customHeight="1">
      <c r="A97" s="12"/>
      <c r="B97" s="242"/>
      <c r="C97" s="243"/>
      <c r="D97" s="244" t="s">
        <v>5827</v>
      </c>
      <c r="E97" s="245"/>
      <c r="F97" s="245"/>
      <c r="G97" s="245"/>
      <c r="H97" s="245"/>
      <c r="I97" s="245"/>
      <c r="J97" s="246">
        <f>J126</f>
        <v>0</v>
      </c>
      <c r="K97" s="243"/>
      <c r="L97" s="247"/>
      <c r="S97" s="12"/>
      <c r="T97" s="12"/>
      <c r="U97" s="12"/>
      <c r="V97" s="12"/>
      <c r="W97" s="12"/>
      <c r="X97" s="12"/>
      <c r="Y97" s="12"/>
      <c r="Z97" s="12"/>
      <c r="AA97" s="12"/>
      <c r="AB97" s="12"/>
      <c r="AC97" s="12"/>
      <c r="AD97" s="12"/>
      <c r="AE97" s="12"/>
    </row>
    <row r="98" s="12" customFormat="1" ht="24.96" customHeight="1">
      <c r="A98" s="12"/>
      <c r="B98" s="242"/>
      <c r="C98" s="243"/>
      <c r="D98" s="244" t="s">
        <v>5828</v>
      </c>
      <c r="E98" s="245"/>
      <c r="F98" s="245"/>
      <c r="G98" s="245"/>
      <c r="H98" s="245"/>
      <c r="I98" s="245"/>
      <c r="J98" s="246">
        <f>J129</f>
        <v>0</v>
      </c>
      <c r="K98" s="243"/>
      <c r="L98" s="247"/>
      <c r="S98" s="12"/>
      <c r="T98" s="12"/>
      <c r="U98" s="12"/>
      <c r="V98" s="12"/>
      <c r="W98" s="12"/>
      <c r="X98" s="12"/>
      <c r="Y98" s="12"/>
      <c r="Z98" s="12"/>
      <c r="AA98" s="12"/>
      <c r="AB98" s="12"/>
      <c r="AC98" s="12"/>
      <c r="AD98" s="12"/>
      <c r="AE98" s="12"/>
    </row>
    <row r="99" s="12" customFormat="1" ht="24.96" customHeight="1">
      <c r="A99" s="12"/>
      <c r="B99" s="242"/>
      <c r="C99" s="243"/>
      <c r="D99" s="244" t="s">
        <v>5829</v>
      </c>
      <c r="E99" s="245"/>
      <c r="F99" s="245"/>
      <c r="G99" s="245"/>
      <c r="H99" s="245"/>
      <c r="I99" s="245"/>
      <c r="J99" s="246">
        <f>J132</f>
        <v>0</v>
      </c>
      <c r="K99" s="243"/>
      <c r="L99" s="247"/>
      <c r="S99" s="12"/>
      <c r="T99" s="12"/>
      <c r="U99" s="12"/>
      <c r="V99" s="12"/>
      <c r="W99" s="12"/>
      <c r="X99" s="12"/>
      <c r="Y99" s="12"/>
      <c r="Z99" s="12"/>
      <c r="AA99" s="12"/>
      <c r="AB99" s="12"/>
      <c r="AC99" s="12"/>
      <c r="AD99" s="12"/>
      <c r="AE99" s="12"/>
    </row>
    <row r="100" s="12" customFormat="1" ht="24.96" customHeight="1">
      <c r="A100" s="12"/>
      <c r="B100" s="242"/>
      <c r="C100" s="243"/>
      <c r="D100" s="244" t="s">
        <v>5830</v>
      </c>
      <c r="E100" s="245"/>
      <c r="F100" s="245"/>
      <c r="G100" s="245"/>
      <c r="H100" s="245"/>
      <c r="I100" s="245"/>
      <c r="J100" s="246">
        <f>J143</f>
        <v>0</v>
      </c>
      <c r="K100" s="243"/>
      <c r="L100" s="247"/>
      <c r="S100" s="12"/>
      <c r="T100" s="12"/>
      <c r="U100" s="12"/>
      <c r="V100" s="12"/>
      <c r="W100" s="12"/>
      <c r="X100" s="12"/>
      <c r="Y100" s="12"/>
      <c r="Z100" s="12"/>
      <c r="AA100" s="12"/>
      <c r="AB100" s="12"/>
      <c r="AC100" s="12"/>
      <c r="AD100" s="12"/>
      <c r="AE100" s="12"/>
    </row>
    <row r="101" s="12" customFormat="1" ht="24.96" customHeight="1">
      <c r="A101" s="12"/>
      <c r="B101" s="242"/>
      <c r="C101" s="243"/>
      <c r="D101" s="244" t="s">
        <v>721</v>
      </c>
      <c r="E101" s="245"/>
      <c r="F101" s="245"/>
      <c r="G101" s="245"/>
      <c r="H101" s="245"/>
      <c r="I101" s="245"/>
      <c r="J101" s="246">
        <f>J152</f>
        <v>0</v>
      </c>
      <c r="K101" s="243"/>
      <c r="L101" s="247"/>
      <c r="S101" s="12"/>
      <c r="T101" s="12"/>
      <c r="U101" s="12"/>
      <c r="V101" s="12"/>
      <c r="W101" s="12"/>
      <c r="X101" s="12"/>
      <c r="Y101" s="12"/>
      <c r="Z101" s="12"/>
      <c r="AA101" s="12"/>
      <c r="AB101" s="12"/>
      <c r="AC101" s="12"/>
      <c r="AD101" s="12"/>
      <c r="AE101" s="12"/>
    </row>
    <row r="102" s="12" customFormat="1" ht="24.96" customHeight="1">
      <c r="A102" s="12"/>
      <c r="B102" s="242"/>
      <c r="C102" s="243"/>
      <c r="D102" s="244" t="s">
        <v>5831</v>
      </c>
      <c r="E102" s="245"/>
      <c r="F102" s="245"/>
      <c r="G102" s="245"/>
      <c r="H102" s="245"/>
      <c r="I102" s="245"/>
      <c r="J102" s="246">
        <f>J159</f>
        <v>0</v>
      </c>
      <c r="K102" s="243"/>
      <c r="L102" s="247"/>
      <c r="S102" s="12"/>
      <c r="T102" s="12"/>
      <c r="U102" s="12"/>
      <c r="V102" s="12"/>
      <c r="W102" s="12"/>
      <c r="X102" s="12"/>
      <c r="Y102" s="12"/>
      <c r="Z102" s="12"/>
      <c r="AA102" s="12"/>
      <c r="AB102" s="12"/>
      <c r="AC102" s="12"/>
      <c r="AD102" s="12"/>
      <c r="AE102" s="12"/>
    </row>
    <row r="103" s="12" customFormat="1" ht="24.96" customHeight="1">
      <c r="A103" s="12"/>
      <c r="B103" s="242"/>
      <c r="C103" s="243"/>
      <c r="D103" s="244" t="s">
        <v>5832</v>
      </c>
      <c r="E103" s="245"/>
      <c r="F103" s="245"/>
      <c r="G103" s="245"/>
      <c r="H103" s="245"/>
      <c r="I103" s="245"/>
      <c r="J103" s="246">
        <f>J172</f>
        <v>0</v>
      </c>
      <c r="K103" s="243"/>
      <c r="L103" s="247"/>
      <c r="S103" s="12"/>
      <c r="T103" s="12"/>
      <c r="U103" s="12"/>
      <c r="V103" s="12"/>
      <c r="W103" s="12"/>
      <c r="X103" s="12"/>
      <c r="Y103" s="12"/>
      <c r="Z103" s="12"/>
      <c r="AA103" s="12"/>
      <c r="AB103" s="12"/>
      <c r="AC103" s="12"/>
      <c r="AD103" s="12"/>
      <c r="AE103" s="12"/>
    </row>
    <row r="104" s="12" customFormat="1" ht="24.96" customHeight="1">
      <c r="A104" s="12"/>
      <c r="B104" s="242"/>
      <c r="C104" s="243"/>
      <c r="D104" s="244" t="s">
        <v>5833</v>
      </c>
      <c r="E104" s="245"/>
      <c r="F104" s="245"/>
      <c r="G104" s="245"/>
      <c r="H104" s="245"/>
      <c r="I104" s="245"/>
      <c r="J104" s="246">
        <f>J183</f>
        <v>0</v>
      </c>
      <c r="K104" s="243"/>
      <c r="L104" s="247"/>
      <c r="S104" s="12"/>
      <c r="T104" s="12"/>
      <c r="U104" s="12"/>
      <c r="V104" s="12"/>
      <c r="W104" s="12"/>
      <c r="X104" s="12"/>
      <c r="Y104" s="12"/>
      <c r="Z104" s="12"/>
      <c r="AA104" s="12"/>
      <c r="AB104" s="12"/>
      <c r="AC104" s="12"/>
      <c r="AD104" s="12"/>
      <c r="AE104" s="12"/>
    </row>
    <row r="105" s="12" customFormat="1" ht="24.96" customHeight="1">
      <c r="A105" s="12"/>
      <c r="B105" s="242"/>
      <c r="C105" s="243"/>
      <c r="D105" s="244" t="s">
        <v>215</v>
      </c>
      <c r="E105" s="245"/>
      <c r="F105" s="245"/>
      <c r="G105" s="245"/>
      <c r="H105" s="245"/>
      <c r="I105" s="245"/>
      <c r="J105" s="246">
        <f>J190</f>
        <v>0</v>
      </c>
      <c r="K105" s="243"/>
      <c r="L105" s="247"/>
      <c r="S105" s="12"/>
      <c r="T105" s="12"/>
      <c r="U105" s="12"/>
      <c r="V105" s="12"/>
      <c r="W105" s="12"/>
      <c r="X105" s="12"/>
      <c r="Y105" s="12"/>
      <c r="Z105" s="12"/>
      <c r="AA105" s="12"/>
      <c r="AB105" s="12"/>
      <c r="AC105" s="12"/>
      <c r="AD105" s="12"/>
      <c r="AE105" s="12"/>
    </row>
    <row r="106" s="2" customFormat="1" ht="21.84" customHeight="1">
      <c r="A106" s="39"/>
      <c r="B106" s="40"/>
      <c r="C106" s="41"/>
      <c r="D106" s="41"/>
      <c r="E106" s="41"/>
      <c r="F106" s="41"/>
      <c r="G106" s="41"/>
      <c r="H106" s="41"/>
      <c r="I106" s="41"/>
      <c r="J106" s="41"/>
      <c r="K106" s="41"/>
      <c r="L106" s="64"/>
      <c r="S106" s="39"/>
      <c r="T106" s="39"/>
      <c r="U106" s="39"/>
      <c r="V106" s="39"/>
      <c r="W106" s="39"/>
      <c r="X106" s="39"/>
      <c r="Y106" s="39"/>
      <c r="Z106" s="39"/>
      <c r="AA106" s="39"/>
      <c r="AB106" s="39"/>
      <c r="AC106" s="39"/>
      <c r="AD106" s="39"/>
      <c r="AE106" s="39"/>
    </row>
    <row r="107" s="2" customFormat="1" ht="6.96" customHeight="1">
      <c r="A107" s="39"/>
      <c r="B107" s="67"/>
      <c r="C107" s="68"/>
      <c r="D107" s="68"/>
      <c r="E107" s="68"/>
      <c r="F107" s="68"/>
      <c r="G107" s="68"/>
      <c r="H107" s="68"/>
      <c r="I107" s="68"/>
      <c r="J107" s="68"/>
      <c r="K107" s="68"/>
      <c r="L107" s="64"/>
      <c r="S107" s="39"/>
      <c r="T107" s="39"/>
      <c r="U107" s="39"/>
      <c r="V107" s="39"/>
      <c r="W107" s="39"/>
      <c r="X107" s="39"/>
      <c r="Y107" s="39"/>
      <c r="Z107" s="39"/>
      <c r="AA107" s="39"/>
      <c r="AB107" s="39"/>
      <c r="AC107" s="39"/>
      <c r="AD107" s="39"/>
      <c r="AE107" s="39"/>
    </row>
    <row r="111" s="2" customFormat="1" ht="6.96" customHeight="1">
      <c r="A111" s="39"/>
      <c r="B111" s="69"/>
      <c r="C111" s="70"/>
      <c r="D111" s="70"/>
      <c r="E111" s="70"/>
      <c r="F111" s="70"/>
      <c r="G111" s="70"/>
      <c r="H111" s="70"/>
      <c r="I111" s="70"/>
      <c r="J111" s="70"/>
      <c r="K111" s="70"/>
      <c r="L111" s="64"/>
      <c r="S111" s="39"/>
      <c r="T111" s="39"/>
      <c r="U111" s="39"/>
      <c r="V111" s="39"/>
      <c r="W111" s="39"/>
      <c r="X111" s="39"/>
      <c r="Y111" s="39"/>
      <c r="Z111" s="39"/>
      <c r="AA111" s="39"/>
      <c r="AB111" s="39"/>
      <c r="AC111" s="39"/>
      <c r="AD111" s="39"/>
      <c r="AE111" s="39"/>
    </row>
    <row r="112" s="2" customFormat="1" ht="24.96" customHeight="1">
      <c r="A112" s="39"/>
      <c r="B112" s="40"/>
      <c r="C112" s="24" t="s">
        <v>178</v>
      </c>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6.96" customHeight="1">
      <c r="A113" s="39"/>
      <c r="B113" s="40"/>
      <c r="C113" s="41"/>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12" customHeight="1">
      <c r="A114" s="39"/>
      <c r="B114" s="40"/>
      <c r="C114" s="33" t="s">
        <v>16</v>
      </c>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6.5" customHeight="1">
      <c r="A115" s="39"/>
      <c r="B115" s="40"/>
      <c r="C115" s="41"/>
      <c r="D115" s="41"/>
      <c r="E115" s="184" t="str">
        <f>E7</f>
        <v>SPLAŠKOVÁ KANALIZACE ÚSTÍ NAD ORLICÍ ČERNOVÍR</v>
      </c>
      <c r="F115" s="33"/>
      <c r="G115" s="33"/>
      <c r="H115" s="33"/>
      <c r="I115" s="41"/>
      <c r="J115" s="41"/>
      <c r="K115" s="41"/>
      <c r="L115" s="64"/>
      <c r="S115" s="39"/>
      <c r="T115" s="39"/>
      <c r="U115" s="39"/>
      <c r="V115" s="39"/>
      <c r="W115" s="39"/>
      <c r="X115" s="39"/>
      <c r="Y115" s="39"/>
      <c r="Z115" s="39"/>
      <c r="AA115" s="39"/>
      <c r="AB115" s="39"/>
      <c r="AC115" s="39"/>
      <c r="AD115" s="39"/>
      <c r="AE115" s="39"/>
    </row>
    <row r="116" s="2" customFormat="1" ht="12" customHeight="1">
      <c r="A116" s="39"/>
      <c r="B116" s="40"/>
      <c r="C116" s="33" t="s">
        <v>169</v>
      </c>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16.5" customHeight="1">
      <c r="A117" s="39"/>
      <c r="B117" s="40"/>
      <c r="C117" s="41"/>
      <c r="D117" s="41"/>
      <c r="E117" s="77" t="str">
        <f>E9</f>
        <v>SO-08 - Elektropřípojky NN k ČS Oldřichovice</v>
      </c>
      <c r="F117" s="41"/>
      <c r="G117" s="41"/>
      <c r="H117" s="41"/>
      <c r="I117" s="41"/>
      <c r="J117" s="41"/>
      <c r="K117" s="41"/>
      <c r="L117" s="64"/>
      <c r="S117" s="39"/>
      <c r="T117" s="39"/>
      <c r="U117" s="39"/>
      <c r="V117" s="39"/>
      <c r="W117" s="39"/>
      <c r="X117" s="39"/>
      <c r="Y117" s="39"/>
      <c r="Z117" s="39"/>
      <c r="AA117" s="39"/>
      <c r="AB117" s="39"/>
      <c r="AC117" s="39"/>
      <c r="AD117" s="39"/>
      <c r="AE117" s="39"/>
    </row>
    <row r="118" s="2" customFormat="1" ht="6.96" customHeight="1">
      <c r="A118" s="39"/>
      <c r="B118" s="40"/>
      <c r="C118" s="41"/>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12" customHeight="1">
      <c r="A119" s="39"/>
      <c r="B119" s="40"/>
      <c r="C119" s="33" t="s">
        <v>20</v>
      </c>
      <c r="D119" s="41"/>
      <c r="E119" s="41"/>
      <c r="F119" s="28" t="str">
        <f>F12</f>
        <v>Černovír</v>
      </c>
      <c r="G119" s="41"/>
      <c r="H119" s="41"/>
      <c r="I119" s="33" t="s">
        <v>22</v>
      </c>
      <c r="J119" s="80" t="str">
        <f>IF(J12="","",J12)</f>
        <v>18. 10. 2021</v>
      </c>
      <c r="K119" s="41"/>
      <c r="L119" s="64"/>
      <c r="S119" s="39"/>
      <c r="T119" s="39"/>
      <c r="U119" s="39"/>
      <c r="V119" s="39"/>
      <c r="W119" s="39"/>
      <c r="X119" s="39"/>
      <c r="Y119" s="39"/>
      <c r="Z119" s="39"/>
      <c r="AA119" s="39"/>
      <c r="AB119" s="39"/>
      <c r="AC119" s="39"/>
      <c r="AD119" s="39"/>
      <c r="AE119" s="39"/>
    </row>
    <row r="120" s="2" customFormat="1" ht="6.96" customHeight="1">
      <c r="A120" s="39"/>
      <c r="B120" s="40"/>
      <c r="C120" s="41"/>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2" customFormat="1" ht="25.65" customHeight="1">
      <c r="A121" s="39"/>
      <c r="B121" s="40"/>
      <c r="C121" s="33" t="s">
        <v>24</v>
      </c>
      <c r="D121" s="41"/>
      <c r="E121" s="41"/>
      <c r="F121" s="28" t="str">
        <f>E15</f>
        <v>TEPVOS s.r.o., Královéhradecká 1566, Ústí n.Orlicí</v>
      </c>
      <c r="G121" s="41"/>
      <c r="H121" s="41"/>
      <c r="I121" s="33" t="s">
        <v>30</v>
      </c>
      <c r="J121" s="37" t="str">
        <f>E21</f>
        <v>Aquaprocon s.r.o., Divize Praha</v>
      </c>
      <c r="K121" s="41"/>
      <c r="L121" s="64"/>
      <c r="S121" s="39"/>
      <c r="T121" s="39"/>
      <c r="U121" s="39"/>
      <c r="V121" s="39"/>
      <c r="W121" s="39"/>
      <c r="X121" s="39"/>
      <c r="Y121" s="39"/>
      <c r="Z121" s="39"/>
      <c r="AA121" s="39"/>
      <c r="AB121" s="39"/>
      <c r="AC121" s="39"/>
      <c r="AD121" s="39"/>
      <c r="AE121" s="39"/>
    </row>
    <row r="122" s="2" customFormat="1" ht="15.15" customHeight="1">
      <c r="A122" s="39"/>
      <c r="B122" s="40"/>
      <c r="C122" s="33" t="s">
        <v>28</v>
      </c>
      <c r="D122" s="41"/>
      <c r="E122" s="41"/>
      <c r="F122" s="28" t="str">
        <f>IF(E18="","",E18)</f>
        <v>Vyplň údaj</v>
      </c>
      <c r="G122" s="41"/>
      <c r="H122" s="41"/>
      <c r="I122" s="33" t="s">
        <v>33</v>
      </c>
      <c r="J122" s="37" t="str">
        <f>E24</f>
        <v>Petr Šulc</v>
      </c>
      <c r="K122" s="41"/>
      <c r="L122" s="64"/>
      <c r="S122" s="39"/>
      <c r="T122" s="39"/>
      <c r="U122" s="39"/>
      <c r="V122" s="39"/>
      <c r="W122" s="39"/>
      <c r="X122" s="39"/>
      <c r="Y122" s="39"/>
      <c r="Z122" s="39"/>
      <c r="AA122" s="39"/>
      <c r="AB122" s="39"/>
      <c r="AC122" s="39"/>
      <c r="AD122" s="39"/>
      <c r="AE122" s="39"/>
    </row>
    <row r="123" s="2" customFormat="1" ht="10.32" customHeight="1">
      <c r="A123" s="39"/>
      <c r="B123" s="40"/>
      <c r="C123" s="41"/>
      <c r="D123" s="41"/>
      <c r="E123" s="41"/>
      <c r="F123" s="41"/>
      <c r="G123" s="41"/>
      <c r="H123" s="41"/>
      <c r="I123" s="41"/>
      <c r="J123" s="41"/>
      <c r="K123" s="41"/>
      <c r="L123" s="64"/>
      <c r="S123" s="39"/>
      <c r="T123" s="39"/>
      <c r="U123" s="39"/>
      <c r="V123" s="39"/>
      <c r="W123" s="39"/>
      <c r="X123" s="39"/>
      <c r="Y123" s="39"/>
      <c r="Z123" s="39"/>
      <c r="AA123" s="39"/>
      <c r="AB123" s="39"/>
      <c r="AC123" s="39"/>
      <c r="AD123" s="39"/>
      <c r="AE123" s="39"/>
    </row>
    <row r="124" s="9" customFormat="1" ht="29.28" customHeight="1">
      <c r="A124" s="189"/>
      <c r="B124" s="190"/>
      <c r="C124" s="191" t="s">
        <v>179</v>
      </c>
      <c r="D124" s="192" t="s">
        <v>61</v>
      </c>
      <c r="E124" s="192" t="s">
        <v>57</v>
      </c>
      <c r="F124" s="192" t="s">
        <v>58</v>
      </c>
      <c r="G124" s="192" t="s">
        <v>180</v>
      </c>
      <c r="H124" s="192" t="s">
        <v>181</v>
      </c>
      <c r="I124" s="192" t="s">
        <v>182</v>
      </c>
      <c r="J124" s="192" t="s">
        <v>175</v>
      </c>
      <c r="K124" s="193" t="s">
        <v>183</v>
      </c>
      <c r="L124" s="194"/>
      <c r="M124" s="101" t="s">
        <v>1</v>
      </c>
      <c r="N124" s="102" t="s">
        <v>40</v>
      </c>
      <c r="O124" s="102" t="s">
        <v>184</v>
      </c>
      <c r="P124" s="102" t="s">
        <v>185</v>
      </c>
      <c r="Q124" s="102" t="s">
        <v>186</v>
      </c>
      <c r="R124" s="102" t="s">
        <v>187</v>
      </c>
      <c r="S124" s="102" t="s">
        <v>188</v>
      </c>
      <c r="T124" s="103" t="s">
        <v>189</v>
      </c>
      <c r="U124" s="189"/>
      <c r="V124" s="189"/>
      <c r="W124" s="189"/>
      <c r="X124" s="189"/>
      <c r="Y124" s="189"/>
      <c r="Z124" s="189"/>
      <c r="AA124" s="189"/>
      <c r="AB124" s="189"/>
      <c r="AC124" s="189"/>
      <c r="AD124" s="189"/>
      <c r="AE124" s="189"/>
    </row>
    <row r="125" s="2" customFormat="1" ht="22.8" customHeight="1">
      <c r="A125" s="39"/>
      <c r="B125" s="40"/>
      <c r="C125" s="108" t="s">
        <v>190</v>
      </c>
      <c r="D125" s="41"/>
      <c r="E125" s="41"/>
      <c r="F125" s="41"/>
      <c r="G125" s="41"/>
      <c r="H125" s="41"/>
      <c r="I125" s="41"/>
      <c r="J125" s="195">
        <f>BK125</f>
        <v>0</v>
      </c>
      <c r="K125" s="41"/>
      <c r="L125" s="45"/>
      <c r="M125" s="104"/>
      <c r="N125" s="196"/>
      <c r="O125" s="105"/>
      <c r="P125" s="197">
        <f>P126+P129+P132+P143+P152+P159+P172+P183+P190</f>
        <v>0</v>
      </c>
      <c r="Q125" s="105"/>
      <c r="R125" s="197">
        <f>R126+R129+R132+R143+R152+R159+R172+R183+R190</f>
        <v>0</v>
      </c>
      <c r="S125" s="105"/>
      <c r="T125" s="198">
        <f>T126+T129+T132+T143+T152+T159+T172+T183+T190</f>
        <v>0</v>
      </c>
      <c r="U125" s="39"/>
      <c r="V125" s="39"/>
      <c r="W125" s="39"/>
      <c r="X125" s="39"/>
      <c r="Y125" s="39"/>
      <c r="Z125" s="39"/>
      <c r="AA125" s="39"/>
      <c r="AB125" s="39"/>
      <c r="AC125" s="39"/>
      <c r="AD125" s="39"/>
      <c r="AE125" s="39"/>
      <c r="AT125" s="18" t="s">
        <v>75</v>
      </c>
      <c r="AU125" s="18" t="s">
        <v>177</v>
      </c>
      <c r="BK125" s="199">
        <f>BK126+BK129+BK132+BK143+BK152+BK159+BK172+BK183+BK190</f>
        <v>0</v>
      </c>
    </row>
    <row r="126" s="13" customFormat="1" ht="25.92" customHeight="1">
      <c r="A126" s="13"/>
      <c r="B126" s="248"/>
      <c r="C126" s="249"/>
      <c r="D126" s="250" t="s">
        <v>75</v>
      </c>
      <c r="E126" s="251" t="s">
        <v>5834</v>
      </c>
      <c r="F126" s="251" t="s">
        <v>5835</v>
      </c>
      <c r="G126" s="249"/>
      <c r="H126" s="249"/>
      <c r="I126" s="252"/>
      <c r="J126" s="253">
        <f>BK126</f>
        <v>0</v>
      </c>
      <c r="K126" s="249"/>
      <c r="L126" s="254"/>
      <c r="M126" s="255"/>
      <c r="N126" s="256"/>
      <c r="O126" s="256"/>
      <c r="P126" s="257">
        <f>SUM(P127:P128)</f>
        <v>0</v>
      </c>
      <c r="Q126" s="256"/>
      <c r="R126" s="257">
        <f>SUM(R127:R128)</f>
        <v>0</v>
      </c>
      <c r="S126" s="256"/>
      <c r="T126" s="258">
        <f>SUM(T127:T128)</f>
        <v>0</v>
      </c>
      <c r="U126" s="13"/>
      <c r="V126" s="13"/>
      <c r="W126" s="13"/>
      <c r="X126" s="13"/>
      <c r="Y126" s="13"/>
      <c r="Z126" s="13"/>
      <c r="AA126" s="13"/>
      <c r="AB126" s="13"/>
      <c r="AC126" s="13"/>
      <c r="AD126" s="13"/>
      <c r="AE126" s="13"/>
      <c r="AR126" s="259" t="s">
        <v>83</v>
      </c>
      <c r="AT126" s="260" t="s">
        <v>75</v>
      </c>
      <c r="AU126" s="260" t="s">
        <v>76</v>
      </c>
      <c r="AY126" s="259" t="s">
        <v>195</v>
      </c>
      <c r="BK126" s="261">
        <f>SUM(BK127:BK128)</f>
        <v>0</v>
      </c>
    </row>
    <row r="127" s="2" customFormat="1" ht="21.75" customHeight="1">
      <c r="A127" s="39"/>
      <c r="B127" s="40"/>
      <c r="C127" s="200" t="s">
        <v>83</v>
      </c>
      <c r="D127" s="200" t="s">
        <v>191</v>
      </c>
      <c r="E127" s="201" t="s">
        <v>5836</v>
      </c>
      <c r="F127" s="202" t="s">
        <v>5837</v>
      </c>
      <c r="G127" s="203" t="s">
        <v>232</v>
      </c>
      <c r="H127" s="204">
        <v>1</v>
      </c>
      <c r="I127" s="205"/>
      <c r="J127" s="206">
        <f>ROUND(I127*H127,2)</f>
        <v>0</v>
      </c>
      <c r="K127" s="202" t="s">
        <v>1</v>
      </c>
      <c r="L127" s="45"/>
      <c r="M127" s="207" t="s">
        <v>1</v>
      </c>
      <c r="N127" s="208" t="s">
        <v>41</v>
      </c>
      <c r="O127" s="92"/>
      <c r="P127" s="209">
        <f>O127*H127</f>
        <v>0</v>
      </c>
      <c r="Q127" s="209">
        <v>0</v>
      </c>
      <c r="R127" s="209">
        <f>Q127*H127</f>
        <v>0</v>
      </c>
      <c r="S127" s="209">
        <v>0</v>
      </c>
      <c r="T127" s="210">
        <f>S127*H127</f>
        <v>0</v>
      </c>
      <c r="U127" s="39"/>
      <c r="V127" s="39"/>
      <c r="W127" s="39"/>
      <c r="X127" s="39"/>
      <c r="Y127" s="39"/>
      <c r="Z127" s="39"/>
      <c r="AA127" s="39"/>
      <c r="AB127" s="39"/>
      <c r="AC127" s="39"/>
      <c r="AD127" s="39"/>
      <c r="AE127" s="39"/>
      <c r="AR127" s="211" t="s">
        <v>221</v>
      </c>
      <c r="AT127" s="211" t="s">
        <v>191</v>
      </c>
      <c r="AU127" s="211" t="s">
        <v>83</v>
      </c>
      <c r="AY127" s="18" t="s">
        <v>195</v>
      </c>
      <c r="BE127" s="212">
        <f>IF(N127="základní",J127,0)</f>
        <v>0</v>
      </c>
      <c r="BF127" s="212">
        <f>IF(N127="snížená",J127,0)</f>
        <v>0</v>
      </c>
      <c r="BG127" s="212">
        <f>IF(N127="zákl. přenesená",J127,0)</f>
        <v>0</v>
      </c>
      <c r="BH127" s="212">
        <f>IF(N127="sníž. přenesená",J127,0)</f>
        <v>0</v>
      </c>
      <c r="BI127" s="212">
        <f>IF(N127="nulová",J127,0)</f>
        <v>0</v>
      </c>
      <c r="BJ127" s="18" t="s">
        <v>83</v>
      </c>
      <c r="BK127" s="212">
        <f>ROUND(I127*H127,2)</f>
        <v>0</v>
      </c>
      <c r="BL127" s="18" t="s">
        <v>221</v>
      </c>
      <c r="BM127" s="211" t="s">
        <v>234</v>
      </c>
    </row>
    <row r="128" s="2" customFormat="1">
      <c r="A128" s="39"/>
      <c r="B128" s="40"/>
      <c r="C128" s="41"/>
      <c r="D128" s="213" t="s">
        <v>197</v>
      </c>
      <c r="E128" s="41"/>
      <c r="F128" s="214" t="s">
        <v>5838</v>
      </c>
      <c r="G128" s="41"/>
      <c r="H128" s="41"/>
      <c r="I128" s="215"/>
      <c r="J128" s="41"/>
      <c r="K128" s="41"/>
      <c r="L128" s="45"/>
      <c r="M128" s="216"/>
      <c r="N128" s="217"/>
      <c r="O128" s="92"/>
      <c r="P128" s="92"/>
      <c r="Q128" s="92"/>
      <c r="R128" s="92"/>
      <c r="S128" s="92"/>
      <c r="T128" s="93"/>
      <c r="U128" s="39"/>
      <c r="V128" s="39"/>
      <c r="W128" s="39"/>
      <c r="X128" s="39"/>
      <c r="Y128" s="39"/>
      <c r="Z128" s="39"/>
      <c r="AA128" s="39"/>
      <c r="AB128" s="39"/>
      <c r="AC128" s="39"/>
      <c r="AD128" s="39"/>
      <c r="AE128" s="39"/>
      <c r="AT128" s="18" t="s">
        <v>197</v>
      </c>
      <c r="AU128" s="18" t="s">
        <v>83</v>
      </c>
    </row>
    <row r="129" s="13" customFormat="1" ht="25.92" customHeight="1">
      <c r="A129" s="13"/>
      <c r="B129" s="248"/>
      <c r="C129" s="249"/>
      <c r="D129" s="250" t="s">
        <v>75</v>
      </c>
      <c r="E129" s="251" t="s">
        <v>5839</v>
      </c>
      <c r="F129" s="251" t="s">
        <v>5840</v>
      </c>
      <c r="G129" s="249"/>
      <c r="H129" s="249"/>
      <c r="I129" s="252"/>
      <c r="J129" s="253">
        <f>BK129</f>
        <v>0</v>
      </c>
      <c r="K129" s="249"/>
      <c r="L129" s="254"/>
      <c r="M129" s="255"/>
      <c r="N129" s="256"/>
      <c r="O129" s="256"/>
      <c r="P129" s="257">
        <f>SUM(P130:P131)</f>
        <v>0</v>
      </c>
      <c r="Q129" s="256"/>
      <c r="R129" s="257">
        <f>SUM(R130:R131)</f>
        <v>0</v>
      </c>
      <c r="S129" s="256"/>
      <c r="T129" s="258">
        <f>SUM(T130:T131)</f>
        <v>0</v>
      </c>
      <c r="U129" s="13"/>
      <c r="V129" s="13"/>
      <c r="W129" s="13"/>
      <c r="X129" s="13"/>
      <c r="Y129" s="13"/>
      <c r="Z129" s="13"/>
      <c r="AA129" s="13"/>
      <c r="AB129" s="13"/>
      <c r="AC129" s="13"/>
      <c r="AD129" s="13"/>
      <c r="AE129" s="13"/>
      <c r="AR129" s="259" t="s">
        <v>83</v>
      </c>
      <c r="AT129" s="260" t="s">
        <v>75</v>
      </c>
      <c r="AU129" s="260" t="s">
        <v>76</v>
      </c>
      <c r="AY129" s="259" t="s">
        <v>195</v>
      </c>
      <c r="BK129" s="261">
        <f>SUM(BK130:BK131)</f>
        <v>0</v>
      </c>
    </row>
    <row r="130" s="2" customFormat="1" ht="21.75" customHeight="1">
      <c r="A130" s="39"/>
      <c r="B130" s="40"/>
      <c r="C130" s="200" t="s">
        <v>85</v>
      </c>
      <c r="D130" s="200" t="s">
        <v>191</v>
      </c>
      <c r="E130" s="201" t="s">
        <v>5841</v>
      </c>
      <c r="F130" s="202" t="s">
        <v>5842</v>
      </c>
      <c r="G130" s="203" t="s">
        <v>232</v>
      </c>
      <c r="H130" s="204">
        <v>1</v>
      </c>
      <c r="I130" s="205"/>
      <c r="J130" s="206">
        <f>ROUND(I130*H130,2)</f>
        <v>0</v>
      </c>
      <c r="K130" s="202" t="s">
        <v>1</v>
      </c>
      <c r="L130" s="45"/>
      <c r="M130" s="207" t="s">
        <v>1</v>
      </c>
      <c r="N130" s="208" t="s">
        <v>41</v>
      </c>
      <c r="O130" s="92"/>
      <c r="P130" s="209">
        <f>O130*H130</f>
        <v>0</v>
      </c>
      <c r="Q130" s="209">
        <v>0</v>
      </c>
      <c r="R130" s="209">
        <f>Q130*H130</f>
        <v>0</v>
      </c>
      <c r="S130" s="209">
        <v>0</v>
      </c>
      <c r="T130" s="210">
        <f>S130*H130</f>
        <v>0</v>
      </c>
      <c r="U130" s="39"/>
      <c r="V130" s="39"/>
      <c r="W130" s="39"/>
      <c r="X130" s="39"/>
      <c r="Y130" s="39"/>
      <c r="Z130" s="39"/>
      <c r="AA130" s="39"/>
      <c r="AB130" s="39"/>
      <c r="AC130" s="39"/>
      <c r="AD130" s="39"/>
      <c r="AE130" s="39"/>
      <c r="AR130" s="211" t="s">
        <v>221</v>
      </c>
      <c r="AT130" s="211" t="s">
        <v>191</v>
      </c>
      <c r="AU130" s="211" t="s">
        <v>83</v>
      </c>
      <c r="AY130" s="18" t="s">
        <v>195</v>
      </c>
      <c r="BE130" s="212">
        <f>IF(N130="základní",J130,0)</f>
        <v>0</v>
      </c>
      <c r="BF130" s="212">
        <f>IF(N130="snížená",J130,0)</f>
        <v>0</v>
      </c>
      <c r="BG130" s="212">
        <f>IF(N130="zákl. přenesená",J130,0)</f>
        <v>0</v>
      </c>
      <c r="BH130" s="212">
        <f>IF(N130="sníž. přenesená",J130,0)</f>
        <v>0</v>
      </c>
      <c r="BI130" s="212">
        <f>IF(N130="nulová",J130,0)</f>
        <v>0</v>
      </c>
      <c r="BJ130" s="18" t="s">
        <v>83</v>
      </c>
      <c r="BK130" s="212">
        <f>ROUND(I130*H130,2)</f>
        <v>0</v>
      </c>
      <c r="BL130" s="18" t="s">
        <v>221</v>
      </c>
      <c r="BM130" s="211" t="s">
        <v>244</v>
      </c>
    </row>
    <row r="131" s="2" customFormat="1">
      <c r="A131" s="39"/>
      <c r="B131" s="40"/>
      <c r="C131" s="41"/>
      <c r="D131" s="213" t="s">
        <v>197</v>
      </c>
      <c r="E131" s="41"/>
      <c r="F131" s="214" t="s">
        <v>5843</v>
      </c>
      <c r="G131" s="41"/>
      <c r="H131" s="41"/>
      <c r="I131" s="215"/>
      <c r="J131" s="41"/>
      <c r="K131" s="41"/>
      <c r="L131" s="45"/>
      <c r="M131" s="216"/>
      <c r="N131" s="217"/>
      <c r="O131" s="92"/>
      <c r="P131" s="92"/>
      <c r="Q131" s="92"/>
      <c r="R131" s="92"/>
      <c r="S131" s="92"/>
      <c r="T131" s="93"/>
      <c r="U131" s="39"/>
      <c r="V131" s="39"/>
      <c r="W131" s="39"/>
      <c r="X131" s="39"/>
      <c r="Y131" s="39"/>
      <c r="Z131" s="39"/>
      <c r="AA131" s="39"/>
      <c r="AB131" s="39"/>
      <c r="AC131" s="39"/>
      <c r="AD131" s="39"/>
      <c r="AE131" s="39"/>
      <c r="AT131" s="18" t="s">
        <v>197</v>
      </c>
      <c r="AU131" s="18" t="s">
        <v>83</v>
      </c>
    </row>
    <row r="132" s="13" customFormat="1" ht="25.92" customHeight="1">
      <c r="A132" s="13"/>
      <c r="B132" s="248"/>
      <c r="C132" s="249"/>
      <c r="D132" s="250" t="s">
        <v>75</v>
      </c>
      <c r="E132" s="251" t="s">
        <v>981</v>
      </c>
      <c r="F132" s="251" t="s">
        <v>1022</v>
      </c>
      <c r="G132" s="249"/>
      <c r="H132" s="249"/>
      <c r="I132" s="252"/>
      <c r="J132" s="253">
        <f>BK132</f>
        <v>0</v>
      </c>
      <c r="K132" s="249"/>
      <c r="L132" s="254"/>
      <c r="M132" s="255"/>
      <c r="N132" s="256"/>
      <c r="O132" s="256"/>
      <c r="P132" s="257">
        <f>SUM(P133:P142)</f>
        <v>0</v>
      </c>
      <c r="Q132" s="256"/>
      <c r="R132" s="257">
        <f>SUM(R133:R142)</f>
        <v>0</v>
      </c>
      <c r="S132" s="256"/>
      <c r="T132" s="258">
        <f>SUM(T133:T142)</f>
        <v>0</v>
      </c>
      <c r="U132" s="13"/>
      <c r="V132" s="13"/>
      <c r="W132" s="13"/>
      <c r="X132" s="13"/>
      <c r="Y132" s="13"/>
      <c r="Z132" s="13"/>
      <c r="AA132" s="13"/>
      <c r="AB132" s="13"/>
      <c r="AC132" s="13"/>
      <c r="AD132" s="13"/>
      <c r="AE132" s="13"/>
      <c r="AR132" s="259" t="s">
        <v>83</v>
      </c>
      <c r="AT132" s="260" t="s">
        <v>75</v>
      </c>
      <c r="AU132" s="260" t="s">
        <v>76</v>
      </c>
      <c r="AY132" s="259" t="s">
        <v>195</v>
      </c>
      <c r="BK132" s="261">
        <f>SUM(BK133:BK142)</f>
        <v>0</v>
      </c>
    </row>
    <row r="133" s="2" customFormat="1" ht="16.5" customHeight="1">
      <c r="A133" s="39"/>
      <c r="B133" s="40"/>
      <c r="C133" s="200" t="s">
        <v>229</v>
      </c>
      <c r="D133" s="200" t="s">
        <v>191</v>
      </c>
      <c r="E133" s="201" t="s">
        <v>983</v>
      </c>
      <c r="F133" s="202" t="s">
        <v>5844</v>
      </c>
      <c r="G133" s="203" t="s">
        <v>513</v>
      </c>
      <c r="H133" s="204">
        <v>20</v>
      </c>
      <c r="I133" s="205"/>
      <c r="J133" s="206">
        <f>ROUND(I133*H133,2)</f>
        <v>0</v>
      </c>
      <c r="K133" s="202" t="s">
        <v>1</v>
      </c>
      <c r="L133" s="45"/>
      <c r="M133" s="207" t="s">
        <v>1</v>
      </c>
      <c r="N133" s="208" t="s">
        <v>41</v>
      </c>
      <c r="O133" s="92"/>
      <c r="P133" s="209">
        <f>O133*H133</f>
        <v>0</v>
      </c>
      <c r="Q133" s="209">
        <v>0</v>
      </c>
      <c r="R133" s="209">
        <f>Q133*H133</f>
        <v>0</v>
      </c>
      <c r="S133" s="209">
        <v>0</v>
      </c>
      <c r="T133" s="210">
        <f>S133*H133</f>
        <v>0</v>
      </c>
      <c r="U133" s="39"/>
      <c r="V133" s="39"/>
      <c r="W133" s="39"/>
      <c r="X133" s="39"/>
      <c r="Y133" s="39"/>
      <c r="Z133" s="39"/>
      <c r="AA133" s="39"/>
      <c r="AB133" s="39"/>
      <c r="AC133" s="39"/>
      <c r="AD133" s="39"/>
      <c r="AE133" s="39"/>
      <c r="AR133" s="211" t="s">
        <v>221</v>
      </c>
      <c r="AT133" s="211" t="s">
        <v>191</v>
      </c>
      <c r="AU133" s="211" t="s">
        <v>83</v>
      </c>
      <c r="AY133" s="18" t="s">
        <v>195</v>
      </c>
      <c r="BE133" s="212">
        <f>IF(N133="základní",J133,0)</f>
        <v>0</v>
      </c>
      <c r="BF133" s="212">
        <f>IF(N133="snížená",J133,0)</f>
        <v>0</v>
      </c>
      <c r="BG133" s="212">
        <f>IF(N133="zákl. přenesená",J133,0)</f>
        <v>0</v>
      </c>
      <c r="BH133" s="212">
        <f>IF(N133="sníž. přenesená",J133,0)</f>
        <v>0</v>
      </c>
      <c r="BI133" s="212">
        <f>IF(N133="nulová",J133,0)</f>
        <v>0</v>
      </c>
      <c r="BJ133" s="18" t="s">
        <v>83</v>
      </c>
      <c r="BK133" s="212">
        <f>ROUND(I133*H133,2)</f>
        <v>0</v>
      </c>
      <c r="BL133" s="18" t="s">
        <v>221</v>
      </c>
      <c r="BM133" s="211" t="s">
        <v>253</v>
      </c>
    </row>
    <row r="134" s="2" customFormat="1" ht="16.5" customHeight="1">
      <c r="A134" s="39"/>
      <c r="B134" s="40"/>
      <c r="C134" s="200" t="s">
        <v>234</v>
      </c>
      <c r="D134" s="200" t="s">
        <v>191</v>
      </c>
      <c r="E134" s="201" t="s">
        <v>985</v>
      </c>
      <c r="F134" s="202" t="s">
        <v>5806</v>
      </c>
      <c r="G134" s="203" t="s">
        <v>513</v>
      </c>
      <c r="H134" s="204">
        <v>8</v>
      </c>
      <c r="I134" s="205"/>
      <c r="J134" s="206">
        <f>ROUND(I134*H134,2)</f>
        <v>0</v>
      </c>
      <c r="K134" s="202" t="s">
        <v>1</v>
      </c>
      <c r="L134" s="45"/>
      <c r="M134" s="207" t="s">
        <v>1</v>
      </c>
      <c r="N134" s="208" t="s">
        <v>41</v>
      </c>
      <c r="O134" s="92"/>
      <c r="P134" s="209">
        <f>O134*H134</f>
        <v>0</v>
      </c>
      <c r="Q134" s="209">
        <v>0</v>
      </c>
      <c r="R134" s="209">
        <f>Q134*H134</f>
        <v>0</v>
      </c>
      <c r="S134" s="209">
        <v>0</v>
      </c>
      <c r="T134" s="210">
        <f>S134*H134</f>
        <v>0</v>
      </c>
      <c r="U134" s="39"/>
      <c r="V134" s="39"/>
      <c r="W134" s="39"/>
      <c r="X134" s="39"/>
      <c r="Y134" s="39"/>
      <c r="Z134" s="39"/>
      <c r="AA134" s="39"/>
      <c r="AB134" s="39"/>
      <c r="AC134" s="39"/>
      <c r="AD134" s="39"/>
      <c r="AE134" s="39"/>
      <c r="AR134" s="211" t="s">
        <v>221</v>
      </c>
      <c r="AT134" s="211" t="s">
        <v>191</v>
      </c>
      <c r="AU134" s="211" t="s">
        <v>83</v>
      </c>
      <c r="AY134" s="18" t="s">
        <v>195</v>
      </c>
      <c r="BE134" s="212">
        <f>IF(N134="základní",J134,0)</f>
        <v>0</v>
      </c>
      <c r="BF134" s="212">
        <f>IF(N134="snížená",J134,0)</f>
        <v>0</v>
      </c>
      <c r="BG134" s="212">
        <f>IF(N134="zákl. přenesená",J134,0)</f>
        <v>0</v>
      </c>
      <c r="BH134" s="212">
        <f>IF(N134="sníž. přenesená",J134,0)</f>
        <v>0</v>
      </c>
      <c r="BI134" s="212">
        <f>IF(N134="nulová",J134,0)</f>
        <v>0</v>
      </c>
      <c r="BJ134" s="18" t="s">
        <v>83</v>
      </c>
      <c r="BK134" s="212">
        <f>ROUND(I134*H134,2)</f>
        <v>0</v>
      </c>
      <c r="BL134" s="18" t="s">
        <v>221</v>
      </c>
      <c r="BM134" s="211" t="s">
        <v>261</v>
      </c>
    </row>
    <row r="135" s="2" customFormat="1" ht="24.15" customHeight="1">
      <c r="A135" s="39"/>
      <c r="B135" s="40"/>
      <c r="C135" s="200" t="s">
        <v>239</v>
      </c>
      <c r="D135" s="200" t="s">
        <v>191</v>
      </c>
      <c r="E135" s="201" t="s">
        <v>987</v>
      </c>
      <c r="F135" s="202" t="s">
        <v>5813</v>
      </c>
      <c r="G135" s="203" t="s">
        <v>513</v>
      </c>
      <c r="H135" s="204">
        <v>14</v>
      </c>
      <c r="I135" s="205"/>
      <c r="J135" s="206">
        <f>ROUND(I135*H135,2)</f>
        <v>0</v>
      </c>
      <c r="K135" s="202" t="s">
        <v>1</v>
      </c>
      <c r="L135" s="45"/>
      <c r="M135" s="207" t="s">
        <v>1</v>
      </c>
      <c r="N135" s="208" t="s">
        <v>41</v>
      </c>
      <c r="O135" s="92"/>
      <c r="P135" s="209">
        <f>O135*H135</f>
        <v>0</v>
      </c>
      <c r="Q135" s="209">
        <v>0</v>
      </c>
      <c r="R135" s="209">
        <f>Q135*H135</f>
        <v>0</v>
      </c>
      <c r="S135" s="209">
        <v>0</v>
      </c>
      <c r="T135" s="210">
        <f>S135*H135</f>
        <v>0</v>
      </c>
      <c r="U135" s="39"/>
      <c r="V135" s="39"/>
      <c r="W135" s="39"/>
      <c r="X135" s="39"/>
      <c r="Y135" s="39"/>
      <c r="Z135" s="39"/>
      <c r="AA135" s="39"/>
      <c r="AB135" s="39"/>
      <c r="AC135" s="39"/>
      <c r="AD135" s="39"/>
      <c r="AE135" s="39"/>
      <c r="AR135" s="211" t="s">
        <v>221</v>
      </c>
      <c r="AT135" s="211" t="s">
        <v>191</v>
      </c>
      <c r="AU135" s="211" t="s">
        <v>83</v>
      </c>
      <c r="AY135" s="18" t="s">
        <v>195</v>
      </c>
      <c r="BE135" s="212">
        <f>IF(N135="základní",J135,0)</f>
        <v>0</v>
      </c>
      <c r="BF135" s="212">
        <f>IF(N135="snížená",J135,0)</f>
        <v>0</v>
      </c>
      <c r="BG135" s="212">
        <f>IF(N135="zákl. přenesená",J135,0)</f>
        <v>0</v>
      </c>
      <c r="BH135" s="212">
        <f>IF(N135="sníž. přenesená",J135,0)</f>
        <v>0</v>
      </c>
      <c r="BI135" s="212">
        <f>IF(N135="nulová",J135,0)</f>
        <v>0</v>
      </c>
      <c r="BJ135" s="18" t="s">
        <v>83</v>
      </c>
      <c r="BK135" s="212">
        <f>ROUND(I135*H135,2)</f>
        <v>0</v>
      </c>
      <c r="BL135" s="18" t="s">
        <v>221</v>
      </c>
      <c r="BM135" s="211" t="s">
        <v>269</v>
      </c>
    </row>
    <row r="136" s="2" customFormat="1" ht="24.15" customHeight="1">
      <c r="A136" s="39"/>
      <c r="B136" s="40"/>
      <c r="C136" s="200" t="s">
        <v>244</v>
      </c>
      <c r="D136" s="200" t="s">
        <v>191</v>
      </c>
      <c r="E136" s="201" t="s">
        <v>989</v>
      </c>
      <c r="F136" s="202" t="s">
        <v>5814</v>
      </c>
      <c r="G136" s="203" t="s">
        <v>513</v>
      </c>
      <c r="H136" s="204">
        <v>6</v>
      </c>
      <c r="I136" s="205"/>
      <c r="J136" s="206">
        <f>ROUND(I136*H136,2)</f>
        <v>0</v>
      </c>
      <c r="K136" s="202" t="s">
        <v>1</v>
      </c>
      <c r="L136" s="45"/>
      <c r="M136" s="207" t="s">
        <v>1</v>
      </c>
      <c r="N136" s="208" t="s">
        <v>41</v>
      </c>
      <c r="O136" s="92"/>
      <c r="P136" s="209">
        <f>O136*H136</f>
        <v>0</v>
      </c>
      <c r="Q136" s="209">
        <v>0</v>
      </c>
      <c r="R136" s="209">
        <f>Q136*H136</f>
        <v>0</v>
      </c>
      <c r="S136" s="209">
        <v>0</v>
      </c>
      <c r="T136" s="210">
        <f>S136*H136</f>
        <v>0</v>
      </c>
      <c r="U136" s="39"/>
      <c r="V136" s="39"/>
      <c r="W136" s="39"/>
      <c r="X136" s="39"/>
      <c r="Y136" s="39"/>
      <c r="Z136" s="39"/>
      <c r="AA136" s="39"/>
      <c r="AB136" s="39"/>
      <c r="AC136" s="39"/>
      <c r="AD136" s="39"/>
      <c r="AE136" s="39"/>
      <c r="AR136" s="211" t="s">
        <v>221</v>
      </c>
      <c r="AT136" s="211" t="s">
        <v>191</v>
      </c>
      <c r="AU136" s="211" t="s">
        <v>83</v>
      </c>
      <c r="AY136" s="18" t="s">
        <v>195</v>
      </c>
      <c r="BE136" s="212">
        <f>IF(N136="základní",J136,0)</f>
        <v>0</v>
      </c>
      <c r="BF136" s="212">
        <f>IF(N136="snížená",J136,0)</f>
        <v>0</v>
      </c>
      <c r="BG136" s="212">
        <f>IF(N136="zákl. přenesená",J136,0)</f>
        <v>0</v>
      </c>
      <c r="BH136" s="212">
        <f>IF(N136="sníž. přenesená",J136,0)</f>
        <v>0</v>
      </c>
      <c r="BI136" s="212">
        <f>IF(N136="nulová",J136,0)</f>
        <v>0</v>
      </c>
      <c r="BJ136" s="18" t="s">
        <v>83</v>
      </c>
      <c r="BK136" s="212">
        <f>ROUND(I136*H136,2)</f>
        <v>0</v>
      </c>
      <c r="BL136" s="18" t="s">
        <v>221</v>
      </c>
      <c r="BM136" s="211" t="s">
        <v>277</v>
      </c>
    </row>
    <row r="137" s="2" customFormat="1" ht="16.5" customHeight="1">
      <c r="A137" s="39"/>
      <c r="B137" s="40"/>
      <c r="C137" s="200" t="s">
        <v>248</v>
      </c>
      <c r="D137" s="200" t="s">
        <v>191</v>
      </c>
      <c r="E137" s="201" t="s">
        <v>991</v>
      </c>
      <c r="F137" s="202" t="s">
        <v>5807</v>
      </c>
      <c r="G137" s="203" t="s">
        <v>513</v>
      </c>
      <c r="H137" s="204">
        <v>24</v>
      </c>
      <c r="I137" s="205"/>
      <c r="J137" s="206">
        <f>ROUND(I137*H137,2)</f>
        <v>0</v>
      </c>
      <c r="K137" s="202" t="s">
        <v>1</v>
      </c>
      <c r="L137" s="45"/>
      <c r="M137" s="207" t="s">
        <v>1</v>
      </c>
      <c r="N137" s="208" t="s">
        <v>41</v>
      </c>
      <c r="O137" s="92"/>
      <c r="P137" s="209">
        <f>O137*H137</f>
        <v>0</v>
      </c>
      <c r="Q137" s="209">
        <v>0</v>
      </c>
      <c r="R137" s="209">
        <f>Q137*H137</f>
        <v>0</v>
      </c>
      <c r="S137" s="209">
        <v>0</v>
      </c>
      <c r="T137" s="210">
        <f>S137*H137</f>
        <v>0</v>
      </c>
      <c r="U137" s="39"/>
      <c r="V137" s="39"/>
      <c r="W137" s="39"/>
      <c r="X137" s="39"/>
      <c r="Y137" s="39"/>
      <c r="Z137" s="39"/>
      <c r="AA137" s="39"/>
      <c r="AB137" s="39"/>
      <c r="AC137" s="39"/>
      <c r="AD137" s="39"/>
      <c r="AE137" s="39"/>
      <c r="AR137" s="211" t="s">
        <v>221</v>
      </c>
      <c r="AT137" s="211" t="s">
        <v>191</v>
      </c>
      <c r="AU137" s="211" t="s">
        <v>83</v>
      </c>
      <c r="AY137" s="18" t="s">
        <v>195</v>
      </c>
      <c r="BE137" s="212">
        <f>IF(N137="základní",J137,0)</f>
        <v>0</v>
      </c>
      <c r="BF137" s="212">
        <f>IF(N137="snížená",J137,0)</f>
        <v>0</v>
      </c>
      <c r="BG137" s="212">
        <f>IF(N137="zákl. přenesená",J137,0)</f>
        <v>0</v>
      </c>
      <c r="BH137" s="212">
        <f>IF(N137="sníž. přenesená",J137,0)</f>
        <v>0</v>
      </c>
      <c r="BI137" s="212">
        <f>IF(N137="nulová",J137,0)</f>
        <v>0</v>
      </c>
      <c r="BJ137" s="18" t="s">
        <v>83</v>
      </c>
      <c r="BK137" s="212">
        <f>ROUND(I137*H137,2)</f>
        <v>0</v>
      </c>
      <c r="BL137" s="18" t="s">
        <v>221</v>
      </c>
      <c r="BM137" s="211" t="s">
        <v>284</v>
      </c>
    </row>
    <row r="138" s="2" customFormat="1" ht="24.15" customHeight="1">
      <c r="A138" s="39"/>
      <c r="B138" s="40"/>
      <c r="C138" s="200" t="s">
        <v>253</v>
      </c>
      <c r="D138" s="200" t="s">
        <v>191</v>
      </c>
      <c r="E138" s="201" t="s">
        <v>993</v>
      </c>
      <c r="F138" s="202" t="s">
        <v>5808</v>
      </c>
      <c r="G138" s="203" t="s">
        <v>220</v>
      </c>
      <c r="H138" s="204">
        <v>1</v>
      </c>
      <c r="I138" s="205"/>
      <c r="J138" s="206">
        <f>ROUND(I138*H138,2)</f>
        <v>0</v>
      </c>
      <c r="K138" s="202" t="s">
        <v>1</v>
      </c>
      <c r="L138" s="45"/>
      <c r="M138" s="207" t="s">
        <v>1</v>
      </c>
      <c r="N138" s="208" t="s">
        <v>41</v>
      </c>
      <c r="O138" s="92"/>
      <c r="P138" s="209">
        <f>O138*H138</f>
        <v>0</v>
      </c>
      <c r="Q138" s="209">
        <v>0</v>
      </c>
      <c r="R138" s="209">
        <f>Q138*H138</f>
        <v>0</v>
      </c>
      <c r="S138" s="209">
        <v>0</v>
      </c>
      <c r="T138" s="210">
        <f>S138*H138</f>
        <v>0</v>
      </c>
      <c r="U138" s="39"/>
      <c r="V138" s="39"/>
      <c r="W138" s="39"/>
      <c r="X138" s="39"/>
      <c r="Y138" s="39"/>
      <c r="Z138" s="39"/>
      <c r="AA138" s="39"/>
      <c r="AB138" s="39"/>
      <c r="AC138" s="39"/>
      <c r="AD138" s="39"/>
      <c r="AE138" s="39"/>
      <c r="AR138" s="211" t="s">
        <v>221</v>
      </c>
      <c r="AT138" s="211" t="s">
        <v>191</v>
      </c>
      <c r="AU138" s="211" t="s">
        <v>83</v>
      </c>
      <c r="AY138" s="18" t="s">
        <v>195</v>
      </c>
      <c r="BE138" s="212">
        <f>IF(N138="základní",J138,0)</f>
        <v>0</v>
      </c>
      <c r="BF138" s="212">
        <f>IF(N138="snížená",J138,0)</f>
        <v>0</v>
      </c>
      <c r="BG138" s="212">
        <f>IF(N138="zákl. přenesená",J138,0)</f>
        <v>0</v>
      </c>
      <c r="BH138" s="212">
        <f>IF(N138="sníž. přenesená",J138,0)</f>
        <v>0</v>
      </c>
      <c r="BI138" s="212">
        <f>IF(N138="nulová",J138,0)</f>
        <v>0</v>
      </c>
      <c r="BJ138" s="18" t="s">
        <v>83</v>
      </c>
      <c r="BK138" s="212">
        <f>ROUND(I138*H138,2)</f>
        <v>0</v>
      </c>
      <c r="BL138" s="18" t="s">
        <v>221</v>
      </c>
      <c r="BM138" s="211" t="s">
        <v>292</v>
      </c>
    </row>
    <row r="139" s="2" customFormat="1" ht="16.5" customHeight="1">
      <c r="A139" s="39"/>
      <c r="B139" s="40"/>
      <c r="C139" s="200" t="s">
        <v>257</v>
      </c>
      <c r="D139" s="200" t="s">
        <v>191</v>
      </c>
      <c r="E139" s="201" t="s">
        <v>995</v>
      </c>
      <c r="F139" s="202" t="s">
        <v>5809</v>
      </c>
      <c r="G139" s="203" t="s">
        <v>220</v>
      </c>
      <c r="H139" s="204">
        <v>1</v>
      </c>
      <c r="I139" s="205"/>
      <c r="J139" s="206">
        <f>ROUND(I139*H139,2)</f>
        <v>0</v>
      </c>
      <c r="K139" s="202" t="s">
        <v>1</v>
      </c>
      <c r="L139" s="45"/>
      <c r="M139" s="207" t="s">
        <v>1</v>
      </c>
      <c r="N139" s="208" t="s">
        <v>41</v>
      </c>
      <c r="O139" s="92"/>
      <c r="P139" s="209">
        <f>O139*H139</f>
        <v>0</v>
      </c>
      <c r="Q139" s="209">
        <v>0</v>
      </c>
      <c r="R139" s="209">
        <f>Q139*H139</f>
        <v>0</v>
      </c>
      <c r="S139" s="209">
        <v>0</v>
      </c>
      <c r="T139" s="210">
        <f>S139*H139</f>
        <v>0</v>
      </c>
      <c r="U139" s="39"/>
      <c r="V139" s="39"/>
      <c r="W139" s="39"/>
      <c r="X139" s="39"/>
      <c r="Y139" s="39"/>
      <c r="Z139" s="39"/>
      <c r="AA139" s="39"/>
      <c r="AB139" s="39"/>
      <c r="AC139" s="39"/>
      <c r="AD139" s="39"/>
      <c r="AE139" s="39"/>
      <c r="AR139" s="211" t="s">
        <v>221</v>
      </c>
      <c r="AT139" s="211" t="s">
        <v>191</v>
      </c>
      <c r="AU139" s="211" t="s">
        <v>83</v>
      </c>
      <c r="AY139" s="18" t="s">
        <v>195</v>
      </c>
      <c r="BE139" s="212">
        <f>IF(N139="základní",J139,0)</f>
        <v>0</v>
      </c>
      <c r="BF139" s="212">
        <f>IF(N139="snížená",J139,0)</f>
        <v>0</v>
      </c>
      <c r="BG139" s="212">
        <f>IF(N139="zákl. přenesená",J139,0)</f>
        <v>0</v>
      </c>
      <c r="BH139" s="212">
        <f>IF(N139="sníž. přenesená",J139,0)</f>
        <v>0</v>
      </c>
      <c r="BI139" s="212">
        <f>IF(N139="nulová",J139,0)</f>
        <v>0</v>
      </c>
      <c r="BJ139" s="18" t="s">
        <v>83</v>
      </c>
      <c r="BK139" s="212">
        <f>ROUND(I139*H139,2)</f>
        <v>0</v>
      </c>
      <c r="BL139" s="18" t="s">
        <v>221</v>
      </c>
      <c r="BM139" s="211" t="s">
        <v>300</v>
      </c>
    </row>
    <row r="140" s="2" customFormat="1" ht="16.5" customHeight="1">
      <c r="A140" s="39"/>
      <c r="B140" s="40"/>
      <c r="C140" s="200" t="s">
        <v>261</v>
      </c>
      <c r="D140" s="200" t="s">
        <v>191</v>
      </c>
      <c r="E140" s="201" t="s">
        <v>997</v>
      </c>
      <c r="F140" s="202" t="s">
        <v>5810</v>
      </c>
      <c r="G140" s="203" t="s">
        <v>232</v>
      </c>
      <c r="H140" s="204">
        <v>2</v>
      </c>
      <c r="I140" s="205"/>
      <c r="J140" s="206">
        <f>ROUND(I140*H140,2)</f>
        <v>0</v>
      </c>
      <c r="K140" s="202" t="s">
        <v>1</v>
      </c>
      <c r="L140" s="45"/>
      <c r="M140" s="207" t="s">
        <v>1</v>
      </c>
      <c r="N140" s="208" t="s">
        <v>41</v>
      </c>
      <c r="O140" s="92"/>
      <c r="P140" s="209">
        <f>O140*H140</f>
        <v>0</v>
      </c>
      <c r="Q140" s="209">
        <v>0</v>
      </c>
      <c r="R140" s="209">
        <f>Q140*H140</f>
        <v>0</v>
      </c>
      <c r="S140" s="209">
        <v>0</v>
      </c>
      <c r="T140" s="210">
        <f>S140*H140</f>
        <v>0</v>
      </c>
      <c r="U140" s="39"/>
      <c r="V140" s="39"/>
      <c r="W140" s="39"/>
      <c r="X140" s="39"/>
      <c r="Y140" s="39"/>
      <c r="Z140" s="39"/>
      <c r="AA140" s="39"/>
      <c r="AB140" s="39"/>
      <c r="AC140" s="39"/>
      <c r="AD140" s="39"/>
      <c r="AE140" s="39"/>
      <c r="AR140" s="211" t="s">
        <v>221</v>
      </c>
      <c r="AT140" s="211" t="s">
        <v>191</v>
      </c>
      <c r="AU140" s="211" t="s">
        <v>83</v>
      </c>
      <c r="AY140" s="18" t="s">
        <v>195</v>
      </c>
      <c r="BE140" s="212">
        <f>IF(N140="základní",J140,0)</f>
        <v>0</v>
      </c>
      <c r="BF140" s="212">
        <f>IF(N140="snížená",J140,0)</f>
        <v>0</v>
      </c>
      <c r="BG140" s="212">
        <f>IF(N140="zákl. přenesená",J140,0)</f>
        <v>0</v>
      </c>
      <c r="BH140" s="212">
        <f>IF(N140="sníž. přenesená",J140,0)</f>
        <v>0</v>
      </c>
      <c r="BI140" s="212">
        <f>IF(N140="nulová",J140,0)</f>
        <v>0</v>
      </c>
      <c r="BJ140" s="18" t="s">
        <v>83</v>
      </c>
      <c r="BK140" s="212">
        <f>ROUND(I140*H140,2)</f>
        <v>0</v>
      </c>
      <c r="BL140" s="18" t="s">
        <v>221</v>
      </c>
      <c r="BM140" s="211" t="s">
        <v>307</v>
      </c>
    </row>
    <row r="141" s="2" customFormat="1" ht="16.5" customHeight="1">
      <c r="A141" s="39"/>
      <c r="B141" s="40"/>
      <c r="C141" s="200" t="s">
        <v>265</v>
      </c>
      <c r="D141" s="200" t="s">
        <v>191</v>
      </c>
      <c r="E141" s="201" t="s">
        <v>999</v>
      </c>
      <c r="F141" s="202" t="s">
        <v>5811</v>
      </c>
      <c r="G141" s="203" t="s">
        <v>232</v>
      </c>
      <c r="H141" s="204">
        <v>1</v>
      </c>
      <c r="I141" s="205"/>
      <c r="J141" s="206">
        <f>ROUND(I141*H141,2)</f>
        <v>0</v>
      </c>
      <c r="K141" s="202" t="s">
        <v>1</v>
      </c>
      <c r="L141" s="45"/>
      <c r="M141" s="207" t="s">
        <v>1</v>
      </c>
      <c r="N141" s="208" t="s">
        <v>41</v>
      </c>
      <c r="O141" s="92"/>
      <c r="P141" s="209">
        <f>O141*H141</f>
        <v>0</v>
      </c>
      <c r="Q141" s="209">
        <v>0</v>
      </c>
      <c r="R141" s="209">
        <f>Q141*H141</f>
        <v>0</v>
      </c>
      <c r="S141" s="209">
        <v>0</v>
      </c>
      <c r="T141" s="210">
        <f>S141*H141</f>
        <v>0</v>
      </c>
      <c r="U141" s="39"/>
      <c r="V141" s="39"/>
      <c r="W141" s="39"/>
      <c r="X141" s="39"/>
      <c r="Y141" s="39"/>
      <c r="Z141" s="39"/>
      <c r="AA141" s="39"/>
      <c r="AB141" s="39"/>
      <c r="AC141" s="39"/>
      <c r="AD141" s="39"/>
      <c r="AE141" s="39"/>
      <c r="AR141" s="211" t="s">
        <v>221</v>
      </c>
      <c r="AT141" s="211" t="s">
        <v>191</v>
      </c>
      <c r="AU141" s="211" t="s">
        <v>83</v>
      </c>
      <c r="AY141" s="18" t="s">
        <v>195</v>
      </c>
      <c r="BE141" s="212">
        <f>IF(N141="základní",J141,0)</f>
        <v>0</v>
      </c>
      <c r="BF141" s="212">
        <f>IF(N141="snížená",J141,0)</f>
        <v>0</v>
      </c>
      <c r="BG141" s="212">
        <f>IF(N141="zákl. přenesená",J141,0)</f>
        <v>0</v>
      </c>
      <c r="BH141" s="212">
        <f>IF(N141="sníž. přenesená",J141,0)</f>
        <v>0</v>
      </c>
      <c r="BI141" s="212">
        <f>IF(N141="nulová",J141,0)</f>
        <v>0</v>
      </c>
      <c r="BJ141" s="18" t="s">
        <v>83</v>
      </c>
      <c r="BK141" s="212">
        <f>ROUND(I141*H141,2)</f>
        <v>0</v>
      </c>
      <c r="BL141" s="18" t="s">
        <v>221</v>
      </c>
      <c r="BM141" s="211" t="s">
        <v>315</v>
      </c>
    </row>
    <row r="142" s="2" customFormat="1" ht="16.5" customHeight="1">
      <c r="A142" s="39"/>
      <c r="B142" s="40"/>
      <c r="C142" s="200" t="s">
        <v>269</v>
      </c>
      <c r="D142" s="200" t="s">
        <v>191</v>
      </c>
      <c r="E142" s="201" t="s">
        <v>1001</v>
      </c>
      <c r="F142" s="202" t="s">
        <v>5845</v>
      </c>
      <c r="G142" s="203" t="s">
        <v>232</v>
      </c>
      <c r="H142" s="204">
        <v>3</v>
      </c>
      <c r="I142" s="205"/>
      <c r="J142" s="206">
        <f>ROUND(I142*H142,2)</f>
        <v>0</v>
      </c>
      <c r="K142" s="202" t="s">
        <v>1</v>
      </c>
      <c r="L142" s="45"/>
      <c r="M142" s="207" t="s">
        <v>1</v>
      </c>
      <c r="N142" s="208" t="s">
        <v>41</v>
      </c>
      <c r="O142" s="92"/>
      <c r="P142" s="209">
        <f>O142*H142</f>
        <v>0</v>
      </c>
      <c r="Q142" s="209">
        <v>0</v>
      </c>
      <c r="R142" s="209">
        <f>Q142*H142</f>
        <v>0</v>
      </c>
      <c r="S142" s="209">
        <v>0</v>
      </c>
      <c r="T142" s="210">
        <f>S142*H142</f>
        <v>0</v>
      </c>
      <c r="U142" s="39"/>
      <c r="V142" s="39"/>
      <c r="W142" s="39"/>
      <c r="X142" s="39"/>
      <c r="Y142" s="39"/>
      <c r="Z142" s="39"/>
      <c r="AA142" s="39"/>
      <c r="AB142" s="39"/>
      <c r="AC142" s="39"/>
      <c r="AD142" s="39"/>
      <c r="AE142" s="39"/>
      <c r="AR142" s="211" t="s">
        <v>221</v>
      </c>
      <c r="AT142" s="211" t="s">
        <v>191</v>
      </c>
      <c r="AU142" s="211" t="s">
        <v>83</v>
      </c>
      <c r="AY142" s="18" t="s">
        <v>195</v>
      </c>
      <c r="BE142" s="212">
        <f>IF(N142="základní",J142,0)</f>
        <v>0</v>
      </c>
      <c r="BF142" s="212">
        <f>IF(N142="snížená",J142,0)</f>
        <v>0</v>
      </c>
      <c r="BG142" s="212">
        <f>IF(N142="zákl. přenesená",J142,0)</f>
        <v>0</v>
      </c>
      <c r="BH142" s="212">
        <f>IF(N142="sníž. přenesená",J142,0)</f>
        <v>0</v>
      </c>
      <c r="BI142" s="212">
        <f>IF(N142="nulová",J142,0)</f>
        <v>0</v>
      </c>
      <c r="BJ142" s="18" t="s">
        <v>83</v>
      </c>
      <c r="BK142" s="212">
        <f>ROUND(I142*H142,2)</f>
        <v>0</v>
      </c>
      <c r="BL142" s="18" t="s">
        <v>221</v>
      </c>
      <c r="BM142" s="211" t="s">
        <v>323</v>
      </c>
    </row>
    <row r="143" s="13" customFormat="1" ht="25.92" customHeight="1">
      <c r="A143" s="13"/>
      <c r="B143" s="248"/>
      <c r="C143" s="249"/>
      <c r="D143" s="250" t="s">
        <v>75</v>
      </c>
      <c r="E143" s="251" t="s">
        <v>1021</v>
      </c>
      <c r="F143" s="251" t="s">
        <v>982</v>
      </c>
      <c r="G143" s="249"/>
      <c r="H143" s="249"/>
      <c r="I143" s="252"/>
      <c r="J143" s="253">
        <f>BK143</f>
        <v>0</v>
      </c>
      <c r="K143" s="249"/>
      <c r="L143" s="254"/>
      <c r="M143" s="255"/>
      <c r="N143" s="256"/>
      <c r="O143" s="256"/>
      <c r="P143" s="257">
        <f>SUM(P144:P151)</f>
        <v>0</v>
      </c>
      <c r="Q143" s="256"/>
      <c r="R143" s="257">
        <f>SUM(R144:R151)</f>
        <v>0</v>
      </c>
      <c r="S143" s="256"/>
      <c r="T143" s="258">
        <f>SUM(T144:T151)</f>
        <v>0</v>
      </c>
      <c r="U143" s="13"/>
      <c r="V143" s="13"/>
      <c r="W143" s="13"/>
      <c r="X143" s="13"/>
      <c r="Y143" s="13"/>
      <c r="Z143" s="13"/>
      <c r="AA143" s="13"/>
      <c r="AB143" s="13"/>
      <c r="AC143" s="13"/>
      <c r="AD143" s="13"/>
      <c r="AE143" s="13"/>
      <c r="AR143" s="259" t="s">
        <v>83</v>
      </c>
      <c r="AT143" s="260" t="s">
        <v>75</v>
      </c>
      <c r="AU143" s="260" t="s">
        <v>76</v>
      </c>
      <c r="AY143" s="259" t="s">
        <v>195</v>
      </c>
      <c r="BK143" s="261">
        <f>SUM(BK144:BK151)</f>
        <v>0</v>
      </c>
    </row>
    <row r="144" s="2" customFormat="1" ht="16.5" customHeight="1">
      <c r="A144" s="39"/>
      <c r="B144" s="40"/>
      <c r="C144" s="200" t="s">
        <v>273</v>
      </c>
      <c r="D144" s="200" t="s">
        <v>191</v>
      </c>
      <c r="E144" s="201" t="s">
        <v>1024</v>
      </c>
      <c r="F144" s="202" t="s">
        <v>5806</v>
      </c>
      <c r="G144" s="203" t="s">
        <v>513</v>
      </c>
      <c r="H144" s="204">
        <v>120</v>
      </c>
      <c r="I144" s="205"/>
      <c r="J144" s="206">
        <f>ROUND(I144*H144,2)</f>
        <v>0</v>
      </c>
      <c r="K144" s="202" t="s">
        <v>1</v>
      </c>
      <c r="L144" s="45"/>
      <c r="M144" s="207" t="s">
        <v>1</v>
      </c>
      <c r="N144" s="208" t="s">
        <v>41</v>
      </c>
      <c r="O144" s="92"/>
      <c r="P144" s="209">
        <f>O144*H144</f>
        <v>0</v>
      </c>
      <c r="Q144" s="209">
        <v>0</v>
      </c>
      <c r="R144" s="209">
        <f>Q144*H144</f>
        <v>0</v>
      </c>
      <c r="S144" s="209">
        <v>0</v>
      </c>
      <c r="T144" s="210">
        <f>S144*H144</f>
        <v>0</v>
      </c>
      <c r="U144" s="39"/>
      <c r="V144" s="39"/>
      <c r="W144" s="39"/>
      <c r="X144" s="39"/>
      <c r="Y144" s="39"/>
      <c r="Z144" s="39"/>
      <c r="AA144" s="39"/>
      <c r="AB144" s="39"/>
      <c r="AC144" s="39"/>
      <c r="AD144" s="39"/>
      <c r="AE144" s="39"/>
      <c r="AR144" s="211" t="s">
        <v>221</v>
      </c>
      <c r="AT144" s="211" t="s">
        <v>191</v>
      </c>
      <c r="AU144" s="211" t="s">
        <v>83</v>
      </c>
      <c r="AY144" s="18" t="s">
        <v>195</v>
      </c>
      <c r="BE144" s="212">
        <f>IF(N144="základní",J144,0)</f>
        <v>0</v>
      </c>
      <c r="BF144" s="212">
        <f>IF(N144="snížená",J144,0)</f>
        <v>0</v>
      </c>
      <c r="BG144" s="212">
        <f>IF(N144="zákl. přenesená",J144,0)</f>
        <v>0</v>
      </c>
      <c r="BH144" s="212">
        <f>IF(N144="sníž. přenesená",J144,0)</f>
        <v>0</v>
      </c>
      <c r="BI144" s="212">
        <f>IF(N144="nulová",J144,0)</f>
        <v>0</v>
      </c>
      <c r="BJ144" s="18" t="s">
        <v>83</v>
      </c>
      <c r="BK144" s="212">
        <f>ROUND(I144*H144,2)</f>
        <v>0</v>
      </c>
      <c r="BL144" s="18" t="s">
        <v>221</v>
      </c>
      <c r="BM144" s="211" t="s">
        <v>331</v>
      </c>
    </row>
    <row r="145" s="2" customFormat="1" ht="16.5" customHeight="1">
      <c r="A145" s="39"/>
      <c r="B145" s="40"/>
      <c r="C145" s="200" t="s">
        <v>277</v>
      </c>
      <c r="D145" s="200" t="s">
        <v>191</v>
      </c>
      <c r="E145" s="201" t="s">
        <v>1027</v>
      </c>
      <c r="F145" s="202" t="s">
        <v>5846</v>
      </c>
      <c r="G145" s="203" t="s">
        <v>513</v>
      </c>
      <c r="H145" s="204">
        <v>81</v>
      </c>
      <c r="I145" s="205"/>
      <c r="J145" s="206">
        <f>ROUND(I145*H145,2)</f>
        <v>0</v>
      </c>
      <c r="K145" s="202" t="s">
        <v>1</v>
      </c>
      <c r="L145" s="45"/>
      <c r="M145" s="207" t="s">
        <v>1</v>
      </c>
      <c r="N145" s="208" t="s">
        <v>41</v>
      </c>
      <c r="O145" s="92"/>
      <c r="P145" s="209">
        <f>O145*H145</f>
        <v>0</v>
      </c>
      <c r="Q145" s="209">
        <v>0</v>
      </c>
      <c r="R145" s="209">
        <f>Q145*H145</f>
        <v>0</v>
      </c>
      <c r="S145" s="209">
        <v>0</v>
      </c>
      <c r="T145" s="210">
        <f>S145*H145</f>
        <v>0</v>
      </c>
      <c r="U145" s="39"/>
      <c r="V145" s="39"/>
      <c r="W145" s="39"/>
      <c r="X145" s="39"/>
      <c r="Y145" s="39"/>
      <c r="Z145" s="39"/>
      <c r="AA145" s="39"/>
      <c r="AB145" s="39"/>
      <c r="AC145" s="39"/>
      <c r="AD145" s="39"/>
      <c r="AE145" s="39"/>
      <c r="AR145" s="211" t="s">
        <v>221</v>
      </c>
      <c r="AT145" s="211" t="s">
        <v>191</v>
      </c>
      <c r="AU145" s="211" t="s">
        <v>83</v>
      </c>
      <c r="AY145" s="18" t="s">
        <v>195</v>
      </c>
      <c r="BE145" s="212">
        <f>IF(N145="základní",J145,0)</f>
        <v>0</v>
      </c>
      <c r="BF145" s="212">
        <f>IF(N145="snížená",J145,0)</f>
        <v>0</v>
      </c>
      <c r="BG145" s="212">
        <f>IF(N145="zákl. přenesená",J145,0)</f>
        <v>0</v>
      </c>
      <c r="BH145" s="212">
        <f>IF(N145="sníž. přenesená",J145,0)</f>
        <v>0</v>
      </c>
      <c r="BI145" s="212">
        <f>IF(N145="nulová",J145,0)</f>
        <v>0</v>
      </c>
      <c r="BJ145" s="18" t="s">
        <v>83</v>
      </c>
      <c r="BK145" s="212">
        <f>ROUND(I145*H145,2)</f>
        <v>0</v>
      </c>
      <c r="BL145" s="18" t="s">
        <v>221</v>
      </c>
      <c r="BM145" s="211" t="s">
        <v>340</v>
      </c>
    </row>
    <row r="146" s="2" customFormat="1" ht="16.5" customHeight="1">
      <c r="A146" s="39"/>
      <c r="B146" s="40"/>
      <c r="C146" s="200" t="s">
        <v>8</v>
      </c>
      <c r="D146" s="200" t="s">
        <v>191</v>
      </c>
      <c r="E146" s="201" t="s">
        <v>1030</v>
      </c>
      <c r="F146" s="202" t="s">
        <v>5847</v>
      </c>
      <c r="G146" s="203" t="s">
        <v>513</v>
      </c>
      <c r="H146" s="204">
        <v>81</v>
      </c>
      <c r="I146" s="205"/>
      <c r="J146" s="206">
        <f>ROUND(I146*H146,2)</f>
        <v>0</v>
      </c>
      <c r="K146" s="202" t="s">
        <v>1</v>
      </c>
      <c r="L146" s="45"/>
      <c r="M146" s="207" t="s">
        <v>1</v>
      </c>
      <c r="N146" s="208" t="s">
        <v>41</v>
      </c>
      <c r="O146" s="92"/>
      <c r="P146" s="209">
        <f>O146*H146</f>
        <v>0</v>
      </c>
      <c r="Q146" s="209">
        <v>0</v>
      </c>
      <c r="R146" s="209">
        <f>Q146*H146</f>
        <v>0</v>
      </c>
      <c r="S146" s="209">
        <v>0</v>
      </c>
      <c r="T146" s="210">
        <f>S146*H146</f>
        <v>0</v>
      </c>
      <c r="U146" s="39"/>
      <c r="V146" s="39"/>
      <c r="W146" s="39"/>
      <c r="X146" s="39"/>
      <c r="Y146" s="39"/>
      <c r="Z146" s="39"/>
      <c r="AA146" s="39"/>
      <c r="AB146" s="39"/>
      <c r="AC146" s="39"/>
      <c r="AD146" s="39"/>
      <c r="AE146" s="39"/>
      <c r="AR146" s="211" t="s">
        <v>221</v>
      </c>
      <c r="AT146" s="211" t="s">
        <v>191</v>
      </c>
      <c r="AU146" s="211" t="s">
        <v>83</v>
      </c>
      <c r="AY146" s="18" t="s">
        <v>195</v>
      </c>
      <c r="BE146" s="212">
        <f>IF(N146="základní",J146,0)</f>
        <v>0</v>
      </c>
      <c r="BF146" s="212">
        <f>IF(N146="snížená",J146,0)</f>
        <v>0</v>
      </c>
      <c r="BG146" s="212">
        <f>IF(N146="zákl. přenesená",J146,0)</f>
        <v>0</v>
      </c>
      <c r="BH146" s="212">
        <f>IF(N146="sníž. přenesená",J146,0)</f>
        <v>0</v>
      </c>
      <c r="BI146" s="212">
        <f>IF(N146="nulová",J146,0)</f>
        <v>0</v>
      </c>
      <c r="BJ146" s="18" t="s">
        <v>83</v>
      </c>
      <c r="BK146" s="212">
        <f>ROUND(I146*H146,2)</f>
        <v>0</v>
      </c>
      <c r="BL146" s="18" t="s">
        <v>221</v>
      </c>
      <c r="BM146" s="211" t="s">
        <v>349</v>
      </c>
    </row>
    <row r="147" s="2" customFormat="1" ht="16.5" customHeight="1">
      <c r="A147" s="39"/>
      <c r="B147" s="40"/>
      <c r="C147" s="200" t="s">
        <v>284</v>
      </c>
      <c r="D147" s="200" t="s">
        <v>191</v>
      </c>
      <c r="E147" s="201" t="s">
        <v>1033</v>
      </c>
      <c r="F147" s="202" t="s">
        <v>5807</v>
      </c>
      <c r="G147" s="203" t="s">
        <v>513</v>
      </c>
      <c r="H147" s="204">
        <v>125</v>
      </c>
      <c r="I147" s="205"/>
      <c r="J147" s="206">
        <f>ROUND(I147*H147,2)</f>
        <v>0</v>
      </c>
      <c r="K147" s="202" t="s">
        <v>1</v>
      </c>
      <c r="L147" s="45"/>
      <c r="M147" s="207" t="s">
        <v>1</v>
      </c>
      <c r="N147" s="208" t="s">
        <v>41</v>
      </c>
      <c r="O147" s="92"/>
      <c r="P147" s="209">
        <f>O147*H147</f>
        <v>0</v>
      </c>
      <c r="Q147" s="209">
        <v>0</v>
      </c>
      <c r="R147" s="209">
        <f>Q147*H147</f>
        <v>0</v>
      </c>
      <c r="S147" s="209">
        <v>0</v>
      </c>
      <c r="T147" s="210">
        <f>S147*H147</f>
        <v>0</v>
      </c>
      <c r="U147" s="39"/>
      <c r="V147" s="39"/>
      <c r="W147" s="39"/>
      <c r="X147" s="39"/>
      <c r="Y147" s="39"/>
      <c r="Z147" s="39"/>
      <c r="AA147" s="39"/>
      <c r="AB147" s="39"/>
      <c r="AC147" s="39"/>
      <c r="AD147" s="39"/>
      <c r="AE147" s="39"/>
      <c r="AR147" s="211" t="s">
        <v>221</v>
      </c>
      <c r="AT147" s="211" t="s">
        <v>191</v>
      </c>
      <c r="AU147" s="211" t="s">
        <v>83</v>
      </c>
      <c r="AY147" s="18" t="s">
        <v>195</v>
      </c>
      <c r="BE147" s="212">
        <f>IF(N147="základní",J147,0)</f>
        <v>0</v>
      </c>
      <c r="BF147" s="212">
        <f>IF(N147="snížená",J147,0)</f>
        <v>0</v>
      </c>
      <c r="BG147" s="212">
        <f>IF(N147="zákl. přenesená",J147,0)</f>
        <v>0</v>
      </c>
      <c r="BH147" s="212">
        <f>IF(N147="sníž. přenesená",J147,0)</f>
        <v>0</v>
      </c>
      <c r="BI147" s="212">
        <f>IF(N147="nulová",J147,0)</f>
        <v>0</v>
      </c>
      <c r="BJ147" s="18" t="s">
        <v>83</v>
      </c>
      <c r="BK147" s="212">
        <f>ROUND(I147*H147,2)</f>
        <v>0</v>
      </c>
      <c r="BL147" s="18" t="s">
        <v>221</v>
      </c>
      <c r="BM147" s="211" t="s">
        <v>357</v>
      </c>
    </row>
    <row r="148" s="2" customFormat="1" ht="24.15" customHeight="1">
      <c r="A148" s="39"/>
      <c r="B148" s="40"/>
      <c r="C148" s="200" t="s">
        <v>288</v>
      </c>
      <c r="D148" s="200" t="s">
        <v>191</v>
      </c>
      <c r="E148" s="201" t="s">
        <v>1036</v>
      </c>
      <c r="F148" s="202" t="s">
        <v>5808</v>
      </c>
      <c r="G148" s="203" t="s">
        <v>220</v>
      </c>
      <c r="H148" s="204">
        <v>1</v>
      </c>
      <c r="I148" s="205"/>
      <c r="J148" s="206">
        <f>ROUND(I148*H148,2)</f>
        <v>0</v>
      </c>
      <c r="K148" s="202" t="s">
        <v>1</v>
      </c>
      <c r="L148" s="45"/>
      <c r="M148" s="207" t="s">
        <v>1</v>
      </c>
      <c r="N148" s="208" t="s">
        <v>41</v>
      </c>
      <c r="O148" s="92"/>
      <c r="P148" s="209">
        <f>O148*H148</f>
        <v>0</v>
      </c>
      <c r="Q148" s="209">
        <v>0</v>
      </c>
      <c r="R148" s="209">
        <f>Q148*H148</f>
        <v>0</v>
      </c>
      <c r="S148" s="209">
        <v>0</v>
      </c>
      <c r="T148" s="210">
        <f>S148*H148</f>
        <v>0</v>
      </c>
      <c r="U148" s="39"/>
      <c r="V148" s="39"/>
      <c r="W148" s="39"/>
      <c r="X148" s="39"/>
      <c r="Y148" s="39"/>
      <c r="Z148" s="39"/>
      <c r="AA148" s="39"/>
      <c r="AB148" s="39"/>
      <c r="AC148" s="39"/>
      <c r="AD148" s="39"/>
      <c r="AE148" s="39"/>
      <c r="AR148" s="211" t="s">
        <v>221</v>
      </c>
      <c r="AT148" s="211" t="s">
        <v>191</v>
      </c>
      <c r="AU148" s="211" t="s">
        <v>83</v>
      </c>
      <c r="AY148" s="18" t="s">
        <v>195</v>
      </c>
      <c r="BE148" s="212">
        <f>IF(N148="základní",J148,0)</f>
        <v>0</v>
      </c>
      <c r="BF148" s="212">
        <f>IF(N148="snížená",J148,0)</f>
        <v>0</v>
      </c>
      <c r="BG148" s="212">
        <f>IF(N148="zákl. přenesená",J148,0)</f>
        <v>0</v>
      </c>
      <c r="BH148" s="212">
        <f>IF(N148="sníž. přenesená",J148,0)</f>
        <v>0</v>
      </c>
      <c r="BI148" s="212">
        <f>IF(N148="nulová",J148,0)</f>
        <v>0</v>
      </c>
      <c r="BJ148" s="18" t="s">
        <v>83</v>
      </c>
      <c r="BK148" s="212">
        <f>ROUND(I148*H148,2)</f>
        <v>0</v>
      </c>
      <c r="BL148" s="18" t="s">
        <v>221</v>
      </c>
      <c r="BM148" s="211" t="s">
        <v>365</v>
      </c>
    </row>
    <row r="149" s="2" customFormat="1" ht="16.5" customHeight="1">
      <c r="A149" s="39"/>
      <c r="B149" s="40"/>
      <c r="C149" s="200" t="s">
        <v>292</v>
      </c>
      <c r="D149" s="200" t="s">
        <v>191</v>
      </c>
      <c r="E149" s="201" t="s">
        <v>1039</v>
      </c>
      <c r="F149" s="202" t="s">
        <v>5809</v>
      </c>
      <c r="G149" s="203" t="s">
        <v>220</v>
      </c>
      <c r="H149" s="204">
        <v>1</v>
      </c>
      <c r="I149" s="205"/>
      <c r="J149" s="206">
        <f>ROUND(I149*H149,2)</f>
        <v>0</v>
      </c>
      <c r="K149" s="202" t="s">
        <v>1</v>
      </c>
      <c r="L149" s="45"/>
      <c r="M149" s="207" t="s">
        <v>1</v>
      </c>
      <c r="N149" s="208" t="s">
        <v>41</v>
      </c>
      <c r="O149" s="92"/>
      <c r="P149" s="209">
        <f>O149*H149</f>
        <v>0</v>
      </c>
      <c r="Q149" s="209">
        <v>0</v>
      </c>
      <c r="R149" s="209">
        <f>Q149*H149</f>
        <v>0</v>
      </c>
      <c r="S149" s="209">
        <v>0</v>
      </c>
      <c r="T149" s="210">
        <f>S149*H149</f>
        <v>0</v>
      </c>
      <c r="U149" s="39"/>
      <c r="V149" s="39"/>
      <c r="W149" s="39"/>
      <c r="X149" s="39"/>
      <c r="Y149" s="39"/>
      <c r="Z149" s="39"/>
      <c r="AA149" s="39"/>
      <c r="AB149" s="39"/>
      <c r="AC149" s="39"/>
      <c r="AD149" s="39"/>
      <c r="AE149" s="39"/>
      <c r="AR149" s="211" t="s">
        <v>221</v>
      </c>
      <c r="AT149" s="211" t="s">
        <v>191</v>
      </c>
      <c r="AU149" s="211" t="s">
        <v>83</v>
      </c>
      <c r="AY149" s="18" t="s">
        <v>195</v>
      </c>
      <c r="BE149" s="212">
        <f>IF(N149="základní",J149,0)</f>
        <v>0</v>
      </c>
      <c r="BF149" s="212">
        <f>IF(N149="snížená",J149,0)</f>
        <v>0</v>
      </c>
      <c r="BG149" s="212">
        <f>IF(N149="zákl. přenesená",J149,0)</f>
        <v>0</v>
      </c>
      <c r="BH149" s="212">
        <f>IF(N149="sníž. přenesená",J149,0)</f>
        <v>0</v>
      </c>
      <c r="BI149" s="212">
        <f>IF(N149="nulová",J149,0)</f>
        <v>0</v>
      </c>
      <c r="BJ149" s="18" t="s">
        <v>83</v>
      </c>
      <c r="BK149" s="212">
        <f>ROUND(I149*H149,2)</f>
        <v>0</v>
      </c>
      <c r="BL149" s="18" t="s">
        <v>221</v>
      </c>
      <c r="BM149" s="211" t="s">
        <v>373</v>
      </c>
    </row>
    <row r="150" s="2" customFormat="1" ht="16.5" customHeight="1">
      <c r="A150" s="39"/>
      <c r="B150" s="40"/>
      <c r="C150" s="200" t="s">
        <v>296</v>
      </c>
      <c r="D150" s="200" t="s">
        <v>191</v>
      </c>
      <c r="E150" s="201" t="s">
        <v>1042</v>
      </c>
      <c r="F150" s="202" t="s">
        <v>5811</v>
      </c>
      <c r="G150" s="203" t="s">
        <v>232</v>
      </c>
      <c r="H150" s="204">
        <v>2</v>
      </c>
      <c r="I150" s="205"/>
      <c r="J150" s="206">
        <f>ROUND(I150*H150,2)</f>
        <v>0</v>
      </c>
      <c r="K150" s="202" t="s">
        <v>1</v>
      </c>
      <c r="L150" s="45"/>
      <c r="M150" s="207" t="s">
        <v>1</v>
      </c>
      <c r="N150" s="208" t="s">
        <v>41</v>
      </c>
      <c r="O150" s="92"/>
      <c r="P150" s="209">
        <f>O150*H150</f>
        <v>0</v>
      </c>
      <c r="Q150" s="209">
        <v>0</v>
      </c>
      <c r="R150" s="209">
        <f>Q150*H150</f>
        <v>0</v>
      </c>
      <c r="S150" s="209">
        <v>0</v>
      </c>
      <c r="T150" s="210">
        <f>S150*H150</f>
        <v>0</v>
      </c>
      <c r="U150" s="39"/>
      <c r="V150" s="39"/>
      <c r="W150" s="39"/>
      <c r="X150" s="39"/>
      <c r="Y150" s="39"/>
      <c r="Z150" s="39"/>
      <c r="AA150" s="39"/>
      <c r="AB150" s="39"/>
      <c r="AC150" s="39"/>
      <c r="AD150" s="39"/>
      <c r="AE150" s="39"/>
      <c r="AR150" s="211" t="s">
        <v>221</v>
      </c>
      <c r="AT150" s="211" t="s">
        <v>191</v>
      </c>
      <c r="AU150" s="211" t="s">
        <v>83</v>
      </c>
      <c r="AY150" s="18" t="s">
        <v>195</v>
      </c>
      <c r="BE150" s="212">
        <f>IF(N150="základní",J150,0)</f>
        <v>0</v>
      </c>
      <c r="BF150" s="212">
        <f>IF(N150="snížená",J150,0)</f>
        <v>0</v>
      </c>
      <c r="BG150" s="212">
        <f>IF(N150="zákl. přenesená",J150,0)</f>
        <v>0</v>
      </c>
      <c r="BH150" s="212">
        <f>IF(N150="sníž. přenesená",J150,0)</f>
        <v>0</v>
      </c>
      <c r="BI150" s="212">
        <f>IF(N150="nulová",J150,0)</f>
        <v>0</v>
      </c>
      <c r="BJ150" s="18" t="s">
        <v>83</v>
      </c>
      <c r="BK150" s="212">
        <f>ROUND(I150*H150,2)</f>
        <v>0</v>
      </c>
      <c r="BL150" s="18" t="s">
        <v>221</v>
      </c>
      <c r="BM150" s="211" t="s">
        <v>385</v>
      </c>
    </row>
    <row r="151" s="2" customFormat="1" ht="16.5" customHeight="1">
      <c r="A151" s="39"/>
      <c r="B151" s="40"/>
      <c r="C151" s="200" t="s">
        <v>300</v>
      </c>
      <c r="D151" s="200" t="s">
        <v>191</v>
      </c>
      <c r="E151" s="201" t="s">
        <v>1045</v>
      </c>
      <c r="F151" s="202" t="s">
        <v>5848</v>
      </c>
      <c r="G151" s="203" t="s">
        <v>232</v>
      </c>
      <c r="H151" s="204">
        <v>3</v>
      </c>
      <c r="I151" s="205"/>
      <c r="J151" s="206">
        <f>ROUND(I151*H151,2)</f>
        <v>0</v>
      </c>
      <c r="K151" s="202" t="s">
        <v>1</v>
      </c>
      <c r="L151" s="45"/>
      <c r="M151" s="207" t="s">
        <v>1</v>
      </c>
      <c r="N151" s="208" t="s">
        <v>41</v>
      </c>
      <c r="O151" s="92"/>
      <c r="P151" s="209">
        <f>O151*H151</f>
        <v>0</v>
      </c>
      <c r="Q151" s="209">
        <v>0</v>
      </c>
      <c r="R151" s="209">
        <f>Q151*H151</f>
        <v>0</v>
      </c>
      <c r="S151" s="209">
        <v>0</v>
      </c>
      <c r="T151" s="210">
        <f>S151*H151</f>
        <v>0</v>
      </c>
      <c r="U151" s="39"/>
      <c r="V151" s="39"/>
      <c r="W151" s="39"/>
      <c r="X151" s="39"/>
      <c r="Y151" s="39"/>
      <c r="Z151" s="39"/>
      <c r="AA151" s="39"/>
      <c r="AB151" s="39"/>
      <c r="AC151" s="39"/>
      <c r="AD151" s="39"/>
      <c r="AE151" s="39"/>
      <c r="AR151" s="211" t="s">
        <v>221</v>
      </c>
      <c r="AT151" s="211" t="s">
        <v>191</v>
      </c>
      <c r="AU151" s="211" t="s">
        <v>83</v>
      </c>
      <c r="AY151" s="18" t="s">
        <v>195</v>
      </c>
      <c r="BE151" s="212">
        <f>IF(N151="základní",J151,0)</f>
        <v>0</v>
      </c>
      <c r="BF151" s="212">
        <f>IF(N151="snížená",J151,0)</f>
        <v>0</v>
      </c>
      <c r="BG151" s="212">
        <f>IF(N151="zákl. přenesená",J151,0)</f>
        <v>0</v>
      </c>
      <c r="BH151" s="212">
        <f>IF(N151="sníž. přenesená",J151,0)</f>
        <v>0</v>
      </c>
      <c r="BI151" s="212">
        <f>IF(N151="nulová",J151,0)</f>
        <v>0</v>
      </c>
      <c r="BJ151" s="18" t="s">
        <v>83</v>
      </c>
      <c r="BK151" s="212">
        <f>ROUND(I151*H151,2)</f>
        <v>0</v>
      </c>
      <c r="BL151" s="18" t="s">
        <v>221</v>
      </c>
      <c r="BM151" s="211" t="s">
        <v>392</v>
      </c>
    </row>
    <row r="152" s="13" customFormat="1" ht="25.92" customHeight="1">
      <c r="A152" s="13"/>
      <c r="B152" s="248"/>
      <c r="C152" s="249"/>
      <c r="D152" s="250" t="s">
        <v>75</v>
      </c>
      <c r="E152" s="251" t="s">
        <v>1075</v>
      </c>
      <c r="F152" s="251" t="s">
        <v>1076</v>
      </c>
      <c r="G152" s="249"/>
      <c r="H152" s="249"/>
      <c r="I152" s="252"/>
      <c r="J152" s="253">
        <f>BK152</f>
        <v>0</v>
      </c>
      <c r="K152" s="249"/>
      <c r="L152" s="254"/>
      <c r="M152" s="255"/>
      <c r="N152" s="256"/>
      <c r="O152" s="256"/>
      <c r="P152" s="257">
        <f>SUM(P153:P158)</f>
        <v>0</v>
      </c>
      <c r="Q152" s="256"/>
      <c r="R152" s="257">
        <f>SUM(R153:R158)</f>
        <v>0</v>
      </c>
      <c r="S152" s="256"/>
      <c r="T152" s="258">
        <f>SUM(T153:T158)</f>
        <v>0</v>
      </c>
      <c r="U152" s="13"/>
      <c r="V152" s="13"/>
      <c r="W152" s="13"/>
      <c r="X152" s="13"/>
      <c r="Y152" s="13"/>
      <c r="Z152" s="13"/>
      <c r="AA152" s="13"/>
      <c r="AB152" s="13"/>
      <c r="AC152" s="13"/>
      <c r="AD152" s="13"/>
      <c r="AE152" s="13"/>
      <c r="AR152" s="259" t="s">
        <v>83</v>
      </c>
      <c r="AT152" s="260" t="s">
        <v>75</v>
      </c>
      <c r="AU152" s="260" t="s">
        <v>76</v>
      </c>
      <c r="AY152" s="259" t="s">
        <v>195</v>
      </c>
      <c r="BK152" s="261">
        <f>SUM(BK153:BK158)</f>
        <v>0</v>
      </c>
    </row>
    <row r="153" s="2" customFormat="1" ht="16.5" customHeight="1">
      <c r="A153" s="39"/>
      <c r="B153" s="40"/>
      <c r="C153" s="200" t="s">
        <v>7</v>
      </c>
      <c r="D153" s="200" t="s">
        <v>191</v>
      </c>
      <c r="E153" s="201" t="s">
        <v>1078</v>
      </c>
      <c r="F153" s="202" t="s">
        <v>5849</v>
      </c>
      <c r="G153" s="203" t="s">
        <v>513</v>
      </c>
      <c r="H153" s="204">
        <v>18</v>
      </c>
      <c r="I153" s="205"/>
      <c r="J153" s="206">
        <f>ROUND(I153*H153,2)</f>
        <v>0</v>
      </c>
      <c r="K153" s="202" t="s">
        <v>1</v>
      </c>
      <c r="L153" s="45"/>
      <c r="M153" s="207" t="s">
        <v>1</v>
      </c>
      <c r="N153" s="208" t="s">
        <v>41</v>
      </c>
      <c r="O153" s="92"/>
      <c r="P153" s="209">
        <f>O153*H153</f>
        <v>0</v>
      </c>
      <c r="Q153" s="209">
        <v>0</v>
      </c>
      <c r="R153" s="209">
        <f>Q153*H153</f>
        <v>0</v>
      </c>
      <c r="S153" s="209">
        <v>0</v>
      </c>
      <c r="T153" s="210">
        <f>S153*H153</f>
        <v>0</v>
      </c>
      <c r="U153" s="39"/>
      <c r="V153" s="39"/>
      <c r="W153" s="39"/>
      <c r="X153" s="39"/>
      <c r="Y153" s="39"/>
      <c r="Z153" s="39"/>
      <c r="AA153" s="39"/>
      <c r="AB153" s="39"/>
      <c r="AC153" s="39"/>
      <c r="AD153" s="39"/>
      <c r="AE153" s="39"/>
      <c r="AR153" s="211" t="s">
        <v>221</v>
      </c>
      <c r="AT153" s="211" t="s">
        <v>191</v>
      </c>
      <c r="AU153" s="211" t="s">
        <v>83</v>
      </c>
      <c r="AY153" s="18" t="s">
        <v>195</v>
      </c>
      <c r="BE153" s="212">
        <f>IF(N153="základní",J153,0)</f>
        <v>0</v>
      </c>
      <c r="BF153" s="212">
        <f>IF(N153="snížená",J153,0)</f>
        <v>0</v>
      </c>
      <c r="BG153" s="212">
        <f>IF(N153="zákl. přenesená",J153,0)</f>
        <v>0</v>
      </c>
      <c r="BH153" s="212">
        <f>IF(N153="sníž. přenesená",J153,0)</f>
        <v>0</v>
      </c>
      <c r="BI153" s="212">
        <f>IF(N153="nulová",J153,0)</f>
        <v>0</v>
      </c>
      <c r="BJ153" s="18" t="s">
        <v>83</v>
      </c>
      <c r="BK153" s="212">
        <f>ROUND(I153*H153,2)</f>
        <v>0</v>
      </c>
      <c r="BL153" s="18" t="s">
        <v>221</v>
      </c>
      <c r="BM153" s="211" t="s">
        <v>401</v>
      </c>
    </row>
    <row r="154" s="2" customFormat="1" ht="16.5" customHeight="1">
      <c r="A154" s="39"/>
      <c r="B154" s="40"/>
      <c r="C154" s="200" t="s">
        <v>307</v>
      </c>
      <c r="D154" s="200" t="s">
        <v>191</v>
      </c>
      <c r="E154" s="201" t="s">
        <v>1081</v>
      </c>
      <c r="F154" s="202" t="s">
        <v>5807</v>
      </c>
      <c r="G154" s="203" t="s">
        <v>513</v>
      </c>
      <c r="H154" s="204">
        <v>18</v>
      </c>
      <c r="I154" s="205"/>
      <c r="J154" s="206">
        <f>ROUND(I154*H154,2)</f>
        <v>0</v>
      </c>
      <c r="K154" s="202" t="s">
        <v>1</v>
      </c>
      <c r="L154" s="45"/>
      <c r="M154" s="207" t="s">
        <v>1</v>
      </c>
      <c r="N154" s="208" t="s">
        <v>41</v>
      </c>
      <c r="O154" s="92"/>
      <c r="P154" s="209">
        <f>O154*H154</f>
        <v>0</v>
      </c>
      <c r="Q154" s="209">
        <v>0</v>
      </c>
      <c r="R154" s="209">
        <f>Q154*H154</f>
        <v>0</v>
      </c>
      <c r="S154" s="209">
        <v>0</v>
      </c>
      <c r="T154" s="210">
        <f>S154*H154</f>
        <v>0</v>
      </c>
      <c r="U154" s="39"/>
      <c r="V154" s="39"/>
      <c r="W154" s="39"/>
      <c r="X154" s="39"/>
      <c r="Y154" s="39"/>
      <c r="Z154" s="39"/>
      <c r="AA154" s="39"/>
      <c r="AB154" s="39"/>
      <c r="AC154" s="39"/>
      <c r="AD154" s="39"/>
      <c r="AE154" s="39"/>
      <c r="AR154" s="211" t="s">
        <v>221</v>
      </c>
      <c r="AT154" s="211" t="s">
        <v>191</v>
      </c>
      <c r="AU154" s="211" t="s">
        <v>83</v>
      </c>
      <c r="AY154" s="18" t="s">
        <v>195</v>
      </c>
      <c r="BE154" s="212">
        <f>IF(N154="základní",J154,0)</f>
        <v>0</v>
      </c>
      <c r="BF154" s="212">
        <f>IF(N154="snížená",J154,0)</f>
        <v>0</v>
      </c>
      <c r="BG154" s="212">
        <f>IF(N154="zákl. přenesená",J154,0)</f>
        <v>0</v>
      </c>
      <c r="BH154" s="212">
        <f>IF(N154="sníž. přenesená",J154,0)</f>
        <v>0</v>
      </c>
      <c r="BI154" s="212">
        <f>IF(N154="nulová",J154,0)</f>
        <v>0</v>
      </c>
      <c r="BJ154" s="18" t="s">
        <v>83</v>
      </c>
      <c r="BK154" s="212">
        <f>ROUND(I154*H154,2)</f>
        <v>0</v>
      </c>
      <c r="BL154" s="18" t="s">
        <v>221</v>
      </c>
      <c r="BM154" s="211" t="s">
        <v>407</v>
      </c>
    </row>
    <row r="155" s="2" customFormat="1" ht="24.15" customHeight="1">
      <c r="A155" s="39"/>
      <c r="B155" s="40"/>
      <c r="C155" s="200" t="s">
        <v>311</v>
      </c>
      <c r="D155" s="200" t="s">
        <v>191</v>
      </c>
      <c r="E155" s="201" t="s">
        <v>1084</v>
      </c>
      <c r="F155" s="202" t="s">
        <v>5808</v>
      </c>
      <c r="G155" s="203" t="s">
        <v>220</v>
      </c>
      <c r="H155" s="204">
        <v>1</v>
      </c>
      <c r="I155" s="205"/>
      <c r="J155" s="206">
        <f>ROUND(I155*H155,2)</f>
        <v>0</v>
      </c>
      <c r="K155" s="202" t="s">
        <v>1</v>
      </c>
      <c r="L155" s="45"/>
      <c r="M155" s="207" t="s">
        <v>1</v>
      </c>
      <c r="N155" s="208" t="s">
        <v>41</v>
      </c>
      <c r="O155" s="92"/>
      <c r="P155" s="209">
        <f>O155*H155</f>
        <v>0</v>
      </c>
      <c r="Q155" s="209">
        <v>0</v>
      </c>
      <c r="R155" s="209">
        <f>Q155*H155</f>
        <v>0</v>
      </c>
      <c r="S155" s="209">
        <v>0</v>
      </c>
      <c r="T155" s="210">
        <f>S155*H155</f>
        <v>0</v>
      </c>
      <c r="U155" s="39"/>
      <c r="V155" s="39"/>
      <c r="W155" s="39"/>
      <c r="X155" s="39"/>
      <c r="Y155" s="39"/>
      <c r="Z155" s="39"/>
      <c r="AA155" s="39"/>
      <c r="AB155" s="39"/>
      <c r="AC155" s="39"/>
      <c r="AD155" s="39"/>
      <c r="AE155" s="39"/>
      <c r="AR155" s="211" t="s">
        <v>221</v>
      </c>
      <c r="AT155" s="211" t="s">
        <v>191</v>
      </c>
      <c r="AU155" s="211" t="s">
        <v>83</v>
      </c>
      <c r="AY155" s="18" t="s">
        <v>195</v>
      </c>
      <c r="BE155" s="212">
        <f>IF(N155="základní",J155,0)</f>
        <v>0</v>
      </c>
      <c r="BF155" s="212">
        <f>IF(N155="snížená",J155,0)</f>
        <v>0</v>
      </c>
      <c r="BG155" s="212">
        <f>IF(N155="zákl. přenesená",J155,0)</f>
        <v>0</v>
      </c>
      <c r="BH155" s="212">
        <f>IF(N155="sníž. přenesená",J155,0)</f>
        <v>0</v>
      </c>
      <c r="BI155" s="212">
        <f>IF(N155="nulová",J155,0)</f>
        <v>0</v>
      </c>
      <c r="BJ155" s="18" t="s">
        <v>83</v>
      </c>
      <c r="BK155" s="212">
        <f>ROUND(I155*H155,2)</f>
        <v>0</v>
      </c>
      <c r="BL155" s="18" t="s">
        <v>221</v>
      </c>
      <c r="BM155" s="211" t="s">
        <v>413</v>
      </c>
    </row>
    <row r="156" s="2" customFormat="1" ht="16.5" customHeight="1">
      <c r="A156" s="39"/>
      <c r="B156" s="40"/>
      <c r="C156" s="200" t="s">
        <v>315</v>
      </c>
      <c r="D156" s="200" t="s">
        <v>191</v>
      </c>
      <c r="E156" s="201" t="s">
        <v>1087</v>
      </c>
      <c r="F156" s="202" t="s">
        <v>5809</v>
      </c>
      <c r="G156" s="203" t="s">
        <v>220</v>
      </c>
      <c r="H156" s="204">
        <v>1</v>
      </c>
      <c r="I156" s="205"/>
      <c r="J156" s="206">
        <f>ROUND(I156*H156,2)</f>
        <v>0</v>
      </c>
      <c r="K156" s="202" t="s">
        <v>1</v>
      </c>
      <c r="L156" s="45"/>
      <c r="M156" s="207" t="s">
        <v>1</v>
      </c>
      <c r="N156" s="208" t="s">
        <v>41</v>
      </c>
      <c r="O156" s="92"/>
      <c r="P156" s="209">
        <f>O156*H156</f>
        <v>0</v>
      </c>
      <c r="Q156" s="209">
        <v>0</v>
      </c>
      <c r="R156" s="209">
        <f>Q156*H156</f>
        <v>0</v>
      </c>
      <c r="S156" s="209">
        <v>0</v>
      </c>
      <c r="T156" s="210">
        <f>S156*H156</f>
        <v>0</v>
      </c>
      <c r="U156" s="39"/>
      <c r="V156" s="39"/>
      <c r="W156" s="39"/>
      <c r="X156" s="39"/>
      <c r="Y156" s="39"/>
      <c r="Z156" s="39"/>
      <c r="AA156" s="39"/>
      <c r="AB156" s="39"/>
      <c r="AC156" s="39"/>
      <c r="AD156" s="39"/>
      <c r="AE156" s="39"/>
      <c r="AR156" s="211" t="s">
        <v>221</v>
      </c>
      <c r="AT156" s="211" t="s">
        <v>191</v>
      </c>
      <c r="AU156" s="211" t="s">
        <v>83</v>
      </c>
      <c r="AY156" s="18" t="s">
        <v>195</v>
      </c>
      <c r="BE156" s="212">
        <f>IF(N156="základní",J156,0)</f>
        <v>0</v>
      </c>
      <c r="BF156" s="212">
        <f>IF(N156="snížená",J156,0)</f>
        <v>0</v>
      </c>
      <c r="BG156" s="212">
        <f>IF(N156="zákl. přenesená",J156,0)</f>
        <v>0</v>
      </c>
      <c r="BH156" s="212">
        <f>IF(N156="sníž. přenesená",J156,0)</f>
        <v>0</v>
      </c>
      <c r="BI156" s="212">
        <f>IF(N156="nulová",J156,0)</f>
        <v>0</v>
      </c>
      <c r="BJ156" s="18" t="s">
        <v>83</v>
      </c>
      <c r="BK156" s="212">
        <f>ROUND(I156*H156,2)</f>
        <v>0</v>
      </c>
      <c r="BL156" s="18" t="s">
        <v>221</v>
      </c>
      <c r="BM156" s="211" t="s">
        <v>419</v>
      </c>
    </row>
    <row r="157" s="2" customFormat="1" ht="16.5" customHeight="1">
      <c r="A157" s="39"/>
      <c r="B157" s="40"/>
      <c r="C157" s="200" t="s">
        <v>319</v>
      </c>
      <c r="D157" s="200" t="s">
        <v>191</v>
      </c>
      <c r="E157" s="201" t="s">
        <v>1090</v>
      </c>
      <c r="F157" s="202" t="s">
        <v>5850</v>
      </c>
      <c r="G157" s="203" t="s">
        <v>232</v>
      </c>
      <c r="H157" s="204">
        <v>4</v>
      </c>
      <c r="I157" s="205"/>
      <c r="J157" s="206">
        <f>ROUND(I157*H157,2)</f>
        <v>0</v>
      </c>
      <c r="K157" s="202" t="s">
        <v>1</v>
      </c>
      <c r="L157" s="45"/>
      <c r="M157" s="207" t="s">
        <v>1</v>
      </c>
      <c r="N157" s="208" t="s">
        <v>41</v>
      </c>
      <c r="O157" s="92"/>
      <c r="P157" s="209">
        <f>O157*H157</f>
        <v>0</v>
      </c>
      <c r="Q157" s="209">
        <v>0</v>
      </c>
      <c r="R157" s="209">
        <f>Q157*H157</f>
        <v>0</v>
      </c>
      <c r="S157" s="209">
        <v>0</v>
      </c>
      <c r="T157" s="210">
        <f>S157*H157</f>
        <v>0</v>
      </c>
      <c r="U157" s="39"/>
      <c r="V157" s="39"/>
      <c r="W157" s="39"/>
      <c r="X157" s="39"/>
      <c r="Y157" s="39"/>
      <c r="Z157" s="39"/>
      <c r="AA157" s="39"/>
      <c r="AB157" s="39"/>
      <c r="AC157" s="39"/>
      <c r="AD157" s="39"/>
      <c r="AE157" s="39"/>
      <c r="AR157" s="211" t="s">
        <v>221</v>
      </c>
      <c r="AT157" s="211" t="s">
        <v>191</v>
      </c>
      <c r="AU157" s="211" t="s">
        <v>83</v>
      </c>
      <c r="AY157" s="18" t="s">
        <v>195</v>
      </c>
      <c r="BE157" s="212">
        <f>IF(N157="základní",J157,0)</f>
        <v>0</v>
      </c>
      <c r="BF157" s="212">
        <f>IF(N157="snížená",J157,0)</f>
        <v>0</v>
      </c>
      <c r="BG157" s="212">
        <f>IF(N157="zákl. přenesená",J157,0)</f>
        <v>0</v>
      </c>
      <c r="BH157" s="212">
        <f>IF(N157="sníž. přenesená",J157,0)</f>
        <v>0</v>
      </c>
      <c r="BI157" s="212">
        <f>IF(N157="nulová",J157,0)</f>
        <v>0</v>
      </c>
      <c r="BJ157" s="18" t="s">
        <v>83</v>
      </c>
      <c r="BK157" s="212">
        <f>ROUND(I157*H157,2)</f>
        <v>0</v>
      </c>
      <c r="BL157" s="18" t="s">
        <v>221</v>
      </c>
      <c r="BM157" s="211" t="s">
        <v>426</v>
      </c>
    </row>
    <row r="158" s="2" customFormat="1" ht="16.5" customHeight="1">
      <c r="A158" s="39"/>
      <c r="B158" s="40"/>
      <c r="C158" s="200" t="s">
        <v>323</v>
      </c>
      <c r="D158" s="200" t="s">
        <v>191</v>
      </c>
      <c r="E158" s="201" t="s">
        <v>1093</v>
      </c>
      <c r="F158" s="202" t="s">
        <v>5848</v>
      </c>
      <c r="G158" s="203" t="s">
        <v>232</v>
      </c>
      <c r="H158" s="204">
        <v>3</v>
      </c>
      <c r="I158" s="205"/>
      <c r="J158" s="206">
        <f>ROUND(I158*H158,2)</f>
        <v>0</v>
      </c>
      <c r="K158" s="202" t="s">
        <v>1</v>
      </c>
      <c r="L158" s="45"/>
      <c r="M158" s="207" t="s">
        <v>1</v>
      </c>
      <c r="N158" s="208" t="s">
        <v>41</v>
      </c>
      <c r="O158" s="92"/>
      <c r="P158" s="209">
        <f>O158*H158</f>
        <v>0</v>
      </c>
      <c r="Q158" s="209">
        <v>0</v>
      </c>
      <c r="R158" s="209">
        <f>Q158*H158</f>
        <v>0</v>
      </c>
      <c r="S158" s="209">
        <v>0</v>
      </c>
      <c r="T158" s="210">
        <f>S158*H158</f>
        <v>0</v>
      </c>
      <c r="U158" s="39"/>
      <c r="V158" s="39"/>
      <c r="W158" s="39"/>
      <c r="X158" s="39"/>
      <c r="Y158" s="39"/>
      <c r="Z158" s="39"/>
      <c r="AA158" s="39"/>
      <c r="AB158" s="39"/>
      <c r="AC158" s="39"/>
      <c r="AD158" s="39"/>
      <c r="AE158" s="39"/>
      <c r="AR158" s="211" t="s">
        <v>221</v>
      </c>
      <c r="AT158" s="211" t="s">
        <v>191</v>
      </c>
      <c r="AU158" s="211" t="s">
        <v>83</v>
      </c>
      <c r="AY158" s="18" t="s">
        <v>195</v>
      </c>
      <c r="BE158" s="212">
        <f>IF(N158="základní",J158,0)</f>
        <v>0</v>
      </c>
      <c r="BF158" s="212">
        <f>IF(N158="snížená",J158,0)</f>
        <v>0</v>
      </c>
      <c r="BG158" s="212">
        <f>IF(N158="zákl. přenesená",J158,0)</f>
        <v>0</v>
      </c>
      <c r="BH158" s="212">
        <f>IF(N158="sníž. přenesená",J158,0)</f>
        <v>0</v>
      </c>
      <c r="BI158" s="212">
        <f>IF(N158="nulová",J158,0)</f>
        <v>0</v>
      </c>
      <c r="BJ158" s="18" t="s">
        <v>83</v>
      </c>
      <c r="BK158" s="212">
        <f>ROUND(I158*H158,2)</f>
        <v>0</v>
      </c>
      <c r="BL158" s="18" t="s">
        <v>221</v>
      </c>
      <c r="BM158" s="211" t="s">
        <v>432</v>
      </c>
    </row>
    <row r="159" s="13" customFormat="1" ht="25.92" customHeight="1">
      <c r="A159" s="13"/>
      <c r="B159" s="248"/>
      <c r="C159" s="249"/>
      <c r="D159" s="250" t="s">
        <v>75</v>
      </c>
      <c r="E159" s="251" t="s">
        <v>1273</v>
      </c>
      <c r="F159" s="251" t="s">
        <v>1267</v>
      </c>
      <c r="G159" s="249"/>
      <c r="H159" s="249"/>
      <c r="I159" s="252"/>
      <c r="J159" s="253">
        <f>BK159</f>
        <v>0</v>
      </c>
      <c r="K159" s="249"/>
      <c r="L159" s="254"/>
      <c r="M159" s="255"/>
      <c r="N159" s="256"/>
      <c r="O159" s="256"/>
      <c r="P159" s="257">
        <f>SUM(P160:P171)</f>
        <v>0</v>
      </c>
      <c r="Q159" s="256"/>
      <c r="R159" s="257">
        <f>SUM(R160:R171)</f>
        <v>0</v>
      </c>
      <c r="S159" s="256"/>
      <c r="T159" s="258">
        <f>SUM(T160:T171)</f>
        <v>0</v>
      </c>
      <c r="U159" s="13"/>
      <c r="V159" s="13"/>
      <c r="W159" s="13"/>
      <c r="X159" s="13"/>
      <c r="Y159" s="13"/>
      <c r="Z159" s="13"/>
      <c r="AA159" s="13"/>
      <c r="AB159" s="13"/>
      <c r="AC159" s="13"/>
      <c r="AD159" s="13"/>
      <c r="AE159" s="13"/>
      <c r="AR159" s="259" t="s">
        <v>83</v>
      </c>
      <c r="AT159" s="260" t="s">
        <v>75</v>
      </c>
      <c r="AU159" s="260" t="s">
        <v>76</v>
      </c>
      <c r="AY159" s="259" t="s">
        <v>195</v>
      </c>
      <c r="BK159" s="261">
        <f>SUM(BK160:BK171)</f>
        <v>0</v>
      </c>
    </row>
    <row r="160" s="2" customFormat="1" ht="16.5" customHeight="1">
      <c r="A160" s="39"/>
      <c r="B160" s="40"/>
      <c r="C160" s="200" t="s">
        <v>327</v>
      </c>
      <c r="D160" s="200" t="s">
        <v>191</v>
      </c>
      <c r="E160" s="201" t="s">
        <v>1275</v>
      </c>
      <c r="F160" s="202" t="s">
        <v>5816</v>
      </c>
      <c r="G160" s="203" t="s">
        <v>513</v>
      </c>
      <c r="H160" s="204">
        <v>110</v>
      </c>
      <c r="I160" s="205"/>
      <c r="J160" s="206">
        <f>ROUND(I160*H160,2)</f>
        <v>0</v>
      </c>
      <c r="K160" s="202" t="s">
        <v>1</v>
      </c>
      <c r="L160" s="45"/>
      <c r="M160" s="207" t="s">
        <v>1</v>
      </c>
      <c r="N160" s="208" t="s">
        <v>41</v>
      </c>
      <c r="O160" s="92"/>
      <c r="P160" s="209">
        <f>O160*H160</f>
        <v>0</v>
      </c>
      <c r="Q160" s="209">
        <v>0</v>
      </c>
      <c r="R160" s="209">
        <f>Q160*H160</f>
        <v>0</v>
      </c>
      <c r="S160" s="209">
        <v>0</v>
      </c>
      <c r="T160" s="210">
        <f>S160*H160</f>
        <v>0</v>
      </c>
      <c r="U160" s="39"/>
      <c r="V160" s="39"/>
      <c r="W160" s="39"/>
      <c r="X160" s="39"/>
      <c r="Y160" s="39"/>
      <c r="Z160" s="39"/>
      <c r="AA160" s="39"/>
      <c r="AB160" s="39"/>
      <c r="AC160" s="39"/>
      <c r="AD160" s="39"/>
      <c r="AE160" s="39"/>
      <c r="AR160" s="211" t="s">
        <v>221</v>
      </c>
      <c r="AT160" s="211" t="s">
        <v>191</v>
      </c>
      <c r="AU160" s="211" t="s">
        <v>83</v>
      </c>
      <c r="AY160" s="18" t="s">
        <v>195</v>
      </c>
      <c r="BE160" s="212">
        <f>IF(N160="základní",J160,0)</f>
        <v>0</v>
      </c>
      <c r="BF160" s="212">
        <f>IF(N160="snížená",J160,0)</f>
        <v>0</v>
      </c>
      <c r="BG160" s="212">
        <f>IF(N160="zákl. přenesená",J160,0)</f>
        <v>0</v>
      </c>
      <c r="BH160" s="212">
        <f>IF(N160="sníž. přenesená",J160,0)</f>
        <v>0</v>
      </c>
      <c r="BI160" s="212">
        <f>IF(N160="nulová",J160,0)</f>
        <v>0</v>
      </c>
      <c r="BJ160" s="18" t="s">
        <v>83</v>
      </c>
      <c r="BK160" s="212">
        <f>ROUND(I160*H160,2)</f>
        <v>0</v>
      </c>
      <c r="BL160" s="18" t="s">
        <v>221</v>
      </c>
      <c r="BM160" s="211" t="s">
        <v>438</v>
      </c>
    </row>
    <row r="161" s="2" customFormat="1" ht="16.5" customHeight="1">
      <c r="A161" s="39"/>
      <c r="B161" s="40"/>
      <c r="C161" s="200" t="s">
        <v>331</v>
      </c>
      <c r="D161" s="200" t="s">
        <v>191</v>
      </c>
      <c r="E161" s="201" t="s">
        <v>1276</v>
      </c>
      <c r="F161" s="202" t="s">
        <v>5817</v>
      </c>
      <c r="G161" s="203" t="s">
        <v>220</v>
      </c>
      <c r="H161" s="204">
        <v>1</v>
      </c>
      <c r="I161" s="205"/>
      <c r="J161" s="206">
        <f>ROUND(I161*H161,2)</f>
        <v>0</v>
      </c>
      <c r="K161" s="202" t="s">
        <v>1</v>
      </c>
      <c r="L161" s="45"/>
      <c r="M161" s="207" t="s">
        <v>1</v>
      </c>
      <c r="N161" s="208" t="s">
        <v>41</v>
      </c>
      <c r="O161" s="92"/>
      <c r="P161" s="209">
        <f>O161*H161</f>
        <v>0</v>
      </c>
      <c r="Q161" s="209">
        <v>0</v>
      </c>
      <c r="R161" s="209">
        <f>Q161*H161</f>
        <v>0</v>
      </c>
      <c r="S161" s="209">
        <v>0</v>
      </c>
      <c r="T161" s="210">
        <f>S161*H161</f>
        <v>0</v>
      </c>
      <c r="U161" s="39"/>
      <c r="V161" s="39"/>
      <c r="W161" s="39"/>
      <c r="X161" s="39"/>
      <c r="Y161" s="39"/>
      <c r="Z161" s="39"/>
      <c r="AA161" s="39"/>
      <c r="AB161" s="39"/>
      <c r="AC161" s="39"/>
      <c r="AD161" s="39"/>
      <c r="AE161" s="39"/>
      <c r="AR161" s="211" t="s">
        <v>221</v>
      </c>
      <c r="AT161" s="211" t="s">
        <v>191</v>
      </c>
      <c r="AU161" s="211" t="s">
        <v>83</v>
      </c>
      <c r="AY161" s="18" t="s">
        <v>195</v>
      </c>
      <c r="BE161" s="212">
        <f>IF(N161="základní",J161,0)</f>
        <v>0</v>
      </c>
      <c r="BF161" s="212">
        <f>IF(N161="snížená",J161,0)</f>
        <v>0</v>
      </c>
      <c r="BG161" s="212">
        <f>IF(N161="zákl. přenesená",J161,0)</f>
        <v>0</v>
      </c>
      <c r="BH161" s="212">
        <f>IF(N161="sníž. přenesená",J161,0)</f>
        <v>0</v>
      </c>
      <c r="BI161" s="212">
        <f>IF(N161="nulová",J161,0)</f>
        <v>0</v>
      </c>
      <c r="BJ161" s="18" t="s">
        <v>83</v>
      </c>
      <c r="BK161" s="212">
        <f>ROUND(I161*H161,2)</f>
        <v>0</v>
      </c>
      <c r="BL161" s="18" t="s">
        <v>221</v>
      </c>
      <c r="BM161" s="211" t="s">
        <v>444</v>
      </c>
    </row>
    <row r="162" s="2" customFormat="1" ht="21.75" customHeight="1">
      <c r="A162" s="39"/>
      <c r="B162" s="40"/>
      <c r="C162" s="200" t="s">
        <v>335</v>
      </c>
      <c r="D162" s="200" t="s">
        <v>191</v>
      </c>
      <c r="E162" s="201" t="s">
        <v>1278</v>
      </c>
      <c r="F162" s="202" t="s">
        <v>5851</v>
      </c>
      <c r="G162" s="203" t="s">
        <v>513</v>
      </c>
      <c r="H162" s="204">
        <v>16</v>
      </c>
      <c r="I162" s="205"/>
      <c r="J162" s="206">
        <f>ROUND(I162*H162,2)</f>
        <v>0</v>
      </c>
      <c r="K162" s="202" t="s">
        <v>1</v>
      </c>
      <c r="L162" s="45"/>
      <c r="M162" s="207" t="s">
        <v>1</v>
      </c>
      <c r="N162" s="208" t="s">
        <v>41</v>
      </c>
      <c r="O162" s="92"/>
      <c r="P162" s="209">
        <f>O162*H162</f>
        <v>0</v>
      </c>
      <c r="Q162" s="209">
        <v>0</v>
      </c>
      <c r="R162" s="209">
        <f>Q162*H162</f>
        <v>0</v>
      </c>
      <c r="S162" s="209">
        <v>0</v>
      </c>
      <c r="T162" s="210">
        <f>S162*H162</f>
        <v>0</v>
      </c>
      <c r="U162" s="39"/>
      <c r="V162" s="39"/>
      <c r="W162" s="39"/>
      <c r="X162" s="39"/>
      <c r="Y162" s="39"/>
      <c r="Z162" s="39"/>
      <c r="AA162" s="39"/>
      <c r="AB162" s="39"/>
      <c r="AC162" s="39"/>
      <c r="AD162" s="39"/>
      <c r="AE162" s="39"/>
      <c r="AR162" s="211" t="s">
        <v>221</v>
      </c>
      <c r="AT162" s="211" t="s">
        <v>191</v>
      </c>
      <c r="AU162" s="211" t="s">
        <v>83</v>
      </c>
      <c r="AY162" s="18" t="s">
        <v>195</v>
      </c>
      <c r="BE162" s="212">
        <f>IF(N162="základní",J162,0)</f>
        <v>0</v>
      </c>
      <c r="BF162" s="212">
        <f>IF(N162="snížená",J162,0)</f>
        <v>0</v>
      </c>
      <c r="BG162" s="212">
        <f>IF(N162="zákl. přenesená",J162,0)</f>
        <v>0</v>
      </c>
      <c r="BH162" s="212">
        <f>IF(N162="sníž. přenesená",J162,0)</f>
        <v>0</v>
      </c>
      <c r="BI162" s="212">
        <f>IF(N162="nulová",J162,0)</f>
        <v>0</v>
      </c>
      <c r="BJ162" s="18" t="s">
        <v>83</v>
      </c>
      <c r="BK162" s="212">
        <f>ROUND(I162*H162,2)</f>
        <v>0</v>
      </c>
      <c r="BL162" s="18" t="s">
        <v>221</v>
      </c>
      <c r="BM162" s="211" t="s">
        <v>450</v>
      </c>
    </row>
    <row r="163" s="2" customFormat="1">
      <c r="A163" s="39"/>
      <c r="B163" s="40"/>
      <c r="C163" s="41"/>
      <c r="D163" s="213" t="s">
        <v>197</v>
      </c>
      <c r="E163" s="41"/>
      <c r="F163" s="214" t="s">
        <v>5852</v>
      </c>
      <c r="G163" s="41"/>
      <c r="H163" s="41"/>
      <c r="I163" s="215"/>
      <c r="J163" s="41"/>
      <c r="K163" s="41"/>
      <c r="L163" s="45"/>
      <c r="M163" s="216"/>
      <c r="N163" s="217"/>
      <c r="O163" s="92"/>
      <c r="P163" s="92"/>
      <c r="Q163" s="92"/>
      <c r="R163" s="92"/>
      <c r="S163" s="92"/>
      <c r="T163" s="93"/>
      <c r="U163" s="39"/>
      <c r="V163" s="39"/>
      <c r="W163" s="39"/>
      <c r="X163" s="39"/>
      <c r="Y163" s="39"/>
      <c r="Z163" s="39"/>
      <c r="AA163" s="39"/>
      <c r="AB163" s="39"/>
      <c r="AC163" s="39"/>
      <c r="AD163" s="39"/>
      <c r="AE163" s="39"/>
      <c r="AT163" s="18" t="s">
        <v>197</v>
      </c>
      <c r="AU163" s="18" t="s">
        <v>83</v>
      </c>
    </row>
    <row r="164" s="2" customFormat="1" ht="16.5" customHeight="1">
      <c r="A164" s="39"/>
      <c r="B164" s="40"/>
      <c r="C164" s="200" t="s">
        <v>340</v>
      </c>
      <c r="D164" s="200" t="s">
        <v>191</v>
      </c>
      <c r="E164" s="201" t="s">
        <v>1280</v>
      </c>
      <c r="F164" s="202" t="s">
        <v>5853</v>
      </c>
      <c r="G164" s="203" t="s">
        <v>1237</v>
      </c>
      <c r="H164" s="204">
        <v>13.199999999999999</v>
      </c>
      <c r="I164" s="205"/>
      <c r="J164" s="206">
        <f>ROUND(I164*H164,2)</f>
        <v>0</v>
      </c>
      <c r="K164" s="202" t="s">
        <v>1</v>
      </c>
      <c r="L164" s="45"/>
      <c r="M164" s="207" t="s">
        <v>1</v>
      </c>
      <c r="N164" s="208" t="s">
        <v>41</v>
      </c>
      <c r="O164" s="92"/>
      <c r="P164" s="209">
        <f>O164*H164</f>
        <v>0</v>
      </c>
      <c r="Q164" s="209">
        <v>0</v>
      </c>
      <c r="R164" s="209">
        <f>Q164*H164</f>
        <v>0</v>
      </c>
      <c r="S164" s="209">
        <v>0</v>
      </c>
      <c r="T164" s="210">
        <f>S164*H164</f>
        <v>0</v>
      </c>
      <c r="U164" s="39"/>
      <c r="V164" s="39"/>
      <c r="W164" s="39"/>
      <c r="X164" s="39"/>
      <c r="Y164" s="39"/>
      <c r="Z164" s="39"/>
      <c r="AA164" s="39"/>
      <c r="AB164" s="39"/>
      <c r="AC164" s="39"/>
      <c r="AD164" s="39"/>
      <c r="AE164" s="39"/>
      <c r="AR164" s="211" t="s">
        <v>221</v>
      </c>
      <c r="AT164" s="211" t="s">
        <v>191</v>
      </c>
      <c r="AU164" s="211" t="s">
        <v>83</v>
      </c>
      <c r="AY164" s="18" t="s">
        <v>195</v>
      </c>
      <c r="BE164" s="212">
        <f>IF(N164="základní",J164,0)</f>
        <v>0</v>
      </c>
      <c r="BF164" s="212">
        <f>IF(N164="snížená",J164,0)</f>
        <v>0</v>
      </c>
      <c r="BG164" s="212">
        <f>IF(N164="zákl. přenesená",J164,0)</f>
        <v>0</v>
      </c>
      <c r="BH164" s="212">
        <f>IF(N164="sníž. přenesená",J164,0)</f>
        <v>0</v>
      </c>
      <c r="BI164" s="212">
        <f>IF(N164="nulová",J164,0)</f>
        <v>0</v>
      </c>
      <c r="BJ164" s="18" t="s">
        <v>83</v>
      </c>
      <c r="BK164" s="212">
        <f>ROUND(I164*H164,2)</f>
        <v>0</v>
      </c>
      <c r="BL164" s="18" t="s">
        <v>221</v>
      </c>
      <c r="BM164" s="211" t="s">
        <v>456</v>
      </c>
    </row>
    <row r="165" s="2" customFormat="1">
      <c r="A165" s="39"/>
      <c r="B165" s="40"/>
      <c r="C165" s="41"/>
      <c r="D165" s="213" t="s">
        <v>197</v>
      </c>
      <c r="E165" s="41"/>
      <c r="F165" s="214" t="s">
        <v>5854</v>
      </c>
      <c r="G165" s="41"/>
      <c r="H165" s="41"/>
      <c r="I165" s="215"/>
      <c r="J165" s="41"/>
      <c r="K165" s="41"/>
      <c r="L165" s="45"/>
      <c r="M165" s="216"/>
      <c r="N165" s="217"/>
      <c r="O165" s="92"/>
      <c r="P165" s="92"/>
      <c r="Q165" s="92"/>
      <c r="R165" s="92"/>
      <c r="S165" s="92"/>
      <c r="T165" s="93"/>
      <c r="U165" s="39"/>
      <c r="V165" s="39"/>
      <c r="W165" s="39"/>
      <c r="X165" s="39"/>
      <c r="Y165" s="39"/>
      <c r="Z165" s="39"/>
      <c r="AA165" s="39"/>
      <c r="AB165" s="39"/>
      <c r="AC165" s="39"/>
      <c r="AD165" s="39"/>
      <c r="AE165" s="39"/>
      <c r="AT165" s="18" t="s">
        <v>197</v>
      </c>
      <c r="AU165" s="18" t="s">
        <v>83</v>
      </c>
    </row>
    <row r="166" s="2" customFormat="1" ht="16.5" customHeight="1">
      <c r="A166" s="39"/>
      <c r="B166" s="40"/>
      <c r="C166" s="200" t="s">
        <v>345</v>
      </c>
      <c r="D166" s="200" t="s">
        <v>191</v>
      </c>
      <c r="E166" s="201" t="s">
        <v>1281</v>
      </c>
      <c r="F166" s="202" t="s">
        <v>5818</v>
      </c>
      <c r="G166" s="203" t="s">
        <v>513</v>
      </c>
      <c r="H166" s="204">
        <v>100</v>
      </c>
      <c r="I166" s="205"/>
      <c r="J166" s="206">
        <f>ROUND(I166*H166,2)</f>
        <v>0</v>
      </c>
      <c r="K166" s="202" t="s">
        <v>1</v>
      </c>
      <c r="L166" s="45"/>
      <c r="M166" s="207" t="s">
        <v>1</v>
      </c>
      <c r="N166" s="208" t="s">
        <v>41</v>
      </c>
      <c r="O166" s="92"/>
      <c r="P166" s="209">
        <f>O166*H166</f>
        <v>0</v>
      </c>
      <c r="Q166" s="209">
        <v>0</v>
      </c>
      <c r="R166" s="209">
        <f>Q166*H166</f>
        <v>0</v>
      </c>
      <c r="S166" s="209">
        <v>0</v>
      </c>
      <c r="T166" s="210">
        <f>S166*H166</f>
        <v>0</v>
      </c>
      <c r="U166" s="39"/>
      <c r="V166" s="39"/>
      <c r="W166" s="39"/>
      <c r="X166" s="39"/>
      <c r="Y166" s="39"/>
      <c r="Z166" s="39"/>
      <c r="AA166" s="39"/>
      <c r="AB166" s="39"/>
      <c r="AC166" s="39"/>
      <c r="AD166" s="39"/>
      <c r="AE166" s="39"/>
      <c r="AR166" s="211" t="s">
        <v>221</v>
      </c>
      <c r="AT166" s="211" t="s">
        <v>191</v>
      </c>
      <c r="AU166" s="211" t="s">
        <v>83</v>
      </c>
      <c r="AY166" s="18" t="s">
        <v>195</v>
      </c>
      <c r="BE166" s="212">
        <f>IF(N166="základní",J166,0)</f>
        <v>0</v>
      </c>
      <c r="BF166" s="212">
        <f>IF(N166="snížená",J166,0)</f>
        <v>0</v>
      </c>
      <c r="BG166" s="212">
        <f>IF(N166="zákl. přenesená",J166,0)</f>
        <v>0</v>
      </c>
      <c r="BH166" s="212">
        <f>IF(N166="sníž. přenesená",J166,0)</f>
        <v>0</v>
      </c>
      <c r="BI166" s="212">
        <f>IF(N166="nulová",J166,0)</f>
        <v>0</v>
      </c>
      <c r="BJ166" s="18" t="s">
        <v>83</v>
      </c>
      <c r="BK166" s="212">
        <f>ROUND(I166*H166,2)</f>
        <v>0</v>
      </c>
      <c r="BL166" s="18" t="s">
        <v>221</v>
      </c>
      <c r="BM166" s="211" t="s">
        <v>221</v>
      </c>
    </row>
    <row r="167" s="2" customFormat="1">
      <c r="A167" s="39"/>
      <c r="B167" s="40"/>
      <c r="C167" s="41"/>
      <c r="D167" s="213" t="s">
        <v>197</v>
      </c>
      <c r="E167" s="41"/>
      <c r="F167" s="214" t="s">
        <v>1219</v>
      </c>
      <c r="G167" s="41"/>
      <c r="H167" s="41"/>
      <c r="I167" s="215"/>
      <c r="J167" s="41"/>
      <c r="K167" s="41"/>
      <c r="L167" s="45"/>
      <c r="M167" s="216"/>
      <c r="N167" s="217"/>
      <c r="O167" s="92"/>
      <c r="P167" s="92"/>
      <c r="Q167" s="92"/>
      <c r="R167" s="92"/>
      <c r="S167" s="92"/>
      <c r="T167" s="93"/>
      <c r="U167" s="39"/>
      <c r="V167" s="39"/>
      <c r="W167" s="39"/>
      <c r="X167" s="39"/>
      <c r="Y167" s="39"/>
      <c r="Z167" s="39"/>
      <c r="AA167" s="39"/>
      <c r="AB167" s="39"/>
      <c r="AC167" s="39"/>
      <c r="AD167" s="39"/>
      <c r="AE167" s="39"/>
      <c r="AT167" s="18" t="s">
        <v>197</v>
      </c>
      <c r="AU167" s="18" t="s">
        <v>83</v>
      </c>
    </row>
    <row r="168" s="2" customFormat="1" ht="16.5" customHeight="1">
      <c r="A168" s="39"/>
      <c r="B168" s="40"/>
      <c r="C168" s="200" t="s">
        <v>349</v>
      </c>
      <c r="D168" s="200" t="s">
        <v>191</v>
      </c>
      <c r="E168" s="201" t="s">
        <v>1282</v>
      </c>
      <c r="F168" s="202" t="s">
        <v>5820</v>
      </c>
      <c r="G168" s="203" t="s">
        <v>513</v>
      </c>
      <c r="H168" s="204">
        <v>15</v>
      </c>
      <c r="I168" s="205"/>
      <c r="J168" s="206">
        <f>ROUND(I168*H168,2)</f>
        <v>0</v>
      </c>
      <c r="K168" s="202" t="s">
        <v>1</v>
      </c>
      <c r="L168" s="45"/>
      <c r="M168" s="207" t="s">
        <v>1</v>
      </c>
      <c r="N168" s="208" t="s">
        <v>41</v>
      </c>
      <c r="O168" s="92"/>
      <c r="P168" s="209">
        <f>O168*H168</f>
        <v>0</v>
      </c>
      <c r="Q168" s="209">
        <v>0</v>
      </c>
      <c r="R168" s="209">
        <f>Q168*H168</f>
        <v>0</v>
      </c>
      <c r="S168" s="209">
        <v>0</v>
      </c>
      <c r="T168" s="210">
        <f>S168*H168</f>
        <v>0</v>
      </c>
      <c r="U168" s="39"/>
      <c r="V168" s="39"/>
      <c r="W168" s="39"/>
      <c r="X168" s="39"/>
      <c r="Y168" s="39"/>
      <c r="Z168" s="39"/>
      <c r="AA168" s="39"/>
      <c r="AB168" s="39"/>
      <c r="AC168" s="39"/>
      <c r="AD168" s="39"/>
      <c r="AE168" s="39"/>
      <c r="AR168" s="211" t="s">
        <v>221</v>
      </c>
      <c r="AT168" s="211" t="s">
        <v>191</v>
      </c>
      <c r="AU168" s="211" t="s">
        <v>83</v>
      </c>
      <c r="AY168" s="18" t="s">
        <v>195</v>
      </c>
      <c r="BE168" s="212">
        <f>IF(N168="základní",J168,0)</f>
        <v>0</v>
      </c>
      <c r="BF168" s="212">
        <f>IF(N168="snížená",J168,0)</f>
        <v>0</v>
      </c>
      <c r="BG168" s="212">
        <f>IF(N168="zákl. přenesená",J168,0)</f>
        <v>0</v>
      </c>
      <c r="BH168" s="212">
        <f>IF(N168="sníž. přenesená",J168,0)</f>
        <v>0</v>
      </c>
      <c r="BI168" s="212">
        <f>IF(N168="nulová",J168,0)</f>
        <v>0</v>
      </c>
      <c r="BJ168" s="18" t="s">
        <v>83</v>
      </c>
      <c r="BK168" s="212">
        <f>ROUND(I168*H168,2)</f>
        <v>0</v>
      </c>
      <c r="BL168" s="18" t="s">
        <v>221</v>
      </c>
      <c r="BM168" s="211" t="s">
        <v>468</v>
      </c>
    </row>
    <row r="169" s="2" customFormat="1">
      <c r="A169" s="39"/>
      <c r="B169" s="40"/>
      <c r="C169" s="41"/>
      <c r="D169" s="213" t="s">
        <v>197</v>
      </c>
      <c r="E169" s="41"/>
      <c r="F169" s="214" t="s">
        <v>5821</v>
      </c>
      <c r="G169" s="41"/>
      <c r="H169" s="41"/>
      <c r="I169" s="215"/>
      <c r="J169" s="41"/>
      <c r="K169" s="41"/>
      <c r="L169" s="45"/>
      <c r="M169" s="216"/>
      <c r="N169" s="217"/>
      <c r="O169" s="92"/>
      <c r="P169" s="92"/>
      <c r="Q169" s="92"/>
      <c r="R169" s="92"/>
      <c r="S169" s="92"/>
      <c r="T169" s="93"/>
      <c r="U169" s="39"/>
      <c r="V169" s="39"/>
      <c r="W169" s="39"/>
      <c r="X169" s="39"/>
      <c r="Y169" s="39"/>
      <c r="Z169" s="39"/>
      <c r="AA169" s="39"/>
      <c r="AB169" s="39"/>
      <c r="AC169" s="39"/>
      <c r="AD169" s="39"/>
      <c r="AE169" s="39"/>
      <c r="AT169" s="18" t="s">
        <v>197</v>
      </c>
      <c r="AU169" s="18" t="s">
        <v>83</v>
      </c>
    </row>
    <row r="170" s="2" customFormat="1" ht="21.75" customHeight="1">
      <c r="A170" s="39"/>
      <c r="B170" s="40"/>
      <c r="C170" s="200" t="s">
        <v>353</v>
      </c>
      <c r="D170" s="200" t="s">
        <v>191</v>
      </c>
      <c r="E170" s="201" t="s">
        <v>1283</v>
      </c>
      <c r="F170" s="202" t="s">
        <v>5855</v>
      </c>
      <c r="G170" s="203" t="s">
        <v>232</v>
      </c>
      <c r="H170" s="204">
        <v>1</v>
      </c>
      <c r="I170" s="205"/>
      <c r="J170" s="206">
        <f>ROUND(I170*H170,2)</f>
        <v>0</v>
      </c>
      <c r="K170" s="202" t="s">
        <v>1</v>
      </c>
      <c r="L170" s="45"/>
      <c r="M170" s="207" t="s">
        <v>1</v>
      </c>
      <c r="N170" s="208" t="s">
        <v>41</v>
      </c>
      <c r="O170" s="92"/>
      <c r="P170" s="209">
        <f>O170*H170</f>
        <v>0</v>
      </c>
      <c r="Q170" s="209">
        <v>0</v>
      </c>
      <c r="R170" s="209">
        <f>Q170*H170</f>
        <v>0</v>
      </c>
      <c r="S170" s="209">
        <v>0</v>
      </c>
      <c r="T170" s="210">
        <f>S170*H170</f>
        <v>0</v>
      </c>
      <c r="U170" s="39"/>
      <c r="V170" s="39"/>
      <c r="W170" s="39"/>
      <c r="X170" s="39"/>
      <c r="Y170" s="39"/>
      <c r="Z170" s="39"/>
      <c r="AA170" s="39"/>
      <c r="AB170" s="39"/>
      <c r="AC170" s="39"/>
      <c r="AD170" s="39"/>
      <c r="AE170" s="39"/>
      <c r="AR170" s="211" t="s">
        <v>221</v>
      </c>
      <c r="AT170" s="211" t="s">
        <v>191</v>
      </c>
      <c r="AU170" s="211" t="s">
        <v>83</v>
      </c>
      <c r="AY170" s="18" t="s">
        <v>195</v>
      </c>
      <c r="BE170" s="212">
        <f>IF(N170="základní",J170,0)</f>
        <v>0</v>
      </c>
      <c r="BF170" s="212">
        <f>IF(N170="snížená",J170,0)</f>
        <v>0</v>
      </c>
      <c r="BG170" s="212">
        <f>IF(N170="zákl. přenesená",J170,0)</f>
        <v>0</v>
      </c>
      <c r="BH170" s="212">
        <f>IF(N170="sníž. přenesená",J170,0)</f>
        <v>0</v>
      </c>
      <c r="BI170" s="212">
        <f>IF(N170="nulová",J170,0)</f>
        <v>0</v>
      </c>
      <c r="BJ170" s="18" t="s">
        <v>83</v>
      </c>
      <c r="BK170" s="212">
        <f>ROUND(I170*H170,2)</f>
        <v>0</v>
      </c>
      <c r="BL170" s="18" t="s">
        <v>221</v>
      </c>
      <c r="BM170" s="211" t="s">
        <v>474</v>
      </c>
    </row>
    <row r="171" s="2" customFormat="1" ht="21.75" customHeight="1">
      <c r="A171" s="39"/>
      <c r="B171" s="40"/>
      <c r="C171" s="200" t="s">
        <v>357</v>
      </c>
      <c r="D171" s="200" t="s">
        <v>191</v>
      </c>
      <c r="E171" s="201" t="s">
        <v>1284</v>
      </c>
      <c r="F171" s="202" t="s">
        <v>1236</v>
      </c>
      <c r="G171" s="203" t="s">
        <v>1237</v>
      </c>
      <c r="H171" s="204">
        <v>8.5579999999999998</v>
      </c>
      <c r="I171" s="205"/>
      <c r="J171" s="206">
        <f>ROUND(I171*H171,2)</f>
        <v>0</v>
      </c>
      <c r="K171" s="202" t="s">
        <v>1</v>
      </c>
      <c r="L171" s="45"/>
      <c r="M171" s="207" t="s">
        <v>1</v>
      </c>
      <c r="N171" s="208" t="s">
        <v>41</v>
      </c>
      <c r="O171" s="92"/>
      <c r="P171" s="209">
        <f>O171*H171</f>
        <v>0</v>
      </c>
      <c r="Q171" s="209">
        <v>0</v>
      </c>
      <c r="R171" s="209">
        <f>Q171*H171</f>
        <v>0</v>
      </c>
      <c r="S171" s="209">
        <v>0</v>
      </c>
      <c r="T171" s="210">
        <f>S171*H171</f>
        <v>0</v>
      </c>
      <c r="U171" s="39"/>
      <c r="V171" s="39"/>
      <c r="W171" s="39"/>
      <c r="X171" s="39"/>
      <c r="Y171" s="39"/>
      <c r="Z171" s="39"/>
      <c r="AA171" s="39"/>
      <c r="AB171" s="39"/>
      <c r="AC171" s="39"/>
      <c r="AD171" s="39"/>
      <c r="AE171" s="39"/>
      <c r="AR171" s="211" t="s">
        <v>221</v>
      </c>
      <c r="AT171" s="211" t="s">
        <v>191</v>
      </c>
      <c r="AU171" s="211" t="s">
        <v>83</v>
      </c>
      <c r="AY171" s="18" t="s">
        <v>195</v>
      </c>
      <c r="BE171" s="212">
        <f>IF(N171="základní",J171,0)</f>
        <v>0</v>
      </c>
      <c r="BF171" s="212">
        <f>IF(N171="snížená",J171,0)</f>
        <v>0</v>
      </c>
      <c r="BG171" s="212">
        <f>IF(N171="zákl. přenesená",J171,0)</f>
        <v>0</v>
      </c>
      <c r="BH171" s="212">
        <f>IF(N171="sníž. přenesená",J171,0)</f>
        <v>0</v>
      </c>
      <c r="BI171" s="212">
        <f>IF(N171="nulová",J171,0)</f>
        <v>0</v>
      </c>
      <c r="BJ171" s="18" t="s">
        <v>83</v>
      </c>
      <c r="BK171" s="212">
        <f>ROUND(I171*H171,2)</f>
        <v>0</v>
      </c>
      <c r="BL171" s="18" t="s">
        <v>221</v>
      </c>
      <c r="BM171" s="211" t="s">
        <v>483</v>
      </c>
    </row>
    <row r="172" s="13" customFormat="1" ht="25.92" customHeight="1">
      <c r="A172" s="13"/>
      <c r="B172" s="248"/>
      <c r="C172" s="249"/>
      <c r="D172" s="250" t="s">
        <v>75</v>
      </c>
      <c r="E172" s="251" t="s">
        <v>5856</v>
      </c>
      <c r="F172" s="251" t="s">
        <v>1270</v>
      </c>
      <c r="G172" s="249"/>
      <c r="H172" s="249"/>
      <c r="I172" s="252"/>
      <c r="J172" s="253">
        <f>BK172</f>
        <v>0</v>
      </c>
      <c r="K172" s="249"/>
      <c r="L172" s="254"/>
      <c r="M172" s="255"/>
      <c r="N172" s="256"/>
      <c r="O172" s="256"/>
      <c r="P172" s="257">
        <f>SUM(P173:P182)</f>
        <v>0</v>
      </c>
      <c r="Q172" s="256"/>
      <c r="R172" s="257">
        <f>SUM(R173:R182)</f>
        <v>0</v>
      </c>
      <c r="S172" s="256"/>
      <c r="T172" s="258">
        <f>SUM(T173:T182)</f>
        <v>0</v>
      </c>
      <c r="U172" s="13"/>
      <c r="V172" s="13"/>
      <c r="W172" s="13"/>
      <c r="X172" s="13"/>
      <c r="Y172" s="13"/>
      <c r="Z172" s="13"/>
      <c r="AA172" s="13"/>
      <c r="AB172" s="13"/>
      <c r="AC172" s="13"/>
      <c r="AD172" s="13"/>
      <c r="AE172" s="13"/>
      <c r="AR172" s="259" t="s">
        <v>83</v>
      </c>
      <c r="AT172" s="260" t="s">
        <v>75</v>
      </c>
      <c r="AU172" s="260" t="s">
        <v>76</v>
      </c>
      <c r="AY172" s="259" t="s">
        <v>195</v>
      </c>
      <c r="BK172" s="261">
        <f>SUM(BK173:BK182)</f>
        <v>0</v>
      </c>
    </row>
    <row r="173" s="2" customFormat="1" ht="16.5" customHeight="1">
      <c r="A173" s="39"/>
      <c r="B173" s="40"/>
      <c r="C173" s="200" t="s">
        <v>361</v>
      </c>
      <c r="D173" s="200" t="s">
        <v>191</v>
      </c>
      <c r="E173" s="201" t="s">
        <v>5857</v>
      </c>
      <c r="F173" s="202" t="s">
        <v>5816</v>
      </c>
      <c r="G173" s="203" t="s">
        <v>513</v>
      </c>
      <c r="H173" s="204">
        <v>15</v>
      </c>
      <c r="I173" s="205"/>
      <c r="J173" s="206">
        <f>ROUND(I173*H173,2)</f>
        <v>0</v>
      </c>
      <c r="K173" s="202" t="s">
        <v>1</v>
      </c>
      <c r="L173" s="45"/>
      <c r="M173" s="207" t="s">
        <v>1</v>
      </c>
      <c r="N173" s="208" t="s">
        <v>41</v>
      </c>
      <c r="O173" s="92"/>
      <c r="P173" s="209">
        <f>O173*H173</f>
        <v>0</v>
      </c>
      <c r="Q173" s="209">
        <v>0</v>
      </c>
      <c r="R173" s="209">
        <f>Q173*H173</f>
        <v>0</v>
      </c>
      <c r="S173" s="209">
        <v>0</v>
      </c>
      <c r="T173" s="210">
        <f>S173*H173</f>
        <v>0</v>
      </c>
      <c r="U173" s="39"/>
      <c r="V173" s="39"/>
      <c r="W173" s="39"/>
      <c r="X173" s="39"/>
      <c r="Y173" s="39"/>
      <c r="Z173" s="39"/>
      <c r="AA173" s="39"/>
      <c r="AB173" s="39"/>
      <c r="AC173" s="39"/>
      <c r="AD173" s="39"/>
      <c r="AE173" s="39"/>
      <c r="AR173" s="211" t="s">
        <v>221</v>
      </c>
      <c r="AT173" s="211" t="s">
        <v>191</v>
      </c>
      <c r="AU173" s="211" t="s">
        <v>83</v>
      </c>
      <c r="AY173" s="18" t="s">
        <v>195</v>
      </c>
      <c r="BE173" s="212">
        <f>IF(N173="základní",J173,0)</f>
        <v>0</v>
      </c>
      <c r="BF173" s="212">
        <f>IF(N173="snížená",J173,0)</f>
        <v>0</v>
      </c>
      <c r="BG173" s="212">
        <f>IF(N173="zákl. přenesená",J173,0)</f>
        <v>0</v>
      </c>
      <c r="BH173" s="212">
        <f>IF(N173="sníž. přenesená",J173,0)</f>
        <v>0</v>
      </c>
      <c r="BI173" s="212">
        <f>IF(N173="nulová",J173,0)</f>
        <v>0</v>
      </c>
      <c r="BJ173" s="18" t="s">
        <v>83</v>
      </c>
      <c r="BK173" s="212">
        <f>ROUND(I173*H173,2)</f>
        <v>0</v>
      </c>
      <c r="BL173" s="18" t="s">
        <v>221</v>
      </c>
      <c r="BM173" s="211" t="s">
        <v>489</v>
      </c>
    </row>
    <row r="174" s="2" customFormat="1" ht="16.5" customHeight="1">
      <c r="A174" s="39"/>
      <c r="B174" s="40"/>
      <c r="C174" s="200" t="s">
        <v>365</v>
      </c>
      <c r="D174" s="200" t="s">
        <v>191</v>
      </c>
      <c r="E174" s="201" t="s">
        <v>5858</v>
      </c>
      <c r="F174" s="202" t="s">
        <v>5817</v>
      </c>
      <c r="G174" s="203" t="s">
        <v>220</v>
      </c>
      <c r="H174" s="204">
        <v>1</v>
      </c>
      <c r="I174" s="205"/>
      <c r="J174" s="206">
        <f>ROUND(I174*H174,2)</f>
        <v>0</v>
      </c>
      <c r="K174" s="202" t="s">
        <v>1</v>
      </c>
      <c r="L174" s="45"/>
      <c r="M174" s="207" t="s">
        <v>1</v>
      </c>
      <c r="N174" s="208" t="s">
        <v>41</v>
      </c>
      <c r="O174" s="92"/>
      <c r="P174" s="209">
        <f>O174*H174</f>
        <v>0</v>
      </c>
      <c r="Q174" s="209">
        <v>0</v>
      </c>
      <c r="R174" s="209">
        <f>Q174*H174</f>
        <v>0</v>
      </c>
      <c r="S174" s="209">
        <v>0</v>
      </c>
      <c r="T174" s="210">
        <f>S174*H174</f>
        <v>0</v>
      </c>
      <c r="U174" s="39"/>
      <c r="V174" s="39"/>
      <c r="W174" s="39"/>
      <c r="X174" s="39"/>
      <c r="Y174" s="39"/>
      <c r="Z174" s="39"/>
      <c r="AA174" s="39"/>
      <c r="AB174" s="39"/>
      <c r="AC174" s="39"/>
      <c r="AD174" s="39"/>
      <c r="AE174" s="39"/>
      <c r="AR174" s="211" t="s">
        <v>221</v>
      </c>
      <c r="AT174" s="211" t="s">
        <v>191</v>
      </c>
      <c r="AU174" s="211" t="s">
        <v>83</v>
      </c>
      <c r="AY174" s="18" t="s">
        <v>195</v>
      </c>
      <c r="BE174" s="212">
        <f>IF(N174="základní",J174,0)</f>
        <v>0</v>
      </c>
      <c r="BF174" s="212">
        <f>IF(N174="snížená",J174,0)</f>
        <v>0</v>
      </c>
      <c r="BG174" s="212">
        <f>IF(N174="zákl. přenesená",J174,0)</f>
        <v>0</v>
      </c>
      <c r="BH174" s="212">
        <f>IF(N174="sníž. přenesená",J174,0)</f>
        <v>0</v>
      </c>
      <c r="BI174" s="212">
        <f>IF(N174="nulová",J174,0)</f>
        <v>0</v>
      </c>
      <c r="BJ174" s="18" t="s">
        <v>83</v>
      </c>
      <c r="BK174" s="212">
        <f>ROUND(I174*H174,2)</f>
        <v>0</v>
      </c>
      <c r="BL174" s="18" t="s">
        <v>221</v>
      </c>
      <c r="BM174" s="211" t="s">
        <v>495</v>
      </c>
    </row>
    <row r="175" s="2" customFormat="1" ht="16.5" customHeight="1">
      <c r="A175" s="39"/>
      <c r="B175" s="40"/>
      <c r="C175" s="200" t="s">
        <v>369</v>
      </c>
      <c r="D175" s="200" t="s">
        <v>191</v>
      </c>
      <c r="E175" s="201" t="s">
        <v>5859</v>
      </c>
      <c r="F175" s="202" t="s">
        <v>5818</v>
      </c>
      <c r="G175" s="203" t="s">
        <v>513</v>
      </c>
      <c r="H175" s="204">
        <v>8</v>
      </c>
      <c r="I175" s="205"/>
      <c r="J175" s="206">
        <f>ROUND(I175*H175,2)</f>
        <v>0</v>
      </c>
      <c r="K175" s="202" t="s">
        <v>1</v>
      </c>
      <c r="L175" s="45"/>
      <c r="M175" s="207" t="s">
        <v>1</v>
      </c>
      <c r="N175" s="208" t="s">
        <v>41</v>
      </c>
      <c r="O175" s="92"/>
      <c r="P175" s="209">
        <f>O175*H175</f>
        <v>0</v>
      </c>
      <c r="Q175" s="209">
        <v>0</v>
      </c>
      <c r="R175" s="209">
        <f>Q175*H175</f>
        <v>0</v>
      </c>
      <c r="S175" s="209">
        <v>0</v>
      </c>
      <c r="T175" s="210">
        <f>S175*H175</f>
        <v>0</v>
      </c>
      <c r="U175" s="39"/>
      <c r="V175" s="39"/>
      <c r="W175" s="39"/>
      <c r="X175" s="39"/>
      <c r="Y175" s="39"/>
      <c r="Z175" s="39"/>
      <c r="AA175" s="39"/>
      <c r="AB175" s="39"/>
      <c r="AC175" s="39"/>
      <c r="AD175" s="39"/>
      <c r="AE175" s="39"/>
      <c r="AR175" s="211" t="s">
        <v>221</v>
      </c>
      <c r="AT175" s="211" t="s">
        <v>191</v>
      </c>
      <c r="AU175" s="211" t="s">
        <v>83</v>
      </c>
      <c r="AY175" s="18" t="s">
        <v>195</v>
      </c>
      <c r="BE175" s="212">
        <f>IF(N175="základní",J175,0)</f>
        <v>0</v>
      </c>
      <c r="BF175" s="212">
        <f>IF(N175="snížená",J175,0)</f>
        <v>0</v>
      </c>
      <c r="BG175" s="212">
        <f>IF(N175="zákl. přenesená",J175,0)</f>
        <v>0</v>
      </c>
      <c r="BH175" s="212">
        <f>IF(N175="sníž. přenesená",J175,0)</f>
        <v>0</v>
      </c>
      <c r="BI175" s="212">
        <f>IF(N175="nulová",J175,0)</f>
        <v>0</v>
      </c>
      <c r="BJ175" s="18" t="s">
        <v>83</v>
      </c>
      <c r="BK175" s="212">
        <f>ROUND(I175*H175,2)</f>
        <v>0</v>
      </c>
      <c r="BL175" s="18" t="s">
        <v>221</v>
      </c>
      <c r="BM175" s="211" t="s">
        <v>501</v>
      </c>
    </row>
    <row r="176" s="2" customFormat="1">
      <c r="A176" s="39"/>
      <c r="B176" s="40"/>
      <c r="C176" s="41"/>
      <c r="D176" s="213" t="s">
        <v>197</v>
      </c>
      <c r="E176" s="41"/>
      <c r="F176" s="214" t="s">
        <v>1219</v>
      </c>
      <c r="G176" s="41"/>
      <c r="H176" s="41"/>
      <c r="I176" s="215"/>
      <c r="J176" s="41"/>
      <c r="K176" s="41"/>
      <c r="L176" s="45"/>
      <c r="M176" s="216"/>
      <c r="N176" s="217"/>
      <c r="O176" s="92"/>
      <c r="P176" s="92"/>
      <c r="Q176" s="92"/>
      <c r="R176" s="92"/>
      <c r="S176" s="92"/>
      <c r="T176" s="93"/>
      <c r="U176" s="39"/>
      <c r="V176" s="39"/>
      <c r="W176" s="39"/>
      <c r="X176" s="39"/>
      <c r="Y176" s="39"/>
      <c r="Z176" s="39"/>
      <c r="AA176" s="39"/>
      <c r="AB176" s="39"/>
      <c r="AC176" s="39"/>
      <c r="AD176" s="39"/>
      <c r="AE176" s="39"/>
      <c r="AT176" s="18" t="s">
        <v>197</v>
      </c>
      <c r="AU176" s="18" t="s">
        <v>83</v>
      </c>
    </row>
    <row r="177" s="2" customFormat="1" ht="16.5" customHeight="1">
      <c r="A177" s="39"/>
      <c r="B177" s="40"/>
      <c r="C177" s="200" t="s">
        <v>373</v>
      </c>
      <c r="D177" s="200" t="s">
        <v>191</v>
      </c>
      <c r="E177" s="201" t="s">
        <v>5860</v>
      </c>
      <c r="F177" s="202" t="s">
        <v>5820</v>
      </c>
      <c r="G177" s="203" t="s">
        <v>513</v>
      </c>
      <c r="H177" s="204">
        <v>7</v>
      </c>
      <c r="I177" s="205"/>
      <c r="J177" s="206">
        <f>ROUND(I177*H177,2)</f>
        <v>0</v>
      </c>
      <c r="K177" s="202" t="s">
        <v>1</v>
      </c>
      <c r="L177" s="45"/>
      <c r="M177" s="207" t="s">
        <v>1</v>
      </c>
      <c r="N177" s="208" t="s">
        <v>41</v>
      </c>
      <c r="O177" s="92"/>
      <c r="P177" s="209">
        <f>O177*H177</f>
        <v>0</v>
      </c>
      <c r="Q177" s="209">
        <v>0</v>
      </c>
      <c r="R177" s="209">
        <f>Q177*H177</f>
        <v>0</v>
      </c>
      <c r="S177" s="209">
        <v>0</v>
      </c>
      <c r="T177" s="210">
        <f>S177*H177</f>
        <v>0</v>
      </c>
      <c r="U177" s="39"/>
      <c r="V177" s="39"/>
      <c r="W177" s="39"/>
      <c r="X177" s="39"/>
      <c r="Y177" s="39"/>
      <c r="Z177" s="39"/>
      <c r="AA177" s="39"/>
      <c r="AB177" s="39"/>
      <c r="AC177" s="39"/>
      <c r="AD177" s="39"/>
      <c r="AE177" s="39"/>
      <c r="AR177" s="211" t="s">
        <v>221</v>
      </c>
      <c r="AT177" s="211" t="s">
        <v>191</v>
      </c>
      <c r="AU177" s="211" t="s">
        <v>83</v>
      </c>
      <c r="AY177" s="18" t="s">
        <v>195</v>
      </c>
      <c r="BE177" s="212">
        <f>IF(N177="základní",J177,0)</f>
        <v>0</v>
      </c>
      <c r="BF177" s="212">
        <f>IF(N177="snížená",J177,0)</f>
        <v>0</v>
      </c>
      <c r="BG177" s="212">
        <f>IF(N177="zákl. přenesená",J177,0)</f>
        <v>0</v>
      </c>
      <c r="BH177" s="212">
        <f>IF(N177="sníž. přenesená",J177,0)</f>
        <v>0</v>
      </c>
      <c r="BI177" s="212">
        <f>IF(N177="nulová",J177,0)</f>
        <v>0</v>
      </c>
      <c r="BJ177" s="18" t="s">
        <v>83</v>
      </c>
      <c r="BK177" s="212">
        <f>ROUND(I177*H177,2)</f>
        <v>0</v>
      </c>
      <c r="BL177" s="18" t="s">
        <v>221</v>
      </c>
      <c r="BM177" s="211" t="s">
        <v>510</v>
      </c>
    </row>
    <row r="178" s="2" customFormat="1">
      <c r="A178" s="39"/>
      <c r="B178" s="40"/>
      <c r="C178" s="41"/>
      <c r="D178" s="213" t="s">
        <v>197</v>
      </c>
      <c r="E178" s="41"/>
      <c r="F178" s="214" t="s">
        <v>5821</v>
      </c>
      <c r="G178" s="41"/>
      <c r="H178" s="41"/>
      <c r="I178" s="215"/>
      <c r="J178" s="41"/>
      <c r="K178" s="41"/>
      <c r="L178" s="45"/>
      <c r="M178" s="216"/>
      <c r="N178" s="217"/>
      <c r="O178" s="92"/>
      <c r="P178" s="92"/>
      <c r="Q178" s="92"/>
      <c r="R178" s="92"/>
      <c r="S178" s="92"/>
      <c r="T178" s="93"/>
      <c r="U178" s="39"/>
      <c r="V178" s="39"/>
      <c r="W178" s="39"/>
      <c r="X178" s="39"/>
      <c r="Y178" s="39"/>
      <c r="Z178" s="39"/>
      <c r="AA178" s="39"/>
      <c r="AB178" s="39"/>
      <c r="AC178" s="39"/>
      <c r="AD178" s="39"/>
      <c r="AE178" s="39"/>
      <c r="AT178" s="18" t="s">
        <v>197</v>
      </c>
      <c r="AU178" s="18" t="s">
        <v>83</v>
      </c>
    </row>
    <row r="179" s="2" customFormat="1" ht="21.75" customHeight="1">
      <c r="A179" s="39"/>
      <c r="B179" s="40"/>
      <c r="C179" s="200" t="s">
        <v>380</v>
      </c>
      <c r="D179" s="200" t="s">
        <v>191</v>
      </c>
      <c r="E179" s="201" t="s">
        <v>5861</v>
      </c>
      <c r="F179" s="202" t="s">
        <v>5862</v>
      </c>
      <c r="G179" s="203" t="s">
        <v>1411</v>
      </c>
      <c r="H179" s="204">
        <v>4</v>
      </c>
      <c r="I179" s="205"/>
      <c r="J179" s="206">
        <f>ROUND(I179*H179,2)</f>
        <v>0</v>
      </c>
      <c r="K179" s="202" t="s">
        <v>1</v>
      </c>
      <c r="L179" s="45"/>
      <c r="M179" s="207" t="s">
        <v>1</v>
      </c>
      <c r="N179" s="208" t="s">
        <v>41</v>
      </c>
      <c r="O179" s="92"/>
      <c r="P179" s="209">
        <f>O179*H179</f>
        <v>0</v>
      </c>
      <c r="Q179" s="209">
        <v>0</v>
      </c>
      <c r="R179" s="209">
        <f>Q179*H179</f>
        <v>0</v>
      </c>
      <c r="S179" s="209">
        <v>0</v>
      </c>
      <c r="T179" s="210">
        <f>S179*H179</f>
        <v>0</v>
      </c>
      <c r="U179" s="39"/>
      <c r="V179" s="39"/>
      <c r="W179" s="39"/>
      <c r="X179" s="39"/>
      <c r="Y179" s="39"/>
      <c r="Z179" s="39"/>
      <c r="AA179" s="39"/>
      <c r="AB179" s="39"/>
      <c r="AC179" s="39"/>
      <c r="AD179" s="39"/>
      <c r="AE179" s="39"/>
      <c r="AR179" s="211" t="s">
        <v>221</v>
      </c>
      <c r="AT179" s="211" t="s">
        <v>191</v>
      </c>
      <c r="AU179" s="211" t="s">
        <v>83</v>
      </c>
      <c r="AY179" s="18" t="s">
        <v>195</v>
      </c>
      <c r="BE179" s="212">
        <f>IF(N179="základní",J179,0)</f>
        <v>0</v>
      </c>
      <c r="BF179" s="212">
        <f>IF(N179="snížená",J179,0)</f>
        <v>0</v>
      </c>
      <c r="BG179" s="212">
        <f>IF(N179="zákl. přenesená",J179,0)</f>
        <v>0</v>
      </c>
      <c r="BH179" s="212">
        <f>IF(N179="sníž. přenesená",J179,0)</f>
        <v>0</v>
      </c>
      <c r="BI179" s="212">
        <f>IF(N179="nulová",J179,0)</f>
        <v>0</v>
      </c>
      <c r="BJ179" s="18" t="s">
        <v>83</v>
      </c>
      <c r="BK179" s="212">
        <f>ROUND(I179*H179,2)</f>
        <v>0</v>
      </c>
      <c r="BL179" s="18" t="s">
        <v>221</v>
      </c>
      <c r="BM179" s="211" t="s">
        <v>519</v>
      </c>
    </row>
    <row r="180" s="2" customFormat="1">
      <c r="A180" s="39"/>
      <c r="B180" s="40"/>
      <c r="C180" s="41"/>
      <c r="D180" s="213" t="s">
        <v>197</v>
      </c>
      <c r="E180" s="41"/>
      <c r="F180" s="214" t="s">
        <v>5863</v>
      </c>
      <c r="G180" s="41"/>
      <c r="H180" s="41"/>
      <c r="I180" s="215"/>
      <c r="J180" s="41"/>
      <c r="K180" s="41"/>
      <c r="L180" s="45"/>
      <c r="M180" s="216"/>
      <c r="N180" s="217"/>
      <c r="O180" s="92"/>
      <c r="P180" s="92"/>
      <c r="Q180" s="92"/>
      <c r="R180" s="92"/>
      <c r="S180" s="92"/>
      <c r="T180" s="93"/>
      <c r="U180" s="39"/>
      <c r="V180" s="39"/>
      <c r="W180" s="39"/>
      <c r="X180" s="39"/>
      <c r="Y180" s="39"/>
      <c r="Z180" s="39"/>
      <c r="AA180" s="39"/>
      <c r="AB180" s="39"/>
      <c r="AC180" s="39"/>
      <c r="AD180" s="39"/>
      <c r="AE180" s="39"/>
      <c r="AT180" s="18" t="s">
        <v>197</v>
      </c>
      <c r="AU180" s="18" t="s">
        <v>83</v>
      </c>
    </row>
    <row r="181" s="2" customFormat="1" ht="21.75" customHeight="1">
      <c r="A181" s="39"/>
      <c r="B181" s="40"/>
      <c r="C181" s="200" t="s">
        <v>385</v>
      </c>
      <c r="D181" s="200" t="s">
        <v>191</v>
      </c>
      <c r="E181" s="201" t="s">
        <v>5864</v>
      </c>
      <c r="F181" s="202" t="s">
        <v>5865</v>
      </c>
      <c r="G181" s="203" t="s">
        <v>232</v>
      </c>
      <c r="H181" s="204">
        <v>1</v>
      </c>
      <c r="I181" s="205"/>
      <c r="J181" s="206">
        <f>ROUND(I181*H181,2)</f>
        <v>0</v>
      </c>
      <c r="K181" s="202" t="s">
        <v>1</v>
      </c>
      <c r="L181" s="45"/>
      <c r="M181" s="207" t="s">
        <v>1</v>
      </c>
      <c r="N181" s="208" t="s">
        <v>41</v>
      </c>
      <c r="O181" s="92"/>
      <c r="P181" s="209">
        <f>O181*H181</f>
        <v>0</v>
      </c>
      <c r="Q181" s="209">
        <v>0</v>
      </c>
      <c r="R181" s="209">
        <f>Q181*H181</f>
        <v>0</v>
      </c>
      <c r="S181" s="209">
        <v>0</v>
      </c>
      <c r="T181" s="210">
        <f>S181*H181</f>
        <v>0</v>
      </c>
      <c r="U181" s="39"/>
      <c r="V181" s="39"/>
      <c r="W181" s="39"/>
      <c r="X181" s="39"/>
      <c r="Y181" s="39"/>
      <c r="Z181" s="39"/>
      <c r="AA181" s="39"/>
      <c r="AB181" s="39"/>
      <c r="AC181" s="39"/>
      <c r="AD181" s="39"/>
      <c r="AE181" s="39"/>
      <c r="AR181" s="211" t="s">
        <v>221</v>
      </c>
      <c r="AT181" s="211" t="s">
        <v>191</v>
      </c>
      <c r="AU181" s="211" t="s">
        <v>83</v>
      </c>
      <c r="AY181" s="18" t="s">
        <v>195</v>
      </c>
      <c r="BE181" s="212">
        <f>IF(N181="základní",J181,0)</f>
        <v>0</v>
      </c>
      <c r="BF181" s="212">
        <f>IF(N181="snížená",J181,0)</f>
        <v>0</v>
      </c>
      <c r="BG181" s="212">
        <f>IF(N181="zákl. přenesená",J181,0)</f>
        <v>0</v>
      </c>
      <c r="BH181" s="212">
        <f>IF(N181="sníž. přenesená",J181,0)</f>
        <v>0</v>
      </c>
      <c r="BI181" s="212">
        <f>IF(N181="nulová",J181,0)</f>
        <v>0</v>
      </c>
      <c r="BJ181" s="18" t="s">
        <v>83</v>
      </c>
      <c r="BK181" s="212">
        <f>ROUND(I181*H181,2)</f>
        <v>0</v>
      </c>
      <c r="BL181" s="18" t="s">
        <v>221</v>
      </c>
      <c r="BM181" s="211" t="s">
        <v>527</v>
      </c>
    </row>
    <row r="182" s="2" customFormat="1" ht="21.75" customHeight="1">
      <c r="A182" s="39"/>
      <c r="B182" s="40"/>
      <c r="C182" s="200" t="s">
        <v>389</v>
      </c>
      <c r="D182" s="200" t="s">
        <v>191</v>
      </c>
      <c r="E182" s="201" t="s">
        <v>5866</v>
      </c>
      <c r="F182" s="202" t="s">
        <v>1236</v>
      </c>
      <c r="G182" s="203" t="s">
        <v>1237</v>
      </c>
      <c r="H182" s="204">
        <v>1.3180000000000001</v>
      </c>
      <c r="I182" s="205"/>
      <c r="J182" s="206">
        <f>ROUND(I182*H182,2)</f>
        <v>0</v>
      </c>
      <c r="K182" s="202" t="s">
        <v>1</v>
      </c>
      <c r="L182" s="45"/>
      <c r="M182" s="207" t="s">
        <v>1</v>
      </c>
      <c r="N182" s="208" t="s">
        <v>41</v>
      </c>
      <c r="O182" s="92"/>
      <c r="P182" s="209">
        <f>O182*H182</f>
        <v>0</v>
      </c>
      <c r="Q182" s="209">
        <v>0</v>
      </c>
      <c r="R182" s="209">
        <f>Q182*H182</f>
        <v>0</v>
      </c>
      <c r="S182" s="209">
        <v>0</v>
      </c>
      <c r="T182" s="210">
        <f>S182*H182</f>
        <v>0</v>
      </c>
      <c r="U182" s="39"/>
      <c r="V182" s="39"/>
      <c r="W182" s="39"/>
      <c r="X182" s="39"/>
      <c r="Y182" s="39"/>
      <c r="Z182" s="39"/>
      <c r="AA182" s="39"/>
      <c r="AB182" s="39"/>
      <c r="AC182" s="39"/>
      <c r="AD182" s="39"/>
      <c r="AE182" s="39"/>
      <c r="AR182" s="211" t="s">
        <v>221</v>
      </c>
      <c r="AT182" s="211" t="s">
        <v>191</v>
      </c>
      <c r="AU182" s="211" t="s">
        <v>83</v>
      </c>
      <c r="AY182" s="18" t="s">
        <v>195</v>
      </c>
      <c r="BE182" s="212">
        <f>IF(N182="základní",J182,0)</f>
        <v>0</v>
      </c>
      <c r="BF182" s="212">
        <f>IF(N182="snížená",J182,0)</f>
        <v>0</v>
      </c>
      <c r="BG182" s="212">
        <f>IF(N182="zákl. přenesená",J182,0)</f>
        <v>0</v>
      </c>
      <c r="BH182" s="212">
        <f>IF(N182="sníž. přenesená",J182,0)</f>
        <v>0</v>
      </c>
      <c r="BI182" s="212">
        <f>IF(N182="nulová",J182,0)</f>
        <v>0</v>
      </c>
      <c r="BJ182" s="18" t="s">
        <v>83</v>
      </c>
      <c r="BK182" s="212">
        <f>ROUND(I182*H182,2)</f>
        <v>0</v>
      </c>
      <c r="BL182" s="18" t="s">
        <v>221</v>
      </c>
      <c r="BM182" s="211" t="s">
        <v>535</v>
      </c>
    </row>
    <row r="183" s="13" customFormat="1" ht="25.92" customHeight="1">
      <c r="A183" s="13"/>
      <c r="B183" s="248"/>
      <c r="C183" s="249"/>
      <c r="D183" s="250" t="s">
        <v>75</v>
      </c>
      <c r="E183" s="251" t="s">
        <v>5867</v>
      </c>
      <c r="F183" s="251" t="s">
        <v>1274</v>
      </c>
      <c r="G183" s="249"/>
      <c r="H183" s="249"/>
      <c r="I183" s="252"/>
      <c r="J183" s="253">
        <f>BK183</f>
        <v>0</v>
      </c>
      <c r="K183" s="249"/>
      <c r="L183" s="254"/>
      <c r="M183" s="255"/>
      <c r="N183" s="256"/>
      <c r="O183" s="256"/>
      <c r="P183" s="257">
        <f>SUM(P184:P189)</f>
        <v>0</v>
      </c>
      <c r="Q183" s="256"/>
      <c r="R183" s="257">
        <f>SUM(R184:R189)</f>
        <v>0</v>
      </c>
      <c r="S183" s="256"/>
      <c r="T183" s="258">
        <f>SUM(T184:T189)</f>
        <v>0</v>
      </c>
      <c r="U183" s="13"/>
      <c r="V183" s="13"/>
      <c r="W183" s="13"/>
      <c r="X183" s="13"/>
      <c r="Y183" s="13"/>
      <c r="Z183" s="13"/>
      <c r="AA183" s="13"/>
      <c r="AB183" s="13"/>
      <c r="AC183" s="13"/>
      <c r="AD183" s="13"/>
      <c r="AE183" s="13"/>
      <c r="AR183" s="259" t="s">
        <v>83</v>
      </c>
      <c r="AT183" s="260" t="s">
        <v>75</v>
      </c>
      <c r="AU183" s="260" t="s">
        <v>76</v>
      </c>
      <c r="AY183" s="259" t="s">
        <v>195</v>
      </c>
      <c r="BK183" s="261">
        <f>SUM(BK184:BK189)</f>
        <v>0</v>
      </c>
    </row>
    <row r="184" s="2" customFormat="1" ht="16.5" customHeight="1">
      <c r="A184" s="39"/>
      <c r="B184" s="40"/>
      <c r="C184" s="200" t="s">
        <v>392</v>
      </c>
      <c r="D184" s="200" t="s">
        <v>191</v>
      </c>
      <c r="E184" s="201" t="s">
        <v>5868</v>
      </c>
      <c r="F184" s="202" t="s">
        <v>5816</v>
      </c>
      <c r="G184" s="203" t="s">
        <v>513</v>
      </c>
      <c r="H184" s="204">
        <v>10</v>
      </c>
      <c r="I184" s="205"/>
      <c r="J184" s="206">
        <f>ROUND(I184*H184,2)</f>
        <v>0</v>
      </c>
      <c r="K184" s="202" t="s">
        <v>1</v>
      </c>
      <c r="L184" s="45"/>
      <c r="M184" s="207" t="s">
        <v>1</v>
      </c>
      <c r="N184" s="208" t="s">
        <v>41</v>
      </c>
      <c r="O184" s="92"/>
      <c r="P184" s="209">
        <f>O184*H184</f>
        <v>0</v>
      </c>
      <c r="Q184" s="209">
        <v>0</v>
      </c>
      <c r="R184" s="209">
        <f>Q184*H184</f>
        <v>0</v>
      </c>
      <c r="S184" s="209">
        <v>0</v>
      </c>
      <c r="T184" s="210">
        <f>S184*H184</f>
        <v>0</v>
      </c>
      <c r="U184" s="39"/>
      <c r="V184" s="39"/>
      <c r="W184" s="39"/>
      <c r="X184" s="39"/>
      <c r="Y184" s="39"/>
      <c r="Z184" s="39"/>
      <c r="AA184" s="39"/>
      <c r="AB184" s="39"/>
      <c r="AC184" s="39"/>
      <c r="AD184" s="39"/>
      <c r="AE184" s="39"/>
      <c r="AR184" s="211" t="s">
        <v>221</v>
      </c>
      <c r="AT184" s="211" t="s">
        <v>191</v>
      </c>
      <c r="AU184" s="211" t="s">
        <v>83</v>
      </c>
      <c r="AY184" s="18" t="s">
        <v>195</v>
      </c>
      <c r="BE184" s="212">
        <f>IF(N184="základní",J184,0)</f>
        <v>0</v>
      </c>
      <c r="BF184" s="212">
        <f>IF(N184="snížená",J184,0)</f>
        <v>0</v>
      </c>
      <c r="BG184" s="212">
        <f>IF(N184="zákl. přenesená",J184,0)</f>
        <v>0</v>
      </c>
      <c r="BH184" s="212">
        <f>IF(N184="sníž. přenesená",J184,0)</f>
        <v>0</v>
      </c>
      <c r="BI184" s="212">
        <f>IF(N184="nulová",J184,0)</f>
        <v>0</v>
      </c>
      <c r="BJ184" s="18" t="s">
        <v>83</v>
      </c>
      <c r="BK184" s="212">
        <f>ROUND(I184*H184,2)</f>
        <v>0</v>
      </c>
      <c r="BL184" s="18" t="s">
        <v>221</v>
      </c>
      <c r="BM184" s="211" t="s">
        <v>543</v>
      </c>
    </row>
    <row r="185" s="2" customFormat="1" ht="16.5" customHeight="1">
      <c r="A185" s="39"/>
      <c r="B185" s="40"/>
      <c r="C185" s="200" t="s">
        <v>397</v>
      </c>
      <c r="D185" s="200" t="s">
        <v>191</v>
      </c>
      <c r="E185" s="201" t="s">
        <v>5869</v>
      </c>
      <c r="F185" s="202" t="s">
        <v>5817</v>
      </c>
      <c r="G185" s="203" t="s">
        <v>220</v>
      </c>
      <c r="H185" s="204">
        <v>1</v>
      </c>
      <c r="I185" s="205"/>
      <c r="J185" s="206">
        <f>ROUND(I185*H185,2)</f>
        <v>0</v>
      </c>
      <c r="K185" s="202" t="s">
        <v>1</v>
      </c>
      <c r="L185" s="45"/>
      <c r="M185" s="207" t="s">
        <v>1</v>
      </c>
      <c r="N185" s="208" t="s">
        <v>41</v>
      </c>
      <c r="O185" s="92"/>
      <c r="P185" s="209">
        <f>O185*H185</f>
        <v>0</v>
      </c>
      <c r="Q185" s="209">
        <v>0</v>
      </c>
      <c r="R185" s="209">
        <f>Q185*H185</f>
        <v>0</v>
      </c>
      <c r="S185" s="209">
        <v>0</v>
      </c>
      <c r="T185" s="210">
        <f>S185*H185</f>
        <v>0</v>
      </c>
      <c r="U185" s="39"/>
      <c r="V185" s="39"/>
      <c r="W185" s="39"/>
      <c r="X185" s="39"/>
      <c r="Y185" s="39"/>
      <c r="Z185" s="39"/>
      <c r="AA185" s="39"/>
      <c r="AB185" s="39"/>
      <c r="AC185" s="39"/>
      <c r="AD185" s="39"/>
      <c r="AE185" s="39"/>
      <c r="AR185" s="211" t="s">
        <v>221</v>
      </c>
      <c r="AT185" s="211" t="s">
        <v>191</v>
      </c>
      <c r="AU185" s="211" t="s">
        <v>83</v>
      </c>
      <c r="AY185" s="18" t="s">
        <v>195</v>
      </c>
      <c r="BE185" s="212">
        <f>IF(N185="základní",J185,0)</f>
        <v>0</v>
      </c>
      <c r="BF185" s="212">
        <f>IF(N185="snížená",J185,0)</f>
        <v>0</v>
      </c>
      <c r="BG185" s="212">
        <f>IF(N185="zákl. přenesená",J185,0)</f>
        <v>0</v>
      </c>
      <c r="BH185" s="212">
        <f>IF(N185="sníž. přenesená",J185,0)</f>
        <v>0</v>
      </c>
      <c r="BI185" s="212">
        <f>IF(N185="nulová",J185,0)</f>
        <v>0</v>
      </c>
      <c r="BJ185" s="18" t="s">
        <v>83</v>
      </c>
      <c r="BK185" s="212">
        <f>ROUND(I185*H185,2)</f>
        <v>0</v>
      </c>
      <c r="BL185" s="18" t="s">
        <v>221</v>
      </c>
      <c r="BM185" s="211" t="s">
        <v>551</v>
      </c>
    </row>
    <row r="186" s="2" customFormat="1" ht="16.5" customHeight="1">
      <c r="A186" s="39"/>
      <c r="B186" s="40"/>
      <c r="C186" s="200" t="s">
        <v>401</v>
      </c>
      <c r="D186" s="200" t="s">
        <v>191</v>
      </c>
      <c r="E186" s="201" t="s">
        <v>5870</v>
      </c>
      <c r="F186" s="202" t="s">
        <v>5818</v>
      </c>
      <c r="G186" s="203" t="s">
        <v>513</v>
      </c>
      <c r="H186" s="204">
        <v>10</v>
      </c>
      <c r="I186" s="205"/>
      <c r="J186" s="206">
        <f>ROUND(I186*H186,2)</f>
        <v>0</v>
      </c>
      <c r="K186" s="202" t="s">
        <v>1</v>
      </c>
      <c r="L186" s="45"/>
      <c r="M186" s="207" t="s">
        <v>1</v>
      </c>
      <c r="N186" s="208" t="s">
        <v>41</v>
      </c>
      <c r="O186" s="92"/>
      <c r="P186" s="209">
        <f>O186*H186</f>
        <v>0</v>
      </c>
      <c r="Q186" s="209">
        <v>0</v>
      </c>
      <c r="R186" s="209">
        <f>Q186*H186</f>
        <v>0</v>
      </c>
      <c r="S186" s="209">
        <v>0</v>
      </c>
      <c r="T186" s="210">
        <f>S186*H186</f>
        <v>0</v>
      </c>
      <c r="U186" s="39"/>
      <c r="V186" s="39"/>
      <c r="W186" s="39"/>
      <c r="X186" s="39"/>
      <c r="Y186" s="39"/>
      <c r="Z186" s="39"/>
      <c r="AA186" s="39"/>
      <c r="AB186" s="39"/>
      <c r="AC186" s="39"/>
      <c r="AD186" s="39"/>
      <c r="AE186" s="39"/>
      <c r="AR186" s="211" t="s">
        <v>221</v>
      </c>
      <c r="AT186" s="211" t="s">
        <v>191</v>
      </c>
      <c r="AU186" s="211" t="s">
        <v>83</v>
      </c>
      <c r="AY186" s="18" t="s">
        <v>195</v>
      </c>
      <c r="BE186" s="212">
        <f>IF(N186="základní",J186,0)</f>
        <v>0</v>
      </c>
      <c r="BF186" s="212">
        <f>IF(N186="snížená",J186,0)</f>
        <v>0</v>
      </c>
      <c r="BG186" s="212">
        <f>IF(N186="zákl. přenesená",J186,0)</f>
        <v>0</v>
      </c>
      <c r="BH186" s="212">
        <f>IF(N186="sníž. přenesená",J186,0)</f>
        <v>0</v>
      </c>
      <c r="BI186" s="212">
        <f>IF(N186="nulová",J186,0)</f>
        <v>0</v>
      </c>
      <c r="BJ186" s="18" t="s">
        <v>83</v>
      </c>
      <c r="BK186" s="212">
        <f>ROUND(I186*H186,2)</f>
        <v>0</v>
      </c>
      <c r="BL186" s="18" t="s">
        <v>221</v>
      </c>
      <c r="BM186" s="211" t="s">
        <v>559</v>
      </c>
    </row>
    <row r="187" s="2" customFormat="1">
      <c r="A187" s="39"/>
      <c r="B187" s="40"/>
      <c r="C187" s="41"/>
      <c r="D187" s="213" t="s">
        <v>197</v>
      </c>
      <c r="E187" s="41"/>
      <c r="F187" s="214" t="s">
        <v>1219</v>
      </c>
      <c r="G187" s="41"/>
      <c r="H187" s="41"/>
      <c r="I187" s="215"/>
      <c r="J187" s="41"/>
      <c r="K187" s="41"/>
      <c r="L187" s="45"/>
      <c r="M187" s="216"/>
      <c r="N187" s="217"/>
      <c r="O187" s="92"/>
      <c r="P187" s="92"/>
      <c r="Q187" s="92"/>
      <c r="R187" s="92"/>
      <c r="S187" s="92"/>
      <c r="T187" s="93"/>
      <c r="U187" s="39"/>
      <c r="V187" s="39"/>
      <c r="W187" s="39"/>
      <c r="X187" s="39"/>
      <c r="Y187" s="39"/>
      <c r="Z187" s="39"/>
      <c r="AA187" s="39"/>
      <c r="AB187" s="39"/>
      <c r="AC187" s="39"/>
      <c r="AD187" s="39"/>
      <c r="AE187" s="39"/>
      <c r="AT187" s="18" t="s">
        <v>197</v>
      </c>
      <c r="AU187" s="18" t="s">
        <v>83</v>
      </c>
    </row>
    <row r="188" s="2" customFormat="1" ht="21.75" customHeight="1">
      <c r="A188" s="39"/>
      <c r="B188" s="40"/>
      <c r="C188" s="200" t="s">
        <v>404</v>
      </c>
      <c r="D188" s="200" t="s">
        <v>191</v>
      </c>
      <c r="E188" s="201" t="s">
        <v>5871</v>
      </c>
      <c r="F188" s="202" t="s">
        <v>5872</v>
      </c>
      <c r="G188" s="203" t="s">
        <v>232</v>
      </c>
      <c r="H188" s="204">
        <v>1</v>
      </c>
      <c r="I188" s="205"/>
      <c r="J188" s="206">
        <f>ROUND(I188*H188,2)</f>
        <v>0</v>
      </c>
      <c r="K188" s="202" t="s">
        <v>1</v>
      </c>
      <c r="L188" s="45"/>
      <c r="M188" s="207" t="s">
        <v>1</v>
      </c>
      <c r="N188" s="208" t="s">
        <v>41</v>
      </c>
      <c r="O188" s="92"/>
      <c r="P188" s="209">
        <f>O188*H188</f>
        <v>0</v>
      </c>
      <c r="Q188" s="209">
        <v>0</v>
      </c>
      <c r="R188" s="209">
        <f>Q188*H188</f>
        <v>0</v>
      </c>
      <c r="S188" s="209">
        <v>0</v>
      </c>
      <c r="T188" s="210">
        <f>S188*H188</f>
        <v>0</v>
      </c>
      <c r="U188" s="39"/>
      <c r="V188" s="39"/>
      <c r="W188" s="39"/>
      <c r="X188" s="39"/>
      <c r="Y188" s="39"/>
      <c r="Z188" s="39"/>
      <c r="AA188" s="39"/>
      <c r="AB188" s="39"/>
      <c r="AC188" s="39"/>
      <c r="AD188" s="39"/>
      <c r="AE188" s="39"/>
      <c r="AR188" s="211" t="s">
        <v>221</v>
      </c>
      <c r="AT188" s="211" t="s">
        <v>191</v>
      </c>
      <c r="AU188" s="211" t="s">
        <v>83</v>
      </c>
      <c r="AY188" s="18" t="s">
        <v>195</v>
      </c>
      <c r="BE188" s="212">
        <f>IF(N188="základní",J188,0)</f>
        <v>0</v>
      </c>
      <c r="BF188" s="212">
        <f>IF(N188="snížená",J188,0)</f>
        <v>0</v>
      </c>
      <c r="BG188" s="212">
        <f>IF(N188="zákl. přenesená",J188,0)</f>
        <v>0</v>
      </c>
      <c r="BH188" s="212">
        <f>IF(N188="sníž. přenesená",J188,0)</f>
        <v>0</v>
      </c>
      <c r="BI188" s="212">
        <f>IF(N188="nulová",J188,0)</f>
        <v>0</v>
      </c>
      <c r="BJ188" s="18" t="s">
        <v>83</v>
      </c>
      <c r="BK188" s="212">
        <f>ROUND(I188*H188,2)</f>
        <v>0</v>
      </c>
      <c r="BL188" s="18" t="s">
        <v>221</v>
      </c>
      <c r="BM188" s="211" t="s">
        <v>567</v>
      </c>
    </row>
    <row r="189" s="2" customFormat="1" ht="21.75" customHeight="1">
      <c r="A189" s="39"/>
      <c r="B189" s="40"/>
      <c r="C189" s="200" t="s">
        <v>407</v>
      </c>
      <c r="D189" s="200" t="s">
        <v>191</v>
      </c>
      <c r="E189" s="201" t="s">
        <v>5873</v>
      </c>
      <c r="F189" s="202" t="s">
        <v>1236</v>
      </c>
      <c r="G189" s="203" t="s">
        <v>1237</v>
      </c>
      <c r="H189" s="204">
        <v>0.75800000000000001</v>
      </c>
      <c r="I189" s="205"/>
      <c r="J189" s="206">
        <f>ROUND(I189*H189,2)</f>
        <v>0</v>
      </c>
      <c r="K189" s="202" t="s">
        <v>1</v>
      </c>
      <c r="L189" s="45"/>
      <c r="M189" s="207" t="s">
        <v>1</v>
      </c>
      <c r="N189" s="208" t="s">
        <v>41</v>
      </c>
      <c r="O189" s="92"/>
      <c r="P189" s="209">
        <f>O189*H189</f>
        <v>0</v>
      </c>
      <c r="Q189" s="209">
        <v>0</v>
      </c>
      <c r="R189" s="209">
        <f>Q189*H189</f>
        <v>0</v>
      </c>
      <c r="S189" s="209">
        <v>0</v>
      </c>
      <c r="T189" s="210">
        <f>S189*H189</f>
        <v>0</v>
      </c>
      <c r="U189" s="39"/>
      <c r="V189" s="39"/>
      <c r="W189" s="39"/>
      <c r="X189" s="39"/>
      <c r="Y189" s="39"/>
      <c r="Z189" s="39"/>
      <c r="AA189" s="39"/>
      <c r="AB189" s="39"/>
      <c r="AC189" s="39"/>
      <c r="AD189" s="39"/>
      <c r="AE189" s="39"/>
      <c r="AR189" s="211" t="s">
        <v>221</v>
      </c>
      <c r="AT189" s="211" t="s">
        <v>191</v>
      </c>
      <c r="AU189" s="211" t="s">
        <v>83</v>
      </c>
      <c r="AY189" s="18" t="s">
        <v>195</v>
      </c>
      <c r="BE189" s="212">
        <f>IF(N189="základní",J189,0)</f>
        <v>0</v>
      </c>
      <c r="BF189" s="212">
        <f>IF(N189="snížená",J189,0)</f>
        <v>0</v>
      </c>
      <c r="BG189" s="212">
        <f>IF(N189="zákl. přenesená",J189,0)</f>
        <v>0</v>
      </c>
      <c r="BH189" s="212">
        <f>IF(N189="sníž. přenesená",J189,0)</f>
        <v>0</v>
      </c>
      <c r="BI189" s="212">
        <f>IF(N189="nulová",J189,0)</f>
        <v>0</v>
      </c>
      <c r="BJ189" s="18" t="s">
        <v>83</v>
      </c>
      <c r="BK189" s="212">
        <f>ROUND(I189*H189,2)</f>
        <v>0</v>
      </c>
      <c r="BL189" s="18" t="s">
        <v>221</v>
      </c>
      <c r="BM189" s="211" t="s">
        <v>575</v>
      </c>
    </row>
    <row r="190" s="13" customFormat="1" ht="25.92" customHeight="1">
      <c r="A190" s="13"/>
      <c r="B190" s="248"/>
      <c r="C190" s="249"/>
      <c r="D190" s="250" t="s">
        <v>75</v>
      </c>
      <c r="E190" s="251" t="s">
        <v>693</v>
      </c>
      <c r="F190" s="251" t="s">
        <v>694</v>
      </c>
      <c r="G190" s="249"/>
      <c r="H190" s="249"/>
      <c r="I190" s="252"/>
      <c r="J190" s="253">
        <f>BK190</f>
        <v>0</v>
      </c>
      <c r="K190" s="249"/>
      <c r="L190" s="254"/>
      <c r="M190" s="255"/>
      <c r="N190" s="256"/>
      <c r="O190" s="256"/>
      <c r="P190" s="257">
        <f>SUM(P191:P196)</f>
        <v>0</v>
      </c>
      <c r="Q190" s="256"/>
      <c r="R190" s="257">
        <f>SUM(R191:R196)</f>
        <v>0</v>
      </c>
      <c r="S190" s="256"/>
      <c r="T190" s="258">
        <f>SUM(T191:T196)</f>
        <v>0</v>
      </c>
      <c r="U190" s="13"/>
      <c r="V190" s="13"/>
      <c r="W190" s="13"/>
      <c r="X190" s="13"/>
      <c r="Y190" s="13"/>
      <c r="Z190" s="13"/>
      <c r="AA190" s="13"/>
      <c r="AB190" s="13"/>
      <c r="AC190" s="13"/>
      <c r="AD190" s="13"/>
      <c r="AE190" s="13"/>
      <c r="AR190" s="259" t="s">
        <v>83</v>
      </c>
      <c r="AT190" s="260" t="s">
        <v>75</v>
      </c>
      <c r="AU190" s="260" t="s">
        <v>76</v>
      </c>
      <c r="AY190" s="259" t="s">
        <v>195</v>
      </c>
      <c r="BK190" s="261">
        <f>SUM(BK191:BK196)</f>
        <v>0</v>
      </c>
    </row>
    <row r="191" s="2" customFormat="1" ht="16.5" customHeight="1">
      <c r="A191" s="39"/>
      <c r="B191" s="40"/>
      <c r="C191" s="200" t="s">
        <v>410</v>
      </c>
      <c r="D191" s="200" t="s">
        <v>191</v>
      </c>
      <c r="E191" s="201" t="s">
        <v>696</v>
      </c>
      <c r="F191" s="202" t="s">
        <v>5874</v>
      </c>
      <c r="G191" s="203" t="s">
        <v>220</v>
      </c>
      <c r="H191" s="204">
        <v>1</v>
      </c>
      <c r="I191" s="205"/>
      <c r="J191" s="206">
        <f>ROUND(I191*H191,2)</f>
        <v>0</v>
      </c>
      <c r="K191" s="202" t="s">
        <v>1</v>
      </c>
      <c r="L191" s="45"/>
      <c r="M191" s="207" t="s">
        <v>1</v>
      </c>
      <c r="N191" s="208" t="s">
        <v>41</v>
      </c>
      <c r="O191" s="92"/>
      <c r="P191" s="209">
        <f>O191*H191</f>
        <v>0</v>
      </c>
      <c r="Q191" s="209">
        <v>0</v>
      </c>
      <c r="R191" s="209">
        <f>Q191*H191</f>
        <v>0</v>
      </c>
      <c r="S191" s="209">
        <v>0</v>
      </c>
      <c r="T191" s="210">
        <f>S191*H191</f>
        <v>0</v>
      </c>
      <c r="U191" s="39"/>
      <c r="V191" s="39"/>
      <c r="W191" s="39"/>
      <c r="X191" s="39"/>
      <c r="Y191" s="39"/>
      <c r="Z191" s="39"/>
      <c r="AA191" s="39"/>
      <c r="AB191" s="39"/>
      <c r="AC191" s="39"/>
      <c r="AD191" s="39"/>
      <c r="AE191" s="39"/>
      <c r="AR191" s="211" t="s">
        <v>221</v>
      </c>
      <c r="AT191" s="211" t="s">
        <v>191</v>
      </c>
      <c r="AU191" s="211" t="s">
        <v>83</v>
      </c>
      <c r="AY191" s="18" t="s">
        <v>195</v>
      </c>
      <c r="BE191" s="212">
        <f>IF(N191="základní",J191,0)</f>
        <v>0</v>
      </c>
      <c r="BF191" s="212">
        <f>IF(N191="snížená",J191,0)</f>
        <v>0</v>
      </c>
      <c r="BG191" s="212">
        <f>IF(N191="zákl. přenesená",J191,0)</f>
        <v>0</v>
      </c>
      <c r="BH191" s="212">
        <f>IF(N191="sníž. přenesená",J191,0)</f>
        <v>0</v>
      </c>
      <c r="BI191" s="212">
        <f>IF(N191="nulová",J191,0)</f>
        <v>0</v>
      </c>
      <c r="BJ191" s="18" t="s">
        <v>83</v>
      </c>
      <c r="BK191" s="212">
        <f>ROUND(I191*H191,2)</f>
        <v>0</v>
      </c>
      <c r="BL191" s="18" t="s">
        <v>221</v>
      </c>
      <c r="BM191" s="211" t="s">
        <v>583</v>
      </c>
    </row>
    <row r="192" s="2" customFormat="1">
      <c r="A192" s="39"/>
      <c r="B192" s="40"/>
      <c r="C192" s="41"/>
      <c r="D192" s="213" t="s">
        <v>197</v>
      </c>
      <c r="E192" s="41"/>
      <c r="F192" s="214" t="s">
        <v>5823</v>
      </c>
      <c r="G192" s="41"/>
      <c r="H192" s="41"/>
      <c r="I192" s="215"/>
      <c r="J192" s="41"/>
      <c r="K192" s="41"/>
      <c r="L192" s="45"/>
      <c r="M192" s="216"/>
      <c r="N192" s="217"/>
      <c r="O192" s="92"/>
      <c r="P192" s="92"/>
      <c r="Q192" s="92"/>
      <c r="R192" s="92"/>
      <c r="S192" s="92"/>
      <c r="T192" s="93"/>
      <c r="U192" s="39"/>
      <c r="V192" s="39"/>
      <c r="W192" s="39"/>
      <c r="X192" s="39"/>
      <c r="Y192" s="39"/>
      <c r="Z192" s="39"/>
      <c r="AA192" s="39"/>
      <c r="AB192" s="39"/>
      <c r="AC192" s="39"/>
      <c r="AD192" s="39"/>
      <c r="AE192" s="39"/>
      <c r="AT192" s="18" t="s">
        <v>197</v>
      </c>
      <c r="AU192" s="18" t="s">
        <v>83</v>
      </c>
    </row>
    <row r="193" s="2" customFormat="1" ht="16.5" customHeight="1">
      <c r="A193" s="39"/>
      <c r="B193" s="40"/>
      <c r="C193" s="200" t="s">
        <v>413</v>
      </c>
      <c r="D193" s="200" t="s">
        <v>191</v>
      </c>
      <c r="E193" s="201" t="s">
        <v>5824</v>
      </c>
      <c r="F193" s="202" t="s">
        <v>5875</v>
      </c>
      <c r="G193" s="203" t="s">
        <v>220</v>
      </c>
      <c r="H193" s="204">
        <v>1</v>
      </c>
      <c r="I193" s="205"/>
      <c r="J193" s="206">
        <f>ROUND(I193*H193,2)</f>
        <v>0</v>
      </c>
      <c r="K193" s="202" t="s">
        <v>1</v>
      </c>
      <c r="L193" s="45"/>
      <c r="M193" s="207" t="s">
        <v>1</v>
      </c>
      <c r="N193" s="208" t="s">
        <v>41</v>
      </c>
      <c r="O193" s="92"/>
      <c r="P193" s="209">
        <f>O193*H193</f>
        <v>0</v>
      </c>
      <c r="Q193" s="209">
        <v>0</v>
      </c>
      <c r="R193" s="209">
        <f>Q193*H193</f>
        <v>0</v>
      </c>
      <c r="S193" s="209">
        <v>0</v>
      </c>
      <c r="T193" s="210">
        <f>S193*H193</f>
        <v>0</v>
      </c>
      <c r="U193" s="39"/>
      <c r="V193" s="39"/>
      <c r="W193" s="39"/>
      <c r="X193" s="39"/>
      <c r="Y193" s="39"/>
      <c r="Z193" s="39"/>
      <c r="AA193" s="39"/>
      <c r="AB193" s="39"/>
      <c r="AC193" s="39"/>
      <c r="AD193" s="39"/>
      <c r="AE193" s="39"/>
      <c r="AR193" s="211" t="s">
        <v>221</v>
      </c>
      <c r="AT193" s="211" t="s">
        <v>191</v>
      </c>
      <c r="AU193" s="211" t="s">
        <v>83</v>
      </c>
      <c r="AY193" s="18" t="s">
        <v>195</v>
      </c>
      <c r="BE193" s="212">
        <f>IF(N193="základní",J193,0)</f>
        <v>0</v>
      </c>
      <c r="BF193" s="212">
        <f>IF(N193="snížená",J193,0)</f>
        <v>0</v>
      </c>
      <c r="BG193" s="212">
        <f>IF(N193="zákl. přenesená",J193,0)</f>
        <v>0</v>
      </c>
      <c r="BH193" s="212">
        <f>IF(N193="sníž. přenesená",J193,0)</f>
        <v>0</v>
      </c>
      <c r="BI193" s="212">
        <f>IF(N193="nulová",J193,0)</f>
        <v>0</v>
      </c>
      <c r="BJ193" s="18" t="s">
        <v>83</v>
      </c>
      <c r="BK193" s="212">
        <f>ROUND(I193*H193,2)</f>
        <v>0</v>
      </c>
      <c r="BL193" s="18" t="s">
        <v>221</v>
      </c>
      <c r="BM193" s="211" t="s">
        <v>592</v>
      </c>
    </row>
    <row r="194" s="2" customFormat="1">
      <c r="A194" s="39"/>
      <c r="B194" s="40"/>
      <c r="C194" s="41"/>
      <c r="D194" s="213" t="s">
        <v>197</v>
      </c>
      <c r="E194" s="41"/>
      <c r="F194" s="214" t="s">
        <v>5823</v>
      </c>
      <c r="G194" s="41"/>
      <c r="H194" s="41"/>
      <c r="I194" s="215"/>
      <c r="J194" s="41"/>
      <c r="K194" s="41"/>
      <c r="L194" s="45"/>
      <c r="M194" s="216"/>
      <c r="N194" s="217"/>
      <c r="O194" s="92"/>
      <c r="P194" s="92"/>
      <c r="Q194" s="92"/>
      <c r="R194" s="92"/>
      <c r="S194" s="92"/>
      <c r="T194" s="93"/>
      <c r="U194" s="39"/>
      <c r="V194" s="39"/>
      <c r="W194" s="39"/>
      <c r="X194" s="39"/>
      <c r="Y194" s="39"/>
      <c r="Z194" s="39"/>
      <c r="AA194" s="39"/>
      <c r="AB194" s="39"/>
      <c r="AC194" s="39"/>
      <c r="AD194" s="39"/>
      <c r="AE194" s="39"/>
      <c r="AT194" s="18" t="s">
        <v>197</v>
      </c>
      <c r="AU194" s="18" t="s">
        <v>83</v>
      </c>
    </row>
    <row r="195" s="2" customFormat="1" ht="16.5" customHeight="1">
      <c r="A195" s="39"/>
      <c r="B195" s="40"/>
      <c r="C195" s="200" t="s">
        <v>416</v>
      </c>
      <c r="D195" s="200" t="s">
        <v>191</v>
      </c>
      <c r="E195" s="201" t="s">
        <v>5876</v>
      </c>
      <c r="F195" s="202" t="s">
        <v>5877</v>
      </c>
      <c r="G195" s="203" t="s">
        <v>220</v>
      </c>
      <c r="H195" s="204">
        <v>1</v>
      </c>
      <c r="I195" s="205"/>
      <c r="J195" s="206">
        <f>ROUND(I195*H195,2)</f>
        <v>0</v>
      </c>
      <c r="K195" s="202" t="s">
        <v>1</v>
      </c>
      <c r="L195" s="45"/>
      <c r="M195" s="207" t="s">
        <v>1</v>
      </c>
      <c r="N195" s="208" t="s">
        <v>41</v>
      </c>
      <c r="O195" s="92"/>
      <c r="P195" s="209">
        <f>O195*H195</f>
        <v>0</v>
      </c>
      <c r="Q195" s="209">
        <v>0</v>
      </c>
      <c r="R195" s="209">
        <f>Q195*H195</f>
        <v>0</v>
      </c>
      <c r="S195" s="209">
        <v>0</v>
      </c>
      <c r="T195" s="210">
        <f>S195*H195</f>
        <v>0</v>
      </c>
      <c r="U195" s="39"/>
      <c r="V195" s="39"/>
      <c r="W195" s="39"/>
      <c r="X195" s="39"/>
      <c r="Y195" s="39"/>
      <c r="Z195" s="39"/>
      <c r="AA195" s="39"/>
      <c r="AB195" s="39"/>
      <c r="AC195" s="39"/>
      <c r="AD195" s="39"/>
      <c r="AE195" s="39"/>
      <c r="AR195" s="211" t="s">
        <v>221</v>
      </c>
      <c r="AT195" s="211" t="s">
        <v>191</v>
      </c>
      <c r="AU195" s="211" t="s">
        <v>83</v>
      </c>
      <c r="AY195" s="18" t="s">
        <v>195</v>
      </c>
      <c r="BE195" s="212">
        <f>IF(N195="základní",J195,0)</f>
        <v>0</v>
      </c>
      <c r="BF195" s="212">
        <f>IF(N195="snížená",J195,0)</f>
        <v>0</v>
      </c>
      <c r="BG195" s="212">
        <f>IF(N195="zákl. přenesená",J195,0)</f>
        <v>0</v>
      </c>
      <c r="BH195" s="212">
        <f>IF(N195="sníž. přenesená",J195,0)</f>
        <v>0</v>
      </c>
      <c r="BI195" s="212">
        <f>IF(N195="nulová",J195,0)</f>
        <v>0</v>
      </c>
      <c r="BJ195" s="18" t="s">
        <v>83</v>
      </c>
      <c r="BK195" s="212">
        <f>ROUND(I195*H195,2)</f>
        <v>0</v>
      </c>
      <c r="BL195" s="18" t="s">
        <v>221</v>
      </c>
      <c r="BM195" s="211" t="s">
        <v>598</v>
      </c>
    </row>
    <row r="196" s="2" customFormat="1">
      <c r="A196" s="39"/>
      <c r="B196" s="40"/>
      <c r="C196" s="41"/>
      <c r="D196" s="213" t="s">
        <v>197</v>
      </c>
      <c r="E196" s="41"/>
      <c r="F196" s="214" t="s">
        <v>5823</v>
      </c>
      <c r="G196" s="41"/>
      <c r="H196" s="41"/>
      <c r="I196" s="215"/>
      <c r="J196" s="41"/>
      <c r="K196" s="41"/>
      <c r="L196" s="45"/>
      <c r="M196" s="272"/>
      <c r="N196" s="273"/>
      <c r="O196" s="274"/>
      <c r="P196" s="274"/>
      <c r="Q196" s="274"/>
      <c r="R196" s="274"/>
      <c r="S196" s="274"/>
      <c r="T196" s="275"/>
      <c r="U196" s="39"/>
      <c r="V196" s="39"/>
      <c r="W196" s="39"/>
      <c r="X196" s="39"/>
      <c r="Y196" s="39"/>
      <c r="Z196" s="39"/>
      <c r="AA196" s="39"/>
      <c r="AB196" s="39"/>
      <c r="AC196" s="39"/>
      <c r="AD196" s="39"/>
      <c r="AE196" s="39"/>
      <c r="AT196" s="18" t="s">
        <v>197</v>
      </c>
      <c r="AU196" s="18" t="s">
        <v>83</v>
      </c>
    </row>
    <row r="197" s="2" customFormat="1" ht="6.96" customHeight="1">
      <c r="A197" s="39"/>
      <c r="B197" s="67"/>
      <c r="C197" s="68"/>
      <c r="D197" s="68"/>
      <c r="E197" s="68"/>
      <c r="F197" s="68"/>
      <c r="G197" s="68"/>
      <c r="H197" s="68"/>
      <c r="I197" s="68"/>
      <c r="J197" s="68"/>
      <c r="K197" s="68"/>
      <c r="L197" s="45"/>
      <c r="M197" s="39"/>
      <c r="O197" s="39"/>
      <c r="P197" s="39"/>
      <c r="Q197" s="39"/>
      <c r="R197" s="39"/>
      <c r="S197" s="39"/>
      <c r="T197" s="39"/>
      <c r="U197" s="39"/>
      <c r="V197" s="39"/>
      <c r="W197" s="39"/>
      <c r="X197" s="39"/>
      <c r="Y197" s="39"/>
      <c r="Z197" s="39"/>
      <c r="AA197" s="39"/>
      <c r="AB197" s="39"/>
      <c r="AC197" s="39"/>
      <c r="AD197" s="39"/>
      <c r="AE197" s="39"/>
    </row>
  </sheetData>
  <sheetProtection sheet="1" autoFilter="0" formatColumns="0" formatRows="0" objects="1" scenarios="1" spinCount="100000" saltValue="HdVPOWTJgO/pwIwuAXzAVl3+vs4WQfxS6dPvT0LLEFuAGagd1MU3SzD2V7KnnlBhtNrHDptN8tK9GX6OA2jm6w==" hashValue="aeHj1cWMKHv+RkfrUsCvnjB4VyLeye3R/bxdW5iS1hnJHVkj7oF4NLECwauP4PZVH8nPgzCRdVaeWysmy3H9LA==" algorithmName="SHA-512" password="C71F"/>
  <autoFilter ref="C124:K196"/>
  <mergeCells count="9">
    <mergeCell ref="E7:H7"/>
    <mergeCell ref="E9:H9"/>
    <mergeCell ref="E18:H18"/>
    <mergeCell ref="E27:H27"/>
    <mergeCell ref="E85:H85"/>
    <mergeCell ref="E87:H87"/>
    <mergeCell ref="E115:H115"/>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161</v>
      </c>
    </row>
    <row r="3" s="1" customFormat="1" ht="6.96" customHeight="1">
      <c r="B3" s="147"/>
      <c r="C3" s="148"/>
      <c r="D3" s="148"/>
      <c r="E3" s="148"/>
      <c r="F3" s="148"/>
      <c r="G3" s="148"/>
      <c r="H3" s="148"/>
      <c r="I3" s="148"/>
      <c r="J3" s="148"/>
      <c r="K3" s="148"/>
      <c r="L3" s="21"/>
      <c r="AT3" s="18" t="s">
        <v>85</v>
      </c>
    </row>
    <row r="4" s="1" customFormat="1" ht="24.96" customHeight="1">
      <c r="B4" s="21"/>
      <c r="D4" s="149" t="s">
        <v>168</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SPLAŠKOVÁ KANALIZACE ÚSTÍ NAD ORLICÍ ČERNOVÍR</v>
      </c>
      <c r="F7" s="151"/>
      <c r="G7" s="151"/>
      <c r="H7" s="151"/>
      <c r="L7" s="21"/>
    </row>
    <row r="8" s="2" customFormat="1" ht="12" customHeight="1">
      <c r="A8" s="39"/>
      <c r="B8" s="45"/>
      <c r="C8" s="39"/>
      <c r="D8" s="151" t="s">
        <v>169</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53" t="s">
        <v>5878</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51" t="s">
        <v>18</v>
      </c>
      <c r="E11" s="39"/>
      <c r="F11" s="142" t="s">
        <v>1</v>
      </c>
      <c r="G11" s="39"/>
      <c r="H11" s="39"/>
      <c r="I11" s="151" t="s">
        <v>19</v>
      </c>
      <c r="J11" s="142" t="s">
        <v>1</v>
      </c>
      <c r="K11" s="39"/>
      <c r="L11" s="64"/>
      <c r="S11" s="39"/>
      <c r="T11" s="39"/>
      <c r="U11" s="39"/>
      <c r="V11" s="39"/>
      <c r="W11" s="39"/>
      <c r="X11" s="39"/>
      <c r="Y11" s="39"/>
      <c r="Z11" s="39"/>
      <c r="AA11" s="39"/>
      <c r="AB11" s="39"/>
      <c r="AC11" s="39"/>
      <c r="AD11" s="39"/>
      <c r="AE11" s="39"/>
    </row>
    <row r="12" s="2" customFormat="1" ht="12" customHeight="1">
      <c r="A12" s="39"/>
      <c r="B12" s="45"/>
      <c r="C12" s="39"/>
      <c r="D12" s="151" t="s">
        <v>20</v>
      </c>
      <c r="E12" s="39"/>
      <c r="F12" s="142" t="s">
        <v>21</v>
      </c>
      <c r="G12" s="39"/>
      <c r="H12" s="39"/>
      <c r="I12" s="151" t="s">
        <v>22</v>
      </c>
      <c r="J12" s="154" t="str">
        <f>'Rekapitulace stavby'!AN8</f>
        <v>18. 10. 2021</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51" t="s">
        <v>24</v>
      </c>
      <c r="E14" s="39"/>
      <c r="F14" s="39"/>
      <c r="G14" s="39"/>
      <c r="H14" s="39"/>
      <c r="I14" s="151" t="s">
        <v>25</v>
      </c>
      <c r="J14" s="142" t="s">
        <v>1</v>
      </c>
      <c r="K14" s="39"/>
      <c r="L14" s="64"/>
      <c r="S14" s="39"/>
      <c r="T14" s="39"/>
      <c r="U14" s="39"/>
      <c r="V14" s="39"/>
      <c r="W14" s="39"/>
      <c r="X14" s="39"/>
      <c r="Y14" s="39"/>
      <c r="Z14" s="39"/>
      <c r="AA14" s="39"/>
      <c r="AB14" s="39"/>
      <c r="AC14" s="39"/>
      <c r="AD14" s="39"/>
      <c r="AE14" s="39"/>
    </row>
    <row r="15" s="2" customFormat="1" ht="18" customHeight="1">
      <c r="A15" s="39"/>
      <c r="B15" s="45"/>
      <c r="C15" s="39"/>
      <c r="D15" s="39"/>
      <c r="E15" s="142" t="s">
        <v>26</v>
      </c>
      <c r="F15" s="39"/>
      <c r="G15" s="39"/>
      <c r="H15" s="39"/>
      <c r="I15" s="151" t="s">
        <v>27</v>
      </c>
      <c r="J15" s="142" t="s">
        <v>1</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51" t="s">
        <v>28</v>
      </c>
      <c r="E17" s="39"/>
      <c r="F17" s="39"/>
      <c r="G17" s="39"/>
      <c r="H17" s="39"/>
      <c r="I17" s="151"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2"/>
      <c r="G18" s="142"/>
      <c r="H18" s="142"/>
      <c r="I18" s="151" t="s">
        <v>27</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51" t="s">
        <v>30</v>
      </c>
      <c r="E20" s="39"/>
      <c r="F20" s="39"/>
      <c r="G20" s="39"/>
      <c r="H20" s="39"/>
      <c r="I20" s="151" t="s">
        <v>25</v>
      </c>
      <c r="J20" s="142" t="s">
        <v>1</v>
      </c>
      <c r="K20" s="39"/>
      <c r="L20" s="64"/>
      <c r="S20" s="39"/>
      <c r="T20" s="39"/>
      <c r="U20" s="39"/>
      <c r="V20" s="39"/>
      <c r="W20" s="39"/>
      <c r="X20" s="39"/>
      <c r="Y20" s="39"/>
      <c r="Z20" s="39"/>
      <c r="AA20" s="39"/>
      <c r="AB20" s="39"/>
      <c r="AC20" s="39"/>
      <c r="AD20" s="39"/>
      <c r="AE20" s="39"/>
    </row>
    <row r="21" s="2" customFormat="1" ht="18" customHeight="1">
      <c r="A21" s="39"/>
      <c r="B21" s="45"/>
      <c r="C21" s="39"/>
      <c r="D21" s="39"/>
      <c r="E21" s="142" t="s">
        <v>31</v>
      </c>
      <c r="F21" s="39"/>
      <c r="G21" s="39"/>
      <c r="H21" s="39"/>
      <c r="I21" s="151" t="s">
        <v>27</v>
      </c>
      <c r="J21" s="142" t="s">
        <v>1</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51" t="s">
        <v>33</v>
      </c>
      <c r="E23" s="39"/>
      <c r="F23" s="39"/>
      <c r="G23" s="39"/>
      <c r="H23" s="39"/>
      <c r="I23" s="151" t="s">
        <v>25</v>
      </c>
      <c r="J23" s="142" t="s">
        <v>1</v>
      </c>
      <c r="K23" s="39"/>
      <c r="L23" s="64"/>
      <c r="S23" s="39"/>
      <c r="T23" s="39"/>
      <c r="U23" s="39"/>
      <c r="V23" s="39"/>
      <c r="W23" s="39"/>
      <c r="X23" s="39"/>
      <c r="Y23" s="39"/>
      <c r="Z23" s="39"/>
      <c r="AA23" s="39"/>
      <c r="AB23" s="39"/>
      <c r="AC23" s="39"/>
      <c r="AD23" s="39"/>
      <c r="AE23" s="39"/>
    </row>
    <row r="24" s="2" customFormat="1" ht="18" customHeight="1">
      <c r="A24" s="39"/>
      <c r="B24" s="45"/>
      <c r="C24" s="39"/>
      <c r="D24" s="39"/>
      <c r="E24" s="142" t="s">
        <v>34</v>
      </c>
      <c r="F24" s="39"/>
      <c r="G24" s="39"/>
      <c r="H24" s="39"/>
      <c r="I24" s="151" t="s">
        <v>27</v>
      </c>
      <c r="J24" s="142" t="s">
        <v>1</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51" t="s">
        <v>35</v>
      </c>
      <c r="E26" s="39"/>
      <c r="F26" s="39"/>
      <c r="G26" s="39"/>
      <c r="H26" s="39"/>
      <c r="I26" s="39"/>
      <c r="J26" s="39"/>
      <c r="K26" s="39"/>
      <c r="L26" s="64"/>
      <c r="S26" s="39"/>
      <c r="T26" s="39"/>
      <c r="U26" s="39"/>
      <c r="V26" s="39"/>
      <c r="W26" s="39"/>
      <c r="X26" s="39"/>
      <c r="Y26" s="39"/>
      <c r="Z26" s="39"/>
      <c r="AA26" s="39"/>
      <c r="AB26" s="39"/>
      <c r="AC26" s="39"/>
      <c r="AD26" s="39"/>
      <c r="AE26" s="39"/>
    </row>
    <row r="27" s="8" customFormat="1" ht="16.5" customHeight="1">
      <c r="A27" s="155"/>
      <c r="B27" s="156"/>
      <c r="C27" s="155"/>
      <c r="D27" s="155"/>
      <c r="E27" s="157" t="s">
        <v>1</v>
      </c>
      <c r="F27" s="157"/>
      <c r="G27" s="157"/>
      <c r="H27" s="157"/>
      <c r="I27" s="155"/>
      <c r="J27" s="155"/>
      <c r="K27" s="155"/>
      <c r="L27" s="158"/>
      <c r="S27" s="155"/>
      <c r="T27" s="155"/>
      <c r="U27" s="155"/>
      <c r="V27" s="155"/>
      <c r="W27" s="155"/>
      <c r="X27" s="155"/>
      <c r="Y27" s="155"/>
      <c r="Z27" s="155"/>
      <c r="AA27" s="155"/>
      <c r="AB27" s="155"/>
      <c r="AC27" s="155"/>
      <c r="AD27" s="155"/>
      <c r="AE27" s="155"/>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59"/>
      <c r="E29" s="159"/>
      <c r="F29" s="159"/>
      <c r="G29" s="159"/>
      <c r="H29" s="159"/>
      <c r="I29" s="159"/>
      <c r="J29" s="159"/>
      <c r="K29" s="159"/>
      <c r="L29" s="64"/>
      <c r="S29" s="39"/>
      <c r="T29" s="39"/>
      <c r="U29" s="39"/>
      <c r="V29" s="39"/>
      <c r="W29" s="39"/>
      <c r="X29" s="39"/>
      <c r="Y29" s="39"/>
      <c r="Z29" s="39"/>
      <c r="AA29" s="39"/>
      <c r="AB29" s="39"/>
      <c r="AC29" s="39"/>
      <c r="AD29" s="39"/>
      <c r="AE29" s="39"/>
    </row>
    <row r="30" s="2" customFormat="1" ht="25.44" customHeight="1">
      <c r="A30" s="39"/>
      <c r="B30" s="45"/>
      <c r="C30" s="39"/>
      <c r="D30" s="160" t="s">
        <v>36</v>
      </c>
      <c r="E30" s="39"/>
      <c r="F30" s="39"/>
      <c r="G30" s="39"/>
      <c r="H30" s="39"/>
      <c r="I30" s="39"/>
      <c r="J30" s="161">
        <f>ROUND(J123, 2)</f>
        <v>0</v>
      </c>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14.4" customHeight="1">
      <c r="A32" s="39"/>
      <c r="B32" s="45"/>
      <c r="C32" s="39"/>
      <c r="D32" s="39"/>
      <c r="E32" s="39"/>
      <c r="F32" s="162" t="s">
        <v>38</v>
      </c>
      <c r="G32" s="39"/>
      <c r="H32" s="39"/>
      <c r="I32" s="162" t="s">
        <v>37</v>
      </c>
      <c r="J32" s="162" t="s">
        <v>39</v>
      </c>
      <c r="K32" s="39"/>
      <c r="L32" s="64"/>
      <c r="S32" s="39"/>
      <c r="T32" s="39"/>
      <c r="U32" s="39"/>
      <c r="V32" s="39"/>
      <c r="W32" s="39"/>
      <c r="X32" s="39"/>
      <c r="Y32" s="39"/>
      <c r="Z32" s="39"/>
      <c r="AA32" s="39"/>
      <c r="AB32" s="39"/>
      <c r="AC32" s="39"/>
      <c r="AD32" s="39"/>
      <c r="AE32" s="39"/>
    </row>
    <row r="33" s="2" customFormat="1" ht="14.4" customHeight="1">
      <c r="A33" s="39"/>
      <c r="B33" s="45"/>
      <c r="C33" s="39"/>
      <c r="D33" s="163" t="s">
        <v>40</v>
      </c>
      <c r="E33" s="151" t="s">
        <v>41</v>
      </c>
      <c r="F33" s="164">
        <f>ROUND((SUM(BE123:BE232)),  2)</f>
        <v>0</v>
      </c>
      <c r="G33" s="39"/>
      <c r="H33" s="39"/>
      <c r="I33" s="165">
        <v>0.20999999999999999</v>
      </c>
      <c r="J33" s="164">
        <f>ROUND(((SUM(BE123:BE232))*I33),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51" t="s">
        <v>42</v>
      </c>
      <c r="F34" s="164">
        <f>ROUND((SUM(BF123:BF232)),  2)</f>
        <v>0</v>
      </c>
      <c r="G34" s="39"/>
      <c r="H34" s="39"/>
      <c r="I34" s="165">
        <v>0.14999999999999999</v>
      </c>
      <c r="J34" s="164">
        <f>ROUND(((SUM(BF123:BF232))*I34),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51" t="s">
        <v>43</v>
      </c>
      <c r="F35" s="164">
        <f>ROUND((SUM(BG123:BG232)),  2)</f>
        <v>0</v>
      </c>
      <c r="G35" s="39"/>
      <c r="H35" s="39"/>
      <c r="I35" s="165">
        <v>0.20999999999999999</v>
      </c>
      <c r="J35" s="164">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51" t="s">
        <v>44</v>
      </c>
      <c r="F36" s="164">
        <f>ROUND((SUM(BH123:BH232)),  2)</f>
        <v>0</v>
      </c>
      <c r="G36" s="39"/>
      <c r="H36" s="39"/>
      <c r="I36" s="165">
        <v>0.14999999999999999</v>
      </c>
      <c r="J36" s="164">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45</v>
      </c>
      <c r="F37" s="164">
        <f>ROUND((SUM(BI123:BI232)),  2)</f>
        <v>0</v>
      </c>
      <c r="G37" s="39"/>
      <c r="H37" s="39"/>
      <c r="I37" s="165">
        <v>0</v>
      </c>
      <c r="J37" s="164">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66"/>
      <c r="D39" s="167" t="s">
        <v>46</v>
      </c>
      <c r="E39" s="168"/>
      <c r="F39" s="168"/>
      <c r="G39" s="169" t="s">
        <v>47</v>
      </c>
      <c r="H39" s="170" t="s">
        <v>48</v>
      </c>
      <c r="I39" s="168"/>
      <c r="J39" s="171">
        <f>SUM(J30:J37)</f>
        <v>0</v>
      </c>
      <c r="K39" s="172"/>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49</v>
      </c>
      <c r="E50" s="174"/>
      <c r="F50" s="174"/>
      <c r="G50" s="173" t="s">
        <v>50</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51</v>
      </c>
      <c r="E61" s="176"/>
      <c r="F61" s="177" t="s">
        <v>52</v>
      </c>
      <c r="G61" s="175" t="s">
        <v>51</v>
      </c>
      <c r="H61" s="176"/>
      <c r="I61" s="176"/>
      <c r="J61" s="178" t="s">
        <v>52</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53</v>
      </c>
      <c r="E65" s="179"/>
      <c r="F65" s="179"/>
      <c r="G65" s="173" t="s">
        <v>54</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51</v>
      </c>
      <c r="E76" s="176"/>
      <c r="F76" s="177" t="s">
        <v>52</v>
      </c>
      <c r="G76" s="175" t="s">
        <v>51</v>
      </c>
      <c r="H76" s="176"/>
      <c r="I76" s="176"/>
      <c r="J76" s="178" t="s">
        <v>52</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173</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SPLAŠKOVÁ KANALIZACE ÚSTÍ NAD ORLICÍ ČERNOVÍR</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169</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SO-09 - Zpevněné plochy u čerpacích stanic</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Černovír</v>
      </c>
      <c r="G89" s="41"/>
      <c r="H89" s="41"/>
      <c r="I89" s="33" t="s">
        <v>22</v>
      </c>
      <c r="J89" s="80" t="str">
        <f>IF(J12="","",J12)</f>
        <v>18. 10. 2021</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25.65" customHeight="1">
      <c r="A91" s="39"/>
      <c r="B91" s="40"/>
      <c r="C91" s="33" t="s">
        <v>24</v>
      </c>
      <c r="D91" s="41"/>
      <c r="E91" s="41"/>
      <c r="F91" s="28" t="str">
        <f>E15</f>
        <v>TEPVOS s.r.o., Královéhradecká 1566, Ústí n.Orlicí</v>
      </c>
      <c r="G91" s="41"/>
      <c r="H91" s="41"/>
      <c r="I91" s="33" t="s">
        <v>30</v>
      </c>
      <c r="J91" s="37" t="str">
        <f>E21</f>
        <v>Aquaprocon s.r.o., Divize Praha</v>
      </c>
      <c r="K91" s="41"/>
      <c r="L91" s="64"/>
      <c r="S91" s="39"/>
      <c r="T91" s="39"/>
      <c r="U91" s="39"/>
      <c r="V91" s="39"/>
      <c r="W91" s="39"/>
      <c r="X91" s="39"/>
      <c r="Y91" s="39"/>
      <c r="Z91" s="39"/>
      <c r="AA91" s="39"/>
      <c r="AB91" s="39"/>
      <c r="AC91" s="39"/>
      <c r="AD91" s="39"/>
      <c r="AE91" s="39"/>
    </row>
    <row r="92" s="2" customFormat="1" ht="15.15" customHeight="1">
      <c r="A92" s="39"/>
      <c r="B92" s="40"/>
      <c r="C92" s="33" t="s">
        <v>28</v>
      </c>
      <c r="D92" s="41"/>
      <c r="E92" s="41"/>
      <c r="F92" s="28" t="str">
        <f>IF(E18="","",E18)</f>
        <v>Vyplň údaj</v>
      </c>
      <c r="G92" s="41"/>
      <c r="H92" s="41"/>
      <c r="I92" s="33" t="s">
        <v>33</v>
      </c>
      <c r="J92" s="37" t="str">
        <f>E24</f>
        <v>ing. Iveta Heřmanská</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85" t="s">
        <v>174</v>
      </c>
      <c r="D94" s="186"/>
      <c r="E94" s="186"/>
      <c r="F94" s="186"/>
      <c r="G94" s="186"/>
      <c r="H94" s="186"/>
      <c r="I94" s="186"/>
      <c r="J94" s="187" t="s">
        <v>175</v>
      </c>
      <c r="K94" s="186"/>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88" t="s">
        <v>176</v>
      </c>
      <c r="D96" s="41"/>
      <c r="E96" s="41"/>
      <c r="F96" s="41"/>
      <c r="G96" s="41"/>
      <c r="H96" s="41"/>
      <c r="I96" s="41"/>
      <c r="J96" s="111">
        <f>J123</f>
        <v>0</v>
      </c>
      <c r="K96" s="41"/>
      <c r="L96" s="64"/>
      <c r="S96" s="39"/>
      <c r="T96" s="39"/>
      <c r="U96" s="39"/>
      <c r="V96" s="39"/>
      <c r="W96" s="39"/>
      <c r="X96" s="39"/>
      <c r="Y96" s="39"/>
      <c r="Z96" s="39"/>
      <c r="AA96" s="39"/>
      <c r="AB96" s="39"/>
      <c r="AC96" s="39"/>
      <c r="AD96" s="39"/>
      <c r="AE96" s="39"/>
      <c r="AU96" s="18" t="s">
        <v>177</v>
      </c>
    </row>
    <row r="97" s="12" customFormat="1" ht="24.96" customHeight="1">
      <c r="A97" s="12"/>
      <c r="B97" s="242"/>
      <c r="C97" s="243"/>
      <c r="D97" s="244" t="s">
        <v>1395</v>
      </c>
      <c r="E97" s="245"/>
      <c r="F97" s="245"/>
      <c r="G97" s="245"/>
      <c r="H97" s="245"/>
      <c r="I97" s="245"/>
      <c r="J97" s="246">
        <f>J124</f>
        <v>0</v>
      </c>
      <c r="K97" s="243"/>
      <c r="L97" s="247"/>
      <c r="S97" s="12"/>
      <c r="T97" s="12"/>
      <c r="U97" s="12"/>
      <c r="V97" s="12"/>
      <c r="W97" s="12"/>
      <c r="X97" s="12"/>
      <c r="Y97" s="12"/>
      <c r="Z97" s="12"/>
      <c r="AA97" s="12"/>
      <c r="AB97" s="12"/>
      <c r="AC97" s="12"/>
      <c r="AD97" s="12"/>
      <c r="AE97" s="12"/>
    </row>
    <row r="98" s="14" customFormat="1" ht="19.92" customHeight="1">
      <c r="A98" s="14"/>
      <c r="B98" s="280"/>
      <c r="C98" s="134"/>
      <c r="D98" s="281" t="s">
        <v>1396</v>
      </c>
      <c r="E98" s="282"/>
      <c r="F98" s="282"/>
      <c r="G98" s="282"/>
      <c r="H98" s="282"/>
      <c r="I98" s="282"/>
      <c r="J98" s="283">
        <f>J125</f>
        <v>0</v>
      </c>
      <c r="K98" s="134"/>
      <c r="L98" s="284"/>
      <c r="S98" s="14"/>
      <c r="T98" s="14"/>
      <c r="U98" s="14"/>
      <c r="V98" s="14"/>
      <c r="W98" s="14"/>
      <c r="X98" s="14"/>
      <c r="Y98" s="14"/>
      <c r="Z98" s="14"/>
      <c r="AA98" s="14"/>
      <c r="AB98" s="14"/>
      <c r="AC98" s="14"/>
      <c r="AD98" s="14"/>
      <c r="AE98" s="14"/>
    </row>
    <row r="99" s="14" customFormat="1" ht="19.92" customHeight="1">
      <c r="A99" s="14"/>
      <c r="B99" s="280"/>
      <c r="C99" s="134"/>
      <c r="D99" s="281" t="s">
        <v>1397</v>
      </c>
      <c r="E99" s="282"/>
      <c r="F99" s="282"/>
      <c r="G99" s="282"/>
      <c r="H99" s="282"/>
      <c r="I99" s="282"/>
      <c r="J99" s="283">
        <f>J183</f>
        <v>0</v>
      </c>
      <c r="K99" s="134"/>
      <c r="L99" s="284"/>
      <c r="S99" s="14"/>
      <c r="T99" s="14"/>
      <c r="U99" s="14"/>
      <c r="V99" s="14"/>
      <c r="W99" s="14"/>
      <c r="X99" s="14"/>
      <c r="Y99" s="14"/>
      <c r="Z99" s="14"/>
      <c r="AA99" s="14"/>
      <c r="AB99" s="14"/>
      <c r="AC99" s="14"/>
      <c r="AD99" s="14"/>
      <c r="AE99" s="14"/>
    </row>
    <row r="100" s="14" customFormat="1" ht="19.92" customHeight="1">
      <c r="A100" s="14"/>
      <c r="B100" s="280"/>
      <c r="C100" s="134"/>
      <c r="D100" s="281" t="s">
        <v>3932</v>
      </c>
      <c r="E100" s="282"/>
      <c r="F100" s="282"/>
      <c r="G100" s="282"/>
      <c r="H100" s="282"/>
      <c r="I100" s="282"/>
      <c r="J100" s="283">
        <f>J197</f>
        <v>0</v>
      </c>
      <c r="K100" s="134"/>
      <c r="L100" s="284"/>
      <c r="S100" s="14"/>
      <c r="T100" s="14"/>
      <c r="U100" s="14"/>
      <c r="V100" s="14"/>
      <c r="W100" s="14"/>
      <c r="X100" s="14"/>
      <c r="Y100" s="14"/>
      <c r="Z100" s="14"/>
      <c r="AA100" s="14"/>
      <c r="AB100" s="14"/>
      <c r="AC100" s="14"/>
      <c r="AD100" s="14"/>
      <c r="AE100" s="14"/>
    </row>
    <row r="101" s="14" customFormat="1" ht="19.92" customHeight="1">
      <c r="A101" s="14"/>
      <c r="B101" s="280"/>
      <c r="C101" s="134"/>
      <c r="D101" s="281" t="s">
        <v>1402</v>
      </c>
      <c r="E101" s="282"/>
      <c r="F101" s="282"/>
      <c r="G101" s="282"/>
      <c r="H101" s="282"/>
      <c r="I101" s="282"/>
      <c r="J101" s="283">
        <f>J219</f>
        <v>0</v>
      </c>
      <c r="K101" s="134"/>
      <c r="L101" s="284"/>
      <c r="S101" s="14"/>
      <c r="T101" s="14"/>
      <c r="U101" s="14"/>
      <c r="V101" s="14"/>
      <c r="W101" s="14"/>
      <c r="X101" s="14"/>
      <c r="Y101" s="14"/>
      <c r="Z101" s="14"/>
      <c r="AA101" s="14"/>
      <c r="AB101" s="14"/>
      <c r="AC101" s="14"/>
      <c r="AD101" s="14"/>
      <c r="AE101" s="14"/>
    </row>
    <row r="102" s="14" customFormat="1" ht="19.92" customHeight="1">
      <c r="A102" s="14"/>
      <c r="B102" s="280"/>
      <c r="C102" s="134"/>
      <c r="D102" s="281" t="s">
        <v>1404</v>
      </c>
      <c r="E102" s="282"/>
      <c r="F102" s="282"/>
      <c r="G102" s="282"/>
      <c r="H102" s="282"/>
      <c r="I102" s="282"/>
      <c r="J102" s="283">
        <f>J226</f>
        <v>0</v>
      </c>
      <c r="K102" s="134"/>
      <c r="L102" s="284"/>
      <c r="S102" s="14"/>
      <c r="T102" s="14"/>
      <c r="U102" s="14"/>
      <c r="V102" s="14"/>
      <c r="W102" s="14"/>
      <c r="X102" s="14"/>
      <c r="Y102" s="14"/>
      <c r="Z102" s="14"/>
      <c r="AA102" s="14"/>
      <c r="AB102" s="14"/>
      <c r="AC102" s="14"/>
      <c r="AD102" s="14"/>
      <c r="AE102" s="14"/>
    </row>
    <row r="103" s="14" customFormat="1" ht="19.92" customHeight="1">
      <c r="A103" s="14"/>
      <c r="B103" s="280"/>
      <c r="C103" s="134"/>
      <c r="D103" s="281" t="s">
        <v>1405</v>
      </c>
      <c r="E103" s="282"/>
      <c r="F103" s="282"/>
      <c r="G103" s="282"/>
      <c r="H103" s="282"/>
      <c r="I103" s="282"/>
      <c r="J103" s="283">
        <f>J231</f>
        <v>0</v>
      </c>
      <c r="K103" s="134"/>
      <c r="L103" s="284"/>
      <c r="S103" s="14"/>
      <c r="T103" s="14"/>
      <c r="U103" s="14"/>
      <c r="V103" s="14"/>
      <c r="W103" s="14"/>
      <c r="X103" s="14"/>
      <c r="Y103" s="14"/>
      <c r="Z103" s="14"/>
      <c r="AA103" s="14"/>
      <c r="AB103" s="14"/>
      <c r="AC103" s="14"/>
      <c r="AD103" s="14"/>
      <c r="AE103" s="14"/>
    </row>
    <row r="104" s="2" customFormat="1" ht="21.84" customHeight="1">
      <c r="A104" s="39"/>
      <c r="B104" s="40"/>
      <c r="C104" s="41"/>
      <c r="D104" s="41"/>
      <c r="E104" s="41"/>
      <c r="F104" s="41"/>
      <c r="G104" s="41"/>
      <c r="H104" s="41"/>
      <c r="I104" s="41"/>
      <c r="J104" s="41"/>
      <c r="K104" s="41"/>
      <c r="L104" s="64"/>
      <c r="S104" s="39"/>
      <c r="T104" s="39"/>
      <c r="U104" s="39"/>
      <c r="V104" s="39"/>
      <c r="W104" s="39"/>
      <c r="X104" s="39"/>
      <c r="Y104" s="39"/>
      <c r="Z104" s="39"/>
      <c r="AA104" s="39"/>
      <c r="AB104" s="39"/>
      <c r="AC104" s="39"/>
      <c r="AD104" s="39"/>
      <c r="AE104" s="39"/>
    </row>
    <row r="105" s="2" customFormat="1" ht="6.96" customHeight="1">
      <c r="A105" s="39"/>
      <c r="B105" s="67"/>
      <c r="C105" s="68"/>
      <c r="D105" s="68"/>
      <c r="E105" s="68"/>
      <c r="F105" s="68"/>
      <c r="G105" s="68"/>
      <c r="H105" s="68"/>
      <c r="I105" s="68"/>
      <c r="J105" s="68"/>
      <c r="K105" s="68"/>
      <c r="L105" s="64"/>
      <c r="S105" s="39"/>
      <c r="T105" s="39"/>
      <c r="U105" s="39"/>
      <c r="V105" s="39"/>
      <c r="W105" s="39"/>
      <c r="X105" s="39"/>
      <c r="Y105" s="39"/>
      <c r="Z105" s="39"/>
      <c r="AA105" s="39"/>
      <c r="AB105" s="39"/>
      <c r="AC105" s="39"/>
      <c r="AD105" s="39"/>
      <c r="AE105" s="39"/>
    </row>
    <row r="109" s="2" customFormat="1" ht="6.96" customHeight="1">
      <c r="A109" s="39"/>
      <c r="B109" s="69"/>
      <c r="C109" s="70"/>
      <c r="D109" s="70"/>
      <c r="E109" s="70"/>
      <c r="F109" s="70"/>
      <c r="G109" s="70"/>
      <c r="H109" s="70"/>
      <c r="I109" s="70"/>
      <c r="J109" s="70"/>
      <c r="K109" s="70"/>
      <c r="L109" s="64"/>
      <c r="S109" s="39"/>
      <c r="T109" s="39"/>
      <c r="U109" s="39"/>
      <c r="V109" s="39"/>
      <c r="W109" s="39"/>
      <c r="X109" s="39"/>
      <c r="Y109" s="39"/>
      <c r="Z109" s="39"/>
      <c r="AA109" s="39"/>
      <c r="AB109" s="39"/>
      <c r="AC109" s="39"/>
      <c r="AD109" s="39"/>
      <c r="AE109" s="39"/>
    </row>
    <row r="110" s="2" customFormat="1" ht="24.96" customHeight="1">
      <c r="A110" s="39"/>
      <c r="B110" s="40"/>
      <c r="C110" s="24" t="s">
        <v>178</v>
      </c>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6.96" customHeight="1">
      <c r="A111" s="39"/>
      <c r="B111" s="40"/>
      <c r="C111" s="41"/>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12" customHeight="1">
      <c r="A112" s="39"/>
      <c r="B112" s="40"/>
      <c r="C112" s="33" t="s">
        <v>16</v>
      </c>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6.5" customHeight="1">
      <c r="A113" s="39"/>
      <c r="B113" s="40"/>
      <c r="C113" s="41"/>
      <c r="D113" s="41"/>
      <c r="E113" s="184" t="str">
        <f>E7</f>
        <v>SPLAŠKOVÁ KANALIZACE ÚSTÍ NAD ORLICÍ ČERNOVÍR</v>
      </c>
      <c r="F113" s="33"/>
      <c r="G113" s="33"/>
      <c r="H113" s="33"/>
      <c r="I113" s="41"/>
      <c r="J113" s="41"/>
      <c r="K113" s="41"/>
      <c r="L113" s="64"/>
      <c r="S113" s="39"/>
      <c r="T113" s="39"/>
      <c r="U113" s="39"/>
      <c r="V113" s="39"/>
      <c r="W113" s="39"/>
      <c r="X113" s="39"/>
      <c r="Y113" s="39"/>
      <c r="Z113" s="39"/>
      <c r="AA113" s="39"/>
      <c r="AB113" s="39"/>
      <c r="AC113" s="39"/>
      <c r="AD113" s="39"/>
      <c r="AE113" s="39"/>
    </row>
    <row r="114" s="2" customFormat="1" ht="12" customHeight="1">
      <c r="A114" s="39"/>
      <c r="B114" s="40"/>
      <c r="C114" s="33" t="s">
        <v>169</v>
      </c>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6.5" customHeight="1">
      <c r="A115" s="39"/>
      <c r="B115" s="40"/>
      <c r="C115" s="41"/>
      <c r="D115" s="41"/>
      <c r="E115" s="77" t="str">
        <f>E9</f>
        <v>SO-09 - Zpevněné plochy u čerpacích stanic</v>
      </c>
      <c r="F115" s="41"/>
      <c r="G115" s="41"/>
      <c r="H115" s="41"/>
      <c r="I115" s="41"/>
      <c r="J115" s="41"/>
      <c r="K115" s="41"/>
      <c r="L115" s="64"/>
      <c r="S115" s="39"/>
      <c r="T115" s="39"/>
      <c r="U115" s="39"/>
      <c r="V115" s="39"/>
      <c r="W115" s="39"/>
      <c r="X115" s="39"/>
      <c r="Y115" s="39"/>
      <c r="Z115" s="39"/>
      <c r="AA115" s="39"/>
      <c r="AB115" s="39"/>
      <c r="AC115" s="39"/>
      <c r="AD115" s="39"/>
      <c r="AE115" s="39"/>
    </row>
    <row r="116" s="2" customFormat="1" ht="6.96" customHeight="1">
      <c r="A116" s="39"/>
      <c r="B116" s="40"/>
      <c r="C116" s="41"/>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12" customHeight="1">
      <c r="A117" s="39"/>
      <c r="B117" s="40"/>
      <c r="C117" s="33" t="s">
        <v>20</v>
      </c>
      <c r="D117" s="41"/>
      <c r="E117" s="41"/>
      <c r="F117" s="28" t="str">
        <f>F12</f>
        <v>Černovír</v>
      </c>
      <c r="G117" s="41"/>
      <c r="H117" s="41"/>
      <c r="I117" s="33" t="s">
        <v>22</v>
      </c>
      <c r="J117" s="80" t="str">
        <f>IF(J12="","",J12)</f>
        <v>18. 10. 2021</v>
      </c>
      <c r="K117" s="41"/>
      <c r="L117" s="64"/>
      <c r="S117" s="39"/>
      <c r="T117" s="39"/>
      <c r="U117" s="39"/>
      <c r="V117" s="39"/>
      <c r="W117" s="39"/>
      <c r="X117" s="39"/>
      <c r="Y117" s="39"/>
      <c r="Z117" s="39"/>
      <c r="AA117" s="39"/>
      <c r="AB117" s="39"/>
      <c r="AC117" s="39"/>
      <c r="AD117" s="39"/>
      <c r="AE117" s="39"/>
    </row>
    <row r="118" s="2" customFormat="1" ht="6.96" customHeight="1">
      <c r="A118" s="39"/>
      <c r="B118" s="40"/>
      <c r="C118" s="41"/>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25.65" customHeight="1">
      <c r="A119" s="39"/>
      <c r="B119" s="40"/>
      <c r="C119" s="33" t="s">
        <v>24</v>
      </c>
      <c r="D119" s="41"/>
      <c r="E119" s="41"/>
      <c r="F119" s="28" t="str">
        <f>E15</f>
        <v>TEPVOS s.r.o., Královéhradecká 1566, Ústí n.Orlicí</v>
      </c>
      <c r="G119" s="41"/>
      <c r="H119" s="41"/>
      <c r="I119" s="33" t="s">
        <v>30</v>
      </c>
      <c r="J119" s="37" t="str">
        <f>E21</f>
        <v>Aquaprocon s.r.o., Divize Praha</v>
      </c>
      <c r="K119" s="41"/>
      <c r="L119" s="64"/>
      <c r="S119" s="39"/>
      <c r="T119" s="39"/>
      <c r="U119" s="39"/>
      <c r="V119" s="39"/>
      <c r="W119" s="39"/>
      <c r="X119" s="39"/>
      <c r="Y119" s="39"/>
      <c r="Z119" s="39"/>
      <c r="AA119" s="39"/>
      <c r="AB119" s="39"/>
      <c r="AC119" s="39"/>
      <c r="AD119" s="39"/>
      <c r="AE119" s="39"/>
    </row>
    <row r="120" s="2" customFormat="1" ht="15.15" customHeight="1">
      <c r="A120" s="39"/>
      <c r="B120" s="40"/>
      <c r="C120" s="33" t="s">
        <v>28</v>
      </c>
      <c r="D120" s="41"/>
      <c r="E120" s="41"/>
      <c r="F120" s="28" t="str">
        <f>IF(E18="","",E18)</f>
        <v>Vyplň údaj</v>
      </c>
      <c r="G120" s="41"/>
      <c r="H120" s="41"/>
      <c r="I120" s="33" t="s">
        <v>33</v>
      </c>
      <c r="J120" s="37" t="str">
        <f>E24</f>
        <v>ing. Iveta Heřmanská</v>
      </c>
      <c r="K120" s="41"/>
      <c r="L120" s="64"/>
      <c r="S120" s="39"/>
      <c r="T120" s="39"/>
      <c r="U120" s="39"/>
      <c r="V120" s="39"/>
      <c r="W120" s="39"/>
      <c r="X120" s="39"/>
      <c r="Y120" s="39"/>
      <c r="Z120" s="39"/>
      <c r="AA120" s="39"/>
      <c r="AB120" s="39"/>
      <c r="AC120" s="39"/>
      <c r="AD120" s="39"/>
      <c r="AE120" s="39"/>
    </row>
    <row r="121" s="2" customFormat="1" ht="10.32" customHeight="1">
      <c r="A121" s="39"/>
      <c r="B121" s="40"/>
      <c r="C121" s="41"/>
      <c r="D121" s="41"/>
      <c r="E121" s="41"/>
      <c r="F121" s="41"/>
      <c r="G121" s="41"/>
      <c r="H121" s="41"/>
      <c r="I121" s="41"/>
      <c r="J121" s="41"/>
      <c r="K121" s="41"/>
      <c r="L121" s="64"/>
      <c r="S121" s="39"/>
      <c r="T121" s="39"/>
      <c r="U121" s="39"/>
      <c r="V121" s="39"/>
      <c r="W121" s="39"/>
      <c r="X121" s="39"/>
      <c r="Y121" s="39"/>
      <c r="Z121" s="39"/>
      <c r="AA121" s="39"/>
      <c r="AB121" s="39"/>
      <c r="AC121" s="39"/>
      <c r="AD121" s="39"/>
      <c r="AE121" s="39"/>
    </row>
    <row r="122" s="9" customFormat="1" ht="29.28" customHeight="1">
      <c r="A122" s="189"/>
      <c r="B122" s="190"/>
      <c r="C122" s="191" t="s">
        <v>179</v>
      </c>
      <c r="D122" s="192" t="s">
        <v>61</v>
      </c>
      <c r="E122" s="192" t="s">
        <v>57</v>
      </c>
      <c r="F122" s="192" t="s">
        <v>58</v>
      </c>
      <c r="G122" s="192" t="s">
        <v>180</v>
      </c>
      <c r="H122" s="192" t="s">
        <v>181</v>
      </c>
      <c r="I122" s="192" t="s">
        <v>182</v>
      </c>
      <c r="J122" s="192" t="s">
        <v>175</v>
      </c>
      <c r="K122" s="193" t="s">
        <v>183</v>
      </c>
      <c r="L122" s="194"/>
      <c r="M122" s="101" t="s">
        <v>1</v>
      </c>
      <c r="N122" s="102" t="s">
        <v>40</v>
      </c>
      <c r="O122" s="102" t="s">
        <v>184</v>
      </c>
      <c r="P122" s="102" t="s">
        <v>185</v>
      </c>
      <c r="Q122" s="102" t="s">
        <v>186</v>
      </c>
      <c r="R122" s="102" t="s">
        <v>187</v>
      </c>
      <c r="S122" s="102" t="s">
        <v>188</v>
      </c>
      <c r="T122" s="103" t="s">
        <v>189</v>
      </c>
      <c r="U122" s="189"/>
      <c r="V122" s="189"/>
      <c r="W122" s="189"/>
      <c r="X122" s="189"/>
      <c r="Y122" s="189"/>
      <c r="Z122" s="189"/>
      <c r="AA122" s="189"/>
      <c r="AB122" s="189"/>
      <c r="AC122" s="189"/>
      <c r="AD122" s="189"/>
      <c r="AE122" s="189"/>
    </row>
    <row r="123" s="2" customFormat="1" ht="22.8" customHeight="1">
      <c r="A123" s="39"/>
      <c r="B123" s="40"/>
      <c r="C123" s="108" t="s">
        <v>190</v>
      </c>
      <c r="D123" s="41"/>
      <c r="E123" s="41"/>
      <c r="F123" s="41"/>
      <c r="G123" s="41"/>
      <c r="H123" s="41"/>
      <c r="I123" s="41"/>
      <c r="J123" s="195">
        <f>BK123</f>
        <v>0</v>
      </c>
      <c r="K123" s="41"/>
      <c r="L123" s="45"/>
      <c r="M123" s="104"/>
      <c r="N123" s="196"/>
      <c r="O123" s="105"/>
      <c r="P123" s="197">
        <f>P124</f>
        <v>0</v>
      </c>
      <c r="Q123" s="105"/>
      <c r="R123" s="197">
        <f>R124</f>
        <v>32.598341550000001</v>
      </c>
      <c r="S123" s="105"/>
      <c r="T123" s="198">
        <f>T124</f>
        <v>2</v>
      </c>
      <c r="U123" s="39"/>
      <c r="V123" s="39"/>
      <c r="W123" s="39"/>
      <c r="X123" s="39"/>
      <c r="Y123" s="39"/>
      <c r="Z123" s="39"/>
      <c r="AA123" s="39"/>
      <c r="AB123" s="39"/>
      <c r="AC123" s="39"/>
      <c r="AD123" s="39"/>
      <c r="AE123" s="39"/>
      <c r="AT123" s="18" t="s">
        <v>75</v>
      </c>
      <c r="AU123" s="18" t="s">
        <v>177</v>
      </c>
      <c r="BK123" s="199">
        <f>BK124</f>
        <v>0</v>
      </c>
    </row>
    <row r="124" s="13" customFormat="1" ht="25.92" customHeight="1">
      <c r="A124" s="13"/>
      <c r="B124" s="248"/>
      <c r="C124" s="249"/>
      <c r="D124" s="250" t="s">
        <v>75</v>
      </c>
      <c r="E124" s="251" t="s">
        <v>1406</v>
      </c>
      <c r="F124" s="251" t="s">
        <v>1407</v>
      </c>
      <c r="G124" s="249"/>
      <c r="H124" s="249"/>
      <c r="I124" s="252"/>
      <c r="J124" s="253">
        <f>BK124</f>
        <v>0</v>
      </c>
      <c r="K124" s="249"/>
      <c r="L124" s="254"/>
      <c r="M124" s="255"/>
      <c r="N124" s="256"/>
      <c r="O124" s="256"/>
      <c r="P124" s="257">
        <f>P125+P183+P197+P219+P226+P231</f>
        <v>0</v>
      </c>
      <c r="Q124" s="256"/>
      <c r="R124" s="257">
        <f>R125+R183+R197+R219+R226+R231</f>
        <v>32.598341550000001</v>
      </c>
      <c r="S124" s="256"/>
      <c r="T124" s="258">
        <f>T125+T183+T197+T219+T226+T231</f>
        <v>2</v>
      </c>
      <c r="U124" s="13"/>
      <c r="V124" s="13"/>
      <c r="W124" s="13"/>
      <c r="X124" s="13"/>
      <c r="Y124" s="13"/>
      <c r="Z124" s="13"/>
      <c r="AA124" s="13"/>
      <c r="AB124" s="13"/>
      <c r="AC124" s="13"/>
      <c r="AD124" s="13"/>
      <c r="AE124" s="13"/>
      <c r="AR124" s="259" t="s">
        <v>83</v>
      </c>
      <c r="AT124" s="260" t="s">
        <v>75</v>
      </c>
      <c r="AU124" s="260" t="s">
        <v>76</v>
      </c>
      <c r="AY124" s="259" t="s">
        <v>195</v>
      </c>
      <c r="BK124" s="261">
        <f>BK125+BK183+BK197+BK219+BK226+BK231</f>
        <v>0</v>
      </c>
    </row>
    <row r="125" s="13" customFormat="1" ht="22.8" customHeight="1">
      <c r="A125" s="13"/>
      <c r="B125" s="248"/>
      <c r="C125" s="249"/>
      <c r="D125" s="250" t="s">
        <v>75</v>
      </c>
      <c r="E125" s="285" t="s">
        <v>83</v>
      </c>
      <c r="F125" s="285" t="s">
        <v>1408</v>
      </c>
      <c r="G125" s="249"/>
      <c r="H125" s="249"/>
      <c r="I125" s="252"/>
      <c r="J125" s="286">
        <f>BK125</f>
        <v>0</v>
      </c>
      <c r="K125" s="249"/>
      <c r="L125" s="254"/>
      <c r="M125" s="255"/>
      <c r="N125" s="256"/>
      <c r="O125" s="256"/>
      <c r="P125" s="257">
        <f>SUM(P126:P182)</f>
        <v>0</v>
      </c>
      <c r="Q125" s="256"/>
      <c r="R125" s="257">
        <f>SUM(R126:R182)</f>
        <v>0.00078700000000000005</v>
      </c>
      <c r="S125" s="256"/>
      <c r="T125" s="258">
        <f>SUM(T126:T182)</f>
        <v>2</v>
      </c>
      <c r="U125" s="13"/>
      <c r="V125" s="13"/>
      <c r="W125" s="13"/>
      <c r="X125" s="13"/>
      <c r="Y125" s="13"/>
      <c r="Z125" s="13"/>
      <c r="AA125" s="13"/>
      <c r="AB125" s="13"/>
      <c r="AC125" s="13"/>
      <c r="AD125" s="13"/>
      <c r="AE125" s="13"/>
      <c r="AR125" s="259" t="s">
        <v>83</v>
      </c>
      <c r="AT125" s="260" t="s">
        <v>75</v>
      </c>
      <c r="AU125" s="260" t="s">
        <v>83</v>
      </c>
      <c r="AY125" s="259" t="s">
        <v>195</v>
      </c>
      <c r="BK125" s="261">
        <f>SUM(BK126:BK182)</f>
        <v>0</v>
      </c>
    </row>
    <row r="126" s="2" customFormat="1" ht="33" customHeight="1">
      <c r="A126" s="39"/>
      <c r="B126" s="40"/>
      <c r="C126" s="200" t="s">
        <v>83</v>
      </c>
      <c r="D126" s="200" t="s">
        <v>191</v>
      </c>
      <c r="E126" s="201" t="s">
        <v>5879</v>
      </c>
      <c r="F126" s="202" t="s">
        <v>5880</v>
      </c>
      <c r="G126" s="203" t="s">
        <v>1411</v>
      </c>
      <c r="H126" s="204">
        <v>5</v>
      </c>
      <c r="I126" s="205"/>
      <c r="J126" s="206">
        <f>ROUND(I126*H126,2)</f>
        <v>0</v>
      </c>
      <c r="K126" s="202" t="s">
        <v>1412</v>
      </c>
      <c r="L126" s="45"/>
      <c r="M126" s="207" t="s">
        <v>1</v>
      </c>
      <c r="N126" s="208" t="s">
        <v>41</v>
      </c>
      <c r="O126" s="92"/>
      <c r="P126" s="209">
        <f>O126*H126</f>
        <v>0</v>
      </c>
      <c r="Q126" s="209">
        <v>0</v>
      </c>
      <c r="R126" s="209">
        <f>Q126*H126</f>
        <v>0</v>
      </c>
      <c r="S126" s="209">
        <v>0</v>
      </c>
      <c r="T126" s="210">
        <f>S126*H126</f>
        <v>0</v>
      </c>
      <c r="U126" s="39"/>
      <c r="V126" s="39"/>
      <c r="W126" s="39"/>
      <c r="X126" s="39"/>
      <c r="Y126" s="39"/>
      <c r="Z126" s="39"/>
      <c r="AA126" s="39"/>
      <c r="AB126" s="39"/>
      <c r="AC126" s="39"/>
      <c r="AD126" s="39"/>
      <c r="AE126" s="39"/>
      <c r="AR126" s="211" t="s">
        <v>234</v>
      </c>
      <c r="AT126" s="211" t="s">
        <v>191</v>
      </c>
      <c r="AU126" s="211" t="s">
        <v>85</v>
      </c>
      <c r="AY126" s="18" t="s">
        <v>195</v>
      </c>
      <c r="BE126" s="212">
        <f>IF(N126="základní",J126,0)</f>
        <v>0</v>
      </c>
      <c r="BF126" s="212">
        <f>IF(N126="snížená",J126,0)</f>
        <v>0</v>
      </c>
      <c r="BG126" s="212">
        <f>IF(N126="zákl. přenesená",J126,0)</f>
        <v>0</v>
      </c>
      <c r="BH126" s="212">
        <f>IF(N126="sníž. přenesená",J126,0)</f>
        <v>0</v>
      </c>
      <c r="BI126" s="212">
        <f>IF(N126="nulová",J126,0)</f>
        <v>0</v>
      </c>
      <c r="BJ126" s="18" t="s">
        <v>83</v>
      </c>
      <c r="BK126" s="212">
        <f>ROUND(I126*H126,2)</f>
        <v>0</v>
      </c>
      <c r="BL126" s="18" t="s">
        <v>234</v>
      </c>
      <c r="BM126" s="211" t="s">
        <v>5881</v>
      </c>
    </row>
    <row r="127" s="10" customFormat="1">
      <c r="A127" s="10"/>
      <c r="B127" s="218"/>
      <c r="C127" s="219"/>
      <c r="D127" s="213" t="s">
        <v>199</v>
      </c>
      <c r="E127" s="220" t="s">
        <v>1</v>
      </c>
      <c r="F127" s="221" t="s">
        <v>5882</v>
      </c>
      <c r="G127" s="219"/>
      <c r="H127" s="220" t="s">
        <v>1</v>
      </c>
      <c r="I127" s="222"/>
      <c r="J127" s="219"/>
      <c r="K127" s="219"/>
      <c r="L127" s="223"/>
      <c r="M127" s="224"/>
      <c r="N127" s="225"/>
      <c r="O127" s="225"/>
      <c r="P127" s="225"/>
      <c r="Q127" s="225"/>
      <c r="R127" s="225"/>
      <c r="S127" s="225"/>
      <c r="T127" s="226"/>
      <c r="U127" s="10"/>
      <c r="V127" s="10"/>
      <c r="W127" s="10"/>
      <c r="X127" s="10"/>
      <c r="Y127" s="10"/>
      <c r="Z127" s="10"/>
      <c r="AA127" s="10"/>
      <c r="AB127" s="10"/>
      <c r="AC127" s="10"/>
      <c r="AD127" s="10"/>
      <c r="AE127" s="10"/>
      <c r="AT127" s="227" t="s">
        <v>199</v>
      </c>
      <c r="AU127" s="227" t="s">
        <v>85</v>
      </c>
      <c r="AV127" s="10" t="s">
        <v>83</v>
      </c>
      <c r="AW127" s="10" t="s">
        <v>32</v>
      </c>
      <c r="AX127" s="10" t="s">
        <v>76</v>
      </c>
      <c r="AY127" s="227" t="s">
        <v>195</v>
      </c>
    </row>
    <row r="128" s="11" customFormat="1">
      <c r="A128" s="11"/>
      <c r="B128" s="228"/>
      <c r="C128" s="229"/>
      <c r="D128" s="213" t="s">
        <v>199</v>
      </c>
      <c r="E128" s="230" t="s">
        <v>1</v>
      </c>
      <c r="F128" s="231" t="s">
        <v>5883</v>
      </c>
      <c r="G128" s="229"/>
      <c r="H128" s="232">
        <v>5</v>
      </c>
      <c r="I128" s="233"/>
      <c r="J128" s="229"/>
      <c r="K128" s="229"/>
      <c r="L128" s="234"/>
      <c r="M128" s="235"/>
      <c r="N128" s="236"/>
      <c r="O128" s="236"/>
      <c r="P128" s="236"/>
      <c r="Q128" s="236"/>
      <c r="R128" s="236"/>
      <c r="S128" s="236"/>
      <c r="T128" s="237"/>
      <c r="U128" s="11"/>
      <c r="V128" s="11"/>
      <c r="W128" s="11"/>
      <c r="X128" s="11"/>
      <c r="Y128" s="11"/>
      <c r="Z128" s="11"/>
      <c r="AA128" s="11"/>
      <c r="AB128" s="11"/>
      <c r="AC128" s="11"/>
      <c r="AD128" s="11"/>
      <c r="AE128" s="11"/>
      <c r="AT128" s="238" t="s">
        <v>199</v>
      </c>
      <c r="AU128" s="238" t="s">
        <v>85</v>
      </c>
      <c r="AV128" s="11" t="s">
        <v>85</v>
      </c>
      <c r="AW128" s="11" t="s">
        <v>32</v>
      </c>
      <c r="AX128" s="11" t="s">
        <v>83</v>
      </c>
      <c r="AY128" s="238" t="s">
        <v>195</v>
      </c>
    </row>
    <row r="129" s="2" customFormat="1" ht="24.15" customHeight="1">
      <c r="A129" s="39"/>
      <c r="B129" s="40"/>
      <c r="C129" s="200" t="s">
        <v>85</v>
      </c>
      <c r="D129" s="200" t="s">
        <v>191</v>
      </c>
      <c r="E129" s="201" t="s">
        <v>5884</v>
      </c>
      <c r="F129" s="202" t="s">
        <v>5885</v>
      </c>
      <c r="G129" s="203" t="s">
        <v>1411</v>
      </c>
      <c r="H129" s="204">
        <v>46</v>
      </c>
      <c r="I129" s="205"/>
      <c r="J129" s="206">
        <f>ROUND(I129*H129,2)</f>
        <v>0</v>
      </c>
      <c r="K129" s="202" t="s">
        <v>1412</v>
      </c>
      <c r="L129" s="45"/>
      <c r="M129" s="207" t="s">
        <v>1</v>
      </c>
      <c r="N129" s="208" t="s">
        <v>41</v>
      </c>
      <c r="O129" s="92"/>
      <c r="P129" s="209">
        <f>O129*H129</f>
        <v>0</v>
      </c>
      <c r="Q129" s="209">
        <v>0</v>
      </c>
      <c r="R129" s="209">
        <f>Q129*H129</f>
        <v>0</v>
      </c>
      <c r="S129" s="209">
        <v>0</v>
      </c>
      <c r="T129" s="210">
        <f>S129*H129</f>
        <v>0</v>
      </c>
      <c r="U129" s="39"/>
      <c r="V129" s="39"/>
      <c r="W129" s="39"/>
      <c r="X129" s="39"/>
      <c r="Y129" s="39"/>
      <c r="Z129" s="39"/>
      <c r="AA129" s="39"/>
      <c r="AB129" s="39"/>
      <c r="AC129" s="39"/>
      <c r="AD129" s="39"/>
      <c r="AE129" s="39"/>
      <c r="AR129" s="211" t="s">
        <v>234</v>
      </c>
      <c r="AT129" s="211" t="s">
        <v>191</v>
      </c>
      <c r="AU129" s="211" t="s">
        <v>85</v>
      </c>
      <c r="AY129" s="18" t="s">
        <v>195</v>
      </c>
      <c r="BE129" s="212">
        <f>IF(N129="základní",J129,0)</f>
        <v>0</v>
      </c>
      <c r="BF129" s="212">
        <f>IF(N129="snížená",J129,0)</f>
        <v>0</v>
      </c>
      <c r="BG129" s="212">
        <f>IF(N129="zákl. přenesená",J129,0)</f>
        <v>0</v>
      </c>
      <c r="BH129" s="212">
        <f>IF(N129="sníž. přenesená",J129,0)</f>
        <v>0</v>
      </c>
      <c r="BI129" s="212">
        <f>IF(N129="nulová",J129,0)</f>
        <v>0</v>
      </c>
      <c r="BJ129" s="18" t="s">
        <v>83</v>
      </c>
      <c r="BK129" s="212">
        <f>ROUND(I129*H129,2)</f>
        <v>0</v>
      </c>
      <c r="BL129" s="18" t="s">
        <v>234</v>
      </c>
      <c r="BM129" s="211" t="s">
        <v>5886</v>
      </c>
    </row>
    <row r="130" s="10" customFormat="1">
      <c r="A130" s="10"/>
      <c r="B130" s="218"/>
      <c r="C130" s="219"/>
      <c r="D130" s="213" t="s">
        <v>199</v>
      </c>
      <c r="E130" s="220" t="s">
        <v>1</v>
      </c>
      <c r="F130" s="221" t="s">
        <v>5882</v>
      </c>
      <c r="G130" s="219"/>
      <c r="H130" s="220" t="s">
        <v>1</v>
      </c>
      <c r="I130" s="222"/>
      <c r="J130" s="219"/>
      <c r="K130" s="219"/>
      <c r="L130" s="223"/>
      <c r="M130" s="224"/>
      <c r="N130" s="225"/>
      <c r="O130" s="225"/>
      <c r="P130" s="225"/>
      <c r="Q130" s="225"/>
      <c r="R130" s="225"/>
      <c r="S130" s="225"/>
      <c r="T130" s="226"/>
      <c r="U130" s="10"/>
      <c r="V130" s="10"/>
      <c r="W130" s="10"/>
      <c r="X130" s="10"/>
      <c r="Y130" s="10"/>
      <c r="Z130" s="10"/>
      <c r="AA130" s="10"/>
      <c r="AB130" s="10"/>
      <c r="AC130" s="10"/>
      <c r="AD130" s="10"/>
      <c r="AE130" s="10"/>
      <c r="AT130" s="227" t="s">
        <v>199</v>
      </c>
      <c r="AU130" s="227" t="s">
        <v>85</v>
      </c>
      <c r="AV130" s="10" t="s">
        <v>83</v>
      </c>
      <c r="AW130" s="10" t="s">
        <v>32</v>
      </c>
      <c r="AX130" s="10" t="s">
        <v>76</v>
      </c>
      <c r="AY130" s="227" t="s">
        <v>195</v>
      </c>
    </row>
    <row r="131" s="11" customFormat="1">
      <c r="A131" s="11"/>
      <c r="B131" s="228"/>
      <c r="C131" s="229"/>
      <c r="D131" s="213" t="s">
        <v>199</v>
      </c>
      <c r="E131" s="230" t="s">
        <v>1</v>
      </c>
      <c r="F131" s="231" t="s">
        <v>5887</v>
      </c>
      <c r="G131" s="229"/>
      <c r="H131" s="232">
        <v>46</v>
      </c>
      <c r="I131" s="233"/>
      <c r="J131" s="229"/>
      <c r="K131" s="229"/>
      <c r="L131" s="234"/>
      <c r="M131" s="235"/>
      <c r="N131" s="236"/>
      <c r="O131" s="236"/>
      <c r="P131" s="236"/>
      <c r="Q131" s="236"/>
      <c r="R131" s="236"/>
      <c r="S131" s="236"/>
      <c r="T131" s="237"/>
      <c r="U131" s="11"/>
      <c r="V131" s="11"/>
      <c r="W131" s="11"/>
      <c r="X131" s="11"/>
      <c r="Y131" s="11"/>
      <c r="Z131" s="11"/>
      <c r="AA131" s="11"/>
      <c r="AB131" s="11"/>
      <c r="AC131" s="11"/>
      <c r="AD131" s="11"/>
      <c r="AE131" s="11"/>
      <c r="AT131" s="238" t="s">
        <v>199</v>
      </c>
      <c r="AU131" s="238" t="s">
        <v>85</v>
      </c>
      <c r="AV131" s="11" t="s">
        <v>85</v>
      </c>
      <c r="AW131" s="11" t="s">
        <v>32</v>
      </c>
      <c r="AX131" s="11" t="s">
        <v>83</v>
      </c>
      <c r="AY131" s="238" t="s">
        <v>195</v>
      </c>
    </row>
    <row r="132" s="2" customFormat="1" ht="24.15" customHeight="1">
      <c r="A132" s="39"/>
      <c r="B132" s="40"/>
      <c r="C132" s="200" t="s">
        <v>229</v>
      </c>
      <c r="D132" s="200" t="s">
        <v>191</v>
      </c>
      <c r="E132" s="201" t="s">
        <v>4530</v>
      </c>
      <c r="F132" s="202" t="s">
        <v>4531</v>
      </c>
      <c r="G132" s="203" t="s">
        <v>1411</v>
      </c>
      <c r="H132" s="204">
        <v>19</v>
      </c>
      <c r="I132" s="205"/>
      <c r="J132" s="206">
        <f>ROUND(I132*H132,2)</f>
        <v>0</v>
      </c>
      <c r="K132" s="202" t="s">
        <v>1412</v>
      </c>
      <c r="L132" s="45"/>
      <c r="M132" s="207" t="s">
        <v>1</v>
      </c>
      <c r="N132" s="208" t="s">
        <v>41</v>
      </c>
      <c r="O132" s="92"/>
      <c r="P132" s="209">
        <f>O132*H132</f>
        <v>0</v>
      </c>
      <c r="Q132" s="209">
        <v>0</v>
      </c>
      <c r="R132" s="209">
        <f>Q132*H132</f>
        <v>0</v>
      </c>
      <c r="S132" s="209">
        <v>0</v>
      </c>
      <c r="T132" s="210">
        <f>S132*H132</f>
        <v>0</v>
      </c>
      <c r="U132" s="39"/>
      <c r="V132" s="39"/>
      <c r="W132" s="39"/>
      <c r="X132" s="39"/>
      <c r="Y132" s="39"/>
      <c r="Z132" s="39"/>
      <c r="AA132" s="39"/>
      <c r="AB132" s="39"/>
      <c r="AC132" s="39"/>
      <c r="AD132" s="39"/>
      <c r="AE132" s="39"/>
      <c r="AR132" s="211" t="s">
        <v>234</v>
      </c>
      <c r="AT132" s="211" t="s">
        <v>191</v>
      </c>
      <c r="AU132" s="211" t="s">
        <v>85</v>
      </c>
      <c r="AY132" s="18" t="s">
        <v>195</v>
      </c>
      <c r="BE132" s="212">
        <f>IF(N132="základní",J132,0)</f>
        <v>0</v>
      </c>
      <c r="BF132" s="212">
        <f>IF(N132="snížená",J132,0)</f>
        <v>0</v>
      </c>
      <c r="BG132" s="212">
        <f>IF(N132="zákl. přenesená",J132,0)</f>
        <v>0</v>
      </c>
      <c r="BH132" s="212">
        <f>IF(N132="sníž. přenesená",J132,0)</f>
        <v>0</v>
      </c>
      <c r="BI132" s="212">
        <f>IF(N132="nulová",J132,0)</f>
        <v>0</v>
      </c>
      <c r="BJ132" s="18" t="s">
        <v>83</v>
      </c>
      <c r="BK132" s="212">
        <f>ROUND(I132*H132,2)</f>
        <v>0</v>
      </c>
      <c r="BL132" s="18" t="s">
        <v>234</v>
      </c>
      <c r="BM132" s="211" t="s">
        <v>5888</v>
      </c>
    </row>
    <row r="133" s="10" customFormat="1">
      <c r="A133" s="10"/>
      <c r="B133" s="218"/>
      <c r="C133" s="219"/>
      <c r="D133" s="213" t="s">
        <v>199</v>
      </c>
      <c r="E133" s="220" t="s">
        <v>1</v>
      </c>
      <c r="F133" s="221" t="s">
        <v>5882</v>
      </c>
      <c r="G133" s="219"/>
      <c r="H133" s="220" t="s">
        <v>1</v>
      </c>
      <c r="I133" s="222"/>
      <c r="J133" s="219"/>
      <c r="K133" s="219"/>
      <c r="L133" s="223"/>
      <c r="M133" s="224"/>
      <c r="N133" s="225"/>
      <c r="O133" s="225"/>
      <c r="P133" s="225"/>
      <c r="Q133" s="225"/>
      <c r="R133" s="225"/>
      <c r="S133" s="225"/>
      <c r="T133" s="226"/>
      <c r="U133" s="10"/>
      <c r="V133" s="10"/>
      <c r="W133" s="10"/>
      <c r="X133" s="10"/>
      <c r="Y133" s="10"/>
      <c r="Z133" s="10"/>
      <c r="AA133" s="10"/>
      <c r="AB133" s="10"/>
      <c r="AC133" s="10"/>
      <c r="AD133" s="10"/>
      <c r="AE133" s="10"/>
      <c r="AT133" s="227" t="s">
        <v>199</v>
      </c>
      <c r="AU133" s="227" t="s">
        <v>85</v>
      </c>
      <c r="AV133" s="10" t="s">
        <v>83</v>
      </c>
      <c r="AW133" s="10" t="s">
        <v>32</v>
      </c>
      <c r="AX133" s="10" t="s">
        <v>76</v>
      </c>
      <c r="AY133" s="227" t="s">
        <v>195</v>
      </c>
    </row>
    <row r="134" s="11" customFormat="1">
      <c r="A134" s="11"/>
      <c r="B134" s="228"/>
      <c r="C134" s="229"/>
      <c r="D134" s="213" t="s">
        <v>199</v>
      </c>
      <c r="E134" s="230" t="s">
        <v>1</v>
      </c>
      <c r="F134" s="231" t="s">
        <v>5889</v>
      </c>
      <c r="G134" s="229"/>
      <c r="H134" s="232">
        <v>19</v>
      </c>
      <c r="I134" s="233"/>
      <c r="J134" s="229"/>
      <c r="K134" s="229"/>
      <c r="L134" s="234"/>
      <c r="M134" s="235"/>
      <c r="N134" s="236"/>
      <c r="O134" s="236"/>
      <c r="P134" s="236"/>
      <c r="Q134" s="236"/>
      <c r="R134" s="236"/>
      <c r="S134" s="236"/>
      <c r="T134" s="237"/>
      <c r="U134" s="11"/>
      <c r="V134" s="11"/>
      <c r="W134" s="11"/>
      <c r="X134" s="11"/>
      <c r="Y134" s="11"/>
      <c r="Z134" s="11"/>
      <c r="AA134" s="11"/>
      <c r="AB134" s="11"/>
      <c r="AC134" s="11"/>
      <c r="AD134" s="11"/>
      <c r="AE134" s="11"/>
      <c r="AT134" s="238" t="s">
        <v>199</v>
      </c>
      <c r="AU134" s="238" t="s">
        <v>85</v>
      </c>
      <c r="AV134" s="11" t="s">
        <v>85</v>
      </c>
      <c r="AW134" s="11" t="s">
        <v>32</v>
      </c>
      <c r="AX134" s="11" t="s">
        <v>83</v>
      </c>
      <c r="AY134" s="238" t="s">
        <v>195</v>
      </c>
    </row>
    <row r="135" s="2" customFormat="1" ht="37.8" customHeight="1">
      <c r="A135" s="39"/>
      <c r="B135" s="40"/>
      <c r="C135" s="200" t="s">
        <v>234</v>
      </c>
      <c r="D135" s="200" t="s">
        <v>191</v>
      </c>
      <c r="E135" s="201" t="s">
        <v>5890</v>
      </c>
      <c r="F135" s="202" t="s">
        <v>5891</v>
      </c>
      <c r="G135" s="203" t="s">
        <v>1237</v>
      </c>
      <c r="H135" s="204">
        <v>40.049999999999997</v>
      </c>
      <c r="I135" s="205"/>
      <c r="J135" s="206">
        <f>ROUND(I135*H135,2)</f>
        <v>0</v>
      </c>
      <c r="K135" s="202" t="s">
        <v>1412</v>
      </c>
      <c r="L135" s="45"/>
      <c r="M135" s="207" t="s">
        <v>1</v>
      </c>
      <c r="N135" s="208" t="s">
        <v>41</v>
      </c>
      <c r="O135" s="92"/>
      <c r="P135" s="209">
        <f>O135*H135</f>
        <v>0</v>
      </c>
      <c r="Q135" s="209">
        <v>0</v>
      </c>
      <c r="R135" s="209">
        <f>Q135*H135</f>
        <v>0</v>
      </c>
      <c r="S135" s="209">
        <v>0</v>
      </c>
      <c r="T135" s="210">
        <f>S135*H135</f>
        <v>0</v>
      </c>
      <c r="U135" s="39"/>
      <c r="V135" s="39"/>
      <c r="W135" s="39"/>
      <c r="X135" s="39"/>
      <c r="Y135" s="39"/>
      <c r="Z135" s="39"/>
      <c r="AA135" s="39"/>
      <c r="AB135" s="39"/>
      <c r="AC135" s="39"/>
      <c r="AD135" s="39"/>
      <c r="AE135" s="39"/>
      <c r="AR135" s="211" t="s">
        <v>234</v>
      </c>
      <c r="AT135" s="211" t="s">
        <v>191</v>
      </c>
      <c r="AU135" s="211" t="s">
        <v>85</v>
      </c>
      <c r="AY135" s="18" t="s">
        <v>195</v>
      </c>
      <c r="BE135" s="212">
        <f>IF(N135="základní",J135,0)</f>
        <v>0</v>
      </c>
      <c r="BF135" s="212">
        <f>IF(N135="snížená",J135,0)</f>
        <v>0</v>
      </c>
      <c r="BG135" s="212">
        <f>IF(N135="zákl. přenesená",J135,0)</f>
        <v>0</v>
      </c>
      <c r="BH135" s="212">
        <f>IF(N135="sníž. přenesená",J135,0)</f>
        <v>0</v>
      </c>
      <c r="BI135" s="212">
        <f>IF(N135="nulová",J135,0)</f>
        <v>0</v>
      </c>
      <c r="BJ135" s="18" t="s">
        <v>83</v>
      </c>
      <c r="BK135" s="212">
        <f>ROUND(I135*H135,2)</f>
        <v>0</v>
      </c>
      <c r="BL135" s="18" t="s">
        <v>234</v>
      </c>
      <c r="BM135" s="211" t="s">
        <v>5892</v>
      </c>
    </row>
    <row r="136" s="10" customFormat="1">
      <c r="A136" s="10"/>
      <c r="B136" s="218"/>
      <c r="C136" s="219"/>
      <c r="D136" s="213" t="s">
        <v>199</v>
      </c>
      <c r="E136" s="220" t="s">
        <v>1</v>
      </c>
      <c r="F136" s="221" t="s">
        <v>5882</v>
      </c>
      <c r="G136" s="219"/>
      <c r="H136" s="220" t="s">
        <v>1</v>
      </c>
      <c r="I136" s="222"/>
      <c r="J136" s="219"/>
      <c r="K136" s="219"/>
      <c r="L136" s="223"/>
      <c r="M136" s="224"/>
      <c r="N136" s="225"/>
      <c r="O136" s="225"/>
      <c r="P136" s="225"/>
      <c r="Q136" s="225"/>
      <c r="R136" s="225"/>
      <c r="S136" s="225"/>
      <c r="T136" s="226"/>
      <c r="U136" s="10"/>
      <c r="V136" s="10"/>
      <c r="W136" s="10"/>
      <c r="X136" s="10"/>
      <c r="Y136" s="10"/>
      <c r="Z136" s="10"/>
      <c r="AA136" s="10"/>
      <c r="AB136" s="10"/>
      <c r="AC136" s="10"/>
      <c r="AD136" s="10"/>
      <c r="AE136" s="10"/>
      <c r="AT136" s="227" t="s">
        <v>199</v>
      </c>
      <c r="AU136" s="227" t="s">
        <v>85</v>
      </c>
      <c r="AV136" s="10" t="s">
        <v>83</v>
      </c>
      <c r="AW136" s="10" t="s">
        <v>32</v>
      </c>
      <c r="AX136" s="10" t="s">
        <v>76</v>
      </c>
      <c r="AY136" s="227" t="s">
        <v>195</v>
      </c>
    </row>
    <row r="137" s="11" customFormat="1">
      <c r="A137" s="11"/>
      <c r="B137" s="228"/>
      <c r="C137" s="229"/>
      <c r="D137" s="213" t="s">
        <v>199</v>
      </c>
      <c r="E137" s="230" t="s">
        <v>1</v>
      </c>
      <c r="F137" s="231" t="s">
        <v>5893</v>
      </c>
      <c r="G137" s="229"/>
      <c r="H137" s="232">
        <v>15.75</v>
      </c>
      <c r="I137" s="233"/>
      <c r="J137" s="229"/>
      <c r="K137" s="229"/>
      <c r="L137" s="234"/>
      <c r="M137" s="235"/>
      <c r="N137" s="236"/>
      <c r="O137" s="236"/>
      <c r="P137" s="236"/>
      <c r="Q137" s="236"/>
      <c r="R137" s="236"/>
      <c r="S137" s="236"/>
      <c r="T137" s="237"/>
      <c r="U137" s="11"/>
      <c r="V137" s="11"/>
      <c r="W137" s="11"/>
      <c r="X137" s="11"/>
      <c r="Y137" s="11"/>
      <c r="Z137" s="11"/>
      <c r="AA137" s="11"/>
      <c r="AB137" s="11"/>
      <c r="AC137" s="11"/>
      <c r="AD137" s="11"/>
      <c r="AE137" s="11"/>
      <c r="AT137" s="238" t="s">
        <v>199</v>
      </c>
      <c r="AU137" s="238" t="s">
        <v>85</v>
      </c>
      <c r="AV137" s="11" t="s">
        <v>85</v>
      </c>
      <c r="AW137" s="11" t="s">
        <v>32</v>
      </c>
      <c r="AX137" s="11" t="s">
        <v>76</v>
      </c>
      <c r="AY137" s="238" t="s">
        <v>195</v>
      </c>
    </row>
    <row r="138" s="11" customFormat="1">
      <c r="A138" s="11"/>
      <c r="B138" s="228"/>
      <c r="C138" s="229"/>
      <c r="D138" s="213" t="s">
        <v>199</v>
      </c>
      <c r="E138" s="230" t="s">
        <v>1</v>
      </c>
      <c r="F138" s="231" t="s">
        <v>5894</v>
      </c>
      <c r="G138" s="229"/>
      <c r="H138" s="232">
        <v>24.300000000000001</v>
      </c>
      <c r="I138" s="233"/>
      <c r="J138" s="229"/>
      <c r="K138" s="229"/>
      <c r="L138" s="234"/>
      <c r="M138" s="235"/>
      <c r="N138" s="236"/>
      <c r="O138" s="236"/>
      <c r="P138" s="236"/>
      <c r="Q138" s="236"/>
      <c r="R138" s="236"/>
      <c r="S138" s="236"/>
      <c r="T138" s="237"/>
      <c r="U138" s="11"/>
      <c r="V138" s="11"/>
      <c r="W138" s="11"/>
      <c r="X138" s="11"/>
      <c r="Y138" s="11"/>
      <c r="Z138" s="11"/>
      <c r="AA138" s="11"/>
      <c r="AB138" s="11"/>
      <c r="AC138" s="11"/>
      <c r="AD138" s="11"/>
      <c r="AE138" s="11"/>
      <c r="AT138" s="238" t="s">
        <v>199</v>
      </c>
      <c r="AU138" s="238" t="s">
        <v>85</v>
      </c>
      <c r="AV138" s="11" t="s">
        <v>85</v>
      </c>
      <c r="AW138" s="11" t="s">
        <v>32</v>
      </c>
      <c r="AX138" s="11" t="s">
        <v>76</v>
      </c>
      <c r="AY138" s="238" t="s">
        <v>195</v>
      </c>
    </row>
    <row r="139" s="15" customFormat="1">
      <c r="A139" s="15"/>
      <c r="B139" s="287"/>
      <c r="C139" s="288"/>
      <c r="D139" s="213" t="s">
        <v>199</v>
      </c>
      <c r="E139" s="289" t="s">
        <v>1</v>
      </c>
      <c r="F139" s="290" t="s">
        <v>1422</v>
      </c>
      <c r="G139" s="288"/>
      <c r="H139" s="291">
        <v>40.049999999999997</v>
      </c>
      <c r="I139" s="292"/>
      <c r="J139" s="288"/>
      <c r="K139" s="288"/>
      <c r="L139" s="293"/>
      <c r="M139" s="294"/>
      <c r="N139" s="295"/>
      <c r="O139" s="295"/>
      <c r="P139" s="295"/>
      <c r="Q139" s="295"/>
      <c r="R139" s="295"/>
      <c r="S139" s="295"/>
      <c r="T139" s="296"/>
      <c r="U139" s="15"/>
      <c r="V139" s="15"/>
      <c r="W139" s="15"/>
      <c r="X139" s="15"/>
      <c r="Y139" s="15"/>
      <c r="Z139" s="15"/>
      <c r="AA139" s="15"/>
      <c r="AB139" s="15"/>
      <c r="AC139" s="15"/>
      <c r="AD139" s="15"/>
      <c r="AE139" s="15"/>
      <c r="AT139" s="297" t="s">
        <v>199</v>
      </c>
      <c r="AU139" s="297" t="s">
        <v>85</v>
      </c>
      <c r="AV139" s="15" t="s">
        <v>234</v>
      </c>
      <c r="AW139" s="15" t="s">
        <v>32</v>
      </c>
      <c r="AX139" s="15" t="s">
        <v>83</v>
      </c>
      <c r="AY139" s="297" t="s">
        <v>195</v>
      </c>
    </row>
    <row r="140" s="2" customFormat="1" ht="33" customHeight="1">
      <c r="A140" s="39"/>
      <c r="B140" s="40"/>
      <c r="C140" s="200" t="s">
        <v>239</v>
      </c>
      <c r="D140" s="200" t="s">
        <v>191</v>
      </c>
      <c r="E140" s="201" t="s">
        <v>5895</v>
      </c>
      <c r="F140" s="202" t="s">
        <v>5896</v>
      </c>
      <c r="G140" s="203" t="s">
        <v>1237</v>
      </c>
      <c r="H140" s="204">
        <v>3.23</v>
      </c>
      <c r="I140" s="205"/>
      <c r="J140" s="206">
        <f>ROUND(I140*H140,2)</f>
        <v>0</v>
      </c>
      <c r="K140" s="202" t="s">
        <v>1412</v>
      </c>
      <c r="L140" s="45"/>
      <c r="M140" s="207" t="s">
        <v>1</v>
      </c>
      <c r="N140" s="208" t="s">
        <v>41</v>
      </c>
      <c r="O140" s="92"/>
      <c r="P140" s="209">
        <f>O140*H140</f>
        <v>0</v>
      </c>
      <c r="Q140" s="209">
        <v>0</v>
      </c>
      <c r="R140" s="209">
        <f>Q140*H140</f>
        <v>0</v>
      </c>
      <c r="S140" s="209">
        <v>0</v>
      </c>
      <c r="T140" s="210">
        <f>S140*H140</f>
        <v>0</v>
      </c>
      <c r="U140" s="39"/>
      <c r="V140" s="39"/>
      <c r="W140" s="39"/>
      <c r="X140" s="39"/>
      <c r="Y140" s="39"/>
      <c r="Z140" s="39"/>
      <c r="AA140" s="39"/>
      <c r="AB140" s="39"/>
      <c r="AC140" s="39"/>
      <c r="AD140" s="39"/>
      <c r="AE140" s="39"/>
      <c r="AR140" s="211" t="s">
        <v>234</v>
      </c>
      <c r="AT140" s="211" t="s">
        <v>191</v>
      </c>
      <c r="AU140" s="211" t="s">
        <v>85</v>
      </c>
      <c r="AY140" s="18" t="s">
        <v>195</v>
      </c>
      <c r="BE140" s="212">
        <f>IF(N140="základní",J140,0)</f>
        <v>0</v>
      </c>
      <c r="BF140" s="212">
        <f>IF(N140="snížená",J140,0)</f>
        <v>0</v>
      </c>
      <c r="BG140" s="212">
        <f>IF(N140="zákl. přenesená",J140,0)</f>
        <v>0</v>
      </c>
      <c r="BH140" s="212">
        <f>IF(N140="sníž. přenesená",J140,0)</f>
        <v>0</v>
      </c>
      <c r="BI140" s="212">
        <f>IF(N140="nulová",J140,0)</f>
        <v>0</v>
      </c>
      <c r="BJ140" s="18" t="s">
        <v>83</v>
      </c>
      <c r="BK140" s="212">
        <f>ROUND(I140*H140,2)</f>
        <v>0</v>
      </c>
      <c r="BL140" s="18" t="s">
        <v>234</v>
      </c>
      <c r="BM140" s="211" t="s">
        <v>5897</v>
      </c>
    </row>
    <row r="141" s="10" customFormat="1">
      <c r="A141" s="10"/>
      <c r="B141" s="218"/>
      <c r="C141" s="219"/>
      <c r="D141" s="213" t="s">
        <v>199</v>
      </c>
      <c r="E141" s="220" t="s">
        <v>1</v>
      </c>
      <c r="F141" s="221" t="s">
        <v>5882</v>
      </c>
      <c r="G141" s="219"/>
      <c r="H141" s="220" t="s">
        <v>1</v>
      </c>
      <c r="I141" s="222"/>
      <c r="J141" s="219"/>
      <c r="K141" s="219"/>
      <c r="L141" s="223"/>
      <c r="M141" s="224"/>
      <c r="N141" s="225"/>
      <c r="O141" s="225"/>
      <c r="P141" s="225"/>
      <c r="Q141" s="225"/>
      <c r="R141" s="225"/>
      <c r="S141" s="225"/>
      <c r="T141" s="226"/>
      <c r="U141" s="10"/>
      <c r="V141" s="10"/>
      <c r="W141" s="10"/>
      <c r="X141" s="10"/>
      <c r="Y141" s="10"/>
      <c r="Z141" s="10"/>
      <c r="AA141" s="10"/>
      <c r="AB141" s="10"/>
      <c r="AC141" s="10"/>
      <c r="AD141" s="10"/>
      <c r="AE141" s="10"/>
      <c r="AT141" s="227" t="s">
        <v>199</v>
      </c>
      <c r="AU141" s="227" t="s">
        <v>85</v>
      </c>
      <c r="AV141" s="10" t="s">
        <v>83</v>
      </c>
      <c r="AW141" s="10" t="s">
        <v>32</v>
      </c>
      <c r="AX141" s="10" t="s">
        <v>76</v>
      </c>
      <c r="AY141" s="227" t="s">
        <v>195</v>
      </c>
    </row>
    <row r="142" s="11" customFormat="1">
      <c r="A142" s="11"/>
      <c r="B142" s="228"/>
      <c r="C142" s="229"/>
      <c r="D142" s="213" t="s">
        <v>199</v>
      </c>
      <c r="E142" s="230" t="s">
        <v>1</v>
      </c>
      <c r="F142" s="231" t="s">
        <v>5898</v>
      </c>
      <c r="G142" s="229"/>
      <c r="H142" s="232">
        <v>3.23</v>
      </c>
      <c r="I142" s="233"/>
      <c r="J142" s="229"/>
      <c r="K142" s="229"/>
      <c r="L142" s="234"/>
      <c r="M142" s="235"/>
      <c r="N142" s="236"/>
      <c r="O142" s="236"/>
      <c r="P142" s="236"/>
      <c r="Q142" s="236"/>
      <c r="R142" s="236"/>
      <c r="S142" s="236"/>
      <c r="T142" s="237"/>
      <c r="U142" s="11"/>
      <c r="V142" s="11"/>
      <c r="W142" s="11"/>
      <c r="X142" s="11"/>
      <c r="Y142" s="11"/>
      <c r="Z142" s="11"/>
      <c r="AA142" s="11"/>
      <c r="AB142" s="11"/>
      <c r="AC142" s="11"/>
      <c r="AD142" s="11"/>
      <c r="AE142" s="11"/>
      <c r="AT142" s="238" t="s">
        <v>199</v>
      </c>
      <c r="AU142" s="238" t="s">
        <v>85</v>
      </c>
      <c r="AV142" s="11" t="s">
        <v>85</v>
      </c>
      <c r="AW142" s="11" t="s">
        <v>32</v>
      </c>
      <c r="AX142" s="11" t="s">
        <v>83</v>
      </c>
      <c r="AY142" s="238" t="s">
        <v>195</v>
      </c>
    </row>
    <row r="143" s="2" customFormat="1" ht="24.15" customHeight="1">
      <c r="A143" s="39"/>
      <c r="B143" s="40"/>
      <c r="C143" s="200" t="s">
        <v>244</v>
      </c>
      <c r="D143" s="200" t="s">
        <v>191</v>
      </c>
      <c r="E143" s="201" t="s">
        <v>5899</v>
      </c>
      <c r="F143" s="202" t="s">
        <v>5900</v>
      </c>
      <c r="G143" s="203" t="s">
        <v>1237</v>
      </c>
      <c r="H143" s="204">
        <v>1</v>
      </c>
      <c r="I143" s="205"/>
      <c r="J143" s="206">
        <f>ROUND(I143*H143,2)</f>
        <v>0</v>
      </c>
      <c r="K143" s="202" t="s">
        <v>1412</v>
      </c>
      <c r="L143" s="45"/>
      <c r="M143" s="207" t="s">
        <v>1</v>
      </c>
      <c r="N143" s="208" t="s">
        <v>41</v>
      </c>
      <c r="O143" s="92"/>
      <c r="P143" s="209">
        <f>O143*H143</f>
        <v>0</v>
      </c>
      <c r="Q143" s="209">
        <v>0</v>
      </c>
      <c r="R143" s="209">
        <f>Q143*H143</f>
        <v>0</v>
      </c>
      <c r="S143" s="209">
        <v>2</v>
      </c>
      <c r="T143" s="210">
        <f>S143*H143</f>
        <v>2</v>
      </c>
      <c r="U143" s="39"/>
      <c r="V143" s="39"/>
      <c r="W143" s="39"/>
      <c r="X143" s="39"/>
      <c r="Y143" s="39"/>
      <c r="Z143" s="39"/>
      <c r="AA143" s="39"/>
      <c r="AB143" s="39"/>
      <c r="AC143" s="39"/>
      <c r="AD143" s="39"/>
      <c r="AE143" s="39"/>
      <c r="AR143" s="211" t="s">
        <v>234</v>
      </c>
      <c r="AT143" s="211" t="s">
        <v>191</v>
      </c>
      <c r="AU143" s="211" t="s">
        <v>85</v>
      </c>
      <c r="AY143" s="18" t="s">
        <v>195</v>
      </c>
      <c r="BE143" s="212">
        <f>IF(N143="základní",J143,0)</f>
        <v>0</v>
      </c>
      <c r="BF143" s="212">
        <f>IF(N143="snížená",J143,0)</f>
        <v>0</v>
      </c>
      <c r="BG143" s="212">
        <f>IF(N143="zákl. přenesená",J143,0)</f>
        <v>0</v>
      </c>
      <c r="BH143" s="212">
        <f>IF(N143="sníž. přenesená",J143,0)</f>
        <v>0</v>
      </c>
      <c r="BI143" s="212">
        <f>IF(N143="nulová",J143,0)</f>
        <v>0</v>
      </c>
      <c r="BJ143" s="18" t="s">
        <v>83</v>
      </c>
      <c r="BK143" s="212">
        <f>ROUND(I143*H143,2)</f>
        <v>0</v>
      </c>
      <c r="BL143" s="18" t="s">
        <v>234</v>
      </c>
      <c r="BM143" s="211" t="s">
        <v>5901</v>
      </c>
    </row>
    <row r="144" s="10" customFormat="1">
      <c r="A144" s="10"/>
      <c r="B144" s="218"/>
      <c r="C144" s="219"/>
      <c r="D144" s="213" t="s">
        <v>199</v>
      </c>
      <c r="E144" s="220" t="s">
        <v>1</v>
      </c>
      <c r="F144" s="221" t="s">
        <v>5882</v>
      </c>
      <c r="G144" s="219"/>
      <c r="H144" s="220" t="s">
        <v>1</v>
      </c>
      <c r="I144" s="222"/>
      <c r="J144" s="219"/>
      <c r="K144" s="219"/>
      <c r="L144" s="223"/>
      <c r="M144" s="224"/>
      <c r="N144" s="225"/>
      <c r="O144" s="225"/>
      <c r="P144" s="225"/>
      <c r="Q144" s="225"/>
      <c r="R144" s="225"/>
      <c r="S144" s="225"/>
      <c r="T144" s="226"/>
      <c r="U144" s="10"/>
      <c r="V144" s="10"/>
      <c r="W144" s="10"/>
      <c r="X144" s="10"/>
      <c r="Y144" s="10"/>
      <c r="Z144" s="10"/>
      <c r="AA144" s="10"/>
      <c r="AB144" s="10"/>
      <c r="AC144" s="10"/>
      <c r="AD144" s="10"/>
      <c r="AE144" s="10"/>
      <c r="AT144" s="227" t="s">
        <v>199</v>
      </c>
      <c r="AU144" s="227" t="s">
        <v>85</v>
      </c>
      <c r="AV144" s="10" t="s">
        <v>83</v>
      </c>
      <c r="AW144" s="10" t="s">
        <v>32</v>
      </c>
      <c r="AX144" s="10" t="s">
        <v>76</v>
      </c>
      <c r="AY144" s="227" t="s">
        <v>195</v>
      </c>
    </row>
    <row r="145" s="11" customFormat="1">
      <c r="A145" s="11"/>
      <c r="B145" s="228"/>
      <c r="C145" s="229"/>
      <c r="D145" s="213" t="s">
        <v>199</v>
      </c>
      <c r="E145" s="230" t="s">
        <v>1</v>
      </c>
      <c r="F145" s="231" t="s">
        <v>5902</v>
      </c>
      <c r="G145" s="229"/>
      <c r="H145" s="232">
        <v>1</v>
      </c>
      <c r="I145" s="233"/>
      <c r="J145" s="229"/>
      <c r="K145" s="229"/>
      <c r="L145" s="234"/>
      <c r="M145" s="235"/>
      <c r="N145" s="236"/>
      <c r="O145" s="236"/>
      <c r="P145" s="236"/>
      <c r="Q145" s="236"/>
      <c r="R145" s="236"/>
      <c r="S145" s="236"/>
      <c r="T145" s="237"/>
      <c r="U145" s="11"/>
      <c r="V145" s="11"/>
      <c r="W145" s="11"/>
      <c r="X145" s="11"/>
      <c r="Y145" s="11"/>
      <c r="Z145" s="11"/>
      <c r="AA145" s="11"/>
      <c r="AB145" s="11"/>
      <c r="AC145" s="11"/>
      <c r="AD145" s="11"/>
      <c r="AE145" s="11"/>
      <c r="AT145" s="238" t="s">
        <v>199</v>
      </c>
      <c r="AU145" s="238" t="s">
        <v>85</v>
      </c>
      <c r="AV145" s="11" t="s">
        <v>85</v>
      </c>
      <c r="AW145" s="11" t="s">
        <v>32</v>
      </c>
      <c r="AX145" s="11" t="s">
        <v>83</v>
      </c>
      <c r="AY145" s="238" t="s">
        <v>195</v>
      </c>
    </row>
    <row r="146" s="2" customFormat="1" ht="37.8" customHeight="1">
      <c r="A146" s="39"/>
      <c r="B146" s="40"/>
      <c r="C146" s="200" t="s">
        <v>248</v>
      </c>
      <c r="D146" s="200" t="s">
        <v>191</v>
      </c>
      <c r="E146" s="201" t="s">
        <v>1590</v>
      </c>
      <c r="F146" s="202" t="s">
        <v>1591</v>
      </c>
      <c r="G146" s="203" t="s">
        <v>1237</v>
      </c>
      <c r="H146" s="204">
        <v>1.8999999999999999</v>
      </c>
      <c r="I146" s="205"/>
      <c r="J146" s="206">
        <f>ROUND(I146*H146,2)</f>
        <v>0</v>
      </c>
      <c r="K146" s="202" t="s">
        <v>1412</v>
      </c>
      <c r="L146" s="45"/>
      <c r="M146" s="207" t="s">
        <v>1</v>
      </c>
      <c r="N146" s="208" t="s">
        <v>41</v>
      </c>
      <c r="O146" s="92"/>
      <c r="P146" s="209">
        <f>O146*H146</f>
        <v>0</v>
      </c>
      <c r="Q146" s="209">
        <v>0</v>
      </c>
      <c r="R146" s="209">
        <f>Q146*H146</f>
        <v>0</v>
      </c>
      <c r="S146" s="209">
        <v>0</v>
      </c>
      <c r="T146" s="210">
        <f>S146*H146</f>
        <v>0</v>
      </c>
      <c r="U146" s="39"/>
      <c r="V146" s="39"/>
      <c r="W146" s="39"/>
      <c r="X146" s="39"/>
      <c r="Y146" s="39"/>
      <c r="Z146" s="39"/>
      <c r="AA146" s="39"/>
      <c r="AB146" s="39"/>
      <c r="AC146" s="39"/>
      <c r="AD146" s="39"/>
      <c r="AE146" s="39"/>
      <c r="AR146" s="211" t="s">
        <v>234</v>
      </c>
      <c r="AT146" s="211" t="s">
        <v>191</v>
      </c>
      <c r="AU146" s="211" t="s">
        <v>85</v>
      </c>
      <c r="AY146" s="18" t="s">
        <v>195</v>
      </c>
      <c r="BE146" s="212">
        <f>IF(N146="základní",J146,0)</f>
        <v>0</v>
      </c>
      <c r="BF146" s="212">
        <f>IF(N146="snížená",J146,0)</f>
        <v>0</v>
      </c>
      <c r="BG146" s="212">
        <f>IF(N146="zákl. přenesená",J146,0)</f>
        <v>0</v>
      </c>
      <c r="BH146" s="212">
        <f>IF(N146="sníž. přenesená",J146,0)</f>
        <v>0</v>
      </c>
      <c r="BI146" s="212">
        <f>IF(N146="nulová",J146,0)</f>
        <v>0</v>
      </c>
      <c r="BJ146" s="18" t="s">
        <v>83</v>
      </c>
      <c r="BK146" s="212">
        <f>ROUND(I146*H146,2)</f>
        <v>0</v>
      </c>
      <c r="BL146" s="18" t="s">
        <v>234</v>
      </c>
      <c r="BM146" s="211" t="s">
        <v>5903</v>
      </c>
    </row>
    <row r="147" s="10" customFormat="1">
      <c r="A147" s="10"/>
      <c r="B147" s="218"/>
      <c r="C147" s="219"/>
      <c r="D147" s="213" t="s">
        <v>199</v>
      </c>
      <c r="E147" s="220" t="s">
        <v>1</v>
      </c>
      <c r="F147" s="221" t="s">
        <v>4127</v>
      </c>
      <c r="G147" s="219"/>
      <c r="H147" s="220" t="s">
        <v>1</v>
      </c>
      <c r="I147" s="222"/>
      <c r="J147" s="219"/>
      <c r="K147" s="219"/>
      <c r="L147" s="223"/>
      <c r="M147" s="224"/>
      <c r="N147" s="225"/>
      <c r="O147" s="225"/>
      <c r="P147" s="225"/>
      <c r="Q147" s="225"/>
      <c r="R147" s="225"/>
      <c r="S147" s="225"/>
      <c r="T147" s="226"/>
      <c r="U147" s="10"/>
      <c r="V147" s="10"/>
      <c r="W147" s="10"/>
      <c r="X147" s="10"/>
      <c r="Y147" s="10"/>
      <c r="Z147" s="10"/>
      <c r="AA147" s="10"/>
      <c r="AB147" s="10"/>
      <c r="AC147" s="10"/>
      <c r="AD147" s="10"/>
      <c r="AE147" s="10"/>
      <c r="AT147" s="227" t="s">
        <v>199</v>
      </c>
      <c r="AU147" s="227" t="s">
        <v>85</v>
      </c>
      <c r="AV147" s="10" t="s">
        <v>83</v>
      </c>
      <c r="AW147" s="10" t="s">
        <v>32</v>
      </c>
      <c r="AX147" s="10" t="s">
        <v>76</v>
      </c>
      <c r="AY147" s="227" t="s">
        <v>195</v>
      </c>
    </row>
    <row r="148" s="11" customFormat="1">
      <c r="A148" s="11"/>
      <c r="B148" s="228"/>
      <c r="C148" s="229"/>
      <c r="D148" s="213" t="s">
        <v>199</v>
      </c>
      <c r="E148" s="230" t="s">
        <v>1</v>
      </c>
      <c r="F148" s="231" t="s">
        <v>5904</v>
      </c>
      <c r="G148" s="229"/>
      <c r="H148" s="232">
        <v>1.8999999999999999</v>
      </c>
      <c r="I148" s="233"/>
      <c r="J148" s="229"/>
      <c r="K148" s="229"/>
      <c r="L148" s="234"/>
      <c r="M148" s="235"/>
      <c r="N148" s="236"/>
      <c r="O148" s="236"/>
      <c r="P148" s="236"/>
      <c r="Q148" s="236"/>
      <c r="R148" s="236"/>
      <c r="S148" s="236"/>
      <c r="T148" s="237"/>
      <c r="U148" s="11"/>
      <c r="V148" s="11"/>
      <c r="W148" s="11"/>
      <c r="X148" s="11"/>
      <c r="Y148" s="11"/>
      <c r="Z148" s="11"/>
      <c r="AA148" s="11"/>
      <c r="AB148" s="11"/>
      <c r="AC148" s="11"/>
      <c r="AD148" s="11"/>
      <c r="AE148" s="11"/>
      <c r="AT148" s="238" t="s">
        <v>199</v>
      </c>
      <c r="AU148" s="238" t="s">
        <v>85</v>
      </c>
      <c r="AV148" s="11" t="s">
        <v>85</v>
      </c>
      <c r="AW148" s="11" t="s">
        <v>32</v>
      </c>
      <c r="AX148" s="11" t="s">
        <v>83</v>
      </c>
      <c r="AY148" s="238" t="s">
        <v>195</v>
      </c>
    </row>
    <row r="149" s="2" customFormat="1" ht="24.15" customHeight="1">
      <c r="A149" s="39"/>
      <c r="B149" s="40"/>
      <c r="C149" s="200" t="s">
        <v>253</v>
      </c>
      <c r="D149" s="200" t="s">
        <v>191</v>
      </c>
      <c r="E149" s="201" t="s">
        <v>5905</v>
      </c>
      <c r="F149" s="202" t="s">
        <v>5906</v>
      </c>
      <c r="G149" s="203" t="s">
        <v>1411</v>
      </c>
      <c r="H149" s="204">
        <v>46</v>
      </c>
      <c r="I149" s="205"/>
      <c r="J149" s="206">
        <f>ROUND(I149*H149,2)</f>
        <v>0</v>
      </c>
      <c r="K149" s="202" t="s">
        <v>1412</v>
      </c>
      <c r="L149" s="45"/>
      <c r="M149" s="207" t="s">
        <v>1</v>
      </c>
      <c r="N149" s="208" t="s">
        <v>41</v>
      </c>
      <c r="O149" s="92"/>
      <c r="P149" s="209">
        <f>O149*H149</f>
        <v>0</v>
      </c>
      <c r="Q149" s="209">
        <v>0</v>
      </c>
      <c r="R149" s="209">
        <f>Q149*H149</f>
        <v>0</v>
      </c>
      <c r="S149" s="209">
        <v>0</v>
      </c>
      <c r="T149" s="210">
        <f>S149*H149</f>
        <v>0</v>
      </c>
      <c r="U149" s="39"/>
      <c r="V149" s="39"/>
      <c r="W149" s="39"/>
      <c r="X149" s="39"/>
      <c r="Y149" s="39"/>
      <c r="Z149" s="39"/>
      <c r="AA149" s="39"/>
      <c r="AB149" s="39"/>
      <c r="AC149" s="39"/>
      <c r="AD149" s="39"/>
      <c r="AE149" s="39"/>
      <c r="AR149" s="211" t="s">
        <v>234</v>
      </c>
      <c r="AT149" s="211" t="s">
        <v>191</v>
      </c>
      <c r="AU149" s="211" t="s">
        <v>85</v>
      </c>
      <c r="AY149" s="18" t="s">
        <v>195</v>
      </c>
      <c r="BE149" s="212">
        <f>IF(N149="základní",J149,0)</f>
        <v>0</v>
      </c>
      <c r="BF149" s="212">
        <f>IF(N149="snížená",J149,0)</f>
        <v>0</v>
      </c>
      <c r="BG149" s="212">
        <f>IF(N149="zákl. přenesená",J149,0)</f>
        <v>0</v>
      </c>
      <c r="BH149" s="212">
        <f>IF(N149="sníž. přenesená",J149,0)</f>
        <v>0</v>
      </c>
      <c r="BI149" s="212">
        <f>IF(N149="nulová",J149,0)</f>
        <v>0</v>
      </c>
      <c r="BJ149" s="18" t="s">
        <v>83</v>
      </c>
      <c r="BK149" s="212">
        <f>ROUND(I149*H149,2)</f>
        <v>0</v>
      </c>
      <c r="BL149" s="18" t="s">
        <v>234</v>
      </c>
      <c r="BM149" s="211" t="s">
        <v>5907</v>
      </c>
    </row>
    <row r="150" s="2" customFormat="1" ht="24.15" customHeight="1">
      <c r="A150" s="39"/>
      <c r="B150" s="40"/>
      <c r="C150" s="200" t="s">
        <v>257</v>
      </c>
      <c r="D150" s="200" t="s">
        <v>191</v>
      </c>
      <c r="E150" s="201" t="s">
        <v>5908</v>
      </c>
      <c r="F150" s="202" t="s">
        <v>5909</v>
      </c>
      <c r="G150" s="203" t="s">
        <v>1411</v>
      </c>
      <c r="H150" s="204">
        <v>920</v>
      </c>
      <c r="I150" s="205"/>
      <c r="J150" s="206">
        <f>ROUND(I150*H150,2)</f>
        <v>0</v>
      </c>
      <c r="K150" s="202" t="s">
        <v>1412</v>
      </c>
      <c r="L150" s="45"/>
      <c r="M150" s="207" t="s">
        <v>1</v>
      </c>
      <c r="N150" s="208" t="s">
        <v>41</v>
      </c>
      <c r="O150" s="92"/>
      <c r="P150" s="209">
        <f>O150*H150</f>
        <v>0</v>
      </c>
      <c r="Q150" s="209">
        <v>0</v>
      </c>
      <c r="R150" s="209">
        <f>Q150*H150</f>
        <v>0</v>
      </c>
      <c r="S150" s="209">
        <v>0</v>
      </c>
      <c r="T150" s="210">
        <f>S150*H150</f>
        <v>0</v>
      </c>
      <c r="U150" s="39"/>
      <c r="V150" s="39"/>
      <c r="W150" s="39"/>
      <c r="X150" s="39"/>
      <c r="Y150" s="39"/>
      <c r="Z150" s="39"/>
      <c r="AA150" s="39"/>
      <c r="AB150" s="39"/>
      <c r="AC150" s="39"/>
      <c r="AD150" s="39"/>
      <c r="AE150" s="39"/>
      <c r="AR150" s="211" t="s">
        <v>234</v>
      </c>
      <c r="AT150" s="211" t="s">
        <v>191</v>
      </c>
      <c r="AU150" s="211" t="s">
        <v>85</v>
      </c>
      <c r="AY150" s="18" t="s">
        <v>195</v>
      </c>
      <c r="BE150" s="212">
        <f>IF(N150="základní",J150,0)</f>
        <v>0</v>
      </c>
      <c r="BF150" s="212">
        <f>IF(N150="snížená",J150,0)</f>
        <v>0</v>
      </c>
      <c r="BG150" s="212">
        <f>IF(N150="zákl. přenesená",J150,0)</f>
        <v>0</v>
      </c>
      <c r="BH150" s="212">
        <f>IF(N150="sníž. přenesená",J150,0)</f>
        <v>0</v>
      </c>
      <c r="BI150" s="212">
        <f>IF(N150="nulová",J150,0)</f>
        <v>0</v>
      </c>
      <c r="BJ150" s="18" t="s">
        <v>83</v>
      </c>
      <c r="BK150" s="212">
        <f>ROUND(I150*H150,2)</f>
        <v>0</v>
      </c>
      <c r="BL150" s="18" t="s">
        <v>234</v>
      </c>
      <c r="BM150" s="211" t="s">
        <v>5910</v>
      </c>
    </row>
    <row r="151" s="10" customFormat="1">
      <c r="A151" s="10"/>
      <c r="B151" s="218"/>
      <c r="C151" s="219"/>
      <c r="D151" s="213" t="s">
        <v>199</v>
      </c>
      <c r="E151" s="220" t="s">
        <v>1</v>
      </c>
      <c r="F151" s="221" t="s">
        <v>5911</v>
      </c>
      <c r="G151" s="219"/>
      <c r="H151" s="220" t="s">
        <v>1</v>
      </c>
      <c r="I151" s="222"/>
      <c r="J151" s="219"/>
      <c r="K151" s="219"/>
      <c r="L151" s="223"/>
      <c r="M151" s="224"/>
      <c r="N151" s="225"/>
      <c r="O151" s="225"/>
      <c r="P151" s="225"/>
      <c r="Q151" s="225"/>
      <c r="R151" s="225"/>
      <c r="S151" s="225"/>
      <c r="T151" s="226"/>
      <c r="U151" s="10"/>
      <c r="V151" s="10"/>
      <c r="W151" s="10"/>
      <c r="X151" s="10"/>
      <c r="Y151" s="10"/>
      <c r="Z151" s="10"/>
      <c r="AA151" s="10"/>
      <c r="AB151" s="10"/>
      <c r="AC151" s="10"/>
      <c r="AD151" s="10"/>
      <c r="AE151" s="10"/>
      <c r="AT151" s="227" t="s">
        <v>199</v>
      </c>
      <c r="AU151" s="227" t="s">
        <v>85</v>
      </c>
      <c r="AV151" s="10" t="s">
        <v>83</v>
      </c>
      <c r="AW151" s="10" t="s">
        <v>32</v>
      </c>
      <c r="AX151" s="10" t="s">
        <v>76</v>
      </c>
      <c r="AY151" s="227" t="s">
        <v>195</v>
      </c>
    </row>
    <row r="152" s="11" customFormat="1">
      <c r="A152" s="11"/>
      <c r="B152" s="228"/>
      <c r="C152" s="229"/>
      <c r="D152" s="213" t="s">
        <v>199</v>
      </c>
      <c r="E152" s="230" t="s">
        <v>1</v>
      </c>
      <c r="F152" s="231" t="s">
        <v>5912</v>
      </c>
      <c r="G152" s="229"/>
      <c r="H152" s="232">
        <v>920</v>
      </c>
      <c r="I152" s="233"/>
      <c r="J152" s="229"/>
      <c r="K152" s="229"/>
      <c r="L152" s="234"/>
      <c r="M152" s="235"/>
      <c r="N152" s="236"/>
      <c r="O152" s="236"/>
      <c r="P152" s="236"/>
      <c r="Q152" s="236"/>
      <c r="R152" s="236"/>
      <c r="S152" s="236"/>
      <c r="T152" s="237"/>
      <c r="U152" s="11"/>
      <c r="V152" s="11"/>
      <c r="W152" s="11"/>
      <c r="X152" s="11"/>
      <c r="Y152" s="11"/>
      <c r="Z152" s="11"/>
      <c r="AA152" s="11"/>
      <c r="AB152" s="11"/>
      <c r="AC152" s="11"/>
      <c r="AD152" s="11"/>
      <c r="AE152" s="11"/>
      <c r="AT152" s="238" t="s">
        <v>199</v>
      </c>
      <c r="AU152" s="238" t="s">
        <v>85</v>
      </c>
      <c r="AV152" s="11" t="s">
        <v>85</v>
      </c>
      <c r="AW152" s="11" t="s">
        <v>32</v>
      </c>
      <c r="AX152" s="11" t="s">
        <v>83</v>
      </c>
      <c r="AY152" s="238" t="s">
        <v>195</v>
      </c>
    </row>
    <row r="153" s="2" customFormat="1" ht="37.8" customHeight="1">
      <c r="A153" s="39"/>
      <c r="B153" s="40"/>
      <c r="C153" s="200" t="s">
        <v>261</v>
      </c>
      <c r="D153" s="200" t="s">
        <v>191</v>
      </c>
      <c r="E153" s="201" t="s">
        <v>1600</v>
      </c>
      <c r="F153" s="202" t="s">
        <v>1601</v>
      </c>
      <c r="G153" s="203" t="s">
        <v>1237</v>
      </c>
      <c r="H153" s="204">
        <v>43.280000000000001</v>
      </c>
      <c r="I153" s="205"/>
      <c r="J153" s="206">
        <f>ROUND(I153*H153,2)</f>
        <v>0</v>
      </c>
      <c r="K153" s="202" t="s">
        <v>1412</v>
      </c>
      <c r="L153" s="45"/>
      <c r="M153" s="207" t="s">
        <v>1</v>
      </c>
      <c r="N153" s="208" t="s">
        <v>41</v>
      </c>
      <c r="O153" s="92"/>
      <c r="P153" s="209">
        <f>O153*H153</f>
        <v>0</v>
      </c>
      <c r="Q153" s="209">
        <v>0</v>
      </c>
      <c r="R153" s="209">
        <f>Q153*H153</f>
        <v>0</v>
      </c>
      <c r="S153" s="209">
        <v>0</v>
      </c>
      <c r="T153" s="210">
        <f>S153*H153</f>
        <v>0</v>
      </c>
      <c r="U153" s="39"/>
      <c r="V153" s="39"/>
      <c r="W153" s="39"/>
      <c r="X153" s="39"/>
      <c r="Y153" s="39"/>
      <c r="Z153" s="39"/>
      <c r="AA153" s="39"/>
      <c r="AB153" s="39"/>
      <c r="AC153" s="39"/>
      <c r="AD153" s="39"/>
      <c r="AE153" s="39"/>
      <c r="AR153" s="211" t="s">
        <v>234</v>
      </c>
      <c r="AT153" s="211" t="s">
        <v>191</v>
      </c>
      <c r="AU153" s="211" t="s">
        <v>85</v>
      </c>
      <c r="AY153" s="18" t="s">
        <v>195</v>
      </c>
      <c r="BE153" s="212">
        <f>IF(N153="základní",J153,0)</f>
        <v>0</v>
      </c>
      <c r="BF153" s="212">
        <f>IF(N153="snížená",J153,0)</f>
        <v>0</v>
      </c>
      <c r="BG153" s="212">
        <f>IF(N153="zákl. přenesená",J153,0)</f>
        <v>0</v>
      </c>
      <c r="BH153" s="212">
        <f>IF(N153="sníž. přenesená",J153,0)</f>
        <v>0</v>
      </c>
      <c r="BI153" s="212">
        <f>IF(N153="nulová",J153,0)</f>
        <v>0</v>
      </c>
      <c r="BJ153" s="18" t="s">
        <v>83</v>
      </c>
      <c r="BK153" s="212">
        <f>ROUND(I153*H153,2)</f>
        <v>0</v>
      </c>
      <c r="BL153" s="18" t="s">
        <v>234</v>
      </c>
      <c r="BM153" s="211" t="s">
        <v>5913</v>
      </c>
    </row>
    <row r="154" s="11" customFormat="1">
      <c r="A154" s="11"/>
      <c r="B154" s="228"/>
      <c r="C154" s="229"/>
      <c r="D154" s="213" t="s">
        <v>199</v>
      </c>
      <c r="E154" s="230" t="s">
        <v>1</v>
      </c>
      <c r="F154" s="231" t="s">
        <v>5914</v>
      </c>
      <c r="G154" s="229"/>
      <c r="H154" s="232">
        <v>43.280000000000001</v>
      </c>
      <c r="I154" s="233"/>
      <c r="J154" s="229"/>
      <c r="K154" s="229"/>
      <c r="L154" s="234"/>
      <c r="M154" s="235"/>
      <c r="N154" s="236"/>
      <c r="O154" s="236"/>
      <c r="P154" s="236"/>
      <c r="Q154" s="236"/>
      <c r="R154" s="236"/>
      <c r="S154" s="236"/>
      <c r="T154" s="237"/>
      <c r="U154" s="11"/>
      <c r="V154" s="11"/>
      <c r="W154" s="11"/>
      <c r="X154" s="11"/>
      <c r="Y154" s="11"/>
      <c r="Z154" s="11"/>
      <c r="AA154" s="11"/>
      <c r="AB154" s="11"/>
      <c r="AC154" s="11"/>
      <c r="AD154" s="11"/>
      <c r="AE154" s="11"/>
      <c r="AT154" s="238" t="s">
        <v>199</v>
      </c>
      <c r="AU154" s="238" t="s">
        <v>85</v>
      </c>
      <c r="AV154" s="11" t="s">
        <v>85</v>
      </c>
      <c r="AW154" s="11" t="s">
        <v>32</v>
      </c>
      <c r="AX154" s="11" t="s">
        <v>83</v>
      </c>
      <c r="AY154" s="238" t="s">
        <v>195</v>
      </c>
    </row>
    <row r="155" s="2" customFormat="1" ht="37.8" customHeight="1">
      <c r="A155" s="39"/>
      <c r="B155" s="40"/>
      <c r="C155" s="200" t="s">
        <v>265</v>
      </c>
      <c r="D155" s="200" t="s">
        <v>191</v>
      </c>
      <c r="E155" s="201" t="s">
        <v>1606</v>
      </c>
      <c r="F155" s="202" t="s">
        <v>1607</v>
      </c>
      <c r="G155" s="203" t="s">
        <v>1237</v>
      </c>
      <c r="H155" s="204">
        <v>692.48000000000002</v>
      </c>
      <c r="I155" s="205"/>
      <c r="J155" s="206">
        <f>ROUND(I155*H155,2)</f>
        <v>0</v>
      </c>
      <c r="K155" s="202" t="s">
        <v>1412</v>
      </c>
      <c r="L155" s="45"/>
      <c r="M155" s="207" t="s">
        <v>1</v>
      </c>
      <c r="N155" s="208" t="s">
        <v>41</v>
      </c>
      <c r="O155" s="92"/>
      <c r="P155" s="209">
        <f>O155*H155</f>
        <v>0</v>
      </c>
      <c r="Q155" s="209">
        <v>0</v>
      </c>
      <c r="R155" s="209">
        <f>Q155*H155</f>
        <v>0</v>
      </c>
      <c r="S155" s="209">
        <v>0</v>
      </c>
      <c r="T155" s="210">
        <f>S155*H155</f>
        <v>0</v>
      </c>
      <c r="U155" s="39"/>
      <c r="V155" s="39"/>
      <c r="W155" s="39"/>
      <c r="X155" s="39"/>
      <c r="Y155" s="39"/>
      <c r="Z155" s="39"/>
      <c r="AA155" s="39"/>
      <c r="AB155" s="39"/>
      <c r="AC155" s="39"/>
      <c r="AD155" s="39"/>
      <c r="AE155" s="39"/>
      <c r="AR155" s="211" t="s">
        <v>234</v>
      </c>
      <c r="AT155" s="211" t="s">
        <v>191</v>
      </c>
      <c r="AU155" s="211" t="s">
        <v>85</v>
      </c>
      <c r="AY155" s="18" t="s">
        <v>195</v>
      </c>
      <c r="BE155" s="212">
        <f>IF(N155="základní",J155,0)</f>
        <v>0</v>
      </c>
      <c r="BF155" s="212">
        <f>IF(N155="snížená",J155,0)</f>
        <v>0</v>
      </c>
      <c r="BG155" s="212">
        <f>IF(N155="zákl. přenesená",J155,0)</f>
        <v>0</v>
      </c>
      <c r="BH155" s="212">
        <f>IF(N155="sníž. přenesená",J155,0)</f>
        <v>0</v>
      </c>
      <c r="BI155" s="212">
        <f>IF(N155="nulová",J155,0)</f>
        <v>0</v>
      </c>
      <c r="BJ155" s="18" t="s">
        <v>83</v>
      </c>
      <c r="BK155" s="212">
        <f>ROUND(I155*H155,2)</f>
        <v>0</v>
      </c>
      <c r="BL155" s="18" t="s">
        <v>234</v>
      </c>
      <c r="BM155" s="211" t="s">
        <v>5915</v>
      </c>
    </row>
    <row r="156" s="10" customFormat="1">
      <c r="A156" s="10"/>
      <c r="B156" s="218"/>
      <c r="C156" s="219"/>
      <c r="D156" s="213" t="s">
        <v>199</v>
      </c>
      <c r="E156" s="220" t="s">
        <v>1</v>
      </c>
      <c r="F156" s="221" t="s">
        <v>3905</v>
      </c>
      <c r="G156" s="219"/>
      <c r="H156" s="220" t="s">
        <v>1</v>
      </c>
      <c r="I156" s="222"/>
      <c r="J156" s="219"/>
      <c r="K156" s="219"/>
      <c r="L156" s="223"/>
      <c r="M156" s="224"/>
      <c r="N156" s="225"/>
      <c r="O156" s="225"/>
      <c r="P156" s="225"/>
      <c r="Q156" s="225"/>
      <c r="R156" s="225"/>
      <c r="S156" s="225"/>
      <c r="T156" s="226"/>
      <c r="U156" s="10"/>
      <c r="V156" s="10"/>
      <c r="W156" s="10"/>
      <c r="X156" s="10"/>
      <c r="Y156" s="10"/>
      <c r="Z156" s="10"/>
      <c r="AA156" s="10"/>
      <c r="AB156" s="10"/>
      <c r="AC156" s="10"/>
      <c r="AD156" s="10"/>
      <c r="AE156" s="10"/>
      <c r="AT156" s="227" t="s">
        <v>199</v>
      </c>
      <c r="AU156" s="227" t="s">
        <v>85</v>
      </c>
      <c r="AV156" s="10" t="s">
        <v>83</v>
      </c>
      <c r="AW156" s="10" t="s">
        <v>32</v>
      </c>
      <c r="AX156" s="10" t="s">
        <v>76</v>
      </c>
      <c r="AY156" s="227" t="s">
        <v>195</v>
      </c>
    </row>
    <row r="157" s="11" customFormat="1">
      <c r="A157" s="11"/>
      <c r="B157" s="228"/>
      <c r="C157" s="229"/>
      <c r="D157" s="213" t="s">
        <v>199</v>
      </c>
      <c r="E157" s="230" t="s">
        <v>1</v>
      </c>
      <c r="F157" s="231" t="s">
        <v>5916</v>
      </c>
      <c r="G157" s="229"/>
      <c r="H157" s="232">
        <v>43.280000000000001</v>
      </c>
      <c r="I157" s="233"/>
      <c r="J157" s="229"/>
      <c r="K157" s="229"/>
      <c r="L157" s="234"/>
      <c r="M157" s="235"/>
      <c r="N157" s="236"/>
      <c r="O157" s="236"/>
      <c r="P157" s="236"/>
      <c r="Q157" s="236"/>
      <c r="R157" s="236"/>
      <c r="S157" s="236"/>
      <c r="T157" s="237"/>
      <c r="U157" s="11"/>
      <c r="V157" s="11"/>
      <c r="W157" s="11"/>
      <c r="X157" s="11"/>
      <c r="Y157" s="11"/>
      <c r="Z157" s="11"/>
      <c r="AA157" s="11"/>
      <c r="AB157" s="11"/>
      <c r="AC157" s="11"/>
      <c r="AD157" s="11"/>
      <c r="AE157" s="11"/>
      <c r="AT157" s="238" t="s">
        <v>199</v>
      </c>
      <c r="AU157" s="238" t="s">
        <v>85</v>
      </c>
      <c r="AV157" s="11" t="s">
        <v>85</v>
      </c>
      <c r="AW157" s="11" t="s">
        <v>32</v>
      </c>
      <c r="AX157" s="11" t="s">
        <v>83</v>
      </c>
      <c r="AY157" s="238" t="s">
        <v>195</v>
      </c>
    </row>
    <row r="158" s="11" customFormat="1">
      <c r="A158" s="11"/>
      <c r="B158" s="228"/>
      <c r="C158" s="229"/>
      <c r="D158" s="213" t="s">
        <v>199</v>
      </c>
      <c r="E158" s="229"/>
      <c r="F158" s="231" t="s">
        <v>5917</v>
      </c>
      <c r="G158" s="229"/>
      <c r="H158" s="232">
        <v>692.48000000000002</v>
      </c>
      <c r="I158" s="233"/>
      <c r="J158" s="229"/>
      <c r="K158" s="229"/>
      <c r="L158" s="234"/>
      <c r="M158" s="235"/>
      <c r="N158" s="236"/>
      <c r="O158" s="236"/>
      <c r="P158" s="236"/>
      <c r="Q158" s="236"/>
      <c r="R158" s="236"/>
      <c r="S158" s="236"/>
      <c r="T158" s="237"/>
      <c r="U158" s="11"/>
      <c r="V158" s="11"/>
      <c r="W158" s="11"/>
      <c r="X158" s="11"/>
      <c r="Y158" s="11"/>
      <c r="Z158" s="11"/>
      <c r="AA158" s="11"/>
      <c r="AB158" s="11"/>
      <c r="AC158" s="11"/>
      <c r="AD158" s="11"/>
      <c r="AE158" s="11"/>
      <c r="AT158" s="238" t="s">
        <v>199</v>
      </c>
      <c r="AU158" s="238" t="s">
        <v>85</v>
      </c>
      <c r="AV158" s="11" t="s">
        <v>85</v>
      </c>
      <c r="AW158" s="11" t="s">
        <v>4</v>
      </c>
      <c r="AX158" s="11" t="s">
        <v>83</v>
      </c>
      <c r="AY158" s="238" t="s">
        <v>195</v>
      </c>
    </row>
    <row r="159" s="2" customFormat="1" ht="16.5" customHeight="1">
      <c r="A159" s="39"/>
      <c r="B159" s="40"/>
      <c r="C159" s="200" t="s">
        <v>269</v>
      </c>
      <c r="D159" s="200" t="s">
        <v>191</v>
      </c>
      <c r="E159" s="201" t="s">
        <v>5918</v>
      </c>
      <c r="F159" s="202" t="s">
        <v>5919</v>
      </c>
      <c r="G159" s="203" t="s">
        <v>1804</v>
      </c>
      <c r="H159" s="204">
        <v>3</v>
      </c>
      <c r="I159" s="205"/>
      <c r="J159" s="206">
        <f>ROUND(I159*H159,2)</f>
        <v>0</v>
      </c>
      <c r="K159" s="202" t="s">
        <v>1</v>
      </c>
      <c r="L159" s="45"/>
      <c r="M159" s="207" t="s">
        <v>1</v>
      </c>
      <c r="N159" s="208" t="s">
        <v>41</v>
      </c>
      <c r="O159" s="92"/>
      <c r="P159" s="209">
        <f>O159*H159</f>
        <v>0</v>
      </c>
      <c r="Q159" s="209">
        <v>0</v>
      </c>
      <c r="R159" s="209">
        <f>Q159*H159</f>
        <v>0</v>
      </c>
      <c r="S159" s="209">
        <v>0</v>
      </c>
      <c r="T159" s="210">
        <f>S159*H159</f>
        <v>0</v>
      </c>
      <c r="U159" s="39"/>
      <c r="V159" s="39"/>
      <c r="W159" s="39"/>
      <c r="X159" s="39"/>
      <c r="Y159" s="39"/>
      <c r="Z159" s="39"/>
      <c r="AA159" s="39"/>
      <c r="AB159" s="39"/>
      <c r="AC159" s="39"/>
      <c r="AD159" s="39"/>
      <c r="AE159" s="39"/>
      <c r="AR159" s="211" t="s">
        <v>234</v>
      </c>
      <c r="AT159" s="211" t="s">
        <v>191</v>
      </c>
      <c r="AU159" s="211" t="s">
        <v>85</v>
      </c>
      <c r="AY159" s="18" t="s">
        <v>195</v>
      </c>
      <c r="BE159" s="212">
        <f>IF(N159="základní",J159,0)</f>
        <v>0</v>
      </c>
      <c r="BF159" s="212">
        <f>IF(N159="snížená",J159,0)</f>
        <v>0</v>
      </c>
      <c r="BG159" s="212">
        <f>IF(N159="zákl. přenesená",J159,0)</f>
        <v>0</v>
      </c>
      <c r="BH159" s="212">
        <f>IF(N159="sníž. přenesená",J159,0)</f>
        <v>0</v>
      </c>
      <c r="BI159" s="212">
        <f>IF(N159="nulová",J159,0)</f>
        <v>0</v>
      </c>
      <c r="BJ159" s="18" t="s">
        <v>83</v>
      </c>
      <c r="BK159" s="212">
        <f>ROUND(I159*H159,2)</f>
        <v>0</v>
      </c>
      <c r="BL159" s="18" t="s">
        <v>234</v>
      </c>
      <c r="BM159" s="211" t="s">
        <v>5920</v>
      </c>
    </row>
    <row r="160" s="2" customFormat="1" ht="33" customHeight="1">
      <c r="A160" s="39"/>
      <c r="B160" s="40"/>
      <c r="C160" s="200" t="s">
        <v>273</v>
      </c>
      <c r="D160" s="200" t="s">
        <v>191</v>
      </c>
      <c r="E160" s="201" t="s">
        <v>1626</v>
      </c>
      <c r="F160" s="202" t="s">
        <v>1627</v>
      </c>
      <c r="G160" s="203" t="s">
        <v>1628</v>
      </c>
      <c r="H160" s="204">
        <v>77.903999999999996</v>
      </c>
      <c r="I160" s="205"/>
      <c r="J160" s="206">
        <f>ROUND(I160*H160,2)</f>
        <v>0</v>
      </c>
      <c r="K160" s="202" t="s">
        <v>1412</v>
      </c>
      <c r="L160" s="45"/>
      <c r="M160" s="207" t="s">
        <v>1</v>
      </c>
      <c r="N160" s="208" t="s">
        <v>41</v>
      </c>
      <c r="O160" s="92"/>
      <c r="P160" s="209">
        <f>O160*H160</f>
        <v>0</v>
      </c>
      <c r="Q160" s="209">
        <v>0</v>
      </c>
      <c r="R160" s="209">
        <f>Q160*H160</f>
        <v>0</v>
      </c>
      <c r="S160" s="209">
        <v>0</v>
      </c>
      <c r="T160" s="210">
        <f>S160*H160</f>
        <v>0</v>
      </c>
      <c r="U160" s="39"/>
      <c r="V160" s="39"/>
      <c r="W160" s="39"/>
      <c r="X160" s="39"/>
      <c r="Y160" s="39"/>
      <c r="Z160" s="39"/>
      <c r="AA160" s="39"/>
      <c r="AB160" s="39"/>
      <c r="AC160" s="39"/>
      <c r="AD160" s="39"/>
      <c r="AE160" s="39"/>
      <c r="AR160" s="211" t="s">
        <v>234</v>
      </c>
      <c r="AT160" s="211" t="s">
        <v>191</v>
      </c>
      <c r="AU160" s="211" t="s">
        <v>85</v>
      </c>
      <c r="AY160" s="18" t="s">
        <v>195</v>
      </c>
      <c r="BE160" s="212">
        <f>IF(N160="základní",J160,0)</f>
        <v>0</v>
      </c>
      <c r="BF160" s="212">
        <f>IF(N160="snížená",J160,0)</f>
        <v>0</v>
      </c>
      <c r="BG160" s="212">
        <f>IF(N160="zákl. přenesená",J160,0)</f>
        <v>0</v>
      </c>
      <c r="BH160" s="212">
        <f>IF(N160="sníž. přenesená",J160,0)</f>
        <v>0</v>
      </c>
      <c r="BI160" s="212">
        <f>IF(N160="nulová",J160,0)</f>
        <v>0</v>
      </c>
      <c r="BJ160" s="18" t="s">
        <v>83</v>
      </c>
      <c r="BK160" s="212">
        <f>ROUND(I160*H160,2)</f>
        <v>0</v>
      </c>
      <c r="BL160" s="18" t="s">
        <v>234</v>
      </c>
      <c r="BM160" s="211" t="s">
        <v>5921</v>
      </c>
    </row>
    <row r="161" s="11" customFormat="1">
      <c r="A161" s="11"/>
      <c r="B161" s="228"/>
      <c r="C161" s="229"/>
      <c r="D161" s="213" t="s">
        <v>199</v>
      </c>
      <c r="E161" s="230" t="s">
        <v>1</v>
      </c>
      <c r="F161" s="231" t="s">
        <v>5922</v>
      </c>
      <c r="G161" s="229"/>
      <c r="H161" s="232">
        <v>77.903999999999996</v>
      </c>
      <c r="I161" s="233"/>
      <c r="J161" s="229"/>
      <c r="K161" s="229"/>
      <c r="L161" s="234"/>
      <c r="M161" s="235"/>
      <c r="N161" s="236"/>
      <c r="O161" s="236"/>
      <c r="P161" s="236"/>
      <c r="Q161" s="236"/>
      <c r="R161" s="236"/>
      <c r="S161" s="236"/>
      <c r="T161" s="237"/>
      <c r="U161" s="11"/>
      <c r="V161" s="11"/>
      <c r="W161" s="11"/>
      <c r="X161" s="11"/>
      <c r="Y161" s="11"/>
      <c r="Z161" s="11"/>
      <c r="AA161" s="11"/>
      <c r="AB161" s="11"/>
      <c r="AC161" s="11"/>
      <c r="AD161" s="11"/>
      <c r="AE161" s="11"/>
      <c r="AT161" s="238" t="s">
        <v>199</v>
      </c>
      <c r="AU161" s="238" t="s">
        <v>85</v>
      </c>
      <c r="AV161" s="11" t="s">
        <v>85</v>
      </c>
      <c r="AW161" s="11" t="s">
        <v>32</v>
      </c>
      <c r="AX161" s="11" t="s">
        <v>83</v>
      </c>
      <c r="AY161" s="238" t="s">
        <v>195</v>
      </c>
    </row>
    <row r="162" s="2" customFormat="1" ht="16.5" customHeight="1">
      <c r="A162" s="39"/>
      <c r="B162" s="40"/>
      <c r="C162" s="200" t="s">
        <v>277</v>
      </c>
      <c r="D162" s="200" t="s">
        <v>191</v>
      </c>
      <c r="E162" s="201" t="s">
        <v>1632</v>
      </c>
      <c r="F162" s="202" t="s">
        <v>1633</v>
      </c>
      <c r="G162" s="203" t="s">
        <v>1237</v>
      </c>
      <c r="H162" s="204">
        <v>43.280000000000001</v>
      </c>
      <c r="I162" s="205"/>
      <c r="J162" s="206">
        <f>ROUND(I162*H162,2)</f>
        <v>0</v>
      </c>
      <c r="K162" s="202" t="s">
        <v>1412</v>
      </c>
      <c r="L162" s="45"/>
      <c r="M162" s="207" t="s">
        <v>1</v>
      </c>
      <c r="N162" s="208" t="s">
        <v>41</v>
      </c>
      <c r="O162" s="92"/>
      <c r="P162" s="209">
        <f>O162*H162</f>
        <v>0</v>
      </c>
      <c r="Q162" s="209">
        <v>0</v>
      </c>
      <c r="R162" s="209">
        <f>Q162*H162</f>
        <v>0</v>
      </c>
      <c r="S162" s="209">
        <v>0</v>
      </c>
      <c r="T162" s="210">
        <f>S162*H162</f>
        <v>0</v>
      </c>
      <c r="U162" s="39"/>
      <c r="V162" s="39"/>
      <c r="W162" s="39"/>
      <c r="X162" s="39"/>
      <c r="Y162" s="39"/>
      <c r="Z162" s="39"/>
      <c r="AA162" s="39"/>
      <c r="AB162" s="39"/>
      <c r="AC162" s="39"/>
      <c r="AD162" s="39"/>
      <c r="AE162" s="39"/>
      <c r="AR162" s="211" t="s">
        <v>234</v>
      </c>
      <c r="AT162" s="211" t="s">
        <v>191</v>
      </c>
      <c r="AU162" s="211" t="s">
        <v>85</v>
      </c>
      <c r="AY162" s="18" t="s">
        <v>195</v>
      </c>
      <c r="BE162" s="212">
        <f>IF(N162="základní",J162,0)</f>
        <v>0</v>
      </c>
      <c r="BF162" s="212">
        <f>IF(N162="snížená",J162,0)</f>
        <v>0</v>
      </c>
      <c r="BG162" s="212">
        <f>IF(N162="zákl. přenesená",J162,0)</f>
        <v>0</v>
      </c>
      <c r="BH162" s="212">
        <f>IF(N162="sníž. přenesená",J162,0)</f>
        <v>0</v>
      </c>
      <c r="BI162" s="212">
        <f>IF(N162="nulová",J162,0)</f>
        <v>0</v>
      </c>
      <c r="BJ162" s="18" t="s">
        <v>83</v>
      </c>
      <c r="BK162" s="212">
        <f>ROUND(I162*H162,2)</f>
        <v>0</v>
      </c>
      <c r="BL162" s="18" t="s">
        <v>234</v>
      </c>
      <c r="BM162" s="211" t="s">
        <v>5923</v>
      </c>
    </row>
    <row r="163" s="2" customFormat="1" ht="24.15" customHeight="1">
      <c r="A163" s="39"/>
      <c r="B163" s="40"/>
      <c r="C163" s="200" t="s">
        <v>8</v>
      </c>
      <c r="D163" s="200" t="s">
        <v>191</v>
      </c>
      <c r="E163" s="201" t="s">
        <v>1635</v>
      </c>
      <c r="F163" s="202" t="s">
        <v>1636</v>
      </c>
      <c r="G163" s="203" t="s">
        <v>1237</v>
      </c>
      <c r="H163" s="204">
        <v>28.050000000000001</v>
      </c>
      <c r="I163" s="205"/>
      <c r="J163" s="206">
        <f>ROUND(I163*H163,2)</f>
        <v>0</v>
      </c>
      <c r="K163" s="202" t="s">
        <v>1689</v>
      </c>
      <c r="L163" s="45"/>
      <c r="M163" s="207" t="s">
        <v>1</v>
      </c>
      <c r="N163" s="208" t="s">
        <v>41</v>
      </c>
      <c r="O163" s="92"/>
      <c r="P163" s="209">
        <f>O163*H163</f>
        <v>0</v>
      </c>
      <c r="Q163" s="209">
        <v>0</v>
      </c>
      <c r="R163" s="209">
        <f>Q163*H163</f>
        <v>0</v>
      </c>
      <c r="S163" s="209">
        <v>0</v>
      </c>
      <c r="T163" s="210">
        <f>S163*H163</f>
        <v>0</v>
      </c>
      <c r="U163" s="39"/>
      <c r="V163" s="39"/>
      <c r="W163" s="39"/>
      <c r="X163" s="39"/>
      <c r="Y163" s="39"/>
      <c r="Z163" s="39"/>
      <c r="AA163" s="39"/>
      <c r="AB163" s="39"/>
      <c r="AC163" s="39"/>
      <c r="AD163" s="39"/>
      <c r="AE163" s="39"/>
      <c r="AR163" s="211" t="s">
        <v>234</v>
      </c>
      <c r="AT163" s="211" t="s">
        <v>191</v>
      </c>
      <c r="AU163" s="211" t="s">
        <v>85</v>
      </c>
      <c r="AY163" s="18" t="s">
        <v>195</v>
      </c>
      <c r="BE163" s="212">
        <f>IF(N163="základní",J163,0)</f>
        <v>0</v>
      </c>
      <c r="BF163" s="212">
        <f>IF(N163="snížená",J163,0)</f>
        <v>0</v>
      </c>
      <c r="BG163" s="212">
        <f>IF(N163="zákl. přenesená",J163,0)</f>
        <v>0</v>
      </c>
      <c r="BH163" s="212">
        <f>IF(N163="sníž. přenesená",J163,0)</f>
        <v>0</v>
      </c>
      <c r="BI163" s="212">
        <f>IF(N163="nulová",J163,0)</f>
        <v>0</v>
      </c>
      <c r="BJ163" s="18" t="s">
        <v>83</v>
      </c>
      <c r="BK163" s="212">
        <f>ROUND(I163*H163,2)</f>
        <v>0</v>
      </c>
      <c r="BL163" s="18" t="s">
        <v>234</v>
      </c>
      <c r="BM163" s="211" t="s">
        <v>5924</v>
      </c>
    </row>
    <row r="164" s="2" customFormat="1">
      <c r="A164" s="39"/>
      <c r="B164" s="40"/>
      <c r="C164" s="41"/>
      <c r="D164" s="213" t="s">
        <v>197</v>
      </c>
      <c r="E164" s="41"/>
      <c r="F164" s="214" t="s">
        <v>3525</v>
      </c>
      <c r="G164" s="41"/>
      <c r="H164" s="41"/>
      <c r="I164" s="215"/>
      <c r="J164" s="41"/>
      <c r="K164" s="41"/>
      <c r="L164" s="45"/>
      <c r="M164" s="216"/>
      <c r="N164" s="217"/>
      <c r="O164" s="92"/>
      <c r="P164" s="92"/>
      <c r="Q164" s="92"/>
      <c r="R164" s="92"/>
      <c r="S164" s="92"/>
      <c r="T164" s="93"/>
      <c r="U164" s="39"/>
      <c r="V164" s="39"/>
      <c r="W164" s="39"/>
      <c r="X164" s="39"/>
      <c r="Y164" s="39"/>
      <c r="Z164" s="39"/>
      <c r="AA164" s="39"/>
      <c r="AB164" s="39"/>
      <c r="AC164" s="39"/>
      <c r="AD164" s="39"/>
      <c r="AE164" s="39"/>
      <c r="AT164" s="18" t="s">
        <v>197</v>
      </c>
      <c r="AU164" s="18" t="s">
        <v>85</v>
      </c>
    </row>
    <row r="165" s="10" customFormat="1">
      <c r="A165" s="10"/>
      <c r="B165" s="218"/>
      <c r="C165" s="219"/>
      <c r="D165" s="213" t="s">
        <v>199</v>
      </c>
      <c r="E165" s="220" t="s">
        <v>1</v>
      </c>
      <c r="F165" s="221" t="s">
        <v>5882</v>
      </c>
      <c r="G165" s="219"/>
      <c r="H165" s="220" t="s">
        <v>1</v>
      </c>
      <c r="I165" s="222"/>
      <c r="J165" s="219"/>
      <c r="K165" s="219"/>
      <c r="L165" s="223"/>
      <c r="M165" s="224"/>
      <c r="N165" s="225"/>
      <c r="O165" s="225"/>
      <c r="P165" s="225"/>
      <c r="Q165" s="225"/>
      <c r="R165" s="225"/>
      <c r="S165" s="225"/>
      <c r="T165" s="226"/>
      <c r="U165" s="10"/>
      <c r="V165" s="10"/>
      <c r="W165" s="10"/>
      <c r="X165" s="10"/>
      <c r="Y165" s="10"/>
      <c r="Z165" s="10"/>
      <c r="AA165" s="10"/>
      <c r="AB165" s="10"/>
      <c r="AC165" s="10"/>
      <c r="AD165" s="10"/>
      <c r="AE165" s="10"/>
      <c r="AT165" s="227" t="s">
        <v>199</v>
      </c>
      <c r="AU165" s="227" t="s">
        <v>85</v>
      </c>
      <c r="AV165" s="10" t="s">
        <v>83</v>
      </c>
      <c r="AW165" s="10" t="s">
        <v>32</v>
      </c>
      <c r="AX165" s="10" t="s">
        <v>76</v>
      </c>
      <c r="AY165" s="227" t="s">
        <v>195</v>
      </c>
    </row>
    <row r="166" s="11" customFormat="1">
      <c r="A166" s="11"/>
      <c r="B166" s="228"/>
      <c r="C166" s="229"/>
      <c r="D166" s="213" t="s">
        <v>199</v>
      </c>
      <c r="E166" s="230" t="s">
        <v>1</v>
      </c>
      <c r="F166" s="231" t="s">
        <v>5925</v>
      </c>
      <c r="G166" s="229"/>
      <c r="H166" s="232">
        <v>3.75</v>
      </c>
      <c r="I166" s="233"/>
      <c r="J166" s="229"/>
      <c r="K166" s="229"/>
      <c r="L166" s="234"/>
      <c r="M166" s="235"/>
      <c r="N166" s="236"/>
      <c r="O166" s="236"/>
      <c r="P166" s="236"/>
      <c r="Q166" s="236"/>
      <c r="R166" s="236"/>
      <c r="S166" s="236"/>
      <c r="T166" s="237"/>
      <c r="U166" s="11"/>
      <c r="V166" s="11"/>
      <c r="W166" s="11"/>
      <c r="X166" s="11"/>
      <c r="Y166" s="11"/>
      <c r="Z166" s="11"/>
      <c r="AA166" s="11"/>
      <c r="AB166" s="11"/>
      <c r="AC166" s="11"/>
      <c r="AD166" s="11"/>
      <c r="AE166" s="11"/>
      <c r="AT166" s="238" t="s">
        <v>199</v>
      </c>
      <c r="AU166" s="238" t="s">
        <v>85</v>
      </c>
      <c r="AV166" s="11" t="s">
        <v>85</v>
      </c>
      <c r="AW166" s="11" t="s">
        <v>32</v>
      </c>
      <c r="AX166" s="11" t="s">
        <v>76</v>
      </c>
      <c r="AY166" s="238" t="s">
        <v>195</v>
      </c>
    </row>
    <row r="167" s="11" customFormat="1">
      <c r="A167" s="11"/>
      <c r="B167" s="228"/>
      <c r="C167" s="229"/>
      <c r="D167" s="213" t="s">
        <v>199</v>
      </c>
      <c r="E167" s="230" t="s">
        <v>1</v>
      </c>
      <c r="F167" s="231" t="s">
        <v>5926</v>
      </c>
      <c r="G167" s="229"/>
      <c r="H167" s="232">
        <v>24.300000000000001</v>
      </c>
      <c r="I167" s="233"/>
      <c r="J167" s="229"/>
      <c r="K167" s="229"/>
      <c r="L167" s="234"/>
      <c r="M167" s="235"/>
      <c r="N167" s="236"/>
      <c r="O167" s="236"/>
      <c r="P167" s="236"/>
      <c r="Q167" s="236"/>
      <c r="R167" s="236"/>
      <c r="S167" s="236"/>
      <c r="T167" s="237"/>
      <c r="U167" s="11"/>
      <c r="V167" s="11"/>
      <c r="W167" s="11"/>
      <c r="X167" s="11"/>
      <c r="Y167" s="11"/>
      <c r="Z167" s="11"/>
      <c r="AA167" s="11"/>
      <c r="AB167" s="11"/>
      <c r="AC167" s="11"/>
      <c r="AD167" s="11"/>
      <c r="AE167" s="11"/>
      <c r="AT167" s="238" t="s">
        <v>199</v>
      </c>
      <c r="AU167" s="238" t="s">
        <v>85</v>
      </c>
      <c r="AV167" s="11" t="s">
        <v>85</v>
      </c>
      <c r="AW167" s="11" t="s">
        <v>32</v>
      </c>
      <c r="AX167" s="11" t="s">
        <v>76</v>
      </c>
      <c r="AY167" s="238" t="s">
        <v>195</v>
      </c>
    </row>
    <row r="168" s="15" customFormat="1">
      <c r="A168" s="15"/>
      <c r="B168" s="287"/>
      <c r="C168" s="288"/>
      <c r="D168" s="213" t="s">
        <v>199</v>
      </c>
      <c r="E168" s="289" t="s">
        <v>1</v>
      </c>
      <c r="F168" s="290" t="s">
        <v>1422</v>
      </c>
      <c r="G168" s="288"/>
      <c r="H168" s="291">
        <v>28.050000000000001</v>
      </c>
      <c r="I168" s="292"/>
      <c r="J168" s="288"/>
      <c r="K168" s="288"/>
      <c r="L168" s="293"/>
      <c r="M168" s="294"/>
      <c r="N168" s="295"/>
      <c r="O168" s="295"/>
      <c r="P168" s="295"/>
      <c r="Q168" s="295"/>
      <c r="R168" s="295"/>
      <c r="S168" s="295"/>
      <c r="T168" s="296"/>
      <c r="U168" s="15"/>
      <c r="V168" s="15"/>
      <c r="W168" s="15"/>
      <c r="X168" s="15"/>
      <c r="Y168" s="15"/>
      <c r="Z168" s="15"/>
      <c r="AA168" s="15"/>
      <c r="AB168" s="15"/>
      <c r="AC168" s="15"/>
      <c r="AD168" s="15"/>
      <c r="AE168" s="15"/>
      <c r="AT168" s="297" t="s">
        <v>199</v>
      </c>
      <c r="AU168" s="297" t="s">
        <v>85</v>
      </c>
      <c r="AV168" s="15" t="s">
        <v>234</v>
      </c>
      <c r="AW168" s="15" t="s">
        <v>32</v>
      </c>
      <c r="AX168" s="15" t="s">
        <v>83</v>
      </c>
      <c r="AY168" s="297" t="s">
        <v>195</v>
      </c>
    </row>
    <row r="169" s="2" customFormat="1" ht="24.15" customHeight="1">
      <c r="A169" s="39"/>
      <c r="B169" s="40"/>
      <c r="C169" s="262" t="s">
        <v>284</v>
      </c>
      <c r="D169" s="262" t="s">
        <v>224</v>
      </c>
      <c r="E169" s="263" t="s">
        <v>1681</v>
      </c>
      <c r="F169" s="264" t="s">
        <v>1682</v>
      </c>
      <c r="G169" s="265" t="s">
        <v>1237</v>
      </c>
      <c r="H169" s="266">
        <v>4.1660000000000004</v>
      </c>
      <c r="I169" s="267"/>
      <c r="J169" s="268">
        <f>ROUND(I169*H169,2)</f>
        <v>0</v>
      </c>
      <c r="K169" s="264" t="s">
        <v>1</v>
      </c>
      <c r="L169" s="269"/>
      <c r="M169" s="270" t="s">
        <v>1</v>
      </c>
      <c r="N169" s="271" t="s">
        <v>41</v>
      </c>
      <c r="O169" s="92"/>
      <c r="P169" s="209">
        <f>O169*H169</f>
        <v>0</v>
      </c>
      <c r="Q169" s="209">
        <v>0</v>
      </c>
      <c r="R169" s="209">
        <f>Q169*H169</f>
        <v>0</v>
      </c>
      <c r="S169" s="209">
        <v>0</v>
      </c>
      <c r="T169" s="210">
        <f>S169*H169</f>
        <v>0</v>
      </c>
      <c r="U169" s="39"/>
      <c r="V169" s="39"/>
      <c r="W169" s="39"/>
      <c r="X169" s="39"/>
      <c r="Y169" s="39"/>
      <c r="Z169" s="39"/>
      <c r="AA169" s="39"/>
      <c r="AB169" s="39"/>
      <c r="AC169" s="39"/>
      <c r="AD169" s="39"/>
      <c r="AE169" s="39"/>
      <c r="AR169" s="211" t="s">
        <v>253</v>
      </c>
      <c r="AT169" s="211" t="s">
        <v>224</v>
      </c>
      <c r="AU169" s="211" t="s">
        <v>85</v>
      </c>
      <c r="AY169" s="18" t="s">
        <v>195</v>
      </c>
      <c r="BE169" s="212">
        <f>IF(N169="základní",J169,0)</f>
        <v>0</v>
      </c>
      <c r="BF169" s="212">
        <f>IF(N169="snížená",J169,0)</f>
        <v>0</v>
      </c>
      <c r="BG169" s="212">
        <f>IF(N169="zákl. přenesená",J169,0)</f>
        <v>0</v>
      </c>
      <c r="BH169" s="212">
        <f>IF(N169="sníž. přenesená",J169,0)</f>
        <v>0</v>
      </c>
      <c r="BI169" s="212">
        <f>IF(N169="nulová",J169,0)</f>
        <v>0</v>
      </c>
      <c r="BJ169" s="18" t="s">
        <v>83</v>
      </c>
      <c r="BK169" s="212">
        <f>ROUND(I169*H169,2)</f>
        <v>0</v>
      </c>
      <c r="BL169" s="18" t="s">
        <v>234</v>
      </c>
      <c r="BM169" s="211" t="s">
        <v>5927</v>
      </c>
    </row>
    <row r="170" s="11" customFormat="1">
      <c r="A170" s="11"/>
      <c r="B170" s="228"/>
      <c r="C170" s="229"/>
      <c r="D170" s="213" t="s">
        <v>199</v>
      </c>
      <c r="E170" s="230" t="s">
        <v>1</v>
      </c>
      <c r="F170" s="231" t="s">
        <v>5928</v>
      </c>
      <c r="G170" s="229"/>
      <c r="H170" s="232">
        <v>4.1660000000000004</v>
      </c>
      <c r="I170" s="233"/>
      <c r="J170" s="229"/>
      <c r="K170" s="229"/>
      <c r="L170" s="234"/>
      <c r="M170" s="235"/>
      <c r="N170" s="236"/>
      <c r="O170" s="236"/>
      <c r="P170" s="236"/>
      <c r="Q170" s="236"/>
      <c r="R170" s="236"/>
      <c r="S170" s="236"/>
      <c r="T170" s="237"/>
      <c r="U170" s="11"/>
      <c r="V170" s="11"/>
      <c r="W170" s="11"/>
      <c r="X170" s="11"/>
      <c r="Y170" s="11"/>
      <c r="Z170" s="11"/>
      <c r="AA170" s="11"/>
      <c r="AB170" s="11"/>
      <c r="AC170" s="11"/>
      <c r="AD170" s="11"/>
      <c r="AE170" s="11"/>
      <c r="AT170" s="238" t="s">
        <v>199</v>
      </c>
      <c r="AU170" s="238" t="s">
        <v>85</v>
      </c>
      <c r="AV170" s="11" t="s">
        <v>85</v>
      </c>
      <c r="AW170" s="11" t="s">
        <v>32</v>
      </c>
      <c r="AX170" s="11" t="s">
        <v>83</v>
      </c>
      <c r="AY170" s="238" t="s">
        <v>195</v>
      </c>
    </row>
    <row r="171" s="2" customFormat="1" ht="16.5" customHeight="1">
      <c r="A171" s="39"/>
      <c r="B171" s="40"/>
      <c r="C171" s="262" t="s">
        <v>288</v>
      </c>
      <c r="D171" s="262" t="s">
        <v>224</v>
      </c>
      <c r="E171" s="263" t="s">
        <v>1687</v>
      </c>
      <c r="F171" s="264" t="s">
        <v>1688</v>
      </c>
      <c r="G171" s="265" t="s">
        <v>1628</v>
      </c>
      <c r="H171" s="266">
        <v>45.085000000000001</v>
      </c>
      <c r="I171" s="267"/>
      <c r="J171" s="268">
        <f>ROUND(I171*H171,2)</f>
        <v>0</v>
      </c>
      <c r="K171" s="264" t="s">
        <v>1412</v>
      </c>
      <c r="L171" s="269"/>
      <c r="M171" s="270" t="s">
        <v>1</v>
      </c>
      <c r="N171" s="271" t="s">
        <v>41</v>
      </c>
      <c r="O171" s="92"/>
      <c r="P171" s="209">
        <f>O171*H171</f>
        <v>0</v>
      </c>
      <c r="Q171" s="209">
        <v>0</v>
      </c>
      <c r="R171" s="209">
        <f>Q171*H171</f>
        <v>0</v>
      </c>
      <c r="S171" s="209">
        <v>0</v>
      </c>
      <c r="T171" s="210">
        <f>S171*H171</f>
        <v>0</v>
      </c>
      <c r="U171" s="39"/>
      <c r="V171" s="39"/>
      <c r="W171" s="39"/>
      <c r="X171" s="39"/>
      <c r="Y171" s="39"/>
      <c r="Z171" s="39"/>
      <c r="AA171" s="39"/>
      <c r="AB171" s="39"/>
      <c r="AC171" s="39"/>
      <c r="AD171" s="39"/>
      <c r="AE171" s="39"/>
      <c r="AR171" s="211" t="s">
        <v>253</v>
      </c>
      <c r="AT171" s="211" t="s">
        <v>224</v>
      </c>
      <c r="AU171" s="211" t="s">
        <v>85</v>
      </c>
      <c r="AY171" s="18" t="s">
        <v>195</v>
      </c>
      <c r="BE171" s="212">
        <f>IF(N171="základní",J171,0)</f>
        <v>0</v>
      </c>
      <c r="BF171" s="212">
        <f>IF(N171="snížená",J171,0)</f>
        <v>0</v>
      </c>
      <c r="BG171" s="212">
        <f>IF(N171="zákl. přenesená",J171,0)</f>
        <v>0</v>
      </c>
      <c r="BH171" s="212">
        <f>IF(N171="sníž. přenesená",J171,0)</f>
        <v>0</v>
      </c>
      <c r="BI171" s="212">
        <f>IF(N171="nulová",J171,0)</f>
        <v>0</v>
      </c>
      <c r="BJ171" s="18" t="s">
        <v>83</v>
      </c>
      <c r="BK171" s="212">
        <f>ROUND(I171*H171,2)</f>
        <v>0</v>
      </c>
      <c r="BL171" s="18" t="s">
        <v>234</v>
      </c>
      <c r="BM171" s="211" t="s">
        <v>5929</v>
      </c>
    </row>
    <row r="172" s="11" customFormat="1">
      <c r="A172" s="11"/>
      <c r="B172" s="228"/>
      <c r="C172" s="229"/>
      <c r="D172" s="213" t="s">
        <v>199</v>
      </c>
      <c r="E172" s="230" t="s">
        <v>1</v>
      </c>
      <c r="F172" s="231" t="s">
        <v>5930</v>
      </c>
      <c r="G172" s="229"/>
      <c r="H172" s="232">
        <v>45.085000000000001</v>
      </c>
      <c r="I172" s="233"/>
      <c r="J172" s="229"/>
      <c r="K172" s="229"/>
      <c r="L172" s="234"/>
      <c r="M172" s="235"/>
      <c r="N172" s="236"/>
      <c r="O172" s="236"/>
      <c r="P172" s="236"/>
      <c r="Q172" s="236"/>
      <c r="R172" s="236"/>
      <c r="S172" s="236"/>
      <c r="T172" s="237"/>
      <c r="U172" s="11"/>
      <c r="V172" s="11"/>
      <c r="W172" s="11"/>
      <c r="X172" s="11"/>
      <c r="Y172" s="11"/>
      <c r="Z172" s="11"/>
      <c r="AA172" s="11"/>
      <c r="AB172" s="11"/>
      <c r="AC172" s="11"/>
      <c r="AD172" s="11"/>
      <c r="AE172" s="11"/>
      <c r="AT172" s="238" t="s">
        <v>199</v>
      </c>
      <c r="AU172" s="238" t="s">
        <v>85</v>
      </c>
      <c r="AV172" s="11" t="s">
        <v>85</v>
      </c>
      <c r="AW172" s="11" t="s">
        <v>32</v>
      </c>
      <c r="AX172" s="11" t="s">
        <v>83</v>
      </c>
      <c r="AY172" s="238" t="s">
        <v>195</v>
      </c>
    </row>
    <row r="173" s="2" customFormat="1" ht="24.15" customHeight="1">
      <c r="A173" s="39"/>
      <c r="B173" s="40"/>
      <c r="C173" s="200" t="s">
        <v>292</v>
      </c>
      <c r="D173" s="200" t="s">
        <v>191</v>
      </c>
      <c r="E173" s="201" t="s">
        <v>1705</v>
      </c>
      <c r="F173" s="202" t="s">
        <v>1706</v>
      </c>
      <c r="G173" s="203" t="s">
        <v>1411</v>
      </c>
      <c r="H173" s="204">
        <v>19</v>
      </c>
      <c r="I173" s="205"/>
      <c r="J173" s="206">
        <f>ROUND(I173*H173,2)</f>
        <v>0</v>
      </c>
      <c r="K173" s="202" t="s">
        <v>1412</v>
      </c>
      <c r="L173" s="45"/>
      <c r="M173" s="207" t="s">
        <v>1</v>
      </c>
      <c r="N173" s="208" t="s">
        <v>41</v>
      </c>
      <c r="O173" s="92"/>
      <c r="P173" s="209">
        <f>O173*H173</f>
        <v>0</v>
      </c>
      <c r="Q173" s="209">
        <v>0</v>
      </c>
      <c r="R173" s="209">
        <f>Q173*H173</f>
        <v>0</v>
      </c>
      <c r="S173" s="209">
        <v>0</v>
      </c>
      <c r="T173" s="210">
        <f>S173*H173</f>
        <v>0</v>
      </c>
      <c r="U173" s="39"/>
      <c r="V173" s="39"/>
      <c r="W173" s="39"/>
      <c r="X173" s="39"/>
      <c r="Y173" s="39"/>
      <c r="Z173" s="39"/>
      <c r="AA173" s="39"/>
      <c r="AB173" s="39"/>
      <c r="AC173" s="39"/>
      <c r="AD173" s="39"/>
      <c r="AE173" s="39"/>
      <c r="AR173" s="211" t="s">
        <v>234</v>
      </c>
      <c r="AT173" s="211" t="s">
        <v>191</v>
      </c>
      <c r="AU173" s="211" t="s">
        <v>85</v>
      </c>
      <c r="AY173" s="18" t="s">
        <v>195</v>
      </c>
      <c r="BE173" s="212">
        <f>IF(N173="základní",J173,0)</f>
        <v>0</v>
      </c>
      <c r="BF173" s="212">
        <f>IF(N173="snížená",J173,0)</f>
        <v>0</v>
      </c>
      <c r="BG173" s="212">
        <f>IF(N173="zákl. přenesená",J173,0)</f>
        <v>0</v>
      </c>
      <c r="BH173" s="212">
        <f>IF(N173="sníž. přenesená",J173,0)</f>
        <v>0</v>
      </c>
      <c r="BI173" s="212">
        <f>IF(N173="nulová",J173,0)</f>
        <v>0</v>
      </c>
      <c r="BJ173" s="18" t="s">
        <v>83</v>
      </c>
      <c r="BK173" s="212">
        <f>ROUND(I173*H173,2)</f>
        <v>0</v>
      </c>
      <c r="BL173" s="18" t="s">
        <v>234</v>
      </c>
      <c r="BM173" s="211" t="s">
        <v>5931</v>
      </c>
    </row>
    <row r="174" s="10" customFormat="1">
      <c r="A174" s="10"/>
      <c r="B174" s="218"/>
      <c r="C174" s="219"/>
      <c r="D174" s="213" t="s">
        <v>199</v>
      </c>
      <c r="E174" s="220" t="s">
        <v>1</v>
      </c>
      <c r="F174" s="221" t="s">
        <v>5882</v>
      </c>
      <c r="G174" s="219"/>
      <c r="H174" s="220" t="s">
        <v>1</v>
      </c>
      <c r="I174" s="222"/>
      <c r="J174" s="219"/>
      <c r="K174" s="219"/>
      <c r="L174" s="223"/>
      <c r="M174" s="224"/>
      <c r="N174" s="225"/>
      <c r="O174" s="225"/>
      <c r="P174" s="225"/>
      <c r="Q174" s="225"/>
      <c r="R174" s="225"/>
      <c r="S174" s="225"/>
      <c r="T174" s="226"/>
      <c r="U174" s="10"/>
      <c r="V174" s="10"/>
      <c r="W174" s="10"/>
      <c r="X174" s="10"/>
      <c r="Y174" s="10"/>
      <c r="Z174" s="10"/>
      <c r="AA174" s="10"/>
      <c r="AB174" s="10"/>
      <c r="AC174" s="10"/>
      <c r="AD174" s="10"/>
      <c r="AE174" s="10"/>
      <c r="AT174" s="227" t="s">
        <v>199</v>
      </c>
      <c r="AU174" s="227" t="s">
        <v>85</v>
      </c>
      <c r="AV174" s="10" t="s">
        <v>83</v>
      </c>
      <c r="AW174" s="10" t="s">
        <v>32</v>
      </c>
      <c r="AX174" s="10" t="s">
        <v>76</v>
      </c>
      <c r="AY174" s="227" t="s">
        <v>195</v>
      </c>
    </row>
    <row r="175" s="11" customFormat="1">
      <c r="A175" s="11"/>
      <c r="B175" s="228"/>
      <c r="C175" s="229"/>
      <c r="D175" s="213" t="s">
        <v>199</v>
      </c>
      <c r="E175" s="230" t="s">
        <v>1</v>
      </c>
      <c r="F175" s="231" t="s">
        <v>5889</v>
      </c>
      <c r="G175" s="229"/>
      <c r="H175" s="232">
        <v>19</v>
      </c>
      <c r="I175" s="233"/>
      <c r="J175" s="229"/>
      <c r="K175" s="229"/>
      <c r="L175" s="234"/>
      <c r="M175" s="235"/>
      <c r="N175" s="236"/>
      <c r="O175" s="236"/>
      <c r="P175" s="236"/>
      <c r="Q175" s="236"/>
      <c r="R175" s="236"/>
      <c r="S175" s="236"/>
      <c r="T175" s="237"/>
      <c r="U175" s="11"/>
      <c r="V175" s="11"/>
      <c r="W175" s="11"/>
      <c r="X175" s="11"/>
      <c r="Y175" s="11"/>
      <c r="Z175" s="11"/>
      <c r="AA175" s="11"/>
      <c r="AB175" s="11"/>
      <c r="AC175" s="11"/>
      <c r="AD175" s="11"/>
      <c r="AE175" s="11"/>
      <c r="AT175" s="238" t="s">
        <v>199</v>
      </c>
      <c r="AU175" s="238" t="s">
        <v>85</v>
      </c>
      <c r="AV175" s="11" t="s">
        <v>85</v>
      </c>
      <c r="AW175" s="11" t="s">
        <v>32</v>
      </c>
      <c r="AX175" s="11" t="s">
        <v>83</v>
      </c>
      <c r="AY175" s="238" t="s">
        <v>195</v>
      </c>
    </row>
    <row r="176" s="2" customFormat="1" ht="24.15" customHeight="1">
      <c r="A176" s="39"/>
      <c r="B176" s="40"/>
      <c r="C176" s="200" t="s">
        <v>296</v>
      </c>
      <c r="D176" s="200" t="s">
        <v>191</v>
      </c>
      <c r="E176" s="201" t="s">
        <v>1708</v>
      </c>
      <c r="F176" s="202" t="s">
        <v>1709</v>
      </c>
      <c r="G176" s="203" t="s">
        <v>1411</v>
      </c>
      <c r="H176" s="204">
        <v>19</v>
      </c>
      <c r="I176" s="205"/>
      <c r="J176" s="206">
        <f>ROUND(I176*H176,2)</f>
        <v>0</v>
      </c>
      <c r="K176" s="202" t="s">
        <v>1412</v>
      </c>
      <c r="L176" s="45"/>
      <c r="M176" s="207" t="s">
        <v>1</v>
      </c>
      <c r="N176" s="208" t="s">
        <v>41</v>
      </c>
      <c r="O176" s="92"/>
      <c r="P176" s="209">
        <f>O176*H176</f>
        <v>0</v>
      </c>
      <c r="Q176" s="209">
        <v>0</v>
      </c>
      <c r="R176" s="209">
        <f>Q176*H176</f>
        <v>0</v>
      </c>
      <c r="S176" s="209">
        <v>0</v>
      </c>
      <c r="T176" s="210">
        <f>S176*H176</f>
        <v>0</v>
      </c>
      <c r="U176" s="39"/>
      <c r="V176" s="39"/>
      <c r="W176" s="39"/>
      <c r="X176" s="39"/>
      <c r="Y176" s="39"/>
      <c r="Z176" s="39"/>
      <c r="AA176" s="39"/>
      <c r="AB176" s="39"/>
      <c r="AC176" s="39"/>
      <c r="AD176" s="39"/>
      <c r="AE176" s="39"/>
      <c r="AR176" s="211" t="s">
        <v>234</v>
      </c>
      <c r="AT176" s="211" t="s">
        <v>191</v>
      </c>
      <c r="AU176" s="211" t="s">
        <v>85</v>
      </c>
      <c r="AY176" s="18" t="s">
        <v>195</v>
      </c>
      <c r="BE176" s="212">
        <f>IF(N176="základní",J176,0)</f>
        <v>0</v>
      </c>
      <c r="BF176" s="212">
        <f>IF(N176="snížená",J176,0)</f>
        <v>0</v>
      </c>
      <c r="BG176" s="212">
        <f>IF(N176="zákl. přenesená",J176,0)</f>
        <v>0</v>
      </c>
      <c r="BH176" s="212">
        <f>IF(N176="sníž. přenesená",J176,0)</f>
        <v>0</v>
      </c>
      <c r="BI176" s="212">
        <f>IF(N176="nulová",J176,0)</f>
        <v>0</v>
      </c>
      <c r="BJ176" s="18" t="s">
        <v>83</v>
      </c>
      <c r="BK176" s="212">
        <f>ROUND(I176*H176,2)</f>
        <v>0</v>
      </c>
      <c r="BL176" s="18" t="s">
        <v>234</v>
      </c>
      <c r="BM176" s="211" t="s">
        <v>5932</v>
      </c>
    </row>
    <row r="177" s="2" customFormat="1" ht="16.5" customHeight="1">
      <c r="A177" s="39"/>
      <c r="B177" s="40"/>
      <c r="C177" s="262" t="s">
        <v>300</v>
      </c>
      <c r="D177" s="262" t="s">
        <v>224</v>
      </c>
      <c r="E177" s="263" t="s">
        <v>1711</v>
      </c>
      <c r="F177" s="264" t="s">
        <v>1712</v>
      </c>
      <c r="G177" s="265" t="s">
        <v>1713</v>
      </c>
      <c r="H177" s="266">
        <v>0.78700000000000003</v>
      </c>
      <c r="I177" s="267"/>
      <c r="J177" s="268">
        <f>ROUND(I177*H177,2)</f>
        <v>0</v>
      </c>
      <c r="K177" s="264" t="s">
        <v>1412</v>
      </c>
      <c r="L177" s="269"/>
      <c r="M177" s="270" t="s">
        <v>1</v>
      </c>
      <c r="N177" s="271" t="s">
        <v>41</v>
      </c>
      <c r="O177" s="92"/>
      <c r="P177" s="209">
        <f>O177*H177</f>
        <v>0</v>
      </c>
      <c r="Q177" s="209">
        <v>0.001</v>
      </c>
      <c r="R177" s="209">
        <f>Q177*H177</f>
        <v>0.00078700000000000005</v>
      </c>
      <c r="S177" s="209">
        <v>0</v>
      </c>
      <c r="T177" s="210">
        <f>S177*H177</f>
        <v>0</v>
      </c>
      <c r="U177" s="39"/>
      <c r="V177" s="39"/>
      <c r="W177" s="39"/>
      <c r="X177" s="39"/>
      <c r="Y177" s="39"/>
      <c r="Z177" s="39"/>
      <c r="AA177" s="39"/>
      <c r="AB177" s="39"/>
      <c r="AC177" s="39"/>
      <c r="AD177" s="39"/>
      <c r="AE177" s="39"/>
      <c r="AR177" s="211" t="s">
        <v>253</v>
      </c>
      <c r="AT177" s="211" t="s">
        <v>224</v>
      </c>
      <c r="AU177" s="211" t="s">
        <v>85</v>
      </c>
      <c r="AY177" s="18" t="s">
        <v>195</v>
      </c>
      <c r="BE177" s="212">
        <f>IF(N177="základní",J177,0)</f>
        <v>0</v>
      </c>
      <c r="BF177" s="212">
        <f>IF(N177="snížená",J177,0)</f>
        <v>0</v>
      </c>
      <c r="BG177" s="212">
        <f>IF(N177="zákl. přenesená",J177,0)</f>
        <v>0</v>
      </c>
      <c r="BH177" s="212">
        <f>IF(N177="sníž. přenesená",J177,0)</f>
        <v>0</v>
      </c>
      <c r="BI177" s="212">
        <f>IF(N177="nulová",J177,0)</f>
        <v>0</v>
      </c>
      <c r="BJ177" s="18" t="s">
        <v>83</v>
      </c>
      <c r="BK177" s="212">
        <f>ROUND(I177*H177,2)</f>
        <v>0</v>
      </c>
      <c r="BL177" s="18" t="s">
        <v>234</v>
      </c>
      <c r="BM177" s="211" t="s">
        <v>5933</v>
      </c>
    </row>
    <row r="178" s="11" customFormat="1">
      <c r="A178" s="11"/>
      <c r="B178" s="228"/>
      <c r="C178" s="229"/>
      <c r="D178" s="213" t="s">
        <v>199</v>
      </c>
      <c r="E178" s="230" t="s">
        <v>1</v>
      </c>
      <c r="F178" s="231" t="s">
        <v>5934</v>
      </c>
      <c r="G178" s="229"/>
      <c r="H178" s="232">
        <v>0.78700000000000003</v>
      </c>
      <c r="I178" s="233"/>
      <c r="J178" s="229"/>
      <c r="K178" s="229"/>
      <c r="L178" s="234"/>
      <c r="M178" s="235"/>
      <c r="N178" s="236"/>
      <c r="O178" s="236"/>
      <c r="P178" s="236"/>
      <c r="Q178" s="236"/>
      <c r="R178" s="236"/>
      <c r="S178" s="236"/>
      <c r="T178" s="237"/>
      <c r="U178" s="11"/>
      <c r="V178" s="11"/>
      <c r="W178" s="11"/>
      <c r="X178" s="11"/>
      <c r="Y178" s="11"/>
      <c r="Z178" s="11"/>
      <c r="AA178" s="11"/>
      <c r="AB178" s="11"/>
      <c r="AC178" s="11"/>
      <c r="AD178" s="11"/>
      <c r="AE178" s="11"/>
      <c r="AT178" s="238" t="s">
        <v>199</v>
      </c>
      <c r="AU178" s="238" t="s">
        <v>85</v>
      </c>
      <c r="AV178" s="11" t="s">
        <v>85</v>
      </c>
      <c r="AW178" s="11" t="s">
        <v>32</v>
      </c>
      <c r="AX178" s="11" t="s">
        <v>83</v>
      </c>
      <c r="AY178" s="238" t="s">
        <v>195</v>
      </c>
    </row>
    <row r="179" s="2" customFormat="1" ht="24.15" customHeight="1">
      <c r="A179" s="39"/>
      <c r="B179" s="40"/>
      <c r="C179" s="200" t="s">
        <v>7</v>
      </c>
      <c r="D179" s="200" t="s">
        <v>191</v>
      </c>
      <c r="E179" s="201" t="s">
        <v>1716</v>
      </c>
      <c r="F179" s="202" t="s">
        <v>5935</v>
      </c>
      <c r="G179" s="203" t="s">
        <v>1411</v>
      </c>
      <c r="H179" s="204">
        <v>54</v>
      </c>
      <c r="I179" s="205"/>
      <c r="J179" s="206">
        <f>ROUND(I179*H179,2)</f>
        <v>0</v>
      </c>
      <c r="K179" s="202" t="s">
        <v>1689</v>
      </c>
      <c r="L179" s="45"/>
      <c r="M179" s="207" t="s">
        <v>1</v>
      </c>
      <c r="N179" s="208" t="s">
        <v>41</v>
      </c>
      <c r="O179" s="92"/>
      <c r="P179" s="209">
        <f>O179*H179</f>
        <v>0</v>
      </c>
      <c r="Q179" s="209">
        <v>0</v>
      </c>
      <c r="R179" s="209">
        <f>Q179*H179</f>
        <v>0</v>
      </c>
      <c r="S179" s="209">
        <v>0</v>
      </c>
      <c r="T179" s="210">
        <f>S179*H179</f>
        <v>0</v>
      </c>
      <c r="U179" s="39"/>
      <c r="V179" s="39"/>
      <c r="W179" s="39"/>
      <c r="X179" s="39"/>
      <c r="Y179" s="39"/>
      <c r="Z179" s="39"/>
      <c r="AA179" s="39"/>
      <c r="AB179" s="39"/>
      <c r="AC179" s="39"/>
      <c r="AD179" s="39"/>
      <c r="AE179" s="39"/>
      <c r="AR179" s="211" t="s">
        <v>234</v>
      </c>
      <c r="AT179" s="211" t="s">
        <v>191</v>
      </c>
      <c r="AU179" s="211" t="s">
        <v>85</v>
      </c>
      <c r="AY179" s="18" t="s">
        <v>195</v>
      </c>
      <c r="BE179" s="212">
        <f>IF(N179="základní",J179,0)</f>
        <v>0</v>
      </c>
      <c r="BF179" s="212">
        <f>IF(N179="snížená",J179,0)</f>
        <v>0</v>
      </c>
      <c r="BG179" s="212">
        <f>IF(N179="zákl. přenesená",J179,0)</f>
        <v>0</v>
      </c>
      <c r="BH179" s="212">
        <f>IF(N179="sníž. přenesená",J179,0)</f>
        <v>0</v>
      </c>
      <c r="BI179" s="212">
        <f>IF(N179="nulová",J179,0)</f>
        <v>0</v>
      </c>
      <c r="BJ179" s="18" t="s">
        <v>83</v>
      </c>
      <c r="BK179" s="212">
        <f>ROUND(I179*H179,2)</f>
        <v>0</v>
      </c>
      <c r="BL179" s="18" t="s">
        <v>234</v>
      </c>
      <c r="BM179" s="211" t="s">
        <v>5936</v>
      </c>
    </row>
    <row r="180" s="2" customFormat="1">
      <c r="A180" s="39"/>
      <c r="B180" s="40"/>
      <c r="C180" s="41"/>
      <c r="D180" s="213" t="s">
        <v>197</v>
      </c>
      <c r="E180" s="41"/>
      <c r="F180" s="214" t="s">
        <v>5937</v>
      </c>
      <c r="G180" s="41"/>
      <c r="H180" s="41"/>
      <c r="I180" s="215"/>
      <c r="J180" s="41"/>
      <c r="K180" s="41"/>
      <c r="L180" s="45"/>
      <c r="M180" s="216"/>
      <c r="N180" s="217"/>
      <c r="O180" s="92"/>
      <c r="P180" s="92"/>
      <c r="Q180" s="92"/>
      <c r="R180" s="92"/>
      <c r="S180" s="92"/>
      <c r="T180" s="93"/>
      <c r="U180" s="39"/>
      <c r="V180" s="39"/>
      <c r="W180" s="39"/>
      <c r="X180" s="39"/>
      <c r="Y180" s="39"/>
      <c r="Z180" s="39"/>
      <c r="AA180" s="39"/>
      <c r="AB180" s="39"/>
      <c r="AC180" s="39"/>
      <c r="AD180" s="39"/>
      <c r="AE180" s="39"/>
      <c r="AT180" s="18" t="s">
        <v>197</v>
      </c>
      <c r="AU180" s="18" t="s">
        <v>85</v>
      </c>
    </row>
    <row r="181" s="10" customFormat="1">
      <c r="A181" s="10"/>
      <c r="B181" s="218"/>
      <c r="C181" s="219"/>
      <c r="D181" s="213" t="s">
        <v>199</v>
      </c>
      <c r="E181" s="220" t="s">
        <v>1</v>
      </c>
      <c r="F181" s="221" t="s">
        <v>5882</v>
      </c>
      <c r="G181" s="219"/>
      <c r="H181" s="220" t="s">
        <v>1</v>
      </c>
      <c r="I181" s="222"/>
      <c r="J181" s="219"/>
      <c r="K181" s="219"/>
      <c r="L181" s="223"/>
      <c r="M181" s="224"/>
      <c r="N181" s="225"/>
      <c r="O181" s="225"/>
      <c r="P181" s="225"/>
      <c r="Q181" s="225"/>
      <c r="R181" s="225"/>
      <c r="S181" s="225"/>
      <c r="T181" s="226"/>
      <c r="U181" s="10"/>
      <c r="V181" s="10"/>
      <c r="W181" s="10"/>
      <c r="X181" s="10"/>
      <c r="Y181" s="10"/>
      <c r="Z181" s="10"/>
      <c r="AA181" s="10"/>
      <c r="AB181" s="10"/>
      <c r="AC181" s="10"/>
      <c r="AD181" s="10"/>
      <c r="AE181" s="10"/>
      <c r="AT181" s="227" t="s">
        <v>199</v>
      </c>
      <c r="AU181" s="227" t="s">
        <v>85</v>
      </c>
      <c r="AV181" s="10" t="s">
        <v>83</v>
      </c>
      <c r="AW181" s="10" t="s">
        <v>32</v>
      </c>
      <c r="AX181" s="10" t="s">
        <v>76</v>
      </c>
      <c r="AY181" s="227" t="s">
        <v>195</v>
      </c>
    </row>
    <row r="182" s="11" customFormat="1">
      <c r="A182" s="11"/>
      <c r="B182" s="228"/>
      <c r="C182" s="229"/>
      <c r="D182" s="213" t="s">
        <v>199</v>
      </c>
      <c r="E182" s="230" t="s">
        <v>1</v>
      </c>
      <c r="F182" s="231" t="s">
        <v>5938</v>
      </c>
      <c r="G182" s="229"/>
      <c r="H182" s="232">
        <v>54</v>
      </c>
      <c r="I182" s="233"/>
      <c r="J182" s="229"/>
      <c r="K182" s="229"/>
      <c r="L182" s="234"/>
      <c r="M182" s="235"/>
      <c r="N182" s="236"/>
      <c r="O182" s="236"/>
      <c r="P182" s="236"/>
      <c r="Q182" s="236"/>
      <c r="R182" s="236"/>
      <c r="S182" s="236"/>
      <c r="T182" s="237"/>
      <c r="U182" s="11"/>
      <c r="V182" s="11"/>
      <c r="W182" s="11"/>
      <c r="X182" s="11"/>
      <c r="Y182" s="11"/>
      <c r="Z182" s="11"/>
      <c r="AA182" s="11"/>
      <c r="AB182" s="11"/>
      <c r="AC182" s="11"/>
      <c r="AD182" s="11"/>
      <c r="AE182" s="11"/>
      <c r="AT182" s="238" t="s">
        <v>199</v>
      </c>
      <c r="AU182" s="238" t="s">
        <v>85</v>
      </c>
      <c r="AV182" s="11" t="s">
        <v>85</v>
      </c>
      <c r="AW182" s="11" t="s">
        <v>32</v>
      </c>
      <c r="AX182" s="11" t="s">
        <v>83</v>
      </c>
      <c r="AY182" s="238" t="s">
        <v>195</v>
      </c>
    </row>
    <row r="183" s="13" customFormat="1" ht="22.8" customHeight="1">
      <c r="A183" s="13"/>
      <c r="B183" s="248"/>
      <c r="C183" s="249"/>
      <c r="D183" s="250" t="s">
        <v>75</v>
      </c>
      <c r="E183" s="285" t="s">
        <v>85</v>
      </c>
      <c r="F183" s="285" t="s">
        <v>1726</v>
      </c>
      <c r="G183" s="249"/>
      <c r="H183" s="249"/>
      <c r="I183" s="252"/>
      <c r="J183" s="286">
        <f>BK183</f>
        <v>0</v>
      </c>
      <c r="K183" s="249"/>
      <c r="L183" s="254"/>
      <c r="M183" s="255"/>
      <c r="N183" s="256"/>
      <c r="O183" s="256"/>
      <c r="P183" s="257">
        <f>SUM(P184:P196)</f>
        <v>0</v>
      </c>
      <c r="Q183" s="256"/>
      <c r="R183" s="257">
        <f>SUM(R184:R196)</f>
        <v>5.3914145499999995</v>
      </c>
      <c r="S183" s="256"/>
      <c r="T183" s="258">
        <f>SUM(T184:T196)</f>
        <v>0</v>
      </c>
      <c r="U183" s="13"/>
      <c r="V183" s="13"/>
      <c r="W183" s="13"/>
      <c r="X183" s="13"/>
      <c r="Y183" s="13"/>
      <c r="Z183" s="13"/>
      <c r="AA183" s="13"/>
      <c r="AB183" s="13"/>
      <c r="AC183" s="13"/>
      <c r="AD183" s="13"/>
      <c r="AE183" s="13"/>
      <c r="AR183" s="259" t="s">
        <v>83</v>
      </c>
      <c r="AT183" s="260" t="s">
        <v>75</v>
      </c>
      <c r="AU183" s="260" t="s">
        <v>83</v>
      </c>
      <c r="AY183" s="259" t="s">
        <v>195</v>
      </c>
      <c r="BK183" s="261">
        <f>SUM(BK184:BK196)</f>
        <v>0</v>
      </c>
    </row>
    <row r="184" s="2" customFormat="1" ht="33" customHeight="1">
      <c r="A184" s="39"/>
      <c r="B184" s="40"/>
      <c r="C184" s="200" t="s">
        <v>307</v>
      </c>
      <c r="D184" s="200" t="s">
        <v>191</v>
      </c>
      <c r="E184" s="201" t="s">
        <v>5939</v>
      </c>
      <c r="F184" s="202" t="s">
        <v>5940</v>
      </c>
      <c r="G184" s="203" t="s">
        <v>1237</v>
      </c>
      <c r="H184" s="204">
        <v>3.2999999999999998</v>
      </c>
      <c r="I184" s="205"/>
      <c r="J184" s="206">
        <f>ROUND(I184*H184,2)</f>
        <v>0</v>
      </c>
      <c r="K184" s="202" t="s">
        <v>1689</v>
      </c>
      <c r="L184" s="45"/>
      <c r="M184" s="207" t="s">
        <v>1</v>
      </c>
      <c r="N184" s="208" t="s">
        <v>41</v>
      </c>
      <c r="O184" s="92"/>
      <c r="P184" s="209">
        <f>O184*H184</f>
        <v>0</v>
      </c>
      <c r="Q184" s="209">
        <v>1.6299999999999999</v>
      </c>
      <c r="R184" s="209">
        <f>Q184*H184</f>
        <v>5.3789999999999996</v>
      </c>
      <c r="S184" s="209">
        <v>0</v>
      </c>
      <c r="T184" s="210">
        <f>S184*H184</f>
        <v>0</v>
      </c>
      <c r="U184" s="39"/>
      <c r="V184" s="39"/>
      <c r="W184" s="39"/>
      <c r="X184" s="39"/>
      <c r="Y184" s="39"/>
      <c r="Z184" s="39"/>
      <c r="AA184" s="39"/>
      <c r="AB184" s="39"/>
      <c r="AC184" s="39"/>
      <c r="AD184" s="39"/>
      <c r="AE184" s="39"/>
      <c r="AR184" s="211" t="s">
        <v>234</v>
      </c>
      <c r="AT184" s="211" t="s">
        <v>191</v>
      </c>
      <c r="AU184" s="211" t="s">
        <v>85</v>
      </c>
      <c r="AY184" s="18" t="s">
        <v>195</v>
      </c>
      <c r="BE184" s="212">
        <f>IF(N184="základní",J184,0)</f>
        <v>0</v>
      </c>
      <c r="BF184" s="212">
        <f>IF(N184="snížená",J184,0)</f>
        <v>0</v>
      </c>
      <c r="BG184" s="212">
        <f>IF(N184="zákl. přenesená",J184,0)</f>
        <v>0</v>
      </c>
      <c r="BH184" s="212">
        <f>IF(N184="sníž. přenesená",J184,0)</f>
        <v>0</v>
      </c>
      <c r="BI184" s="212">
        <f>IF(N184="nulová",J184,0)</f>
        <v>0</v>
      </c>
      <c r="BJ184" s="18" t="s">
        <v>83</v>
      </c>
      <c r="BK184" s="212">
        <f>ROUND(I184*H184,2)</f>
        <v>0</v>
      </c>
      <c r="BL184" s="18" t="s">
        <v>234</v>
      </c>
      <c r="BM184" s="211" t="s">
        <v>5941</v>
      </c>
    </row>
    <row r="185" s="11" customFormat="1">
      <c r="A185" s="11"/>
      <c r="B185" s="228"/>
      <c r="C185" s="229"/>
      <c r="D185" s="213" t="s">
        <v>199</v>
      </c>
      <c r="E185" s="230" t="s">
        <v>1</v>
      </c>
      <c r="F185" s="231" t="s">
        <v>5942</v>
      </c>
      <c r="G185" s="229"/>
      <c r="H185" s="232">
        <v>3.2999999999999998</v>
      </c>
      <c r="I185" s="233"/>
      <c r="J185" s="229"/>
      <c r="K185" s="229"/>
      <c r="L185" s="234"/>
      <c r="M185" s="235"/>
      <c r="N185" s="236"/>
      <c r="O185" s="236"/>
      <c r="P185" s="236"/>
      <c r="Q185" s="236"/>
      <c r="R185" s="236"/>
      <c r="S185" s="236"/>
      <c r="T185" s="237"/>
      <c r="U185" s="11"/>
      <c r="V185" s="11"/>
      <c r="W185" s="11"/>
      <c r="X185" s="11"/>
      <c r="Y185" s="11"/>
      <c r="Z185" s="11"/>
      <c r="AA185" s="11"/>
      <c r="AB185" s="11"/>
      <c r="AC185" s="11"/>
      <c r="AD185" s="11"/>
      <c r="AE185" s="11"/>
      <c r="AT185" s="238" t="s">
        <v>199</v>
      </c>
      <c r="AU185" s="238" t="s">
        <v>85</v>
      </c>
      <c r="AV185" s="11" t="s">
        <v>85</v>
      </c>
      <c r="AW185" s="11" t="s">
        <v>32</v>
      </c>
      <c r="AX185" s="11" t="s">
        <v>76</v>
      </c>
      <c r="AY185" s="238" t="s">
        <v>195</v>
      </c>
    </row>
    <row r="186" s="15" customFormat="1">
      <c r="A186" s="15"/>
      <c r="B186" s="287"/>
      <c r="C186" s="288"/>
      <c r="D186" s="213" t="s">
        <v>199</v>
      </c>
      <c r="E186" s="289" t="s">
        <v>1</v>
      </c>
      <c r="F186" s="290" t="s">
        <v>1422</v>
      </c>
      <c r="G186" s="288"/>
      <c r="H186" s="291">
        <v>3.2999999999999998</v>
      </c>
      <c r="I186" s="292"/>
      <c r="J186" s="288"/>
      <c r="K186" s="288"/>
      <c r="L186" s="293"/>
      <c r="M186" s="294"/>
      <c r="N186" s="295"/>
      <c r="O186" s="295"/>
      <c r="P186" s="295"/>
      <c r="Q186" s="295"/>
      <c r="R186" s="295"/>
      <c r="S186" s="295"/>
      <c r="T186" s="296"/>
      <c r="U186" s="15"/>
      <c r="V186" s="15"/>
      <c r="W186" s="15"/>
      <c r="X186" s="15"/>
      <c r="Y186" s="15"/>
      <c r="Z186" s="15"/>
      <c r="AA186" s="15"/>
      <c r="AB186" s="15"/>
      <c r="AC186" s="15"/>
      <c r="AD186" s="15"/>
      <c r="AE186" s="15"/>
      <c r="AT186" s="297" t="s">
        <v>199</v>
      </c>
      <c r="AU186" s="297" t="s">
        <v>85</v>
      </c>
      <c r="AV186" s="15" t="s">
        <v>234</v>
      </c>
      <c r="AW186" s="15" t="s">
        <v>32</v>
      </c>
      <c r="AX186" s="15" t="s">
        <v>83</v>
      </c>
      <c r="AY186" s="297" t="s">
        <v>195</v>
      </c>
    </row>
    <row r="187" s="2" customFormat="1" ht="24.15" customHeight="1">
      <c r="A187" s="39"/>
      <c r="B187" s="40"/>
      <c r="C187" s="200" t="s">
        <v>311</v>
      </c>
      <c r="D187" s="200" t="s">
        <v>191</v>
      </c>
      <c r="E187" s="201" t="s">
        <v>5943</v>
      </c>
      <c r="F187" s="202" t="s">
        <v>5944</v>
      </c>
      <c r="G187" s="203" t="s">
        <v>1411</v>
      </c>
      <c r="H187" s="204">
        <v>29.039999999999999</v>
      </c>
      <c r="I187" s="205"/>
      <c r="J187" s="206">
        <f>ROUND(I187*H187,2)</f>
        <v>0</v>
      </c>
      <c r="K187" s="202" t="s">
        <v>1689</v>
      </c>
      <c r="L187" s="45"/>
      <c r="M187" s="207" t="s">
        <v>1</v>
      </c>
      <c r="N187" s="208" t="s">
        <v>41</v>
      </c>
      <c r="O187" s="92"/>
      <c r="P187" s="209">
        <f>O187*H187</f>
        <v>0</v>
      </c>
      <c r="Q187" s="209">
        <v>0.00017000000000000001</v>
      </c>
      <c r="R187" s="209">
        <f>Q187*H187</f>
        <v>0.0049367999999999999</v>
      </c>
      <c r="S187" s="209">
        <v>0</v>
      </c>
      <c r="T187" s="210">
        <f>S187*H187</f>
        <v>0</v>
      </c>
      <c r="U187" s="39"/>
      <c r="V187" s="39"/>
      <c r="W187" s="39"/>
      <c r="X187" s="39"/>
      <c r="Y187" s="39"/>
      <c r="Z187" s="39"/>
      <c r="AA187" s="39"/>
      <c r="AB187" s="39"/>
      <c r="AC187" s="39"/>
      <c r="AD187" s="39"/>
      <c r="AE187" s="39"/>
      <c r="AR187" s="211" t="s">
        <v>234</v>
      </c>
      <c r="AT187" s="211" t="s">
        <v>191</v>
      </c>
      <c r="AU187" s="211" t="s">
        <v>85</v>
      </c>
      <c r="AY187" s="18" t="s">
        <v>195</v>
      </c>
      <c r="BE187" s="212">
        <f>IF(N187="základní",J187,0)</f>
        <v>0</v>
      </c>
      <c r="BF187" s="212">
        <f>IF(N187="snížená",J187,0)</f>
        <v>0</v>
      </c>
      <c r="BG187" s="212">
        <f>IF(N187="zákl. přenesená",J187,0)</f>
        <v>0</v>
      </c>
      <c r="BH187" s="212">
        <f>IF(N187="sníž. přenesená",J187,0)</f>
        <v>0</v>
      </c>
      <c r="BI187" s="212">
        <f>IF(N187="nulová",J187,0)</f>
        <v>0</v>
      </c>
      <c r="BJ187" s="18" t="s">
        <v>83</v>
      </c>
      <c r="BK187" s="212">
        <f>ROUND(I187*H187,2)</f>
        <v>0</v>
      </c>
      <c r="BL187" s="18" t="s">
        <v>234</v>
      </c>
      <c r="BM187" s="211" t="s">
        <v>5945</v>
      </c>
    </row>
    <row r="188" s="10" customFormat="1">
      <c r="A188" s="10"/>
      <c r="B188" s="218"/>
      <c r="C188" s="219"/>
      <c r="D188" s="213" t="s">
        <v>199</v>
      </c>
      <c r="E188" s="220" t="s">
        <v>1</v>
      </c>
      <c r="F188" s="221" t="s">
        <v>5946</v>
      </c>
      <c r="G188" s="219"/>
      <c r="H188" s="220" t="s">
        <v>1</v>
      </c>
      <c r="I188" s="222"/>
      <c r="J188" s="219"/>
      <c r="K188" s="219"/>
      <c r="L188" s="223"/>
      <c r="M188" s="224"/>
      <c r="N188" s="225"/>
      <c r="O188" s="225"/>
      <c r="P188" s="225"/>
      <c r="Q188" s="225"/>
      <c r="R188" s="225"/>
      <c r="S188" s="225"/>
      <c r="T188" s="226"/>
      <c r="U188" s="10"/>
      <c r="V188" s="10"/>
      <c r="W188" s="10"/>
      <c r="X188" s="10"/>
      <c r="Y188" s="10"/>
      <c r="Z188" s="10"/>
      <c r="AA188" s="10"/>
      <c r="AB188" s="10"/>
      <c r="AC188" s="10"/>
      <c r="AD188" s="10"/>
      <c r="AE188" s="10"/>
      <c r="AT188" s="227" t="s">
        <v>199</v>
      </c>
      <c r="AU188" s="227" t="s">
        <v>85</v>
      </c>
      <c r="AV188" s="10" t="s">
        <v>83</v>
      </c>
      <c r="AW188" s="10" t="s">
        <v>32</v>
      </c>
      <c r="AX188" s="10" t="s">
        <v>76</v>
      </c>
      <c r="AY188" s="227" t="s">
        <v>195</v>
      </c>
    </row>
    <row r="189" s="10" customFormat="1">
      <c r="A189" s="10"/>
      <c r="B189" s="218"/>
      <c r="C189" s="219"/>
      <c r="D189" s="213" t="s">
        <v>199</v>
      </c>
      <c r="E189" s="220" t="s">
        <v>1</v>
      </c>
      <c r="F189" s="221" t="s">
        <v>5882</v>
      </c>
      <c r="G189" s="219"/>
      <c r="H189" s="220" t="s">
        <v>1</v>
      </c>
      <c r="I189" s="222"/>
      <c r="J189" s="219"/>
      <c r="K189" s="219"/>
      <c r="L189" s="223"/>
      <c r="M189" s="224"/>
      <c r="N189" s="225"/>
      <c r="O189" s="225"/>
      <c r="P189" s="225"/>
      <c r="Q189" s="225"/>
      <c r="R189" s="225"/>
      <c r="S189" s="225"/>
      <c r="T189" s="226"/>
      <c r="U189" s="10"/>
      <c r="V189" s="10"/>
      <c r="W189" s="10"/>
      <c r="X189" s="10"/>
      <c r="Y189" s="10"/>
      <c r="Z189" s="10"/>
      <c r="AA189" s="10"/>
      <c r="AB189" s="10"/>
      <c r="AC189" s="10"/>
      <c r="AD189" s="10"/>
      <c r="AE189" s="10"/>
      <c r="AT189" s="227" t="s">
        <v>199</v>
      </c>
      <c r="AU189" s="227" t="s">
        <v>85</v>
      </c>
      <c r="AV189" s="10" t="s">
        <v>83</v>
      </c>
      <c r="AW189" s="10" t="s">
        <v>32</v>
      </c>
      <c r="AX189" s="10" t="s">
        <v>76</v>
      </c>
      <c r="AY189" s="227" t="s">
        <v>195</v>
      </c>
    </row>
    <row r="190" s="11" customFormat="1">
      <c r="A190" s="11"/>
      <c r="B190" s="228"/>
      <c r="C190" s="229"/>
      <c r="D190" s="213" t="s">
        <v>199</v>
      </c>
      <c r="E190" s="230" t="s">
        <v>1</v>
      </c>
      <c r="F190" s="231" t="s">
        <v>5947</v>
      </c>
      <c r="G190" s="229"/>
      <c r="H190" s="232">
        <v>29.039999999999999</v>
      </c>
      <c r="I190" s="233"/>
      <c r="J190" s="229"/>
      <c r="K190" s="229"/>
      <c r="L190" s="234"/>
      <c r="M190" s="235"/>
      <c r="N190" s="236"/>
      <c r="O190" s="236"/>
      <c r="P190" s="236"/>
      <c r="Q190" s="236"/>
      <c r="R190" s="236"/>
      <c r="S190" s="236"/>
      <c r="T190" s="237"/>
      <c r="U190" s="11"/>
      <c r="V190" s="11"/>
      <c r="W190" s="11"/>
      <c r="X190" s="11"/>
      <c r="Y190" s="11"/>
      <c r="Z190" s="11"/>
      <c r="AA190" s="11"/>
      <c r="AB190" s="11"/>
      <c r="AC190" s="11"/>
      <c r="AD190" s="11"/>
      <c r="AE190" s="11"/>
      <c r="AT190" s="238" t="s">
        <v>199</v>
      </c>
      <c r="AU190" s="238" t="s">
        <v>85</v>
      </c>
      <c r="AV190" s="11" t="s">
        <v>85</v>
      </c>
      <c r="AW190" s="11" t="s">
        <v>32</v>
      </c>
      <c r="AX190" s="11" t="s">
        <v>76</v>
      </c>
      <c r="AY190" s="238" t="s">
        <v>195</v>
      </c>
    </row>
    <row r="191" s="15" customFormat="1">
      <c r="A191" s="15"/>
      <c r="B191" s="287"/>
      <c r="C191" s="288"/>
      <c r="D191" s="213" t="s">
        <v>199</v>
      </c>
      <c r="E191" s="289" t="s">
        <v>1</v>
      </c>
      <c r="F191" s="290" t="s">
        <v>1422</v>
      </c>
      <c r="G191" s="288"/>
      <c r="H191" s="291">
        <v>29.039999999999999</v>
      </c>
      <c r="I191" s="292"/>
      <c r="J191" s="288"/>
      <c r="K191" s="288"/>
      <c r="L191" s="293"/>
      <c r="M191" s="294"/>
      <c r="N191" s="295"/>
      <c r="O191" s="295"/>
      <c r="P191" s="295"/>
      <c r="Q191" s="295"/>
      <c r="R191" s="295"/>
      <c r="S191" s="295"/>
      <c r="T191" s="296"/>
      <c r="U191" s="15"/>
      <c r="V191" s="15"/>
      <c r="W191" s="15"/>
      <c r="X191" s="15"/>
      <c r="Y191" s="15"/>
      <c r="Z191" s="15"/>
      <c r="AA191" s="15"/>
      <c r="AB191" s="15"/>
      <c r="AC191" s="15"/>
      <c r="AD191" s="15"/>
      <c r="AE191" s="15"/>
      <c r="AT191" s="297" t="s">
        <v>199</v>
      </c>
      <c r="AU191" s="297" t="s">
        <v>85</v>
      </c>
      <c r="AV191" s="15" t="s">
        <v>234</v>
      </c>
      <c r="AW191" s="15" t="s">
        <v>32</v>
      </c>
      <c r="AX191" s="15" t="s">
        <v>83</v>
      </c>
      <c r="AY191" s="297" t="s">
        <v>195</v>
      </c>
    </row>
    <row r="192" s="2" customFormat="1" ht="24.15" customHeight="1">
      <c r="A192" s="39"/>
      <c r="B192" s="40"/>
      <c r="C192" s="262" t="s">
        <v>315</v>
      </c>
      <c r="D192" s="262" t="s">
        <v>224</v>
      </c>
      <c r="E192" s="263" t="s">
        <v>5948</v>
      </c>
      <c r="F192" s="264" t="s">
        <v>5949</v>
      </c>
      <c r="G192" s="265" t="s">
        <v>1411</v>
      </c>
      <c r="H192" s="266">
        <v>29.911000000000001</v>
      </c>
      <c r="I192" s="267"/>
      <c r="J192" s="268">
        <f>ROUND(I192*H192,2)</f>
        <v>0</v>
      </c>
      <c r="K192" s="264" t="s">
        <v>1689</v>
      </c>
      <c r="L192" s="269"/>
      <c r="M192" s="270" t="s">
        <v>1</v>
      </c>
      <c r="N192" s="271" t="s">
        <v>41</v>
      </c>
      <c r="O192" s="92"/>
      <c r="P192" s="209">
        <f>O192*H192</f>
        <v>0</v>
      </c>
      <c r="Q192" s="209">
        <v>0.00025000000000000001</v>
      </c>
      <c r="R192" s="209">
        <f>Q192*H192</f>
        <v>0.0074777500000000009</v>
      </c>
      <c r="S192" s="209">
        <v>0</v>
      </c>
      <c r="T192" s="210">
        <f>S192*H192</f>
        <v>0</v>
      </c>
      <c r="U192" s="39"/>
      <c r="V192" s="39"/>
      <c r="W192" s="39"/>
      <c r="X192" s="39"/>
      <c r="Y192" s="39"/>
      <c r="Z192" s="39"/>
      <c r="AA192" s="39"/>
      <c r="AB192" s="39"/>
      <c r="AC192" s="39"/>
      <c r="AD192" s="39"/>
      <c r="AE192" s="39"/>
      <c r="AR192" s="211" t="s">
        <v>253</v>
      </c>
      <c r="AT192" s="211" t="s">
        <v>224</v>
      </c>
      <c r="AU192" s="211" t="s">
        <v>85</v>
      </c>
      <c r="AY192" s="18" t="s">
        <v>195</v>
      </c>
      <c r="BE192" s="212">
        <f>IF(N192="základní",J192,0)</f>
        <v>0</v>
      </c>
      <c r="BF192" s="212">
        <f>IF(N192="snížená",J192,0)</f>
        <v>0</v>
      </c>
      <c r="BG192" s="212">
        <f>IF(N192="zákl. přenesená",J192,0)</f>
        <v>0</v>
      </c>
      <c r="BH192" s="212">
        <f>IF(N192="sníž. přenesená",J192,0)</f>
        <v>0</v>
      </c>
      <c r="BI192" s="212">
        <f>IF(N192="nulová",J192,0)</f>
        <v>0</v>
      </c>
      <c r="BJ192" s="18" t="s">
        <v>83</v>
      </c>
      <c r="BK192" s="212">
        <f>ROUND(I192*H192,2)</f>
        <v>0</v>
      </c>
      <c r="BL192" s="18" t="s">
        <v>234</v>
      </c>
      <c r="BM192" s="211" t="s">
        <v>5950</v>
      </c>
    </row>
    <row r="193" s="10" customFormat="1">
      <c r="A193" s="10"/>
      <c r="B193" s="218"/>
      <c r="C193" s="219"/>
      <c r="D193" s="213" t="s">
        <v>199</v>
      </c>
      <c r="E193" s="220" t="s">
        <v>1</v>
      </c>
      <c r="F193" s="221" t="s">
        <v>5946</v>
      </c>
      <c r="G193" s="219"/>
      <c r="H193" s="220" t="s">
        <v>1</v>
      </c>
      <c r="I193" s="222"/>
      <c r="J193" s="219"/>
      <c r="K193" s="219"/>
      <c r="L193" s="223"/>
      <c r="M193" s="224"/>
      <c r="N193" s="225"/>
      <c r="O193" s="225"/>
      <c r="P193" s="225"/>
      <c r="Q193" s="225"/>
      <c r="R193" s="225"/>
      <c r="S193" s="225"/>
      <c r="T193" s="226"/>
      <c r="U193" s="10"/>
      <c r="V193" s="10"/>
      <c r="W193" s="10"/>
      <c r="X193" s="10"/>
      <c r="Y193" s="10"/>
      <c r="Z193" s="10"/>
      <c r="AA193" s="10"/>
      <c r="AB193" s="10"/>
      <c r="AC193" s="10"/>
      <c r="AD193" s="10"/>
      <c r="AE193" s="10"/>
      <c r="AT193" s="227" t="s">
        <v>199</v>
      </c>
      <c r="AU193" s="227" t="s">
        <v>85</v>
      </c>
      <c r="AV193" s="10" t="s">
        <v>83</v>
      </c>
      <c r="AW193" s="10" t="s">
        <v>32</v>
      </c>
      <c r="AX193" s="10" t="s">
        <v>76</v>
      </c>
      <c r="AY193" s="227" t="s">
        <v>195</v>
      </c>
    </row>
    <row r="194" s="10" customFormat="1">
      <c r="A194" s="10"/>
      <c r="B194" s="218"/>
      <c r="C194" s="219"/>
      <c r="D194" s="213" t="s">
        <v>199</v>
      </c>
      <c r="E194" s="220" t="s">
        <v>1</v>
      </c>
      <c r="F194" s="221" t="s">
        <v>5882</v>
      </c>
      <c r="G194" s="219"/>
      <c r="H194" s="220" t="s">
        <v>1</v>
      </c>
      <c r="I194" s="222"/>
      <c r="J194" s="219"/>
      <c r="K194" s="219"/>
      <c r="L194" s="223"/>
      <c r="M194" s="224"/>
      <c r="N194" s="225"/>
      <c r="O194" s="225"/>
      <c r="P194" s="225"/>
      <c r="Q194" s="225"/>
      <c r="R194" s="225"/>
      <c r="S194" s="225"/>
      <c r="T194" s="226"/>
      <c r="U194" s="10"/>
      <c r="V194" s="10"/>
      <c r="W194" s="10"/>
      <c r="X194" s="10"/>
      <c r="Y194" s="10"/>
      <c r="Z194" s="10"/>
      <c r="AA194" s="10"/>
      <c r="AB194" s="10"/>
      <c r="AC194" s="10"/>
      <c r="AD194" s="10"/>
      <c r="AE194" s="10"/>
      <c r="AT194" s="227" t="s">
        <v>199</v>
      </c>
      <c r="AU194" s="227" t="s">
        <v>85</v>
      </c>
      <c r="AV194" s="10" t="s">
        <v>83</v>
      </c>
      <c r="AW194" s="10" t="s">
        <v>32</v>
      </c>
      <c r="AX194" s="10" t="s">
        <v>76</v>
      </c>
      <c r="AY194" s="227" t="s">
        <v>195</v>
      </c>
    </row>
    <row r="195" s="11" customFormat="1">
      <c r="A195" s="11"/>
      <c r="B195" s="228"/>
      <c r="C195" s="229"/>
      <c r="D195" s="213" t="s">
        <v>199</v>
      </c>
      <c r="E195" s="230" t="s">
        <v>1</v>
      </c>
      <c r="F195" s="231" t="s">
        <v>5951</v>
      </c>
      <c r="G195" s="229"/>
      <c r="H195" s="232">
        <v>29.911000000000001</v>
      </c>
      <c r="I195" s="233"/>
      <c r="J195" s="229"/>
      <c r="K195" s="229"/>
      <c r="L195" s="234"/>
      <c r="M195" s="235"/>
      <c r="N195" s="236"/>
      <c r="O195" s="236"/>
      <c r="P195" s="236"/>
      <c r="Q195" s="236"/>
      <c r="R195" s="236"/>
      <c r="S195" s="236"/>
      <c r="T195" s="237"/>
      <c r="U195" s="11"/>
      <c r="V195" s="11"/>
      <c r="W195" s="11"/>
      <c r="X195" s="11"/>
      <c r="Y195" s="11"/>
      <c r="Z195" s="11"/>
      <c r="AA195" s="11"/>
      <c r="AB195" s="11"/>
      <c r="AC195" s="11"/>
      <c r="AD195" s="11"/>
      <c r="AE195" s="11"/>
      <c r="AT195" s="238" t="s">
        <v>199</v>
      </c>
      <c r="AU195" s="238" t="s">
        <v>85</v>
      </c>
      <c r="AV195" s="11" t="s">
        <v>85</v>
      </c>
      <c r="AW195" s="11" t="s">
        <v>32</v>
      </c>
      <c r="AX195" s="11" t="s">
        <v>76</v>
      </c>
      <c r="AY195" s="238" t="s">
        <v>195</v>
      </c>
    </row>
    <row r="196" s="15" customFormat="1">
      <c r="A196" s="15"/>
      <c r="B196" s="287"/>
      <c r="C196" s="288"/>
      <c r="D196" s="213" t="s">
        <v>199</v>
      </c>
      <c r="E196" s="289" t="s">
        <v>1</v>
      </c>
      <c r="F196" s="290" t="s">
        <v>1422</v>
      </c>
      <c r="G196" s="288"/>
      <c r="H196" s="291">
        <v>29.911000000000001</v>
      </c>
      <c r="I196" s="292"/>
      <c r="J196" s="288"/>
      <c r="K196" s="288"/>
      <c r="L196" s="293"/>
      <c r="M196" s="294"/>
      <c r="N196" s="295"/>
      <c r="O196" s="295"/>
      <c r="P196" s="295"/>
      <c r="Q196" s="295"/>
      <c r="R196" s="295"/>
      <c r="S196" s="295"/>
      <c r="T196" s="296"/>
      <c r="U196" s="15"/>
      <c r="V196" s="15"/>
      <c r="W196" s="15"/>
      <c r="X196" s="15"/>
      <c r="Y196" s="15"/>
      <c r="Z196" s="15"/>
      <c r="AA196" s="15"/>
      <c r="AB196" s="15"/>
      <c r="AC196" s="15"/>
      <c r="AD196" s="15"/>
      <c r="AE196" s="15"/>
      <c r="AT196" s="297" t="s">
        <v>199</v>
      </c>
      <c r="AU196" s="297" t="s">
        <v>85</v>
      </c>
      <c r="AV196" s="15" t="s">
        <v>234</v>
      </c>
      <c r="AW196" s="15" t="s">
        <v>32</v>
      </c>
      <c r="AX196" s="15" t="s">
        <v>83</v>
      </c>
      <c r="AY196" s="297" t="s">
        <v>195</v>
      </c>
    </row>
    <row r="197" s="13" customFormat="1" ht="22.8" customHeight="1">
      <c r="A197" s="13"/>
      <c r="B197" s="248"/>
      <c r="C197" s="249"/>
      <c r="D197" s="250" t="s">
        <v>75</v>
      </c>
      <c r="E197" s="285" t="s">
        <v>239</v>
      </c>
      <c r="F197" s="285" t="s">
        <v>4277</v>
      </c>
      <c r="G197" s="249"/>
      <c r="H197" s="249"/>
      <c r="I197" s="252"/>
      <c r="J197" s="286">
        <f>BK197</f>
        <v>0</v>
      </c>
      <c r="K197" s="249"/>
      <c r="L197" s="254"/>
      <c r="M197" s="255"/>
      <c r="N197" s="256"/>
      <c r="O197" s="256"/>
      <c r="P197" s="257">
        <f>SUM(P198:P218)</f>
        <v>0</v>
      </c>
      <c r="Q197" s="256"/>
      <c r="R197" s="257">
        <f>SUM(R198:R218)</f>
        <v>24.628740000000001</v>
      </c>
      <c r="S197" s="256"/>
      <c r="T197" s="258">
        <f>SUM(T198:T218)</f>
        <v>0</v>
      </c>
      <c r="U197" s="13"/>
      <c r="V197" s="13"/>
      <c r="W197" s="13"/>
      <c r="X197" s="13"/>
      <c r="Y197" s="13"/>
      <c r="Z197" s="13"/>
      <c r="AA197" s="13"/>
      <c r="AB197" s="13"/>
      <c r="AC197" s="13"/>
      <c r="AD197" s="13"/>
      <c r="AE197" s="13"/>
      <c r="AR197" s="259" t="s">
        <v>83</v>
      </c>
      <c r="AT197" s="260" t="s">
        <v>75</v>
      </c>
      <c r="AU197" s="260" t="s">
        <v>83</v>
      </c>
      <c r="AY197" s="259" t="s">
        <v>195</v>
      </c>
      <c r="BK197" s="261">
        <f>SUM(BK198:BK218)</f>
        <v>0</v>
      </c>
    </row>
    <row r="198" s="2" customFormat="1" ht="24.15" customHeight="1">
      <c r="A198" s="39"/>
      <c r="B198" s="40"/>
      <c r="C198" s="200" t="s">
        <v>319</v>
      </c>
      <c r="D198" s="200" t="s">
        <v>191</v>
      </c>
      <c r="E198" s="201" t="s">
        <v>5952</v>
      </c>
      <c r="F198" s="202" t="s">
        <v>5953</v>
      </c>
      <c r="G198" s="203" t="s">
        <v>1411</v>
      </c>
      <c r="H198" s="204">
        <v>12</v>
      </c>
      <c r="I198" s="205"/>
      <c r="J198" s="206">
        <f>ROUND(I198*H198,2)</f>
        <v>0</v>
      </c>
      <c r="K198" s="202" t="s">
        <v>1412</v>
      </c>
      <c r="L198" s="45"/>
      <c r="M198" s="207" t="s">
        <v>1</v>
      </c>
      <c r="N198" s="208" t="s">
        <v>41</v>
      </c>
      <c r="O198" s="92"/>
      <c r="P198" s="209">
        <f>O198*H198</f>
        <v>0</v>
      </c>
      <c r="Q198" s="209">
        <v>0</v>
      </c>
      <c r="R198" s="209">
        <f>Q198*H198</f>
        <v>0</v>
      </c>
      <c r="S198" s="209">
        <v>0</v>
      </c>
      <c r="T198" s="210">
        <f>S198*H198</f>
        <v>0</v>
      </c>
      <c r="U198" s="39"/>
      <c r="V198" s="39"/>
      <c r="W198" s="39"/>
      <c r="X198" s="39"/>
      <c r="Y198" s="39"/>
      <c r="Z198" s="39"/>
      <c r="AA198" s="39"/>
      <c r="AB198" s="39"/>
      <c r="AC198" s="39"/>
      <c r="AD198" s="39"/>
      <c r="AE198" s="39"/>
      <c r="AR198" s="211" t="s">
        <v>234</v>
      </c>
      <c r="AT198" s="211" t="s">
        <v>191</v>
      </c>
      <c r="AU198" s="211" t="s">
        <v>85</v>
      </c>
      <c r="AY198" s="18" t="s">
        <v>195</v>
      </c>
      <c r="BE198" s="212">
        <f>IF(N198="základní",J198,0)</f>
        <v>0</v>
      </c>
      <c r="BF198" s="212">
        <f>IF(N198="snížená",J198,0)</f>
        <v>0</v>
      </c>
      <c r="BG198" s="212">
        <f>IF(N198="zákl. přenesená",J198,0)</f>
        <v>0</v>
      </c>
      <c r="BH198" s="212">
        <f>IF(N198="sníž. přenesená",J198,0)</f>
        <v>0</v>
      </c>
      <c r="BI198" s="212">
        <f>IF(N198="nulová",J198,0)</f>
        <v>0</v>
      </c>
      <c r="BJ198" s="18" t="s">
        <v>83</v>
      </c>
      <c r="BK198" s="212">
        <f>ROUND(I198*H198,2)</f>
        <v>0</v>
      </c>
      <c r="BL198" s="18" t="s">
        <v>234</v>
      </c>
      <c r="BM198" s="211" t="s">
        <v>5954</v>
      </c>
    </row>
    <row r="199" s="10" customFormat="1">
      <c r="A199" s="10"/>
      <c r="B199" s="218"/>
      <c r="C199" s="219"/>
      <c r="D199" s="213" t="s">
        <v>199</v>
      </c>
      <c r="E199" s="220" t="s">
        <v>1</v>
      </c>
      <c r="F199" s="221" t="s">
        <v>5882</v>
      </c>
      <c r="G199" s="219"/>
      <c r="H199" s="220" t="s">
        <v>1</v>
      </c>
      <c r="I199" s="222"/>
      <c r="J199" s="219"/>
      <c r="K199" s="219"/>
      <c r="L199" s="223"/>
      <c r="M199" s="224"/>
      <c r="N199" s="225"/>
      <c r="O199" s="225"/>
      <c r="P199" s="225"/>
      <c r="Q199" s="225"/>
      <c r="R199" s="225"/>
      <c r="S199" s="225"/>
      <c r="T199" s="226"/>
      <c r="U199" s="10"/>
      <c r="V199" s="10"/>
      <c r="W199" s="10"/>
      <c r="X199" s="10"/>
      <c r="Y199" s="10"/>
      <c r="Z199" s="10"/>
      <c r="AA199" s="10"/>
      <c r="AB199" s="10"/>
      <c r="AC199" s="10"/>
      <c r="AD199" s="10"/>
      <c r="AE199" s="10"/>
      <c r="AT199" s="227" t="s">
        <v>199</v>
      </c>
      <c r="AU199" s="227" t="s">
        <v>85</v>
      </c>
      <c r="AV199" s="10" t="s">
        <v>83</v>
      </c>
      <c r="AW199" s="10" t="s">
        <v>32</v>
      </c>
      <c r="AX199" s="10" t="s">
        <v>76</v>
      </c>
      <c r="AY199" s="227" t="s">
        <v>195</v>
      </c>
    </row>
    <row r="200" s="11" customFormat="1">
      <c r="A200" s="11"/>
      <c r="B200" s="228"/>
      <c r="C200" s="229"/>
      <c r="D200" s="213" t="s">
        <v>199</v>
      </c>
      <c r="E200" s="230" t="s">
        <v>1</v>
      </c>
      <c r="F200" s="231" t="s">
        <v>5955</v>
      </c>
      <c r="G200" s="229"/>
      <c r="H200" s="232">
        <v>12</v>
      </c>
      <c r="I200" s="233"/>
      <c r="J200" s="229"/>
      <c r="K200" s="229"/>
      <c r="L200" s="234"/>
      <c r="M200" s="235"/>
      <c r="N200" s="236"/>
      <c r="O200" s="236"/>
      <c r="P200" s="236"/>
      <c r="Q200" s="236"/>
      <c r="R200" s="236"/>
      <c r="S200" s="236"/>
      <c r="T200" s="237"/>
      <c r="U200" s="11"/>
      <c r="V200" s="11"/>
      <c r="W200" s="11"/>
      <c r="X200" s="11"/>
      <c r="Y200" s="11"/>
      <c r="Z200" s="11"/>
      <c r="AA200" s="11"/>
      <c r="AB200" s="11"/>
      <c r="AC200" s="11"/>
      <c r="AD200" s="11"/>
      <c r="AE200" s="11"/>
      <c r="AT200" s="238" t="s">
        <v>199</v>
      </c>
      <c r="AU200" s="238" t="s">
        <v>85</v>
      </c>
      <c r="AV200" s="11" t="s">
        <v>85</v>
      </c>
      <c r="AW200" s="11" t="s">
        <v>32</v>
      </c>
      <c r="AX200" s="11" t="s">
        <v>83</v>
      </c>
      <c r="AY200" s="238" t="s">
        <v>195</v>
      </c>
    </row>
    <row r="201" s="2" customFormat="1" ht="24.15" customHeight="1">
      <c r="A201" s="39"/>
      <c r="B201" s="40"/>
      <c r="C201" s="200" t="s">
        <v>323</v>
      </c>
      <c r="D201" s="200" t="s">
        <v>191</v>
      </c>
      <c r="E201" s="201" t="s">
        <v>5956</v>
      </c>
      <c r="F201" s="202" t="s">
        <v>5957</v>
      </c>
      <c r="G201" s="203" t="s">
        <v>1411</v>
      </c>
      <c r="H201" s="204">
        <v>36</v>
      </c>
      <c r="I201" s="205"/>
      <c r="J201" s="206">
        <f>ROUND(I201*H201,2)</f>
        <v>0</v>
      </c>
      <c r="K201" s="202" t="s">
        <v>1412</v>
      </c>
      <c r="L201" s="45"/>
      <c r="M201" s="207" t="s">
        <v>1</v>
      </c>
      <c r="N201" s="208" t="s">
        <v>41</v>
      </c>
      <c r="O201" s="92"/>
      <c r="P201" s="209">
        <f>O201*H201</f>
        <v>0</v>
      </c>
      <c r="Q201" s="209">
        <v>0.29699999999999999</v>
      </c>
      <c r="R201" s="209">
        <f>Q201*H201</f>
        <v>10.692</v>
      </c>
      <c r="S201" s="209">
        <v>0</v>
      </c>
      <c r="T201" s="210">
        <f>S201*H201</f>
        <v>0</v>
      </c>
      <c r="U201" s="39"/>
      <c r="V201" s="39"/>
      <c r="W201" s="39"/>
      <c r="X201" s="39"/>
      <c r="Y201" s="39"/>
      <c r="Z201" s="39"/>
      <c r="AA201" s="39"/>
      <c r="AB201" s="39"/>
      <c r="AC201" s="39"/>
      <c r="AD201" s="39"/>
      <c r="AE201" s="39"/>
      <c r="AR201" s="211" t="s">
        <v>234</v>
      </c>
      <c r="AT201" s="211" t="s">
        <v>191</v>
      </c>
      <c r="AU201" s="211" t="s">
        <v>85</v>
      </c>
      <c r="AY201" s="18" t="s">
        <v>195</v>
      </c>
      <c r="BE201" s="212">
        <f>IF(N201="základní",J201,0)</f>
        <v>0</v>
      </c>
      <c r="BF201" s="212">
        <f>IF(N201="snížená",J201,0)</f>
        <v>0</v>
      </c>
      <c r="BG201" s="212">
        <f>IF(N201="zákl. přenesená",J201,0)</f>
        <v>0</v>
      </c>
      <c r="BH201" s="212">
        <f>IF(N201="sníž. přenesená",J201,0)</f>
        <v>0</v>
      </c>
      <c r="BI201" s="212">
        <f>IF(N201="nulová",J201,0)</f>
        <v>0</v>
      </c>
      <c r="BJ201" s="18" t="s">
        <v>83</v>
      </c>
      <c r="BK201" s="212">
        <f>ROUND(I201*H201,2)</f>
        <v>0</v>
      </c>
      <c r="BL201" s="18" t="s">
        <v>234</v>
      </c>
      <c r="BM201" s="211" t="s">
        <v>5958</v>
      </c>
    </row>
    <row r="202" s="10" customFormat="1">
      <c r="A202" s="10"/>
      <c r="B202" s="218"/>
      <c r="C202" s="219"/>
      <c r="D202" s="213" t="s">
        <v>199</v>
      </c>
      <c r="E202" s="220" t="s">
        <v>1</v>
      </c>
      <c r="F202" s="221" t="s">
        <v>5959</v>
      </c>
      <c r="G202" s="219"/>
      <c r="H202" s="220" t="s">
        <v>1</v>
      </c>
      <c r="I202" s="222"/>
      <c r="J202" s="219"/>
      <c r="K202" s="219"/>
      <c r="L202" s="223"/>
      <c r="M202" s="224"/>
      <c r="N202" s="225"/>
      <c r="O202" s="225"/>
      <c r="P202" s="225"/>
      <c r="Q202" s="225"/>
      <c r="R202" s="225"/>
      <c r="S202" s="225"/>
      <c r="T202" s="226"/>
      <c r="U202" s="10"/>
      <c r="V202" s="10"/>
      <c r="W202" s="10"/>
      <c r="X202" s="10"/>
      <c r="Y202" s="10"/>
      <c r="Z202" s="10"/>
      <c r="AA202" s="10"/>
      <c r="AB202" s="10"/>
      <c r="AC202" s="10"/>
      <c r="AD202" s="10"/>
      <c r="AE202" s="10"/>
      <c r="AT202" s="227" t="s">
        <v>199</v>
      </c>
      <c r="AU202" s="227" t="s">
        <v>85</v>
      </c>
      <c r="AV202" s="10" t="s">
        <v>83</v>
      </c>
      <c r="AW202" s="10" t="s">
        <v>32</v>
      </c>
      <c r="AX202" s="10" t="s">
        <v>76</v>
      </c>
      <c r="AY202" s="227" t="s">
        <v>195</v>
      </c>
    </row>
    <row r="203" s="10" customFormat="1">
      <c r="A203" s="10"/>
      <c r="B203" s="218"/>
      <c r="C203" s="219"/>
      <c r="D203" s="213" t="s">
        <v>199</v>
      </c>
      <c r="E203" s="220" t="s">
        <v>1</v>
      </c>
      <c r="F203" s="221" t="s">
        <v>5882</v>
      </c>
      <c r="G203" s="219"/>
      <c r="H203" s="220" t="s">
        <v>1</v>
      </c>
      <c r="I203" s="222"/>
      <c r="J203" s="219"/>
      <c r="K203" s="219"/>
      <c r="L203" s="223"/>
      <c r="M203" s="224"/>
      <c r="N203" s="225"/>
      <c r="O203" s="225"/>
      <c r="P203" s="225"/>
      <c r="Q203" s="225"/>
      <c r="R203" s="225"/>
      <c r="S203" s="225"/>
      <c r="T203" s="226"/>
      <c r="U203" s="10"/>
      <c r="V203" s="10"/>
      <c r="W203" s="10"/>
      <c r="X203" s="10"/>
      <c r="Y203" s="10"/>
      <c r="Z203" s="10"/>
      <c r="AA203" s="10"/>
      <c r="AB203" s="10"/>
      <c r="AC203" s="10"/>
      <c r="AD203" s="10"/>
      <c r="AE203" s="10"/>
      <c r="AT203" s="227" t="s">
        <v>199</v>
      </c>
      <c r="AU203" s="227" t="s">
        <v>85</v>
      </c>
      <c r="AV203" s="10" t="s">
        <v>83</v>
      </c>
      <c r="AW203" s="10" t="s">
        <v>32</v>
      </c>
      <c r="AX203" s="10" t="s">
        <v>76</v>
      </c>
      <c r="AY203" s="227" t="s">
        <v>195</v>
      </c>
    </row>
    <row r="204" s="11" customFormat="1">
      <c r="A204" s="11"/>
      <c r="B204" s="228"/>
      <c r="C204" s="229"/>
      <c r="D204" s="213" t="s">
        <v>199</v>
      </c>
      <c r="E204" s="230" t="s">
        <v>1</v>
      </c>
      <c r="F204" s="231" t="s">
        <v>5960</v>
      </c>
      <c r="G204" s="229"/>
      <c r="H204" s="232">
        <v>36</v>
      </c>
      <c r="I204" s="233"/>
      <c r="J204" s="229"/>
      <c r="K204" s="229"/>
      <c r="L204" s="234"/>
      <c r="M204" s="235"/>
      <c r="N204" s="236"/>
      <c r="O204" s="236"/>
      <c r="P204" s="236"/>
      <c r="Q204" s="236"/>
      <c r="R204" s="236"/>
      <c r="S204" s="236"/>
      <c r="T204" s="237"/>
      <c r="U204" s="11"/>
      <c r="V204" s="11"/>
      <c r="W204" s="11"/>
      <c r="X204" s="11"/>
      <c r="Y204" s="11"/>
      <c r="Z204" s="11"/>
      <c r="AA204" s="11"/>
      <c r="AB204" s="11"/>
      <c r="AC204" s="11"/>
      <c r="AD204" s="11"/>
      <c r="AE204" s="11"/>
      <c r="AT204" s="238" t="s">
        <v>199</v>
      </c>
      <c r="AU204" s="238" t="s">
        <v>85</v>
      </c>
      <c r="AV204" s="11" t="s">
        <v>85</v>
      </c>
      <c r="AW204" s="11" t="s">
        <v>32</v>
      </c>
      <c r="AX204" s="11" t="s">
        <v>83</v>
      </c>
      <c r="AY204" s="238" t="s">
        <v>195</v>
      </c>
    </row>
    <row r="205" s="2" customFormat="1" ht="24.15" customHeight="1">
      <c r="A205" s="39"/>
      <c r="B205" s="40"/>
      <c r="C205" s="200" t="s">
        <v>327</v>
      </c>
      <c r="D205" s="200" t="s">
        <v>191</v>
      </c>
      <c r="E205" s="201" t="s">
        <v>1781</v>
      </c>
      <c r="F205" s="202" t="s">
        <v>1782</v>
      </c>
      <c r="G205" s="203" t="s">
        <v>1411</v>
      </c>
      <c r="H205" s="204">
        <v>36</v>
      </c>
      <c r="I205" s="205"/>
      <c r="J205" s="206">
        <f>ROUND(I205*H205,2)</f>
        <v>0</v>
      </c>
      <c r="K205" s="202" t="s">
        <v>1412</v>
      </c>
      <c r="L205" s="45"/>
      <c r="M205" s="207" t="s">
        <v>1</v>
      </c>
      <c r="N205" s="208" t="s">
        <v>41</v>
      </c>
      <c r="O205" s="92"/>
      <c r="P205" s="209">
        <f>O205*H205</f>
        <v>0</v>
      </c>
      <c r="Q205" s="209">
        <v>0</v>
      </c>
      <c r="R205" s="209">
        <f>Q205*H205</f>
        <v>0</v>
      </c>
      <c r="S205" s="209">
        <v>0</v>
      </c>
      <c r="T205" s="210">
        <f>S205*H205</f>
        <v>0</v>
      </c>
      <c r="U205" s="39"/>
      <c r="V205" s="39"/>
      <c r="W205" s="39"/>
      <c r="X205" s="39"/>
      <c r="Y205" s="39"/>
      <c r="Z205" s="39"/>
      <c r="AA205" s="39"/>
      <c r="AB205" s="39"/>
      <c r="AC205" s="39"/>
      <c r="AD205" s="39"/>
      <c r="AE205" s="39"/>
      <c r="AR205" s="211" t="s">
        <v>234</v>
      </c>
      <c r="AT205" s="211" t="s">
        <v>191</v>
      </c>
      <c r="AU205" s="211" t="s">
        <v>85</v>
      </c>
      <c r="AY205" s="18" t="s">
        <v>195</v>
      </c>
      <c r="BE205" s="212">
        <f>IF(N205="základní",J205,0)</f>
        <v>0</v>
      </c>
      <c r="BF205" s="212">
        <f>IF(N205="snížená",J205,0)</f>
        <v>0</v>
      </c>
      <c r="BG205" s="212">
        <f>IF(N205="zákl. přenesená",J205,0)</f>
        <v>0</v>
      </c>
      <c r="BH205" s="212">
        <f>IF(N205="sníž. přenesená",J205,0)</f>
        <v>0</v>
      </c>
      <c r="BI205" s="212">
        <f>IF(N205="nulová",J205,0)</f>
        <v>0</v>
      </c>
      <c r="BJ205" s="18" t="s">
        <v>83</v>
      </c>
      <c r="BK205" s="212">
        <f>ROUND(I205*H205,2)</f>
        <v>0</v>
      </c>
      <c r="BL205" s="18" t="s">
        <v>234</v>
      </c>
      <c r="BM205" s="211" t="s">
        <v>5961</v>
      </c>
    </row>
    <row r="206" s="2" customFormat="1" ht="24.15" customHeight="1">
      <c r="A206" s="39"/>
      <c r="B206" s="40"/>
      <c r="C206" s="200" t="s">
        <v>331</v>
      </c>
      <c r="D206" s="200" t="s">
        <v>191</v>
      </c>
      <c r="E206" s="201" t="s">
        <v>5962</v>
      </c>
      <c r="F206" s="202" t="s">
        <v>5963</v>
      </c>
      <c r="G206" s="203" t="s">
        <v>1411</v>
      </c>
      <c r="H206" s="204">
        <v>12</v>
      </c>
      <c r="I206" s="205"/>
      <c r="J206" s="206">
        <f>ROUND(I206*H206,2)</f>
        <v>0</v>
      </c>
      <c r="K206" s="202" t="s">
        <v>1412</v>
      </c>
      <c r="L206" s="45"/>
      <c r="M206" s="207" t="s">
        <v>1</v>
      </c>
      <c r="N206" s="208" t="s">
        <v>41</v>
      </c>
      <c r="O206" s="92"/>
      <c r="P206" s="209">
        <f>O206*H206</f>
        <v>0</v>
      </c>
      <c r="Q206" s="209">
        <v>0</v>
      </c>
      <c r="R206" s="209">
        <f>Q206*H206</f>
        <v>0</v>
      </c>
      <c r="S206" s="209">
        <v>0</v>
      </c>
      <c r="T206" s="210">
        <f>S206*H206</f>
        <v>0</v>
      </c>
      <c r="U206" s="39"/>
      <c r="V206" s="39"/>
      <c r="W206" s="39"/>
      <c r="X206" s="39"/>
      <c r="Y206" s="39"/>
      <c r="Z206" s="39"/>
      <c r="AA206" s="39"/>
      <c r="AB206" s="39"/>
      <c r="AC206" s="39"/>
      <c r="AD206" s="39"/>
      <c r="AE206" s="39"/>
      <c r="AR206" s="211" t="s">
        <v>234</v>
      </c>
      <c r="AT206" s="211" t="s">
        <v>191</v>
      </c>
      <c r="AU206" s="211" t="s">
        <v>85</v>
      </c>
      <c r="AY206" s="18" t="s">
        <v>195</v>
      </c>
      <c r="BE206" s="212">
        <f>IF(N206="základní",J206,0)</f>
        <v>0</v>
      </c>
      <c r="BF206" s="212">
        <f>IF(N206="snížená",J206,0)</f>
        <v>0</v>
      </c>
      <c r="BG206" s="212">
        <f>IF(N206="zákl. přenesená",J206,0)</f>
        <v>0</v>
      </c>
      <c r="BH206" s="212">
        <f>IF(N206="sníž. přenesená",J206,0)</f>
        <v>0</v>
      </c>
      <c r="BI206" s="212">
        <f>IF(N206="nulová",J206,0)</f>
        <v>0</v>
      </c>
      <c r="BJ206" s="18" t="s">
        <v>83</v>
      </c>
      <c r="BK206" s="212">
        <f>ROUND(I206*H206,2)</f>
        <v>0</v>
      </c>
      <c r="BL206" s="18" t="s">
        <v>234</v>
      </c>
      <c r="BM206" s="211" t="s">
        <v>5964</v>
      </c>
    </row>
    <row r="207" s="10" customFormat="1">
      <c r="A207" s="10"/>
      <c r="B207" s="218"/>
      <c r="C207" s="219"/>
      <c r="D207" s="213" t="s">
        <v>199</v>
      </c>
      <c r="E207" s="220" t="s">
        <v>1</v>
      </c>
      <c r="F207" s="221" t="s">
        <v>5882</v>
      </c>
      <c r="G207" s="219"/>
      <c r="H207" s="220" t="s">
        <v>1</v>
      </c>
      <c r="I207" s="222"/>
      <c r="J207" s="219"/>
      <c r="K207" s="219"/>
      <c r="L207" s="223"/>
      <c r="M207" s="224"/>
      <c r="N207" s="225"/>
      <c r="O207" s="225"/>
      <c r="P207" s="225"/>
      <c r="Q207" s="225"/>
      <c r="R207" s="225"/>
      <c r="S207" s="225"/>
      <c r="T207" s="226"/>
      <c r="U207" s="10"/>
      <c r="V207" s="10"/>
      <c r="W207" s="10"/>
      <c r="X207" s="10"/>
      <c r="Y207" s="10"/>
      <c r="Z207" s="10"/>
      <c r="AA207" s="10"/>
      <c r="AB207" s="10"/>
      <c r="AC207" s="10"/>
      <c r="AD207" s="10"/>
      <c r="AE207" s="10"/>
      <c r="AT207" s="227" t="s">
        <v>199</v>
      </c>
      <c r="AU207" s="227" t="s">
        <v>85</v>
      </c>
      <c r="AV207" s="10" t="s">
        <v>83</v>
      </c>
      <c r="AW207" s="10" t="s">
        <v>32</v>
      </c>
      <c r="AX207" s="10" t="s">
        <v>76</v>
      </c>
      <c r="AY207" s="227" t="s">
        <v>195</v>
      </c>
    </row>
    <row r="208" s="11" customFormat="1">
      <c r="A208" s="11"/>
      <c r="B208" s="228"/>
      <c r="C208" s="229"/>
      <c r="D208" s="213" t="s">
        <v>199</v>
      </c>
      <c r="E208" s="230" t="s">
        <v>1</v>
      </c>
      <c r="F208" s="231" t="s">
        <v>5955</v>
      </c>
      <c r="G208" s="229"/>
      <c r="H208" s="232">
        <v>12</v>
      </c>
      <c r="I208" s="233"/>
      <c r="J208" s="229"/>
      <c r="K208" s="229"/>
      <c r="L208" s="234"/>
      <c r="M208" s="235"/>
      <c r="N208" s="236"/>
      <c r="O208" s="236"/>
      <c r="P208" s="236"/>
      <c r="Q208" s="236"/>
      <c r="R208" s="236"/>
      <c r="S208" s="236"/>
      <c r="T208" s="237"/>
      <c r="U208" s="11"/>
      <c r="V208" s="11"/>
      <c r="W208" s="11"/>
      <c r="X208" s="11"/>
      <c r="Y208" s="11"/>
      <c r="Z208" s="11"/>
      <c r="AA208" s="11"/>
      <c r="AB208" s="11"/>
      <c r="AC208" s="11"/>
      <c r="AD208" s="11"/>
      <c r="AE208" s="11"/>
      <c r="AT208" s="238" t="s">
        <v>199</v>
      </c>
      <c r="AU208" s="238" t="s">
        <v>85</v>
      </c>
      <c r="AV208" s="11" t="s">
        <v>85</v>
      </c>
      <c r="AW208" s="11" t="s">
        <v>32</v>
      </c>
      <c r="AX208" s="11" t="s">
        <v>83</v>
      </c>
      <c r="AY208" s="238" t="s">
        <v>195</v>
      </c>
    </row>
    <row r="209" s="2" customFormat="1" ht="24.15" customHeight="1">
      <c r="A209" s="39"/>
      <c r="B209" s="40"/>
      <c r="C209" s="200" t="s">
        <v>335</v>
      </c>
      <c r="D209" s="200" t="s">
        <v>191</v>
      </c>
      <c r="E209" s="201" t="s">
        <v>3698</v>
      </c>
      <c r="F209" s="202" t="s">
        <v>3699</v>
      </c>
      <c r="G209" s="203" t="s">
        <v>1411</v>
      </c>
      <c r="H209" s="204">
        <v>36</v>
      </c>
      <c r="I209" s="205"/>
      <c r="J209" s="206">
        <f>ROUND(I209*H209,2)</f>
        <v>0</v>
      </c>
      <c r="K209" s="202" t="s">
        <v>1412</v>
      </c>
      <c r="L209" s="45"/>
      <c r="M209" s="207" t="s">
        <v>1</v>
      </c>
      <c r="N209" s="208" t="s">
        <v>41</v>
      </c>
      <c r="O209" s="92"/>
      <c r="P209" s="209">
        <f>O209*H209</f>
        <v>0</v>
      </c>
      <c r="Q209" s="209">
        <v>0.0060099999999999997</v>
      </c>
      <c r="R209" s="209">
        <f>Q209*H209</f>
        <v>0.21636</v>
      </c>
      <c r="S209" s="209">
        <v>0</v>
      </c>
      <c r="T209" s="210">
        <f>S209*H209</f>
        <v>0</v>
      </c>
      <c r="U209" s="39"/>
      <c r="V209" s="39"/>
      <c r="W209" s="39"/>
      <c r="X209" s="39"/>
      <c r="Y209" s="39"/>
      <c r="Z209" s="39"/>
      <c r="AA209" s="39"/>
      <c r="AB209" s="39"/>
      <c r="AC209" s="39"/>
      <c r="AD209" s="39"/>
      <c r="AE209" s="39"/>
      <c r="AR209" s="211" t="s">
        <v>234</v>
      </c>
      <c r="AT209" s="211" t="s">
        <v>191</v>
      </c>
      <c r="AU209" s="211" t="s">
        <v>85</v>
      </c>
      <c r="AY209" s="18" t="s">
        <v>195</v>
      </c>
      <c r="BE209" s="212">
        <f>IF(N209="základní",J209,0)</f>
        <v>0</v>
      </c>
      <c r="BF209" s="212">
        <f>IF(N209="snížená",J209,0)</f>
        <v>0</v>
      </c>
      <c r="BG209" s="212">
        <f>IF(N209="zákl. přenesená",J209,0)</f>
        <v>0</v>
      </c>
      <c r="BH209" s="212">
        <f>IF(N209="sníž. přenesená",J209,0)</f>
        <v>0</v>
      </c>
      <c r="BI209" s="212">
        <f>IF(N209="nulová",J209,0)</f>
        <v>0</v>
      </c>
      <c r="BJ209" s="18" t="s">
        <v>83</v>
      </c>
      <c r="BK209" s="212">
        <f>ROUND(I209*H209,2)</f>
        <v>0</v>
      </c>
      <c r="BL209" s="18" t="s">
        <v>234</v>
      </c>
      <c r="BM209" s="211" t="s">
        <v>5965</v>
      </c>
    </row>
    <row r="210" s="2" customFormat="1" ht="24.15" customHeight="1">
      <c r="A210" s="39"/>
      <c r="B210" s="40"/>
      <c r="C210" s="200" t="s">
        <v>340</v>
      </c>
      <c r="D210" s="200" t="s">
        <v>191</v>
      </c>
      <c r="E210" s="201" t="s">
        <v>5966</v>
      </c>
      <c r="F210" s="202" t="s">
        <v>5967</v>
      </c>
      <c r="G210" s="203" t="s">
        <v>1411</v>
      </c>
      <c r="H210" s="204">
        <v>69</v>
      </c>
      <c r="I210" s="205"/>
      <c r="J210" s="206">
        <f>ROUND(I210*H210,2)</f>
        <v>0</v>
      </c>
      <c r="K210" s="202" t="s">
        <v>1412</v>
      </c>
      <c r="L210" s="45"/>
      <c r="M210" s="207" t="s">
        <v>1</v>
      </c>
      <c r="N210" s="208" t="s">
        <v>41</v>
      </c>
      <c r="O210" s="92"/>
      <c r="P210" s="209">
        <f>O210*H210</f>
        <v>0</v>
      </c>
      <c r="Q210" s="209">
        <v>0.00040999999999999999</v>
      </c>
      <c r="R210" s="209">
        <f>Q210*H210</f>
        <v>0.028289999999999999</v>
      </c>
      <c r="S210" s="209">
        <v>0</v>
      </c>
      <c r="T210" s="210">
        <f>S210*H210</f>
        <v>0</v>
      </c>
      <c r="U210" s="39"/>
      <c r="V210" s="39"/>
      <c r="W210" s="39"/>
      <c r="X210" s="39"/>
      <c r="Y210" s="39"/>
      <c r="Z210" s="39"/>
      <c r="AA210" s="39"/>
      <c r="AB210" s="39"/>
      <c r="AC210" s="39"/>
      <c r="AD210" s="39"/>
      <c r="AE210" s="39"/>
      <c r="AR210" s="211" t="s">
        <v>234</v>
      </c>
      <c r="AT210" s="211" t="s">
        <v>191</v>
      </c>
      <c r="AU210" s="211" t="s">
        <v>85</v>
      </c>
      <c r="AY210" s="18" t="s">
        <v>195</v>
      </c>
      <c r="BE210" s="212">
        <f>IF(N210="základní",J210,0)</f>
        <v>0</v>
      </c>
      <c r="BF210" s="212">
        <f>IF(N210="snížená",J210,0)</f>
        <v>0</v>
      </c>
      <c r="BG210" s="212">
        <f>IF(N210="zákl. přenesená",J210,0)</f>
        <v>0</v>
      </c>
      <c r="BH210" s="212">
        <f>IF(N210="sníž. přenesená",J210,0)</f>
        <v>0</v>
      </c>
      <c r="BI210" s="212">
        <f>IF(N210="nulová",J210,0)</f>
        <v>0</v>
      </c>
      <c r="BJ210" s="18" t="s">
        <v>83</v>
      </c>
      <c r="BK210" s="212">
        <f>ROUND(I210*H210,2)</f>
        <v>0</v>
      </c>
      <c r="BL210" s="18" t="s">
        <v>234</v>
      </c>
      <c r="BM210" s="211" t="s">
        <v>5968</v>
      </c>
    </row>
    <row r="211" s="11" customFormat="1">
      <c r="A211" s="11"/>
      <c r="B211" s="228"/>
      <c r="C211" s="229"/>
      <c r="D211" s="213" t="s">
        <v>199</v>
      </c>
      <c r="E211" s="230" t="s">
        <v>1</v>
      </c>
      <c r="F211" s="231" t="s">
        <v>5969</v>
      </c>
      <c r="G211" s="229"/>
      <c r="H211" s="232">
        <v>36</v>
      </c>
      <c r="I211" s="233"/>
      <c r="J211" s="229"/>
      <c r="K211" s="229"/>
      <c r="L211" s="234"/>
      <c r="M211" s="235"/>
      <c r="N211" s="236"/>
      <c r="O211" s="236"/>
      <c r="P211" s="236"/>
      <c r="Q211" s="236"/>
      <c r="R211" s="236"/>
      <c r="S211" s="236"/>
      <c r="T211" s="237"/>
      <c r="U211" s="11"/>
      <c r="V211" s="11"/>
      <c r="W211" s="11"/>
      <c r="X211" s="11"/>
      <c r="Y211" s="11"/>
      <c r="Z211" s="11"/>
      <c r="AA211" s="11"/>
      <c r="AB211" s="11"/>
      <c r="AC211" s="11"/>
      <c r="AD211" s="11"/>
      <c r="AE211" s="11"/>
      <c r="AT211" s="238" t="s">
        <v>199</v>
      </c>
      <c r="AU211" s="238" t="s">
        <v>85</v>
      </c>
      <c r="AV211" s="11" t="s">
        <v>85</v>
      </c>
      <c r="AW211" s="11" t="s">
        <v>32</v>
      </c>
      <c r="AX211" s="11" t="s">
        <v>76</v>
      </c>
      <c r="AY211" s="238" t="s">
        <v>195</v>
      </c>
    </row>
    <row r="212" s="11" customFormat="1">
      <c r="A212" s="11"/>
      <c r="B212" s="228"/>
      <c r="C212" s="229"/>
      <c r="D212" s="213" t="s">
        <v>199</v>
      </c>
      <c r="E212" s="230" t="s">
        <v>1</v>
      </c>
      <c r="F212" s="231" t="s">
        <v>5970</v>
      </c>
      <c r="G212" s="229"/>
      <c r="H212" s="232">
        <v>33</v>
      </c>
      <c r="I212" s="233"/>
      <c r="J212" s="229"/>
      <c r="K212" s="229"/>
      <c r="L212" s="234"/>
      <c r="M212" s="235"/>
      <c r="N212" s="236"/>
      <c r="O212" s="236"/>
      <c r="P212" s="236"/>
      <c r="Q212" s="236"/>
      <c r="R212" s="236"/>
      <c r="S212" s="236"/>
      <c r="T212" s="237"/>
      <c r="U212" s="11"/>
      <c r="V212" s="11"/>
      <c r="W212" s="11"/>
      <c r="X212" s="11"/>
      <c r="Y212" s="11"/>
      <c r="Z212" s="11"/>
      <c r="AA212" s="11"/>
      <c r="AB212" s="11"/>
      <c r="AC212" s="11"/>
      <c r="AD212" s="11"/>
      <c r="AE212" s="11"/>
      <c r="AT212" s="238" t="s">
        <v>199</v>
      </c>
      <c r="AU212" s="238" t="s">
        <v>85</v>
      </c>
      <c r="AV212" s="11" t="s">
        <v>85</v>
      </c>
      <c r="AW212" s="11" t="s">
        <v>32</v>
      </c>
      <c r="AX212" s="11" t="s">
        <v>76</v>
      </c>
      <c r="AY212" s="238" t="s">
        <v>195</v>
      </c>
    </row>
    <row r="213" s="15" customFormat="1">
      <c r="A213" s="15"/>
      <c r="B213" s="287"/>
      <c r="C213" s="288"/>
      <c r="D213" s="213" t="s">
        <v>199</v>
      </c>
      <c r="E213" s="289" t="s">
        <v>1</v>
      </c>
      <c r="F213" s="290" t="s">
        <v>1422</v>
      </c>
      <c r="G213" s="288"/>
      <c r="H213" s="291">
        <v>69</v>
      </c>
      <c r="I213" s="292"/>
      <c r="J213" s="288"/>
      <c r="K213" s="288"/>
      <c r="L213" s="293"/>
      <c r="M213" s="294"/>
      <c r="N213" s="295"/>
      <c r="O213" s="295"/>
      <c r="P213" s="295"/>
      <c r="Q213" s="295"/>
      <c r="R213" s="295"/>
      <c r="S213" s="295"/>
      <c r="T213" s="296"/>
      <c r="U213" s="15"/>
      <c r="V213" s="15"/>
      <c r="W213" s="15"/>
      <c r="X213" s="15"/>
      <c r="Y213" s="15"/>
      <c r="Z213" s="15"/>
      <c r="AA213" s="15"/>
      <c r="AB213" s="15"/>
      <c r="AC213" s="15"/>
      <c r="AD213" s="15"/>
      <c r="AE213" s="15"/>
      <c r="AT213" s="297" t="s">
        <v>199</v>
      </c>
      <c r="AU213" s="297" t="s">
        <v>85</v>
      </c>
      <c r="AV213" s="15" t="s">
        <v>234</v>
      </c>
      <c r="AW213" s="15" t="s">
        <v>32</v>
      </c>
      <c r="AX213" s="15" t="s">
        <v>83</v>
      </c>
      <c r="AY213" s="297" t="s">
        <v>195</v>
      </c>
    </row>
    <row r="214" s="2" customFormat="1" ht="33" customHeight="1">
      <c r="A214" s="39"/>
      <c r="B214" s="40"/>
      <c r="C214" s="200" t="s">
        <v>345</v>
      </c>
      <c r="D214" s="200" t="s">
        <v>191</v>
      </c>
      <c r="E214" s="201" t="s">
        <v>4322</v>
      </c>
      <c r="F214" s="202" t="s">
        <v>4323</v>
      </c>
      <c r="G214" s="203" t="s">
        <v>1411</v>
      </c>
      <c r="H214" s="204">
        <v>69</v>
      </c>
      <c r="I214" s="205"/>
      <c r="J214" s="206">
        <f>ROUND(I214*H214,2)</f>
        <v>0</v>
      </c>
      <c r="K214" s="202" t="s">
        <v>1412</v>
      </c>
      <c r="L214" s="45"/>
      <c r="M214" s="207" t="s">
        <v>1</v>
      </c>
      <c r="N214" s="208" t="s">
        <v>41</v>
      </c>
      <c r="O214" s="92"/>
      <c r="P214" s="209">
        <f>O214*H214</f>
        <v>0</v>
      </c>
      <c r="Q214" s="209">
        <v>0.10373</v>
      </c>
      <c r="R214" s="209">
        <f>Q214*H214</f>
        <v>7.1573700000000002</v>
      </c>
      <c r="S214" s="209">
        <v>0</v>
      </c>
      <c r="T214" s="210">
        <f>S214*H214</f>
        <v>0</v>
      </c>
      <c r="U214" s="39"/>
      <c r="V214" s="39"/>
      <c r="W214" s="39"/>
      <c r="X214" s="39"/>
      <c r="Y214" s="39"/>
      <c r="Z214" s="39"/>
      <c r="AA214" s="39"/>
      <c r="AB214" s="39"/>
      <c r="AC214" s="39"/>
      <c r="AD214" s="39"/>
      <c r="AE214" s="39"/>
      <c r="AR214" s="211" t="s">
        <v>234</v>
      </c>
      <c r="AT214" s="211" t="s">
        <v>191</v>
      </c>
      <c r="AU214" s="211" t="s">
        <v>85</v>
      </c>
      <c r="AY214" s="18" t="s">
        <v>195</v>
      </c>
      <c r="BE214" s="212">
        <f>IF(N214="základní",J214,0)</f>
        <v>0</v>
      </c>
      <c r="BF214" s="212">
        <f>IF(N214="snížená",J214,0)</f>
        <v>0</v>
      </c>
      <c r="BG214" s="212">
        <f>IF(N214="zákl. přenesená",J214,0)</f>
        <v>0</v>
      </c>
      <c r="BH214" s="212">
        <f>IF(N214="sníž. přenesená",J214,0)</f>
        <v>0</v>
      </c>
      <c r="BI214" s="212">
        <f>IF(N214="nulová",J214,0)</f>
        <v>0</v>
      </c>
      <c r="BJ214" s="18" t="s">
        <v>83</v>
      </c>
      <c r="BK214" s="212">
        <f>ROUND(I214*H214,2)</f>
        <v>0</v>
      </c>
      <c r="BL214" s="18" t="s">
        <v>234</v>
      </c>
      <c r="BM214" s="211" t="s">
        <v>5971</v>
      </c>
    </row>
    <row r="215" s="11" customFormat="1">
      <c r="A215" s="11"/>
      <c r="B215" s="228"/>
      <c r="C215" s="229"/>
      <c r="D215" s="213" t="s">
        <v>199</v>
      </c>
      <c r="E215" s="230" t="s">
        <v>1</v>
      </c>
      <c r="F215" s="231" t="s">
        <v>5969</v>
      </c>
      <c r="G215" s="229"/>
      <c r="H215" s="232">
        <v>36</v>
      </c>
      <c r="I215" s="233"/>
      <c r="J215" s="229"/>
      <c r="K215" s="229"/>
      <c r="L215" s="234"/>
      <c r="M215" s="235"/>
      <c r="N215" s="236"/>
      <c r="O215" s="236"/>
      <c r="P215" s="236"/>
      <c r="Q215" s="236"/>
      <c r="R215" s="236"/>
      <c r="S215" s="236"/>
      <c r="T215" s="237"/>
      <c r="U215" s="11"/>
      <c r="V215" s="11"/>
      <c r="W215" s="11"/>
      <c r="X215" s="11"/>
      <c r="Y215" s="11"/>
      <c r="Z215" s="11"/>
      <c r="AA215" s="11"/>
      <c r="AB215" s="11"/>
      <c r="AC215" s="11"/>
      <c r="AD215" s="11"/>
      <c r="AE215" s="11"/>
      <c r="AT215" s="238" t="s">
        <v>199</v>
      </c>
      <c r="AU215" s="238" t="s">
        <v>85</v>
      </c>
      <c r="AV215" s="11" t="s">
        <v>85</v>
      </c>
      <c r="AW215" s="11" t="s">
        <v>32</v>
      </c>
      <c r="AX215" s="11" t="s">
        <v>76</v>
      </c>
      <c r="AY215" s="238" t="s">
        <v>195</v>
      </c>
    </row>
    <row r="216" s="11" customFormat="1">
      <c r="A216" s="11"/>
      <c r="B216" s="228"/>
      <c r="C216" s="229"/>
      <c r="D216" s="213" t="s">
        <v>199</v>
      </c>
      <c r="E216" s="230" t="s">
        <v>1</v>
      </c>
      <c r="F216" s="231" t="s">
        <v>5970</v>
      </c>
      <c r="G216" s="229"/>
      <c r="H216" s="232">
        <v>33</v>
      </c>
      <c r="I216" s="233"/>
      <c r="J216" s="229"/>
      <c r="K216" s="229"/>
      <c r="L216" s="234"/>
      <c r="M216" s="235"/>
      <c r="N216" s="236"/>
      <c r="O216" s="236"/>
      <c r="P216" s="236"/>
      <c r="Q216" s="236"/>
      <c r="R216" s="236"/>
      <c r="S216" s="236"/>
      <c r="T216" s="237"/>
      <c r="U216" s="11"/>
      <c r="V216" s="11"/>
      <c r="W216" s="11"/>
      <c r="X216" s="11"/>
      <c r="Y216" s="11"/>
      <c r="Z216" s="11"/>
      <c r="AA216" s="11"/>
      <c r="AB216" s="11"/>
      <c r="AC216" s="11"/>
      <c r="AD216" s="11"/>
      <c r="AE216" s="11"/>
      <c r="AT216" s="238" t="s">
        <v>199</v>
      </c>
      <c r="AU216" s="238" t="s">
        <v>85</v>
      </c>
      <c r="AV216" s="11" t="s">
        <v>85</v>
      </c>
      <c r="AW216" s="11" t="s">
        <v>32</v>
      </c>
      <c r="AX216" s="11" t="s">
        <v>76</v>
      </c>
      <c r="AY216" s="238" t="s">
        <v>195</v>
      </c>
    </row>
    <row r="217" s="15" customFormat="1">
      <c r="A217" s="15"/>
      <c r="B217" s="287"/>
      <c r="C217" s="288"/>
      <c r="D217" s="213" t="s">
        <v>199</v>
      </c>
      <c r="E217" s="289" t="s">
        <v>1</v>
      </c>
      <c r="F217" s="290" t="s">
        <v>1422</v>
      </c>
      <c r="G217" s="288"/>
      <c r="H217" s="291">
        <v>69</v>
      </c>
      <c r="I217" s="292"/>
      <c r="J217" s="288"/>
      <c r="K217" s="288"/>
      <c r="L217" s="293"/>
      <c r="M217" s="294"/>
      <c r="N217" s="295"/>
      <c r="O217" s="295"/>
      <c r="P217" s="295"/>
      <c r="Q217" s="295"/>
      <c r="R217" s="295"/>
      <c r="S217" s="295"/>
      <c r="T217" s="296"/>
      <c r="U217" s="15"/>
      <c r="V217" s="15"/>
      <c r="W217" s="15"/>
      <c r="X217" s="15"/>
      <c r="Y217" s="15"/>
      <c r="Z217" s="15"/>
      <c r="AA217" s="15"/>
      <c r="AB217" s="15"/>
      <c r="AC217" s="15"/>
      <c r="AD217" s="15"/>
      <c r="AE217" s="15"/>
      <c r="AT217" s="297" t="s">
        <v>199</v>
      </c>
      <c r="AU217" s="297" t="s">
        <v>85</v>
      </c>
      <c r="AV217" s="15" t="s">
        <v>234</v>
      </c>
      <c r="AW217" s="15" t="s">
        <v>32</v>
      </c>
      <c r="AX217" s="15" t="s">
        <v>83</v>
      </c>
      <c r="AY217" s="297" t="s">
        <v>195</v>
      </c>
    </row>
    <row r="218" s="2" customFormat="1" ht="24.15" customHeight="1">
      <c r="A218" s="39"/>
      <c r="B218" s="40"/>
      <c r="C218" s="200" t="s">
        <v>349</v>
      </c>
      <c r="D218" s="200" t="s">
        <v>191</v>
      </c>
      <c r="E218" s="201" t="s">
        <v>5972</v>
      </c>
      <c r="F218" s="202" t="s">
        <v>5973</v>
      </c>
      <c r="G218" s="203" t="s">
        <v>1411</v>
      </c>
      <c r="H218" s="204">
        <v>36</v>
      </c>
      <c r="I218" s="205"/>
      <c r="J218" s="206">
        <f>ROUND(I218*H218,2)</f>
        <v>0</v>
      </c>
      <c r="K218" s="202" t="s">
        <v>1412</v>
      </c>
      <c r="L218" s="45"/>
      <c r="M218" s="207" t="s">
        <v>1</v>
      </c>
      <c r="N218" s="208" t="s">
        <v>41</v>
      </c>
      <c r="O218" s="92"/>
      <c r="P218" s="209">
        <f>O218*H218</f>
        <v>0</v>
      </c>
      <c r="Q218" s="209">
        <v>0.18151999999999999</v>
      </c>
      <c r="R218" s="209">
        <f>Q218*H218</f>
        <v>6.5347199999999992</v>
      </c>
      <c r="S218" s="209">
        <v>0</v>
      </c>
      <c r="T218" s="210">
        <f>S218*H218</f>
        <v>0</v>
      </c>
      <c r="U218" s="39"/>
      <c r="V218" s="39"/>
      <c r="W218" s="39"/>
      <c r="X218" s="39"/>
      <c r="Y218" s="39"/>
      <c r="Z218" s="39"/>
      <c r="AA218" s="39"/>
      <c r="AB218" s="39"/>
      <c r="AC218" s="39"/>
      <c r="AD218" s="39"/>
      <c r="AE218" s="39"/>
      <c r="AR218" s="211" t="s">
        <v>234</v>
      </c>
      <c r="AT218" s="211" t="s">
        <v>191</v>
      </c>
      <c r="AU218" s="211" t="s">
        <v>85</v>
      </c>
      <c r="AY218" s="18" t="s">
        <v>195</v>
      </c>
      <c r="BE218" s="212">
        <f>IF(N218="základní",J218,0)</f>
        <v>0</v>
      </c>
      <c r="BF218" s="212">
        <f>IF(N218="snížená",J218,0)</f>
        <v>0</v>
      </c>
      <c r="BG218" s="212">
        <f>IF(N218="zákl. přenesená",J218,0)</f>
        <v>0</v>
      </c>
      <c r="BH218" s="212">
        <f>IF(N218="sníž. přenesená",J218,0)</f>
        <v>0</v>
      </c>
      <c r="BI218" s="212">
        <f>IF(N218="nulová",J218,0)</f>
        <v>0</v>
      </c>
      <c r="BJ218" s="18" t="s">
        <v>83</v>
      </c>
      <c r="BK218" s="212">
        <f>ROUND(I218*H218,2)</f>
        <v>0</v>
      </c>
      <c r="BL218" s="18" t="s">
        <v>234</v>
      </c>
      <c r="BM218" s="211" t="s">
        <v>5974</v>
      </c>
    </row>
    <row r="219" s="13" customFormat="1" ht="22.8" customHeight="1">
      <c r="A219" s="13"/>
      <c r="B219" s="248"/>
      <c r="C219" s="249"/>
      <c r="D219" s="250" t="s">
        <v>75</v>
      </c>
      <c r="E219" s="285" t="s">
        <v>257</v>
      </c>
      <c r="F219" s="285" t="s">
        <v>1936</v>
      </c>
      <c r="G219" s="249"/>
      <c r="H219" s="249"/>
      <c r="I219" s="252"/>
      <c r="J219" s="286">
        <f>BK219</f>
        <v>0</v>
      </c>
      <c r="K219" s="249"/>
      <c r="L219" s="254"/>
      <c r="M219" s="255"/>
      <c r="N219" s="256"/>
      <c r="O219" s="256"/>
      <c r="P219" s="257">
        <f>SUM(P220:P225)</f>
        <v>0</v>
      </c>
      <c r="Q219" s="256"/>
      <c r="R219" s="257">
        <f>SUM(R220:R225)</f>
        <v>2.5773999999999999</v>
      </c>
      <c r="S219" s="256"/>
      <c r="T219" s="258">
        <f>SUM(T220:T225)</f>
        <v>0</v>
      </c>
      <c r="U219" s="13"/>
      <c r="V219" s="13"/>
      <c r="W219" s="13"/>
      <c r="X219" s="13"/>
      <c r="Y219" s="13"/>
      <c r="Z219" s="13"/>
      <c r="AA219" s="13"/>
      <c r="AB219" s="13"/>
      <c r="AC219" s="13"/>
      <c r="AD219" s="13"/>
      <c r="AE219" s="13"/>
      <c r="AR219" s="259" t="s">
        <v>83</v>
      </c>
      <c r="AT219" s="260" t="s">
        <v>75</v>
      </c>
      <c r="AU219" s="260" t="s">
        <v>83</v>
      </c>
      <c r="AY219" s="259" t="s">
        <v>195</v>
      </c>
      <c r="BK219" s="261">
        <f>SUM(BK220:BK225)</f>
        <v>0</v>
      </c>
    </row>
    <row r="220" s="2" customFormat="1" ht="24.15" customHeight="1">
      <c r="A220" s="39"/>
      <c r="B220" s="40"/>
      <c r="C220" s="200" t="s">
        <v>353</v>
      </c>
      <c r="D220" s="200" t="s">
        <v>191</v>
      </c>
      <c r="E220" s="201" t="s">
        <v>3749</v>
      </c>
      <c r="F220" s="202" t="s">
        <v>3750</v>
      </c>
      <c r="G220" s="203" t="s">
        <v>513</v>
      </c>
      <c r="H220" s="204">
        <v>10</v>
      </c>
      <c r="I220" s="205"/>
      <c r="J220" s="206">
        <f>ROUND(I220*H220,2)</f>
        <v>0</v>
      </c>
      <c r="K220" s="202" t="s">
        <v>1689</v>
      </c>
      <c r="L220" s="45"/>
      <c r="M220" s="207" t="s">
        <v>1</v>
      </c>
      <c r="N220" s="208" t="s">
        <v>41</v>
      </c>
      <c r="O220" s="92"/>
      <c r="P220" s="209">
        <f>O220*H220</f>
        <v>0</v>
      </c>
      <c r="Q220" s="209">
        <v>0.20219000000000001</v>
      </c>
      <c r="R220" s="209">
        <f>Q220*H220</f>
        <v>2.0219</v>
      </c>
      <c r="S220" s="209">
        <v>0</v>
      </c>
      <c r="T220" s="210">
        <f>S220*H220</f>
        <v>0</v>
      </c>
      <c r="U220" s="39"/>
      <c r="V220" s="39"/>
      <c r="W220" s="39"/>
      <c r="X220" s="39"/>
      <c r="Y220" s="39"/>
      <c r="Z220" s="39"/>
      <c r="AA220" s="39"/>
      <c r="AB220" s="39"/>
      <c r="AC220" s="39"/>
      <c r="AD220" s="39"/>
      <c r="AE220" s="39"/>
      <c r="AR220" s="211" t="s">
        <v>234</v>
      </c>
      <c r="AT220" s="211" t="s">
        <v>191</v>
      </c>
      <c r="AU220" s="211" t="s">
        <v>85</v>
      </c>
      <c r="AY220" s="18" t="s">
        <v>195</v>
      </c>
      <c r="BE220" s="212">
        <f>IF(N220="základní",J220,0)</f>
        <v>0</v>
      </c>
      <c r="BF220" s="212">
        <f>IF(N220="snížená",J220,0)</f>
        <v>0</v>
      </c>
      <c r="BG220" s="212">
        <f>IF(N220="zákl. přenesená",J220,0)</f>
        <v>0</v>
      </c>
      <c r="BH220" s="212">
        <f>IF(N220="sníž. přenesená",J220,0)</f>
        <v>0</v>
      </c>
      <c r="BI220" s="212">
        <f>IF(N220="nulová",J220,0)</f>
        <v>0</v>
      </c>
      <c r="BJ220" s="18" t="s">
        <v>83</v>
      </c>
      <c r="BK220" s="212">
        <f>ROUND(I220*H220,2)</f>
        <v>0</v>
      </c>
      <c r="BL220" s="18" t="s">
        <v>234</v>
      </c>
      <c r="BM220" s="211" t="s">
        <v>5975</v>
      </c>
    </row>
    <row r="221" s="2" customFormat="1">
      <c r="A221" s="39"/>
      <c r="B221" s="40"/>
      <c r="C221" s="41"/>
      <c r="D221" s="213" t="s">
        <v>197</v>
      </c>
      <c r="E221" s="41"/>
      <c r="F221" s="214" t="s">
        <v>5976</v>
      </c>
      <c r="G221" s="41"/>
      <c r="H221" s="41"/>
      <c r="I221" s="215"/>
      <c r="J221" s="41"/>
      <c r="K221" s="41"/>
      <c r="L221" s="45"/>
      <c r="M221" s="216"/>
      <c r="N221" s="217"/>
      <c r="O221" s="92"/>
      <c r="P221" s="92"/>
      <c r="Q221" s="92"/>
      <c r="R221" s="92"/>
      <c r="S221" s="92"/>
      <c r="T221" s="93"/>
      <c r="U221" s="39"/>
      <c r="V221" s="39"/>
      <c r="W221" s="39"/>
      <c r="X221" s="39"/>
      <c r="Y221" s="39"/>
      <c r="Z221" s="39"/>
      <c r="AA221" s="39"/>
      <c r="AB221" s="39"/>
      <c r="AC221" s="39"/>
      <c r="AD221" s="39"/>
      <c r="AE221" s="39"/>
      <c r="AT221" s="18" t="s">
        <v>197</v>
      </c>
      <c r="AU221" s="18" t="s">
        <v>85</v>
      </c>
    </row>
    <row r="222" s="10" customFormat="1">
      <c r="A222" s="10"/>
      <c r="B222" s="218"/>
      <c r="C222" s="219"/>
      <c r="D222" s="213" t="s">
        <v>199</v>
      </c>
      <c r="E222" s="220" t="s">
        <v>1</v>
      </c>
      <c r="F222" s="221" t="s">
        <v>5882</v>
      </c>
      <c r="G222" s="219"/>
      <c r="H222" s="220" t="s">
        <v>1</v>
      </c>
      <c r="I222" s="222"/>
      <c r="J222" s="219"/>
      <c r="K222" s="219"/>
      <c r="L222" s="223"/>
      <c r="M222" s="224"/>
      <c r="N222" s="225"/>
      <c r="O222" s="225"/>
      <c r="P222" s="225"/>
      <c r="Q222" s="225"/>
      <c r="R222" s="225"/>
      <c r="S222" s="225"/>
      <c r="T222" s="226"/>
      <c r="U222" s="10"/>
      <c r="V222" s="10"/>
      <c r="W222" s="10"/>
      <c r="X222" s="10"/>
      <c r="Y222" s="10"/>
      <c r="Z222" s="10"/>
      <c r="AA222" s="10"/>
      <c r="AB222" s="10"/>
      <c r="AC222" s="10"/>
      <c r="AD222" s="10"/>
      <c r="AE222" s="10"/>
      <c r="AT222" s="227" t="s">
        <v>199</v>
      </c>
      <c r="AU222" s="227" t="s">
        <v>85</v>
      </c>
      <c r="AV222" s="10" t="s">
        <v>83</v>
      </c>
      <c r="AW222" s="10" t="s">
        <v>32</v>
      </c>
      <c r="AX222" s="10" t="s">
        <v>76</v>
      </c>
      <c r="AY222" s="227" t="s">
        <v>195</v>
      </c>
    </row>
    <row r="223" s="11" customFormat="1">
      <c r="A223" s="11"/>
      <c r="B223" s="228"/>
      <c r="C223" s="229"/>
      <c r="D223" s="213" t="s">
        <v>199</v>
      </c>
      <c r="E223" s="230" t="s">
        <v>1</v>
      </c>
      <c r="F223" s="231" t="s">
        <v>261</v>
      </c>
      <c r="G223" s="229"/>
      <c r="H223" s="232">
        <v>10</v>
      </c>
      <c r="I223" s="233"/>
      <c r="J223" s="229"/>
      <c r="K223" s="229"/>
      <c r="L223" s="234"/>
      <c r="M223" s="235"/>
      <c r="N223" s="236"/>
      <c r="O223" s="236"/>
      <c r="P223" s="236"/>
      <c r="Q223" s="236"/>
      <c r="R223" s="236"/>
      <c r="S223" s="236"/>
      <c r="T223" s="237"/>
      <c r="U223" s="11"/>
      <c r="V223" s="11"/>
      <c r="W223" s="11"/>
      <c r="X223" s="11"/>
      <c r="Y223" s="11"/>
      <c r="Z223" s="11"/>
      <c r="AA223" s="11"/>
      <c r="AB223" s="11"/>
      <c r="AC223" s="11"/>
      <c r="AD223" s="11"/>
      <c r="AE223" s="11"/>
      <c r="AT223" s="238" t="s">
        <v>199</v>
      </c>
      <c r="AU223" s="238" t="s">
        <v>85</v>
      </c>
      <c r="AV223" s="11" t="s">
        <v>85</v>
      </c>
      <c r="AW223" s="11" t="s">
        <v>32</v>
      </c>
      <c r="AX223" s="11" t="s">
        <v>83</v>
      </c>
      <c r="AY223" s="238" t="s">
        <v>195</v>
      </c>
    </row>
    <row r="224" s="2" customFormat="1" ht="16.5" customHeight="1">
      <c r="A224" s="39"/>
      <c r="B224" s="40"/>
      <c r="C224" s="262" t="s">
        <v>357</v>
      </c>
      <c r="D224" s="262" t="s">
        <v>224</v>
      </c>
      <c r="E224" s="263" t="s">
        <v>5977</v>
      </c>
      <c r="F224" s="264" t="s">
        <v>5978</v>
      </c>
      <c r="G224" s="265" t="s">
        <v>513</v>
      </c>
      <c r="H224" s="266">
        <v>10.1</v>
      </c>
      <c r="I224" s="267"/>
      <c r="J224" s="268">
        <f>ROUND(I224*H224,2)</f>
        <v>0</v>
      </c>
      <c r="K224" s="264" t="s">
        <v>1412</v>
      </c>
      <c r="L224" s="269"/>
      <c r="M224" s="270" t="s">
        <v>1</v>
      </c>
      <c r="N224" s="271" t="s">
        <v>41</v>
      </c>
      <c r="O224" s="92"/>
      <c r="P224" s="209">
        <f>O224*H224</f>
        <v>0</v>
      </c>
      <c r="Q224" s="209">
        <v>0.055</v>
      </c>
      <c r="R224" s="209">
        <f>Q224*H224</f>
        <v>0.55549999999999999</v>
      </c>
      <c r="S224" s="209">
        <v>0</v>
      </c>
      <c r="T224" s="210">
        <f>S224*H224</f>
        <v>0</v>
      </c>
      <c r="U224" s="39"/>
      <c r="V224" s="39"/>
      <c r="W224" s="39"/>
      <c r="X224" s="39"/>
      <c r="Y224" s="39"/>
      <c r="Z224" s="39"/>
      <c r="AA224" s="39"/>
      <c r="AB224" s="39"/>
      <c r="AC224" s="39"/>
      <c r="AD224" s="39"/>
      <c r="AE224" s="39"/>
      <c r="AR224" s="211" t="s">
        <v>253</v>
      </c>
      <c r="AT224" s="211" t="s">
        <v>224</v>
      </c>
      <c r="AU224" s="211" t="s">
        <v>85</v>
      </c>
      <c r="AY224" s="18" t="s">
        <v>195</v>
      </c>
      <c r="BE224" s="212">
        <f>IF(N224="základní",J224,0)</f>
        <v>0</v>
      </c>
      <c r="BF224" s="212">
        <f>IF(N224="snížená",J224,0)</f>
        <v>0</v>
      </c>
      <c r="BG224" s="212">
        <f>IF(N224="zákl. přenesená",J224,0)</f>
        <v>0</v>
      </c>
      <c r="BH224" s="212">
        <f>IF(N224="sníž. přenesená",J224,0)</f>
        <v>0</v>
      </c>
      <c r="BI224" s="212">
        <f>IF(N224="nulová",J224,0)</f>
        <v>0</v>
      </c>
      <c r="BJ224" s="18" t="s">
        <v>83</v>
      </c>
      <c r="BK224" s="212">
        <f>ROUND(I224*H224,2)</f>
        <v>0</v>
      </c>
      <c r="BL224" s="18" t="s">
        <v>234</v>
      </c>
      <c r="BM224" s="211" t="s">
        <v>5979</v>
      </c>
    </row>
    <row r="225" s="11" customFormat="1">
      <c r="A225" s="11"/>
      <c r="B225" s="228"/>
      <c r="C225" s="229"/>
      <c r="D225" s="213" t="s">
        <v>199</v>
      </c>
      <c r="E225" s="230" t="s">
        <v>1</v>
      </c>
      <c r="F225" s="231" t="s">
        <v>5980</v>
      </c>
      <c r="G225" s="229"/>
      <c r="H225" s="232">
        <v>10.1</v>
      </c>
      <c r="I225" s="233"/>
      <c r="J225" s="229"/>
      <c r="K225" s="229"/>
      <c r="L225" s="234"/>
      <c r="M225" s="235"/>
      <c r="N225" s="236"/>
      <c r="O225" s="236"/>
      <c r="P225" s="236"/>
      <c r="Q225" s="236"/>
      <c r="R225" s="236"/>
      <c r="S225" s="236"/>
      <c r="T225" s="237"/>
      <c r="U225" s="11"/>
      <c r="V225" s="11"/>
      <c r="W225" s="11"/>
      <c r="X225" s="11"/>
      <c r="Y225" s="11"/>
      <c r="Z225" s="11"/>
      <c r="AA225" s="11"/>
      <c r="AB225" s="11"/>
      <c r="AC225" s="11"/>
      <c r="AD225" s="11"/>
      <c r="AE225" s="11"/>
      <c r="AT225" s="238" t="s">
        <v>199</v>
      </c>
      <c r="AU225" s="238" t="s">
        <v>85</v>
      </c>
      <c r="AV225" s="11" t="s">
        <v>85</v>
      </c>
      <c r="AW225" s="11" t="s">
        <v>32</v>
      </c>
      <c r="AX225" s="11" t="s">
        <v>83</v>
      </c>
      <c r="AY225" s="238" t="s">
        <v>195</v>
      </c>
    </row>
    <row r="226" s="13" customFormat="1" ht="22.8" customHeight="1">
      <c r="A226" s="13"/>
      <c r="B226" s="248"/>
      <c r="C226" s="249"/>
      <c r="D226" s="250" t="s">
        <v>75</v>
      </c>
      <c r="E226" s="285" t="s">
        <v>1970</v>
      </c>
      <c r="F226" s="285" t="s">
        <v>1971</v>
      </c>
      <c r="G226" s="249"/>
      <c r="H226" s="249"/>
      <c r="I226" s="252"/>
      <c r="J226" s="286">
        <f>BK226</f>
        <v>0</v>
      </c>
      <c r="K226" s="249"/>
      <c r="L226" s="254"/>
      <c r="M226" s="255"/>
      <c r="N226" s="256"/>
      <c r="O226" s="256"/>
      <c r="P226" s="257">
        <f>SUM(P227:P230)</f>
        <v>0</v>
      </c>
      <c r="Q226" s="256"/>
      <c r="R226" s="257">
        <f>SUM(R227:R230)</f>
        <v>0</v>
      </c>
      <c r="S226" s="256"/>
      <c r="T226" s="258">
        <f>SUM(T227:T230)</f>
        <v>0</v>
      </c>
      <c r="U226" s="13"/>
      <c r="V226" s="13"/>
      <c r="W226" s="13"/>
      <c r="X226" s="13"/>
      <c r="Y226" s="13"/>
      <c r="Z226" s="13"/>
      <c r="AA226" s="13"/>
      <c r="AB226" s="13"/>
      <c r="AC226" s="13"/>
      <c r="AD226" s="13"/>
      <c r="AE226" s="13"/>
      <c r="AR226" s="259" t="s">
        <v>83</v>
      </c>
      <c r="AT226" s="260" t="s">
        <v>75</v>
      </c>
      <c r="AU226" s="260" t="s">
        <v>83</v>
      </c>
      <c r="AY226" s="259" t="s">
        <v>195</v>
      </c>
      <c r="BK226" s="261">
        <f>SUM(BK227:BK230)</f>
        <v>0</v>
      </c>
    </row>
    <row r="227" s="2" customFormat="1" ht="37.8" customHeight="1">
      <c r="A227" s="39"/>
      <c r="B227" s="40"/>
      <c r="C227" s="200" t="s">
        <v>361</v>
      </c>
      <c r="D227" s="200" t="s">
        <v>191</v>
      </c>
      <c r="E227" s="201" t="s">
        <v>3888</v>
      </c>
      <c r="F227" s="202" t="s">
        <v>3889</v>
      </c>
      <c r="G227" s="203" t="s">
        <v>1628</v>
      </c>
      <c r="H227" s="204">
        <v>2</v>
      </c>
      <c r="I227" s="205"/>
      <c r="J227" s="206">
        <f>ROUND(I227*H227,2)</f>
        <v>0</v>
      </c>
      <c r="K227" s="202" t="s">
        <v>1412</v>
      </c>
      <c r="L227" s="45"/>
      <c r="M227" s="207" t="s">
        <v>1</v>
      </c>
      <c r="N227" s="208" t="s">
        <v>41</v>
      </c>
      <c r="O227" s="92"/>
      <c r="P227" s="209">
        <f>O227*H227</f>
        <v>0</v>
      </c>
      <c r="Q227" s="209">
        <v>0</v>
      </c>
      <c r="R227" s="209">
        <f>Q227*H227</f>
        <v>0</v>
      </c>
      <c r="S227" s="209">
        <v>0</v>
      </c>
      <c r="T227" s="210">
        <f>S227*H227</f>
        <v>0</v>
      </c>
      <c r="U227" s="39"/>
      <c r="V227" s="39"/>
      <c r="W227" s="39"/>
      <c r="X227" s="39"/>
      <c r="Y227" s="39"/>
      <c r="Z227" s="39"/>
      <c r="AA227" s="39"/>
      <c r="AB227" s="39"/>
      <c r="AC227" s="39"/>
      <c r="AD227" s="39"/>
      <c r="AE227" s="39"/>
      <c r="AR227" s="211" t="s">
        <v>234</v>
      </c>
      <c r="AT227" s="211" t="s">
        <v>191</v>
      </c>
      <c r="AU227" s="211" t="s">
        <v>85</v>
      </c>
      <c r="AY227" s="18" t="s">
        <v>195</v>
      </c>
      <c r="BE227" s="212">
        <f>IF(N227="základní",J227,0)</f>
        <v>0</v>
      </c>
      <c r="BF227" s="212">
        <f>IF(N227="snížená",J227,0)</f>
        <v>0</v>
      </c>
      <c r="BG227" s="212">
        <f>IF(N227="zákl. přenesená",J227,0)</f>
        <v>0</v>
      </c>
      <c r="BH227" s="212">
        <f>IF(N227="sníž. přenesená",J227,0)</f>
        <v>0</v>
      </c>
      <c r="BI227" s="212">
        <f>IF(N227="nulová",J227,0)</f>
        <v>0</v>
      </c>
      <c r="BJ227" s="18" t="s">
        <v>83</v>
      </c>
      <c r="BK227" s="212">
        <f>ROUND(I227*H227,2)</f>
        <v>0</v>
      </c>
      <c r="BL227" s="18" t="s">
        <v>234</v>
      </c>
      <c r="BM227" s="211" t="s">
        <v>5981</v>
      </c>
    </row>
    <row r="228" s="2" customFormat="1" ht="21.75" customHeight="1">
      <c r="A228" s="39"/>
      <c r="B228" s="40"/>
      <c r="C228" s="200" t="s">
        <v>365</v>
      </c>
      <c r="D228" s="200" t="s">
        <v>191</v>
      </c>
      <c r="E228" s="201" t="s">
        <v>3908</v>
      </c>
      <c r="F228" s="202" t="s">
        <v>3909</v>
      </c>
      <c r="G228" s="203" t="s">
        <v>1628</v>
      </c>
      <c r="H228" s="204">
        <v>2</v>
      </c>
      <c r="I228" s="205"/>
      <c r="J228" s="206">
        <f>ROUND(I228*H228,2)</f>
        <v>0</v>
      </c>
      <c r="K228" s="202" t="s">
        <v>1412</v>
      </c>
      <c r="L228" s="45"/>
      <c r="M228" s="207" t="s">
        <v>1</v>
      </c>
      <c r="N228" s="208" t="s">
        <v>41</v>
      </c>
      <c r="O228" s="92"/>
      <c r="P228" s="209">
        <f>O228*H228</f>
        <v>0</v>
      </c>
      <c r="Q228" s="209">
        <v>0</v>
      </c>
      <c r="R228" s="209">
        <f>Q228*H228</f>
        <v>0</v>
      </c>
      <c r="S228" s="209">
        <v>0</v>
      </c>
      <c r="T228" s="210">
        <f>S228*H228</f>
        <v>0</v>
      </c>
      <c r="U228" s="39"/>
      <c r="V228" s="39"/>
      <c r="W228" s="39"/>
      <c r="X228" s="39"/>
      <c r="Y228" s="39"/>
      <c r="Z228" s="39"/>
      <c r="AA228" s="39"/>
      <c r="AB228" s="39"/>
      <c r="AC228" s="39"/>
      <c r="AD228" s="39"/>
      <c r="AE228" s="39"/>
      <c r="AR228" s="211" t="s">
        <v>234</v>
      </c>
      <c r="AT228" s="211" t="s">
        <v>191</v>
      </c>
      <c r="AU228" s="211" t="s">
        <v>85</v>
      </c>
      <c r="AY228" s="18" t="s">
        <v>195</v>
      </c>
      <c r="BE228" s="212">
        <f>IF(N228="základní",J228,0)</f>
        <v>0</v>
      </c>
      <c r="BF228" s="212">
        <f>IF(N228="snížená",J228,0)</f>
        <v>0</v>
      </c>
      <c r="BG228" s="212">
        <f>IF(N228="zákl. přenesená",J228,0)</f>
        <v>0</v>
      </c>
      <c r="BH228" s="212">
        <f>IF(N228="sníž. přenesená",J228,0)</f>
        <v>0</v>
      </c>
      <c r="BI228" s="212">
        <f>IF(N228="nulová",J228,0)</f>
        <v>0</v>
      </c>
      <c r="BJ228" s="18" t="s">
        <v>83</v>
      </c>
      <c r="BK228" s="212">
        <f>ROUND(I228*H228,2)</f>
        <v>0</v>
      </c>
      <c r="BL228" s="18" t="s">
        <v>234</v>
      </c>
      <c r="BM228" s="211" t="s">
        <v>5982</v>
      </c>
    </row>
    <row r="229" s="2" customFormat="1" ht="24.15" customHeight="1">
      <c r="A229" s="39"/>
      <c r="B229" s="40"/>
      <c r="C229" s="200" t="s">
        <v>369</v>
      </c>
      <c r="D229" s="200" t="s">
        <v>191</v>
      </c>
      <c r="E229" s="201" t="s">
        <v>3911</v>
      </c>
      <c r="F229" s="202" t="s">
        <v>3912</v>
      </c>
      <c r="G229" s="203" t="s">
        <v>1628</v>
      </c>
      <c r="H229" s="204">
        <v>50</v>
      </c>
      <c r="I229" s="205"/>
      <c r="J229" s="206">
        <f>ROUND(I229*H229,2)</f>
        <v>0</v>
      </c>
      <c r="K229" s="202" t="s">
        <v>1412</v>
      </c>
      <c r="L229" s="45"/>
      <c r="M229" s="207" t="s">
        <v>1</v>
      </c>
      <c r="N229" s="208" t="s">
        <v>41</v>
      </c>
      <c r="O229" s="92"/>
      <c r="P229" s="209">
        <f>O229*H229</f>
        <v>0</v>
      </c>
      <c r="Q229" s="209">
        <v>0</v>
      </c>
      <c r="R229" s="209">
        <f>Q229*H229</f>
        <v>0</v>
      </c>
      <c r="S229" s="209">
        <v>0</v>
      </c>
      <c r="T229" s="210">
        <f>S229*H229</f>
        <v>0</v>
      </c>
      <c r="U229" s="39"/>
      <c r="V229" s="39"/>
      <c r="W229" s="39"/>
      <c r="X229" s="39"/>
      <c r="Y229" s="39"/>
      <c r="Z229" s="39"/>
      <c r="AA229" s="39"/>
      <c r="AB229" s="39"/>
      <c r="AC229" s="39"/>
      <c r="AD229" s="39"/>
      <c r="AE229" s="39"/>
      <c r="AR229" s="211" t="s">
        <v>234</v>
      </c>
      <c r="AT229" s="211" t="s">
        <v>191</v>
      </c>
      <c r="AU229" s="211" t="s">
        <v>85</v>
      </c>
      <c r="AY229" s="18" t="s">
        <v>195</v>
      </c>
      <c r="BE229" s="212">
        <f>IF(N229="základní",J229,0)</f>
        <v>0</v>
      </c>
      <c r="BF229" s="212">
        <f>IF(N229="snížená",J229,0)</f>
        <v>0</v>
      </c>
      <c r="BG229" s="212">
        <f>IF(N229="zákl. přenesená",J229,0)</f>
        <v>0</v>
      </c>
      <c r="BH229" s="212">
        <f>IF(N229="sníž. přenesená",J229,0)</f>
        <v>0</v>
      </c>
      <c r="BI229" s="212">
        <f>IF(N229="nulová",J229,0)</f>
        <v>0</v>
      </c>
      <c r="BJ229" s="18" t="s">
        <v>83</v>
      </c>
      <c r="BK229" s="212">
        <f>ROUND(I229*H229,2)</f>
        <v>0</v>
      </c>
      <c r="BL229" s="18" t="s">
        <v>234</v>
      </c>
      <c r="BM229" s="211" t="s">
        <v>5983</v>
      </c>
    </row>
    <row r="230" s="11" customFormat="1">
      <c r="A230" s="11"/>
      <c r="B230" s="228"/>
      <c r="C230" s="229"/>
      <c r="D230" s="213" t="s">
        <v>199</v>
      </c>
      <c r="E230" s="229"/>
      <c r="F230" s="231" t="s">
        <v>5984</v>
      </c>
      <c r="G230" s="229"/>
      <c r="H230" s="232">
        <v>50</v>
      </c>
      <c r="I230" s="233"/>
      <c r="J230" s="229"/>
      <c r="K230" s="229"/>
      <c r="L230" s="234"/>
      <c r="M230" s="235"/>
      <c r="N230" s="236"/>
      <c r="O230" s="236"/>
      <c r="P230" s="236"/>
      <c r="Q230" s="236"/>
      <c r="R230" s="236"/>
      <c r="S230" s="236"/>
      <c r="T230" s="237"/>
      <c r="U230" s="11"/>
      <c r="V230" s="11"/>
      <c r="W230" s="11"/>
      <c r="X230" s="11"/>
      <c r="Y230" s="11"/>
      <c r="Z230" s="11"/>
      <c r="AA230" s="11"/>
      <c r="AB230" s="11"/>
      <c r="AC230" s="11"/>
      <c r="AD230" s="11"/>
      <c r="AE230" s="11"/>
      <c r="AT230" s="238" t="s">
        <v>199</v>
      </c>
      <c r="AU230" s="238" t="s">
        <v>85</v>
      </c>
      <c r="AV230" s="11" t="s">
        <v>85</v>
      </c>
      <c r="AW230" s="11" t="s">
        <v>4</v>
      </c>
      <c r="AX230" s="11" t="s">
        <v>83</v>
      </c>
      <c r="AY230" s="238" t="s">
        <v>195</v>
      </c>
    </row>
    <row r="231" s="13" customFormat="1" ht="22.8" customHeight="1">
      <c r="A231" s="13"/>
      <c r="B231" s="248"/>
      <c r="C231" s="249"/>
      <c r="D231" s="250" t="s">
        <v>75</v>
      </c>
      <c r="E231" s="285" t="s">
        <v>1995</v>
      </c>
      <c r="F231" s="285" t="s">
        <v>1996</v>
      </c>
      <c r="G231" s="249"/>
      <c r="H231" s="249"/>
      <c r="I231" s="252"/>
      <c r="J231" s="286">
        <f>BK231</f>
        <v>0</v>
      </c>
      <c r="K231" s="249"/>
      <c r="L231" s="254"/>
      <c r="M231" s="255"/>
      <c r="N231" s="256"/>
      <c r="O231" s="256"/>
      <c r="P231" s="257">
        <f>P232</f>
        <v>0</v>
      </c>
      <c r="Q231" s="256"/>
      <c r="R231" s="257">
        <f>R232</f>
        <v>0</v>
      </c>
      <c r="S231" s="256"/>
      <c r="T231" s="258">
        <f>T232</f>
        <v>0</v>
      </c>
      <c r="U231" s="13"/>
      <c r="V231" s="13"/>
      <c r="W231" s="13"/>
      <c r="X231" s="13"/>
      <c r="Y231" s="13"/>
      <c r="Z231" s="13"/>
      <c r="AA231" s="13"/>
      <c r="AB231" s="13"/>
      <c r="AC231" s="13"/>
      <c r="AD231" s="13"/>
      <c r="AE231" s="13"/>
      <c r="AR231" s="259" t="s">
        <v>83</v>
      </c>
      <c r="AT231" s="260" t="s">
        <v>75</v>
      </c>
      <c r="AU231" s="260" t="s">
        <v>83</v>
      </c>
      <c r="AY231" s="259" t="s">
        <v>195</v>
      </c>
      <c r="BK231" s="261">
        <f>BK232</f>
        <v>0</v>
      </c>
    </row>
    <row r="232" s="2" customFormat="1" ht="33" customHeight="1">
      <c r="A232" s="39"/>
      <c r="B232" s="40"/>
      <c r="C232" s="200" t="s">
        <v>373</v>
      </c>
      <c r="D232" s="200" t="s">
        <v>191</v>
      </c>
      <c r="E232" s="201" t="s">
        <v>5985</v>
      </c>
      <c r="F232" s="202" t="s">
        <v>5986</v>
      </c>
      <c r="G232" s="203" t="s">
        <v>1628</v>
      </c>
      <c r="H232" s="204">
        <v>32.597999999999999</v>
      </c>
      <c r="I232" s="205"/>
      <c r="J232" s="206">
        <f>ROUND(I232*H232,2)</f>
        <v>0</v>
      </c>
      <c r="K232" s="202" t="s">
        <v>1</v>
      </c>
      <c r="L232" s="45"/>
      <c r="M232" s="276" t="s">
        <v>1</v>
      </c>
      <c r="N232" s="277" t="s">
        <v>41</v>
      </c>
      <c r="O232" s="274"/>
      <c r="P232" s="278">
        <f>O232*H232</f>
        <v>0</v>
      </c>
      <c r="Q232" s="278">
        <v>0</v>
      </c>
      <c r="R232" s="278">
        <f>Q232*H232</f>
        <v>0</v>
      </c>
      <c r="S232" s="278">
        <v>0</v>
      </c>
      <c r="T232" s="279">
        <f>S232*H232</f>
        <v>0</v>
      </c>
      <c r="U232" s="39"/>
      <c r="V232" s="39"/>
      <c r="W232" s="39"/>
      <c r="X232" s="39"/>
      <c r="Y232" s="39"/>
      <c r="Z232" s="39"/>
      <c r="AA232" s="39"/>
      <c r="AB232" s="39"/>
      <c r="AC232" s="39"/>
      <c r="AD232" s="39"/>
      <c r="AE232" s="39"/>
      <c r="AR232" s="211" t="s">
        <v>234</v>
      </c>
      <c r="AT232" s="211" t="s">
        <v>191</v>
      </c>
      <c r="AU232" s="211" t="s">
        <v>85</v>
      </c>
      <c r="AY232" s="18" t="s">
        <v>195</v>
      </c>
      <c r="BE232" s="212">
        <f>IF(N232="základní",J232,0)</f>
        <v>0</v>
      </c>
      <c r="BF232" s="212">
        <f>IF(N232="snížená",J232,0)</f>
        <v>0</v>
      </c>
      <c r="BG232" s="212">
        <f>IF(N232="zákl. přenesená",J232,0)</f>
        <v>0</v>
      </c>
      <c r="BH232" s="212">
        <f>IF(N232="sníž. přenesená",J232,0)</f>
        <v>0</v>
      </c>
      <c r="BI232" s="212">
        <f>IF(N232="nulová",J232,0)</f>
        <v>0</v>
      </c>
      <c r="BJ232" s="18" t="s">
        <v>83</v>
      </c>
      <c r="BK232" s="212">
        <f>ROUND(I232*H232,2)</f>
        <v>0</v>
      </c>
      <c r="BL232" s="18" t="s">
        <v>234</v>
      </c>
      <c r="BM232" s="211" t="s">
        <v>5987</v>
      </c>
    </row>
    <row r="233" s="2" customFormat="1" ht="6.96" customHeight="1">
      <c r="A233" s="39"/>
      <c r="B233" s="67"/>
      <c r="C233" s="68"/>
      <c r="D233" s="68"/>
      <c r="E233" s="68"/>
      <c r="F233" s="68"/>
      <c r="G233" s="68"/>
      <c r="H233" s="68"/>
      <c r="I233" s="68"/>
      <c r="J233" s="68"/>
      <c r="K233" s="68"/>
      <c r="L233" s="45"/>
      <c r="M233" s="39"/>
      <c r="O233" s="39"/>
      <c r="P233" s="39"/>
      <c r="Q233" s="39"/>
      <c r="R233" s="39"/>
      <c r="S233" s="39"/>
      <c r="T233" s="39"/>
      <c r="U233" s="39"/>
      <c r="V233" s="39"/>
      <c r="W233" s="39"/>
      <c r="X233" s="39"/>
      <c r="Y233" s="39"/>
      <c r="Z233" s="39"/>
      <c r="AA233" s="39"/>
      <c r="AB233" s="39"/>
      <c r="AC233" s="39"/>
      <c r="AD233" s="39"/>
      <c r="AE233" s="39"/>
    </row>
  </sheetData>
  <sheetProtection sheet="1" autoFilter="0" formatColumns="0" formatRows="0" objects="1" scenarios="1" spinCount="100000" saltValue="QoBWZpWmKggmbCJJHA1vEqb5JDAws1QFZcOKFGkO7qlTa+mGELCMsJoF5UK1kPjsI5SYlgT1PPS1i0oKpdMOTQ==" hashValue="hxlsZ5ySbpOxFkiILOk+vgG8slv8hYdrQbTUluR+vXMLjFspEw/eryzugCE4yDKY4yk73XD3qjj9U1iaI35qRQ==" algorithmName="SHA-512" password="C71F"/>
  <autoFilter ref="C122:K232"/>
  <mergeCells count="9">
    <mergeCell ref="E7:H7"/>
    <mergeCell ref="E9:H9"/>
    <mergeCell ref="E18:H18"/>
    <mergeCell ref="E27:H27"/>
    <mergeCell ref="E85:H85"/>
    <mergeCell ref="E87:H87"/>
    <mergeCell ref="E113:H113"/>
    <mergeCell ref="E115:H115"/>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164</v>
      </c>
    </row>
    <row r="3" s="1" customFormat="1" ht="6.96" customHeight="1">
      <c r="B3" s="147"/>
      <c r="C3" s="148"/>
      <c r="D3" s="148"/>
      <c r="E3" s="148"/>
      <c r="F3" s="148"/>
      <c r="G3" s="148"/>
      <c r="H3" s="148"/>
      <c r="I3" s="148"/>
      <c r="J3" s="148"/>
      <c r="K3" s="148"/>
      <c r="L3" s="21"/>
      <c r="AT3" s="18" t="s">
        <v>85</v>
      </c>
    </row>
    <row r="4" s="1" customFormat="1" ht="24.96" customHeight="1">
      <c r="B4" s="21"/>
      <c r="D4" s="149" t="s">
        <v>168</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SPLAŠKOVÁ KANALIZACE ÚSTÍ NAD ORLICÍ ČERNOVÍR</v>
      </c>
      <c r="F7" s="151"/>
      <c r="G7" s="151"/>
      <c r="H7" s="151"/>
      <c r="L7" s="21"/>
    </row>
    <row r="8" s="2" customFormat="1" ht="12" customHeight="1">
      <c r="A8" s="39"/>
      <c r="B8" s="45"/>
      <c r="C8" s="39"/>
      <c r="D8" s="151" t="s">
        <v>169</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53" t="s">
        <v>5988</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51" t="s">
        <v>18</v>
      </c>
      <c r="E11" s="39"/>
      <c r="F11" s="142" t="s">
        <v>1</v>
      </c>
      <c r="G11" s="39"/>
      <c r="H11" s="39"/>
      <c r="I11" s="151" t="s">
        <v>19</v>
      </c>
      <c r="J11" s="142" t="s">
        <v>1</v>
      </c>
      <c r="K11" s="39"/>
      <c r="L11" s="64"/>
      <c r="S11" s="39"/>
      <c r="T11" s="39"/>
      <c r="U11" s="39"/>
      <c r="V11" s="39"/>
      <c r="W11" s="39"/>
      <c r="X11" s="39"/>
      <c r="Y11" s="39"/>
      <c r="Z11" s="39"/>
      <c r="AA11" s="39"/>
      <c r="AB11" s="39"/>
      <c r="AC11" s="39"/>
      <c r="AD11" s="39"/>
      <c r="AE11" s="39"/>
    </row>
    <row r="12" s="2" customFormat="1" ht="12" customHeight="1">
      <c r="A12" s="39"/>
      <c r="B12" s="45"/>
      <c r="C12" s="39"/>
      <c r="D12" s="151" t="s">
        <v>20</v>
      </c>
      <c r="E12" s="39"/>
      <c r="F12" s="142" t="s">
        <v>21</v>
      </c>
      <c r="G12" s="39"/>
      <c r="H12" s="39"/>
      <c r="I12" s="151" t="s">
        <v>22</v>
      </c>
      <c r="J12" s="154" t="str">
        <f>'Rekapitulace stavby'!AN8</f>
        <v>18. 10. 2021</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51" t="s">
        <v>24</v>
      </c>
      <c r="E14" s="39"/>
      <c r="F14" s="39"/>
      <c r="G14" s="39"/>
      <c r="H14" s="39"/>
      <c r="I14" s="151" t="s">
        <v>25</v>
      </c>
      <c r="J14" s="142" t="s">
        <v>1</v>
      </c>
      <c r="K14" s="39"/>
      <c r="L14" s="64"/>
      <c r="S14" s="39"/>
      <c r="T14" s="39"/>
      <c r="U14" s="39"/>
      <c r="V14" s="39"/>
      <c r="W14" s="39"/>
      <c r="X14" s="39"/>
      <c r="Y14" s="39"/>
      <c r="Z14" s="39"/>
      <c r="AA14" s="39"/>
      <c r="AB14" s="39"/>
      <c r="AC14" s="39"/>
      <c r="AD14" s="39"/>
      <c r="AE14" s="39"/>
    </row>
    <row r="15" s="2" customFormat="1" ht="18" customHeight="1">
      <c r="A15" s="39"/>
      <c r="B15" s="45"/>
      <c r="C15" s="39"/>
      <c r="D15" s="39"/>
      <c r="E15" s="142" t="s">
        <v>26</v>
      </c>
      <c r="F15" s="39"/>
      <c r="G15" s="39"/>
      <c r="H15" s="39"/>
      <c r="I15" s="151" t="s">
        <v>27</v>
      </c>
      <c r="J15" s="142" t="s">
        <v>1</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51" t="s">
        <v>28</v>
      </c>
      <c r="E17" s="39"/>
      <c r="F17" s="39"/>
      <c r="G17" s="39"/>
      <c r="H17" s="39"/>
      <c r="I17" s="151"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2"/>
      <c r="G18" s="142"/>
      <c r="H18" s="142"/>
      <c r="I18" s="151" t="s">
        <v>27</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51" t="s">
        <v>30</v>
      </c>
      <c r="E20" s="39"/>
      <c r="F20" s="39"/>
      <c r="G20" s="39"/>
      <c r="H20" s="39"/>
      <c r="I20" s="151" t="s">
        <v>25</v>
      </c>
      <c r="J20" s="142" t="s">
        <v>1</v>
      </c>
      <c r="K20" s="39"/>
      <c r="L20" s="64"/>
      <c r="S20" s="39"/>
      <c r="T20" s="39"/>
      <c r="U20" s="39"/>
      <c r="V20" s="39"/>
      <c r="W20" s="39"/>
      <c r="X20" s="39"/>
      <c r="Y20" s="39"/>
      <c r="Z20" s="39"/>
      <c r="AA20" s="39"/>
      <c r="AB20" s="39"/>
      <c r="AC20" s="39"/>
      <c r="AD20" s="39"/>
      <c r="AE20" s="39"/>
    </row>
    <row r="21" s="2" customFormat="1" ht="18" customHeight="1">
      <c r="A21" s="39"/>
      <c r="B21" s="45"/>
      <c r="C21" s="39"/>
      <c r="D21" s="39"/>
      <c r="E21" s="142" t="s">
        <v>31</v>
      </c>
      <c r="F21" s="39"/>
      <c r="G21" s="39"/>
      <c r="H21" s="39"/>
      <c r="I21" s="151" t="s">
        <v>27</v>
      </c>
      <c r="J21" s="142" t="s">
        <v>1</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51" t="s">
        <v>33</v>
      </c>
      <c r="E23" s="39"/>
      <c r="F23" s="39"/>
      <c r="G23" s="39"/>
      <c r="H23" s="39"/>
      <c r="I23" s="151" t="s">
        <v>25</v>
      </c>
      <c r="J23" s="142" t="s">
        <v>1</v>
      </c>
      <c r="K23" s="39"/>
      <c r="L23" s="64"/>
      <c r="S23" s="39"/>
      <c r="T23" s="39"/>
      <c r="U23" s="39"/>
      <c r="V23" s="39"/>
      <c r="W23" s="39"/>
      <c r="X23" s="39"/>
      <c r="Y23" s="39"/>
      <c r="Z23" s="39"/>
      <c r="AA23" s="39"/>
      <c r="AB23" s="39"/>
      <c r="AC23" s="39"/>
      <c r="AD23" s="39"/>
      <c r="AE23" s="39"/>
    </row>
    <row r="24" s="2" customFormat="1" ht="18" customHeight="1">
      <c r="A24" s="39"/>
      <c r="B24" s="45"/>
      <c r="C24" s="39"/>
      <c r="D24" s="39"/>
      <c r="E24" s="142" t="s">
        <v>1394</v>
      </c>
      <c r="F24" s="39"/>
      <c r="G24" s="39"/>
      <c r="H24" s="39"/>
      <c r="I24" s="151" t="s">
        <v>27</v>
      </c>
      <c r="J24" s="142" t="s">
        <v>1</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51" t="s">
        <v>35</v>
      </c>
      <c r="E26" s="39"/>
      <c r="F26" s="39"/>
      <c r="G26" s="39"/>
      <c r="H26" s="39"/>
      <c r="I26" s="39"/>
      <c r="J26" s="39"/>
      <c r="K26" s="39"/>
      <c r="L26" s="64"/>
      <c r="S26" s="39"/>
      <c r="T26" s="39"/>
      <c r="U26" s="39"/>
      <c r="V26" s="39"/>
      <c r="W26" s="39"/>
      <c r="X26" s="39"/>
      <c r="Y26" s="39"/>
      <c r="Z26" s="39"/>
      <c r="AA26" s="39"/>
      <c r="AB26" s="39"/>
      <c r="AC26" s="39"/>
      <c r="AD26" s="39"/>
      <c r="AE26" s="39"/>
    </row>
    <row r="27" s="8" customFormat="1" ht="16.5" customHeight="1">
      <c r="A27" s="155"/>
      <c r="B27" s="156"/>
      <c r="C27" s="155"/>
      <c r="D27" s="155"/>
      <c r="E27" s="157" t="s">
        <v>1</v>
      </c>
      <c r="F27" s="157"/>
      <c r="G27" s="157"/>
      <c r="H27" s="157"/>
      <c r="I27" s="155"/>
      <c r="J27" s="155"/>
      <c r="K27" s="155"/>
      <c r="L27" s="158"/>
      <c r="S27" s="155"/>
      <c r="T27" s="155"/>
      <c r="U27" s="155"/>
      <c r="V27" s="155"/>
      <c r="W27" s="155"/>
      <c r="X27" s="155"/>
      <c r="Y27" s="155"/>
      <c r="Z27" s="155"/>
      <c r="AA27" s="155"/>
      <c r="AB27" s="155"/>
      <c r="AC27" s="155"/>
      <c r="AD27" s="155"/>
      <c r="AE27" s="155"/>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59"/>
      <c r="E29" s="159"/>
      <c r="F29" s="159"/>
      <c r="G29" s="159"/>
      <c r="H29" s="159"/>
      <c r="I29" s="159"/>
      <c r="J29" s="159"/>
      <c r="K29" s="159"/>
      <c r="L29" s="64"/>
      <c r="S29" s="39"/>
      <c r="T29" s="39"/>
      <c r="U29" s="39"/>
      <c r="V29" s="39"/>
      <c r="W29" s="39"/>
      <c r="X29" s="39"/>
      <c r="Y29" s="39"/>
      <c r="Z29" s="39"/>
      <c r="AA29" s="39"/>
      <c r="AB29" s="39"/>
      <c r="AC29" s="39"/>
      <c r="AD29" s="39"/>
      <c r="AE29" s="39"/>
    </row>
    <row r="30" s="2" customFormat="1" ht="25.44" customHeight="1">
      <c r="A30" s="39"/>
      <c r="B30" s="45"/>
      <c r="C30" s="39"/>
      <c r="D30" s="160" t="s">
        <v>36</v>
      </c>
      <c r="E30" s="39"/>
      <c r="F30" s="39"/>
      <c r="G30" s="39"/>
      <c r="H30" s="39"/>
      <c r="I30" s="39"/>
      <c r="J30" s="161">
        <f>ROUND(J125, 2)</f>
        <v>0</v>
      </c>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14.4" customHeight="1">
      <c r="A32" s="39"/>
      <c r="B32" s="45"/>
      <c r="C32" s="39"/>
      <c r="D32" s="39"/>
      <c r="E32" s="39"/>
      <c r="F32" s="162" t="s">
        <v>38</v>
      </c>
      <c r="G32" s="39"/>
      <c r="H32" s="39"/>
      <c r="I32" s="162" t="s">
        <v>37</v>
      </c>
      <c r="J32" s="162" t="s">
        <v>39</v>
      </c>
      <c r="K32" s="39"/>
      <c r="L32" s="64"/>
      <c r="S32" s="39"/>
      <c r="T32" s="39"/>
      <c r="U32" s="39"/>
      <c r="V32" s="39"/>
      <c r="W32" s="39"/>
      <c r="X32" s="39"/>
      <c r="Y32" s="39"/>
      <c r="Z32" s="39"/>
      <c r="AA32" s="39"/>
      <c r="AB32" s="39"/>
      <c r="AC32" s="39"/>
      <c r="AD32" s="39"/>
      <c r="AE32" s="39"/>
    </row>
    <row r="33" s="2" customFormat="1" ht="14.4" customHeight="1">
      <c r="A33" s="39"/>
      <c r="B33" s="45"/>
      <c r="C33" s="39"/>
      <c r="D33" s="163" t="s">
        <v>40</v>
      </c>
      <c r="E33" s="151" t="s">
        <v>41</v>
      </c>
      <c r="F33" s="164">
        <f>ROUND((SUM(BE125:BE414)),  2)</f>
        <v>0</v>
      </c>
      <c r="G33" s="39"/>
      <c r="H33" s="39"/>
      <c r="I33" s="165">
        <v>0.20999999999999999</v>
      </c>
      <c r="J33" s="164">
        <f>ROUND(((SUM(BE125:BE414))*I33),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51" t="s">
        <v>42</v>
      </c>
      <c r="F34" s="164">
        <f>ROUND((SUM(BF125:BF414)),  2)</f>
        <v>0</v>
      </c>
      <c r="G34" s="39"/>
      <c r="H34" s="39"/>
      <c r="I34" s="165">
        <v>0.14999999999999999</v>
      </c>
      <c r="J34" s="164">
        <f>ROUND(((SUM(BF125:BF414))*I34),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51" t="s">
        <v>43</v>
      </c>
      <c r="F35" s="164">
        <f>ROUND((SUM(BG125:BG414)),  2)</f>
        <v>0</v>
      </c>
      <c r="G35" s="39"/>
      <c r="H35" s="39"/>
      <c r="I35" s="165">
        <v>0.20999999999999999</v>
      </c>
      <c r="J35" s="164">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51" t="s">
        <v>44</v>
      </c>
      <c r="F36" s="164">
        <f>ROUND((SUM(BH125:BH414)),  2)</f>
        <v>0</v>
      </c>
      <c r="G36" s="39"/>
      <c r="H36" s="39"/>
      <c r="I36" s="165">
        <v>0.14999999999999999</v>
      </c>
      <c r="J36" s="164">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45</v>
      </c>
      <c r="F37" s="164">
        <f>ROUND((SUM(BI125:BI414)),  2)</f>
        <v>0</v>
      </c>
      <c r="G37" s="39"/>
      <c r="H37" s="39"/>
      <c r="I37" s="165">
        <v>0</v>
      </c>
      <c r="J37" s="164">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66"/>
      <c r="D39" s="167" t="s">
        <v>46</v>
      </c>
      <c r="E39" s="168"/>
      <c r="F39" s="168"/>
      <c r="G39" s="169" t="s">
        <v>47</v>
      </c>
      <c r="H39" s="170" t="s">
        <v>48</v>
      </c>
      <c r="I39" s="168"/>
      <c r="J39" s="171">
        <f>SUM(J30:J37)</f>
        <v>0</v>
      </c>
      <c r="K39" s="172"/>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49</v>
      </c>
      <c r="E50" s="174"/>
      <c r="F50" s="174"/>
      <c r="G50" s="173" t="s">
        <v>50</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51</v>
      </c>
      <c r="E61" s="176"/>
      <c r="F61" s="177" t="s">
        <v>52</v>
      </c>
      <c r="G61" s="175" t="s">
        <v>51</v>
      </c>
      <c r="H61" s="176"/>
      <c r="I61" s="176"/>
      <c r="J61" s="178" t="s">
        <v>52</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53</v>
      </c>
      <c r="E65" s="179"/>
      <c r="F65" s="179"/>
      <c r="G65" s="173" t="s">
        <v>54</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51</v>
      </c>
      <c r="E76" s="176"/>
      <c r="F76" s="177" t="s">
        <v>52</v>
      </c>
      <c r="G76" s="175" t="s">
        <v>51</v>
      </c>
      <c r="H76" s="176"/>
      <c r="I76" s="176"/>
      <c r="J76" s="178" t="s">
        <v>52</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173</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SPLAŠKOVÁ KANALIZACE ÚSTÍ NAD ORLICÍ ČERNOVÍR</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169</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SO-10 - Přeložky IS</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Černovír</v>
      </c>
      <c r="G89" s="41"/>
      <c r="H89" s="41"/>
      <c r="I89" s="33" t="s">
        <v>22</v>
      </c>
      <c r="J89" s="80" t="str">
        <f>IF(J12="","",J12)</f>
        <v>18. 10. 2021</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25.65" customHeight="1">
      <c r="A91" s="39"/>
      <c r="B91" s="40"/>
      <c r="C91" s="33" t="s">
        <v>24</v>
      </c>
      <c r="D91" s="41"/>
      <c r="E91" s="41"/>
      <c r="F91" s="28" t="str">
        <f>E15</f>
        <v>TEPVOS s.r.o., Královéhradecká 1566, Ústí n.Orlicí</v>
      </c>
      <c r="G91" s="41"/>
      <c r="H91" s="41"/>
      <c r="I91" s="33" t="s">
        <v>30</v>
      </c>
      <c r="J91" s="37" t="str">
        <f>E21</f>
        <v>Aquaprocon s.r.o., Divize Praha</v>
      </c>
      <c r="K91" s="41"/>
      <c r="L91" s="64"/>
      <c r="S91" s="39"/>
      <c r="T91" s="39"/>
      <c r="U91" s="39"/>
      <c r="V91" s="39"/>
      <c r="W91" s="39"/>
      <c r="X91" s="39"/>
      <c r="Y91" s="39"/>
      <c r="Z91" s="39"/>
      <c r="AA91" s="39"/>
      <c r="AB91" s="39"/>
      <c r="AC91" s="39"/>
      <c r="AD91" s="39"/>
      <c r="AE91" s="39"/>
    </row>
    <row r="92" s="2" customFormat="1" ht="15.15" customHeight="1">
      <c r="A92" s="39"/>
      <c r="B92" s="40"/>
      <c r="C92" s="33" t="s">
        <v>28</v>
      </c>
      <c r="D92" s="41"/>
      <c r="E92" s="41"/>
      <c r="F92" s="28" t="str">
        <f>IF(E18="","",E18)</f>
        <v>Vyplň údaj</v>
      </c>
      <c r="G92" s="41"/>
      <c r="H92" s="41"/>
      <c r="I92" s="33" t="s">
        <v>33</v>
      </c>
      <c r="J92" s="37" t="str">
        <f>E24</f>
        <v>Gabriela Janderová</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85" t="s">
        <v>174</v>
      </c>
      <c r="D94" s="186"/>
      <c r="E94" s="186"/>
      <c r="F94" s="186"/>
      <c r="G94" s="186"/>
      <c r="H94" s="186"/>
      <c r="I94" s="186"/>
      <c r="J94" s="187" t="s">
        <v>175</v>
      </c>
      <c r="K94" s="186"/>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88" t="s">
        <v>176</v>
      </c>
      <c r="D96" s="41"/>
      <c r="E96" s="41"/>
      <c r="F96" s="41"/>
      <c r="G96" s="41"/>
      <c r="H96" s="41"/>
      <c r="I96" s="41"/>
      <c r="J96" s="111">
        <f>J125</f>
        <v>0</v>
      </c>
      <c r="K96" s="41"/>
      <c r="L96" s="64"/>
      <c r="S96" s="39"/>
      <c r="T96" s="39"/>
      <c r="U96" s="39"/>
      <c r="V96" s="39"/>
      <c r="W96" s="39"/>
      <c r="X96" s="39"/>
      <c r="Y96" s="39"/>
      <c r="Z96" s="39"/>
      <c r="AA96" s="39"/>
      <c r="AB96" s="39"/>
      <c r="AC96" s="39"/>
      <c r="AD96" s="39"/>
      <c r="AE96" s="39"/>
      <c r="AU96" s="18" t="s">
        <v>177</v>
      </c>
    </row>
    <row r="97" s="12" customFormat="1" ht="24.96" customHeight="1">
      <c r="A97" s="12"/>
      <c r="B97" s="242"/>
      <c r="C97" s="243"/>
      <c r="D97" s="244" t="s">
        <v>1395</v>
      </c>
      <c r="E97" s="245"/>
      <c r="F97" s="245"/>
      <c r="G97" s="245"/>
      <c r="H97" s="245"/>
      <c r="I97" s="245"/>
      <c r="J97" s="246">
        <f>J126</f>
        <v>0</v>
      </c>
      <c r="K97" s="243"/>
      <c r="L97" s="247"/>
      <c r="S97" s="12"/>
      <c r="T97" s="12"/>
      <c r="U97" s="12"/>
      <c r="V97" s="12"/>
      <c r="W97" s="12"/>
      <c r="X97" s="12"/>
      <c r="Y97" s="12"/>
      <c r="Z97" s="12"/>
      <c r="AA97" s="12"/>
      <c r="AB97" s="12"/>
      <c r="AC97" s="12"/>
      <c r="AD97" s="12"/>
      <c r="AE97" s="12"/>
    </row>
    <row r="98" s="14" customFormat="1" ht="19.92" customHeight="1">
      <c r="A98" s="14"/>
      <c r="B98" s="280"/>
      <c r="C98" s="134"/>
      <c r="D98" s="281" t="s">
        <v>1396</v>
      </c>
      <c r="E98" s="282"/>
      <c r="F98" s="282"/>
      <c r="G98" s="282"/>
      <c r="H98" s="282"/>
      <c r="I98" s="282"/>
      <c r="J98" s="283">
        <f>J127</f>
        <v>0</v>
      </c>
      <c r="K98" s="134"/>
      <c r="L98" s="284"/>
      <c r="S98" s="14"/>
      <c r="T98" s="14"/>
      <c r="U98" s="14"/>
      <c r="V98" s="14"/>
      <c r="W98" s="14"/>
      <c r="X98" s="14"/>
      <c r="Y98" s="14"/>
      <c r="Z98" s="14"/>
      <c r="AA98" s="14"/>
      <c r="AB98" s="14"/>
      <c r="AC98" s="14"/>
      <c r="AD98" s="14"/>
      <c r="AE98" s="14"/>
    </row>
    <row r="99" s="14" customFormat="1" ht="19.92" customHeight="1">
      <c r="A99" s="14"/>
      <c r="B99" s="280"/>
      <c r="C99" s="134"/>
      <c r="D99" s="281" t="s">
        <v>1399</v>
      </c>
      <c r="E99" s="282"/>
      <c r="F99" s="282"/>
      <c r="G99" s="282"/>
      <c r="H99" s="282"/>
      <c r="I99" s="282"/>
      <c r="J99" s="283">
        <f>J226</f>
        <v>0</v>
      </c>
      <c r="K99" s="134"/>
      <c r="L99" s="284"/>
      <c r="S99" s="14"/>
      <c r="T99" s="14"/>
      <c r="U99" s="14"/>
      <c r="V99" s="14"/>
      <c r="W99" s="14"/>
      <c r="X99" s="14"/>
      <c r="Y99" s="14"/>
      <c r="Z99" s="14"/>
      <c r="AA99" s="14"/>
      <c r="AB99" s="14"/>
      <c r="AC99" s="14"/>
      <c r="AD99" s="14"/>
      <c r="AE99" s="14"/>
    </row>
    <row r="100" s="14" customFormat="1" ht="19.92" customHeight="1">
      <c r="A100" s="14"/>
      <c r="B100" s="280"/>
      <c r="C100" s="134"/>
      <c r="D100" s="281" t="s">
        <v>1400</v>
      </c>
      <c r="E100" s="282"/>
      <c r="F100" s="282"/>
      <c r="G100" s="282"/>
      <c r="H100" s="282"/>
      <c r="I100" s="282"/>
      <c r="J100" s="283">
        <f>J233</f>
        <v>0</v>
      </c>
      <c r="K100" s="134"/>
      <c r="L100" s="284"/>
      <c r="S100" s="14"/>
      <c r="T100" s="14"/>
      <c r="U100" s="14"/>
      <c r="V100" s="14"/>
      <c r="W100" s="14"/>
      <c r="X100" s="14"/>
      <c r="Y100" s="14"/>
      <c r="Z100" s="14"/>
      <c r="AA100" s="14"/>
      <c r="AB100" s="14"/>
      <c r="AC100" s="14"/>
      <c r="AD100" s="14"/>
      <c r="AE100" s="14"/>
    </row>
    <row r="101" s="14" customFormat="1" ht="19.92" customHeight="1">
      <c r="A101" s="14"/>
      <c r="B101" s="280"/>
      <c r="C101" s="134"/>
      <c r="D101" s="281" t="s">
        <v>1401</v>
      </c>
      <c r="E101" s="282"/>
      <c r="F101" s="282"/>
      <c r="G101" s="282"/>
      <c r="H101" s="282"/>
      <c r="I101" s="282"/>
      <c r="J101" s="283">
        <f>J259</f>
        <v>0</v>
      </c>
      <c r="K101" s="134"/>
      <c r="L101" s="284"/>
      <c r="S101" s="14"/>
      <c r="T101" s="14"/>
      <c r="U101" s="14"/>
      <c r="V101" s="14"/>
      <c r="W101" s="14"/>
      <c r="X101" s="14"/>
      <c r="Y101" s="14"/>
      <c r="Z101" s="14"/>
      <c r="AA101" s="14"/>
      <c r="AB101" s="14"/>
      <c r="AC101" s="14"/>
      <c r="AD101" s="14"/>
      <c r="AE101" s="14"/>
    </row>
    <row r="102" s="14" customFormat="1" ht="19.92" customHeight="1">
      <c r="A102" s="14"/>
      <c r="B102" s="280"/>
      <c r="C102" s="134"/>
      <c r="D102" s="281" t="s">
        <v>1402</v>
      </c>
      <c r="E102" s="282"/>
      <c r="F102" s="282"/>
      <c r="G102" s="282"/>
      <c r="H102" s="282"/>
      <c r="I102" s="282"/>
      <c r="J102" s="283">
        <f>J365</f>
        <v>0</v>
      </c>
      <c r="K102" s="134"/>
      <c r="L102" s="284"/>
      <c r="S102" s="14"/>
      <c r="T102" s="14"/>
      <c r="U102" s="14"/>
      <c r="V102" s="14"/>
      <c r="W102" s="14"/>
      <c r="X102" s="14"/>
      <c r="Y102" s="14"/>
      <c r="Z102" s="14"/>
      <c r="AA102" s="14"/>
      <c r="AB102" s="14"/>
      <c r="AC102" s="14"/>
      <c r="AD102" s="14"/>
      <c r="AE102" s="14"/>
    </row>
    <row r="103" s="14" customFormat="1" ht="19.92" customHeight="1">
      <c r="A103" s="14"/>
      <c r="B103" s="280"/>
      <c r="C103" s="134"/>
      <c r="D103" s="281" t="s">
        <v>1403</v>
      </c>
      <c r="E103" s="282"/>
      <c r="F103" s="282"/>
      <c r="G103" s="282"/>
      <c r="H103" s="282"/>
      <c r="I103" s="282"/>
      <c r="J103" s="283">
        <f>J384</f>
        <v>0</v>
      </c>
      <c r="K103" s="134"/>
      <c r="L103" s="284"/>
      <c r="S103" s="14"/>
      <c r="T103" s="14"/>
      <c r="U103" s="14"/>
      <c r="V103" s="14"/>
      <c r="W103" s="14"/>
      <c r="X103" s="14"/>
      <c r="Y103" s="14"/>
      <c r="Z103" s="14"/>
      <c r="AA103" s="14"/>
      <c r="AB103" s="14"/>
      <c r="AC103" s="14"/>
      <c r="AD103" s="14"/>
      <c r="AE103" s="14"/>
    </row>
    <row r="104" s="14" customFormat="1" ht="19.92" customHeight="1">
      <c r="A104" s="14"/>
      <c r="B104" s="280"/>
      <c r="C104" s="134"/>
      <c r="D104" s="281" t="s">
        <v>1404</v>
      </c>
      <c r="E104" s="282"/>
      <c r="F104" s="282"/>
      <c r="G104" s="282"/>
      <c r="H104" s="282"/>
      <c r="I104" s="282"/>
      <c r="J104" s="283">
        <f>J395</f>
        <v>0</v>
      </c>
      <c r="K104" s="134"/>
      <c r="L104" s="284"/>
      <c r="S104" s="14"/>
      <c r="T104" s="14"/>
      <c r="U104" s="14"/>
      <c r="V104" s="14"/>
      <c r="W104" s="14"/>
      <c r="X104" s="14"/>
      <c r="Y104" s="14"/>
      <c r="Z104" s="14"/>
      <c r="AA104" s="14"/>
      <c r="AB104" s="14"/>
      <c r="AC104" s="14"/>
      <c r="AD104" s="14"/>
      <c r="AE104" s="14"/>
    </row>
    <row r="105" s="14" customFormat="1" ht="19.92" customHeight="1">
      <c r="A105" s="14"/>
      <c r="B105" s="280"/>
      <c r="C105" s="134"/>
      <c r="D105" s="281" t="s">
        <v>1405</v>
      </c>
      <c r="E105" s="282"/>
      <c r="F105" s="282"/>
      <c r="G105" s="282"/>
      <c r="H105" s="282"/>
      <c r="I105" s="282"/>
      <c r="J105" s="283">
        <f>J413</f>
        <v>0</v>
      </c>
      <c r="K105" s="134"/>
      <c r="L105" s="284"/>
      <c r="S105" s="14"/>
      <c r="T105" s="14"/>
      <c r="U105" s="14"/>
      <c r="V105" s="14"/>
      <c r="W105" s="14"/>
      <c r="X105" s="14"/>
      <c r="Y105" s="14"/>
      <c r="Z105" s="14"/>
      <c r="AA105" s="14"/>
      <c r="AB105" s="14"/>
      <c r="AC105" s="14"/>
      <c r="AD105" s="14"/>
      <c r="AE105" s="14"/>
    </row>
    <row r="106" s="2" customFormat="1" ht="21.84" customHeight="1">
      <c r="A106" s="39"/>
      <c r="B106" s="40"/>
      <c r="C106" s="41"/>
      <c r="D106" s="41"/>
      <c r="E106" s="41"/>
      <c r="F106" s="41"/>
      <c r="G106" s="41"/>
      <c r="H106" s="41"/>
      <c r="I106" s="41"/>
      <c r="J106" s="41"/>
      <c r="K106" s="41"/>
      <c r="L106" s="64"/>
      <c r="S106" s="39"/>
      <c r="T106" s="39"/>
      <c r="U106" s="39"/>
      <c r="V106" s="39"/>
      <c r="W106" s="39"/>
      <c r="X106" s="39"/>
      <c r="Y106" s="39"/>
      <c r="Z106" s="39"/>
      <c r="AA106" s="39"/>
      <c r="AB106" s="39"/>
      <c r="AC106" s="39"/>
      <c r="AD106" s="39"/>
      <c r="AE106" s="39"/>
    </row>
    <row r="107" s="2" customFormat="1" ht="6.96" customHeight="1">
      <c r="A107" s="39"/>
      <c r="B107" s="67"/>
      <c r="C107" s="68"/>
      <c r="D107" s="68"/>
      <c r="E107" s="68"/>
      <c r="F107" s="68"/>
      <c r="G107" s="68"/>
      <c r="H107" s="68"/>
      <c r="I107" s="68"/>
      <c r="J107" s="68"/>
      <c r="K107" s="68"/>
      <c r="L107" s="64"/>
      <c r="S107" s="39"/>
      <c r="T107" s="39"/>
      <c r="U107" s="39"/>
      <c r="V107" s="39"/>
      <c r="W107" s="39"/>
      <c r="X107" s="39"/>
      <c r="Y107" s="39"/>
      <c r="Z107" s="39"/>
      <c r="AA107" s="39"/>
      <c r="AB107" s="39"/>
      <c r="AC107" s="39"/>
      <c r="AD107" s="39"/>
      <c r="AE107" s="39"/>
    </row>
    <row r="111" s="2" customFormat="1" ht="6.96" customHeight="1">
      <c r="A111" s="39"/>
      <c r="B111" s="69"/>
      <c r="C111" s="70"/>
      <c r="D111" s="70"/>
      <c r="E111" s="70"/>
      <c r="F111" s="70"/>
      <c r="G111" s="70"/>
      <c r="H111" s="70"/>
      <c r="I111" s="70"/>
      <c r="J111" s="70"/>
      <c r="K111" s="70"/>
      <c r="L111" s="64"/>
      <c r="S111" s="39"/>
      <c r="T111" s="39"/>
      <c r="U111" s="39"/>
      <c r="V111" s="39"/>
      <c r="W111" s="39"/>
      <c r="X111" s="39"/>
      <c r="Y111" s="39"/>
      <c r="Z111" s="39"/>
      <c r="AA111" s="39"/>
      <c r="AB111" s="39"/>
      <c r="AC111" s="39"/>
      <c r="AD111" s="39"/>
      <c r="AE111" s="39"/>
    </row>
    <row r="112" s="2" customFormat="1" ht="24.96" customHeight="1">
      <c r="A112" s="39"/>
      <c r="B112" s="40"/>
      <c r="C112" s="24" t="s">
        <v>178</v>
      </c>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6.96" customHeight="1">
      <c r="A113" s="39"/>
      <c r="B113" s="40"/>
      <c r="C113" s="41"/>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12" customHeight="1">
      <c r="A114" s="39"/>
      <c r="B114" s="40"/>
      <c r="C114" s="33" t="s">
        <v>16</v>
      </c>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6.5" customHeight="1">
      <c r="A115" s="39"/>
      <c r="B115" s="40"/>
      <c r="C115" s="41"/>
      <c r="D115" s="41"/>
      <c r="E115" s="184" t="str">
        <f>E7</f>
        <v>SPLAŠKOVÁ KANALIZACE ÚSTÍ NAD ORLICÍ ČERNOVÍR</v>
      </c>
      <c r="F115" s="33"/>
      <c r="G115" s="33"/>
      <c r="H115" s="33"/>
      <c r="I115" s="41"/>
      <c r="J115" s="41"/>
      <c r="K115" s="41"/>
      <c r="L115" s="64"/>
      <c r="S115" s="39"/>
      <c r="T115" s="39"/>
      <c r="U115" s="39"/>
      <c r="V115" s="39"/>
      <c r="W115" s="39"/>
      <c r="X115" s="39"/>
      <c r="Y115" s="39"/>
      <c r="Z115" s="39"/>
      <c r="AA115" s="39"/>
      <c r="AB115" s="39"/>
      <c r="AC115" s="39"/>
      <c r="AD115" s="39"/>
      <c r="AE115" s="39"/>
    </row>
    <row r="116" s="2" customFormat="1" ht="12" customHeight="1">
      <c r="A116" s="39"/>
      <c r="B116" s="40"/>
      <c r="C116" s="33" t="s">
        <v>169</v>
      </c>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16.5" customHeight="1">
      <c r="A117" s="39"/>
      <c r="B117" s="40"/>
      <c r="C117" s="41"/>
      <c r="D117" s="41"/>
      <c r="E117" s="77" t="str">
        <f>E9</f>
        <v>SO-10 - Přeložky IS</v>
      </c>
      <c r="F117" s="41"/>
      <c r="G117" s="41"/>
      <c r="H117" s="41"/>
      <c r="I117" s="41"/>
      <c r="J117" s="41"/>
      <c r="K117" s="41"/>
      <c r="L117" s="64"/>
      <c r="S117" s="39"/>
      <c r="T117" s="39"/>
      <c r="U117" s="39"/>
      <c r="V117" s="39"/>
      <c r="W117" s="39"/>
      <c r="X117" s="39"/>
      <c r="Y117" s="39"/>
      <c r="Z117" s="39"/>
      <c r="AA117" s="39"/>
      <c r="AB117" s="39"/>
      <c r="AC117" s="39"/>
      <c r="AD117" s="39"/>
      <c r="AE117" s="39"/>
    </row>
    <row r="118" s="2" customFormat="1" ht="6.96" customHeight="1">
      <c r="A118" s="39"/>
      <c r="B118" s="40"/>
      <c r="C118" s="41"/>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12" customHeight="1">
      <c r="A119" s="39"/>
      <c r="B119" s="40"/>
      <c r="C119" s="33" t="s">
        <v>20</v>
      </c>
      <c r="D119" s="41"/>
      <c r="E119" s="41"/>
      <c r="F119" s="28" t="str">
        <f>F12</f>
        <v>Černovír</v>
      </c>
      <c r="G119" s="41"/>
      <c r="H119" s="41"/>
      <c r="I119" s="33" t="s">
        <v>22</v>
      </c>
      <c r="J119" s="80" t="str">
        <f>IF(J12="","",J12)</f>
        <v>18. 10. 2021</v>
      </c>
      <c r="K119" s="41"/>
      <c r="L119" s="64"/>
      <c r="S119" s="39"/>
      <c r="T119" s="39"/>
      <c r="U119" s="39"/>
      <c r="V119" s="39"/>
      <c r="W119" s="39"/>
      <c r="X119" s="39"/>
      <c r="Y119" s="39"/>
      <c r="Z119" s="39"/>
      <c r="AA119" s="39"/>
      <c r="AB119" s="39"/>
      <c r="AC119" s="39"/>
      <c r="AD119" s="39"/>
      <c r="AE119" s="39"/>
    </row>
    <row r="120" s="2" customFormat="1" ht="6.96" customHeight="1">
      <c r="A120" s="39"/>
      <c r="B120" s="40"/>
      <c r="C120" s="41"/>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2" customFormat="1" ht="25.65" customHeight="1">
      <c r="A121" s="39"/>
      <c r="B121" s="40"/>
      <c r="C121" s="33" t="s">
        <v>24</v>
      </c>
      <c r="D121" s="41"/>
      <c r="E121" s="41"/>
      <c r="F121" s="28" t="str">
        <f>E15</f>
        <v>TEPVOS s.r.o., Královéhradecká 1566, Ústí n.Orlicí</v>
      </c>
      <c r="G121" s="41"/>
      <c r="H121" s="41"/>
      <c r="I121" s="33" t="s">
        <v>30</v>
      </c>
      <c r="J121" s="37" t="str">
        <f>E21</f>
        <v>Aquaprocon s.r.o., Divize Praha</v>
      </c>
      <c r="K121" s="41"/>
      <c r="L121" s="64"/>
      <c r="S121" s="39"/>
      <c r="T121" s="39"/>
      <c r="U121" s="39"/>
      <c r="V121" s="39"/>
      <c r="W121" s="39"/>
      <c r="X121" s="39"/>
      <c r="Y121" s="39"/>
      <c r="Z121" s="39"/>
      <c r="AA121" s="39"/>
      <c r="AB121" s="39"/>
      <c r="AC121" s="39"/>
      <c r="AD121" s="39"/>
      <c r="AE121" s="39"/>
    </row>
    <row r="122" s="2" customFormat="1" ht="15.15" customHeight="1">
      <c r="A122" s="39"/>
      <c r="B122" s="40"/>
      <c r="C122" s="33" t="s">
        <v>28</v>
      </c>
      <c r="D122" s="41"/>
      <c r="E122" s="41"/>
      <c r="F122" s="28" t="str">
        <f>IF(E18="","",E18)</f>
        <v>Vyplň údaj</v>
      </c>
      <c r="G122" s="41"/>
      <c r="H122" s="41"/>
      <c r="I122" s="33" t="s">
        <v>33</v>
      </c>
      <c r="J122" s="37" t="str">
        <f>E24</f>
        <v>Gabriela Janderová</v>
      </c>
      <c r="K122" s="41"/>
      <c r="L122" s="64"/>
      <c r="S122" s="39"/>
      <c r="T122" s="39"/>
      <c r="U122" s="39"/>
      <c r="V122" s="39"/>
      <c r="W122" s="39"/>
      <c r="X122" s="39"/>
      <c r="Y122" s="39"/>
      <c r="Z122" s="39"/>
      <c r="AA122" s="39"/>
      <c r="AB122" s="39"/>
      <c r="AC122" s="39"/>
      <c r="AD122" s="39"/>
      <c r="AE122" s="39"/>
    </row>
    <row r="123" s="2" customFormat="1" ht="10.32" customHeight="1">
      <c r="A123" s="39"/>
      <c r="B123" s="40"/>
      <c r="C123" s="41"/>
      <c r="D123" s="41"/>
      <c r="E123" s="41"/>
      <c r="F123" s="41"/>
      <c r="G123" s="41"/>
      <c r="H123" s="41"/>
      <c r="I123" s="41"/>
      <c r="J123" s="41"/>
      <c r="K123" s="41"/>
      <c r="L123" s="64"/>
      <c r="S123" s="39"/>
      <c r="T123" s="39"/>
      <c r="U123" s="39"/>
      <c r="V123" s="39"/>
      <c r="W123" s="39"/>
      <c r="X123" s="39"/>
      <c r="Y123" s="39"/>
      <c r="Z123" s="39"/>
      <c r="AA123" s="39"/>
      <c r="AB123" s="39"/>
      <c r="AC123" s="39"/>
      <c r="AD123" s="39"/>
      <c r="AE123" s="39"/>
    </row>
    <row r="124" s="9" customFormat="1" ht="29.28" customHeight="1">
      <c r="A124" s="189"/>
      <c r="B124" s="190"/>
      <c r="C124" s="191" t="s">
        <v>179</v>
      </c>
      <c r="D124" s="192" t="s">
        <v>61</v>
      </c>
      <c r="E124" s="192" t="s">
        <v>57</v>
      </c>
      <c r="F124" s="192" t="s">
        <v>58</v>
      </c>
      <c r="G124" s="192" t="s">
        <v>180</v>
      </c>
      <c r="H124" s="192" t="s">
        <v>181</v>
      </c>
      <c r="I124" s="192" t="s">
        <v>182</v>
      </c>
      <c r="J124" s="192" t="s">
        <v>175</v>
      </c>
      <c r="K124" s="193" t="s">
        <v>183</v>
      </c>
      <c r="L124" s="194"/>
      <c r="M124" s="101" t="s">
        <v>1</v>
      </c>
      <c r="N124" s="102" t="s">
        <v>40</v>
      </c>
      <c r="O124" s="102" t="s">
        <v>184</v>
      </c>
      <c r="P124" s="102" t="s">
        <v>185</v>
      </c>
      <c r="Q124" s="102" t="s">
        <v>186</v>
      </c>
      <c r="R124" s="102" t="s">
        <v>187</v>
      </c>
      <c r="S124" s="102" t="s">
        <v>188</v>
      </c>
      <c r="T124" s="103" t="s">
        <v>189</v>
      </c>
      <c r="U124" s="189"/>
      <c r="V124" s="189"/>
      <c r="W124" s="189"/>
      <c r="X124" s="189"/>
      <c r="Y124" s="189"/>
      <c r="Z124" s="189"/>
      <c r="AA124" s="189"/>
      <c r="AB124" s="189"/>
      <c r="AC124" s="189"/>
      <c r="AD124" s="189"/>
      <c r="AE124" s="189"/>
    </row>
    <row r="125" s="2" customFormat="1" ht="22.8" customHeight="1">
      <c r="A125" s="39"/>
      <c r="B125" s="40"/>
      <c r="C125" s="108" t="s">
        <v>190</v>
      </c>
      <c r="D125" s="41"/>
      <c r="E125" s="41"/>
      <c r="F125" s="41"/>
      <c r="G125" s="41"/>
      <c r="H125" s="41"/>
      <c r="I125" s="41"/>
      <c r="J125" s="195">
        <f>BK125</f>
        <v>0</v>
      </c>
      <c r="K125" s="41"/>
      <c r="L125" s="45"/>
      <c r="M125" s="104"/>
      <c r="N125" s="196"/>
      <c r="O125" s="105"/>
      <c r="P125" s="197">
        <f>P126</f>
        <v>0</v>
      </c>
      <c r="Q125" s="105"/>
      <c r="R125" s="197">
        <f>R126</f>
        <v>2.4652055000000002</v>
      </c>
      <c r="S125" s="105"/>
      <c r="T125" s="198">
        <f>T126</f>
        <v>28.112689999999997</v>
      </c>
      <c r="U125" s="39"/>
      <c r="V125" s="39"/>
      <c r="W125" s="39"/>
      <c r="X125" s="39"/>
      <c r="Y125" s="39"/>
      <c r="Z125" s="39"/>
      <c r="AA125" s="39"/>
      <c r="AB125" s="39"/>
      <c r="AC125" s="39"/>
      <c r="AD125" s="39"/>
      <c r="AE125" s="39"/>
      <c r="AT125" s="18" t="s">
        <v>75</v>
      </c>
      <c r="AU125" s="18" t="s">
        <v>177</v>
      </c>
      <c r="BK125" s="199">
        <f>BK126</f>
        <v>0</v>
      </c>
    </row>
    <row r="126" s="13" customFormat="1" ht="25.92" customHeight="1">
      <c r="A126" s="13"/>
      <c r="B126" s="248"/>
      <c r="C126" s="249"/>
      <c r="D126" s="250" t="s">
        <v>75</v>
      </c>
      <c r="E126" s="251" t="s">
        <v>1406</v>
      </c>
      <c r="F126" s="251" t="s">
        <v>1407</v>
      </c>
      <c r="G126" s="249"/>
      <c r="H126" s="249"/>
      <c r="I126" s="252"/>
      <c r="J126" s="253">
        <f>BK126</f>
        <v>0</v>
      </c>
      <c r="K126" s="249"/>
      <c r="L126" s="254"/>
      <c r="M126" s="255"/>
      <c r="N126" s="256"/>
      <c r="O126" s="256"/>
      <c r="P126" s="257">
        <f>P127+P226+P233+P259+P365+P384+P395+P413</f>
        <v>0</v>
      </c>
      <c r="Q126" s="256"/>
      <c r="R126" s="257">
        <f>R127+R226+R233+R259+R365+R384+R395+R413</f>
        <v>2.4652055000000002</v>
      </c>
      <c r="S126" s="256"/>
      <c r="T126" s="258">
        <f>T127+T226+T233+T259+T365+T384+T395+T413</f>
        <v>28.112689999999997</v>
      </c>
      <c r="U126" s="13"/>
      <c r="V126" s="13"/>
      <c r="W126" s="13"/>
      <c r="X126" s="13"/>
      <c r="Y126" s="13"/>
      <c r="Z126" s="13"/>
      <c r="AA126" s="13"/>
      <c r="AB126" s="13"/>
      <c r="AC126" s="13"/>
      <c r="AD126" s="13"/>
      <c r="AE126" s="13"/>
      <c r="AR126" s="259" t="s">
        <v>83</v>
      </c>
      <c r="AT126" s="260" t="s">
        <v>75</v>
      </c>
      <c r="AU126" s="260" t="s">
        <v>76</v>
      </c>
      <c r="AY126" s="259" t="s">
        <v>195</v>
      </c>
      <c r="BK126" s="261">
        <f>BK127+BK226+BK233+BK259+BK365+BK384+BK395+BK413</f>
        <v>0</v>
      </c>
    </row>
    <row r="127" s="13" customFormat="1" ht="22.8" customHeight="1">
      <c r="A127" s="13"/>
      <c r="B127" s="248"/>
      <c r="C127" s="249"/>
      <c r="D127" s="250" t="s">
        <v>75</v>
      </c>
      <c r="E127" s="285" t="s">
        <v>83</v>
      </c>
      <c r="F127" s="285" t="s">
        <v>1408</v>
      </c>
      <c r="G127" s="249"/>
      <c r="H127" s="249"/>
      <c r="I127" s="252"/>
      <c r="J127" s="286">
        <f>BK127</f>
        <v>0</v>
      </c>
      <c r="K127" s="249"/>
      <c r="L127" s="254"/>
      <c r="M127" s="255"/>
      <c r="N127" s="256"/>
      <c r="O127" s="256"/>
      <c r="P127" s="257">
        <f>SUM(P128:P225)</f>
        <v>0</v>
      </c>
      <c r="Q127" s="256"/>
      <c r="R127" s="257">
        <f>SUM(R128:R225)</f>
        <v>0.27874225000000002</v>
      </c>
      <c r="S127" s="256"/>
      <c r="T127" s="258">
        <f>SUM(T128:T225)</f>
        <v>27.701999999999998</v>
      </c>
      <c r="U127" s="13"/>
      <c r="V127" s="13"/>
      <c r="W127" s="13"/>
      <c r="X127" s="13"/>
      <c r="Y127" s="13"/>
      <c r="Z127" s="13"/>
      <c r="AA127" s="13"/>
      <c r="AB127" s="13"/>
      <c r="AC127" s="13"/>
      <c r="AD127" s="13"/>
      <c r="AE127" s="13"/>
      <c r="AR127" s="259" t="s">
        <v>83</v>
      </c>
      <c r="AT127" s="260" t="s">
        <v>75</v>
      </c>
      <c r="AU127" s="260" t="s">
        <v>83</v>
      </c>
      <c r="AY127" s="259" t="s">
        <v>195</v>
      </c>
      <c r="BK127" s="261">
        <f>SUM(BK128:BK225)</f>
        <v>0</v>
      </c>
    </row>
    <row r="128" s="2" customFormat="1" ht="24.15" customHeight="1">
      <c r="A128" s="39"/>
      <c r="B128" s="40"/>
      <c r="C128" s="200" t="s">
        <v>83</v>
      </c>
      <c r="D128" s="200" t="s">
        <v>191</v>
      </c>
      <c r="E128" s="201" t="s">
        <v>1423</v>
      </c>
      <c r="F128" s="202" t="s">
        <v>1424</v>
      </c>
      <c r="G128" s="203" t="s">
        <v>1411</v>
      </c>
      <c r="H128" s="204">
        <v>34.200000000000003</v>
      </c>
      <c r="I128" s="205"/>
      <c r="J128" s="206">
        <f>ROUND(I128*H128,2)</f>
        <v>0</v>
      </c>
      <c r="K128" s="202" t="s">
        <v>1412</v>
      </c>
      <c r="L128" s="45"/>
      <c r="M128" s="207" t="s">
        <v>1</v>
      </c>
      <c r="N128" s="208" t="s">
        <v>41</v>
      </c>
      <c r="O128" s="92"/>
      <c r="P128" s="209">
        <f>O128*H128</f>
        <v>0</v>
      </c>
      <c r="Q128" s="209">
        <v>0</v>
      </c>
      <c r="R128" s="209">
        <f>Q128*H128</f>
        <v>0</v>
      </c>
      <c r="S128" s="209">
        <v>0.57999999999999996</v>
      </c>
      <c r="T128" s="210">
        <f>S128*H128</f>
        <v>19.835999999999999</v>
      </c>
      <c r="U128" s="39"/>
      <c r="V128" s="39"/>
      <c r="W128" s="39"/>
      <c r="X128" s="39"/>
      <c r="Y128" s="39"/>
      <c r="Z128" s="39"/>
      <c r="AA128" s="39"/>
      <c r="AB128" s="39"/>
      <c r="AC128" s="39"/>
      <c r="AD128" s="39"/>
      <c r="AE128" s="39"/>
      <c r="AR128" s="211" t="s">
        <v>234</v>
      </c>
      <c r="AT128" s="211" t="s">
        <v>191</v>
      </c>
      <c r="AU128" s="211" t="s">
        <v>85</v>
      </c>
      <c r="AY128" s="18" t="s">
        <v>195</v>
      </c>
      <c r="BE128" s="212">
        <f>IF(N128="základní",J128,0)</f>
        <v>0</v>
      </c>
      <c r="BF128" s="212">
        <f>IF(N128="snížená",J128,0)</f>
        <v>0</v>
      </c>
      <c r="BG128" s="212">
        <f>IF(N128="zákl. přenesená",J128,0)</f>
        <v>0</v>
      </c>
      <c r="BH128" s="212">
        <f>IF(N128="sníž. přenesená",J128,0)</f>
        <v>0</v>
      </c>
      <c r="BI128" s="212">
        <f>IF(N128="nulová",J128,0)</f>
        <v>0</v>
      </c>
      <c r="BJ128" s="18" t="s">
        <v>83</v>
      </c>
      <c r="BK128" s="212">
        <f>ROUND(I128*H128,2)</f>
        <v>0</v>
      </c>
      <c r="BL128" s="18" t="s">
        <v>234</v>
      </c>
      <c r="BM128" s="211" t="s">
        <v>5989</v>
      </c>
    </row>
    <row r="129" s="10" customFormat="1">
      <c r="A129" s="10"/>
      <c r="B129" s="218"/>
      <c r="C129" s="219"/>
      <c r="D129" s="213" t="s">
        <v>199</v>
      </c>
      <c r="E129" s="220" t="s">
        <v>1</v>
      </c>
      <c r="F129" s="221" t="s">
        <v>5990</v>
      </c>
      <c r="G129" s="219"/>
      <c r="H129" s="220" t="s">
        <v>1</v>
      </c>
      <c r="I129" s="222"/>
      <c r="J129" s="219"/>
      <c r="K129" s="219"/>
      <c r="L129" s="223"/>
      <c r="M129" s="224"/>
      <c r="N129" s="225"/>
      <c r="O129" s="225"/>
      <c r="P129" s="225"/>
      <c r="Q129" s="225"/>
      <c r="R129" s="225"/>
      <c r="S129" s="225"/>
      <c r="T129" s="226"/>
      <c r="U129" s="10"/>
      <c r="V129" s="10"/>
      <c r="W129" s="10"/>
      <c r="X129" s="10"/>
      <c r="Y129" s="10"/>
      <c r="Z129" s="10"/>
      <c r="AA129" s="10"/>
      <c r="AB129" s="10"/>
      <c r="AC129" s="10"/>
      <c r="AD129" s="10"/>
      <c r="AE129" s="10"/>
      <c r="AT129" s="227" t="s">
        <v>199</v>
      </c>
      <c r="AU129" s="227" t="s">
        <v>85</v>
      </c>
      <c r="AV129" s="10" t="s">
        <v>83</v>
      </c>
      <c r="AW129" s="10" t="s">
        <v>32</v>
      </c>
      <c r="AX129" s="10" t="s">
        <v>76</v>
      </c>
      <c r="AY129" s="227" t="s">
        <v>195</v>
      </c>
    </row>
    <row r="130" s="10" customFormat="1">
      <c r="A130" s="10"/>
      <c r="B130" s="218"/>
      <c r="C130" s="219"/>
      <c r="D130" s="213" t="s">
        <v>199</v>
      </c>
      <c r="E130" s="220" t="s">
        <v>1</v>
      </c>
      <c r="F130" s="221" t="s">
        <v>5991</v>
      </c>
      <c r="G130" s="219"/>
      <c r="H130" s="220" t="s">
        <v>1</v>
      </c>
      <c r="I130" s="222"/>
      <c r="J130" s="219"/>
      <c r="K130" s="219"/>
      <c r="L130" s="223"/>
      <c r="M130" s="224"/>
      <c r="N130" s="225"/>
      <c r="O130" s="225"/>
      <c r="P130" s="225"/>
      <c r="Q130" s="225"/>
      <c r="R130" s="225"/>
      <c r="S130" s="225"/>
      <c r="T130" s="226"/>
      <c r="U130" s="10"/>
      <c r="V130" s="10"/>
      <c r="W130" s="10"/>
      <c r="X130" s="10"/>
      <c r="Y130" s="10"/>
      <c r="Z130" s="10"/>
      <c r="AA130" s="10"/>
      <c r="AB130" s="10"/>
      <c r="AC130" s="10"/>
      <c r="AD130" s="10"/>
      <c r="AE130" s="10"/>
      <c r="AT130" s="227" t="s">
        <v>199</v>
      </c>
      <c r="AU130" s="227" t="s">
        <v>85</v>
      </c>
      <c r="AV130" s="10" t="s">
        <v>83</v>
      </c>
      <c r="AW130" s="10" t="s">
        <v>32</v>
      </c>
      <c r="AX130" s="10" t="s">
        <v>76</v>
      </c>
      <c r="AY130" s="227" t="s">
        <v>195</v>
      </c>
    </row>
    <row r="131" s="11" customFormat="1">
      <c r="A131" s="11"/>
      <c r="B131" s="228"/>
      <c r="C131" s="229"/>
      <c r="D131" s="213" t="s">
        <v>199</v>
      </c>
      <c r="E131" s="230" t="s">
        <v>1</v>
      </c>
      <c r="F131" s="231" t="s">
        <v>5992</v>
      </c>
      <c r="G131" s="229"/>
      <c r="H131" s="232">
        <v>34.200000000000003</v>
      </c>
      <c r="I131" s="233"/>
      <c r="J131" s="229"/>
      <c r="K131" s="229"/>
      <c r="L131" s="234"/>
      <c r="M131" s="235"/>
      <c r="N131" s="236"/>
      <c r="O131" s="236"/>
      <c r="P131" s="236"/>
      <c r="Q131" s="236"/>
      <c r="R131" s="236"/>
      <c r="S131" s="236"/>
      <c r="T131" s="237"/>
      <c r="U131" s="11"/>
      <c r="V131" s="11"/>
      <c r="W131" s="11"/>
      <c r="X131" s="11"/>
      <c r="Y131" s="11"/>
      <c r="Z131" s="11"/>
      <c r="AA131" s="11"/>
      <c r="AB131" s="11"/>
      <c r="AC131" s="11"/>
      <c r="AD131" s="11"/>
      <c r="AE131" s="11"/>
      <c r="AT131" s="238" t="s">
        <v>199</v>
      </c>
      <c r="AU131" s="238" t="s">
        <v>85</v>
      </c>
      <c r="AV131" s="11" t="s">
        <v>85</v>
      </c>
      <c r="AW131" s="11" t="s">
        <v>32</v>
      </c>
      <c r="AX131" s="11" t="s">
        <v>76</v>
      </c>
      <c r="AY131" s="238" t="s">
        <v>195</v>
      </c>
    </row>
    <row r="132" s="15" customFormat="1">
      <c r="A132" s="15"/>
      <c r="B132" s="287"/>
      <c r="C132" s="288"/>
      <c r="D132" s="213" t="s">
        <v>199</v>
      </c>
      <c r="E132" s="289" t="s">
        <v>1</v>
      </c>
      <c r="F132" s="290" t="s">
        <v>1422</v>
      </c>
      <c r="G132" s="288"/>
      <c r="H132" s="291">
        <v>34.200000000000003</v>
      </c>
      <c r="I132" s="292"/>
      <c r="J132" s="288"/>
      <c r="K132" s="288"/>
      <c r="L132" s="293"/>
      <c r="M132" s="294"/>
      <c r="N132" s="295"/>
      <c r="O132" s="295"/>
      <c r="P132" s="295"/>
      <c r="Q132" s="295"/>
      <c r="R132" s="295"/>
      <c r="S132" s="295"/>
      <c r="T132" s="296"/>
      <c r="U132" s="15"/>
      <c r="V132" s="15"/>
      <c r="W132" s="15"/>
      <c r="X132" s="15"/>
      <c r="Y132" s="15"/>
      <c r="Z132" s="15"/>
      <c r="AA132" s="15"/>
      <c r="AB132" s="15"/>
      <c r="AC132" s="15"/>
      <c r="AD132" s="15"/>
      <c r="AE132" s="15"/>
      <c r="AT132" s="297" t="s">
        <v>199</v>
      </c>
      <c r="AU132" s="297" t="s">
        <v>85</v>
      </c>
      <c r="AV132" s="15" t="s">
        <v>234</v>
      </c>
      <c r="AW132" s="15" t="s">
        <v>32</v>
      </c>
      <c r="AX132" s="15" t="s">
        <v>83</v>
      </c>
      <c r="AY132" s="297" t="s">
        <v>195</v>
      </c>
    </row>
    <row r="133" s="2" customFormat="1" ht="33" customHeight="1">
      <c r="A133" s="39"/>
      <c r="B133" s="40"/>
      <c r="C133" s="200" t="s">
        <v>85</v>
      </c>
      <c r="D133" s="200" t="s">
        <v>191</v>
      </c>
      <c r="E133" s="201" t="s">
        <v>1434</v>
      </c>
      <c r="F133" s="202" t="s">
        <v>1435</v>
      </c>
      <c r="G133" s="203" t="s">
        <v>1411</v>
      </c>
      <c r="H133" s="204">
        <v>34.200000000000003</v>
      </c>
      <c r="I133" s="205"/>
      <c r="J133" s="206">
        <f>ROUND(I133*H133,2)</f>
        <v>0</v>
      </c>
      <c r="K133" s="202" t="s">
        <v>1412</v>
      </c>
      <c r="L133" s="45"/>
      <c r="M133" s="207" t="s">
        <v>1</v>
      </c>
      <c r="N133" s="208" t="s">
        <v>41</v>
      </c>
      <c r="O133" s="92"/>
      <c r="P133" s="209">
        <f>O133*H133</f>
        <v>0</v>
      </c>
      <c r="Q133" s="209">
        <v>0.00012999999999999999</v>
      </c>
      <c r="R133" s="209">
        <f>Q133*H133</f>
        <v>0.0044460000000000003</v>
      </c>
      <c r="S133" s="209">
        <v>0.23000000000000001</v>
      </c>
      <c r="T133" s="210">
        <f>S133*H133</f>
        <v>7.8660000000000014</v>
      </c>
      <c r="U133" s="39"/>
      <c r="V133" s="39"/>
      <c r="W133" s="39"/>
      <c r="X133" s="39"/>
      <c r="Y133" s="39"/>
      <c r="Z133" s="39"/>
      <c r="AA133" s="39"/>
      <c r="AB133" s="39"/>
      <c r="AC133" s="39"/>
      <c r="AD133" s="39"/>
      <c r="AE133" s="39"/>
      <c r="AR133" s="211" t="s">
        <v>234</v>
      </c>
      <c r="AT133" s="211" t="s">
        <v>191</v>
      </c>
      <c r="AU133" s="211" t="s">
        <v>85</v>
      </c>
      <c r="AY133" s="18" t="s">
        <v>195</v>
      </c>
      <c r="BE133" s="212">
        <f>IF(N133="základní",J133,0)</f>
        <v>0</v>
      </c>
      <c r="BF133" s="212">
        <f>IF(N133="snížená",J133,0)</f>
        <v>0</v>
      </c>
      <c r="BG133" s="212">
        <f>IF(N133="zákl. přenesená",J133,0)</f>
        <v>0</v>
      </c>
      <c r="BH133" s="212">
        <f>IF(N133="sníž. přenesená",J133,0)</f>
        <v>0</v>
      </c>
      <c r="BI133" s="212">
        <f>IF(N133="nulová",J133,0)</f>
        <v>0</v>
      </c>
      <c r="BJ133" s="18" t="s">
        <v>83</v>
      </c>
      <c r="BK133" s="212">
        <f>ROUND(I133*H133,2)</f>
        <v>0</v>
      </c>
      <c r="BL133" s="18" t="s">
        <v>234</v>
      </c>
      <c r="BM133" s="211" t="s">
        <v>5993</v>
      </c>
    </row>
    <row r="134" s="10" customFormat="1">
      <c r="A134" s="10"/>
      <c r="B134" s="218"/>
      <c r="C134" s="219"/>
      <c r="D134" s="213" t="s">
        <v>199</v>
      </c>
      <c r="E134" s="220" t="s">
        <v>1</v>
      </c>
      <c r="F134" s="221" t="s">
        <v>5994</v>
      </c>
      <c r="G134" s="219"/>
      <c r="H134" s="220" t="s">
        <v>1</v>
      </c>
      <c r="I134" s="222"/>
      <c r="J134" s="219"/>
      <c r="K134" s="219"/>
      <c r="L134" s="223"/>
      <c r="M134" s="224"/>
      <c r="N134" s="225"/>
      <c r="O134" s="225"/>
      <c r="P134" s="225"/>
      <c r="Q134" s="225"/>
      <c r="R134" s="225"/>
      <c r="S134" s="225"/>
      <c r="T134" s="226"/>
      <c r="U134" s="10"/>
      <c r="V134" s="10"/>
      <c r="W134" s="10"/>
      <c r="X134" s="10"/>
      <c r="Y134" s="10"/>
      <c r="Z134" s="10"/>
      <c r="AA134" s="10"/>
      <c r="AB134" s="10"/>
      <c r="AC134" s="10"/>
      <c r="AD134" s="10"/>
      <c r="AE134" s="10"/>
      <c r="AT134" s="227" t="s">
        <v>199</v>
      </c>
      <c r="AU134" s="227" t="s">
        <v>85</v>
      </c>
      <c r="AV134" s="10" t="s">
        <v>83</v>
      </c>
      <c r="AW134" s="10" t="s">
        <v>32</v>
      </c>
      <c r="AX134" s="10" t="s">
        <v>76</v>
      </c>
      <c r="AY134" s="227" t="s">
        <v>195</v>
      </c>
    </row>
    <row r="135" s="10" customFormat="1">
      <c r="A135" s="10"/>
      <c r="B135" s="218"/>
      <c r="C135" s="219"/>
      <c r="D135" s="213" t="s">
        <v>199</v>
      </c>
      <c r="E135" s="220" t="s">
        <v>1</v>
      </c>
      <c r="F135" s="221" t="s">
        <v>5991</v>
      </c>
      <c r="G135" s="219"/>
      <c r="H135" s="220" t="s">
        <v>1</v>
      </c>
      <c r="I135" s="222"/>
      <c r="J135" s="219"/>
      <c r="K135" s="219"/>
      <c r="L135" s="223"/>
      <c r="M135" s="224"/>
      <c r="N135" s="225"/>
      <c r="O135" s="225"/>
      <c r="P135" s="225"/>
      <c r="Q135" s="225"/>
      <c r="R135" s="225"/>
      <c r="S135" s="225"/>
      <c r="T135" s="226"/>
      <c r="U135" s="10"/>
      <c r="V135" s="10"/>
      <c r="W135" s="10"/>
      <c r="X135" s="10"/>
      <c r="Y135" s="10"/>
      <c r="Z135" s="10"/>
      <c r="AA135" s="10"/>
      <c r="AB135" s="10"/>
      <c r="AC135" s="10"/>
      <c r="AD135" s="10"/>
      <c r="AE135" s="10"/>
      <c r="AT135" s="227" t="s">
        <v>199</v>
      </c>
      <c r="AU135" s="227" t="s">
        <v>85</v>
      </c>
      <c r="AV135" s="10" t="s">
        <v>83</v>
      </c>
      <c r="AW135" s="10" t="s">
        <v>32</v>
      </c>
      <c r="AX135" s="10" t="s">
        <v>76</v>
      </c>
      <c r="AY135" s="227" t="s">
        <v>195</v>
      </c>
    </row>
    <row r="136" s="11" customFormat="1">
      <c r="A136" s="11"/>
      <c r="B136" s="228"/>
      <c r="C136" s="229"/>
      <c r="D136" s="213" t="s">
        <v>199</v>
      </c>
      <c r="E136" s="230" t="s">
        <v>1</v>
      </c>
      <c r="F136" s="231" t="s">
        <v>5995</v>
      </c>
      <c r="G136" s="229"/>
      <c r="H136" s="232">
        <v>16.199999999999999</v>
      </c>
      <c r="I136" s="233"/>
      <c r="J136" s="229"/>
      <c r="K136" s="229"/>
      <c r="L136" s="234"/>
      <c r="M136" s="235"/>
      <c r="N136" s="236"/>
      <c r="O136" s="236"/>
      <c r="P136" s="236"/>
      <c r="Q136" s="236"/>
      <c r="R136" s="236"/>
      <c r="S136" s="236"/>
      <c r="T136" s="237"/>
      <c r="U136" s="11"/>
      <c r="V136" s="11"/>
      <c r="W136" s="11"/>
      <c r="X136" s="11"/>
      <c r="Y136" s="11"/>
      <c r="Z136" s="11"/>
      <c r="AA136" s="11"/>
      <c r="AB136" s="11"/>
      <c r="AC136" s="11"/>
      <c r="AD136" s="11"/>
      <c r="AE136" s="11"/>
      <c r="AT136" s="238" t="s">
        <v>199</v>
      </c>
      <c r="AU136" s="238" t="s">
        <v>85</v>
      </c>
      <c r="AV136" s="11" t="s">
        <v>85</v>
      </c>
      <c r="AW136" s="11" t="s">
        <v>32</v>
      </c>
      <c r="AX136" s="11" t="s">
        <v>76</v>
      </c>
      <c r="AY136" s="238" t="s">
        <v>195</v>
      </c>
    </row>
    <row r="137" s="10" customFormat="1">
      <c r="A137" s="10"/>
      <c r="B137" s="218"/>
      <c r="C137" s="219"/>
      <c r="D137" s="213" t="s">
        <v>199</v>
      </c>
      <c r="E137" s="220" t="s">
        <v>1</v>
      </c>
      <c r="F137" s="221" t="s">
        <v>5996</v>
      </c>
      <c r="G137" s="219"/>
      <c r="H137" s="220" t="s">
        <v>1</v>
      </c>
      <c r="I137" s="222"/>
      <c r="J137" s="219"/>
      <c r="K137" s="219"/>
      <c r="L137" s="223"/>
      <c r="M137" s="224"/>
      <c r="N137" s="225"/>
      <c r="O137" s="225"/>
      <c r="P137" s="225"/>
      <c r="Q137" s="225"/>
      <c r="R137" s="225"/>
      <c r="S137" s="225"/>
      <c r="T137" s="226"/>
      <c r="U137" s="10"/>
      <c r="V137" s="10"/>
      <c r="W137" s="10"/>
      <c r="X137" s="10"/>
      <c r="Y137" s="10"/>
      <c r="Z137" s="10"/>
      <c r="AA137" s="10"/>
      <c r="AB137" s="10"/>
      <c r="AC137" s="10"/>
      <c r="AD137" s="10"/>
      <c r="AE137" s="10"/>
      <c r="AT137" s="227" t="s">
        <v>199</v>
      </c>
      <c r="AU137" s="227" t="s">
        <v>85</v>
      </c>
      <c r="AV137" s="10" t="s">
        <v>83</v>
      </c>
      <c r="AW137" s="10" t="s">
        <v>32</v>
      </c>
      <c r="AX137" s="10" t="s">
        <v>76</v>
      </c>
      <c r="AY137" s="227" t="s">
        <v>195</v>
      </c>
    </row>
    <row r="138" s="11" customFormat="1">
      <c r="A138" s="11"/>
      <c r="B138" s="228"/>
      <c r="C138" s="229"/>
      <c r="D138" s="213" t="s">
        <v>199</v>
      </c>
      <c r="E138" s="230" t="s">
        <v>1</v>
      </c>
      <c r="F138" s="231" t="s">
        <v>5997</v>
      </c>
      <c r="G138" s="229"/>
      <c r="H138" s="232">
        <v>18</v>
      </c>
      <c r="I138" s="233"/>
      <c r="J138" s="229"/>
      <c r="K138" s="229"/>
      <c r="L138" s="234"/>
      <c r="M138" s="235"/>
      <c r="N138" s="236"/>
      <c r="O138" s="236"/>
      <c r="P138" s="236"/>
      <c r="Q138" s="236"/>
      <c r="R138" s="236"/>
      <c r="S138" s="236"/>
      <c r="T138" s="237"/>
      <c r="U138" s="11"/>
      <c r="V138" s="11"/>
      <c r="W138" s="11"/>
      <c r="X138" s="11"/>
      <c r="Y138" s="11"/>
      <c r="Z138" s="11"/>
      <c r="AA138" s="11"/>
      <c r="AB138" s="11"/>
      <c r="AC138" s="11"/>
      <c r="AD138" s="11"/>
      <c r="AE138" s="11"/>
      <c r="AT138" s="238" t="s">
        <v>199</v>
      </c>
      <c r="AU138" s="238" t="s">
        <v>85</v>
      </c>
      <c r="AV138" s="11" t="s">
        <v>85</v>
      </c>
      <c r="AW138" s="11" t="s">
        <v>32</v>
      </c>
      <c r="AX138" s="11" t="s">
        <v>76</v>
      </c>
      <c r="AY138" s="238" t="s">
        <v>195</v>
      </c>
    </row>
    <row r="139" s="15" customFormat="1">
      <c r="A139" s="15"/>
      <c r="B139" s="287"/>
      <c r="C139" s="288"/>
      <c r="D139" s="213" t="s">
        <v>199</v>
      </c>
      <c r="E139" s="289" t="s">
        <v>1</v>
      </c>
      <c r="F139" s="290" t="s">
        <v>1422</v>
      </c>
      <c r="G139" s="288"/>
      <c r="H139" s="291">
        <v>34.200000000000003</v>
      </c>
      <c r="I139" s="292"/>
      <c r="J139" s="288"/>
      <c r="K139" s="288"/>
      <c r="L139" s="293"/>
      <c r="M139" s="294"/>
      <c r="N139" s="295"/>
      <c r="O139" s="295"/>
      <c r="P139" s="295"/>
      <c r="Q139" s="295"/>
      <c r="R139" s="295"/>
      <c r="S139" s="295"/>
      <c r="T139" s="296"/>
      <c r="U139" s="15"/>
      <c r="V139" s="15"/>
      <c r="W139" s="15"/>
      <c r="X139" s="15"/>
      <c r="Y139" s="15"/>
      <c r="Z139" s="15"/>
      <c r="AA139" s="15"/>
      <c r="AB139" s="15"/>
      <c r="AC139" s="15"/>
      <c r="AD139" s="15"/>
      <c r="AE139" s="15"/>
      <c r="AT139" s="297" t="s">
        <v>199</v>
      </c>
      <c r="AU139" s="297" t="s">
        <v>85</v>
      </c>
      <c r="AV139" s="15" t="s">
        <v>234</v>
      </c>
      <c r="AW139" s="15" t="s">
        <v>32</v>
      </c>
      <c r="AX139" s="15" t="s">
        <v>83</v>
      </c>
      <c r="AY139" s="297" t="s">
        <v>195</v>
      </c>
    </row>
    <row r="140" s="2" customFormat="1" ht="16.5" customHeight="1">
      <c r="A140" s="39"/>
      <c r="B140" s="40"/>
      <c r="C140" s="200" t="s">
        <v>229</v>
      </c>
      <c r="D140" s="200" t="s">
        <v>191</v>
      </c>
      <c r="E140" s="201" t="s">
        <v>1458</v>
      </c>
      <c r="F140" s="202" t="s">
        <v>1459</v>
      </c>
      <c r="G140" s="203" t="s">
        <v>513</v>
      </c>
      <c r="H140" s="204">
        <v>3.7999999999999998</v>
      </c>
      <c r="I140" s="205"/>
      <c r="J140" s="206">
        <f>ROUND(I140*H140,2)</f>
        <v>0</v>
      </c>
      <c r="K140" s="202" t="s">
        <v>1412</v>
      </c>
      <c r="L140" s="45"/>
      <c r="M140" s="207" t="s">
        <v>1</v>
      </c>
      <c r="N140" s="208" t="s">
        <v>41</v>
      </c>
      <c r="O140" s="92"/>
      <c r="P140" s="209">
        <f>O140*H140</f>
        <v>0</v>
      </c>
      <c r="Q140" s="209">
        <v>0.036900000000000002</v>
      </c>
      <c r="R140" s="209">
        <f>Q140*H140</f>
        <v>0.14022000000000001</v>
      </c>
      <c r="S140" s="209">
        <v>0</v>
      </c>
      <c r="T140" s="210">
        <f>S140*H140</f>
        <v>0</v>
      </c>
      <c r="U140" s="39"/>
      <c r="V140" s="39"/>
      <c r="W140" s="39"/>
      <c r="X140" s="39"/>
      <c r="Y140" s="39"/>
      <c r="Z140" s="39"/>
      <c r="AA140" s="39"/>
      <c r="AB140" s="39"/>
      <c r="AC140" s="39"/>
      <c r="AD140" s="39"/>
      <c r="AE140" s="39"/>
      <c r="AR140" s="211" t="s">
        <v>234</v>
      </c>
      <c r="AT140" s="211" t="s">
        <v>191</v>
      </c>
      <c r="AU140" s="211" t="s">
        <v>85</v>
      </c>
      <c r="AY140" s="18" t="s">
        <v>195</v>
      </c>
      <c r="BE140" s="212">
        <f>IF(N140="základní",J140,0)</f>
        <v>0</v>
      </c>
      <c r="BF140" s="212">
        <f>IF(N140="snížená",J140,0)</f>
        <v>0</v>
      </c>
      <c r="BG140" s="212">
        <f>IF(N140="zákl. přenesená",J140,0)</f>
        <v>0</v>
      </c>
      <c r="BH140" s="212">
        <f>IF(N140="sníž. přenesená",J140,0)</f>
        <v>0</v>
      </c>
      <c r="BI140" s="212">
        <f>IF(N140="nulová",J140,0)</f>
        <v>0</v>
      </c>
      <c r="BJ140" s="18" t="s">
        <v>83</v>
      </c>
      <c r="BK140" s="212">
        <f>ROUND(I140*H140,2)</f>
        <v>0</v>
      </c>
      <c r="BL140" s="18" t="s">
        <v>234</v>
      </c>
      <c r="BM140" s="211" t="s">
        <v>5998</v>
      </c>
    </row>
    <row r="141" s="10" customFormat="1">
      <c r="A141" s="10"/>
      <c r="B141" s="218"/>
      <c r="C141" s="219"/>
      <c r="D141" s="213" t="s">
        <v>199</v>
      </c>
      <c r="E141" s="220" t="s">
        <v>1</v>
      </c>
      <c r="F141" s="221" t="s">
        <v>5991</v>
      </c>
      <c r="G141" s="219"/>
      <c r="H141" s="220" t="s">
        <v>1</v>
      </c>
      <c r="I141" s="222"/>
      <c r="J141" s="219"/>
      <c r="K141" s="219"/>
      <c r="L141" s="223"/>
      <c r="M141" s="224"/>
      <c r="N141" s="225"/>
      <c r="O141" s="225"/>
      <c r="P141" s="225"/>
      <c r="Q141" s="225"/>
      <c r="R141" s="225"/>
      <c r="S141" s="225"/>
      <c r="T141" s="226"/>
      <c r="U141" s="10"/>
      <c r="V141" s="10"/>
      <c r="W141" s="10"/>
      <c r="X141" s="10"/>
      <c r="Y141" s="10"/>
      <c r="Z141" s="10"/>
      <c r="AA141" s="10"/>
      <c r="AB141" s="10"/>
      <c r="AC141" s="10"/>
      <c r="AD141" s="10"/>
      <c r="AE141" s="10"/>
      <c r="AT141" s="227" t="s">
        <v>199</v>
      </c>
      <c r="AU141" s="227" t="s">
        <v>85</v>
      </c>
      <c r="AV141" s="10" t="s">
        <v>83</v>
      </c>
      <c r="AW141" s="10" t="s">
        <v>32</v>
      </c>
      <c r="AX141" s="10" t="s">
        <v>76</v>
      </c>
      <c r="AY141" s="227" t="s">
        <v>195</v>
      </c>
    </row>
    <row r="142" s="11" customFormat="1">
      <c r="A142" s="11"/>
      <c r="B142" s="228"/>
      <c r="C142" s="229"/>
      <c r="D142" s="213" t="s">
        <v>199</v>
      </c>
      <c r="E142" s="230" t="s">
        <v>1</v>
      </c>
      <c r="F142" s="231" t="s">
        <v>5999</v>
      </c>
      <c r="G142" s="229"/>
      <c r="H142" s="232">
        <v>1.8999999999999999</v>
      </c>
      <c r="I142" s="233"/>
      <c r="J142" s="229"/>
      <c r="K142" s="229"/>
      <c r="L142" s="234"/>
      <c r="M142" s="235"/>
      <c r="N142" s="236"/>
      <c r="O142" s="236"/>
      <c r="P142" s="236"/>
      <c r="Q142" s="236"/>
      <c r="R142" s="236"/>
      <c r="S142" s="236"/>
      <c r="T142" s="237"/>
      <c r="U142" s="11"/>
      <c r="V142" s="11"/>
      <c r="W142" s="11"/>
      <c r="X142" s="11"/>
      <c r="Y142" s="11"/>
      <c r="Z142" s="11"/>
      <c r="AA142" s="11"/>
      <c r="AB142" s="11"/>
      <c r="AC142" s="11"/>
      <c r="AD142" s="11"/>
      <c r="AE142" s="11"/>
      <c r="AT142" s="238" t="s">
        <v>199</v>
      </c>
      <c r="AU142" s="238" t="s">
        <v>85</v>
      </c>
      <c r="AV142" s="11" t="s">
        <v>85</v>
      </c>
      <c r="AW142" s="11" t="s">
        <v>32</v>
      </c>
      <c r="AX142" s="11" t="s">
        <v>76</v>
      </c>
      <c r="AY142" s="238" t="s">
        <v>195</v>
      </c>
    </row>
    <row r="143" s="11" customFormat="1">
      <c r="A143" s="11"/>
      <c r="B143" s="228"/>
      <c r="C143" s="229"/>
      <c r="D143" s="213" t="s">
        <v>199</v>
      </c>
      <c r="E143" s="230" t="s">
        <v>1</v>
      </c>
      <c r="F143" s="231" t="s">
        <v>6000</v>
      </c>
      <c r="G143" s="229"/>
      <c r="H143" s="232">
        <v>1.8999999999999999</v>
      </c>
      <c r="I143" s="233"/>
      <c r="J143" s="229"/>
      <c r="K143" s="229"/>
      <c r="L143" s="234"/>
      <c r="M143" s="235"/>
      <c r="N143" s="236"/>
      <c r="O143" s="236"/>
      <c r="P143" s="236"/>
      <c r="Q143" s="236"/>
      <c r="R143" s="236"/>
      <c r="S143" s="236"/>
      <c r="T143" s="237"/>
      <c r="U143" s="11"/>
      <c r="V143" s="11"/>
      <c r="W143" s="11"/>
      <c r="X143" s="11"/>
      <c r="Y143" s="11"/>
      <c r="Z143" s="11"/>
      <c r="AA143" s="11"/>
      <c r="AB143" s="11"/>
      <c r="AC143" s="11"/>
      <c r="AD143" s="11"/>
      <c r="AE143" s="11"/>
      <c r="AT143" s="238" t="s">
        <v>199</v>
      </c>
      <c r="AU143" s="238" t="s">
        <v>85</v>
      </c>
      <c r="AV143" s="11" t="s">
        <v>85</v>
      </c>
      <c r="AW143" s="11" t="s">
        <v>32</v>
      </c>
      <c r="AX143" s="11" t="s">
        <v>76</v>
      </c>
      <c r="AY143" s="238" t="s">
        <v>195</v>
      </c>
    </row>
    <row r="144" s="15" customFormat="1">
      <c r="A144" s="15"/>
      <c r="B144" s="287"/>
      <c r="C144" s="288"/>
      <c r="D144" s="213" t="s">
        <v>199</v>
      </c>
      <c r="E144" s="289" t="s">
        <v>1</v>
      </c>
      <c r="F144" s="290" t="s">
        <v>1422</v>
      </c>
      <c r="G144" s="288"/>
      <c r="H144" s="291">
        <v>3.7999999999999998</v>
      </c>
      <c r="I144" s="292"/>
      <c r="J144" s="288"/>
      <c r="K144" s="288"/>
      <c r="L144" s="293"/>
      <c r="M144" s="294"/>
      <c r="N144" s="295"/>
      <c r="O144" s="295"/>
      <c r="P144" s="295"/>
      <c r="Q144" s="295"/>
      <c r="R144" s="295"/>
      <c r="S144" s="295"/>
      <c r="T144" s="296"/>
      <c r="U144" s="15"/>
      <c r="V144" s="15"/>
      <c r="W144" s="15"/>
      <c r="X144" s="15"/>
      <c r="Y144" s="15"/>
      <c r="Z144" s="15"/>
      <c r="AA144" s="15"/>
      <c r="AB144" s="15"/>
      <c r="AC144" s="15"/>
      <c r="AD144" s="15"/>
      <c r="AE144" s="15"/>
      <c r="AT144" s="297" t="s">
        <v>199</v>
      </c>
      <c r="AU144" s="297" t="s">
        <v>85</v>
      </c>
      <c r="AV144" s="15" t="s">
        <v>234</v>
      </c>
      <c r="AW144" s="15" t="s">
        <v>32</v>
      </c>
      <c r="AX144" s="15" t="s">
        <v>83</v>
      </c>
      <c r="AY144" s="297" t="s">
        <v>195</v>
      </c>
    </row>
    <row r="145" s="2" customFormat="1" ht="33" customHeight="1">
      <c r="A145" s="39"/>
      <c r="B145" s="40"/>
      <c r="C145" s="200" t="s">
        <v>234</v>
      </c>
      <c r="D145" s="200" t="s">
        <v>191</v>
      </c>
      <c r="E145" s="201" t="s">
        <v>6001</v>
      </c>
      <c r="F145" s="202" t="s">
        <v>6002</v>
      </c>
      <c r="G145" s="203" t="s">
        <v>1237</v>
      </c>
      <c r="H145" s="204">
        <v>46.905999999999999</v>
      </c>
      <c r="I145" s="205"/>
      <c r="J145" s="206">
        <f>ROUND(I145*H145,2)</f>
        <v>0</v>
      </c>
      <c r="K145" s="202" t="s">
        <v>1412</v>
      </c>
      <c r="L145" s="45"/>
      <c r="M145" s="207" t="s">
        <v>1</v>
      </c>
      <c r="N145" s="208" t="s">
        <v>41</v>
      </c>
      <c r="O145" s="92"/>
      <c r="P145" s="209">
        <f>O145*H145</f>
        <v>0</v>
      </c>
      <c r="Q145" s="209">
        <v>0</v>
      </c>
      <c r="R145" s="209">
        <f>Q145*H145</f>
        <v>0</v>
      </c>
      <c r="S145" s="209">
        <v>0</v>
      </c>
      <c r="T145" s="210">
        <f>S145*H145</f>
        <v>0</v>
      </c>
      <c r="U145" s="39"/>
      <c r="V145" s="39"/>
      <c r="W145" s="39"/>
      <c r="X145" s="39"/>
      <c r="Y145" s="39"/>
      <c r="Z145" s="39"/>
      <c r="AA145" s="39"/>
      <c r="AB145" s="39"/>
      <c r="AC145" s="39"/>
      <c r="AD145" s="39"/>
      <c r="AE145" s="39"/>
      <c r="AR145" s="211" t="s">
        <v>234</v>
      </c>
      <c r="AT145" s="211" t="s">
        <v>191</v>
      </c>
      <c r="AU145" s="211" t="s">
        <v>85</v>
      </c>
      <c r="AY145" s="18" t="s">
        <v>195</v>
      </c>
      <c r="BE145" s="212">
        <f>IF(N145="základní",J145,0)</f>
        <v>0</v>
      </c>
      <c r="BF145" s="212">
        <f>IF(N145="snížená",J145,0)</f>
        <v>0</v>
      </c>
      <c r="BG145" s="212">
        <f>IF(N145="zákl. přenesená",J145,0)</f>
        <v>0</v>
      </c>
      <c r="BH145" s="212">
        <f>IF(N145="sníž. přenesená",J145,0)</f>
        <v>0</v>
      </c>
      <c r="BI145" s="212">
        <f>IF(N145="nulová",J145,0)</f>
        <v>0</v>
      </c>
      <c r="BJ145" s="18" t="s">
        <v>83</v>
      </c>
      <c r="BK145" s="212">
        <f>ROUND(I145*H145,2)</f>
        <v>0</v>
      </c>
      <c r="BL145" s="18" t="s">
        <v>234</v>
      </c>
      <c r="BM145" s="211" t="s">
        <v>6003</v>
      </c>
    </row>
    <row r="146" s="10" customFormat="1">
      <c r="A146" s="10"/>
      <c r="B146" s="218"/>
      <c r="C146" s="219"/>
      <c r="D146" s="213" t="s">
        <v>199</v>
      </c>
      <c r="E146" s="220" t="s">
        <v>1</v>
      </c>
      <c r="F146" s="221" t="s">
        <v>5991</v>
      </c>
      <c r="G146" s="219"/>
      <c r="H146" s="220" t="s">
        <v>1</v>
      </c>
      <c r="I146" s="222"/>
      <c r="J146" s="219"/>
      <c r="K146" s="219"/>
      <c r="L146" s="223"/>
      <c r="M146" s="224"/>
      <c r="N146" s="225"/>
      <c r="O146" s="225"/>
      <c r="P146" s="225"/>
      <c r="Q146" s="225"/>
      <c r="R146" s="225"/>
      <c r="S146" s="225"/>
      <c r="T146" s="226"/>
      <c r="U146" s="10"/>
      <c r="V146" s="10"/>
      <c r="W146" s="10"/>
      <c r="X146" s="10"/>
      <c r="Y146" s="10"/>
      <c r="Z146" s="10"/>
      <c r="AA146" s="10"/>
      <c r="AB146" s="10"/>
      <c r="AC146" s="10"/>
      <c r="AD146" s="10"/>
      <c r="AE146" s="10"/>
      <c r="AT146" s="227" t="s">
        <v>199</v>
      </c>
      <c r="AU146" s="227" t="s">
        <v>85</v>
      </c>
      <c r="AV146" s="10" t="s">
        <v>83</v>
      </c>
      <c r="AW146" s="10" t="s">
        <v>32</v>
      </c>
      <c r="AX146" s="10" t="s">
        <v>76</v>
      </c>
      <c r="AY146" s="227" t="s">
        <v>195</v>
      </c>
    </row>
    <row r="147" s="11" customFormat="1">
      <c r="A147" s="11"/>
      <c r="B147" s="228"/>
      <c r="C147" s="229"/>
      <c r="D147" s="213" t="s">
        <v>199</v>
      </c>
      <c r="E147" s="230" t="s">
        <v>1</v>
      </c>
      <c r="F147" s="231" t="s">
        <v>6004</v>
      </c>
      <c r="G147" s="229"/>
      <c r="H147" s="232">
        <v>64.006</v>
      </c>
      <c r="I147" s="233"/>
      <c r="J147" s="229"/>
      <c r="K147" s="229"/>
      <c r="L147" s="234"/>
      <c r="M147" s="235"/>
      <c r="N147" s="236"/>
      <c r="O147" s="236"/>
      <c r="P147" s="236"/>
      <c r="Q147" s="236"/>
      <c r="R147" s="236"/>
      <c r="S147" s="236"/>
      <c r="T147" s="237"/>
      <c r="U147" s="11"/>
      <c r="V147" s="11"/>
      <c r="W147" s="11"/>
      <c r="X147" s="11"/>
      <c r="Y147" s="11"/>
      <c r="Z147" s="11"/>
      <c r="AA147" s="11"/>
      <c r="AB147" s="11"/>
      <c r="AC147" s="11"/>
      <c r="AD147" s="11"/>
      <c r="AE147" s="11"/>
      <c r="AT147" s="238" t="s">
        <v>199</v>
      </c>
      <c r="AU147" s="238" t="s">
        <v>85</v>
      </c>
      <c r="AV147" s="11" t="s">
        <v>85</v>
      </c>
      <c r="AW147" s="11" t="s">
        <v>32</v>
      </c>
      <c r="AX147" s="11" t="s">
        <v>76</v>
      </c>
      <c r="AY147" s="238" t="s">
        <v>195</v>
      </c>
    </row>
    <row r="148" s="10" customFormat="1">
      <c r="A148" s="10"/>
      <c r="B148" s="218"/>
      <c r="C148" s="219"/>
      <c r="D148" s="213" t="s">
        <v>199</v>
      </c>
      <c r="E148" s="220" t="s">
        <v>1</v>
      </c>
      <c r="F148" s="221" t="s">
        <v>2231</v>
      </c>
      <c r="G148" s="219"/>
      <c r="H148" s="220" t="s">
        <v>1</v>
      </c>
      <c r="I148" s="222"/>
      <c r="J148" s="219"/>
      <c r="K148" s="219"/>
      <c r="L148" s="223"/>
      <c r="M148" s="224"/>
      <c r="N148" s="225"/>
      <c r="O148" s="225"/>
      <c r="P148" s="225"/>
      <c r="Q148" s="225"/>
      <c r="R148" s="225"/>
      <c r="S148" s="225"/>
      <c r="T148" s="226"/>
      <c r="U148" s="10"/>
      <c r="V148" s="10"/>
      <c r="W148" s="10"/>
      <c r="X148" s="10"/>
      <c r="Y148" s="10"/>
      <c r="Z148" s="10"/>
      <c r="AA148" s="10"/>
      <c r="AB148" s="10"/>
      <c r="AC148" s="10"/>
      <c r="AD148" s="10"/>
      <c r="AE148" s="10"/>
      <c r="AT148" s="227" t="s">
        <v>199</v>
      </c>
      <c r="AU148" s="227" t="s">
        <v>85</v>
      </c>
      <c r="AV148" s="10" t="s">
        <v>83</v>
      </c>
      <c r="AW148" s="10" t="s">
        <v>32</v>
      </c>
      <c r="AX148" s="10" t="s">
        <v>76</v>
      </c>
      <c r="AY148" s="227" t="s">
        <v>195</v>
      </c>
    </row>
    <row r="149" s="11" customFormat="1">
      <c r="A149" s="11"/>
      <c r="B149" s="228"/>
      <c r="C149" s="229"/>
      <c r="D149" s="213" t="s">
        <v>199</v>
      </c>
      <c r="E149" s="230" t="s">
        <v>1</v>
      </c>
      <c r="F149" s="231" t="s">
        <v>6005</v>
      </c>
      <c r="G149" s="229"/>
      <c r="H149" s="232">
        <v>-17.100000000000001</v>
      </c>
      <c r="I149" s="233"/>
      <c r="J149" s="229"/>
      <c r="K149" s="229"/>
      <c r="L149" s="234"/>
      <c r="M149" s="235"/>
      <c r="N149" s="236"/>
      <c r="O149" s="236"/>
      <c r="P149" s="236"/>
      <c r="Q149" s="236"/>
      <c r="R149" s="236"/>
      <c r="S149" s="236"/>
      <c r="T149" s="237"/>
      <c r="U149" s="11"/>
      <c r="V149" s="11"/>
      <c r="W149" s="11"/>
      <c r="X149" s="11"/>
      <c r="Y149" s="11"/>
      <c r="Z149" s="11"/>
      <c r="AA149" s="11"/>
      <c r="AB149" s="11"/>
      <c r="AC149" s="11"/>
      <c r="AD149" s="11"/>
      <c r="AE149" s="11"/>
      <c r="AT149" s="238" t="s">
        <v>199</v>
      </c>
      <c r="AU149" s="238" t="s">
        <v>85</v>
      </c>
      <c r="AV149" s="11" t="s">
        <v>85</v>
      </c>
      <c r="AW149" s="11" t="s">
        <v>32</v>
      </c>
      <c r="AX149" s="11" t="s">
        <v>76</v>
      </c>
      <c r="AY149" s="238" t="s">
        <v>195</v>
      </c>
    </row>
    <row r="150" s="11" customFormat="1">
      <c r="A150" s="11"/>
      <c r="B150" s="228"/>
      <c r="C150" s="229"/>
      <c r="D150" s="213" t="s">
        <v>199</v>
      </c>
      <c r="E150" s="230" t="s">
        <v>1</v>
      </c>
      <c r="F150" s="231" t="s">
        <v>6006</v>
      </c>
      <c r="G150" s="229"/>
      <c r="H150" s="232">
        <v>0</v>
      </c>
      <c r="I150" s="233"/>
      <c r="J150" s="229"/>
      <c r="K150" s="229"/>
      <c r="L150" s="234"/>
      <c r="M150" s="235"/>
      <c r="N150" s="236"/>
      <c r="O150" s="236"/>
      <c r="P150" s="236"/>
      <c r="Q150" s="236"/>
      <c r="R150" s="236"/>
      <c r="S150" s="236"/>
      <c r="T150" s="237"/>
      <c r="U150" s="11"/>
      <c r="V150" s="11"/>
      <c r="W150" s="11"/>
      <c r="X150" s="11"/>
      <c r="Y150" s="11"/>
      <c r="Z150" s="11"/>
      <c r="AA150" s="11"/>
      <c r="AB150" s="11"/>
      <c r="AC150" s="11"/>
      <c r="AD150" s="11"/>
      <c r="AE150" s="11"/>
      <c r="AT150" s="238" t="s">
        <v>199</v>
      </c>
      <c r="AU150" s="238" t="s">
        <v>85</v>
      </c>
      <c r="AV150" s="11" t="s">
        <v>85</v>
      </c>
      <c r="AW150" s="11" t="s">
        <v>32</v>
      </c>
      <c r="AX150" s="11" t="s">
        <v>76</v>
      </c>
      <c r="AY150" s="238" t="s">
        <v>195</v>
      </c>
    </row>
    <row r="151" s="16" customFormat="1">
      <c r="A151" s="16"/>
      <c r="B151" s="298"/>
      <c r="C151" s="299"/>
      <c r="D151" s="213" t="s">
        <v>199</v>
      </c>
      <c r="E151" s="300" t="s">
        <v>1</v>
      </c>
      <c r="F151" s="301" t="s">
        <v>1498</v>
      </c>
      <c r="G151" s="299"/>
      <c r="H151" s="302">
        <v>46.905999999999999</v>
      </c>
      <c r="I151" s="303"/>
      <c r="J151" s="299"/>
      <c r="K151" s="299"/>
      <c r="L151" s="304"/>
      <c r="M151" s="305"/>
      <c r="N151" s="306"/>
      <c r="O151" s="306"/>
      <c r="P151" s="306"/>
      <c r="Q151" s="306"/>
      <c r="R151" s="306"/>
      <c r="S151" s="306"/>
      <c r="T151" s="307"/>
      <c r="U151" s="16"/>
      <c r="V151" s="16"/>
      <c r="W151" s="16"/>
      <c r="X151" s="16"/>
      <c r="Y151" s="16"/>
      <c r="Z151" s="16"/>
      <c r="AA151" s="16"/>
      <c r="AB151" s="16"/>
      <c r="AC151" s="16"/>
      <c r="AD151" s="16"/>
      <c r="AE151" s="16"/>
      <c r="AT151" s="308" t="s">
        <v>199</v>
      </c>
      <c r="AU151" s="308" t="s">
        <v>85</v>
      </c>
      <c r="AV151" s="16" t="s">
        <v>229</v>
      </c>
      <c r="AW151" s="16" t="s">
        <v>32</v>
      </c>
      <c r="AX151" s="16" t="s">
        <v>76</v>
      </c>
      <c r="AY151" s="308" t="s">
        <v>195</v>
      </c>
    </row>
    <row r="152" s="11" customFormat="1">
      <c r="A152" s="11"/>
      <c r="B152" s="228"/>
      <c r="C152" s="229"/>
      <c r="D152" s="213" t="s">
        <v>199</v>
      </c>
      <c r="E152" s="230" t="s">
        <v>1</v>
      </c>
      <c r="F152" s="231" t="s">
        <v>6007</v>
      </c>
      <c r="G152" s="229"/>
      <c r="H152" s="232">
        <v>46.905999999999999</v>
      </c>
      <c r="I152" s="233"/>
      <c r="J152" s="229"/>
      <c r="K152" s="229"/>
      <c r="L152" s="234"/>
      <c r="M152" s="235"/>
      <c r="N152" s="236"/>
      <c r="O152" s="236"/>
      <c r="P152" s="236"/>
      <c r="Q152" s="236"/>
      <c r="R152" s="236"/>
      <c r="S152" s="236"/>
      <c r="T152" s="237"/>
      <c r="U152" s="11"/>
      <c r="V152" s="11"/>
      <c r="W152" s="11"/>
      <c r="X152" s="11"/>
      <c r="Y152" s="11"/>
      <c r="Z152" s="11"/>
      <c r="AA152" s="11"/>
      <c r="AB152" s="11"/>
      <c r="AC152" s="11"/>
      <c r="AD152" s="11"/>
      <c r="AE152" s="11"/>
      <c r="AT152" s="238" t="s">
        <v>199</v>
      </c>
      <c r="AU152" s="238" t="s">
        <v>85</v>
      </c>
      <c r="AV152" s="11" t="s">
        <v>85</v>
      </c>
      <c r="AW152" s="11" t="s">
        <v>32</v>
      </c>
      <c r="AX152" s="11" t="s">
        <v>83</v>
      </c>
      <c r="AY152" s="238" t="s">
        <v>195</v>
      </c>
    </row>
    <row r="153" s="2" customFormat="1" ht="24.15" customHeight="1">
      <c r="A153" s="39"/>
      <c r="B153" s="40"/>
      <c r="C153" s="200" t="s">
        <v>239</v>
      </c>
      <c r="D153" s="200" t="s">
        <v>191</v>
      </c>
      <c r="E153" s="201" t="s">
        <v>1546</v>
      </c>
      <c r="F153" s="202" t="s">
        <v>1547</v>
      </c>
      <c r="G153" s="203" t="s">
        <v>1237</v>
      </c>
      <c r="H153" s="204">
        <v>2.8500000000000001</v>
      </c>
      <c r="I153" s="205"/>
      <c r="J153" s="206">
        <f>ROUND(I153*H153,2)</f>
        <v>0</v>
      </c>
      <c r="K153" s="202" t="s">
        <v>1412</v>
      </c>
      <c r="L153" s="45"/>
      <c r="M153" s="207" t="s">
        <v>1</v>
      </c>
      <c r="N153" s="208" t="s">
        <v>41</v>
      </c>
      <c r="O153" s="92"/>
      <c r="P153" s="209">
        <f>O153*H153</f>
        <v>0</v>
      </c>
      <c r="Q153" s="209">
        <v>0</v>
      </c>
      <c r="R153" s="209">
        <f>Q153*H153</f>
        <v>0</v>
      </c>
      <c r="S153" s="209">
        <v>0</v>
      </c>
      <c r="T153" s="210">
        <f>S153*H153</f>
        <v>0</v>
      </c>
      <c r="U153" s="39"/>
      <c r="V153" s="39"/>
      <c r="W153" s="39"/>
      <c r="X153" s="39"/>
      <c r="Y153" s="39"/>
      <c r="Z153" s="39"/>
      <c r="AA153" s="39"/>
      <c r="AB153" s="39"/>
      <c r="AC153" s="39"/>
      <c r="AD153" s="39"/>
      <c r="AE153" s="39"/>
      <c r="AR153" s="211" t="s">
        <v>234</v>
      </c>
      <c r="AT153" s="211" t="s">
        <v>191</v>
      </c>
      <c r="AU153" s="211" t="s">
        <v>85</v>
      </c>
      <c r="AY153" s="18" t="s">
        <v>195</v>
      </c>
      <c r="BE153" s="212">
        <f>IF(N153="základní",J153,0)</f>
        <v>0</v>
      </c>
      <c r="BF153" s="212">
        <f>IF(N153="snížená",J153,0)</f>
        <v>0</v>
      </c>
      <c r="BG153" s="212">
        <f>IF(N153="zákl. přenesená",J153,0)</f>
        <v>0</v>
      </c>
      <c r="BH153" s="212">
        <f>IF(N153="sníž. přenesená",J153,0)</f>
        <v>0</v>
      </c>
      <c r="BI153" s="212">
        <f>IF(N153="nulová",J153,0)</f>
        <v>0</v>
      </c>
      <c r="BJ153" s="18" t="s">
        <v>83</v>
      </c>
      <c r="BK153" s="212">
        <f>ROUND(I153*H153,2)</f>
        <v>0</v>
      </c>
      <c r="BL153" s="18" t="s">
        <v>234</v>
      </c>
      <c r="BM153" s="211" t="s">
        <v>6008</v>
      </c>
    </row>
    <row r="154" s="10" customFormat="1">
      <c r="A154" s="10"/>
      <c r="B154" s="218"/>
      <c r="C154" s="219"/>
      <c r="D154" s="213" t="s">
        <v>199</v>
      </c>
      <c r="E154" s="220" t="s">
        <v>1</v>
      </c>
      <c r="F154" s="221" t="s">
        <v>5991</v>
      </c>
      <c r="G154" s="219"/>
      <c r="H154" s="220" t="s">
        <v>1</v>
      </c>
      <c r="I154" s="222"/>
      <c r="J154" s="219"/>
      <c r="K154" s="219"/>
      <c r="L154" s="223"/>
      <c r="M154" s="224"/>
      <c r="N154" s="225"/>
      <c r="O154" s="225"/>
      <c r="P154" s="225"/>
      <c r="Q154" s="225"/>
      <c r="R154" s="225"/>
      <c r="S154" s="225"/>
      <c r="T154" s="226"/>
      <c r="U154" s="10"/>
      <c r="V154" s="10"/>
      <c r="W154" s="10"/>
      <c r="X154" s="10"/>
      <c r="Y154" s="10"/>
      <c r="Z154" s="10"/>
      <c r="AA154" s="10"/>
      <c r="AB154" s="10"/>
      <c r="AC154" s="10"/>
      <c r="AD154" s="10"/>
      <c r="AE154" s="10"/>
      <c r="AT154" s="227" t="s">
        <v>199</v>
      </c>
      <c r="AU154" s="227" t="s">
        <v>85</v>
      </c>
      <c r="AV154" s="10" t="s">
        <v>83</v>
      </c>
      <c r="AW154" s="10" t="s">
        <v>32</v>
      </c>
      <c r="AX154" s="10" t="s">
        <v>76</v>
      </c>
      <c r="AY154" s="227" t="s">
        <v>195</v>
      </c>
    </row>
    <row r="155" s="11" customFormat="1">
      <c r="A155" s="11"/>
      <c r="B155" s="228"/>
      <c r="C155" s="229"/>
      <c r="D155" s="213" t="s">
        <v>199</v>
      </c>
      <c r="E155" s="230" t="s">
        <v>1</v>
      </c>
      <c r="F155" s="231" t="s">
        <v>6009</v>
      </c>
      <c r="G155" s="229"/>
      <c r="H155" s="232">
        <v>2.8500000000000001</v>
      </c>
      <c r="I155" s="233"/>
      <c r="J155" s="229"/>
      <c r="K155" s="229"/>
      <c r="L155" s="234"/>
      <c r="M155" s="235"/>
      <c r="N155" s="236"/>
      <c r="O155" s="236"/>
      <c r="P155" s="236"/>
      <c r="Q155" s="236"/>
      <c r="R155" s="236"/>
      <c r="S155" s="236"/>
      <c r="T155" s="237"/>
      <c r="U155" s="11"/>
      <c r="V155" s="11"/>
      <c r="W155" s="11"/>
      <c r="X155" s="11"/>
      <c r="Y155" s="11"/>
      <c r="Z155" s="11"/>
      <c r="AA155" s="11"/>
      <c r="AB155" s="11"/>
      <c r="AC155" s="11"/>
      <c r="AD155" s="11"/>
      <c r="AE155" s="11"/>
      <c r="AT155" s="238" t="s">
        <v>199</v>
      </c>
      <c r="AU155" s="238" t="s">
        <v>85</v>
      </c>
      <c r="AV155" s="11" t="s">
        <v>85</v>
      </c>
      <c r="AW155" s="11" t="s">
        <v>32</v>
      </c>
      <c r="AX155" s="11" t="s">
        <v>76</v>
      </c>
      <c r="AY155" s="238" t="s">
        <v>195</v>
      </c>
    </row>
    <row r="156" s="15" customFormat="1">
      <c r="A156" s="15"/>
      <c r="B156" s="287"/>
      <c r="C156" s="288"/>
      <c r="D156" s="213" t="s">
        <v>199</v>
      </c>
      <c r="E156" s="289" t="s">
        <v>1</v>
      </c>
      <c r="F156" s="290" t="s">
        <v>1422</v>
      </c>
      <c r="G156" s="288"/>
      <c r="H156" s="291">
        <v>2.8500000000000001</v>
      </c>
      <c r="I156" s="292"/>
      <c r="J156" s="288"/>
      <c r="K156" s="288"/>
      <c r="L156" s="293"/>
      <c r="M156" s="294"/>
      <c r="N156" s="295"/>
      <c r="O156" s="295"/>
      <c r="P156" s="295"/>
      <c r="Q156" s="295"/>
      <c r="R156" s="295"/>
      <c r="S156" s="295"/>
      <c r="T156" s="296"/>
      <c r="U156" s="15"/>
      <c r="V156" s="15"/>
      <c r="W156" s="15"/>
      <c r="X156" s="15"/>
      <c r="Y156" s="15"/>
      <c r="Z156" s="15"/>
      <c r="AA156" s="15"/>
      <c r="AB156" s="15"/>
      <c r="AC156" s="15"/>
      <c r="AD156" s="15"/>
      <c r="AE156" s="15"/>
      <c r="AT156" s="297" t="s">
        <v>199</v>
      </c>
      <c r="AU156" s="297" t="s">
        <v>85</v>
      </c>
      <c r="AV156" s="15" t="s">
        <v>234</v>
      </c>
      <c r="AW156" s="15" t="s">
        <v>32</v>
      </c>
      <c r="AX156" s="15" t="s">
        <v>83</v>
      </c>
      <c r="AY156" s="297" t="s">
        <v>195</v>
      </c>
    </row>
    <row r="157" s="2" customFormat="1" ht="21.75" customHeight="1">
      <c r="A157" s="39"/>
      <c r="B157" s="40"/>
      <c r="C157" s="200" t="s">
        <v>244</v>
      </c>
      <c r="D157" s="200" t="s">
        <v>191</v>
      </c>
      <c r="E157" s="201" t="s">
        <v>1556</v>
      </c>
      <c r="F157" s="202" t="s">
        <v>1557</v>
      </c>
      <c r="G157" s="203" t="s">
        <v>1411</v>
      </c>
      <c r="H157" s="204">
        <v>67.375</v>
      </c>
      <c r="I157" s="205"/>
      <c r="J157" s="206">
        <f>ROUND(I157*H157,2)</f>
        <v>0</v>
      </c>
      <c r="K157" s="202" t="s">
        <v>1412</v>
      </c>
      <c r="L157" s="45"/>
      <c r="M157" s="207" t="s">
        <v>1</v>
      </c>
      <c r="N157" s="208" t="s">
        <v>41</v>
      </c>
      <c r="O157" s="92"/>
      <c r="P157" s="209">
        <f>O157*H157</f>
        <v>0</v>
      </c>
      <c r="Q157" s="209">
        <v>0.00199</v>
      </c>
      <c r="R157" s="209">
        <f>Q157*H157</f>
        <v>0.13407625000000001</v>
      </c>
      <c r="S157" s="209">
        <v>0</v>
      </c>
      <c r="T157" s="210">
        <f>S157*H157</f>
        <v>0</v>
      </c>
      <c r="U157" s="39"/>
      <c r="V157" s="39"/>
      <c r="W157" s="39"/>
      <c r="X157" s="39"/>
      <c r="Y157" s="39"/>
      <c r="Z157" s="39"/>
      <c r="AA157" s="39"/>
      <c r="AB157" s="39"/>
      <c r="AC157" s="39"/>
      <c r="AD157" s="39"/>
      <c r="AE157" s="39"/>
      <c r="AR157" s="211" t="s">
        <v>234</v>
      </c>
      <c r="AT157" s="211" t="s">
        <v>191</v>
      </c>
      <c r="AU157" s="211" t="s">
        <v>85</v>
      </c>
      <c r="AY157" s="18" t="s">
        <v>195</v>
      </c>
      <c r="BE157" s="212">
        <f>IF(N157="základní",J157,0)</f>
        <v>0</v>
      </c>
      <c r="BF157" s="212">
        <f>IF(N157="snížená",J157,0)</f>
        <v>0</v>
      </c>
      <c r="BG157" s="212">
        <f>IF(N157="zákl. přenesená",J157,0)</f>
        <v>0</v>
      </c>
      <c r="BH157" s="212">
        <f>IF(N157="sníž. přenesená",J157,0)</f>
        <v>0</v>
      </c>
      <c r="BI157" s="212">
        <f>IF(N157="nulová",J157,0)</f>
        <v>0</v>
      </c>
      <c r="BJ157" s="18" t="s">
        <v>83</v>
      </c>
      <c r="BK157" s="212">
        <f>ROUND(I157*H157,2)</f>
        <v>0</v>
      </c>
      <c r="BL157" s="18" t="s">
        <v>234</v>
      </c>
      <c r="BM157" s="211" t="s">
        <v>6010</v>
      </c>
    </row>
    <row r="158" s="10" customFormat="1">
      <c r="A158" s="10"/>
      <c r="B158" s="218"/>
      <c r="C158" s="219"/>
      <c r="D158" s="213" t="s">
        <v>199</v>
      </c>
      <c r="E158" s="220" t="s">
        <v>1</v>
      </c>
      <c r="F158" s="221" t="s">
        <v>5991</v>
      </c>
      <c r="G158" s="219"/>
      <c r="H158" s="220" t="s">
        <v>1</v>
      </c>
      <c r="I158" s="222"/>
      <c r="J158" s="219"/>
      <c r="K158" s="219"/>
      <c r="L158" s="223"/>
      <c r="M158" s="224"/>
      <c r="N158" s="225"/>
      <c r="O158" s="225"/>
      <c r="P158" s="225"/>
      <c r="Q158" s="225"/>
      <c r="R158" s="225"/>
      <c r="S158" s="225"/>
      <c r="T158" s="226"/>
      <c r="U158" s="10"/>
      <c r="V158" s="10"/>
      <c r="W158" s="10"/>
      <c r="X158" s="10"/>
      <c r="Y158" s="10"/>
      <c r="Z158" s="10"/>
      <c r="AA158" s="10"/>
      <c r="AB158" s="10"/>
      <c r="AC158" s="10"/>
      <c r="AD158" s="10"/>
      <c r="AE158" s="10"/>
      <c r="AT158" s="227" t="s">
        <v>199</v>
      </c>
      <c r="AU158" s="227" t="s">
        <v>85</v>
      </c>
      <c r="AV158" s="10" t="s">
        <v>83</v>
      </c>
      <c r="AW158" s="10" t="s">
        <v>32</v>
      </c>
      <c r="AX158" s="10" t="s">
        <v>76</v>
      </c>
      <c r="AY158" s="227" t="s">
        <v>195</v>
      </c>
    </row>
    <row r="159" s="11" customFormat="1">
      <c r="A159" s="11"/>
      <c r="B159" s="228"/>
      <c r="C159" s="229"/>
      <c r="D159" s="213" t="s">
        <v>199</v>
      </c>
      <c r="E159" s="230" t="s">
        <v>1</v>
      </c>
      <c r="F159" s="231" t="s">
        <v>6011</v>
      </c>
      <c r="G159" s="229"/>
      <c r="H159" s="232">
        <v>67.375</v>
      </c>
      <c r="I159" s="233"/>
      <c r="J159" s="229"/>
      <c r="K159" s="229"/>
      <c r="L159" s="234"/>
      <c r="M159" s="235"/>
      <c r="N159" s="236"/>
      <c r="O159" s="236"/>
      <c r="P159" s="236"/>
      <c r="Q159" s="236"/>
      <c r="R159" s="236"/>
      <c r="S159" s="236"/>
      <c r="T159" s="237"/>
      <c r="U159" s="11"/>
      <c r="V159" s="11"/>
      <c r="W159" s="11"/>
      <c r="X159" s="11"/>
      <c r="Y159" s="11"/>
      <c r="Z159" s="11"/>
      <c r="AA159" s="11"/>
      <c r="AB159" s="11"/>
      <c r="AC159" s="11"/>
      <c r="AD159" s="11"/>
      <c r="AE159" s="11"/>
      <c r="AT159" s="238" t="s">
        <v>199</v>
      </c>
      <c r="AU159" s="238" t="s">
        <v>85</v>
      </c>
      <c r="AV159" s="11" t="s">
        <v>85</v>
      </c>
      <c r="AW159" s="11" t="s">
        <v>32</v>
      </c>
      <c r="AX159" s="11" t="s">
        <v>83</v>
      </c>
      <c r="AY159" s="238" t="s">
        <v>195</v>
      </c>
    </row>
    <row r="160" s="2" customFormat="1" ht="24.15" customHeight="1">
      <c r="A160" s="39"/>
      <c r="B160" s="40"/>
      <c r="C160" s="200" t="s">
        <v>248</v>
      </c>
      <c r="D160" s="200" t="s">
        <v>191</v>
      </c>
      <c r="E160" s="201" t="s">
        <v>1584</v>
      </c>
      <c r="F160" s="202" t="s">
        <v>1585</v>
      </c>
      <c r="G160" s="203" t="s">
        <v>1411</v>
      </c>
      <c r="H160" s="204">
        <v>67.375</v>
      </c>
      <c r="I160" s="205"/>
      <c r="J160" s="206">
        <f>ROUND(I160*H160,2)</f>
        <v>0</v>
      </c>
      <c r="K160" s="202" t="s">
        <v>1412</v>
      </c>
      <c r="L160" s="45"/>
      <c r="M160" s="207" t="s">
        <v>1</v>
      </c>
      <c r="N160" s="208" t="s">
        <v>41</v>
      </c>
      <c r="O160" s="92"/>
      <c r="P160" s="209">
        <f>O160*H160</f>
        <v>0</v>
      </c>
      <c r="Q160" s="209">
        <v>0</v>
      </c>
      <c r="R160" s="209">
        <f>Q160*H160</f>
        <v>0</v>
      </c>
      <c r="S160" s="209">
        <v>0</v>
      </c>
      <c r="T160" s="210">
        <f>S160*H160</f>
        <v>0</v>
      </c>
      <c r="U160" s="39"/>
      <c r="V160" s="39"/>
      <c r="W160" s="39"/>
      <c r="X160" s="39"/>
      <c r="Y160" s="39"/>
      <c r="Z160" s="39"/>
      <c r="AA160" s="39"/>
      <c r="AB160" s="39"/>
      <c r="AC160" s="39"/>
      <c r="AD160" s="39"/>
      <c r="AE160" s="39"/>
      <c r="AR160" s="211" t="s">
        <v>234</v>
      </c>
      <c r="AT160" s="211" t="s">
        <v>191</v>
      </c>
      <c r="AU160" s="211" t="s">
        <v>85</v>
      </c>
      <c r="AY160" s="18" t="s">
        <v>195</v>
      </c>
      <c r="BE160" s="212">
        <f>IF(N160="základní",J160,0)</f>
        <v>0</v>
      </c>
      <c r="BF160" s="212">
        <f>IF(N160="snížená",J160,0)</f>
        <v>0</v>
      </c>
      <c r="BG160" s="212">
        <f>IF(N160="zákl. přenesená",J160,0)</f>
        <v>0</v>
      </c>
      <c r="BH160" s="212">
        <f>IF(N160="sníž. přenesená",J160,0)</f>
        <v>0</v>
      </c>
      <c r="BI160" s="212">
        <f>IF(N160="nulová",J160,0)</f>
        <v>0</v>
      </c>
      <c r="BJ160" s="18" t="s">
        <v>83</v>
      </c>
      <c r="BK160" s="212">
        <f>ROUND(I160*H160,2)</f>
        <v>0</v>
      </c>
      <c r="BL160" s="18" t="s">
        <v>234</v>
      </c>
      <c r="BM160" s="211" t="s">
        <v>6012</v>
      </c>
    </row>
    <row r="161" s="10" customFormat="1">
      <c r="A161" s="10"/>
      <c r="B161" s="218"/>
      <c r="C161" s="219"/>
      <c r="D161" s="213" t="s">
        <v>199</v>
      </c>
      <c r="E161" s="220" t="s">
        <v>1</v>
      </c>
      <c r="F161" s="221" t="s">
        <v>5991</v>
      </c>
      <c r="G161" s="219"/>
      <c r="H161" s="220" t="s">
        <v>1</v>
      </c>
      <c r="I161" s="222"/>
      <c r="J161" s="219"/>
      <c r="K161" s="219"/>
      <c r="L161" s="223"/>
      <c r="M161" s="224"/>
      <c r="N161" s="225"/>
      <c r="O161" s="225"/>
      <c r="P161" s="225"/>
      <c r="Q161" s="225"/>
      <c r="R161" s="225"/>
      <c r="S161" s="225"/>
      <c r="T161" s="226"/>
      <c r="U161" s="10"/>
      <c r="V161" s="10"/>
      <c r="W161" s="10"/>
      <c r="X161" s="10"/>
      <c r="Y161" s="10"/>
      <c r="Z161" s="10"/>
      <c r="AA161" s="10"/>
      <c r="AB161" s="10"/>
      <c r="AC161" s="10"/>
      <c r="AD161" s="10"/>
      <c r="AE161" s="10"/>
      <c r="AT161" s="227" t="s">
        <v>199</v>
      </c>
      <c r="AU161" s="227" t="s">
        <v>85</v>
      </c>
      <c r="AV161" s="10" t="s">
        <v>83</v>
      </c>
      <c r="AW161" s="10" t="s">
        <v>32</v>
      </c>
      <c r="AX161" s="10" t="s">
        <v>76</v>
      </c>
      <c r="AY161" s="227" t="s">
        <v>195</v>
      </c>
    </row>
    <row r="162" s="11" customFormat="1">
      <c r="A162" s="11"/>
      <c r="B162" s="228"/>
      <c r="C162" s="229"/>
      <c r="D162" s="213" t="s">
        <v>199</v>
      </c>
      <c r="E162" s="230" t="s">
        <v>1</v>
      </c>
      <c r="F162" s="231" t="s">
        <v>6011</v>
      </c>
      <c r="G162" s="229"/>
      <c r="H162" s="232">
        <v>67.375</v>
      </c>
      <c r="I162" s="233"/>
      <c r="J162" s="229"/>
      <c r="K162" s="229"/>
      <c r="L162" s="234"/>
      <c r="M162" s="235"/>
      <c r="N162" s="236"/>
      <c r="O162" s="236"/>
      <c r="P162" s="236"/>
      <c r="Q162" s="236"/>
      <c r="R162" s="236"/>
      <c r="S162" s="236"/>
      <c r="T162" s="237"/>
      <c r="U162" s="11"/>
      <c r="V162" s="11"/>
      <c r="W162" s="11"/>
      <c r="X162" s="11"/>
      <c r="Y162" s="11"/>
      <c r="Z162" s="11"/>
      <c r="AA162" s="11"/>
      <c r="AB162" s="11"/>
      <c r="AC162" s="11"/>
      <c r="AD162" s="11"/>
      <c r="AE162" s="11"/>
      <c r="AT162" s="238" t="s">
        <v>199</v>
      </c>
      <c r="AU162" s="238" t="s">
        <v>85</v>
      </c>
      <c r="AV162" s="11" t="s">
        <v>85</v>
      </c>
      <c r="AW162" s="11" t="s">
        <v>32</v>
      </c>
      <c r="AX162" s="11" t="s">
        <v>83</v>
      </c>
      <c r="AY162" s="238" t="s">
        <v>195</v>
      </c>
    </row>
    <row r="163" s="2" customFormat="1" ht="37.8" customHeight="1">
      <c r="A163" s="39"/>
      <c r="B163" s="40"/>
      <c r="C163" s="200" t="s">
        <v>253</v>
      </c>
      <c r="D163" s="200" t="s">
        <v>191</v>
      </c>
      <c r="E163" s="201" t="s">
        <v>1593</v>
      </c>
      <c r="F163" s="202" t="s">
        <v>1594</v>
      </c>
      <c r="G163" s="203" t="s">
        <v>1237</v>
      </c>
      <c r="H163" s="204">
        <v>14.284000000000001</v>
      </c>
      <c r="I163" s="205"/>
      <c r="J163" s="206">
        <f>ROUND(I163*H163,2)</f>
        <v>0</v>
      </c>
      <c r="K163" s="202" t="s">
        <v>1412</v>
      </c>
      <c r="L163" s="45"/>
      <c r="M163" s="207" t="s">
        <v>1</v>
      </c>
      <c r="N163" s="208" t="s">
        <v>41</v>
      </c>
      <c r="O163" s="92"/>
      <c r="P163" s="209">
        <f>O163*H163</f>
        <v>0</v>
      </c>
      <c r="Q163" s="209">
        <v>0</v>
      </c>
      <c r="R163" s="209">
        <f>Q163*H163</f>
        <v>0</v>
      </c>
      <c r="S163" s="209">
        <v>0</v>
      </c>
      <c r="T163" s="210">
        <f>S163*H163</f>
        <v>0</v>
      </c>
      <c r="U163" s="39"/>
      <c r="V163" s="39"/>
      <c r="W163" s="39"/>
      <c r="X163" s="39"/>
      <c r="Y163" s="39"/>
      <c r="Z163" s="39"/>
      <c r="AA163" s="39"/>
      <c r="AB163" s="39"/>
      <c r="AC163" s="39"/>
      <c r="AD163" s="39"/>
      <c r="AE163" s="39"/>
      <c r="AR163" s="211" t="s">
        <v>234</v>
      </c>
      <c r="AT163" s="211" t="s">
        <v>191</v>
      </c>
      <c r="AU163" s="211" t="s">
        <v>85</v>
      </c>
      <c r="AY163" s="18" t="s">
        <v>195</v>
      </c>
      <c r="BE163" s="212">
        <f>IF(N163="základní",J163,0)</f>
        <v>0</v>
      </c>
      <c r="BF163" s="212">
        <f>IF(N163="snížená",J163,0)</f>
        <v>0</v>
      </c>
      <c r="BG163" s="212">
        <f>IF(N163="zákl. přenesená",J163,0)</f>
        <v>0</v>
      </c>
      <c r="BH163" s="212">
        <f>IF(N163="sníž. přenesená",J163,0)</f>
        <v>0</v>
      </c>
      <c r="BI163" s="212">
        <f>IF(N163="nulová",J163,0)</f>
        <v>0</v>
      </c>
      <c r="BJ163" s="18" t="s">
        <v>83</v>
      </c>
      <c r="BK163" s="212">
        <f>ROUND(I163*H163,2)</f>
        <v>0</v>
      </c>
      <c r="BL163" s="18" t="s">
        <v>234</v>
      </c>
      <c r="BM163" s="211" t="s">
        <v>6013</v>
      </c>
    </row>
    <row r="164" s="10" customFormat="1">
      <c r="A164" s="10"/>
      <c r="B164" s="218"/>
      <c r="C164" s="219"/>
      <c r="D164" s="213" t="s">
        <v>199</v>
      </c>
      <c r="E164" s="220" t="s">
        <v>1</v>
      </c>
      <c r="F164" s="221" t="s">
        <v>6014</v>
      </c>
      <c r="G164" s="219"/>
      <c r="H164" s="220" t="s">
        <v>1</v>
      </c>
      <c r="I164" s="222"/>
      <c r="J164" s="219"/>
      <c r="K164" s="219"/>
      <c r="L164" s="223"/>
      <c r="M164" s="224"/>
      <c r="N164" s="225"/>
      <c r="O164" s="225"/>
      <c r="P164" s="225"/>
      <c r="Q164" s="225"/>
      <c r="R164" s="225"/>
      <c r="S164" s="225"/>
      <c r="T164" s="226"/>
      <c r="U164" s="10"/>
      <c r="V164" s="10"/>
      <c r="W164" s="10"/>
      <c r="X164" s="10"/>
      <c r="Y164" s="10"/>
      <c r="Z164" s="10"/>
      <c r="AA164" s="10"/>
      <c r="AB164" s="10"/>
      <c r="AC164" s="10"/>
      <c r="AD164" s="10"/>
      <c r="AE164" s="10"/>
      <c r="AT164" s="227" t="s">
        <v>199</v>
      </c>
      <c r="AU164" s="227" t="s">
        <v>85</v>
      </c>
      <c r="AV164" s="10" t="s">
        <v>83</v>
      </c>
      <c r="AW164" s="10" t="s">
        <v>32</v>
      </c>
      <c r="AX164" s="10" t="s">
        <v>76</v>
      </c>
      <c r="AY164" s="227" t="s">
        <v>195</v>
      </c>
    </row>
    <row r="165" s="11" customFormat="1">
      <c r="A165" s="11"/>
      <c r="B165" s="228"/>
      <c r="C165" s="229"/>
      <c r="D165" s="213" t="s">
        <v>199</v>
      </c>
      <c r="E165" s="230" t="s">
        <v>1</v>
      </c>
      <c r="F165" s="231" t="s">
        <v>6015</v>
      </c>
      <c r="G165" s="229"/>
      <c r="H165" s="232">
        <v>2.4510000000000001</v>
      </c>
      <c r="I165" s="233"/>
      <c r="J165" s="229"/>
      <c r="K165" s="229"/>
      <c r="L165" s="234"/>
      <c r="M165" s="235"/>
      <c r="N165" s="236"/>
      <c r="O165" s="236"/>
      <c r="P165" s="236"/>
      <c r="Q165" s="236"/>
      <c r="R165" s="236"/>
      <c r="S165" s="236"/>
      <c r="T165" s="237"/>
      <c r="U165" s="11"/>
      <c r="V165" s="11"/>
      <c r="W165" s="11"/>
      <c r="X165" s="11"/>
      <c r="Y165" s="11"/>
      <c r="Z165" s="11"/>
      <c r="AA165" s="11"/>
      <c r="AB165" s="11"/>
      <c r="AC165" s="11"/>
      <c r="AD165" s="11"/>
      <c r="AE165" s="11"/>
      <c r="AT165" s="238" t="s">
        <v>199</v>
      </c>
      <c r="AU165" s="238" t="s">
        <v>85</v>
      </c>
      <c r="AV165" s="11" t="s">
        <v>85</v>
      </c>
      <c r="AW165" s="11" t="s">
        <v>32</v>
      </c>
      <c r="AX165" s="11" t="s">
        <v>76</v>
      </c>
      <c r="AY165" s="238" t="s">
        <v>195</v>
      </c>
    </row>
    <row r="166" s="10" customFormat="1">
      <c r="A166" s="10"/>
      <c r="B166" s="218"/>
      <c r="C166" s="219"/>
      <c r="D166" s="213" t="s">
        <v>199</v>
      </c>
      <c r="E166" s="220" t="s">
        <v>1</v>
      </c>
      <c r="F166" s="221" t="s">
        <v>6016</v>
      </c>
      <c r="G166" s="219"/>
      <c r="H166" s="220" t="s">
        <v>1</v>
      </c>
      <c r="I166" s="222"/>
      <c r="J166" s="219"/>
      <c r="K166" s="219"/>
      <c r="L166" s="223"/>
      <c r="M166" s="224"/>
      <c r="N166" s="225"/>
      <c r="O166" s="225"/>
      <c r="P166" s="225"/>
      <c r="Q166" s="225"/>
      <c r="R166" s="225"/>
      <c r="S166" s="225"/>
      <c r="T166" s="226"/>
      <c r="U166" s="10"/>
      <c r="V166" s="10"/>
      <c r="W166" s="10"/>
      <c r="X166" s="10"/>
      <c r="Y166" s="10"/>
      <c r="Z166" s="10"/>
      <c r="AA166" s="10"/>
      <c r="AB166" s="10"/>
      <c r="AC166" s="10"/>
      <c r="AD166" s="10"/>
      <c r="AE166" s="10"/>
      <c r="AT166" s="227" t="s">
        <v>199</v>
      </c>
      <c r="AU166" s="227" t="s">
        <v>85</v>
      </c>
      <c r="AV166" s="10" t="s">
        <v>83</v>
      </c>
      <c r="AW166" s="10" t="s">
        <v>32</v>
      </c>
      <c r="AX166" s="10" t="s">
        <v>76</v>
      </c>
      <c r="AY166" s="227" t="s">
        <v>195</v>
      </c>
    </row>
    <row r="167" s="11" customFormat="1">
      <c r="A167" s="11"/>
      <c r="B167" s="228"/>
      <c r="C167" s="229"/>
      <c r="D167" s="213" t="s">
        <v>199</v>
      </c>
      <c r="E167" s="230" t="s">
        <v>1</v>
      </c>
      <c r="F167" s="231" t="s">
        <v>6017</v>
      </c>
      <c r="G167" s="229"/>
      <c r="H167" s="232">
        <v>4.6909999999999998</v>
      </c>
      <c r="I167" s="233"/>
      <c r="J167" s="229"/>
      <c r="K167" s="229"/>
      <c r="L167" s="234"/>
      <c r="M167" s="235"/>
      <c r="N167" s="236"/>
      <c r="O167" s="236"/>
      <c r="P167" s="236"/>
      <c r="Q167" s="236"/>
      <c r="R167" s="236"/>
      <c r="S167" s="236"/>
      <c r="T167" s="237"/>
      <c r="U167" s="11"/>
      <c r="V167" s="11"/>
      <c r="W167" s="11"/>
      <c r="X167" s="11"/>
      <c r="Y167" s="11"/>
      <c r="Z167" s="11"/>
      <c r="AA167" s="11"/>
      <c r="AB167" s="11"/>
      <c r="AC167" s="11"/>
      <c r="AD167" s="11"/>
      <c r="AE167" s="11"/>
      <c r="AT167" s="238" t="s">
        <v>199</v>
      </c>
      <c r="AU167" s="238" t="s">
        <v>85</v>
      </c>
      <c r="AV167" s="11" t="s">
        <v>85</v>
      </c>
      <c r="AW167" s="11" t="s">
        <v>32</v>
      </c>
      <c r="AX167" s="11" t="s">
        <v>76</v>
      </c>
      <c r="AY167" s="238" t="s">
        <v>195</v>
      </c>
    </row>
    <row r="168" s="16" customFormat="1">
      <c r="A168" s="16"/>
      <c r="B168" s="298"/>
      <c r="C168" s="299"/>
      <c r="D168" s="213" t="s">
        <v>199</v>
      </c>
      <c r="E168" s="300" t="s">
        <v>1</v>
      </c>
      <c r="F168" s="301" t="s">
        <v>1498</v>
      </c>
      <c r="G168" s="299"/>
      <c r="H168" s="302">
        <v>7.1420000000000003</v>
      </c>
      <c r="I168" s="303"/>
      <c r="J168" s="299"/>
      <c r="K168" s="299"/>
      <c r="L168" s="304"/>
      <c r="M168" s="305"/>
      <c r="N168" s="306"/>
      <c r="O168" s="306"/>
      <c r="P168" s="306"/>
      <c r="Q168" s="306"/>
      <c r="R168" s="306"/>
      <c r="S168" s="306"/>
      <c r="T168" s="307"/>
      <c r="U168" s="16"/>
      <c r="V168" s="16"/>
      <c r="W168" s="16"/>
      <c r="X168" s="16"/>
      <c r="Y168" s="16"/>
      <c r="Z168" s="16"/>
      <c r="AA168" s="16"/>
      <c r="AB168" s="16"/>
      <c r="AC168" s="16"/>
      <c r="AD168" s="16"/>
      <c r="AE168" s="16"/>
      <c r="AT168" s="308" t="s">
        <v>199</v>
      </c>
      <c r="AU168" s="308" t="s">
        <v>85</v>
      </c>
      <c r="AV168" s="16" t="s">
        <v>229</v>
      </c>
      <c r="AW168" s="16" t="s">
        <v>32</v>
      </c>
      <c r="AX168" s="16" t="s">
        <v>76</v>
      </c>
      <c r="AY168" s="308" t="s">
        <v>195</v>
      </c>
    </row>
    <row r="169" s="11" customFormat="1">
      <c r="A169" s="11"/>
      <c r="B169" s="228"/>
      <c r="C169" s="229"/>
      <c r="D169" s="213" t="s">
        <v>199</v>
      </c>
      <c r="E169" s="230" t="s">
        <v>1</v>
      </c>
      <c r="F169" s="231" t="s">
        <v>6018</v>
      </c>
      <c r="G169" s="229"/>
      <c r="H169" s="232">
        <v>14.284000000000001</v>
      </c>
      <c r="I169" s="233"/>
      <c r="J169" s="229"/>
      <c r="K169" s="229"/>
      <c r="L169" s="234"/>
      <c r="M169" s="235"/>
      <c r="N169" s="236"/>
      <c r="O169" s="236"/>
      <c r="P169" s="236"/>
      <c r="Q169" s="236"/>
      <c r="R169" s="236"/>
      <c r="S169" s="236"/>
      <c r="T169" s="237"/>
      <c r="U169" s="11"/>
      <c r="V169" s="11"/>
      <c r="W169" s="11"/>
      <c r="X169" s="11"/>
      <c r="Y169" s="11"/>
      <c r="Z169" s="11"/>
      <c r="AA169" s="11"/>
      <c r="AB169" s="11"/>
      <c r="AC169" s="11"/>
      <c r="AD169" s="11"/>
      <c r="AE169" s="11"/>
      <c r="AT169" s="238" t="s">
        <v>199</v>
      </c>
      <c r="AU169" s="238" t="s">
        <v>85</v>
      </c>
      <c r="AV169" s="11" t="s">
        <v>85</v>
      </c>
      <c r="AW169" s="11" t="s">
        <v>32</v>
      </c>
      <c r="AX169" s="11" t="s">
        <v>83</v>
      </c>
      <c r="AY169" s="238" t="s">
        <v>195</v>
      </c>
    </row>
    <row r="170" s="2" customFormat="1" ht="37.8" customHeight="1">
      <c r="A170" s="39"/>
      <c r="B170" s="40"/>
      <c r="C170" s="200" t="s">
        <v>257</v>
      </c>
      <c r="D170" s="200" t="s">
        <v>191</v>
      </c>
      <c r="E170" s="201" t="s">
        <v>1600</v>
      </c>
      <c r="F170" s="202" t="s">
        <v>1601</v>
      </c>
      <c r="G170" s="203" t="s">
        <v>1237</v>
      </c>
      <c r="H170" s="204">
        <v>39.764000000000003</v>
      </c>
      <c r="I170" s="205"/>
      <c r="J170" s="206">
        <f>ROUND(I170*H170,2)</f>
        <v>0</v>
      </c>
      <c r="K170" s="202" t="s">
        <v>1412</v>
      </c>
      <c r="L170" s="45"/>
      <c r="M170" s="207" t="s">
        <v>1</v>
      </c>
      <c r="N170" s="208" t="s">
        <v>41</v>
      </c>
      <c r="O170" s="92"/>
      <c r="P170" s="209">
        <f>O170*H170</f>
        <v>0</v>
      </c>
      <c r="Q170" s="209">
        <v>0</v>
      </c>
      <c r="R170" s="209">
        <f>Q170*H170</f>
        <v>0</v>
      </c>
      <c r="S170" s="209">
        <v>0</v>
      </c>
      <c r="T170" s="210">
        <f>S170*H170</f>
        <v>0</v>
      </c>
      <c r="U170" s="39"/>
      <c r="V170" s="39"/>
      <c r="W170" s="39"/>
      <c r="X170" s="39"/>
      <c r="Y170" s="39"/>
      <c r="Z170" s="39"/>
      <c r="AA170" s="39"/>
      <c r="AB170" s="39"/>
      <c r="AC170" s="39"/>
      <c r="AD170" s="39"/>
      <c r="AE170" s="39"/>
      <c r="AR170" s="211" t="s">
        <v>234</v>
      </c>
      <c r="AT170" s="211" t="s">
        <v>191</v>
      </c>
      <c r="AU170" s="211" t="s">
        <v>85</v>
      </c>
      <c r="AY170" s="18" t="s">
        <v>195</v>
      </c>
      <c r="BE170" s="212">
        <f>IF(N170="základní",J170,0)</f>
        <v>0</v>
      </c>
      <c r="BF170" s="212">
        <f>IF(N170="snížená",J170,0)</f>
        <v>0</v>
      </c>
      <c r="BG170" s="212">
        <f>IF(N170="zákl. přenesená",J170,0)</f>
        <v>0</v>
      </c>
      <c r="BH170" s="212">
        <f>IF(N170="sníž. přenesená",J170,0)</f>
        <v>0</v>
      </c>
      <c r="BI170" s="212">
        <f>IF(N170="nulová",J170,0)</f>
        <v>0</v>
      </c>
      <c r="BJ170" s="18" t="s">
        <v>83</v>
      </c>
      <c r="BK170" s="212">
        <f>ROUND(I170*H170,2)</f>
        <v>0</v>
      </c>
      <c r="BL170" s="18" t="s">
        <v>234</v>
      </c>
      <c r="BM170" s="211" t="s">
        <v>6019</v>
      </c>
    </row>
    <row r="171" s="11" customFormat="1">
      <c r="A171" s="11"/>
      <c r="B171" s="228"/>
      <c r="C171" s="229"/>
      <c r="D171" s="213" t="s">
        <v>199</v>
      </c>
      <c r="E171" s="230" t="s">
        <v>1</v>
      </c>
      <c r="F171" s="231" t="s">
        <v>6020</v>
      </c>
      <c r="G171" s="229"/>
      <c r="H171" s="232">
        <v>46.905999999999999</v>
      </c>
      <c r="I171" s="233"/>
      <c r="J171" s="229"/>
      <c r="K171" s="229"/>
      <c r="L171" s="234"/>
      <c r="M171" s="235"/>
      <c r="N171" s="236"/>
      <c r="O171" s="236"/>
      <c r="P171" s="236"/>
      <c r="Q171" s="236"/>
      <c r="R171" s="236"/>
      <c r="S171" s="236"/>
      <c r="T171" s="237"/>
      <c r="U171" s="11"/>
      <c r="V171" s="11"/>
      <c r="W171" s="11"/>
      <c r="X171" s="11"/>
      <c r="Y171" s="11"/>
      <c r="Z171" s="11"/>
      <c r="AA171" s="11"/>
      <c r="AB171" s="11"/>
      <c r="AC171" s="11"/>
      <c r="AD171" s="11"/>
      <c r="AE171" s="11"/>
      <c r="AT171" s="238" t="s">
        <v>199</v>
      </c>
      <c r="AU171" s="238" t="s">
        <v>85</v>
      </c>
      <c r="AV171" s="11" t="s">
        <v>85</v>
      </c>
      <c r="AW171" s="11" t="s">
        <v>32</v>
      </c>
      <c r="AX171" s="11" t="s">
        <v>76</v>
      </c>
      <c r="AY171" s="238" t="s">
        <v>195</v>
      </c>
    </row>
    <row r="172" s="11" customFormat="1">
      <c r="A172" s="11"/>
      <c r="B172" s="228"/>
      <c r="C172" s="229"/>
      <c r="D172" s="213" t="s">
        <v>199</v>
      </c>
      <c r="E172" s="230" t="s">
        <v>1</v>
      </c>
      <c r="F172" s="231" t="s">
        <v>6021</v>
      </c>
      <c r="G172" s="229"/>
      <c r="H172" s="232">
        <v>-7.1420000000000003</v>
      </c>
      <c r="I172" s="233"/>
      <c r="J172" s="229"/>
      <c r="K172" s="229"/>
      <c r="L172" s="234"/>
      <c r="M172" s="235"/>
      <c r="N172" s="236"/>
      <c r="O172" s="236"/>
      <c r="P172" s="236"/>
      <c r="Q172" s="236"/>
      <c r="R172" s="236"/>
      <c r="S172" s="236"/>
      <c r="T172" s="237"/>
      <c r="U172" s="11"/>
      <c r="V172" s="11"/>
      <c r="W172" s="11"/>
      <c r="X172" s="11"/>
      <c r="Y172" s="11"/>
      <c r="Z172" s="11"/>
      <c r="AA172" s="11"/>
      <c r="AB172" s="11"/>
      <c r="AC172" s="11"/>
      <c r="AD172" s="11"/>
      <c r="AE172" s="11"/>
      <c r="AT172" s="238" t="s">
        <v>199</v>
      </c>
      <c r="AU172" s="238" t="s">
        <v>85</v>
      </c>
      <c r="AV172" s="11" t="s">
        <v>85</v>
      </c>
      <c r="AW172" s="11" t="s">
        <v>32</v>
      </c>
      <c r="AX172" s="11" t="s">
        <v>76</v>
      </c>
      <c r="AY172" s="238" t="s">
        <v>195</v>
      </c>
    </row>
    <row r="173" s="16" customFormat="1">
      <c r="A173" s="16"/>
      <c r="B173" s="298"/>
      <c r="C173" s="299"/>
      <c r="D173" s="213" t="s">
        <v>199</v>
      </c>
      <c r="E173" s="300" t="s">
        <v>1</v>
      </c>
      <c r="F173" s="301" t="s">
        <v>1498</v>
      </c>
      <c r="G173" s="299"/>
      <c r="H173" s="302">
        <v>39.764000000000003</v>
      </c>
      <c r="I173" s="303"/>
      <c r="J173" s="299"/>
      <c r="K173" s="299"/>
      <c r="L173" s="304"/>
      <c r="M173" s="305"/>
      <c r="N173" s="306"/>
      <c r="O173" s="306"/>
      <c r="P173" s="306"/>
      <c r="Q173" s="306"/>
      <c r="R173" s="306"/>
      <c r="S173" s="306"/>
      <c r="T173" s="307"/>
      <c r="U173" s="16"/>
      <c r="V173" s="16"/>
      <c r="W173" s="16"/>
      <c r="X173" s="16"/>
      <c r="Y173" s="16"/>
      <c r="Z173" s="16"/>
      <c r="AA173" s="16"/>
      <c r="AB173" s="16"/>
      <c r="AC173" s="16"/>
      <c r="AD173" s="16"/>
      <c r="AE173" s="16"/>
      <c r="AT173" s="308" t="s">
        <v>199</v>
      </c>
      <c r="AU173" s="308" t="s">
        <v>85</v>
      </c>
      <c r="AV173" s="16" t="s">
        <v>229</v>
      </c>
      <c r="AW173" s="16" t="s">
        <v>32</v>
      </c>
      <c r="AX173" s="16" t="s">
        <v>76</v>
      </c>
      <c r="AY173" s="308" t="s">
        <v>195</v>
      </c>
    </row>
    <row r="174" s="11" customFormat="1">
      <c r="A174" s="11"/>
      <c r="B174" s="228"/>
      <c r="C174" s="229"/>
      <c r="D174" s="213" t="s">
        <v>199</v>
      </c>
      <c r="E174" s="230" t="s">
        <v>1</v>
      </c>
      <c r="F174" s="231" t="s">
        <v>6022</v>
      </c>
      <c r="G174" s="229"/>
      <c r="H174" s="232">
        <v>39.764000000000003</v>
      </c>
      <c r="I174" s="233"/>
      <c r="J174" s="229"/>
      <c r="K174" s="229"/>
      <c r="L174" s="234"/>
      <c r="M174" s="235"/>
      <c r="N174" s="236"/>
      <c r="O174" s="236"/>
      <c r="P174" s="236"/>
      <c r="Q174" s="236"/>
      <c r="R174" s="236"/>
      <c r="S174" s="236"/>
      <c r="T174" s="237"/>
      <c r="U174" s="11"/>
      <c r="V174" s="11"/>
      <c r="W174" s="11"/>
      <c r="X174" s="11"/>
      <c r="Y174" s="11"/>
      <c r="Z174" s="11"/>
      <c r="AA174" s="11"/>
      <c r="AB174" s="11"/>
      <c r="AC174" s="11"/>
      <c r="AD174" s="11"/>
      <c r="AE174" s="11"/>
      <c r="AT174" s="238" t="s">
        <v>199</v>
      </c>
      <c r="AU174" s="238" t="s">
        <v>85</v>
      </c>
      <c r="AV174" s="11" t="s">
        <v>85</v>
      </c>
      <c r="AW174" s="11" t="s">
        <v>32</v>
      </c>
      <c r="AX174" s="11" t="s">
        <v>83</v>
      </c>
      <c r="AY174" s="238" t="s">
        <v>195</v>
      </c>
    </row>
    <row r="175" s="2" customFormat="1" ht="37.8" customHeight="1">
      <c r="A175" s="39"/>
      <c r="B175" s="40"/>
      <c r="C175" s="200" t="s">
        <v>261</v>
      </c>
      <c r="D175" s="200" t="s">
        <v>191</v>
      </c>
      <c r="E175" s="201" t="s">
        <v>1606</v>
      </c>
      <c r="F175" s="202" t="s">
        <v>1607</v>
      </c>
      <c r="G175" s="203" t="s">
        <v>1237</v>
      </c>
      <c r="H175" s="204">
        <v>636.22400000000005</v>
      </c>
      <c r="I175" s="205"/>
      <c r="J175" s="206">
        <f>ROUND(I175*H175,2)</f>
        <v>0</v>
      </c>
      <c r="K175" s="202" t="s">
        <v>1412</v>
      </c>
      <c r="L175" s="45"/>
      <c r="M175" s="207" t="s">
        <v>1</v>
      </c>
      <c r="N175" s="208" t="s">
        <v>41</v>
      </c>
      <c r="O175" s="92"/>
      <c r="P175" s="209">
        <f>O175*H175</f>
        <v>0</v>
      </c>
      <c r="Q175" s="209">
        <v>0</v>
      </c>
      <c r="R175" s="209">
        <f>Q175*H175</f>
        <v>0</v>
      </c>
      <c r="S175" s="209">
        <v>0</v>
      </c>
      <c r="T175" s="210">
        <f>S175*H175</f>
        <v>0</v>
      </c>
      <c r="U175" s="39"/>
      <c r="V175" s="39"/>
      <c r="W175" s="39"/>
      <c r="X175" s="39"/>
      <c r="Y175" s="39"/>
      <c r="Z175" s="39"/>
      <c r="AA175" s="39"/>
      <c r="AB175" s="39"/>
      <c r="AC175" s="39"/>
      <c r="AD175" s="39"/>
      <c r="AE175" s="39"/>
      <c r="AR175" s="211" t="s">
        <v>234</v>
      </c>
      <c r="AT175" s="211" t="s">
        <v>191</v>
      </c>
      <c r="AU175" s="211" t="s">
        <v>85</v>
      </c>
      <c r="AY175" s="18" t="s">
        <v>195</v>
      </c>
      <c r="BE175" s="212">
        <f>IF(N175="základní",J175,0)</f>
        <v>0</v>
      </c>
      <c r="BF175" s="212">
        <f>IF(N175="snížená",J175,0)</f>
        <v>0</v>
      </c>
      <c r="BG175" s="212">
        <f>IF(N175="zákl. přenesená",J175,0)</f>
        <v>0</v>
      </c>
      <c r="BH175" s="212">
        <f>IF(N175="sníž. přenesená",J175,0)</f>
        <v>0</v>
      </c>
      <c r="BI175" s="212">
        <f>IF(N175="nulová",J175,0)</f>
        <v>0</v>
      </c>
      <c r="BJ175" s="18" t="s">
        <v>83</v>
      </c>
      <c r="BK175" s="212">
        <f>ROUND(I175*H175,2)</f>
        <v>0</v>
      </c>
      <c r="BL175" s="18" t="s">
        <v>234</v>
      </c>
      <c r="BM175" s="211" t="s">
        <v>6023</v>
      </c>
    </row>
    <row r="176" s="10" customFormat="1">
      <c r="A176" s="10"/>
      <c r="B176" s="218"/>
      <c r="C176" s="219"/>
      <c r="D176" s="213" t="s">
        <v>199</v>
      </c>
      <c r="E176" s="220" t="s">
        <v>1</v>
      </c>
      <c r="F176" s="221" t="s">
        <v>1609</v>
      </c>
      <c r="G176" s="219"/>
      <c r="H176" s="220" t="s">
        <v>1</v>
      </c>
      <c r="I176" s="222"/>
      <c r="J176" s="219"/>
      <c r="K176" s="219"/>
      <c r="L176" s="223"/>
      <c r="M176" s="224"/>
      <c r="N176" s="225"/>
      <c r="O176" s="225"/>
      <c r="P176" s="225"/>
      <c r="Q176" s="225"/>
      <c r="R176" s="225"/>
      <c r="S176" s="225"/>
      <c r="T176" s="226"/>
      <c r="U176" s="10"/>
      <c r="V176" s="10"/>
      <c r="W176" s="10"/>
      <c r="X176" s="10"/>
      <c r="Y176" s="10"/>
      <c r="Z176" s="10"/>
      <c r="AA176" s="10"/>
      <c r="AB176" s="10"/>
      <c r="AC176" s="10"/>
      <c r="AD176" s="10"/>
      <c r="AE176" s="10"/>
      <c r="AT176" s="227" t="s">
        <v>199</v>
      </c>
      <c r="AU176" s="227" t="s">
        <v>85</v>
      </c>
      <c r="AV176" s="10" t="s">
        <v>83</v>
      </c>
      <c r="AW176" s="10" t="s">
        <v>32</v>
      </c>
      <c r="AX176" s="10" t="s">
        <v>76</v>
      </c>
      <c r="AY176" s="227" t="s">
        <v>195</v>
      </c>
    </row>
    <row r="177" s="11" customFormat="1">
      <c r="A177" s="11"/>
      <c r="B177" s="228"/>
      <c r="C177" s="229"/>
      <c r="D177" s="213" t="s">
        <v>199</v>
      </c>
      <c r="E177" s="230" t="s">
        <v>1</v>
      </c>
      <c r="F177" s="231" t="s">
        <v>6022</v>
      </c>
      <c r="G177" s="229"/>
      <c r="H177" s="232">
        <v>39.764000000000003</v>
      </c>
      <c r="I177" s="233"/>
      <c r="J177" s="229"/>
      <c r="K177" s="229"/>
      <c r="L177" s="234"/>
      <c r="M177" s="235"/>
      <c r="N177" s="236"/>
      <c r="O177" s="236"/>
      <c r="P177" s="236"/>
      <c r="Q177" s="236"/>
      <c r="R177" s="236"/>
      <c r="S177" s="236"/>
      <c r="T177" s="237"/>
      <c r="U177" s="11"/>
      <c r="V177" s="11"/>
      <c r="W177" s="11"/>
      <c r="X177" s="11"/>
      <c r="Y177" s="11"/>
      <c r="Z177" s="11"/>
      <c r="AA177" s="11"/>
      <c r="AB177" s="11"/>
      <c r="AC177" s="11"/>
      <c r="AD177" s="11"/>
      <c r="AE177" s="11"/>
      <c r="AT177" s="238" t="s">
        <v>199</v>
      </c>
      <c r="AU177" s="238" t="s">
        <v>85</v>
      </c>
      <c r="AV177" s="11" t="s">
        <v>85</v>
      </c>
      <c r="AW177" s="11" t="s">
        <v>32</v>
      </c>
      <c r="AX177" s="11" t="s">
        <v>83</v>
      </c>
      <c r="AY177" s="238" t="s">
        <v>195</v>
      </c>
    </row>
    <row r="178" s="11" customFormat="1">
      <c r="A178" s="11"/>
      <c r="B178" s="228"/>
      <c r="C178" s="229"/>
      <c r="D178" s="213" t="s">
        <v>199</v>
      </c>
      <c r="E178" s="229"/>
      <c r="F178" s="231" t="s">
        <v>6024</v>
      </c>
      <c r="G178" s="229"/>
      <c r="H178" s="232">
        <v>636.22400000000005</v>
      </c>
      <c r="I178" s="233"/>
      <c r="J178" s="229"/>
      <c r="K178" s="229"/>
      <c r="L178" s="234"/>
      <c r="M178" s="235"/>
      <c r="N178" s="236"/>
      <c r="O178" s="236"/>
      <c r="P178" s="236"/>
      <c r="Q178" s="236"/>
      <c r="R178" s="236"/>
      <c r="S178" s="236"/>
      <c r="T178" s="237"/>
      <c r="U178" s="11"/>
      <c r="V178" s="11"/>
      <c r="W178" s="11"/>
      <c r="X178" s="11"/>
      <c r="Y178" s="11"/>
      <c r="Z178" s="11"/>
      <c r="AA178" s="11"/>
      <c r="AB178" s="11"/>
      <c r="AC178" s="11"/>
      <c r="AD178" s="11"/>
      <c r="AE178" s="11"/>
      <c r="AT178" s="238" t="s">
        <v>199</v>
      </c>
      <c r="AU178" s="238" t="s">
        <v>85</v>
      </c>
      <c r="AV178" s="11" t="s">
        <v>85</v>
      </c>
      <c r="AW178" s="11" t="s">
        <v>4</v>
      </c>
      <c r="AX178" s="11" t="s">
        <v>83</v>
      </c>
      <c r="AY178" s="238" t="s">
        <v>195</v>
      </c>
    </row>
    <row r="179" s="2" customFormat="1" ht="24.15" customHeight="1">
      <c r="A179" s="39"/>
      <c r="B179" s="40"/>
      <c r="C179" s="200" t="s">
        <v>265</v>
      </c>
      <c r="D179" s="200" t="s">
        <v>191</v>
      </c>
      <c r="E179" s="201" t="s">
        <v>4612</v>
      </c>
      <c r="F179" s="202" t="s">
        <v>4613</v>
      </c>
      <c r="G179" s="203" t="s">
        <v>1237</v>
      </c>
      <c r="H179" s="204">
        <v>7.1420000000000003</v>
      </c>
      <c r="I179" s="205"/>
      <c r="J179" s="206">
        <f>ROUND(I179*H179,2)</f>
        <v>0</v>
      </c>
      <c r="K179" s="202" t="s">
        <v>1412</v>
      </c>
      <c r="L179" s="45"/>
      <c r="M179" s="207" t="s">
        <v>1</v>
      </c>
      <c r="N179" s="208" t="s">
        <v>41</v>
      </c>
      <c r="O179" s="92"/>
      <c r="P179" s="209">
        <f>O179*H179</f>
        <v>0</v>
      </c>
      <c r="Q179" s="209">
        <v>0</v>
      </c>
      <c r="R179" s="209">
        <f>Q179*H179</f>
        <v>0</v>
      </c>
      <c r="S179" s="209">
        <v>0</v>
      </c>
      <c r="T179" s="210">
        <f>S179*H179</f>
        <v>0</v>
      </c>
      <c r="U179" s="39"/>
      <c r="V179" s="39"/>
      <c r="W179" s="39"/>
      <c r="X179" s="39"/>
      <c r="Y179" s="39"/>
      <c r="Z179" s="39"/>
      <c r="AA179" s="39"/>
      <c r="AB179" s="39"/>
      <c r="AC179" s="39"/>
      <c r="AD179" s="39"/>
      <c r="AE179" s="39"/>
      <c r="AR179" s="211" t="s">
        <v>234</v>
      </c>
      <c r="AT179" s="211" t="s">
        <v>191</v>
      </c>
      <c r="AU179" s="211" t="s">
        <v>85</v>
      </c>
      <c r="AY179" s="18" t="s">
        <v>195</v>
      </c>
      <c r="BE179" s="212">
        <f>IF(N179="základní",J179,0)</f>
        <v>0</v>
      </c>
      <c r="BF179" s="212">
        <f>IF(N179="snížená",J179,0)</f>
        <v>0</v>
      </c>
      <c r="BG179" s="212">
        <f>IF(N179="zákl. přenesená",J179,0)</f>
        <v>0</v>
      </c>
      <c r="BH179" s="212">
        <f>IF(N179="sníž. přenesená",J179,0)</f>
        <v>0</v>
      </c>
      <c r="BI179" s="212">
        <f>IF(N179="nulová",J179,0)</f>
        <v>0</v>
      </c>
      <c r="BJ179" s="18" t="s">
        <v>83</v>
      </c>
      <c r="BK179" s="212">
        <f>ROUND(I179*H179,2)</f>
        <v>0</v>
      </c>
      <c r="BL179" s="18" t="s">
        <v>234</v>
      </c>
      <c r="BM179" s="211" t="s">
        <v>6025</v>
      </c>
    </row>
    <row r="180" s="11" customFormat="1">
      <c r="A180" s="11"/>
      <c r="B180" s="228"/>
      <c r="C180" s="229"/>
      <c r="D180" s="213" t="s">
        <v>199</v>
      </c>
      <c r="E180" s="230" t="s">
        <v>1</v>
      </c>
      <c r="F180" s="231" t="s">
        <v>6026</v>
      </c>
      <c r="G180" s="229"/>
      <c r="H180" s="232">
        <v>7.1420000000000003</v>
      </c>
      <c r="I180" s="233"/>
      <c r="J180" s="229"/>
      <c r="K180" s="229"/>
      <c r="L180" s="234"/>
      <c r="M180" s="235"/>
      <c r="N180" s="236"/>
      <c r="O180" s="236"/>
      <c r="P180" s="236"/>
      <c r="Q180" s="236"/>
      <c r="R180" s="236"/>
      <c r="S180" s="236"/>
      <c r="T180" s="237"/>
      <c r="U180" s="11"/>
      <c r="V180" s="11"/>
      <c r="W180" s="11"/>
      <c r="X180" s="11"/>
      <c r="Y180" s="11"/>
      <c r="Z180" s="11"/>
      <c r="AA180" s="11"/>
      <c r="AB180" s="11"/>
      <c r="AC180" s="11"/>
      <c r="AD180" s="11"/>
      <c r="AE180" s="11"/>
      <c r="AT180" s="238" t="s">
        <v>199</v>
      </c>
      <c r="AU180" s="238" t="s">
        <v>85</v>
      </c>
      <c r="AV180" s="11" t="s">
        <v>85</v>
      </c>
      <c r="AW180" s="11" t="s">
        <v>32</v>
      </c>
      <c r="AX180" s="11" t="s">
        <v>83</v>
      </c>
      <c r="AY180" s="238" t="s">
        <v>195</v>
      </c>
    </row>
    <row r="181" s="2" customFormat="1" ht="33" customHeight="1">
      <c r="A181" s="39"/>
      <c r="B181" s="40"/>
      <c r="C181" s="200" t="s">
        <v>269</v>
      </c>
      <c r="D181" s="200" t="s">
        <v>191</v>
      </c>
      <c r="E181" s="201" t="s">
        <v>1626</v>
      </c>
      <c r="F181" s="202" t="s">
        <v>1627</v>
      </c>
      <c r="G181" s="203" t="s">
        <v>1628</v>
      </c>
      <c r="H181" s="204">
        <v>79.528000000000006</v>
      </c>
      <c r="I181" s="205"/>
      <c r="J181" s="206">
        <f>ROUND(I181*H181,2)</f>
        <v>0</v>
      </c>
      <c r="K181" s="202" t="s">
        <v>1412</v>
      </c>
      <c r="L181" s="45"/>
      <c r="M181" s="207" t="s">
        <v>1</v>
      </c>
      <c r="N181" s="208" t="s">
        <v>41</v>
      </c>
      <c r="O181" s="92"/>
      <c r="P181" s="209">
        <f>O181*H181</f>
        <v>0</v>
      </c>
      <c r="Q181" s="209">
        <v>0</v>
      </c>
      <c r="R181" s="209">
        <f>Q181*H181</f>
        <v>0</v>
      </c>
      <c r="S181" s="209">
        <v>0</v>
      </c>
      <c r="T181" s="210">
        <f>S181*H181</f>
        <v>0</v>
      </c>
      <c r="U181" s="39"/>
      <c r="V181" s="39"/>
      <c r="W181" s="39"/>
      <c r="X181" s="39"/>
      <c r="Y181" s="39"/>
      <c r="Z181" s="39"/>
      <c r="AA181" s="39"/>
      <c r="AB181" s="39"/>
      <c r="AC181" s="39"/>
      <c r="AD181" s="39"/>
      <c r="AE181" s="39"/>
      <c r="AR181" s="211" t="s">
        <v>234</v>
      </c>
      <c r="AT181" s="211" t="s">
        <v>191</v>
      </c>
      <c r="AU181" s="211" t="s">
        <v>85</v>
      </c>
      <c r="AY181" s="18" t="s">
        <v>195</v>
      </c>
      <c r="BE181" s="212">
        <f>IF(N181="základní",J181,0)</f>
        <v>0</v>
      </c>
      <c r="BF181" s="212">
        <f>IF(N181="snížená",J181,0)</f>
        <v>0</v>
      </c>
      <c r="BG181" s="212">
        <f>IF(N181="zákl. přenesená",J181,0)</f>
        <v>0</v>
      </c>
      <c r="BH181" s="212">
        <f>IF(N181="sníž. přenesená",J181,0)</f>
        <v>0</v>
      </c>
      <c r="BI181" s="212">
        <f>IF(N181="nulová",J181,0)</f>
        <v>0</v>
      </c>
      <c r="BJ181" s="18" t="s">
        <v>83</v>
      </c>
      <c r="BK181" s="212">
        <f>ROUND(I181*H181,2)</f>
        <v>0</v>
      </c>
      <c r="BL181" s="18" t="s">
        <v>234</v>
      </c>
      <c r="BM181" s="211" t="s">
        <v>6027</v>
      </c>
    </row>
    <row r="182" s="11" customFormat="1">
      <c r="A182" s="11"/>
      <c r="B182" s="228"/>
      <c r="C182" s="229"/>
      <c r="D182" s="213" t="s">
        <v>199</v>
      </c>
      <c r="E182" s="230" t="s">
        <v>1</v>
      </c>
      <c r="F182" s="231" t="s">
        <v>6022</v>
      </c>
      <c r="G182" s="229"/>
      <c r="H182" s="232">
        <v>39.764000000000003</v>
      </c>
      <c r="I182" s="233"/>
      <c r="J182" s="229"/>
      <c r="K182" s="229"/>
      <c r="L182" s="234"/>
      <c r="M182" s="235"/>
      <c r="N182" s="236"/>
      <c r="O182" s="236"/>
      <c r="P182" s="236"/>
      <c r="Q182" s="236"/>
      <c r="R182" s="236"/>
      <c r="S182" s="236"/>
      <c r="T182" s="237"/>
      <c r="U182" s="11"/>
      <c r="V182" s="11"/>
      <c r="W182" s="11"/>
      <c r="X182" s="11"/>
      <c r="Y182" s="11"/>
      <c r="Z182" s="11"/>
      <c r="AA182" s="11"/>
      <c r="AB182" s="11"/>
      <c r="AC182" s="11"/>
      <c r="AD182" s="11"/>
      <c r="AE182" s="11"/>
      <c r="AT182" s="238" t="s">
        <v>199</v>
      </c>
      <c r="AU182" s="238" t="s">
        <v>85</v>
      </c>
      <c r="AV182" s="11" t="s">
        <v>85</v>
      </c>
      <c r="AW182" s="11" t="s">
        <v>32</v>
      </c>
      <c r="AX182" s="11" t="s">
        <v>76</v>
      </c>
      <c r="AY182" s="238" t="s">
        <v>195</v>
      </c>
    </row>
    <row r="183" s="11" customFormat="1">
      <c r="A183" s="11"/>
      <c r="B183" s="228"/>
      <c r="C183" s="229"/>
      <c r="D183" s="213" t="s">
        <v>199</v>
      </c>
      <c r="E183" s="230" t="s">
        <v>1</v>
      </c>
      <c r="F183" s="231" t="s">
        <v>6028</v>
      </c>
      <c r="G183" s="229"/>
      <c r="H183" s="232">
        <v>79.528000000000006</v>
      </c>
      <c r="I183" s="233"/>
      <c r="J183" s="229"/>
      <c r="K183" s="229"/>
      <c r="L183" s="234"/>
      <c r="M183" s="235"/>
      <c r="N183" s="236"/>
      <c r="O183" s="236"/>
      <c r="P183" s="236"/>
      <c r="Q183" s="236"/>
      <c r="R183" s="236"/>
      <c r="S183" s="236"/>
      <c r="T183" s="237"/>
      <c r="U183" s="11"/>
      <c r="V183" s="11"/>
      <c r="W183" s="11"/>
      <c r="X183" s="11"/>
      <c r="Y183" s="11"/>
      <c r="Z183" s="11"/>
      <c r="AA183" s="11"/>
      <c r="AB183" s="11"/>
      <c r="AC183" s="11"/>
      <c r="AD183" s="11"/>
      <c r="AE183" s="11"/>
      <c r="AT183" s="238" t="s">
        <v>199</v>
      </c>
      <c r="AU183" s="238" t="s">
        <v>85</v>
      </c>
      <c r="AV183" s="11" t="s">
        <v>85</v>
      </c>
      <c r="AW183" s="11" t="s">
        <v>32</v>
      </c>
      <c r="AX183" s="11" t="s">
        <v>83</v>
      </c>
      <c r="AY183" s="238" t="s">
        <v>195</v>
      </c>
    </row>
    <row r="184" s="2" customFormat="1" ht="16.5" customHeight="1">
      <c r="A184" s="39"/>
      <c r="B184" s="40"/>
      <c r="C184" s="200" t="s">
        <v>273</v>
      </c>
      <c r="D184" s="200" t="s">
        <v>191</v>
      </c>
      <c r="E184" s="201" t="s">
        <v>1632</v>
      </c>
      <c r="F184" s="202" t="s">
        <v>1633</v>
      </c>
      <c r="G184" s="203" t="s">
        <v>1237</v>
      </c>
      <c r="H184" s="204">
        <v>46.905999999999999</v>
      </c>
      <c r="I184" s="205"/>
      <c r="J184" s="206">
        <f>ROUND(I184*H184,2)</f>
        <v>0</v>
      </c>
      <c r="K184" s="202" t="s">
        <v>1412</v>
      </c>
      <c r="L184" s="45"/>
      <c r="M184" s="207" t="s">
        <v>1</v>
      </c>
      <c r="N184" s="208" t="s">
        <v>41</v>
      </c>
      <c r="O184" s="92"/>
      <c r="P184" s="209">
        <f>O184*H184</f>
        <v>0</v>
      </c>
      <c r="Q184" s="209">
        <v>0</v>
      </c>
      <c r="R184" s="209">
        <f>Q184*H184</f>
        <v>0</v>
      </c>
      <c r="S184" s="209">
        <v>0</v>
      </c>
      <c r="T184" s="210">
        <f>S184*H184</f>
        <v>0</v>
      </c>
      <c r="U184" s="39"/>
      <c r="V184" s="39"/>
      <c r="W184" s="39"/>
      <c r="X184" s="39"/>
      <c r="Y184" s="39"/>
      <c r="Z184" s="39"/>
      <c r="AA184" s="39"/>
      <c r="AB184" s="39"/>
      <c r="AC184" s="39"/>
      <c r="AD184" s="39"/>
      <c r="AE184" s="39"/>
      <c r="AR184" s="211" t="s">
        <v>234</v>
      </c>
      <c r="AT184" s="211" t="s">
        <v>191</v>
      </c>
      <c r="AU184" s="211" t="s">
        <v>85</v>
      </c>
      <c r="AY184" s="18" t="s">
        <v>195</v>
      </c>
      <c r="BE184" s="212">
        <f>IF(N184="základní",J184,0)</f>
        <v>0</v>
      </c>
      <c r="BF184" s="212">
        <f>IF(N184="snížená",J184,0)</f>
        <v>0</v>
      </c>
      <c r="BG184" s="212">
        <f>IF(N184="zákl. přenesená",J184,0)</f>
        <v>0</v>
      </c>
      <c r="BH184" s="212">
        <f>IF(N184="sníž. přenesená",J184,0)</f>
        <v>0</v>
      </c>
      <c r="BI184" s="212">
        <f>IF(N184="nulová",J184,0)</f>
        <v>0</v>
      </c>
      <c r="BJ184" s="18" t="s">
        <v>83</v>
      </c>
      <c r="BK184" s="212">
        <f>ROUND(I184*H184,2)</f>
        <v>0</v>
      </c>
      <c r="BL184" s="18" t="s">
        <v>234</v>
      </c>
      <c r="BM184" s="211" t="s">
        <v>6029</v>
      </c>
    </row>
    <row r="185" s="11" customFormat="1">
      <c r="A185" s="11"/>
      <c r="B185" s="228"/>
      <c r="C185" s="229"/>
      <c r="D185" s="213" t="s">
        <v>199</v>
      </c>
      <c r="E185" s="230" t="s">
        <v>1</v>
      </c>
      <c r="F185" s="231" t="s">
        <v>6022</v>
      </c>
      <c r="G185" s="229"/>
      <c r="H185" s="232">
        <v>39.764000000000003</v>
      </c>
      <c r="I185" s="233"/>
      <c r="J185" s="229"/>
      <c r="K185" s="229"/>
      <c r="L185" s="234"/>
      <c r="M185" s="235"/>
      <c r="N185" s="236"/>
      <c r="O185" s="236"/>
      <c r="P185" s="236"/>
      <c r="Q185" s="236"/>
      <c r="R185" s="236"/>
      <c r="S185" s="236"/>
      <c r="T185" s="237"/>
      <c r="U185" s="11"/>
      <c r="V185" s="11"/>
      <c r="W185" s="11"/>
      <c r="X185" s="11"/>
      <c r="Y185" s="11"/>
      <c r="Z185" s="11"/>
      <c r="AA185" s="11"/>
      <c r="AB185" s="11"/>
      <c r="AC185" s="11"/>
      <c r="AD185" s="11"/>
      <c r="AE185" s="11"/>
      <c r="AT185" s="238" t="s">
        <v>199</v>
      </c>
      <c r="AU185" s="238" t="s">
        <v>85</v>
      </c>
      <c r="AV185" s="11" t="s">
        <v>85</v>
      </c>
      <c r="AW185" s="11" t="s">
        <v>32</v>
      </c>
      <c r="AX185" s="11" t="s">
        <v>76</v>
      </c>
      <c r="AY185" s="238" t="s">
        <v>195</v>
      </c>
    </row>
    <row r="186" s="11" customFormat="1">
      <c r="A186" s="11"/>
      <c r="B186" s="228"/>
      <c r="C186" s="229"/>
      <c r="D186" s="213" t="s">
        <v>199</v>
      </c>
      <c r="E186" s="230" t="s">
        <v>1</v>
      </c>
      <c r="F186" s="231" t="s">
        <v>6026</v>
      </c>
      <c r="G186" s="229"/>
      <c r="H186" s="232">
        <v>7.1420000000000003</v>
      </c>
      <c r="I186" s="233"/>
      <c r="J186" s="229"/>
      <c r="K186" s="229"/>
      <c r="L186" s="234"/>
      <c r="M186" s="235"/>
      <c r="N186" s="236"/>
      <c r="O186" s="236"/>
      <c r="P186" s="236"/>
      <c r="Q186" s="236"/>
      <c r="R186" s="236"/>
      <c r="S186" s="236"/>
      <c r="T186" s="237"/>
      <c r="U186" s="11"/>
      <c r="V186" s="11"/>
      <c r="W186" s="11"/>
      <c r="X186" s="11"/>
      <c r="Y186" s="11"/>
      <c r="Z186" s="11"/>
      <c r="AA186" s="11"/>
      <c r="AB186" s="11"/>
      <c r="AC186" s="11"/>
      <c r="AD186" s="11"/>
      <c r="AE186" s="11"/>
      <c r="AT186" s="238" t="s">
        <v>199</v>
      </c>
      <c r="AU186" s="238" t="s">
        <v>85</v>
      </c>
      <c r="AV186" s="11" t="s">
        <v>85</v>
      </c>
      <c r="AW186" s="11" t="s">
        <v>32</v>
      </c>
      <c r="AX186" s="11" t="s">
        <v>76</v>
      </c>
      <c r="AY186" s="238" t="s">
        <v>195</v>
      </c>
    </row>
    <row r="187" s="15" customFormat="1">
      <c r="A187" s="15"/>
      <c r="B187" s="287"/>
      <c r="C187" s="288"/>
      <c r="D187" s="213" t="s">
        <v>199</v>
      </c>
      <c r="E187" s="289" t="s">
        <v>1</v>
      </c>
      <c r="F187" s="290" t="s">
        <v>1422</v>
      </c>
      <c r="G187" s="288"/>
      <c r="H187" s="291">
        <v>46.905999999999999</v>
      </c>
      <c r="I187" s="292"/>
      <c r="J187" s="288"/>
      <c r="K187" s="288"/>
      <c r="L187" s="293"/>
      <c r="M187" s="294"/>
      <c r="N187" s="295"/>
      <c r="O187" s="295"/>
      <c r="P187" s="295"/>
      <c r="Q187" s="295"/>
      <c r="R187" s="295"/>
      <c r="S187" s="295"/>
      <c r="T187" s="296"/>
      <c r="U187" s="15"/>
      <c r="V187" s="15"/>
      <c r="W187" s="15"/>
      <c r="X187" s="15"/>
      <c r="Y187" s="15"/>
      <c r="Z187" s="15"/>
      <c r="AA187" s="15"/>
      <c r="AB187" s="15"/>
      <c r="AC187" s="15"/>
      <c r="AD187" s="15"/>
      <c r="AE187" s="15"/>
      <c r="AT187" s="297" t="s">
        <v>199</v>
      </c>
      <c r="AU187" s="297" t="s">
        <v>85</v>
      </c>
      <c r="AV187" s="15" t="s">
        <v>234</v>
      </c>
      <c r="AW187" s="15" t="s">
        <v>32</v>
      </c>
      <c r="AX187" s="15" t="s">
        <v>83</v>
      </c>
      <c r="AY187" s="297" t="s">
        <v>195</v>
      </c>
    </row>
    <row r="188" s="2" customFormat="1" ht="24.15" customHeight="1">
      <c r="A188" s="39"/>
      <c r="B188" s="40"/>
      <c r="C188" s="200" t="s">
        <v>277</v>
      </c>
      <c r="D188" s="200" t="s">
        <v>191</v>
      </c>
      <c r="E188" s="201" t="s">
        <v>1635</v>
      </c>
      <c r="F188" s="202" t="s">
        <v>1636</v>
      </c>
      <c r="G188" s="203" t="s">
        <v>1237</v>
      </c>
      <c r="H188" s="204">
        <v>26.048999999999999</v>
      </c>
      <c r="I188" s="205"/>
      <c r="J188" s="206">
        <f>ROUND(I188*H188,2)</f>
        <v>0</v>
      </c>
      <c r="K188" s="202" t="s">
        <v>1412</v>
      </c>
      <c r="L188" s="45"/>
      <c r="M188" s="207" t="s">
        <v>1</v>
      </c>
      <c r="N188" s="208" t="s">
        <v>41</v>
      </c>
      <c r="O188" s="92"/>
      <c r="P188" s="209">
        <f>O188*H188</f>
        <v>0</v>
      </c>
      <c r="Q188" s="209">
        <v>0</v>
      </c>
      <c r="R188" s="209">
        <f>Q188*H188</f>
        <v>0</v>
      </c>
      <c r="S188" s="209">
        <v>0</v>
      </c>
      <c r="T188" s="210">
        <f>S188*H188</f>
        <v>0</v>
      </c>
      <c r="U188" s="39"/>
      <c r="V188" s="39"/>
      <c r="W188" s="39"/>
      <c r="X188" s="39"/>
      <c r="Y188" s="39"/>
      <c r="Z188" s="39"/>
      <c r="AA188" s="39"/>
      <c r="AB188" s="39"/>
      <c r="AC188" s="39"/>
      <c r="AD188" s="39"/>
      <c r="AE188" s="39"/>
      <c r="AR188" s="211" t="s">
        <v>234</v>
      </c>
      <c r="AT188" s="211" t="s">
        <v>191</v>
      </c>
      <c r="AU188" s="211" t="s">
        <v>85</v>
      </c>
      <c r="AY188" s="18" t="s">
        <v>195</v>
      </c>
      <c r="BE188" s="212">
        <f>IF(N188="základní",J188,0)</f>
        <v>0</v>
      </c>
      <c r="BF188" s="212">
        <f>IF(N188="snížená",J188,0)</f>
        <v>0</v>
      </c>
      <c r="BG188" s="212">
        <f>IF(N188="zákl. přenesená",J188,0)</f>
        <v>0</v>
      </c>
      <c r="BH188" s="212">
        <f>IF(N188="sníž. přenesená",J188,0)</f>
        <v>0</v>
      </c>
      <c r="BI188" s="212">
        <f>IF(N188="nulová",J188,0)</f>
        <v>0</v>
      </c>
      <c r="BJ188" s="18" t="s">
        <v>83</v>
      </c>
      <c r="BK188" s="212">
        <f>ROUND(I188*H188,2)</f>
        <v>0</v>
      </c>
      <c r="BL188" s="18" t="s">
        <v>234</v>
      </c>
      <c r="BM188" s="211" t="s">
        <v>6030</v>
      </c>
    </row>
    <row r="189" s="11" customFormat="1">
      <c r="A189" s="11"/>
      <c r="B189" s="228"/>
      <c r="C189" s="229"/>
      <c r="D189" s="213" t="s">
        <v>199</v>
      </c>
      <c r="E189" s="230" t="s">
        <v>1</v>
      </c>
      <c r="F189" s="231" t="s">
        <v>6020</v>
      </c>
      <c r="G189" s="229"/>
      <c r="H189" s="232">
        <v>46.905999999999999</v>
      </c>
      <c r="I189" s="233"/>
      <c r="J189" s="229"/>
      <c r="K189" s="229"/>
      <c r="L189" s="234"/>
      <c r="M189" s="235"/>
      <c r="N189" s="236"/>
      <c r="O189" s="236"/>
      <c r="P189" s="236"/>
      <c r="Q189" s="236"/>
      <c r="R189" s="236"/>
      <c r="S189" s="236"/>
      <c r="T189" s="237"/>
      <c r="U189" s="11"/>
      <c r="V189" s="11"/>
      <c r="W189" s="11"/>
      <c r="X189" s="11"/>
      <c r="Y189" s="11"/>
      <c r="Z189" s="11"/>
      <c r="AA189" s="11"/>
      <c r="AB189" s="11"/>
      <c r="AC189" s="11"/>
      <c r="AD189" s="11"/>
      <c r="AE189" s="11"/>
      <c r="AT189" s="238" t="s">
        <v>199</v>
      </c>
      <c r="AU189" s="238" t="s">
        <v>85</v>
      </c>
      <c r="AV189" s="11" t="s">
        <v>85</v>
      </c>
      <c r="AW189" s="11" t="s">
        <v>32</v>
      </c>
      <c r="AX189" s="11" t="s">
        <v>76</v>
      </c>
      <c r="AY189" s="238" t="s">
        <v>195</v>
      </c>
    </row>
    <row r="190" s="11" customFormat="1">
      <c r="A190" s="11"/>
      <c r="B190" s="228"/>
      <c r="C190" s="229"/>
      <c r="D190" s="213" t="s">
        <v>199</v>
      </c>
      <c r="E190" s="230" t="s">
        <v>1</v>
      </c>
      <c r="F190" s="231" t="s">
        <v>6031</v>
      </c>
      <c r="G190" s="229"/>
      <c r="H190" s="232">
        <v>-0.36599999999999999</v>
      </c>
      <c r="I190" s="233"/>
      <c r="J190" s="229"/>
      <c r="K190" s="229"/>
      <c r="L190" s="234"/>
      <c r="M190" s="235"/>
      <c r="N190" s="236"/>
      <c r="O190" s="236"/>
      <c r="P190" s="236"/>
      <c r="Q190" s="236"/>
      <c r="R190" s="236"/>
      <c r="S190" s="236"/>
      <c r="T190" s="237"/>
      <c r="U190" s="11"/>
      <c r="V190" s="11"/>
      <c r="W190" s="11"/>
      <c r="X190" s="11"/>
      <c r="Y190" s="11"/>
      <c r="Z190" s="11"/>
      <c r="AA190" s="11"/>
      <c r="AB190" s="11"/>
      <c r="AC190" s="11"/>
      <c r="AD190" s="11"/>
      <c r="AE190" s="11"/>
      <c r="AT190" s="238" t="s">
        <v>199</v>
      </c>
      <c r="AU190" s="238" t="s">
        <v>85</v>
      </c>
      <c r="AV190" s="11" t="s">
        <v>85</v>
      </c>
      <c r="AW190" s="11" t="s">
        <v>32</v>
      </c>
      <c r="AX190" s="11" t="s">
        <v>76</v>
      </c>
      <c r="AY190" s="238" t="s">
        <v>195</v>
      </c>
    </row>
    <row r="191" s="11" customFormat="1">
      <c r="A191" s="11"/>
      <c r="B191" s="228"/>
      <c r="C191" s="229"/>
      <c r="D191" s="213" t="s">
        <v>199</v>
      </c>
      <c r="E191" s="230" t="s">
        <v>1</v>
      </c>
      <c r="F191" s="231" t="s">
        <v>6032</v>
      </c>
      <c r="G191" s="229"/>
      <c r="H191" s="232">
        <v>-14.630000000000001</v>
      </c>
      <c r="I191" s="233"/>
      <c r="J191" s="229"/>
      <c r="K191" s="229"/>
      <c r="L191" s="234"/>
      <c r="M191" s="235"/>
      <c r="N191" s="236"/>
      <c r="O191" s="236"/>
      <c r="P191" s="236"/>
      <c r="Q191" s="236"/>
      <c r="R191" s="236"/>
      <c r="S191" s="236"/>
      <c r="T191" s="237"/>
      <c r="U191" s="11"/>
      <c r="V191" s="11"/>
      <c r="W191" s="11"/>
      <c r="X191" s="11"/>
      <c r="Y191" s="11"/>
      <c r="Z191" s="11"/>
      <c r="AA191" s="11"/>
      <c r="AB191" s="11"/>
      <c r="AC191" s="11"/>
      <c r="AD191" s="11"/>
      <c r="AE191" s="11"/>
      <c r="AT191" s="238" t="s">
        <v>199</v>
      </c>
      <c r="AU191" s="238" t="s">
        <v>85</v>
      </c>
      <c r="AV191" s="11" t="s">
        <v>85</v>
      </c>
      <c r="AW191" s="11" t="s">
        <v>32</v>
      </c>
      <c r="AX191" s="11" t="s">
        <v>76</v>
      </c>
      <c r="AY191" s="238" t="s">
        <v>195</v>
      </c>
    </row>
    <row r="192" s="11" customFormat="1">
      <c r="A192" s="11"/>
      <c r="B192" s="228"/>
      <c r="C192" s="229"/>
      <c r="D192" s="213" t="s">
        <v>199</v>
      </c>
      <c r="E192" s="230" t="s">
        <v>1</v>
      </c>
      <c r="F192" s="231" t="s">
        <v>6033</v>
      </c>
      <c r="G192" s="229"/>
      <c r="H192" s="232">
        <v>-5.4859999999999998</v>
      </c>
      <c r="I192" s="233"/>
      <c r="J192" s="229"/>
      <c r="K192" s="229"/>
      <c r="L192" s="234"/>
      <c r="M192" s="235"/>
      <c r="N192" s="236"/>
      <c r="O192" s="236"/>
      <c r="P192" s="236"/>
      <c r="Q192" s="236"/>
      <c r="R192" s="236"/>
      <c r="S192" s="236"/>
      <c r="T192" s="237"/>
      <c r="U192" s="11"/>
      <c r="V192" s="11"/>
      <c r="W192" s="11"/>
      <c r="X192" s="11"/>
      <c r="Y192" s="11"/>
      <c r="Z192" s="11"/>
      <c r="AA192" s="11"/>
      <c r="AB192" s="11"/>
      <c r="AC192" s="11"/>
      <c r="AD192" s="11"/>
      <c r="AE192" s="11"/>
      <c r="AT192" s="238" t="s">
        <v>199</v>
      </c>
      <c r="AU192" s="238" t="s">
        <v>85</v>
      </c>
      <c r="AV192" s="11" t="s">
        <v>85</v>
      </c>
      <c r="AW192" s="11" t="s">
        <v>32</v>
      </c>
      <c r="AX192" s="11" t="s">
        <v>76</v>
      </c>
      <c r="AY192" s="238" t="s">
        <v>195</v>
      </c>
    </row>
    <row r="193" s="11" customFormat="1">
      <c r="A193" s="11"/>
      <c r="B193" s="228"/>
      <c r="C193" s="229"/>
      <c r="D193" s="213" t="s">
        <v>199</v>
      </c>
      <c r="E193" s="230" t="s">
        <v>1</v>
      </c>
      <c r="F193" s="231" t="s">
        <v>6034</v>
      </c>
      <c r="G193" s="229"/>
      <c r="H193" s="232">
        <v>-0.375</v>
      </c>
      <c r="I193" s="233"/>
      <c r="J193" s="229"/>
      <c r="K193" s="229"/>
      <c r="L193" s="234"/>
      <c r="M193" s="235"/>
      <c r="N193" s="236"/>
      <c r="O193" s="236"/>
      <c r="P193" s="236"/>
      <c r="Q193" s="236"/>
      <c r="R193" s="236"/>
      <c r="S193" s="236"/>
      <c r="T193" s="237"/>
      <c r="U193" s="11"/>
      <c r="V193" s="11"/>
      <c r="W193" s="11"/>
      <c r="X193" s="11"/>
      <c r="Y193" s="11"/>
      <c r="Z193" s="11"/>
      <c r="AA193" s="11"/>
      <c r="AB193" s="11"/>
      <c r="AC193" s="11"/>
      <c r="AD193" s="11"/>
      <c r="AE193" s="11"/>
      <c r="AT193" s="238" t="s">
        <v>199</v>
      </c>
      <c r="AU193" s="238" t="s">
        <v>85</v>
      </c>
      <c r="AV193" s="11" t="s">
        <v>85</v>
      </c>
      <c r="AW193" s="11" t="s">
        <v>32</v>
      </c>
      <c r="AX193" s="11" t="s">
        <v>76</v>
      </c>
      <c r="AY193" s="238" t="s">
        <v>195</v>
      </c>
    </row>
    <row r="194" s="15" customFormat="1">
      <c r="A194" s="15"/>
      <c r="B194" s="287"/>
      <c r="C194" s="288"/>
      <c r="D194" s="213" t="s">
        <v>199</v>
      </c>
      <c r="E194" s="289" t="s">
        <v>1</v>
      </c>
      <c r="F194" s="290" t="s">
        <v>1422</v>
      </c>
      <c r="G194" s="288"/>
      <c r="H194" s="291">
        <v>26.048999999999999</v>
      </c>
      <c r="I194" s="292"/>
      <c r="J194" s="288"/>
      <c r="K194" s="288"/>
      <c r="L194" s="293"/>
      <c r="M194" s="294"/>
      <c r="N194" s="295"/>
      <c r="O194" s="295"/>
      <c r="P194" s="295"/>
      <c r="Q194" s="295"/>
      <c r="R194" s="295"/>
      <c r="S194" s="295"/>
      <c r="T194" s="296"/>
      <c r="U194" s="15"/>
      <c r="V194" s="15"/>
      <c r="W194" s="15"/>
      <c r="X194" s="15"/>
      <c r="Y194" s="15"/>
      <c r="Z194" s="15"/>
      <c r="AA194" s="15"/>
      <c r="AB194" s="15"/>
      <c r="AC194" s="15"/>
      <c r="AD194" s="15"/>
      <c r="AE194" s="15"/>
      <c r="AT194" s="297" t="s">
        <v>199</v>
      </c>
      <c r="AU194" s="297" t="s">
        <v>85</v>
      </c>
      <c r="AV194" s="15" t="s">
        <v>234</v>
      </c>
      <c r="AW194" s="15" t="s">
        <v>32</v>
      </c>
      <c r="AX194" s="15" t="s">
        <v>83</v>
      </c>
      <c r="AY194" s="297" t="s">
        <v>195</v>
      </c>
    </row>
    <row r="195" s="10" customFormat="1">
      <c r="A195" s="10"/>
      <c r="B195" s="218"/>
      <c r="C195" s="219"/>
      <c r="D195" s="213" t="s">
        <v>199</v>
      </c>
      <c r="E195" s="220" t="s">
        <v>1</v>
      </c>
      <c r="F195" s="221" t="s">
        <v>4178</v>
      </c>
      <c r="G195" s="219"/>
      <c r="H195" s="220" t="s">
        <v>1</v>
      </c>
      <c r="I195" s="222"/>
      <c r="J195" s="219"/>
      <c r="K195" s="219"/>
      <c r="L195" s="223"/>
      <c r="M195" s="224"/>
      <c r="N195" s="225"/>
      <c r="O195" s="225"/>
      <c r="P195" s="225"/>
      <c r="Q195" s="225"/>
      <c r="R195" s="225"/>
      <c r="S195" s="225"/>
      <c r="T195" s="226"/>
      <c r="U195" s="10"/>
      <c r="V195" s="10"/>
      <c r="W195" s="10"/>
      <c r="X195" s="10"/>
      <c r="Y195" s="10"/>
      <c r="Z195" s="10"/>
      <c r="AA195" s="10"/>
      <c r="AB195" s="10"/>
      <c r="AC195" s="10"/>
      <c r="AD195" s="10"/>
      <c r="AE195" s="10"/>
      <c r="AT195" s="227" t="s">
        <v>199</v>
      </c>
      <c r="AU195" s="227" t="s">
        <v>85</v>
      </c>
      <c r="AV195" s="10" t="s">
        <v>83</v>
      </c>
      <c r="AW195" s="10" t="s">
        <v>32</v>
      </c>
      <c r="AX195" s="10" t="s">
        <v>76</v>
      </c>
      <c r="AY195" s="227" t="s">
        <v>195</v>
      </c>
    </row>
    <row r="196" s="11" customFormat="1">
      <c r="A196" s="11"/>
      <c r="B196" s="228"/>
      <c r="C196" s="229"/>
      <c r="D196" s="213" t="s">
        <v>199</v>
      </c>
      <c r="E196" s="230" t="s">
        <v>1</v>
      </c>
      <c r="F196" s="231" t="s">
        <v>6035</v>
      </c>
      <c r="G196" s="229"/>
      <c r="H196" s="232">
        <v>9.9179999999999993</v>
      </c>
      <c r="I196" s="233"/>
      <c r="J196" s="229"/>
      <c r="K196" s="229"/>
      <c r="L196" s="234"/>
      <c r="M196" s="235"/>
      <c r="N196" s="236"/>
      <c r="O196" s="236"/>
      <c r="P196" s="236"/>
      <c r="Q196" s="236"/>
      <c r="R196" s="236"/>
      <c r="S196" s="236"/>
      <c r="T196" s="237"/>
      <c r="U196" s="11"/>
      <c r="V196" s="11"/>
      <c r="W196" s="11"/>
      <c r="X196" s="11"/>
      <c r="Y196" s="11"/>
      <c r="Z196" s="11"/>
      <c r="AA196" s="11"/>
      <c r="AB196" s="11"/>
      <c r="AC196" s="11"/>
      <c r="AD196" s="11"/>
      <c r="AE196" s="11"/>
      <c r="AT196" s="238" t="s">
        <v>199</v>
      </c>
      <c r="AU196" s="238" t="s">
        <v>85</v>
      </c>
      <c r="AV196" s="11" t="s">
        <v>85</v>
      </c>
      <c r="AW196" s="11" t="s">
        <v>32</v>
      </c>
      <c r="AX196" s="11" t="s">
        <v>76</v>
      </c>
      <c r="AY196" s="238" t="s">
        <v>195</v>
      </c>
    </row>
    <row r="197" s="16" customFormat="1">
      <c r="A197" s="16"/>
      <c r="B197" s="298"/>
      <c r="C197" s="299"/>
      <c r="D197" s="213" t="s">
        <v>199</v>
      </c>
      <c r="E197" s="300" t="s">
        <v>1</v>
      </c>
      <c r="F197" s="301" t="s">
        <v>1498</v>
      </c>
      <c r="G197" s="299"/>
      <c r="H197" s="302">
        <v>9.9179999999999993</v>
      </c>
      <c r="I197" s="303"/>
      <c r="J197" s="299"/>
      <c r="K197" s="299"/>
      <c r="L197" s="304"/>
      <c r="M197" s="305"/>
      <c r="N197" s="306"/>
      <c r="O197" s="306"/>
      <c r="P197" s="306"/>
      <c r="Q197" s="306"/>
      <c r="R197" s="306"/>
      <c r="S197" s="306"/>
      <c r="T197" s="307"/>
      <c r="U197" s="16"/>
      <c r="V197" s="16"/>
      <c r="W197" s="16"/>
      <c r="X197" s="16"/>
      <c r="Y197" s="16"/>
      <c r="Z197" s="16"/>
      <c r="AA197" s="16"/>
      <c r="AB197" s="16"/>
      <c r="AC197" s="16"/>
      <c r="AD197" s="16"/>
      <c r="AE197" s="16"/>
      <c r="AT197" s="308" t="s">
        <v>199</v>
      </c>
      <c r="AU197" s="308" t="s">
        <v>85</v>
      </c>
      <c r="AV197" s="16" t="s">
        <v>229</v>
      </c>
      <c r="AW197" s="16" t="s">
        <v>32</v>
      </c>
      <c r="AX197" s="16" t="s">
        <v>76</v>
      </c>
      <c r="AY197" s="308" t="s">
        <v>195</v>
      </c>
    </row>
    <row r="198" s="10" customFormat="1">
      <c r="A198" s="10"/>
      <c r="B198" s="218"/>
      <c r="C198" s="219"/>
      <c r="D198" s="213" t="s">
        <v>199</v>
      </c>
      <c r="E198" s="220" t="s">
        <v>1</v>
      </c>
      <c r="F198" s="221" t="s">
        <v>6036</v>
      </c>
      <c r="G198" s="219"/>
      <c r="H198" s="220" t="s">
        <v>1</v>
      </c>
      <c r="I198" s="222"/>
      <c r="J198" s="219"/>
      <c r="K198" s="219"/>
      <c r="L198" s="223"/>
      <c r="M198" s="224"/>
      <c r="N198" s="225"/>
      <c r="O198" s="225"/>
      <c r="P198" s="225"/>
      <c r="Q198" s="225"/>
      <c r="R198" s="225"/>
      <c r="S198" s="225"/>
      <c r="T198" s="226"/>
      <c r="U198" s="10"/>
      <c r="V198" s="10"/>
      <c r="W198" s="10"/>
      <c r="X198" s="10"/>
      <c r="Y198" s="10"/>
      <c r="Z198" s="10"/>
      <c r="AA198" s="10"/>
      <c r="AB198" s="10"/>
      <c r="AC198" s="10"/>
      <c r="AD198" s="10"/>
      <c r="AE198" s="10"/>
      <c r="AT198" s="227" t="s">
        <v>199</v>
      </c>
      <c r="AU198" s="227" t="s">
        <v>85</v>
      </c>
      <c r="AV198" s="10" t="s">
        <v>83</v>
      </c>
      <c r="AW198" s="10" t="s">
        <v>32</v>
      </c>
      <c r="AX198" s="10" t="s">
        <v>76</v>
      </c>
      <c r="AY198" s="227" t="s">
        <v>195</v>
      </c>
    </row>
    <row r="199" s="11" customFormat="1">
      <c r="A199" s="11"/>
      <c r="B199" s="228"/>
      <c r="C199" s="229"/>
      <c r="D199" s="213" t="s">
        <v>199</v>
      </c>
      <c r="E199" s="230" t="s">
        <v>1</v>
      </c>
      <c r="F199" s="231" t="s">
        <v>6037</v>
      </c>
      <c r="G199" s="229"/>
      <c r="H199" s="232">
        <v>13.68</v>
      </c>
      <c r="I199" s="233"/>
      <c r="J199" s="229"/>
      <c r="K199" s="229"/>
      <c r="L199" s="234"/>
      <c r="M199" s="235"/>
      <c r="N199" s="236"/>
      <c r="O199" s="236"/>
      <c r="P199" s="236"/>
      <c r="Q199" s="236"/>
      <c r="R199" s="236"/>
      <c r="S199" s="236"/>
      <c r="T199" s="237"/>
      <c r="U199" s="11"/>
      <c r="V199" s="11"/>
      <c r="W199" s="11"/>
      <c r="X199" s="11"/>
      <c r="Y199" s="11"/>
      <c r="Z199" s="11"/>
      <c r="AA199" s="11"/>
      <c r="AB199" s="11"/>
      <c r="AC199" s="11"/>
      <c r="AD199" s="11"/>
      <c r="AE199" s="11"/>
      <c r="AT199" s="238" t="s">
        <v>199</v>
      </c>
      <c r="AU199" s="238" t="s">
        <v>85</v>
      </c>
      <c r="AV199" s="11" t="s">
        <v>85</v>
      </c>
      <c r="AW199" s="11" t="s">
        <v>32</v>
      </c>
      <c r="AX199" s="11" t="s">
        <v>76</v>
      </c>
      <c r="AY199" s="238" t="s">
        <v>195</v>
      </c>
    </row>
    <row r="200" s="16" customFormat="1">
      <c r="A200" s="16"/>
      <c r="B200" s="298"/>
      <c r="C200" s="299"/>
      <c r="D200" s="213" t="s">
        <v>199</v>
      </c>
      <c r="E200" s="300" t="s">
        <v>1</v>
      </c>
      <c r="F200" s="301" t="s">
        <v>1498</v>
      </c>
      <c r="G200" s="299"/>
      <c r="H200" s="302">
        <v>13.68</v>
      </c>
      <c r="I200" s="303"/>
      <c r="J200" s="299"/>
      <c r="K200" s="299"/>
      <c r="L200" s="304"/>
      <c r="M200" s="305"/>
      <c r="N200" s="306"/>
      <c r="O200" s="306"/>
      <c r="P200" s="306"/>
      <c r="Q200" s="306"/>
      <c r="R200" s="306"/>
      <c r="S200" s="306"/>
      <c r="T200" s="307"/>
      <c r="U200" s="16"/>
      <c r="V200" s="16"/>
      <c r="W200" s="16"/>
      <c r="X200" s="16"/>
      <c r="Y200" s="16"/>
      <c r="Z200" s="16"/>
      <c r="AA200" s="16"/>
      <c r="AB200" s="16"/>
      <c r="AC200" s="16"/>
      <c r="AD200" s="16"/>
      <c r="AE200" s="16"/>
      <c r="AT200" s="308" t="s">
        <v>199</v>
      </c>
      <c r="AU200" s="308" t="s">
        <v>85</v>
      </c>
      <c r="AV200" s="16" t="s">
        <v>229</v>
      </c>
      <c r="AW200" s="16" t="s">
        <v>32</v>
      </c>
      <c r="AX200" s="16" t="s">
        <v>76</v>
      </c>
      <c r="AY200" s="308" t="s">
        <v>195</v>
      </c>
    </row>
    <row r="201" s="11" customFormat="1">
      <c r="A201" s="11"/>
      <c r="B201" s="228"/>
      <c r="C201" s="229"/>
      <c r="D201" s="213" t="s">
        <v>199</v>
      </c>
      <c r="E201" s="230" t="s">
        <v>1</v>
      </c>
      <c r="F201" s="231" t="s">
        <v>6038</v>
      </c>
      <c r="G201" s="229"/>
      <c r="H201" s="232">
        <v>2.4510000000000001</v>
      </c>
      <c r="I201" s="233"/>
      <c r="J201" s="229"/>
      <c r="K201" s="229"/>
      <c r="L201" s="234"/>
      <c r="M201" s="235"/>
      <c r="N201" s="236"/>
      <c r="O201" s="236"/>
      <c r="P201" s="236"/>
      <c r="Q201" s="236"/>
      <c r="R201" s="236"/>
      <c r="S201" s="236"/>
      <c r="T201" s="237"/>
      <c r="U201" s="11"/>
      <c r="V201" s="11"/>
      <c r="W201" s="11"/>
      <c r="X201" s="11"/>
      <c r="Y201" s="11"/>
      <c r="Z201" s="11"/>
      <c r="AA201" s="11"/>
      <c r="AB201" s="11"/>
      <c r="AC201" s="11"/>
      <c r="AD201" s="11"/>
      <c r="AE201" s="11"/>
      <c r="AT201" s="238" t="s">
        <v>199</v>
      </c>
      <c r="AU201" s="238" t="s">
        <v>85</v>
      </c>
      <c r="AV201" s="11" t="s">
        <v>85</v>
      </c>
      <c r="AW201" s="11" t="s">
        <v>32</v>
      </c>
      <c r="AX201" s="11" t="s">
        <v>76</v>
      </c>
      <c r="AY201" s="238" t="s">
        <v>195</v>
      </c>
    </row>
    <row r="202" s="11" customFormat="1">
      <c r="A202" s="11"/>
      <c r="B202" s="228"/>
      <c r="C202" s="229"/>
      <c r="D202" s="213" t="s">
        <v>199</v>
      </c>
      <c r="E202" s="230" t="s">
        <v>1</v>
      </c>
      <c r="F202" s="231" t="s">
        <v>6039</v>
      </c>
      <c r="G202" s="229"/>
      <c r="H202" s="232">
        <v>4.6909999999999998</v>
      </c>
      <c r="I202" s="233"/>
      <c r="J202" s="229"/>
      <c r="K202" s="229"/>
      <c r="L202" s="234"/>
      <c r="M202" s="235"/>
      <c r="N202" s="236"/>
      <c r="O202" s="236"/>
      <c r="P202" s="236"/>
      <c r="Q202" s="236"/>
      <c r="R202" s="236"/>
      <c r="S202" s="236"/>
      <c r="T202" s="237"/>
      <c r="U202" s="11"/>
      <c r="V202" s="11"/>
      <c r="W202" s="11"/>
      <c r="X202" s="11"/>
      <c r="Y202" s="11"/>
      <c r="Z202" s="11"/>
      <c r="AA202" s="11"/>
      <c r="AB202" s="11"/>
      <c r="AC202" s="11"/>
      <c r="AD202" s="11"/>
      <c r="AE202" s="11"/>
      <c r="AT202" s="238" t="s">
        <v>199</v>
      </c>
      <c r="AU202" s="238" t="s">
        <v>85</v>
      </c>
      <c r="AV202" s="11" t="s">
        <v>85</v>
      </c>
      <c r="AW202" s="11" t="s">
        <v>32</v>
      </c>
      <c r="AX202" s="11" t="s">
        <v>76</v>
      </c>
      <c r="AY202" s="238" t="s">
        <v>195</v>
      </c>
    </row>
    <row r="203" s="16" customFormat="1">
      <c r="A203" s="16"/>
      <c r="B203" s="298"/>
      <c r="C203" s="299"/>
      <c r="D203" s="213" t="s">
        <v>199</v>
      </c>
      <c r="E203" s="300" t="s">
        <v>1</v>
      </c>
      <c r="F203" s="301" t="s">
        <v>1498</v>
      </c>
      <c r="G203" s="299"/>
      <c r="H203" s="302">
        <v>7.1420000000000003</v>
      </c>
      <c r="I203" s="303"/>
      <c r="J203" s="299"/>
      <c r="K203" s="299"/>
      <c r="L203" s="304"/>
      <c r="M203" s="305"/>
      <c r="N203" s="306"/>
      <c r="O203" s="306"/>
      <c r="P203" s="306"/>
      <c r="Q203" s="306"/>
      <c r="R203" s="306"/>
      <c r="S203" s="306"/>
      <c r="T203" s="307"/>
      <c r="U203" s="16"/>
      <c r="V203" s="16"/>
      <c r="W203" s="16"/>
      <c r="X203" s="16"/>
      <c r="Y203" s="16"/>
      <c r="Z203" s="16"/>
      <c r="AA203" s="16"/>
      <c r="AB203" s="16"/>
      <c r="AC203" s="16"/>
      <c r="AD203" s="16"/>
      <c r="AE203" s="16"/>
      <c r="AT203" s="308" t="s">
        <v>199</v>
      </c>
      <c r="AU203" s="308" t="s">
        <v>85</v>
      </c>
      <c r="AV203" s="16" t="s">
        <v>229</v>
      </c>
      <c r="AW203" s="16" t="s">
        <v>32</v>
      </c>
      <c r="AX203" s="16" t="s">
        <v>76</v>
      </c>
      <c r="AY203" s="308" t="s">
        <v>195</v>
      </c>
    </row>
    <row r="204" s="2" customFormat="1" ht="16.5" customHeight="1">
      <c r="A204" s="39"/>
      <c r="B204" s="40"/>
      <c r="C204" s="262" t="s">
        <v>8</v>
      </c>
      <c r="D204" s="262" t="s">
        <v>224</v>
      </c>
      <c r="E204" s="263" t="s">
        <v>1687</v>
      </c>
      <c r="F204" s="264" t="s">
        <v>1688</v>
      </c>
      <c r="G204" s="265" t="s">
        <v>1628</v>
      </c>
      <c r="H204" s="266">
        <v>25.381</v>
      </c>
      <c r="I204" s="267"/>
      <c r="J204" s="268">
        <f>ROUND(I204*H204,2)</f>
        <v>0</v>
      </c>
      <c r="K204" s="264" t="s">
        <v>1689</v>
      </c>
      <c r="L204" s="269"/>
      <c r="M204" s="270" t="s">
        <v>1</v>
      </c>
      <c r="N204" s="271" t="s">
        <v>41</v>
      </c>
      <c r="O204" s="92"/>
      <c r="P204" s="209">
        <f>O204*H204</f>
        <v>0</v>
      </c>
      <c r="Q204" s="209">
        <v>0</v>
      </c>
      <c r="R204" s="209">
        <f>Q204*H204</f>
        <v>0</v>
      </c>
      <c r="S204" s="209">
        <v>0</v>
      </c>
      <c r="T204" s="210">
        <f>S204*H204</f>
        <v>0</v>
      </c>
      <c r="U204" s="39"/>
      <c r="V204" s="39"/>
      <c r="W204" s="39"/>
      <c r="X204" s="39"/>
      <c r="Y204" s="39"/>
      <c r="Z204" s="39"/>
      <c r="AA204" s="39"/>
      <c r="AB204" s="39"/>
      <c r="AC204" s="39"/>
      <c r="AD204" s="39"/>
      <c r="AE204" s="39"/>
      <c r="AR204" s="211" t="s">
        <v>253</v>
      </c>
      <c r="AT204" s="211" t="s">
        <v>224</v>
      </c>
      <c r="AU204" s="211" t="s">
        <v>85</v>
      </c>
      <c r="AY204" s="18" t="s">
        <v>195</v>
      </c>
      <c r="BE204" s="212">
        <f>IF(N204="základní",J204,0)</f>
        <v>0</v>
      </c>
      <c r="BF204" s="212">
        <f>IF(N204="snížená",J204,0)</f>
        <v>0</v>
      </c>
      <c r="BG204" s="212">
        <f>IF(N204="zákl. přenesená",J204,0)</f>
        <v>0</v>
      </c>
      <c r="BH204" s="212">
        <f>IF(N204="sníž. přenesená",J204,0)</f>
        <v>0</v>
      </c>
      <c r="BI204" s="212">
        <f>IF(N204="nulová",J204,0)</f>
        <v>0</v>
      </c>
      <c r="BJ204" s="18" t="s">
        <v>83</v>
      </c>
      <c r="BK204" s="212">
        <f>ROUND(I204*H204,2)</f>
        <v>0</v>
      </c>
      <c r="BL204" s="18" t="s">
        <v>234</v>
      </c>
      <c r="BM204" s="211" t="s">
        <v>6040</v>
      </c>
    </row>
    <row r="205" s="10" customFormat="1">
      <c r="A205" s="10"/>
      <c r="B205" s="218"/>
      <c r="C205" s="219"/>
      <c r="D205" s="213" t="s">
        <v>199</v>
      </c>
      <c r="E205" s="220" t="s">
        <v>1</v>
      </c>
      <c r="F205" s="221" t="s">
        <v>6041</v>
      </c>
      <c r="G205" s="219"/>
      <c r="H205" s="220" t="s">
        <v>1</v>
      </c>
      <c r="I205" s="222"/>
      <c r="J205" s="219"/>
      <c r="K205" s="219"/>
      <c r="L205" s="223"/>
      <c r="M205" s="224"/>
      <c r="N205" s="225"/>
      <c r="O205" s="225"/>
      <c r="P205" s="225"/>
      <c r="Q205" s="225"/>
      <c r="R205" s="225"/>
      <c r="S205" s="225"/>
      <c r="T205" s="226"/>
      <c r="U205" s="10"/>
      <c r="V205" s="10"/>
      <c r="W205" s="10"/>
      <c r="X205" s="10"/>
      <c r="Y205" s="10"/>
      <c r="Z205" s="10"/>
      <c r="AA205" s="10"/>
      <c r="AB205" s="10"/>
      <c r="AC205" s="10"/>
      <c r="AD205" s="10"/>
      <c r="AE205" s="10"/>
      <c r="AT205" s="227" t="s">
        <v>199</v>
      </c>
      <c r="AU205" s="227" t="s">
        <v>85</v>
      </c>
      <c r="AV205" s="10" t="s">
        <v>83</v>
      </c>
      <c r="AW205" s="10" t="s">
        <v>32</v>
      </c>
      <c r="AX205" s="10" t="s">
        <v>76</v>
      </c>
      <c r="AY205" s="227" t="s">
        <v>195</v>
      </c>
    </row>
    <row r="206" s="11" customFormat="1">
      <c r="A206" s="11"/>
      <c r="B206" s="228"/>
      <c r="C206" s="229"/>
      <c r="D206" s="213" t="s">
        <v>199</v>
      </c>
      <c r="E206" s="230" t="s">
        <v>1</v>
      </c>
      <c r="F206" s="231" t="s">
        <v>6042</v>
      </c>
      <c r="G206" s="229"/>
      <c r="H206" s="232">
        <v>13.68</v>
      </c>
      <c r="I206" s="233"/>
      <c r="J206" s="229"/>
      <c r="K206" s="229"/>
      <c r="L206" s="234"/>
      <c r="M206" s="235"/>
      <c r="N206" s="236"/>
      <c r="O206" s="236"/>
      <c r="P206" s="236"/>
      <c r="Q206" s="236"/>
      <c r="R206" s="236"/>
      <c r="S206" s="236"/>
      <c r="T206" s="237"/>
      <c r="U206" s="11"/>
      <c r="V206" s="11"/>
      <c r="W206" s="11"/>
      <c r="X206" s="11"/>
      <c r="Y206" s="11"/>
      <c r="Z206" s="11"/>
      <c r="AA206" s="11"/>
      <c r="AB206" s="11"/>
      <c r="AC206" s="11"/>
      <c r="AD206" s="11"/>
      <c r="AE206" s="11"/>
      <c r="AT206" s="238" t="s">
        <v>199</v>
      </c>
      <c r="AU206" s="238" t="s">
        <v>85</v>
      </c>
      <c r="AV206" s="11" t="s">
        <v>85</v>
      </c>
      <c r="AW206" s="11" t="s">
        <v>32</v>
      </c>
      <c r="AX206" s="11" t="s">
        <v>76</v>
      </c>
      <c r="AY206" s="238" t="s">
        <v>195</v>
      </c>
    </row>
    <row r="207" s="11" customFormat="1">
      <c r="A207" s="11"/>
      <c r="B207" s="228"/>
      <c r="C207" s="229"/>
      <c r="D207" s="213" t="s">
        <v>199</v>
      </c>
      <c r="E207" s="230" t="s">
        <v>1</v>
      </c>
      <c r="F207" s="231" t="s">
        <v>6043</v>
      </c>
      <c r="G207" s="229"/>
      <c r="H207" s="232">
        <v>25.381</v>
      </c>
      <c r="I207" s="233"/>
      <c r="J207" s="229"/>
      <c r="K207" s="229"/>
      <c r="L207" s="234"/>
      <c r="M207" s="235"/>
      <c r="N207" s="236"/>
      <c r="O207" s="236"/>
      <c r="P207" s="236"/>
      <c r="Q207" s="236"/>
      <c r="R207" s="236"/>
      <c r="S207" s="236"/>
      <c r="T207" s="237"/>
      <c r="U207" s="11"/>
      <c r="V207" s="11"/>
      <c r="W207" s="11"/>
      <c r="X207" s="11"/>
      <c r="Y207" s="11"/>
      <c r="Z207" s="11"/>
      <c r="AA207" s="11"/>
      <c r="AB207" s="11"/>
      <c r="AC207" s="11"/>
      <c r="AD207" s="11"/>
      <c r="AE207" s="11"/>
      <c r="AT207" s="238" t="s">
        <v>199</v>
      </c>
      <c r="AU207" s="238" t="s">
        <v>85</v>
      </c>
      <c r="AV207" s="11" t="s">
        <v>85</v>
      </c>
      <c r="AW207" s="11" t="s">
        <v>32</v>
      </c>
      <c r="AX207" s="11" t="s">
        <v>83</v>
      </c>
      <c r="AY207" s="238" t="s">
        <v>195</v>
      </c>
    </row>
    <row r="208" s="2" customFormat="1" ht="24.15" customHeight="1">
      <c r="A208" s="39"/>
      <c r="B208" s="40"/>
      <c r="C208" s="262" t="s">
        <v>284</v>
      </c>
      <c r="D208" s="262" t="s">
        <v>224</v>
      </c>
      <c r="E208" s="263" t="s">
        <v>1681</v>
      </c>
      <c r="F208" s="264" t="s">
        <v>1682</v>
      </c>
      <c r="G208" s="265" t="s">
        <v>1237</v>
      </c>
      <c r="H208" s="266">
        <v>5.8630000000000004</v>
      </c>
      <c r="I208" s="267"/>
      <c r="J208" s="268">
        <f>ROUND(I208*H208,2)</f>
        <v>0</v>
      </c>
      <c r="K208" s="264" t="s">
        <v>1</v>
      </c>
      <c r="L208" s="269"/>
      <c r="M208" s="270" t="s">
        <v>1</v>
      </c>
      <c r="N208" s="271" t="s">
        <v>41</v>
      </c>
      <c r="O208" s="92"/>
      <c r="P208" s="209">
        <f>O208*H208</f>
        <v>0</v>
      </c>
      <c r="Q208" s="209">
        <v>0</v>
      </c>
      <c r="R208" s="209">
        <f>Q208*H208</f>
        <v>0</v>
      </c>
      <c r="S208" s="209">
        <v>0</v>
      </c>
      <c r="T208" s="210">
        <f>S208*H208</f>
        <v>0</v>
      </c>
      <c r="U208" s="39"/>
      <c r="V208" s="39"/>
      <c r="W208" s="39"/>
      <c r="X208" s="39"/>
      <c r="Y208" s="39"/>
      <c r="Z208" s="39"/>
      <c r="AA208" s="39"/>
      <c r="AB208" s="39"/>
      <c r="AC208" s="39"/>
      <c r="AD208" s="39"/>
      <c r="AE208" s="39"/>
      <c r="AR208" s="211" t="s">
        <v>253</v>
      </c>
      <c r="AT208" s="211" t="s">
        <v>224</v>
      </c>
      <c r="AU208" s="211" t="s">
        <v>85</v>
      </c>
      <c r="AY208" s="18" t="s">
        <v>195</v>
      </c>
      <c r="BE208" s="212">
        <f>IF(N208="základní",J208,0)</f>
        <v>0</v>
      </c>
      <c r="BF208" s="212">
        <f>IF(N208="snížená",J208,0)</f>
        <v>0</v>
      </c>
      <c r="BG208" s="212">
        <f>IF(N208="zákl. přenesená",J208,0)</f>
        <v>0</v>
      </c>
      <c r="BH208" s="212">
        <f>IF(N208="sníž. přenesená",J208,0)</f>
        <v>0</v>
      </c>
      <c r="BI208" s="212">
        <f>IF(N208="nulová",J208,0)</f>
        <v>0</v>
      </c>
      <c r="BJ208" s="18" t="s">
        <v>83</v>
      </c>
      <c r="BK208" s="212">
        <f>ROUND(I208*H208,2)</f>
        <v>0</v>
      </c>
      <c r="BL208" s="18" t="s">
        <v>234</v>
      </c>
      <c r="BM208" s="211" t="s">
        <v>6044</v>
      </c>
    </row>
    <row r="209" s="10" customFormat="1">
      <c r="A209" s="10"/>
      <c r="B209" s="218"/>
      <c r="C209" s="219"/>
      <c r="D209" s="213" t="s">
        <v>199</v>
      </c>
      <c r="E209" s="220" t="s">
        <v>1</v>
      </c>
      <c r="F209" s="221" t="s">
        <v>4178</v>
      </c>
      <c r="G209" s="219"/>
      <c r="H209" s="220" t="s">
        <v>1</v>
      </c>
      <c r="I209" s="222"/>
      <c r="J209" s="219"/>
      <c r="K209" s="219"/>
      <c r="L209" s="223"/>
      <c r="M209" s="224"/>
      <c r="N209" s="225"/>
      <c r="O209" s="225"/>
      <c r="P209" s="225"/>
      <c r="Q209" s="225"/>
      <c r="R209" s="225"/>
      <c r="S209" s="225"/>
      <c r="T209" s="226"/>
      <c r="U209" s="10"/>
      <c r="V209" s="10"/>
      <c r="W209" s="10"/>
      <c r="X209" s="10"/>
      <c r="Y209" s="10"/>
      <c r="Z209" s="10"/>
      <c r="AA209" s="10"/>
      <c r="AB209" s="10"/>
      <c r="AC209" s="10"/>
      <c r="AD209" s="10"/>
      <c r="AE209" s="10"/>
      <c r="AT209" s="227" t="s">
        <v>199</v>
      </c>
      <c r="AU209" s="227" t="s">
        <v>85</v>
      </c>
      <c r="AV209" s="10" t="s">
        <v>83</v>
      </c>
      <c r="AW209" s="10" t="s">
        <v>32</v>
      </c>
      <c r="AX209" s="10" t="s">
        <v>76</v>
      </c>
      <c r="AY209" s="227" t="s">
        <v>195</v>
      </c>
    </row>
    <row r="210" s="11" customFormat="1">
      <c r="A210" s="11"/>
      <c r="B210" s="228"/>
      <c r="C210" s="229"/>
      <c r="D210" s="213" t="s">
        <v>199</v>
      </c>
      <c r="E210" s="230" t="s">
        <v>1</v>
      </c>
      <c r="F210" s="231" t="s">
        <v>6035</v>
      </c>
      <c r="G210" s="229"/>
      <c r="H210" s="232">
        <v>9.9179999999999993</v>
      </c>
      <c r="I210" s="233"/>
      <c r="J210" s="229"/>
      <c r="K210" s="229"/>
      <c r="L210" s="234"/>
      <c r="M210" s="235"/>
      <c r="N210" s="236"/>
      <c r="O210" s="236"/>
      <c r="P210" s="236"/>
      <c r="Q210" s="236"/>
      <c r="R210" s="236"/>
      <c r="S210" s="236"/>
      <c r="T210" s="237"/>
      <c r="U210" s="11"/>
      <c r="V210" s="11"/>
      <c r="W210" s="11"/>
      <c r="X210" s="11"/>
      <c r="Y210" s="11"/>
      <c r="Z210" s="11"/>
      <c r="AA210" s="11"/>
      <c r="AB210" s="11"/>
      <c r="AC210" s="11"/>
      <c r="AD210" s="11"/>
      <c r="AE210" s="11"/>
      <c r="AT210" s="238" t="s">
        <v>199</v>
      </c>
      <c r="AU210" s="238" t="s">
        <v>85</v>
      </c>
      <c r="AV210" s="11" t="s">
        <v>85</v>
      </c>
      <c r="AW210" s="11" t="s">
        <v>32</v>
      </c>
      <c r="AX210" s="11" t="s">
        <v>76</v>
      </c>
      <c r="AY210" s="238" t="s">
        <v>195</v>
      </c>
    </row>
    <row r="211" s="11" customFormat="1">
      <c r="A211" s="11"/>
      <c r="B211" s="228"/>
      <c r="C211" s="229"/>
      <c r="D211" s="213" t="s">
        <v>199</v>
      </c>
      <c r="E211" s="230" t="s">
        <v>1</v>
      </c>
      <c r="F211" s="231" t="s">
        <v>6045</v>
      </c>
      <c r="G211" s="229"/>
      <c r="H211" s="232">
        <v>-4.6909999999999998</v>
      </c>
      <c r="I211" s="233"/>
      <c r="J211" s="229"/>
      <c r="K211" s="229"/>
      <c r="L211" s="234"/>
      <c r="M211" s="235"/>
      <c r="N211" s="236"/>
      <c r="O211" s="236"/>
      <c r="P211" s="236"/>
      <c r="Q211" s="236"/>
      <c r="R211" s="236"/>
      <c r="S211" s="236"/>
      <c r="T211" s="237"/>
      <c r="U211" s="11"/>
      <c r="V211" s="11"/>
      <c r="W211" s="11"/>
      <c r="X211" s="11"/>
      <c r="Y211" s="11"/>
      <c r="Z211" s="11"/>
      <c r="AA211" s="11"/>
      <c r="AB211" s="11"/>
      <c r="AC211" s="11"/>
      <c r="AD211" s="11"/>
      <c r="AE211" s="11"/>
      <c r="AT211" s="238" t="s">
        <v>199</v>
      </c>
      <c r="AU211" s="238" t="s">
        <v>85</v>
      </c>
      <c r="AV211" s="11" t="s">
        <v>85</v>
      </c>
      <c r="AW211" s="11" t="s">
        <v>32</v>
      </c>
      <c r="AX211" s="11" t="s">
        <v>76</v>
      </c>
      <c r="AY211" s="238" t="s">
        <v>195</v>
      </c>
    </row>
    <row r="212" s="16" customFormat="1">
      <c r="A212" s="16"/>
      <c r="B212" s="298"/>
      <c r="C212" s="299"/>
      <c r="D212" s="213" t="s">
        <v>199</v>
      </c>
      <c r="E212" s="300" t="s">
        <v>1</v>
      </c>
      <c r="F212" s="301" t="s">
        <v>1498</v>
      </c>
      <c r="G212" s="299"/>
      <c r="H212" s="302">
        <v>5.2270000000000003</v>
      </c>
      <c r="I212" s="303"/>
      <c r="J212" s="299"/>
      <c r="K212" s="299"/>
      <c r="L212" s="304"/>
      <c r="M212" s="305"/>
      <c r="N212" s="306"/>
      <c r="O212" s="306"/>
      <c r="P212" s="306"/>
      <c r="Q212" s="306"/>
      <c r="R212" s="306"/>
      <c r="S212" s="306"/>
      <c r="T212" s="307"/>
      <c r="U212" s="16"/>
      <c r="V212" s="16"/>
      <c r="W212" s="16"/>
      <c r="X212" s="16"/>
      <c r="Y212" s="16"/>
      <c r="Z212" s="16"/>
      <c r="AA212" s="16"/>
      <c r="AB212" s="16"/>
      <c r="AC212" s="16"/>
      <c r="AD212" s="16"/>
      <c r="AE212" s="16"/>
      <c r="AT212" s="308" t="s">
        <v>199</v>
      </c>
      <c r="AU212" s="308" t="s">
        <v>85</v>
      </c>
      <c r="AV212" s="16" t="s">
        <v>229</v>
      </c>
      <c r="AW212" s="16" t="s">
        <v>32</v>
      </c>
      <c r="AX212" s="16" t="s">
        <v>76</v>
      </c>
      <c r="AY212" s="308" t="s">
        <v>195</v>
      </c>
    </row>
    <row r="213" s="11" customFormat="1">
      <c r="A213" s="11"/>
      <c r="B213" s="228"/>
      <c r="C213" s="229"/>
      <c r="D213" s="213" t="s">
        <v>199</v>
      </c>
      <c r="E213" s="230" t="s">
        <v>1</v>
      </c>
      <c r="F213" s="231" t="s">
        <v>6046</v>
      </c>
      <c r="G213" s="229"/>
      <c r="H213" s="232">
        <v>5.8630000000000004</v>
      </c>
      <c r="I213" s="233"/>
      <c r="J213" s="229"/>
      <c r="K213" s="229"/>
      <c r="L213" s="234"/>
      <c r="M213" s="235"/>
      <c r="N213" s="236"/>
      <c r="O213" s="236"/>
      <c r="P213" s="236"/>
      <c r="Q213" s="236"/>
      <c r="R213" s="236"/>
      <c r="S213" s="236"/>
      <c r="T213" s="237"/>
      <c r="U213" s="11"/>
      <c r="V213" s="11"/>
      <c r="W213" s="11"/>
      <c r="X213" s="11"/>
      <c r="Y213" s="11"/>
      <c r="Z213" s="11"/>
      <c r="AA213" s="11"/>
      <c r="AB213" s="11"/>
      <c r="AC213" s="11"/>
      <c r="AD213" s="11"/>
      <c r="AE213" s="11"/>
      <c r="AT213" s="238" t="s">
        <v>199</v>
      </c>
      <c r="AU213" s="238" t="s">
        <v>85</v>
      </c>
      <c r="AV213" s="11" t="s">
        <v>85</v>
      </c>
      <c r="AW213" s="11" t="s">
        <v>32</v>
      </c>
      <c r="AX213" s="11" t="s">
        <v>83</v>
      </c>
      <c r="AY213" s="238" t="s">
        <v>195</v>
      </c>
    </row>
    <row r="214" s="2" customFormat="1" ht="24.15" customHeight="1">
      <c r="A214" s="39"/>
      <c r="B214" s="40"/>
      <c r="C214" s="200" t="s">
        <v>288</v>
      </c>
      <c r="D214" s="200" t="s">
        <v>191</v>
      </c>
      <c r="E214" s="201" t="s">
        <v>1693</v>
      </c>
      <c r="F214" s="202" t="s">
        <v>1694</v>
      </c>
      <c r="G214" s="203" t="s">
        <v>1237</v>
      </c>
      <c r="H214" s="204">
        <v>14.630000000000001</v>
      </c>
      <c r="I214" s="205"/>
      <c r="J214" s="206">
        <f>ROUND(I214*H214,2)</f>
        <v>0</v>
      </c>
      <c r="K214" s="202" t="s">
        <v>1412</v>
      </c>
      <c r="L214" s="45"/>
      <c r="M214" s="207" t="s">
        <v>1</v>
      </c>
      <c r="N214" s="208" t="s">
        <v>41</v>
      </c>
      <c r="O214" s="92"/>
      <c r="P214" s="209">
        <f>O214*H214</f>
        <v>0</v>
      </c>
      <c r="Q214" s="209">
        <v>0</v>
      </c>
      <c r="R214" s="209">
        <f>Q214*H214</f>
        <v>0</v>
      </c>
      <c r="S214" s="209">
        <v>0</v>
      </c>
      <c r="T214" s="210">
        <f>S214*H214</f>
        <v>0</v>
      </c>
      <c r="U214" s="39"/>
      <c r="V214" s="39"/>
      <c r="W214" s="39"/>
      <c r="X214" s="39"/>
      <c r="Y214" s="39"/>
      <c r="Z214" s="39"/>
      <c r="AA214" s="39"/>
      <c r="AB214" s="39"/>
      <c r="AC214" s="39"/>
      <c r="AD214" s="39"/>
      <c r="AE214" s="39"/>
      <c r="AR214" s="211" t="s">
        <v>234</v>
      </c>
      <c r="AT214" s="211" t="s">
        <v>191</v>
      </c>
      <c r="AU214" s="211" t="s">
        <v>85</v>
      </c>
      <c r="AY214" s="18" t="s">
        <v>195</v>
      </c>
      <c r="BE214" s="212">
        <f>IF(N214="základní",J214,0)</f>
        <v>0</v>
      </c>
      <c r="BF214" s="212">
        <f>IF(N214="snížená",J214,0)</f>
        <v>0</v>
      </c>
      <c r="BG214" s="212">
        <f>IF(N214="zákl. přenesená",J214,0)</f>
        <v>0</v>
      </c>
      <c r="BH214" s="212">
        <f>IF(N214="sníž. přenesená",J214,0)</f>
        <v>0</v>
      </c>
      <c r="BI214" s="212">
        <f>IF(N214="nulová",J214,0)</f>
        <v>0</v>
      </c>
      <c r="BJ214" s="18" t="s">
        <v>83</v>
      </c>
      <c r="BK214" s="212">
        <f>ROUND(I214*H214,2)</f>
        <v>0</v>
      </c>
      <c r="BL214" s="18" t="s">
        <v>234</v>
      </c>
      <c r="BM214" s="211" t="s">
        <v>6047</v>
      </c>
    </row>
    <row r="215" s="10" customFormat="1">
      <c r="A215" s="10"/>
      <c r="B215" s="218"/>
      <c r="C215" s="219"/>
      <c r="D215" s="213" t="s">
        <v>199</v>
      </c>
      <c r="E215" s="220" t="s">
        <v>1</v>
      </c>
      <c r="F215" s="221" t="s">
        <v>5991</v>
      </c>
      <c r="G215" s="219"/>
      <c r="H215" s="220" t="s">
        <v>1</v>
      </c>
      <c r="I215" s="222"/>
      <c r="J215" s="219"/>
      <c r="K215" s="219"/>
      <c r="L215" s="223"/>
      <c r="M215" s="224"/>
      <c r="N215" s="225"/>
      <c r="O215" s="225"/>
      <c r="P215" s="225"/>
      <c r="Q215" s="225"/>
      <c r="R215" s="225"/>
      <c r="S215" s="225"/>
      <c r="T215" s="226"/>
      <c r="U215" s="10"/>
      <c r="V215" s="10"/>
      <c r="W215" s="10"/>
      <c r="X215" s="10"/>
      <c r="Y215" s="10"/>
      <c r="Z215" s="10"/>
      <c r="AA215" s="10"/>
      <c r="AB215" s="10"/>
      <c r="AC215" s="10"/>
      <c r="AD215" s="10"/>
      <c r="AE215" s="10"/>
      <c r="AT215" s="227" t="s">
        <v>199</v>
      </c>
      <c r="AU215" s="227" t="s">
        <v>85</v>
      </c>
      <c r="AV215" s="10" t="s">
        <v>83</v>
      </c>
      <c r="AW215" s="10" t="s">
        <v>32</v>
      </c>
      <c r="AX215" s="10" t="s">
        <v>76</v>
      </c>
      <c r="AY215" s="227" t="s">
        <v>195</v>
      </c>
    </row>
    <row r="216" s="11" customFormat="1">
      <c r="A216" s="11"/>
      <c r="B216" s="228"/>
      <c r="C216" s="229"/>
      <c r="D216" s="213" t="s">
        <v>199</v>
      </c>
      <c r="E216" s="230" t="s">
        <v>1</v>
      </c>
      <c r="F216" s="231" t="s">
        <v>6048</v>
      </c>
      <c r="G216" s="229"/>
      <c r="H216" s="232">
        <v>14.996</v>
      </c>
      <c r="I216" s="233"/>
      <c r="J216" s="229"/>
      <c r="K216" s="229"/>
      <c r="L216" s="234"/>
      <c r="M216" s="235"/>
      <c r="N216" s="236"/>
      <c r="O216" s="236"/>
      <c r="P216" s="236"/>
      <c r="Q216" s="236"/>
      <c r="R216" s="236"/>
      <c r="S216" s="236"/>
      <c r="T216" s="237"/>
      <c r="U216" s="11"/>
      <c r="V216" s="11"/>
      <c r="W216" s="11"/>
      <c r="X216" s="11"/>
      <c r="Y216" s="11"/>
      <c r="Z216" s="11"/>
      <c r="AA216" s="11"/>
      <c r="AB216" s="11"/>
      <c r="AC216" s="11"/>
      <c r="AD216" s="11"/>
      <c r="AE216" s="11"/>
      <c r="AT216" s="238" t="s">
        <v>199</v>
      </c>
      <c r="AU216" s="238" t="s">
        <v>85</v>
      </c>
      <c r="AV216" s="11" t="s">
        <v>85</v>
      </c>
      <c r="AW216" s="11" t="s">
        <v>32</v>
      </c>
      <c r="AX216" s="11" t="s">
        <v>76</v>
      </c>
      <c r="AY216" s="238" t="s">
        <v>195</v>
      </c>
    </row>
    <row r="217" s="10" customFormat="1">
      <c r="A217" s="10"/>
      <c r="B217" s="218"/>
      <c r="C217" s="219"/>
      <c r="D217" s="213" t="s">
        <v>199</v>
      </c>
      <c r="E217" s="220" t="s">
        <v>1</v>
      </c>
      <c r="F217" s="221" t="s">
        <v>1700</v>
      </c>
      <c r="G217" s="219"/>
      <c r="H217" s="220" t="s">
        <v>1</v>
      </c>
      <c r="I217" s="222"/>
      <c r="J217" s="219"/>
      <c r="K217" s="219"/>
      <c r="L217" s="223"/>
      <c r="M217" s="224"/>
      <c r="N217" s="225"/>
      <c r="O217" s="225"/>
      <c r="P217" s="225"/>
      <c r="Q217" s="225"/>
      <c r="R217" s="225"/>
      <c r="S217" s="225"/>
      <c r="T217" s="226"/>
      <c r="U217" s="10"/>
      <c r="V217" s="10"/>
      <c r="W217" s="10"/>
      <c r="X217" s="10"/>
      <c r="Y217" s="10"/>
      <c r="Z217" s="10"/>
      <c r="AA217" s="10"/>
      <c r="AB217" s="10"/>
      <c r="AC217" s="10"/>
      <c r="AD217" s="10"/>
      <c r="AE217" s="10"/>
      <c r="AT217" s="227" t="s">
        <v>199</v>
      </c>
      <c r="AU217" s="227" t="s">
        <v>85</v>
      </c>
      <c r="AV217" s="10" t="s">
        <v>83</v>
      </c>
      <c r="AW217" s="10" t="s">
        <v>32</v>
      </c>
      <c r="AX217" s="10" t="s">
        <v>76</v>
      </c>
      <c r="AY217" s="227" t="s">
        <v>195</v>
      </c>
    </row>
    <row r="218" s="11" customFormat="1">
      <c r="A218" s="11"/>
      <c r="B218" s="228"/>
      <c r="C218" s="229"/>
      <c r="D218" s="213" t="s">
        <v>199</v>
      </c>
      <c r="E218" s="230" t="s">
        <v>1</v>
      </c>
      <c r="F218" s="231" t="s">
        <v>6049</v>
      </c>
      <c r="G218" s="229"/>
      <c r="H218" s="232">
        <v>-0.36599999999999999</v>
      </c>
      <c r="I218" s="233"/>
      <c r="J218" s="229"/>
      <c r="K218" s="229"/>
      <c r="L218" s="234"/>
      <c r="M218" s="235"/>
      <c r="N218" s="236"/>
      <c r="O218" s="236"/>
      <c r="P218" s="236"/>
      <c r="Q218" s="236"/>
      <c r="R218" s="236"/>
      <c r="S218" s="236"/>
      <c r="T218" s="237"/>
      <c r="U218" s="11"/>
      <c r="V218" s="11"/>
      <c r="W218" s="11"/>
      <c r="X218" s="11"/>
      <c r="Y218" s="11"/>
      <c r="Z218" s="11"/>
      <c r="AA218" s="11"/>
      <c r="AB218" s="11"/>
      <c r="AC218" s="11"/>
      <c r="AD218" s="11"/>
      <c r="AE218" s="11"/>
      <c r="AT218" s="238" t="s">
        <v>199</v>
      </c>
      <c r="AU218" s="238" t="s">
        <v>85</v>
      </c>
      <c r="AV218" s="11" t="s">
        <v>85</v>
      </c>
      <c r="AW218" s="11" t="s">
        <v>32</v>
      </c>
      <c r="AX218" s="11" t="s">
        <v>76</v>
      </c>
      <c r="AY218" s="238" t="s">
        <v>195</v>
      </c>
    </row>
    <row r="219" s="15" customFormat="1">
      <c r="A219" s="15"/>
      <c r="B219" s="287"/>
      <c r="C219" s="288"/>
      <c r="D219" s="213" t="s">
        <v>199</v>
      </c>
      <c r="E219" s="289" t="s">
        <v>1</v>
      </c>
      <c r="F219" s="290" t="s">
        <v>1422</v>
      </c>
      <c r="G219" s="288"/>
      <c r="H219" s="291">
        <v>14.630000000000001</v>
      </c>
      <c r="I219" s="292"/>
      <c r="J219" s="288"/>
      <c r="K219" s="288"/>
      <c r="L219" s="293"/>
      <c r="M219" s="294"/>
      <c r="N219" s="295"/>
      <c r="O219" s="295"/>
      <c r="P219" s="295"/>
      <c r="Q219" s="295"/>
      <c r="R219" s="295"/>
      <c r="S219" s="295"/>
      <c r="T219" s="296"/>
      <c r="U219" s="15"/>
      <c r="V219" s="15"/>
      <c r="W219" s="15"/>
      <c r="X219" s="15"/>
      <c r="Y219" s="15"/>
      <c r="Z219" s="15"/>
      <c r="AA219" s="15"/>
      <c r="AB219" s="15"/>
      <c r="AC219" s="15"/>
      <c r="AD219" s="15"/>
      <c r="AE219" s="15"/>
      <c r="AT219" s="297" t="s">
        <v>199</v>
      </c>
      <c r="AU219" s="297" t="s">
        <v>85</v>
      </c>
      <c r="AV219" s="15" t="s">
        <v>234</v>
      </c>
      <c r="AW219" s="15" t="s">
        <v>32</v>
      </c>
      <c r="AX219" s="15" t="s">
        <v>83</v>
      </c>
      <c r="AY219" s="297" t="s">
        <v>195</v>
      </c>
    </row>
    <row r="220" s="2" customFormat="1" ht="16.5" customHeight="1">
      <c r="A220" s="39"/>
      <c r="B220" s="40"/>
      <c r="C220" s="262" t="s">
        <v>292</v>
      </c>
      <c r="D220" s="262" t="s">
        <v>224</v>
      </c>
      <c r="E220" s="263" t="s">
        <v>1701</v>
      </c>
      <c r="F220" s="264" t="s">
        <v>1702</v>
      </c>
      <c r="G220" s="265" t="s">
        <v>1628</v>
      </c>
      <c r="H220" s="266">
        <v>27.143999999999998</v>
      </c>
      <c r="I220" s="267"/>
      <c r="J220" s="268">
        <f>ROUND(I220*H220,2)</f>
        <v>0</v>
      </c>
      <c r="K220" s="264" t="s">
        <v>1412</v>
      </c>
      <c r="L220" s="269"/>
      <c r="M220" s="270" t="s">
        <v>1</v>
      </c>
      <c r="N220" s="271" t="s">
        <v>41</v>
      </c>
      <c r="O220" s="92"/>
      <c r="P220" s="209">
        <f>O220*H220</f>
        <v>0</v>
      </c>
      <c r="Q220" s="209">
        <v>0</v>
      </c>
      <c r="R220" s="209">
        <f>Q220*H220</f>
        <v>0</v>
      </c>
      <c r="S220" s="209">
        <v>0</v>
      </c>
      <c r="T220" s="210">
        <f>S220*H220</f>
        <v>0</v>
      </c>
      <c r="U220" s="39"/>
      <c r="V220" s="39"/>
      <c r="W220" s="39"/>
      <c r="X220" s="39"/>
      <c r="Y220" s="39"/>
      <c r="Z220" s="39"/>
      <c r="AA220" s="39"/>
      <c r="AB220" s="39"/>
      <c r="AC220" s="39"/>
      <c r="AD220" s="39"/>
      <c r="AE220" s="39"/>
      <c r="AR220" s="211" t="s">
        <v>253</v>
      </c>
      <c r="AT220" s="211" t="s">
        <v>224</v>
      </c>
      <c r="AU220" s="211" t="s">
        <v>85</v>
      </c>
      <c r="AY220" s="18" t="s">
        <v>195</v>
      </c>
      <c r="BE220" s="212">
        <f>IF(N220="základní",J220,0)</f>
        <v>0</v>
      </c>
      <c r="BF220" s="212">
        <f>IF(N220="snížená",J220,0)</f>
        <v>0</v>
      </c>
      <c r="BG220" s="212">
        <f>IF(N220="zákl. přenesená",J220,0)</f>
        <v>0</v>
      </c>
      <c r="BH220" s="212">
        <f>IF(N220="sníž. přenesená",J220,0)</f>
        <v>0</v>
      </c>
      <c r="BI220" s="212">
        <f>IF(N220="nulová",J220,0)</f>
        <v>0</v>
      </c>
      <c r="BJ220" s="18" t="s">
        <v>83</v>
      </c>
      <c r="BK220" s="212">
        <f>ROUND(I220*H220,2)</f>
        <v>0</v>
      </c>
      <c r="BL220" s="18" t="s">
        <v>234</v>
      </c>
      <c r="BM220" s="211" t="s">
        <v>6050</v>
      </c>
    </row>
    <row r="221" s="11" customFormat="1">
      <c r="A221" s="11"/>
      <c r="B221" s="228"/>
      <c r="C221" s="229"/>
      <c r="D221" s="213" t="s">
        <v>199</v>
      </c>
      <c r="E221" s="230" t="s">
        <v>1</v>
      </c>
      <c r="F221" s="231" t="s">
        <v>6051</v>
      </c>
      <c r="G221" s="229"/>
      <c r="H221" s="232">
        <v>27.143999999999998</v>
      </c>
      <c r="I221" s="233"/>
      <c r="J221" s="229"/>
      <c r="K221" s="229"/>
      <c r="L221" s="234"/>
      <c r="M221" s="235"/>
      <c r="N221" s="236"/>
      <c r="O221" s="236"/>
      <c r="P221" s="236"/>
      <c r="Q221" s="236"/>
      <c r="R221" s="236"/>
      <c r="S221" s="236"/>
      <c r="T221" s="237"/>
      <c r="U221" s="11"/>
      <c r="V221" s="11"/>
      <c r="W221" s="11"/>
      <c r="X221" s="11"/>
      <c r="Y221" s="11"/>
      <c r="Z221" s="11"/>
      <c r="AA221" s="11"/>
      <c r="AB221" s="11"/>
      <c r="AC221" s="11"/>
      <c r="AD221" s="11"/>
      <c r="AE221" s="11"/>
      <c r="AT221" s="238" t="s">
        <v>199</v>
      </c>
      <c r="AU221" s="238" t="s">
        <v>85</v>
      </c>
      <c r="AV221" s="11" t="s">
        <v>85</v>
      </c>
      <c r="AW221" s="11" t="s">
        <v>32</v>
      </c>
      <c r="AX221" s="11" t="s">
        <v>83</v>
      </c>
      <c r="AY221" s="238" t="s">
        <v>195</v>
      </c>
    </row>
    <row r="222" s="2" customFormat="1" ht="24.15" customHeight="1">
      <c r="A222" s="39"/>
      <c r="B222" s="40"/>
      <c r="C222" s="200" t="s">
        <v>296</v>
      </c>
      <c r="D222" s="200" t="s">
        <v>191</v>
      </c>
      <c r="E222" s="201" t="s">
        <v>1716</v>
      </c>
      <c r="F222" s="202" t="s">
        <v>1717</v>
      </c>
      <c r="G222" s="203" t="s">
        <v>1411</v>
      </c>
      <c r="H222" s="204">
        <v>2.375</v>
      </c>
      <c r="I222" s="205"/>
      <c r="J222" s="206">
        <f>ROUND(I222*H222,2)</f>
        <v>0</v>
      </c>
      <c r="K222" s="202" t="s">
        <v>1412</v>
      </c>
      <c r="L222" s="45"/>
      <c r="M222" s="207" t="s">
        <v>1</v>
      </c>
      <c r="N222" s="208" t="s">
        <v>41</v>
      </c>
      <c r="O222" s="92"/>
      <c r="P222" s="209">
        <f>O222*H222</f>
        <v>0</v>
      </c>
      <c r="Q222" s="209">
        <v>0</v>
      </c>
      <c r="R222" s="209">
        <f>Q222*H222</f>
        <v>0</v>
      </c>
      <c r="S222" s="209">
        <v>0</v>
      </c>
      <c r="T222" s="210">
        <f>S222*H222</f>
        <v>0</v>
      </c>
      <c r="U222" s="39"/>
      <c r="V222" s="39"/>
      <c r="W222" s="39"/>
      <c r="X222" s="39"/>
      <c r="Y222" s="39"/>
      <c r="Z222" s="39"/>
      <c r="AA222" s="39"/>
      <c r="AB222" s="39"/>
      <c r="AC222" s="39"/>
      <c r="AD222" s="39"/>
      <c r="AE222" s="39"/>
      <c r="AR222" s="211" t="s">
        <v>234</v>
      </c>
      <c r="AT222" s="211" t="s">
        <v>191</v>
      </c>
      <c r="AU222" s="211" t="s">
        <v>85</v>
      </c>
      <c r="AY222" s="18" t="s">
        <v>195</v>
      </c>
      <c r="BE222" s="212">
        <f>IF(N222="základní",J222,0)</f>
        <v>0</v>
      </c>
      <c r="BF222" s="212">
        <f>IF(N222="snížená",J222,0)</f>
        <v>0</v>
      </c>
      <c r="BG222" s="212">
        <f>IF(N222="zákl. přenesená",J222,0)</f>
        <v>0</v>
      </c>
      <c r="BH222" s="212">
        <f>IF(N222="sníž. přenesená",J222,0)</f>
        <v>0</v>
      </c>
      <c r="BI222" s="212">
        <f>IF(N222="nulová",J222,0)</f>
        <v>0</v>
      </c>
      <c r="BJ222" s="18" t="s">
        <v>83</v>
      </c>
      <c r="BK222" s="212">
        <f>ROUND(I222*H222,2)</f>
        <v>0</v>
      </c>
      <c r="BL222" s="18" t="s">
        <v>234</v>
      </c>
      <c r="BM222" s="211" t="s">
        <v>6052</v>
      </c>
    </row>
    <row r="223" s="10" customFormat="1">
      <c r="A223" s="10"/>
      <c r="B223" s="218"/>
      <c r="C223" s="219"/>
      <c r="D223" s="213" t="s">
        <v>199</v>
      </c>
      <c r="E223" s="220" t="s">
        <v>1</v>
      </c>
      <c r="F223" s="221" t="s">
        <v>6053</v>
      </c>
      <c r="G223" s="219"/>
      <c r="H223" s="220" t="s">
        <v>1</v>
      </c>
      <c r="I223" s="222"/>
      <c r="J223" s="219"/>
      <c r="K223" s="219"/>
      <c r="L223" s="223"/>
      <c r="M223" s="224"/>
      <c r="N223" s="225"/>
      <c r="O223" s="225"/>
      <c r="P223" s="225"/>
      <c r="Q223" s="225"/>
      <c r="R223" s="225"/>
      <c r="S223" s="225"/>
      <c r="T223" s="226"/>
      <c r="U223" s="10"/>
      <c r="V223" s="10"/>
      <c r="W223" s="10"/>
      <c r="X223" s="10"/>
      <c r="Y223" s="10"/>
      <c r="Z223" s="10"/>
      <c r="AA223" s="10"/>
      <c r="AB223" s="10"/>
      <c r="AC223" s="10"/>
      <c r="AD223" s="10"/>
      <c r="AE223" s="10"/>
      <c r="AT223" s="227" t="s">
        <v>199</v>
      </c>
      <c r="AU223" s="227" t="s">
        <v>85</v>
      </c>
      <c r="AV223" s="10" t="s">
        <v>83</v>
      </c>
      <c r="AW223" s="10" t="s">
        <v>32</v>
      </c>
      <c r="AX223" s="10" t="s">
        <v>76</v>
      </c>
      <c r="AY223" s="227" t="s">
        <v>195</v>
      </c>
    </row>
    <row r="224" s="10" customFormat="1">
      <c r="A224" s="10"/>
      <c r="B224" s="218"/>
      <c r="C224" s="219"/>
      <c r="D224" s="213" t="s">
        <v>199</v>
      </c>
      <c r="E224" s="220" t="s">
        <v>1</v>
      </c>
      <c r="F224" s="221" t="s">
        <v>5991</v>
      </c>
      <c r="G224" s="219"/>
      <c r="H224" s="220" t="s">
        <v>1</v>
      </c>
      <c r="I224" s="222"/>
      <c r="J224" s="219"/>
      <c r="K224" s="219"/>
      <c r="L224" s="223"/>
      <c r="M224" s="224"/>
      <c r="N224" s="225"/>
      <c r="O224" s="225"/>
      <c r="P224" s="225"/>
      <c r="Q224" s="225"/>
      <c r="R224" s="225"/>
      <c r="S224" s="225"/>
      <c r="T224" s="226"/>
      <c r="U224" s="10"/>
      <c r="V224" s="10"/>
      <c r="W224" s="10"/>
      <c r="X224" s="10"/>
      <c r="Y224" s="10"/>
      <c r="Z224" s="10"/>
      <c r="AA224" s="10"/>
      <c r="AB224" s="10"/>
      <c r="AC224" s="10"/>
      <c r="AD224" s="10"/>
      <c r="AE224" s="10"/>
      <c r="AT224" s="227" t="s">
        <v>199</v>
      </c>
      <c r="AU224" s="227" t="s">
        <v>85</v>
      </c>
      <c r="AV224" s="10" t="s">
        <v>83</v>
      </c>
      <c r="AW224" s="10" t="s">
        <v>32</v>
      </c>
      <c r="AX224" s="10" t="s">
        <v>76</v>
      </c>
      <c r="AY224" s="227" t="s">
        <v>195</v>
      </c>
    </row>
    <row r="225" s="11" customFormat="1">
      <c r="A225" s="11"/>
      <c r="B225" s="228"/>
      <c r="C225" s="229"/>
      <c r="D225" s="213" t="s">
        <v>199</v>
      </c>
      <c r="E225" s="230" t="s">
        <v>1</v>
      </c>
      <c r="F225" s="231" t="s">
        <v>6054</v>
      </c>
      <c r="G225" s="229"/>
      <c r="H225" s="232">
        <v>2.375</v>
      </c>
      <c r="I225" s="233"/>
      <c r="J225" s="229"/>
      <c r="K225" s="229"/>
      <c r="L225" s="234"/>
      <c r="M225" s="235"/>
      <c r="N225" s="236"/>
      <c r="O225" s="236"/>
      <c r="P225" s="236"/>
      <c r="Q225" s="236"/>
      <c r="R225" s="236"/>
      <c r="S225" s="236"/>
      <c r="T225" s="237"/>
      <c r="U225" s="11"/>
      <c r="V225" s="11"/>
      <c r="W225" s="11"/>
      <c r="X225" s="11"/>
      <c r="Y225" s="11"/>
      <c r="Z225" s="11"/>
      <c r="AA225" s="11"/>
      <c r="AB225" s="11"/>
      <c r="AC225" s="11"/>
      <c r="AD225" s="11"/>
      <c r="AE225" s="11"/>
      <c r="AT225" s="238" t="s">
        <v>199</v>
      </c>
      <c r="AU225" s="238" t="s">
        <v>85</v>
      </c>
      <c r="AV225" s="11" t="s">
        <v>85</v>
      </c>
      <c r="AW225" s="11" t="s">
        <v>32</v>
      </c>
      <c r="AX225" s="11" t="s">
        <v>83</v>
      </c>
      <c r="AY225" s="238" t="s">
        <v>195</v>
      </c>
    </row>
    <row r="226" s="13" customFormat="1" ht="22.8" customHeight="1">
      <c r="A226" s="13"/>
      <c r="B226" s="248"/>
      <c r="C226" s="249"/>
      <c r="D226" s="250" t="s">
        <v>75</v>
      </c>
      <c r="E226" s="285" t="s">
        <v>234</v>
      </c>
      <c r="F226" s="285" t="s">
        <v>1759</v>
      </c>
      <c r="G226" s="249"/>
      <c r="H226" s="249"/>
      <c r="I226" s="252"/>
      <c r="J226" s="286">
        <f>BK226</f>
        <v>0</v>
      </c>
      <c r="K226" s="249"/>
      <c r="L226" s="254"/>
      <c r="M226" s="255"/>
      <c r="N226" s="256"/>
      <c r="O226" s="256"/>
      <c r="P226" s="257">
        <f>SUM(P227:P232)</f>
        <v>0</v>
      </c>
      <c r="Q226" s="256"/>
      <c r="R226" s="257">
        <f>SUM(R227:R232)</f>
        <v>0</v>
      </c>
      <c r="S226" s="256"/>
      <c r="T226" s="258">
        <f>SUM(T227:T232)</f>
        <v>0</v>
      </c>
      <c r="U226" s="13"/>
      <c r="V226" s="13"/>
      <c r="W226" s="13"/>
      <c r="X226" s="13"/>
      <c r="Y226" s="13"/>
      <c r="Z226" s="13"/>
      <c r="AA226" s="13"/>
      <c r="AB226" s="13"/>
      <c r="AC226" s="13"/>
      <c r="AD226" s="13"/>
      <c r="AE226" s="13"/>
      <c r="AR226" s="259" t="s">
        <v>83</v>
      </c>
      <c r="AT226" s="260" t="s">
        <v>75</v>
      </c>
      <c r="AU226" s="260" t="s">
        <v>83</v>
      </c>
      <c r="AY226" s="259" t="s">
        <v>195</v>
      </c>
      <c r="BK226" s="261">
        <f>SUM(BK227:BK232)</f>
        <v>0</v>
      </c>
    </row>
    <row r="227" s="2" customFormat="1" ht="16.5" customHeight="1">
      <c r="A227" s="39"/>
      <c r="B227" s="40"/>
      <c r="C227" s="200" t="s">
        <v>300</v>
      </c>
      <c r="D227" s="200" t="s">
        <v>191</v>
      </c>
      <c r="E227" s="201" t="s">
        <v>1760</v>
      </c>
      <c r="F227" s="202" t="s">
        <v>1761</v>
      </c>
      <c r="G227" s="203" t="s">
        <v>1237</v>
      </c>
      <c r="H227" s="204">
        <v>5.4859999999999998</v>
      </c>
      <c r="I227" s="205"/>
      <c r="J227" s="206">
        <f>ROUND(I227*H227,2)</f>
        <v>0</v>
      </c>
      <c r="K227" s="202" t="s">
        <v>1412</v>
      </c>
      <c r="L227" s="45"/>
      <c r="M227" s="207" t="s">
        <v>1</v>
      </c>
      <c r="N227" s="208" t="s">
        <v>41</v>
      </c>
      <c r="O227" s="92"/>
      <c r="P227" s="209">
        <f>O227*H227</f>
        <v>0</v>
      </c>
      <c r="Q227" s="209">
        <v>0</v>
      </c>
      <c r="R227" s="209">
        <f>Q227*H227</f>
        <v>0</v>
      </c>
      <c r="S227" s="209">
        <v>0</v>
      </c>
      <c r="T227" s="210">
        <f>S227*H227</f>
        <v>0</v>
      </c>
      <c r="U227" s="39"/>
      <c r="V227" s="39"/>
      <c r="W227" s="39"/>
      <c r="X227" s="39"/>
      <c r="Y227" s="39"/>
      <c r="Z227" s="39"/>
      <c r="AA227" s="39"/>
      <c r="AB227" s="39"/>
      <c r="AC227" s="39"/>
      <c r="AD227" s="39"/>
      <c r="AE227" s="39"/>
      <c r="AR227" s="211" t="s">
        <v>234</v>
      </c>
      <c r="AT227" s="211" t="s">
        <v>191</v>
      </c>
      <c r="AU227" s="211" t="s">
        <v>85</v>
      </c>
      <c r="AY227" s="18" t="s">
        <v>195</v>
      </c>
      <c r="BE227" s="212">
        <f>IF(N227="základní",J227,0)</f>
        <v>0</v>
      </c>
      <c r="BF227" s="212">
        <f>IF(N227="snížená",J227,0)</f>
        <v>0</v>
      </c>
      <c r="BG227" s="212">
        <f>IF(N227="zákl. přenesená",J227,0)</f>
        <v>0</v>
      </c>
      <c r="BH227" s="212">
        <f>IF(N227="sníž. přenesená",J227,0)</f>
        <v>0</v>
      </c>
      <c r="BI227" s="212">
        <f>IF(N227="nulová",J227,0)</f>
        <v>0</v>
      </c>
      <c r="BJ227" s="18" t="s">
        <v>83</v>
      </c>
      <c r="BK227" s="212">
        <f>ROUND(I227*H227,2)</f>
        <v>0</v>
      </c>
      <c r="BL227" s="18" t="s">
        <v>234</v>
      </c>
      <c r="BM227" s="211" t="s">
        <v>6055</v>
      </c>
    </row>
    <row r="228" s="10" customFormat="1">
      <c r="A228" s="10"/>
      <c r="B228" s="218"/>
      <c r="C228" s="219"/>
      <c r="D228" s="213" t="s">
        <v>199</v>
      </c>
      <c r="E228" s="220" t="s">
        <v>1</v>
      </c>
      <c r="F228" s="221" t="s">
        <v>5991</v>
      </c>
      <c r="G228" s="219"/>
      <c r="H228" s="220" t="s">
        <v>1</v>
      </c>
      <c r="I228" s="222"/>
      <c r="J228" s="219"/>
      <c r="K228" s="219"/>
      <c r="L228" s="223"/>
      <c r="M228" s="224"/>
      <c r="N228" s="225"/>
      <c r="O228" s="225"/>
      <c r="P228" s="225"/>
      <c r="Q228" s="225"/>
      <c r="R228" s="225"/>
      <c r="S228" s="225"/>
      <c r="T228" s="226"/>
      <c r="U228" s="10"/>
      <c r="V228" s="10"/>
      <c r="W228" s="10"/>
      <c r="X228" s="10"/>
      <c r="Y228" s="10"/>
      <c r="Z228" s="10"/>
      <c r="AA228" s="10"/>
      <c r="AB228" s="10"/>
      <c r="AC228" s="10"/>
      <c r="AD228" s="10"/>
      <c r="AE228" s="10"/>
      <c r="AT228" s="227" t="s">
        <v>199</v>
      </c>
      <c r="AU228" s="227" t="s">
        <v>85</v>
      </c>
      <c r="AV228" s="10" t="s">
        <v>83</v>
      </c>
      <c r="AW228" s="10" t="s">
        <v>32</v>
      </c>
      <c r="AX228" s="10" t="s">
        <v>76</v>
      </c>
      <c r="AY228" s="227" t="s">
        <v>195</v>
      </c>
    </row>
    <row r="229" s="11" customFormat="1">
      <c r="A229" s="11"/>
      <c r="B229" s="228"/>
      <c r="C229" s="229"/>
      <c r="D229" s="213" t="s">
        <v>199</v>
      </c>
      <c r="E229" s="230" t="s">
        <v>1</v>
      </c>
      <c r="F229" s="231" t="s">
        <v>6056</v>
      </c>
      <c r="G229" s="229"/>
      <c r="H229" s="232">
        <v>5.4859999999999998</v>
      </c>
      <c r="I229" s="233"/>
      <c r="J229" s="229"/>
      <c r="K229" s="229"/>
      <c r="L229" s="234"/>
      <c r="M229" s="235"/>
      <c r="N229" s="236"/>
      <c r="O229" s="236"/>
      <c r="P229" s="236"/>
      <c r="Q229" s="236"/>
      <c r="R229" s="236"/>
      <c r="S229" s="236"/>
      <c r="T229" s="237"/>
      <c r="U229" s="11"/>
      <c r="V229" s="11"/>
      <c r="W229" s="11"/>
      <c r="X229" s="11"/>
      <c r="Y229" s="11"/>
      <c r="Z229" s="11"/>
      <c r="AA229" s="11"/>
      <c r="AB229" s="11"/>
      <c r="AC229" s="11"/>
      <c r="AD229" s="11"/>
      <c r="AE229" s="11"/>
      <c r="AT229" s="238" t="s">
        <v>199</v>
      </c>
      <c r="AU229" s="238" t="s">
        <v>85</v>
      </c>
      <c r="AV229" s="11" t="s">
        <v>85</v>
      </c>
      <c r="AW229" s="11" t="s">
        <v>32</v>
      </c>
      <c r="AX229" s="11" t="s">
        <v>83</v>
      </c>
      <c r="AY229" s="238" t="s">
        <v>195</v>
      </c>
    </row>
    <row r="230" s="2" customFormat="1" ht="24.15" customHeight="1">
      <c r="A230" s="39"/>
      <c r="B230" s="40"/>
      <c r="C230" s="200" t="s">
        <v>7</v>
      </c>
      <c r="D230" s="200" t="s">
        <v>191</v>
      </c>
      <c r="E230" s="201" t="s">
        <v>6057</v>
      </c>
      <c r="F230" s="202" t="s">
        <v>6058</v>
      </c>
      <c r="G230" s="203" t="s">
        <v>1237</v>
      </c>
      <c r="H230" s="204">
        <v>0.375</v>
      </c>
      <c r="I230" s="205"/>
      <c r="J230" s="206">
        <f>ROUND(I230*H230,2)</f>
        <v>0</v>
      </c>
      <c r="K230" s="202" t="s">
        <v>1412</v>
      </c>
      <c r="L230" s="45"/>
      <c r="M230" s="207" t="s">
        <v>1</v>
      </c>
      <c r="N230" s="208" t="s">
        <v>41</v>
      </c>
      <c r="O230" s="92"/>
      <c r="P230" s="209">
        <f>O230*H230</f>
        <v>0</v>
      </c>
      <c r="Q230" s="209">
        <v>0</v>
      </c>
      <c r="R230" s="209">
        <f>Q230*H230</f>
        <v>0</v>
      </c>
      <c r="S230" s="209">
        <v>0</v>
      </c>
      <c r="T230" s="210">
        <f>S230*H230</f>
        <v>0</v>
      </c>
      <c r="U230" s="39"/>
      <c r="V230" s="39"/>
      <c r="W230" s="39"/>
      <c r="X230" s="39"/>
      <c r="Y230" s="39"/>
      <c r="Z230" s="39"/>
      <c r="AA230" s="39"/>
      <c r="AB230" s="39"/>
      <c r="AC230" s="39"/>
      <c r="AD230" s="39"/>
      <c r="AE230" s="39"/>
      <c r="AR230" s="211" t="s">
        <v>234</v>
      </c>
      <c r="AT230" s="211" t="s">
        <v>191</v>
      </c>
      <c r="AU230" s="211" t="s">
        <v>85</v>
      </c>
      <c r="AY230" s="18" t="s">
        <v>195</v>
      </c>
      <c r="BE230" s="212">
        <f>IF(N230="základní",J230,0)</f>
        <v>0</v>
      </c>
      <c r="BF230" s="212">
        <f>IF(N230="snížená",J230,0)</f>
        <v>0</v>
      </c>
      <c r="BG230" s="212">
        <f>IF(N230="zákl. přenesená",J230,0)</f>
        <v>0</v>
      </c>
      <c r="BH230" s="212">
        <f>IF(N230="sníž. přenesená",J230,0)</f>
        <v>0</v>
      </c>
      <c r="BI230" s="212">
        <f>IF(N230="nulová",J230,0)</f>
        <v>0</v>
      </c>
      <c r="BJ230" s="18" t="s">
        <v>83</v>
      </c>
      <c r="BK230" s="212">
        <f>ROUND(I230*H230,2)</f>
        <v>0</v>
      </c>
      <c r="BL230" s="18" t="s">
        <v>234</v>
      </c>
      <c r="BM230" s="211" t="s">
        <v>6059</v>
      </c>
    </row>
    <row r="231" s="10" customFormat="1">
      <c r="A231" s="10"/>
      <c r="B231" s="218"/>
      <c r="C231" s="219"/>
      <c r="D231" s="213" t="s">
        <v>199</v>
      </c>
      <c r="E231" s="220" t="s">
        <v>1</v>
      </c>
      <c r="F231" s="221" t="s">
        <v>5991</v>
      </c>
      <c r="G231" s="219"/>
      <c r="H231" s="220" t="s">
        <v>1</v>
      </c>
      <c r="I231" s="222"/>
      <c r="J231" s="219"/>
      <c r="K231" s="219"/>
      <c r="L231" s="223"/>
      <c r="M231" s="224"/>
      <c r="N231" s="225"/>
      <c r="O231" s="225"/>
      <c r="P231" s="225"/>
      <c r="Q231" s="225"/>
      <c r="R231" s="225"/>
      <c r="S231" s="225"/>
      <c r="T231" s="226"/>
      <c r="U231" s="10"/>
      <c r="V231" s="10"/>
      <c r="W231" s="10"/>
      <c r="X231" s="10"/>
      <c r="Y231" s="10"/>
      <c r="Z231" s="10"/>
      <c r="AA231" s="10"/>
      <c r="AB231" s="10"/>
      <c r="AC231" s="10"/>
      <c r="AD231" s="10"/>
      <c r="AE231" s="10"/>
      <c r="AT231" s="227" t="s">
        <v>199</v>
      </c>
      <c r="AU231" s="227" t="s">
        <v>85</v>
      </c>
      <c r="AV231" s="10" t="s">
        <v>83</v>
      </c>
      <c r="AW231" s="10" t="s">
        <v>32</v>
      </c>
      <c r="AX231" s="10" t="s">
        <v>76</v>
      </c>
      <c r="AY231" s="227" t="s">
        <v>195</v>
      </c>
    </row>
    <row r="232" s="11" customFormat="1">
      <c r="A232" s="11"/>
      <c r="B232" s="228"/>
      <c r="C232" s="229"/>
      <c r="D232" s="213" t="s">
        <v>199</v>
      </c>
      <c r="E232" s="230" t="s">
        <v>1</v>
      </c>
      <c r="F232" s="231" t="s">
        <v>6060</v>
      </c>
      <c r="G232" s="229"/>
      <c r="H232" s="232">
        <v>0.375</v>
      </c>
      <c r="I232" s="233"/>
      <c r="J232" s="229"/>
      <c r="K232" s="229"/>
      <c r="L232" s="234"/>
      <c r="M232" s="235"/>
      <c r="N232" s="236"/>
      <c r="O232" s="236"/>
      <c r="P232" s="236"/>
      <c r="Q232" s="236"/>
      <c r="R232" s="236"/>
      <c r="S232" s="236"/>
      <c r="T232" s="237"/>
      <c r="U232" s="11"/>
      <c r="V232" s="11"/>
      <c r="W232" s="11"/>
      <c r="X232" s="11"/>
      <c r="Y232" s="11"/>
      <c r="Z232" s="11"/>
      <c r="AA232" s="11"/>
      <c r="AB232" s="11"/>
      <c r="AC232" s="11"/>
      <c r="AD232" s="11"/>
      <c r="AE232" s="11"/>
      <c r="AT232" s="238" t="s">
        <v>199</v>
      </c>
      <c r="AU232" s="238" t="s">
        <v>85</v>
      </c>
      <c r="AV232" s="11" t="s">
        <v>85</v>
      </c>
      <c r="AW232" s="11" t="s">
        <v>32</v>
      </c>
      <c r="AX232" s="11" t="s">
        <v>83</v>
      </c>
      <c r="AY232" s="238" t="s">
        <v>195</v>
      </c>
    </row>
    <row r="233" s="13" customFormat="1" ht="22.8" customHeight="1">
      <c r="A233" s="13"/>
      <c r="B233" s="248"/>
      <c r="C233" s="249"/>
      <c r="D233" s="250" t="s">
        <v>75</v>
      </c>
      <c r="E233" s="285" t="s">
        <v>239</v>
      </c>
      <c r="F233" s="285" t="s">
        <v>1780</v>
      </c>
      <c r="G233" s="249"/>
      <c r="H233" s="249"/>
      <c r="I233" s="252"/>
      <c r="J233" s="286">
        <f>BK233</f>
        <v>0</v>
      </c>
      <c r="K233" s="249"/>
      <c r="L233" s="254"/>
      <c r="M233" s="255"/>
      <c r="N233" s="256"/>
      <c r="O233" s="256"/>
      <c r="P233" s="257">
        <f>SUM(P234:P258)</f>
        <v>0</v>
      </c>
      <c r="Q233" s="256"/>
      <c r="R233" s="257">
        <f>SUM(R234:R258)</f>
        <v>0</v>
      </c>
      <c r="S233" s="256"/>
      <c r="T233" s="258">
        <f>SUM(T234:T258)</f>
        <v>0</v>
      </c>
      <c r="U233" s="13"/>
      <c r="V233" s="13"/>
      <c r="W233" s="13"/>
      <c r="X233" s="13"/>
      <c r="Y233" s="13"/>
      <c r="Z233" s="13"/>
      <c r="AA233" s="13"/>
      <c r="AB233" s="13"/>
      <c r="AC233" s="13"/>
      <c r="AD233" s="13"/>
      <c r="AE233" s="13"/>
      <c r="AR233" s="259" t="s">
        <v>83</v>
      </c>
      <c r="AT233" s="260" t="s">
        <v>75</v>
      </c>
      <c r="AU233" s="260" t="s">
        <v>83</v>
      </c>
      <c r="AY233" s="259" t="s">
        <v>195</v>
      </c>
      <c r="BK233" s="261">
        <f>SUM(BK234:BK258)</f>
        <v>0</v>
      </c>
    </row>
    <row r="234" s="2" customFormat="1" ht="24.15" customHeight="1">
      <c r="A234" s="39"/>
      <c r="B234" s="40"/>
      <c r="C234" s="200" t="s">
        <v>307</v>
      </c>
      <c r="D234" s="200" t="s">
        <v>191</v>
      </c>
      <c r="E234" s="201" t="s">
        <v>1781</v>
      </c>
      <c r="F234" s="202" t="s">
        <v>1782</v>
      </c>
      <c r="G234" s="203" t="s">
        <v>1411</v>
      </c>
      <c r="H234" s="204">
        <v>34.200000000000003</v>
      </c>
      <c r="I234" s="205"/>
      <c r="J234" s="206">
        <f>ROUND(I234*H234,2)</f>
        <v>0</v>
      </c>
      <c r="K234" s="202" t="s">
        <v>1412</v>
      </c>
      <c r="L234" s="45"/>
      <c r="M234" s="207" t="s">
        <v>1</v>
      </c>
      <c r="N234" s="208" t="s">
        <v>41</v>
      </c>
      <c r="O234" s="92"/>
      <c r="P234" s="209">
        <f>O234*H234</f>
        <v>0</v>
      </c>
      <c r="Q234" s="209">
        <v>0</v>
      </c>
      <c r="R234" s="209">
        <f>Q234*H234</f>
        <v>0</v>
      </c>
      <c r="S234" s="209">
        <v>0</v>
      </c>
      <c r="T234" s="210">
        <f>S234*H234</f>
        <v>0</v>
      </c>
      <c r="U234" s="39"/>
      <c r="V234" s="39"/>
      <c r="W234" s="39"/>
      <c r="X234" s="39"/>
      <c r="Y234" s="39"/>
      <c r="Z234" s="39"/>
      <c r="AA234" s="39"/>
      <c r="AB234" s="39"/>
      <c r="AC234" s="39"/>
      <c r="AD234" s="39"/>
      <c r="AE234" s="39"/>
      <c r="AR234" s="211" t="s">
        <v>234</v>
      </c>
      <c r="AT234" s="211" t="s">
        <v>191</v>
      </c>
      <c r="AU234" s="211" t="s">
        <v>85</v>
      </c>
      <c r="AY234" s="18" t="s">
        <v>195</v>
      </c>
      <c r="BE234" s="212">
        <f>IF(N234="základní",J234,0)</f>
        <v>0</v>
      </c>
      <c r="BF234" s="212">
        <f>IF(N234="snížená",J234,0)</f>
        <v>0</v>
      </c>
      <c r="BG234" s="212">
        <f>IF(N234="zákl. přenesená",J234,0)</f>
        <v>0</v>
      </c>
      <c r="BH234" s="212">
        <f>IF(N234="sníž. přenesená",J234,0)</f>
        <v>0</v>
      </c>
      <c r="BI234" s="212">
        <f>IF(N234="nulová",J234,0)</f>
        <v>0</v>
      </c>
      <c r="BJ234" s="18" t="s">
        <v>83</v>
      </c>
      <c r="BK234" s="212">
        <f>ROUND(I234*H234,2)</f>
        <v>0</v>
      </c>
      <c r="BL234" s="18" t="s">
        <v>234</v>
      </c>
      <c r="BM234" s="211" t="s">
        <v>6061</v>
      </c>
    </row>
    <row r="235" s="10" customFormat="1">
      <c r="A235" s="10"/>
      <c r="B235" s="218"/>
      <c r="C235" s="219"/>
      <c r="D235" s="213" t="s">
        <v>199</v>
      </c>
      <c r="E235" s="220" t="s">
        <v>1</v>
      </c>
      <c r="F235" s="221" t="s">
        <v>1784</v>
      </c>
      <c r="G235" s="219"/>
      <c r="H235" s="220" t="s">
        <v>1</v>
      </c>
      <c r="I235" s="222"/>
      <c r="J235" s="219"/>
      <c r="K235" s="219"/>
      <c r="L235" s="223"/>
      <c r="M235" s="224"/>
      <c r="N235" s="225"/>
      <c r="O235" s="225"/>
      <c r="P235" s="225"/>
      <c r="Q235" s="225"/>
      <c r="R235" s="225"/>
      <c r="S235" s="225"/>
      <c r="T235" s="226"/>
      <c r="U235" s="10"/>
      <c r="V235" s="10"/>
      <c r="W235" s="10"/>
      <c r="X235" s="10"/>
      <c r="Y235" s="10"/>
      <c r="Z235" s="10"/>
      <c r="AA235" s="10"/>
      <c r="AB235" s="10"/>
      <c r="AC235" s="10"/>
      <c r="AD235" s="10"/>
      <c r="AE235" s="10"/>
      <c r="AT235" s="227" t="s">
        <v>199</v>
      </c>
      <c r="AU235" s="227" t="s">
        <v>85</v>
      </c>
      <c r="AV235" s="10" t="s">
        <v>83</v>
      </c>
      <c r="AW235" s="10" t="s">
        <v>32</v>
      </c>
      <c r="AX235" s="10" t="s">
        <v>76</v>
      </c>
      <c r="AY235" s="227" t="s">
        <v>195</v>
      </c>
    </row>
    <row r="236" s="10" customFormat="1">
      <c r="A236" s="10"/>
      <c r="B236" s="218"/>
      <c r="C236" s="219"/>
      <c r="D236" s="213" t="s">
        <v>199</v>
      </c>
      <c r="E236" s="220" t="s">
        <v>1</v>
      </c>
      <c r="F236" s="221" t="s">
        <v>5991</v>
      </c>
      <c r="G236" s="219"/>
      <c r="H236" s="220" t="s">
        <v>1</v>
      </c>
      <c r="I236" s="222"/>
      <c r="J236" s="219"/>
      <c r="K236" s="219"/>
      <c r="L236" s="223"/>
      <c r="M236" s="224"/>
      <c r="N236" s="225"/>
      <c r="O236" s="225"/>
      <c r="P236" s="225"/>
      <c r="Q236" s="225"/>
      <c r="R236" s="225"/>
      <c r="S236" s="225"/>
      <c r="T236" s="226"/>
      <c r="U236" s="10"/>
      <c r="V236" s="10"/>
      <c r="W236" s="10"/>
      <c r="X236" s="10"/>
      <c r="Y236" s="10"/>
      <c r="Z236" s="10"/>
      <c r="AA236" s="10"/>
      <c r="AB236" s="10"/>
      <c r="AC236" s="10"/>
      <c r="AD236" s="10"/>
      <c r="AE236" s="10"/>
      <c r="AT236" s="227" t="s">
        <v>199</v>
      </c>
      <c r="AU236" s="227" t="s">
        <v>85</v>
      </c>
      <c r="AV236" s="10" t="s">
        <v>83</v>
      </c>
      <c r="AW236" s="10" t="s">
        <v>32</v>
      </c>
      <c r="AX236" s="10" t="s">
        <v>76</v>
      </c>
      <c r="AY236" s="227" t="s">
        <v>195</v>
      </c>
    </row>
    <row r="237" s="11" customFormat="1">
      <c r="A237" s="11"/>
      <c r="B237" s="228"/>
      <c r="C237" s="229"/>
      <c r="D237" s="213" t="s">
        <v>199</v>
      </c>
      <c r="E237" s="230" t="s">
        <v>1</v>
      </c>
      <c r="F237" s="231" t="s">
        <v>6062</v>
      </c>
      <c r="G237" s="229"/>
      <c r="H237" s="232">
        <v>34.200000000000003</v>
      </c>
      <c r="I237" s="233"/>
      <c r="J237" s="229"/>
      <c r="K237" s="229"/>
      <c r="L237" s="234"/>
      <c r="M237" s="235"/>
      <c r="N237" s="236"/>
      <c r="O237" s="236"/>
      <c r="P237" s="236"/>
      <c r="Q237" s="236"/>
      <c r="R237" s="236"/>
      <c r="S237" s="236"/>
      <c r="T237" s="237"/>
      <c r="U237" s="11"/>
      <c r="V237" s="11"/>
      <c r="W237" s="11"/>
      <c r="X237" s="11"/>
      <c r="Y237" s="11"/>
      <c r="Z237" s="11"/>
      <c r="AA237" s="11"/>
      <c r="AB237" s="11"/>
      <c r="AC237" s="11"/>
      <c r="AD237" s="11"/>
      <c r="AE237" s="11"/>
      <c r="AT237" s="238" t="s">
        <v>199</v>
      </c>
      <c r="AU237" s="238" t="s">
        <v>85</v>
      </c>
      <c r="AV237" s="11" t="s">
        <v>85</v>
      </c>
      <c r="AW237" s="11" t="s">
        <v>32</v>
      </c>
      <c r="AX237" s="11" t="s">
        <v>83</v>
      </c>
      <c r="AY237" s="238" t="s">
        <v>195</v>
      </c>
    </row>
    <row r="238" s="2" customFormat="1" ht="16.5" customHeight="1">
      <c r="A238" s="39"/>
      <c r="B238" s="40"/>
      <c r="C238" s="200" t="s">
        <v>311</v>
      </c>
      <c r="D238" s="200" t="s">
        <v>191</v>
      </c>
      <c r="E238" s="201" t="s">
        <v>1789</v>
      </c>
      <c r="F238" s="202" t="s">
        <v>1790</v>
      </c>
      <c r="G238" s="203" t="s">
        <v>1411</v>
      </c>
      <c r="H238" s="204">
        <v>34.200000000000003</v>
      </c>
      <c r="I238" s="205"/>
      <c r="J238" s="206">
        <f>ROUND(I238*H238,2)</f>
        <v>0</v>
      </c>
      <c r="K238" s="202" t="s">
        <v>1412</v>
      </c>
      <c r="L238" s="45"/>
      <c r="M238" s="207" t="s">
        <v>1</v>
      </c>
      <c r="N238" s="208" t="s">
        <v>41</v>
      </c>
      <c r="O238" s="92"/>
      <c r="P238" s="209">
        <f>O238*H238</f>
        <v>0</v>
      </c>
      <c r="Q238" s="209">
        <v>0</v>
      </c>
      <c r="R238" s="209">
        <f>Q238*H238</f>
        <v>0</v>
      </c>
      <c r="S238" s="209">
        <v>0</v>
      </c>
      <c r="T238" s="210">
        <f>S238*H238</f>
        <v>0</v>
      </c>
      <c r="U238" s="39"/>
      <c r="V238" s="39"/>
      <c r="W238" s="39"/>
      <c r="X238" s="39"/>
      <c r="Y238" s="39"/>
      <c r="Z238" s="39"/>
      <c r="AA238" s="39"/>
      <c r="AB238" s="39"/>
      <c r="AC238" s="39"/>
      <c r="AD238" s="39"/>
      <c r="AE238" s="39"/>
      <c r="AR238" s="211" t="s">
        <v>234</v>
      </c>
      <c r="AT238" s="211" t="s">
        <v>191</v>
      </c>
      <c r="AU238" s="211" t="s">
        <v>85</v>
      </c>
      <c r="AY238" s="18" t="s">
        <v>195</v>
      </c>
      <c r="BE238" s="212">
        <f>IF(N238="základní",J238,0)</f>
        <v>0</v>
      </c>
      <c r="BF238" s="212">
        <f>IF(N238="snížená",J238,0)</f>
        <v>0</v>
      </c>
      <c r="BG238" s="212">
        <f>IF(N238="zákl. přenesená",J238,0)</f>
        <v>0</v>
      </c>
      <c r="BH238" s="212">
        <f>IF(N238="sníž. přenesená",J238,0)</f>
        <v>0</v>
      </c>
      <c r="BI238" s="212">
        <f>IF(N238="nulová",J238,0)</f>
        <v>0</v>
      </c>
      <c r="BJ238" s="18" t="s">
        <v>83</v>
      </c>
      <c r="BK238" s="212">
        <f>ROUND(I238*H238,2)</f>
        <v>0</v>
      </c>
      <c r="BL238" s="18" t="s">
        <v>234</v>
      </c>
      <c r="BM238" s="211" t="s">
        <v>6063</v>
      </c>
    </row>
    <row r="239" s="10" customFormat="1">
      <c r="A239" s="10"/>
      <c r="B239" s="218"/>
      <c r="C239" s="219"/>
      <c r="D239" s="213" t="s">
        <v>199</v>
      </c>
      <c r="E239" s="220" t="s">
        <v>1</v>
      </c>
      <c r="F239" s="221" t="s">
        <v>1792</v>
      </c>
      <c r="G239" s="219"/>
      <c r="H239" s="220" t="s">
        <v>1</v>
      </c>
      <c r="I239" s="222"/>
      <c r="J239" s="219"/>
      <c r="K239" s="219"/>
      <c r="L239" s="223"/>
      <c r="M239" s="224"/>
      <c r="N239" s="225"/>
      <c r="O239" s="225"/>
      <c r="P239" s="225"/>
      <c r="Q239" s="225"/>
      <c r="R239" s="225"/>
      <c r="S239" s="225"/>
      <c r="T239" s="226"/>
      <c r="U239" s="10"/>
      <c r="V239" s="10"/>
      <c r="W239" s="10"/>
      <c r="X239" s="10"/>
      <c r="Y239" s="10"/>
      <c r="Z239" s="10"/>
      <c r="AA239" s="10"/>
      <c r="AB239" s="10"/>
      <c r="AC239" s="10"/>
      <c r="AD239" s="10"/>
      <c r="AE239" s="10"/>
      <c r="AT239" s="227" t="s">
        <v>199</v>
      </c>
      <c r="AU239" s="227" t="s">
        <v>85</v>
      </c>
      <c r="AV239" s="10" t="s">
        <v>83</v>
      </c>
      <c r="AW239" s="10" t="s">
        <v>32</v>
      </c>
      <c r="AX239" s="10" t="s">
        <v>76</v>
      </c>
      <c r="AY239" s="227" t="s">
        <v>195</v>
      </c>
    </row>
    <row r="240" s="10" customFormat="1">
      <c r="A240" s="10"/>
      <c r="B240" s="218"/>
      <c r="C240" s="219"/>
      <c r="D240" s="213" t="s">
        <v>199</v>
      </c>
      <c r="E240" s="220" t="s">
        <v>1</v>
      </c>
      <c r="F240" s="221" t="s">
        <v>5991</v>
      </c>
      <c r="G240" s="219"/>
      <c r="H240" s="220" t="s">
        <v>1</v>
      </c>
      <c r="I240" s="222"/>
      <c r="J240" s="219"/>
      <c r="K240" s="219"/>
      <c r="L240" s="223"/>
      <c r="M240" s="224"/>
      <c r="N240" s="225"/>
      <c r="O240" s="225"/>
      <c r="P240" s="225"/>
      <c r="Q240" s="225"/>
      <c r="R240" s="225"/>
      <c r="S240" s="225"/>
      <c r="T240" s="226"/>
      <c r="U240" s="10"/>
      <c r="V240" s="10"/>
      <c r="W240" s="10"/>
      <c r="X240" s="10"/>
      <c r="Y240" s="10"/>
      <c r="Z240" s="10"/>
      <c r="AA240" s="10"/>
      <c r="AB240" s="10"/>
      <c r="AC240" s="10"/>
      <c r="AD240" s="10"/>
      <c r="AE240" s="10"/>
      <c r="AT240" s="227" t="s">
        <v>199</v>
      </c>
      <c r="AU240" s="227" t="s">
        <v>85</v>
      </c>
      <c r="AV240" s="10" t="s">
        <v>83</v>
      </c>
      <c r="AW240" s="10" t="s">
        <v>32</v>
      </c>
      <c r="AX240" s="10" t="s">
        <v>76</v>
      </c>
      <c r="AY240" s="227" t="s">
        <v>195</v>
      </c>
    </row>
    <row r="241" s="11" customFormat="1">
      <c r="A241" s="11"/>
      <c r="B241" s="228"/>
      <c r="C241" s="229"/>
      <c r="D241" s="213" t="s">
        <v>199</v>
      </c>
      <c r="E241" s="230" t="s">
        <v>1</v>
      </c>
      <c r="F241" s="231" t="s">
        <v>6062</v>
      </c>
      <c r="G241" s="229"/>
      <c r="H241" s="232">
        <v>34.200000000000003</v>
      </c>
      <c r="I241" s="233"/>
      <c r="J241" s="229"/>
      <c r="K241" s="229"/>
      <c r="L241" s="234"/>
      <c r="M241" s="235"/>
      <c r="N241" s="236"/>
      <c r="O241" s="236"/>
      <c r="P241" s="236"/>
      <c r="Q241" s="236"/>
      <c r="R241" s="236"/>
      <c r="S241" s="236"/>
      <c r="T241" s="237"/>
      <c r="U241" s="11"/>
      <c r="V241" s="11"/>
      <c r="W241" s="11"/>
      <c r="X241" s="11"/>
      <c r="Y241" s="11"/>
      <c r="Z241" s="11"/>
      <c r="AA241" s="11"/>
      <c r="AB241" s="11"/>
      <c r="AC241" s="11"/>
      <c r="AD241" s="11"/>
      <c r="AE241" s="11"/>
      <c r="AT241" s="238" t="s">
        <v>199</v>
      </c>
      <c r="AU241" s="238" t="s">
        <v>85</v>
      </c>
      <c r="AV241" s="11" t="s">
        <v>85</v>
      </c>
      <c r="AW241" s="11" t="s">
        <v>32</v>
      </c>
      <c r="AX241" s="11" t="s">
        <v>83</v>
      </c>
      <c r="AY241" s="238" t="s">
        <v>195</v>
      </c>
    </row>
    <row r="242" s="2" customFormat="1" ht="24.15" customHeight="1">
      <c r="A242" s="39"/>
      <c r="B242" s="40"/>
      <c r="C242" s="200" t="s">
        <v>315</v>
      </c>
      <c r="D242" s="200" t="s">
        <v>191</v>
      </c>
      <c r="E242" s="201" t="s">
        <v>1793</v>
      </c>
      <c r="F242" s="202" t="s">
        <v>1794</v>
      </c>
      <c r="G242" s="203" t="s">
        <v>1411</v>
      </c>
      <c r="H242" s="204">
        <v>34.200000000000003</v>
      </c>
      <c r="I242" s="205"/>
      <c r="J242" s="206">
        <f>ROUND(I242*H242,2)</f>
        <v>0</v>
      </c>
      <c r="K242" s="202" t="s">
        <v>1412</v>
      </c>
      <c r="L242" s="45"/>
      <c r="M242" s="207" t="s">
        <v>1</v>
      </c>
      <c r="N242" s="208" t="s">
        <v>41</v>
      </c>
      <c r="O242" s="92"/>
      <c r="P242" s="209">
        <f>O242*H242</f>
        <v>0</v>
      </c>
      <c r="Q242" s="209">
        <v>0</v>
      </c>
      <c r="R242" s="209">
        <f>Q242*H242</f>
        <v>0</v>
      </c>
      <c r="S242" s="209">
        <v>0</v>
      </c>
      <c r="T242" s="210">
        <f>S242*H242</f>
        <v>0</v>
      </c>
      <c r="U242" s="39"/>
      <c r="V242" s="39"/>
      <c r="W242" s="39"/>
      <c r="X242" s="39"/>
      <c r="Y242" s="39"/>
      <c r="Z242" s="39"/>
      <c r="AA242" s="39"/>
      <c r="AB242" s="39"/>
      <c r="AC242" s="39"/>
      <c r="AD242" s="39"/>
      <c r="AE242" s="39"/>
      <c r="AR242" s="211" t="s">
        <v>234</v>
      </c>
      <c r="AT242" s="211" t="s">
        <v>191</v>
      </c>
      <c r="AU242" s="211" t="s">
        <v>85</v>
      </c>
      <c r="AY242" s="18" t="s">
        <v>195</v>
      </c>
      <c r="BE242" s="212">
        <f>IF(N242="základní",J242,0)</f>
        <v>0</v>
      </c>
      <c r="BF242" s="212">
        <f>IF(N242="snížená",J242,0)</f>
        <v>0</v>
      </c>
      <c r="BG242" s="212">
        <f>IF(N242="zákl. přenesená",J242,0)</f>
        <v>0</v>
      </c>
      <c r="BH242" s="212">
        <f>IF(N242="sníž. přenesená",J242,0)</f>
        <v>0</v>
      </c>
      <c r="BI242" s="212">
        <f>IF(N242="nulová",J242,0)</f>
        <v>0</v>
      </c>
      <c r="BJ242" s="18" t="s">
        <v>83</v>
      </c>
      <c r="BK242" s="212">
        <f>ROUND(I242*H242,2)</f>
        <v>0</v>
      </c>
      <c r="BL242" s="18" t="s">
        <v>234</v>
      </c>
      <c r="BM242" s="211" t="s">
        <v>6064</v>
      </c>
    </row>
    <row r="243" s="10" customFormat="1">
      <c r="A243" s="10"/>
      <c r="B243" s="218"/>
      <c r="C243" s="219"/>
      <c r="D243" s="213" t="s">
        <v>199</v>
      </c>
      <c r="E243" s="220" t="s">
        <v>1</v>
      </c>
      <c r="F243" s="221" t="s">
        <v>1796</v>
      </c>
      <c r="G243" s="219"/>
      <c r="H243" s="220" t="s">
        <v>1</v>
      </c>
      <c r="I243" s="222"/>
      <c r="J243" s="219"/>
      <c r="K243" s="219"/>
      <c r="L243" s="223"/>
      <c r="M243" s="224"/>
      <c r="N243" s="225"/>
      <c r="O243" s="225"/>
      <c r="P243" s="225"/>
      <c r="Q243" s="225"/>
      <c r="R243" s="225"/>
      <c r="S243" s="225"/>
      <c r="T243" s="226"/>
      <c r="U243" s="10"/>
      <c r="V243" s="10"/>
      <c r="W243" s="10"/>
      <c r="X243" s="10"/>
      <c r="Y243" s="10"/>
      <c r="Z243" s="10"/>
      <c r="AA243" s="10"/>
      <c r="AB243" s="10"/>
      <c r="AC243" s="10"/>
      <c r="AD243" s="10"/>
      <c r="AE243" s="10"/>
      <c r="AT243" s="227" t="s">
        <v>199</v>
      </c>
      <c r="AU243" s="227" t="s">
        <v>85</v>
      </c>
      <c r="AV243" s="10" t="s">
        <v>83</v>
      </c>
      <c r="AW243" s="10" t="s">
        <v>32</v>
      </c>
      <c r="AX243" s="10" t="s">
        <v>76</v>
      </c>
      <c r="AY243" s="227" t="s">
        <v>195</v>
      </c>
    </row>
    <row r="244" s="10" customFormat="1">
      <c r="A244" s="10"/>
      <c r="B244" s="218"/>
      <c r="C244" s="219"/>
      <c r="D244" s="213" t="s">
        <v>199</v>
      </c>
      <c r="E244" s="220" t="s">
        <v>1</v>
      </c>
      <c r="F244" s="221" t="s">
        <v>5991</v>
      </c>
      <c r="G244" s="219"/>
      <c r="H244" s="220" t="s">
        <v>1</v>
      </c>
      <c r="I244" s="222"/>
      <c r="J244" s="219"/>
      <c r="K244" s="219"/>
      <c r="L244" s="223"/>
      <c r="M244" s="224"/>
      <c r="N244" s="225"/>
      <c r="O244" s="225"/>
      <c r="P244" s="225"/>
      <c r="Q244" s="225"/>
      <c r="R244" s="225"/>
      <c r="S244" s="225"/>
      <c r="T244" s="226"/>
      <c r="U244" s="10"/>
      <c r="V244" s="10"/>
      <c r="W244" s="10"/>
      <c r="X244" s="10"/>
      <c r="Y244" s="10"/>
      <c r="Z244" s="10"/>
      <c r="AA244" s="10"/>
      <c r="AB244" s="10"/>
      <c r="AC244" s="10"/>
      <c r="AD244" s="10"/>
      <c r="AE244" s="10"/>
      <c r="AT244" s="227" t="s">
        <v>199</v>
      </c>
      <c r="AU244" s="227" t="s">
        <v>85</v>
      </c>
      <c r="AV244" s="10" t="s">
        <v>83</v>
      </c>
      <c r="AW244" s="10" t="s">
        <v>32</v>
      </c>
      <c r="AX244" s="10" t="s">
        <v>76</v>
      </c>
      <c r="AY244" s="227" t="s">
        <v>195</v>
      </c>
    </row>
    <row r="245" s="11" customFormat="1">
      <c r="A245" s="11"/>
      <c r="B245" s="228"/>
      <c r="C245" s="229"/>
      <c r="D245" s="213" t="s">
        <v>199</v>
      </c>
      <c r="E245" s="230" t="s">
        <v>1</v>
      </c>
      <c r="F245" s="231" t="s">
        <v>6065</v>
      </c>
      <c r="G245" s="229"/>
      <c r="H245" s="232">
        <v>16.199999999999999</v>
      </c>
      <c r="I245" s="233"/>
      <c r="J245" s="229"/>
      <c r="K245" s="229"/>
      <c r="L245" s="234"/>
      <c r="M245" s="235"/>
      <c r="N245" s="236"/>
      <c r="O245" s="236"/>
      <c r="P245" s="236"/>
      <c r="Q245" s="236"/>
      <c r="R245" s="236"/>
      <c r="S245" s="236"/>
      <c r="T245" s="237"/>
      <c r="U245" s="11"/>
      <c r="V245" s="11"/>
      <c r="W245" s="11"/>
      <c r="X245" s="11"/>
      <c r="Y245" s="11"/>
      <c r="Z245" s="11"/>
      <c r="AA245" s="11"/>
      <c r="AB245" s="11"/>
      <c r="AC245" s="11"/>
      <c r="AD245" s="11"/>
      <c r="AE245" s="11"/>
      <c r="AT245" s="238" t="s">
        <v>199</v>
      </c>
      <c r="AU245" s="238" t="s">
        <v>85</v>
      </c>
      <c r="AV245" s="11" t="s">
        <v>85</v>
      </c>
      <c r="AW245" s="11" t="s">
        <v>32</v>
      </c>
      <c r="AX245" s="11" t="s">
        <v>76</v>
      </c>
      <c r="AY245" s="238" t="s">
        <v>195</v>
      </c>
    </row>
    <row r="246" s="16" customFormat="1">
      <c r="A246" s="16"/>
      <c r="B246" s="298"/>
      <c r="C246" s="299"/>
      <c r="D246" s="213" t="s">
        <v>199</v>
      </c>
      <c r="E246" s="300" t="s">
        <v>1</v>
      </c>
      <c r="F246" s="301" t="s">
        <v>1498</v>
      </c>
      <c r="G246" s="299"/>
      <c r="H246" s="302">
        <v>16.199999999999999</v>
      </c>
      <c r="I246" s="303"/>
      <c r="J246" s="299"/>
      <c r="K246" s="299"/>
      <c r="L246" s="304"/>
      <c r="M246" s="305"/>
      <c r="N246" s="306"/>
      <c r="O246" s="306"/>
      <c r="P246" s="306"/>
      <c r="Q246" s="306"/>
      <c r="R246" s="306"/>
      <c r="S246" s="306"/>
      <c r="T246" s="307"/>
      <c r="U246" s="16"/>
      <c r="V246" s="16"/>
      <c r="W246" s="16"/>
      <c r="X246" s="16"/>
      <c r="Y246" s="16"/>
      <c r="Z246" s="16"/>
      <c r="AA246" s="16"/>
      <c r="AB246" s="16"/>
      <c r="AC246" s="16"/>
      <c r="AD246" s="16"/>
      <c r="AE246" s="16"/>
      <c r="AT246" s="308" t="s">
        <v>199</v>
      </c>
      <c r="AU246" s="308" t="s">
        <v>85</v>
      </c>
      <c r="AV246" s="16" t="s">
        <v>229</v>
      </c>
      <c r="AW246" s="16" t="s">
        <v>32</v>
      </c>
      <c r="AX246" s="16" t="s">
        <v>76</v>
      </c>
      <c r="AY246" s="308" t="s">
        <v>195</v>
      </c>
    </row>
    <row r="247" s="10" customFormat="1">
      <c r="A247" s="10"/>
      <c r="B247" s="218"/>
      <c r="C247" s="219"/>
      <c r="D247" s="213" t="s">
        <v>199</v>
      </c>
      <c r="E247" s="220" t="s">
        <v>1</v>
      </c>
      <c r="F247" s="221" t="s">
        <v>5996</v>
      </c>
      <c r="G247" s="219"/>
      <c r="H247" s="220" t="s">
        <v>1</v>
      </c>
      <c r="I247" s="222"/>
      <c r="J247" s="219"/>
      <c r="K247" s="219"/>
      <c r="L247" s="223"/>
      <c r="M247" s="224"/>
      <c r="N247" s="225"/>
      <c r="O247" s="225"/>
      <c r="P247" s="225"/>
      <c r="Q247" s="225"/>
      <c r="R247" s="225"/>
      <c r="S247" s="225"/>
      <c r="T247" s="226"/>
      <c r="U247" s="10"/>
      <c r="V247" s="10"/>
      <c r="W247" s="10"/>
      <c r="X247" s="10"/>
      <c r="Y247" s="10"/>
      <c r="Z247" s="10"/>
      <c r="AA247" s="10"/>
      <c r="AB247" s="10"/>
      <c r="AC247" s="10"/>
      <c r="AD247" s="10"/>
      <c r="AE247" s="10"/>
      <c r="AT247" s="227" t="s">
        <v>199</v>
      </c>
      <c r="AU247" s="227" t="s">
        <v>85</v>
      </c>
      <c r="AV247" s="10" t="s">
        <v>83</v>
      </c>
      <c r="AW247" s="10" t="s">
        <v>32</v>
      </c>
      <c r="AX247" s="10" t="s">
        <v>76</v>
      </c>
      <c r="AY247" s="227" t="s">
        <v>195</v>
      </c>
    </row>
    <row r="248" s="11" customFormat="1">
      <c r="A248" s="11"/>
      <c r="B248" s="228"/>
      <c r="C248" s="229"/>
      <c r="D248" s="213" t="s">
        <v>199</v>
      </c>
      <c r="E248" s="230" t="s">
        <v>1</v>
      </c>
      <c r="F248" s="231" t="s">
        <v>6066</v>
      </c>
      <c r="G248" s="229"/>
      <c r="H248" s="232">
        <v>18</v>
      </c>
      <c r="I248" s="233"/>
      <c r="J248" s="229"/>
      <c r="K248" s="229"/>
      <c r="L248" s="234"/>
      <c r="M248" s="235"/>
      <c r="N248" s="236"/>
      <c r="O248" s="236"/>
      <c r="P248" s="236"/>
      <c r="Q248" s="236"/>
      <c r="R248" s="236"/>
      <c r="S248" s="236"/>
      <c r="T248" s="237"/>
      <c r="U248" s="11"/>
      <c r="V248" s="11"/>
      <c r="W248" s="11"/>
      <c r="X248" s="11"/>
      <c r="Y248" s="11"/>
      <c r="Z248" s="11"/>
      <c r="AA248" s="11"/>
      <c r="AB248" s="11"/>
      <c r="AC248" s="11"/>
      <c r="AD248" s="11"/>
      <c r="AE248" s="11"/>
      <c r="AT248" s="238" t="s">
        <v>199</v>
      </c>
      <c r="AU248" s="238" t="s">
        <v>85</v>
      </c>
      <c r="AV248" s="11" t="s">
        <v>85</v>
      </c>
      <c r="AW248" s="11" t="s">
        <v>32</v>
      </c>
      <c r="AX248" s="11" t="s">
        <v>76</v>
      </c>
      <c r="AY248" s="238" t="s">
        <v>195</v>
      </c>
    </row>
    <row r="249" s="16" customFormat="1">
      <c r="A249" s="16"/>
      <c r="B249" s="298"/>
      <c r="C249" s="299"/>
      <c r="D249" s="213" t="s">
        <v>199</v>
      </c>
      <c r="E249" s="300" t="s">
        <v>1</v>
      </c>
      <c r="F249" s="301" t="s">
        <v>1498</v>
      </c>
      <c r="G249" s="299"/>
      <c r="H249" s="302">
        <v>18</v>
      </c>
      <c r="I249" s="303"/>
      <c r="J249" s="299"/>
      <c r="K249" s="299"/>
      <c r="L249" s="304"/>
      <c r="M249" s="305"/>
      <c r="N249" s="306"/>
      <c r="O249" s="306"/>
      <c r="P249" s="306"/>
      <c r="Q249" s="306"/>
      <c r="R249" s="306"/>
      <c r="S249" s="306"/>
      <c r="T249" s="307"/>
      <c r="U249" s="16"/>
      <c r="V249" s="16"/>
      <c r="W249" s="16"/>
      <c r="X249" s="16"/>
      <c r="Y249" s="16"/>
      <c r="Z249" s="16"/>
      <c r="AA249" s="16"/>
      <c r="AB249" s="16"/>
      <c r="AC249" s="16"/>
      <c r="AD249" s="16"/>
      <c r="AE249" s="16"/>
      <c r="AT249" s="308" t="s">
        <v>199</v>
      </c>
      <c r="AU249" s="308" t="s">
        <v>85</v>
      </c>
      <c r="AV249" s="16" t="s">
        <v>229</v>
      </c>
      <c r="AW249" s="16" t="s">
        <v>32</v>
      </c>
      <c r="AX249" s="16" t="s">
        <v>76</v>
      </c>
      <c r="AY249" s="308" t="s">
        <v>195</v>
      </c>
    </row>
    <row r="250" s="15" customFormat="1">
      <c r="A250" s="15"/>
      <c r="B250" s="287"/>
      <c r="C250" s="288"/>
      <c r="D250" s="213" t="s">
        <v>199</v>
      </c>
      <c r="E250" s="289" t="s">
        <v>1</v>
      </c>
      <c r="F250" s="290" t="s">
        <v>1422</v>
      </c>
      <c r="G250" s="288"/>
      <c r="H250" s="291">
        <v>34.200000000000003</v>
      </c>
      <c r="I250" s="292"/>
      <c r="J250" s="288"/>
      <c r="K250" s="288"/>
      <c r="L250" s="293"/>
      <c r="M250" s="294"/>
      <c r="N250" s="295"/>
      <c r="O250" s="295"/>
      <c r="P250" s="295"/>
      <c r="Q250" s="295"/>
      <c r="R250" s="295"/>
      <c r="S250" s="295"/>
      <c r="T250" s="296"/>
      <c r="U250" s="15"/>
      <c r="V250" s="15"/>
      <c r="W250" s="15"/>
      <c r="X250" s="15"/>
      <c r="Y250" s="15"/>
      <c r="Z250" s="15"/>
      <c r="AA250" s="15"/>
      <c r="AB250" s="15"/>
      <c r="AC250" s="15"/>
      <c r="AD250" s="15"/>
      <c r="AE250" s="15"/>
      <c r="AT250" s="297" t="s">
        <v>199</v>
      </c>
      <c r="AU250" s="297" t="s">
        <v>85</v>
      </c>
      <c r="AV250" s="15" t="s">
        <v>234</v>
      </c>
      <c r="AW250" s="15" t="s">
        <v>32</v>
      </c>
      <c r="AX250" s="15" t="s">
        <v>83</v>
      </c>
      <c r="AY250" s="297" t="s">
        <v>195</v>
      </c>
    </row>
    <row r="251" s="2" customFormat="1" ht="33" customHeight="1">
      <c r="A251" s="39"/>
      <c r="B251" s="40"/>
      <c r="C251" s="200" t="s">
        <v>319</v>
      </c>
      <c r="D251" s="200" t="s">
        <v>191</v>
      </c>
      <c r="E251" s="201" t="s">
        <v>1797</v>
      </c>
      <c r="F251" s="202" t="s">
        <v>1798</v>
      </c>
      <c r="G251" s="203" t="s">
        <v>1411</v>
      </c>
      <c r="H251" s="204">
        <v>68.400000000000006</v>
      </c>
      <c r="I251" s="205"/>
      <c r="J251" s="206">
        <f>ROUND(I251*H251,2)</f>
        <v>0</v>
      </c>
      <c r="K251" s="202" t="s">
        <v>1412</v>
      </c>
      <c r="L251" s="45"/>
      <c r="M251" s="207" t="s">
        <v>1</v>
      </c>
      <c r="N251" s="208" t="s">
        <v>41</v>
      </c>
      <c r="O251" s="92"/>
      <c r="P251" s="209">
        <f>O251*H251</f>
        <v>0</v>
      </c>
      <c r="Q251" s="209">
        <v>0</v>
      </c>
      <c r="R251" s="209">
        <f>Q251*H251</f>
        <v>0</v>
      </c>
      <c r="S251" s="209">
        <v>0</v>
      </c>
      <c r="T251" s="210">
        <f>S251*H251</f>
        <v>0</v>
      </c>
      <c r="U251" s="39"/>
      <c r="V251" s="39"/>
      <c r="W251" s="39"/>
      <c r="X251" s="39"/>
      <c r="Y251" s="39"/>
      <c r="Z251" s="39"/>
      <c r="AA251" s="39"/>
      <c r="AB251" s="39"/>
      <c r="AC251" s="39"/>
      <c r="AD251" s="39"/>
      <c r="AE251" s="39"/>
      <c r="AR251" s="211" t="s">
        <v>234</v>
      </c>
      <c r="AT251" s="211" t="s">
        <v>191</v>
      </c>
      <c r="AU251" s="211" t="s">
        <v>85</v>
      </c>
      <c r="AY251" s="18" t="s">
        <v>195</v>
      </c>
      <c r="BE251" s="212">
        <f>IF(N251="základní",J251,0)</f>
        <v>0</v>
      </c>
      <c r="BF251" s="212">
        <f>IF(N251="snížená",J251,0)</f>
        <v>0</v>
      </c>
      <c r="BG251" s="212">
        <f>IF(N251="zákl. přenesená",J251,0)</f>
        <v>0</v>
      </c>
      <c r="BH251" s="212">
        <f>IF(N251="sníž. přenesená",J251,0)</f>
        <v>0</v>
      </c>
      <c r="BI251" s="212">
        <f>IF(N251="nulová",J251,0)</f>
        <v>0</v>
      </c>
      <c r="BJ251" s="18" t="s">
        <v>83</v>
      </c>
      <c r="BK251" s="212">
        <f>ROUND(I251*H251,2)</f>
        <v>0</v>
      </c>
      <c r="BL251" s="18" t="s">
        <v>234</v>
      </c>
      <c r="BM251" s="211" t="s">
        <v>6067</v>
      </c>
    </row>
    <row r="252" s="10" customFormat="1">
      <c r="A252" s="10"/>
      <c r="B252" s="218"/>
      <c r="C252" s="219"/>
      <c r="D252" s="213" t="s">
        <v>199</v>
      </c>
      <c r="E252" s="220" t="s">
        <v>1</v>
      </c>
      <c r="F252" s="221" t="s">
        <v>1796</v>
      </c>
      <c r="G252" s="219"/>
      <c r="H252" s="220" t="s">
        <v>1</v>
      </c>
      <c r="I252" s="222"/>
      <c r="J252" s="219"/>
      <c r="K252" s="219"/>
      <c r="L252" s="223"/>
      <c r="M252" s="224"/>
      <c r="N252" s="225"/>
      <c r="O252" s="225"/>
      <c r="P252" s="225"/>
      <c r="Q252" s="225"/>
      <c r="R252" s="225"/>
      <c r="S252" s="225"/>
      <c r="T252" s="226"/>
      <c r="U252" s="10"/>
      <c r="V252" s="10"/>
      <c r="W252" s="10"/>
      <c r="X252" s="10"/>
      <c r="Y252" s="10"/>
      <c r="Z252" s="10"/>
      <c r="AA252" s="10"/>
      <c r="AB252" s="10"/>
      <c r="AC252" s="10"/>
      <c r="AD252" s="10"/>
      <c r="AE252" s="10"/>
      <c r="AT252" s="227" t="s">
        <v>199</v>
      </c>
      <c r="AU252" s="227" t="s">
        <v>85</v>
      </c>
      <c r="AV252" s="10" t="s">
        <v>83</v>
      </c>
      <c r="AW252" s="10" t="s">
        <v>32</v>
      </c>
      <c r="AX252" s="10" t="s">
        <v>76</v>
      </c>
      <c r="AY252" s="227" t="s">
        <v>195</v>
      </c>
    </row>
    <row r="253" s="10" customFormat="1">
      <c r="A253" s="10"/>
      <c r="B253" s="218"/>
      <c r="C253" s="219"/>
      <c r="D253" s="213" t="s">
        <v>199</v>
      </c>
      <c r="E253" s="220" t="s">
        <v>1</v>
      </c>
      <c r="F253" s="221" t="s">
        <v>5991</v>
      </c>
      <c r="G253" s="219"/>
      <c r="H253" s="220" t="s">
        <v>1</v>
      </c>
      <c r="I253" s="222"/>
      <c r="J253" s="219"/>
      <c r="K253" s="219"/>
      <c r="L253" s="223"/>
      <c r="M253" s="224"/>
      <c r="N253" s="225"/>
      <c r="O253" s="225"/>
      <c r="P253" s="225"/>
      <c r="Q253" s="225"/>
      <c r="R253" s="225"/>
      <c r="S253" s="225"/>
      <c r="T253" s="226"/>
      <c r="U253" s="10"/>
      <c r="V253" s="10"/>
      <c r="W253" s="10"/>
      <c r="X253" s="10"/>
      <c r="Y253" s="10"/>
      <c r="Z253" s="10"/>
      <c r="AA253" s="10"/>
      <c r="AB253" s="10"/>
      <c r="AC253" s="10"/>
      <c r="AD253" s="10"/>
      <c r="AE253" s="10"/>
      <c r="AT253" s="227" t="s">
        <v>199</v>
      </c>
      <c r="AU253" s="227" t="s">
        <v>85</v>
      </c>
      <c r="AV253" s="10" t="s">
        <v>83</v>
      </c>
      <c r="AW253" s="10" t="s">
        <v>32</v>
      </c>
      <c r="AX253" s="10" t="s">
        <v>76</v>
      </c>
      <c r="AY253" s="227" t="s">
        <v>195</v>
      </c>
    </row>
    <row r="254" s="11" customFormat="1">
      <c r="A254" s="11"/>
      <c r="B254" s="228"/>
      <c r="C254" s="229"/>
      <c r="D254" s="213" t="s">
        <v>199</v>
      </c>
      <c r="E254" s="230" t="s">
        <v>1</v>
      </c>
      <c r="F254" s="231" t="s">
        <v>6065</v>
      </c>
      <c r="G254" s="229"/>
      <c r="H254" s="232">
        <v>16.199999999999999</v>
      </c>
      <c r="I254" s="233"/>
      <c r="J254" s="229"/>
      <c r="K254" s="229"/>
      <c r="L254" s="234"/>
      <c r="M254" s="235"/>
      <c r="N254" s="236"/>
      <c r="O254" s="236"/>
      <c r="P254" s="236"/>
      <c r="Q254" s="236"/>
      <c r="R254" s="236"/>
      <c r="S254" s="236"/>
      <c r="T254" s="237"/>
      <c r="U254" s="11"/>
      <c r="V254" s="11"/>
      <c r="W254" s="11"/>
      <c r="X254" s="11"/>
      <c r="Y254" s="11"/>
      <c r="Z254" s="11"/>
      <c r="AA254" s="11"/>
      <c r="AB254" s="11"/>
      <c r="AC254" s="11"/>
      <c r="AD254" s="11"/>
      <c r="AE254" s="11"/>
      <c r="AT254" s="238" t="s">
        <v>199</v>
      </c>
      <c r="AU254" s="238" t="s">
        <v>85</v>
      </c>
      <c r="AV254" s="11" t="s">
        <v>85</v>
      </c>
      <c r="AW254" s="11" t="s">
        <v>32</v>
      </c>
      <c r="AX254" s="11" t="s">
        <v>76</v>
      </c>
      <c r="AY254" s="238" t="s">
        <v>195</v>
      </c>
    </row>
    <row r="255" s="10" customFormat="1">
      <c r="A255" s="10"/>
      <c r="B255" s="218"/>
      <c r="C255" s="219"/>
      <c r="D255" s="213" t="s">
        <v>199</v>
      </c>
      <c r="E255" s="220" t="s">
        <v>1</v>
      </c>
      <c r="F255" s="221" t="s">
        <v>5996</v>
      </c>
      <c r="G255" s="219"/>
      <c r="H255" s="220" t="s">
        <v>1</v>
      </c>
      <c r="I255" s="222"/>
      <c r="J255" s="219"/>
      <c r="K255" s="219"/>
      <c r="L255" s="223"/>
      <c r="M255" s="224"/>
      <c r="N255" s="225"/>
      <c r="O255" s="225"/>
      <c r="P255" s="225"/>
      <c r="Q255" s="225"/>
      <c r="R255" s="225"/>
      <c r="S255" s="225"/>
      <c r="T255" s="226"/>
      <c r="U255" s="10"/>
      <c r="V255" s="10"/>
      <c r="W255" s="10"/>
      <c r="X255" s="10"/>
      <c r="Y255" s="10"/>
      <c r="Z255" s="10"/>
      <c r="AA255" s="10"/>
      <c r="AB255" s="10"/>
      <c r="AC255" s="10"/>
      <c r="AD255" s="10"/>
      <c r="AE255" s="10"/>
      <c r="AT255" s="227" t="s">
        <v>199</v>
      </c>
      <c r="AU255" s="227" t="s">
        <v>85</v>
      </c>
      <c r="AV255" s="10" t="s">
        <v>83</v>
      </c>
      <c r="AW255" s="10" t="s">
        <v>32</v>
      </c>
      <c r="AX255" s="10" t="s">
        <v>76</v>
      </c>
      <c r="AY255" s="227" t="s">
        <v>195</v>
      </c>
    </row>
    <row r="256" s="11" customFormat="1">
      <c r="A256" s="11"/>
      <c r="B256" s="228"/>
      <c r="C256" s="229"/>
      <c r="D256" s="213" t="s">
        <v>199</v>
      </c>
      <c r="E256" s="230" t="s">
        <v>1</v>
      </c>
      <c r="F256" s="231" t="s">
        <v>6066</v>
      </c>
      <c r="G256" s="229"/>
      <c r="H256" s="232">
        <v>18</v>
      </c>
      <c r="I256" s="233"/>
      <c r="J256" s="229"/>
      <c r="K256" s="229"/>
      <c r="L256" s="234"/>
      <c r="M256" s="235"/>
      <c r="N256" s="236"/>
      <c r="O256" s="236"/>
      <c r="P256" s="236"/>
      <c r="Q256" s="236"/>
      <c r="R256" s="236"/>
      <c r="S256" s="236"/>
      <c r="T256" s="237"/>
      <c r="U256" s="11"/>
      <c r="V256" s="11"/>
      <c r="W256" s="11"/>
      <c r="X256" s="11"/>
      <c r="Y256" s="11"/>
      <c r="Z256" s="11"/>
      <c r="AA256" s="11"/>
      <c r="AB256" s="11"/>
      <c r="AC256" s="11"/>
      <c r="AD256" s="11"/>
      <c r="AE256" s="11"/>
      <c r="AT256" s="238" t="s">
        <v>199</v>
      </c>
      <c r="AU256" s="238" t="s">
        <v>85</v>
      </c>
      <c r="AV256" s="11" t="s">
        <v>85</v>
      </c>
      <c r="AW256" s="11" t="s">
        <v>32</v>
      </c>
      <c r="AX256" s="11" t="s">
        <v>76</v>
      </c>
      <c r="AY256" s="238" t="s">
        <v>195</v>
      </c>
    </row>
    <row r="257" s="16" customFormat="1">
      <c r="A257" s="16"/>
      <c r="B257" s="298"/>
      <c r="C257" s="299"/>
      <c r="D257" s="213" t="s">
        <v>199</v>
      </c>
      <c r="E257" s="300" t="s">
        <v>1</v>
      </c>
      <c r="F257" s="301" t="s">
        <v>1498</v>
      </c>
      <c r="G257" s="299"/>
      <c r="H257" s="302">
        <v>34.200000000000003</v>
      </c>
      <c r="I257" s="303"/>
      <c r="J257" s="299"/>
      <c r="K257" s="299"/>
      <c r="L257" s="304"/>
      <c r="M257" s="305"/>
      <c r="N257" s="306"/>
      <c r="O257" s="306"/>
      <c r="P257" s="306"/>
      <c r="Q257" s="306"/>
      <c r="R257" s="306"/>
      <c r="S257" s="306"/>
      <c r="T257" s="307"/>
      <c r="U257" s="16"/>
      <c r="V257" s="16"/>
      <c r="W257" s="16"/>
      <c r="X257" s="16"/>
      <c r="Y257" s="16"/>
      <c r="Z257" s="16"/>
      <c r="AA257" s="16"/>
      <c r="AB257" s="16"/>
      <c r="AC257" s="16"/>
      <c r="AD257" s="16"/>
      <c r="AE257" s="16"/>
      <c r="AT257" s="308" t="s">
        <v>199</v>
      </c>
      <c r="AU257" s="308" t="s">
        <v>85</v>
      </c>
      <c r="AV257" s="16" t="s">
        <v>229</v>
      </c>
      <c r="AW257" s="16" t="s">
        <v>32</v>
      </c>
      <c r="AX257" s="16" t="s">
        <v>76</v>
      </c>
      <c r="AY257" s="308" t="s">
        <v>195</v>
      </c>
    </row>
    <row r="258" s="11" customFormat="1">
      <c r="A258" s="11"/>
      <c r="B258" s="228"/>
      <c r="C258" s="229"/>
      <c r="D258" s="213" t="s">
        <v>199</v>
      </c>
      <c r="E258" s="230" t="s">
        <v>1</v>
      </c>
      <c r="F258" s="231" t="s">
        <v>6068</v>
      </c>
      <c r="G258" s="229"/>
      <c r="H258" s="232">
        <v>68.400000000000006</v>
      </c>
      <c r="I258" s="233"/>
      <c r="J258" s="229"/>
      <c r="K258" s="229"/>
      <c r="L258" s="234"/>
      <c r="M258" s="235"/>
      <c r="N258" s="236"/>
      <c r="O258" s="236"/>
      <c r="P258" s="236"/>
      <c r="Q258" s="236"/>
      <c r="R258" s="236"/>
      <c r="S258" s="236"/>
      <c r="T258" s="237"/>
      <c r="U258" s="11"/>
      <c r="V258" s="11"/>
      <c r="W258" s="11"/>
      <c r="X258" s="11"/>
      <c r="Y258" s="11"/>
      <c r="Z258" s="11"/>
      <c r="AA258" s="11"/>
      <c r="AB258" s="11"/>
      <c r="AC258" s="11"/>
      <c r="AD258" s="11"/>
      <c r="AE258" s="11"/>
      <c r="AT258" s="238" t="s">
        <v>199</v>
      </c>
      <c r="AU258" s="238" t="s">
        <v>85</v>
      </c>
      <c r="AV258" s="11" t="s">
        <v>85</v>
      </c>
      <c r="AW258" s="11" t="s">
        <v>32</v>
      </c>
      <c r="AX258" s="11" t="s">
        <v>83</v>
      </c>
      <c r="AY258" s="238" t="s">
        <v>195</v>
      </c>
    </row>
    <row r="259" s="13" customFormat="1" ht="22.8" customHeight="1">
      <c r="A259" s="13"/>
      <c r="B259" s="248"/>
      <c r="C259" s="249"/>
      <c r="D259" s="250" t="s">
        <v>75</v>
      </c>
      <c r="E259" s="285" t="s">
        <v>253</v>
      </c>
      <c r="F259" s="285" t="s">
        <v>1801</v>
      </c>
      <c r="G259" s="249"/>
      <c r="H259" s="249"/>
      <c r="I259" s="252"/>
      <c r="J259" s="286">
        <f>BK259</f>
        <v>0</v>
      </c>
      <c r="K259" s="249"/>
      <c r="L259" s="254"/>
      <c r="M259" s="255"/>
      <c r="N259" s="256"/>
      <c r="O259" s="256"/>
      <c r="P259" s="257">
        <f>SUM(P260:P364)</f>
        <v>0</v>
      </c>
      <c r="Q259" s="256"/>
      <c r="R259" s="257">
        <f>SUM(R260:R364)</f>
        <v>2.1786602500000001</v>
      </c>
      <c r="S259" s="256"/>
      <c r="T259" s="258">
        <f>SUM(T260:T364)</f>
        <v>0</v>
      </c>
      <c r="U259" s="13"/>
      <c r="V259" s="13"/>
      <c r="W259" s="13"/>
      <c r="X259" s="13"/>
      <c r="Y259" s="13"/>
      <c r="Z259" s="13"/>
      <c r="AA259" s="13"/>
      <c r="AB259" s="13"/>
      <c r="AC259" s="13"/>
      <c r="AD259" s="13"/>
      <c r="AE259" s="13"/>
      <c r="AR259" s="259" t="s">
        <v>83</v>
      </c>
      <c r="AT259" s="260" t="s">
        <v>75</v>
      </c>
      <c r="AU259" s="260" t="s">
        <v>83</v>
      </c>
      <c r="AY259" s="259" t="s">
        <v>195</v>
      </c>
      <c r="BK259" s="261">
        <f>SUM(BK260:BK364)</f>
        <v>0</v>
      </c>
    </row>
    <row r="260" s="2" customFormat="1" ht="24.15" customHeight="1">
      <c r="A260" s="39"/>
      <c r="B260" s="40"/>
      <c r="C260" s="200" t="s">
        <v>323</v>
      </c>
      <c r="D260" s="200" t="s">
        <v>191</v>
      </c>
      <c r="E260" s="201" t="s">
        <v>6069</v>
      </c>
      <c r="F260" s="202" t="s">
        <v>6070</v>
      </c>
      <c r="G260" s="203" t="s">
        <v>1804</v>
      </c>
      <c r="H260" s="204">
        <v>1</v>
      </c>
      <c r="I260" s="205"/>
      <c r="J260" s="206">
        <f>ROUND(I260*H260,2)</f>
        <v>0</v>
      </c>
      <c r="K260" s="202" t="s">
        <v>1412</v>
      </c>
      <c r="L260" s="45"/>
      <c r="M260" s="207" t="s">
        <v>1</v>
      </c>
      <c r="N260" s="208" t="s">
        <v>41</v>
      </c>
      <c r="O260" s="92"/>
      <c r="P260" s="209">
        <f>O260*H260</f>
        <v>0</v>
      </c>
      <c r="Q260" s="209">
        <v>0.00167</v>
      </c>
      <c r="R260" s="209">
        <f>Q260*H260</f>
        <v>0.00167</v>
      </c>
      <c r="S260" s="209">
        <v>0</v>
      </c>
      <c r="T260" s="210">
        <f>S260*H260</f>
        <v>0</v>
      </c>
      <c r="U260" s="39"/>
      <c r="V260" s="39"/>
      <c r="W260" s="39"/>
      <c r="X260" s="39"/>
      <c r="Y260" s="39"/>
      <c r="Z260" s="39"/>
      <c r="AA260" s="39"/>
      <c r="AB260" s="39"/>
      <c r="AC260" s="39"/>
      <c r="AD260" s="39"/>
      <c r="AE260" s="39"/>
      <c r="AR260" s="211" t="s">
        <v>234</v>
      </c>
      <c r="AT260" s="211" t="s">
        <v>191</v>
      </c>
      <c r="AU260" s="211" t="s">
        <v>85</v>
      </c>
      <c r="AY260" s="18" t="s">
        <v>195</v>
      </c>
      <c r="BE260" s="212">
        <f>IF(N260="základní",J260,0)</f>
        <v>0</v>
      </c>
      <c r="BF260" s="212">
        <f>IF(N260="snížená",J260,0)</f>
        <v>0</v>
      </c>
      <c r="BG260" s="212">
        <f>IF(N260="zákl. přenesená",J260,0)</f>
        <v>0</v>
      </c>
      <c r="BH260" s="212">
        <f>IF(N260="sníž. přenesená",J260,0)</f>
        <v>0</v>
      </c>
      <c r="BI260" s="212">
        <f>IF(N260="nulová",J260,0)</f>
        <v>0</v>
      </c>
      <c r="BJ260" s="18" t="s">
        <v>83</v>
      </c>
      <c r="BK260" s="212">
        <f>ROUND(I260*H260,2)</f>
        <v>0</v>
      </c>
      <c r="BL260" s="18" t="s">
        <v>234</v>
      </c>
      <c r="BM260" s="211" t="s">
        <v>6071</v>
      </c>
    </row>
    <row r="261" s="10" customFormat="1">
      <c r="A261" s="10"/>
      <c r="B261" s="218"/>
      <c r="C261" s="219"/>
      <c r="D261" s="213" t="s">
        <v>199</v>
      </c>
      <c r="E261" s="220" t="s">
        <v>1</v>
      </c>
      <c r="F261" s="221" t="s">
        <v>5991</v>
      </c>
      <c r="G261" s="219"/>
      <c r="H261" s="220" t="s">
        <v>1</v>
      </c>
      <c r="I261" s="222"/>
      <c r="J261" s="219"/>
      <c r="K261" s="219"/>
      <c r="L261" s="223"/>
      <c r="M261" s="224"/>
      <c r="N261" s="225"/>
      <c r="O261" s="225"/>
      <c r="P261" s="225"/>
      <c r="Q261" s="225"/>
      <c r="R261" s="225"/>
      <c r="S261" s="225"/>
      <c r="T261" s="226"/>
      <c r="U261" s="10"/>
      <c r="V261" s="10"/>
      <c r="W261" s="10"/>
      <c r="X261" s="10"/>
      <c r="Y261" s="10"/>
      <c r="Z261" s="10"/>
      <c r="AA261" s="10"/>
      <c r="AB261" s="10"/>
      <c r="AC261" s="10"/>
      <c r="AD261" s="10"/>
      <c r="AE261" s="10"/>
      <c r="AT261" s="227" t="s">
        <v>199</v>
      </c>
      <c r="AU261" s="227" t="s">
        <v>85</v>
      </c>
      <c r="AV261" s="10" t="s">
        <v>83</v>
      </c>
      <c r="AW261" s="10" t="s">
        <v>32</v>
      </c>
      <c r="AX261" s="10" t="s">
        <v>76</v>
      </c>
      <c r="AY261" s="227" t="s">
        <v>195</v>
      </c>
    </row>
    <row r="262" s="11" customFormat="1">
      <c r="A262" s="11"/>
      <c r="B262" s="228"/>
      <c r="C262" s="229"/>
      <c r="D262" s="213" t="s">
        <v>199</v>
      </c>
      <c r="E262" s="230" t="s">
        <v>1</v>
      </c>
      <c r="F262" s="231" t="s">
        <v>6072</v>
      </c>
      <c r="G262" s="229"/>
      <c r="H262" s="232">
        <v>1</v>
      </c>
      <c r="I262" s="233"/>
      <c r="J262" s="229"/>
      <c r="K262" s="229"/>
      <c r="L262" s="234"/>
      <c r="M262" s="235"/>
      <c r="N262" s="236"/>
      <c r="O262" s="236"/>
      <c r="P262" s="236"/>
      <c r="Q262" s="236"/>
      <c r="R262" s="236"/>
      <c r="S262" s="236"/>
      <c r="T262" s="237"/>
      <c r="U262" s="11"/>
      <c r="V262" s="11"/>
      <c r="W262" s="11"/>
      <c r="X262" s="11"/>
      <c r="Y262" s="11"/>
      <c r="Z262" s="11"/>
      <c r="AA262" s="11"/>
      <c r="AB262" s="11"/>
      <c r="AC262" s="11"/>
      <c r="AD262" s="11"/>
      <c r="AE262" s="11"/>
      <c r="AT262" s="238" t="s">
        <v>199</v>
      </c>
      <c r="AU262" s="238" t="s">
        <v>85</v>
      </c>
      <c r="AV262" s="11" t="s">
        <v>85</v>
      </c>
      <c r="AW262" s="11" t="s">
        <v>32</v>
      </c>
      <c r="AX262" s="11" t="s">
        <v>83</v>
      </c>
      <c r="AY262" s="238" t="s">
        <v>195</v>
      </c>
    </row>
    <row r="263" s="2" customFormat="1" ht="24.15" customHeight="1">
      <c r="A263" s="39"/>
      <c r="B263" s="40"/>
      <c r="C263" s="262" t="s">
        <v>327</v>
      </c>
      <c r="D263" s="262" t="s">
        <v>224</v>
      </c>
      <c r="E263" s="263" t="s">
        <v>6073</v>
      </c>
      <c r="F263" s="264" t="s">
        <v>6074</v>
      </c>
      <c r="G263" s="265" t="s">
        <v>1804</v>
      </c>
      <c r="H263" s="266">
        <v>1.01</v>
      </c>
      <c r="I263" s="267"/>
      <c r="J263" s="268">
        <f>ROUND(I263*H263,2)</f>
        <v>0</v>
      </c>
      <c r="K263" s="264" t="s">
        <v>1</v>
      </c>
      <c r="L263" s="269"/>
      <c r="M263" s="270" t="s">
        <v>1</v>
      </c>
      <c r="N263" s="271" t="s">
        <v>41</v>
      </c>
      <c r="O263" s="92"/>
      <c r="P263" s="209">
        <f>O263*H263</f>
        <v>0</v>
      </c>
      <c r="Q263" s="209">
        <v>0.0141</v>
      </c>
      <c r="R263" s="209">
        <f>Q263*H263</f>
        <v>0.014241</v>
      </c>
      <c r="S263" s="209">
        <v>0</v>
      </c>
      <c r="T263" s="210">
        <f>S263*H263</f>
        <v>0</v>
      </c>
      <c r="U263" s="39"/>
      <c r="V263" s="39"/>
      <c r="W263" s="39"/>
      <c r="X263" s="39"/>
      <c r="Y263" s="39"/>
      <c r="Z263" s="39"/>
      <c r="AA263" s="39"/>
      <c r="AB263" s="39"/>
      <c r="AC263" s="39"/>
      <c r="AD263" s="39"/>
      <c r="AE263" s="39"/>
      <c r="AR263" s="211" t="s">
        <v>253</v>
      </c>
      <c r="AT263" s="211" t="s">
        <v>224</v>
      </c>
      <c r="AU263" s="211" t="s">
        <v>85</v>
      </c>
      <c r="AY263" s="18" t="s">
        <v>195</v>
      </c>
      <c r="BE263" s="212">
        <f>IF(N263="základní",J263,0)</f>
        <v>0</v>
      </c>
      <c r="BF263" s="212">
        <f>IF(N263="snížená",J263,0)</f>
        <v>0</v>
      </c>
      <c r="BG263" s="212">
        <f>IF(N263="zákl. přenesená",J263,0)</f>
        <v>0</v>
      </c>
      <c r="BH263" s="212">
        <f>IF(N263="sníž. přenesená",J263,0)</f>
        <v>0</v>
      </c>
      <c r="BI263" s="212">
        <f>IF(N263="nulová",J263,0)</f>
        <v>0</v>
      </c>
      <c r="BJ263" s="18" t="s">
        <v>83</v>
      </c>
      <c r="BK263" s="212">
        <f>ROUND(I263*H263,2)</f>
        <v>0</v>
      </c>
      <c r="BL263" s="18" t="s">
        <v>234</v>
      </c>
      <c r="BM263" s="211" t="s">
        <v>6075</v>
      </c>
    </row>
    <row r="264" s="10" customFormat="1">
      <c r="A264" s="10"/>
      <c r="B264" s="218"/>
      <c r="C264" s="219"/>
      <c r="D264" s="213" t="s">
        <v>199</v>
      </c>
      <c r="E264" s="220" t="s">
        <v>1</v>
      </c>
      <c r="F264" s="221" t="s">
        <v>5991</v>
      </c>
      <c r="G264" s="219"/>
      <c r="H264" s="220" t="s">
        <v>1</v>
      </c>
      <c r="I264" s="222"/>
      <c r="J264" s="219"/>
      <c r="K264" s="219"/>
      <c r="L264" s="223"/>
      <c r="M264" s="224"/>
      <c r="N264" s="225"/>
      <c r="O264" s="225"/>
      <c r="P264" s="225"/>
      <c r="Q264" s="225"/>
      <c r="R264" s="225"/>
      <c r="S264" s="225"/>
      <c r="T264" s="226"/>
      <c r="U264" s="10"/>
      <c r="V264" s="10"/>
      <c r="W264" s="10"/>
      <c r="X264" s="10"/>
      <c r="Y264" s="10"/>
      <c r="Z264" s="10"/>
      <c r="AA264" s="10"/>
      <c r="AB264" s="10"/>
      <c r="AC264" s="10"/>
      <c r="AD264" s="10"/>
      <c r="AE264" s="10"/>
      <c r="AT264" s="227" t="s">
        <v>199</v>
      </c>
      <c r="AU264" s="227" t="s">
        <v>85</v>
      </c>
      <c r="AV264" s="10" t="s">
        <v>83</v>
      </c>
      <c r="AW264" s="10" t="s">
        <v>32</v>
      </c>
      <c r="AX264" s="10" t="s">
        <v>76</v>
      </c>
      <c r="AY264" s="227" t="s">
        <v>195</v>
      </c>
    </row>
    <row r="265" s="11" customFormat="1">
      <c r="A265" s="11"/>
      <c r="B265" s="228"/>
      <c r="C265" s="229"/>
      <c r="D265" s="213" t="s">
        <v>199</v>
      </c>
      <c r="E265" s="230" t="s">
        <v>1</v>
      </c>
      <c r="F265" s="231" t="s">
        <v>6072</v>
      </c>
      <c r="G265" s="229"/>
      <c r="H265" s="232">
        <v>1</v>
      </c>
      <c r="I265" s="233"/>
      <c r="J265" s="229"/>
      <c r="K265" s="229"/>
      <c r="L265" s="234"/>
      <c r="M265" s="235"/>
      <c r="N265" s="236"/>
      <c r="O265" s="236"/>
      <c r="P265" s="236"/>
      <c r="Q265" s="236"/>
      <c r="R265" s="236"/>
      <c r="S265" s="236"/>
      <c r="T265" s="237"/>
      <c r="U265" s="11"/>
      <c r="V265" s="11"/>
      <c r="W265" s="11"/>
      <c r="X265" s="11"/>
      <c r="Y265" s="11"/>
      <c r="Z265" s="11"/>
      <c r="AA265" s="11"/>
      <c r="AB265" s="11"/>
      <c r="AC265" s="11"/>
      <c r="AD265" s="11"/>
      <c r="AE265" s="11"/>
      <c r="AT265" s="238" t="s">
        <v>199</v>
      </c>
      <c r="AU265" s="238" t="s">
        <v>85</v>
      </c>
      <c r="AV265" s="11" t="s">
        <v>85</v>
      </c>
      <c r="AW265" s="11" t="s">
        <v>32</v>
      </c>
      <c r="AX265" s="11" t="s">
        <v>76</v>
      </c>
      <c r="AY265" s="238" t="s">
        <v>195</v>
      </c>
    </row>
    <row r="266" s="11" customFormat="1">
      <c r="A266" s="11"/>
      <c r="B266" s="228"/>
      <c r="C266" s="229"/>
      <c r="D266" s="213" t="s">
        <v>199</v>
      </c>
      <c r="E266" s="230" t="s">
        <v>1</v>
      </c>
      <c r="F266" s="231" t="s">
        <v>1848</v>
      </c>
      <c r="G266" s="229"/>
      <c r="H266" s="232">
        <v>1.01</v>
      </c>
      <c r="I266" s="233"/>
      <c r="J266" s="229"/>
      <c r="K266" s="229"/>
      <c r="L266" s="234"/>
      <c r="M266" s="235"/>
      <c r="N266" s="236"/>
      <c r="O266" s="236"/>
      <c r="P266" s="236"/>
      <c r="Q266" s="236"/>
      <c r="R266" s="236"/>
      <c r="S266" s="236"/>
      <c r="T266" s="237"/>
      <c r="U266" s="11"/>
      <c r="V266" s="11"/>
      <c r="W266" s="11"/>
      <c r="X266" s="11"/>
      <c r="Y266" s="11"/>
      <c r="Z266" s="11"/>
      <c r="AA266" s="11"/>
      <c r="AB266" s="11"/>
      <c r="AC266" s="11"/>
      <c r="AD266" s="11"/>
      <c r="AE266" s="11"/>
      <c r="AT266" s="238" t="s">
        <v>199</v>
      </c>
      <c r="AU266" s="238" t="s">
        <v>85</v>
      </c>
      <c r="AV266" s="11" t="s">
        <v>85</v>
      </c>
      <c r="AW266" s="11" t="s">
        <v>32</v>
      </c>
      <c r="AX266" s="11" t="s">
        <v>83</v>
      </c>
      <c r="AY266" s="238" t="s">
        <v>195</v>
      </c>
    </row>
    <row r="267" s="2" customFormat="1" ht="24.15" customHeight="1">
      <c r="A267" s="39"/>
      <c r="B267" s="40"/>
      <c r="C267" s="200" t="s">
        <v>331</v>
      </c>
      <c r="D267" s="200" t="s">
        <v>191</v>
      </c>
      <c r="E267" s="201" t="s">
        <v>6076</v>
      </c>
      <c r="F267" s="202" t="s">
        <v>6077</v>
      </c>
      <c r="G267" s="203" t="s">
        <v>513</v>
      </c>
      <c r="H267" s="204">
        <v>4.5</v>
      </c>
      <c r="I267" s="205"/>
      <c r="J267" s="206">
        <f>ROUND(I267*H267,2)</f>
        <v>0</v>
      </c>
      <c r="K267" s="202" t="s">
        <v>1412</v>
      </c>
      <c r="L267" s="45"/>
      <c r="M267" s="207" t="s">
        <v>1</v>
      </c>
      <c r="N267" s="208" t="s">
        <v>41</v>
      </c>
      <c r="O267" s="92"/>
      <c r="P267" s="209">
        <f>O267*H267</f>
        <v>0</v>
      </c>
      <c r="Q267" s="209">
        <v>0</v>
      </c>
      <c r="R267" s="209">
        <f>Q267*H267</f>
        <v>0</v>
      </c>
      <c r="S267" s="209">
        <v>0</v>
      </c>
      <c r="T267" s="210">
        <f>S267*H267</f>
        <v>0</v>
      </c>
      <c r="U267" s="39"/>
      <c r="V267" s="39"/>
      <c r="W267" s="39"/>
      <c r="X267" s="39"/>
      <c r="Y267" s="39"/>
      <c r="Z267" s="39"/>
      <c r="AA267" s="39"/>
      <c r="AB267" s="39"/>
      <c r="AC267" s="39"/>
      <c r="AD267" s="39"/>
      <c r="AE267" s="39"/>
      <c r="AR267" s="211" t="s">
        <v>234</v>
      </c>
      <c r="AT267" s="211" t="s">
        <v>191</v>
      </c>
      <c r="AU267" s="211" t="s">
        <v>85</v>
      </c>
      <c r="AY267" s="18" t="s">
        <v>195</v>
      </c>
      <c r="BE267" s="212">
        <f>IF(N267="základní",J267,0)</f>
        <v>0</v>
      </c>
      <c r="BF267" s="212">
        <f>IF(N267="snížená",J267,0)</f>
        <v>0</v>
      </c>
      <c r="BG267" s="212">
        <f>IF(N267="zákl. přenesená",J267,0)</f>
        <v>0</v>
      </c>
      <c r="BH267" s="212">
        <f>IF(N267="sníž. přenesená",J267,0)</f>
        <v>0</v>
      </c>
      <c r="BI267" s="212">
        <f>IF(N267="nulová",J267,0)</f>
        <v>0</v>
      </c>
      <c r="BJ267" s="18" t="s">
        <v>83</v>
      </c>
      <c r="BK267" s="212">
        <f>ROUND(I267*H267,2)</f>
        <v>0</v>
      </c>
      <c r="BL267" s="18" t="s">
        <v>234</v>
      </c>
      <c r="BM267" s="211" t="s">
        <v>6078</v>
      </c>
    </row>
    <row r="268" s="10" customFormat="1">
      <c r="A268" s="10"/>
      <c r="B268" s="218"/>
      <c r="C268" s="219"/>
      <c r="D268" s="213" t="s">
        <v>199</v>
      </c>
      <c r="E268" s="220" t="s">
        <v>1</v>
      </c>
      <c r="F268" s="221" t="s">
        <v>5991</v>
      </c>
      <c r="G268" s="219"/>
      <c r="H268" s="220" t="s">
        <v>1</v>
      </c>
      <c r="I268" s="222"/>
      <c r="J268" s="219"/>
      <c r="K268" s="219"/>
      <c r="L268" s="223"/>
      <c r="M268" s="224"/>
      <c r="N268" s="225"/>
      <c r="O268" s="225"/>
      <c r="P268" s="225"/>
      <c r="Q268" s="225"/>
      <c r="R268" s="225"/>
      <c r="S268" s="225"/>
      <c r="T268" s="226"/>
      <c r="U268" s="10"/>
      <c r="V268" s="10"/>
      <c r="W268" s="10"/>
      <c r="X268" s="10"/>
      <c r="Y268" s="10"/>
      <c r="Z268" s="10"/>
      <c r="AA268" s="10"/>
      <c r="AB268" s="10"/>
      <c r="AC268" s="10"/>
      <c r="AD268" s="10"/>
      <c r="AE268" s="10"/>
      <c r="AT268" s="227" t="s">
        <v>199</v>
      </c>
      <c r="AU268" s="227" t="s">
        <v>85</v>
      </c>
      <c r="AV268" s="10" t="s">
        <v>83</v>
      </c>
      <c r="AW268" s="10" t="s">
        <v>32</v>
      </c>
      <c r="AX268" s="10" t="s">
        <v>76</v>
      </c>
      <c r="AY268" s="227" t="s">
        <v>195</v>
      </c>
    </row>
    <row r="269" s="11" customFormat="1">
      <c r="A269" s="11"/>
      <c r="B269" s="228"/>
      <c r="C269" s="229"/>
      <c r="D269" s="213" t="s">
        <v>199</v>
      </c>
      <c r="E269" s="230" t="s">
        <v>1</v>
      </c>
      <c r="F269" s="231" t="s">
        <v>6079</v>
      </c>
      <c r="G269" s="229"/>
      <c r="H269" s="232">
        <v>4.5</v>
      </c>
      <c r="I269" s="233"/>
      <c r="J269" s="229"/>
      <c r="K269" s="229"/>
      <c r="L269" s="234"/>
      <c r="M269" s="235"/>
      <c r="N269" s="236"/>
      <c r="O269" s="236"/>
      <c r="P269" s="236"/>
      <c r="Q269" s="236"/>
      <c r="R269" s="236"/>
      <c r="S269" s="236"/>
      <c r="T269" s="237"/>
      <c r="U269" s="11"/>
      <c r="V269" s="11"/>
      <c r="W269" s="11"/>
      <c r="X269" s="11"/>
      <c r="Y269" s="11"/>
      <c r="Z269" s="11"/>
      <c r="AA269" s="11"/>
      <c r="AB269" s="11"/>
      <c r="AC269" s="11"/>
      <c r="AD269" s="11"/>
      <c r="AE269" s="11"/>
      <c r="AT269" s="238" t="s">
        <v>199</v>
      </c>
      <c r="AU269" s="238" t="s">
        <v>85</v>
      </c>
      <c r="AV269" s="11" t="s">
        <v>85</v>
      </c>
      <c r="AW269" s="11" t="s">
        <v>32</v>
      </c>
      <c r="AX269" s="11" t="s">
        <v>83</v>
      </c>
      <c r="AY269" s="238" t="s">
        <v>195</v>
      </c>
    </row>
    <row r="270" s="2" customFormat="1" ht="21.75" customHeight="1">
      <c r="A270" s="39"/>
      <c r="B270" s="40"/>
      <c r="C270" s="262" t="s">
        <v>335</v>
      </c>
      <c r="D270" s="262" t="s">
        <v>224</v>
      </c>
      <c r="E270" s="263" t="s">
        <v>6080</v>
      </c>
      <c r="F270" s="264" t="s">
        <v>6081</v>
      </c>
      <c r="G270" s="265" t="s">
        <v>513</v>
      </c>
      <c r="H270" s="266">
        <v>4.6349999999999998</v>
      </c>
      <c r="I270" s="267"/>
      <c r="J270" s="268">
        <f>ROUND(I270*H270,2)</f>
        <v>0</v>
      </c>
      <c r="K270" s="264" t="s">
        <v>1412</v>
      </c>
      <c r="L270" s="269"/>
      <c r="M270" s="270" t="s">
        <v>1</v>
      </c>
      <c r="N270" s="271" t="s">
        <v>41</v>
      </c>
      <c r="O270" s="92"/>
      <c r="P270" s="209">
        <f>O270*H270</f>
        <v>0</v>
      </c>
      <c r="Q270" s="209">
        <v>0.00067000000000000002</v>
      </c>
      <c r="R270" s="209">
        <f>Q270*H270</f>
        <v>0.0031054500000000001</v>
      </c>
      <c r="S270" s="209">
        <v>0</v>
      </c>
      <c r="T270" s="210">
        <f>S270*H270</f>
        <v>0</v>
      </c>
      <c r="U270" s="39"/>
      <c r="V270" s="39"/>
      <c r="W270" s="39"/>
      <c r="X270" s="39"/>
      <c r="Y270" s="39"/>
      <c r="Z270" s="39"/>
      <c r="AA270" s="39"/>
      <c r="AB270" s="39"/>
      <c r="AC270" s="39"/>
      <c r="AD270" s="39"/>
      <c r="AE270" s="39"/>
      <c r="AR270" s="211" t="s">
        <v>253</v>
      </c>
      <c r="AT270" s="211" t="s">
        <v>224</v>
      </c>
      <c r="AU270" s="211" t="s">
        <v>85</v>
      </c>
      <c r="AY270" s="18" t="s">
        <v>195</v>
      </c>
      <c r="BE270" s="212">
        <f>IF(N270="základní",J270,0)</f>
        <v>0</v>
      </c>
      <c r="BF270" s="212">
        <f>IF(N270="snížená",J270,0)</f>
        <v>0</v>
      </c>
      <c r="BG270" s="212">
        <f>IF(N270="zákl. přenesená",J270,0)</f>
        <v>0</v>
      </c>
      <c r="BH270" s="212">
        <f>IF(N270="sníž. přenesená",J270,0)</f>
        <v>0</v>
      </c>
      <c r="BI270" s="212">
        <f>IF(N270="nulová",J270,0)</f>
        <v>0</v>
      </c>
      <c r="BJ270" s="18" t="s">
        <v>83</v>
      </c>
      <c r="BK270" s="212">
        <f>ROUND(I270*H270,2)</f>
        <v>0</v>
      </c>
      <c r="BL270" s="18" t="s">
        <v>234</v>
      </c>
      <c r="BM270" s="211" t="s">
        <v>6082</v>
      </c>
    </row>
    <row r="271" s="10" customFormat="1">
      <c r="A271" s="10"/>
      <c r="B271" s="218"/>
      <c r="C271" s="219"/>
      <c r="D271" s="213" t="s">
        <v>199</v>
      </c>
      <c r="E271" s="220" t="s">
        <v>1</v>
      </c>
      <c r="F271" s="221" t="s">
        <v>5991</v>
      </c>
      <c r="G271" s="219"/>
      <c r="H271" s="220" t="s">
        <v>1</v>
      </c>
      <c r="I271" s="222"/>
      <c r="J271" s="219"/>
      <c r="K271" s="219"/>
      <c r="L271" s="223"/>
      <c r="M271" s="224"/>
      <c r="N271" s="225"/>
      <c r="O271" s="225"/>
      <c r="P271" s="225"/>
      <c r="Q271" s="225"/>
      <c r="R271" s="225"/>
      <c r="S271" s="225"/>
      <c r="T271" s="226"/>
      <c r="U271" s="10"/>
      <c r="V271" s="10"/>
      <c r="W271" s="10"/>
      <c r="X271" s="10"/>
      <c r="Y271" s="10"/>
      <c r="Z271" s="10"/>
      <c r="AA271" s="10"/>
      <c r="AB271" s="10"/>
      <c r="AC271" s="10"/>
      <c r="AD271" s="10"/>
      <c r="AE271" s="10"/>
      <c r="AT271" s="227" t="s">
        <v>199</v>
      </c>
      <c r="AU271" s="227" t="s">
        <v>85</v>
      </c>
      <c r="AV271" s="10" t="s">
        <v>83</v>
      </c>
      <c r="AW271" s="10" t="s">
        <v>32</v>
      </c>
      <c r="AX271" s="10" t="s">
        <v>76</v>
      </c>
      <c r="AY271" s="227" t="s">
        <v>195</v>
      </c>
    </row>
    <row r="272" s="11" customFormat="1">
      <c r="A272" s="11"/>
      <c r="B272" s="228"/>
      <c r="C272" s="229"/>
      <c r="D272" s="213" t="s">
        <v>199</v>
      </c>
      <c r="E272" s="230" t="s">
        <v>1</v>
      </c>
      <c r="F272" s="231" t="s">
        <v>6083</v>
      </c>
      <c r="G272" s="229"/>
      <c r="H272" s="232">
        <v>4.5</v>
      </c>
      <c r="I272" s="233"/>
      <c r="J272" s="229"/>
      <c r="K272" s="229"/>
      <c r="L272" s="234"/>
      <c r="M272" s="235"/>
      <c r="N272" s="236"/>
      <c r="O272" s="236"/>
      <c r="P272" s="236"/>
      <c r="Q272" s="236"/>
      <c r="R272" s="236"/>
      <c r="S272" s="236"/>
      <c r="T272" s="237"/>
      <c r="U272" s="11"/>
      <c r="V272" s="11"/>
      <c r="W272" s="11"/>
      <c r="X272" s="11"/>
      <c r="Y272" s="11"/>
      <c r="Z272" s="11"/>
      <c r="AA272" s="11"/>
      <c r="AB272" s="11"/>
      <c r="AC272" s="11"/>
      <c r="AD272" s="11"/>
      <c r="AE272" s="11"/>
      <c r="AT272" s="238" t="s">
        <v>199</v>
      </c>
      <c r="AU272" s="238" t="s">
        <v>85</v>
      </c>
      <c r="AV272" s="11" t="s">
        <v>85</v>
      </c>
      <c r="AW272" s="11" t="s">
        <v>32</v>
      </c>
      <c r="AX272" s="11" t="s">
        <v>76</v>
      </c>
      <c r="AY272" s="238" t="s">
        <v>195</v>
      </c>
    </row>
    <row r="273" s="11" customFormat="1">
      <c r="A273" s="11"/>
      <c r="B273" s="228"/>
      <c r="C273" s="229"/>
      <c r="D273" s="213" t="s">
        <v>199</v>
      </c>
      <c r="E273" s="230" t="s">
        <v>1</v>
      </c>
      <c r="F273" s="231" t="s">
        <v>6084</v>
      </c>
      <c r="G273" s="229"/>
      <c r="H273" s="232">
        <v>4.6349999999999998</v>
      </c>
      <c r="I273" s="233"/>
      <c r="J273" s="229"/>
      <c r="K273" s="229"/>
      <c r="L273" s="234"/>
      <c r="M273" s="235"/>
      <c r="N273" s="236"/>
      <c r="O273" s="236"/>
      <c r="P273" s="236"/>
      <c r="Q273" s="236"/>
      <c r="R273" s="236"/>
      <c r="S273" s="236"/>
      <c r="T273" s="237"/>
      <c r="U273" s="11"/>
      <c r="V273" s="11"/>
      <c r="W273" s="11"/>
      <c r="X273" s="11"/>
      <c r="Y273" s="11"/>
      <c r="Z273" s="11"/>
      <c r="AA273" s="11"/>
      <c r="AB273" s="11"/>
      <c r="AC273" s="11"/>
      <c r="AD273" s="11"/>
      <c r="AE273" s="11"/>
      <c r="AT273" s="238" t="s">
        <v>199</v>
      </c>
      <c r="AU273" s="238" t="s">
        <v>85</v>
      </c>
      <c r="AV273" s="11" t="s">
        <v>85</v>
      </c>
      <c r="AW273" s="11" t="s">
        <v>32</v>
      </c>
      <c r="AX273" s="11" t="s">
        <v>83</v>
      </c>
      <c r="AY273" s="238" t="s">
        <v>195</v>
      </c>
    </row>
    <row r="274" s="2" customFormat="1" ht="33" customHeight="1">
      <c r="A274" s="39"/>
      <c r="B274" s="40"/>
      <c r="C274" s="200" t="s">
        <v>340</v>
      </c>
      <c r="D274" s="200" t="s">
        <v>191</v>
      </c>
      <c r="E274" s="201" t="s">
        <v>6085</v>
      </c>
      <c r="F274" s="202" t="s">
        <v>6086</v>
      </c>
      <c r="G274" s="203" t="s">
        <v>513</v>
      </c>
      <c r="H274" s="204">
        <v>38.5</v>
      </c>
      <c r="I274" s="205"/>
      <c r="J274" s="206">
        <f>ROUND(I274*H274,2)</f>
        <v>0</v>
      </c>
      <c r="K274" s="202" t="s">
        <v>1412</v>
      </c>
      <c r="L274" s="45"/>
      <c r="M274" s="207" t="s">
        <v>1</v>
      </c>
      <c r="N274" s="208" t="s">
        <v>41</v>
      </c>
      <c r="O274" s="92"/>
      <c r="P274" s="209">
        <f>O274*H274</f>
        <v>0</v>
      </c>
      <c r="Q274" s="209">
        <v>1.0000000000000001E-05</v>
      </c>
      <c r="R274" s="209">
        <f>Q274*H274</f>
        <v>0.00038500000000000003</v>
      </c>
      <c r="S274" s="209">
        <v>0</v>
      </c>
      <c r="T274" s="210">
        <f>S274*H274</f>
        <v>0</v>
      </c>
      <c r="U274" s="39"/>
      <c r="V274" s="39"/>
      <c r="W274" s="39"/>
      <c r="X274" s="39"/>
      <c r="Y274" s="39"/>
      <c r="Z274" s="39"/>
      <c r="AA274" s="39"/>
      <c r="AB274" s="39"/>
      <c r="AC274" s="39"/>
      <c r="AD274" s="39"/>
      <c r="AE274" s="39"/>
      <c r="AR274" s="211" t="s">
        <v>234</v>
      </c>
      <c r="AT274" s="211" t="s">
        <v>191</v>
      </c>
      <c r="AU274" s="211" t="s">
        <v>85</v>
      </c>
      <c r="AY274" s="18" t="s">
        <v>195</v>
      </c>
      <c r="BE274" s="212">
        <f>IF(N274="základní",J274,0)</f>
        <v>0</v>
      </c>
      <c r="BF274" s="212">
        <f>IF(N274="snížená",J274,0)</f>
        <v>0</v>
      </c>
      <c r="BG274" s="212">
        <f>IF(N274="zákl. přenesená",J274,0)</f>
        <v>0</v>
      </c>
      <c r="BH274" s="212">
        <f>IF(N274="sníž. přenesená",J274,0)</f>
        <v>0</v>
      </c>
      <c r="BI274" s="212">
        <f>IF(N274="nulová",J274,0)</f>
        <v>0</v>
      </c>
      <c r="BJ274" s="18" t="s">
        <v>83</v>
      </c>
      <c r="BK274" s="212">
        <f>ROUND(I274*H274,2)</f>
        <v>0</v>
      </c>
      <c r="BL274" s="18" t="s">
        <v>234</v>
      </c>
      <c r="BM274" s="211" t="s">
        <v>6087</v>
      </c>
    </row>
    <row r="275" s="10" customFormat="1">
      <c r="A275" s="10"/>
      <c r="B275" s="218"/>
      <c r="C275" s="219"/>
      <c r="D275" s="213" t="s">
        <v>199</v>
      </c>
      <c r="E275" s="220" t="s">
        <v>1</v>
      </c>
      <c r="F275" s="221" t="s">
        <v>6088</v>
      </c>
      <c r="G275" s="219"/>
      <c r="H275" s="220" t="s">
        <v>1</v>
      </c>
      <c r="I275" s="222"/>
      <c r="J275" s="219"/>
      <c r="K275" s="219"/>
      <c r="L275" s="223"/>
      <c r="M275" s="224"/>
      <c r="N275" s="225"/>
      <c r="O275" s="225"/>
      <c r="P275" s="225"/>
      <c r="Q275" s="225"/>
      <c r="R275" s="225"/>
      <c r="S275" s="225"/>
      <c r="T275" s="226"/>
      <c r="U275" s="10"/>
      <c r="V275" s="10"/>
      <c r="W275" s="10"/>
      <c r="X275" s="10"/>
      <c r="Y275" s="10"/>
      <c r="Z275" s="10"/>
      <c r="AA275" s="10"/>
      <c r="AB275" s="10"/>
      <c r="AC275" s="10"/>
      <c r="AD275" s="10"/>
      <c r="AE275" s="10"/>
      <c r="AT275" s="227" t="s">
        <v>199</v>
      </c>
      <c r="AU275" s="227" t="s">
        <v>85</v>
      </c>
      <c r="AV275" s="10" t="s">
        <v>83</v>
      </c>
      <c r="AW275" s="10" t="s">
        <v>32</v>
      </c>
      <c r="AX275" s="10" t="s">
        <v>76</v>
      </c>
      <c r="AY275" s="227" t="s">
        <v>195</v>
      </c>
    </row>
    <row r="276" s="11" customFormat="1">
      <c r="A276" s="11"/>
      <c r="B276" s="228"/>
      <c r="C276" s="229"/>
      <c r="D276" s="213" t="s">
        <v>199</v>
      </c>
      <c r="E276" s="230" t="s">
        <v>1</v>
      </c>
      <c r="F276" s="231" t="s">
        <v>6089</v>
      </c>
      <c r="G276" s="229"/>
      <c r="H276" s="232">
        <v>38.5</v>
      </c>
      <c r="I276" s="233"/>
      <c r="J276" s="229"/>
      <c r="K276" s="229"/>
      <c r="L276" s="234"/>
      <c r="M276" s="235"/>
      <c r="N276" s="236"/>
      <c r="O276" s="236"/>
      <c r="P276" s="236"/>
      <c r="Q276" s="236"/>
      <c r="R276" s="236"/>
      <c r="S276" s="236"/>
      <c r="T276" s="237"/>
      <c r="U276" s="11"/>
      <c r="V276" s="11"/>
      <c r="W276" s="11"/>
      <c r="X276" s="11"/>
      <c r="Y276" s="11"/>
      <c r="Z276" s="11"/>
      <c r="AA276" s="11"/>
      <c r="AB276" s="11"/>
      <c r="AC276" s="11"/>
      <c r="AD276" s="11"/>
      <c r="AE276" s="11"/>
      <c r="AT276" s="238" t="s">
        <v>199</v>
      </c>
      <c r="AU276" s="238" t="s">
        <v>85</v>
      </c>
      <c r="AV276" s="11" t="s">
        <v>85</v>
      </c>
      <c r="AW276" s="11" t="s">
        <v>32</v>
      </c>
      <c r="AX276" s="11" t="s">
        <v>83</v>
      </c>
      <c r="AY276" s="238" t="s">
        <v>195</v>
      </c>
    </row>
    <row r="277" s="2" customFormat="1" ht="21.75" customHeight="1">
      <c r="A277" s="39"/>
      <c r="B277" s="40"/>
      <c r="C277" s="262" t="s">
        <v>345</v>
      </c>
      <c r="D277" s="262" t="s">
        <v>224</v>
      </c>
      <c r="E277" s="263" t="s">
        <v>6090</v>
      </c>
      <c r="F277" s="264" t="s">
        <v>6091</v>
      </c>
      <c r="G277" s="265" t="s">
        <v>513</v>
      </c>
      <c r="H277" s="266">
        <v>39.655000000000001</v>
      </c>
      <c r="I277" s="267"/>
      <c r="J277" s="268">
        <f>ROUND(I277*H277,2)</f>
        <v>0</v>
      </c>
      <c r="K277" s="264" t="s">
        <v>1412</v>
      </c>
      <c r="L277" s="269"/>
      <c r="M277" s="270" t="s">
        <v>1</v>
      </c>
      <c r="N277" s="271" t="s">
        <v>41</v>
      </c>
      <c r="O277" s="92"/>
      <c r="P277" s="209">
        <f>O277*H277</f>
        <v>0</v>
      </c>
      <c r="Q277" s="209">
        <v>0.0020999999999999999</v>
      </c>
      <c r="R277" s="209">
        <f>Q277*H277</f>
        <v>0.083275500000000002</v>
      </c>
      <c r="S277" s="209">
        <v>0</v>
      </c>
      <c r="T277" s="210">
        <f>S277*H277</f>
        <v>0</v>
      </c>
      <c r="U277" s="39"/>
      <c r="V277" s="39"/>
      <c r="W277" s="39"/>
      <c r="X277" s="39"/>
      <c r="Y277" s="39"/>
      <c r="Z277" s="39"/>
      <c r="AA277" s="39"/>
      <c r="AB277" s="39"/>
      <c r="AC277" s="39"/>
      <c r="AD277" s="39"/>
      <c r="AE277" s="39"/>
      <c r="AR277" s="211" t="s">
        <v>253</v>
      </c>
      <c r="AT277" s="211" t="s">
        <v>224</v>
      </c>
      <c r="AU277" s="211" t="s">
        <v>85</v>
      </c>
      <c r="AY277" s="18" t="s">
        <v>195</v>
      </c>
      <c r="BE277" s="212">
        <f>IF(N277="základní",J277,0)</f>
        <v>0</v>
      </c>
      <c r="BF277" s="212">
        <f>IF(N277="snížená",J277,0)</f>
        <v>0</v>
      </c>
      <c r="BG277" s="212">
        <f>IF(N277="zákl. přenesená",J277,0)</f>
        <v>0</v>
      </c>
      <c r="BH277" s="212">
        <f>IF(N277="sníž. přenesená",J277,0)</f>
        <v>0</v>
      </c>
      <c r="BI277" s="212">
        <f>IF(N277="nulová",J277,0)</f>
        <v>0</v>
      </c>
      <c r="BJ277" s="18" t="s">
        <v>83</v>
      </c>
      <c r="BK277" s="212">
        <f>ROUND(I277*H277,2)</f>
        <v>0</v>
      </c>
      <c r="BL277" s="18" t="s">
        <v>234</v>
      </c>
      <c r="BM277" s="211" t="s">
        <v>6092</v>
      </c>
    </row>
    <row r="278" s="10" customFormat="1">
      <c r="A278" s="10"/>
      <c r="B278" s="218"/>
      <c r="C278" s="219"/>
      <c r="D278" s="213" t="s">
        <v>199</v>
      </c>
      <c r="E278" s="220" t="s">
        <v>1</v>
      </c>
      <c r="F278" s="221" t="s">
        <v>5991</v>
      </c>
      <c r="G278" s="219"/>
      <c r="H278" s="220" t="s">
        <v>1</v>
      </c>
      <c r="I278" s="222"/>
      <c r="J278" s="219"/>
      <c r="K278" s="219"/>
      <c r="L278" s="223"/>
      <c r="M278" s="224"/>
      <c r="N278" s="225"/>
      <c r="O278" s="225"/>
      <c r="P278" s="225"/>
      <c r="Q278" s="225"/>
      <c r="R278" s="225"/>
      <c r="S278" s="225"/>
      <c r="T278" s="226"/>
      <c r="U278" s="10"/>
      <c r="V278" s="10"/>
      <c r="W278" s="10"/>
      <c r="X278" s="10"/>
      <c r="Y278" s="10"/>
      <c r="Z278" s="10"/>
      <c r="AA278" s="10"/>
      <c r="AB278" s="10"/>
      <c r="AC278" s="10"/>
      <c r="AD278" s="10"/>
      <c r="AE278" s="10"/>
      <c r="AT278" s="227" t="s">
        <v>199</v>
      </c>
      <c r="AU278" s="227" t="s">
        <v>85</v>
      </c>
      <c r="AV278" s="10" t="s">
        <v>83</v>
      </c>
      <c r="AW278" s="10" t="s">
        <v>32</v>
      </c>
      <c r="AX278" s="10" t="s">
        <v>76</v>
      </c>
      <c r="AY278" s="227" t="s">
        <v>195</v>
      </c>
    </row>
    <row r="279" s="11" customFormat="1">
      <c r="A279" s="11"/>
      <c r="B279" s="228"/>
      <c r="C279" s="229"/>
      <c r="D279" s="213" t="s">
        <v>199</v>
      </c>
      <c r="E279" s="230" t="s">
        <v>1</v>
      </c>
      <c r="F279" s="231" t="s">
        <v>6093</v>
      </c>
      <c r="G279" s="229"/>
      <c r="H279" s="232">
        <v>39.655000000000001</v>
      </c>
      <c r="I279" s="233"/>
      <c r="J279" s="229"/>
      <c r="K279" s="229"/>
      <c r="L279" s="234"/>
      <c r="M279" s="235"/>
      <c r="N279" s="236"/>
      <c r="O279" s="236"/>
      <c r="P279" s="236"/>
      <c r="Q279" s="236"/>
      <c r="R279" s="236"/>
      <c r="S279" s="236"/>
      <c r="T279" s="237"/>
      <c r="U279" s="11"/>
      <c r="V279" s="11"/>
      <c r="W279" s="11"/>
      <c r="X279" s="11"/>
      <c r="Y279" s="11"/>
      <c r="Z279" s="11"/>
      <c r="AA279" s="11"/>
      <c r="AB279" s="11"/>
      <c r="AC279" s="11"/>
      <c r="AD279" s="11"/>
      <c r="AE279" s="11"/>
      <c r="AT279" s="238" t="s">
        <v>199</v>
      </c>
      <c r="AU279" s="238" t="s">
        <v>85</v>
      </c>
      <c r="AV279" s="11" t="s">
        <v>85</v>
      </c>
      <c r="AW279" s="11" t="s">
        <v>32</v>
      </c>
      <c r="AX279" s="11" t="s">
        <v>83</v>
      </c>
      <c r="AY279" s="238" t="s">
        <v>195</v>
      </c>
    </row>
    <row r="280" s="2" customFormat="1" ht="33" customHeight="1">
      <c r="A280" s="39"/>
      <c r="B280" s="40"/>
      <c r="C280" s="200" t="s">
        <v>349</v>
      </c>
      <c r="D280" s="200" t="s">
        <v>191</v>
      </c>
      <c r="E280" s="201" t="s">
        <v>6094</v>
      </c>
      <c r="F280" s="202" t="s">
        <v>6095</v>
      </c>
      <c r="G280" s="203" t="s">
        <v>1804</v>
      </c>
      <c r="H280" s="204">
        <v>3</v>
      </c>
      <c r="I280" s="205"/>
      <c r="J280" s="206">
        <f>ROUND(I280*H280,2)</f>
        <v>0</v>
      </c>
      <c r="K280" s="202" t="s">
        <v>1412</v>
      </c>
      <c r="L280" s="45"/>
      <c r="M280" s="207" t="s">
        <v>1</v>
      </c>
      <c r="N280" s="208" t="s">
        <v>41</v>
      </c>
      <c r="O280" s="92"/>
      <c r="P280" s="209">
        <f>O280*H280</f>
        <v>0</v>
      </c>
      <c r="Q280" s="209">
        <v>0</v>
      </c>
      <c r="R280" s="209">
        <f>Q280*H280</f>
        <v>0</v>
      </c>
      <c r="S280" s="209">
        <v>0</v>
      </c>
      <c r="T280" s="210">
        <f>S280*H280</f>
        <v>0</v>
      </c>
      <c r="U280" s="39"/>
      <c r="V280" s="39"/>
      <c r="W280" s="39"/>
      <c r="X280" s="39"/>
      <c r="Y280" s="39"/>
      <c r="Z280" s="39"/>
      <c r="AA280" s="39"/>
      <c r="AB280" s="39"/>
      <c r="AC280" s="39"/>
      <c r="AD280" s="39"/>
      <c r="AE280" s="39"/>
      <c r="AR280" s="211" t="s">
        <v>234</v>
      </c>
      <c r="AT280" s="211" t="s">
        <v>191</v>
      </c>
      <c r="AU280" s="211" t="s">
        <v>85</v>
      </c>
      <c r="AY280" s="18" t="s">
        <v>195</v>
      </c>
      <c r="BE280" s="212">
        <f>IF(N280="základní",J280,0)</f>
        <v>0</v>
      </c>
      <c r="BF280" s="212">
        <f>IF(N280="snížená",J280,0)</f>
        <v>0</v>
      </c>
      <c r="BG280" s="212">
        <f>IF(N280="zákl. přenesená",J280,0)</f>
        <v>0</v>
      </c>
      <c r="BH280" s="212">
        <f>IF(N280="sníž. přenesená",J280,0)</f>
        <v>0</v>
      </c>
      <c r="BI280" s="212">
        <f>IF(N280="nulová",J280,0)</f>
        <v>0</v>
      </c>
      <c r="BJ280" s="18" t="s">
        <v>83</v>
      </c>
      <c r="BK280" s="212">
        <f>ROUND(I280*H280,2)</f>
        <v>0</v>
      </c>
      <c r="BL280" s="18" t="s">
        <v>234</v>
      </c>
      <c r="BM280" s="211" t="s">
        <v>6096</v>
      </c>
    </row>
    <row r="281" s="10" customFormat="1">
      <c r="A281" s="10"/>
      <c r="B281" s="218"/>
      <c r="C281" s="219"/>
      <c r="D281" s="213" t="s">
        <v>199</v>
      </c>
      <c r="E281" s="220" t="s">
        <v>1</v>
      </c>
      <c r="F281" s="221" t="s">
        <v>5991</v>
      </c>
      <c r="G281" s="219"/>
      <c r="H281" s="220" t="s">
        <v>1</v>
      </c>
      <c r="I281" s="222"/>
      <c r="J281" s="219"/>
      <c r="K281" s="219"/>
      <c r="L281" s="223"/>
      <c r="M281" s="224"/>
      <c r="N281" s="225"/>
      <c r="O281" s="225"/>
      <c r="P281" s="225"/>
      <c r="Q281" s="225"/>
      <c r="R281" s="225"/>
      <c r="S281" s="225"/>
      <c r="T281" s="226"/>
      <c r="U281" s="10"/>
      <c r="V281" s="10"/>
      <c r="W281" s="10"/>
      <c r="X281" s="10"/>
      <c r="Y281" s="10"/>
      <c r="Z281" s="10"/>
      <c r="AA281" s="10"/>
      <c r="AB281" s="10"/>
      <c r="AC281" s="10"/>
      <c r="AD281" s="10"/>
      <c r="AE281" s="10"/>
      <c r="AT281" s="227" t="s">
        <v>199</v>
      </c>
      <c r="AU281" s="227" t="s">
        <v>85</v>
      </c>
      <c r="AV281" s="10" t="s">
        <v>83</v>
      </c>
      <c r="AW281" s="10" t="s">
        <v>32</v>
      </c>
      <c r="AX281" s="10" t="s">
        <v>76</v>
      </c>
      <c r="AY281" s="227" t="s">
        <v>195</v>
      </c>
    </row>
    <row r="282" s="11" customFormat="1">
      <c r="A282" s="11"/>
      <c r="B282" s="228"/>
      <c r="C282" s="229"/>
      <c r="D282" s="213" t="s">
        <v>199</v>
      </c>
      <c r="E282" s="230" t="s">
        <v>1</v>
      </c>
      <c r="F282" s="231" t="s">
        <v>6097</v>
      </c>
      <c r="G282" s="229"/>
      <c r="H282" s="232">
        <v>1</v>
      </c>
      <c r="I282" s="233"/>
      <c r="J282" s="229"/>
      <c r="K282" s="229"/>
      <c r="L282" s="234"/>
      <c r="M282" s="235"/>
      <c r="N282" s="236"/>
      <c r="O282" s="236"/>
      <c r="P282" s="236"/>
      <c r="Q282" s="236"/>
      <c r="R282" s="236"/>
      <c r="S282" s="236"/>
      <c r="T282" s="237"/>
      <c r="U282" s="11"/>
      <c r="V282" s="11"/>
      <c r="W282" s="11"/>
      <c r="X282" s="11"/>
      <c r="Y282" s="11"/>
      <c r="Z282" s="11"/>
      <c r="AA282" s="11"/>
      <c r="AB282" s="11"/>
      <c r="AC282" s="11"/>
      <c r="AD282" s="11"/>
      <c r="AE282" s="11"/>
      <c r="AT282" s="238" t="s">
        <v>199</v>
      </c>
      <c r="AU282" s="238" t="s">
        <v>85</v>
      </c>
      <c r="AV282" s="11" t="s">
        <v>85</v>
      </c>
      <c r="AW282" s="11" t="s">
        <v>32</v>
      </c>
      <c r="AX282" s="11" t="s">
        <v>76</v>
      </c>
      <c r="AY282" s="238" t="s">
        <v>195</v>
      </c>
    </row>
    <row r="283" s="11" customFormat="1">
      <c r="A283" s="11"/>
      <c r="B283" s="228"/>
      <c r="C283" s="229"/>
      <c r="D283" s="213" t="s">
        <v>199</v>
      </c>
      <c r="E283" s="230" t="s">
        <v>1</v>
      </c>
      <c r="F283" s="231" t="s">
        <v>6098</v>
      </c>
      <c r="G283" s="229"/>
      <c r="H283" s="232">
        <v>2</v>
      </c>
      <c r="I283" s="233"/>
      <c r="J283" s="229"/>
      <c r="K283" s="229"/>
      <c r="L283" s="234"/>
      <c r="M283" s="235"/>
      <c r="N283" s="236"/>
      <c r="O283" s="236"/>
      <c r="P283" s="236"/>
      <c r="Q283" s="236"/>
      <c r="R283" s="236"/>
      <c r="S283" s="236"/>
      <c r="T283" s="237"/>
      <c r="U283" s="11"/>
      <c r="V283" s="11"/>
      <c r="W283" s="11"/>
      <c r="X283" s="11"/>
      <c r="Y283" s="11"/>
      <c r="Z283" s="11"/>
      <c r="AA283" s="11"/>
      <c r="AB283" s="11"/>
      <c r="AC283" s="11"/>
      <c r="AD283" s="11"/>
      <c r="AE283" s="11"/>
      <c r="AT283" s="238" t="s">
        <v>199</v>
      </c>
      <c r="AU283" s="238" t="s">
        <v>85</v>
      </c>
      <c r="AV283" s="11" t="s">
        <v>85</v>
      </c>
      <c r="AW283" s="11" t="s">
        <v>32</v>
      </c>
      <c r="AX283" s="11" t="s">
        <v>76</v>
      </c>
      <c r="AY283" s="238" t="s">
        <v>195</v>
      </c>
    </row>
    <row r="284" s="15" customFormat="1">
      <c r="A284" s="15"/>
      <c r="B284" s="287"/>
      <c r="C284" s="288"/>
      <c r="D284" s="213" t="s">
        <v>199</v>
      </c>
      <c r="E284" s="289" t="s">
        <v>1</v>
      </c>
      <c r="F284" s="290" t="s">
        <v>1422</v>
      </c>
      <c r="G284" s="288"/>
      <c r="H284" s="291">
        <v>3</v>
      </c>
      <c r="I284" s="292"/>
      <c r="J284" s="288"/>
      <c r="K284" s="288"/>
      <c r="L284" s="293"/>
      <c r="M284" s="294"/>
      <c r="N284" s="295"/>
      <c r="O284" s="295"/>
      <c r="P284" s="295"/>
      <c r="Q284" s="295"/>
      <c r="R284" s="295"/>
      <c r="S284" s="295"/>
      <c r="T284" s="296"/>
      <c r="U284" s="15"/>
      <c r="V284" s="15"/>
      <c r="W284" s="15"/>
      <c r="X284" s="15"/>
      <c r="Y284" s="15"/>
      <c r="Z284" s="15"/>
      <c r="AA284" s="15"/>
      <c r="AB284" s="15"/>
      <c r="AC284" s="15"/>
      <c r="AD284" s="15"/>
      <c r="AE284" s="15"/>
      <c r="AT284" s="297" t="s">
        <v>199</v>
      </c>
      <c r="AU284" s="297" t="s">
        <v>85</v>
      </c>
      <c r="AV284" s="15" t="s">
        <v>234</v>
      </c>
      <c r="AW284" s="15" t="s">
        <v>32</v>
      </c>
      <c r="AX284" s="15" t="s">
        <v>83</v>
      </c>
      <c r="AY284" s="297" t="s">
        <v>195</v>
      </c>
    </row>
    <row r="285" s="2" customFormat="1" ht="24.15" customHeight="1">
      <c r="A285" s="39"/>
      <c r="B285" s="40"/>
      <c r="C285" s="262" t="s">
        <v>353</v>
      </c>
      <c r="D285" s="262" t="s">
        <v>224</v>
      </c>
      <c r="E285" s="263" t="s">
        <v>6099</v>
      </c>
      <c r="F285" s="264" t="s">
        <v>6100</v>
      </c>
      <c r="G285" s="265" t="s">
        <v>1804</v>
      </c>
      <c r="H285" s="266">
        <v>1.01</v>
      </c>
      <c r="I285" s="267"/>
      <c r="J285" s="268">
        <f>ROUND(I285*H285,2)</f>
        <v>0</v>
      </c>
      <c r="K285" s="264" t="s">
        <v>1412</v>
      </c>
      <c r="L285" s="269"/>
      <c r="M285" s="270" t="s">
        <v>1</v>
      </c>
      <c r="N285" s="271" t="s">
        <v>41</v>
      </c>
      <c r="O285" s="92"/>
      <c r="P285" s="209">
        <f>O285*H285</f>
        <v>0</v>
      </c>
      <c r="Q285" s="209">
        <v>0.0035300000000000002</v>
      </c>
      <c r="R285" s="209">
        <f>Q285*H285</f>
        <v>0.0035653</v>
      </c>
      <c r="S285" s="209">
        <v>0</v>
      </c>
      <c r="T285" s="210">
        <f>S285*H285</f>
        <v>0</v>
      </c>
      <c r="U285" s="39"/>
      <c r="V285" s="39"/>
      <c r="W285" s="39"/>
      <c r="X285" s="39"/>
      <c r="Y285" s="39"/>
      <c r="Z285" s="39"/>
      <c r="AA285" s="39"/>
      <c r="AB285" s="39"/>
      <c r="AC285" s="39"/>
      <c r="AD285" s="39"/>
      <c r="AE285" s="39"/>
      <c r="AR285" s="211" t="s">
        <v>253</v>
      </c>
      <c r="AT285" s="211" t="s">
        <v>224</v>
      </c>
      <c r="AU285" s="211" t="s">
        <v>85</v>
      </c>
      <c r="AY285" s="18" t="s">
        <v>195</v>
      </c>
      <c r="BE285" s="212">
        <f>IF(N285="základní",J285,0)</f>
        <v>0</v>
      </c>
      <c r="BF285" s="212">
        <f>IF(N285="snížená",J285,0)</f>
        <v>0</v>
      </c>
      <c r="BG285" s="212">
        <f>IF(N285="zákl. přenesená",J285,0)</f>
        <v>0</v>
      </c>
      <c r="BH285" s="212">
        <f>IF(N285="sníž. přenesená",J285,0)</f>
        <v>0</v>
      </c>
      <c r="BI285" s="212">
        <f>IF(N285="nulová",J285,0)</f>
        <v>0</v>
      </c>
      <c r="BJ285" s="18" t="s">
        <v>83</v>
      </c>
      <c r="BK285" s="212">
        <f>ROUND(I285*H285,2)</f>
        <v>0</v>
      </c>
      <c r="BL285" s="18" t="s">
        <v>234</v>
      </c>
      <c r="BM285" s="211" t="s">
        <v>6101</v>
      </c>
    </row>
    <row r="286" s="10" customFormat="1">
      <c r="A286" s="10"/>
      <c r="B286" s="218"/>
      <c r="C286" s="219"/>
      <c r="D286" s="213" t="s">
        <v>199</v>
      </c>
      <c r="E286" s="220" t="s">
        <v>1</v>
      </c>
      <c r="F286" s="221" t="s">
        <v>5991</v>
      </c>
      <c r="G286" s="219"/>
      <c r="H286" s="220" t="s">
        <v>1</v>
      </c>
      <c r="I286" s="222"/>
      <c r="J286" s="219"/>
      <c r="K286" s="219"/>
      <c r="L286" s="223"/>
      <c r="M286" s="224"/>
      <c r="N286" s="225"/>
      <c r="O286" s="225"/>
      <c r="P286" s="225"/>
      <c r="Q286" s="225"/>
      <c r="R286" s="225"/>
      <c r="S286" s="225"/>
      <c r="T286" s="226"/>
      <c r="U286" s="10"/>
      <c r="V286" s="10"/>
      <c r="W286" s="10"/>
      <c r="X286" s="10"/>
      <c r="Y286" s="10"/>
      <c r="Z286" s="10"/>
      <c r="AA286" s="10"/>
      <c r="AB286" s="10"/>
      <c r="AC286" s="10"/>
      <c r="AD286" s="10"/>
      <c r="AE286" s="10"/>
      <c r="AT286" s="227" t="s">
        <v>199</v>
      </c>
      <c r="AU286" s="227" t="s">
        <v>85</v>
      </c>
      <c r="AV286" s="10" t="s">
        <v>83</v>
      </c>
      <c r="AW286" s="10" t="s">
        <v>32</v>
      </c>
      <c r="AX286" s="10" t="s">
        <v>76</v>
      </c>
      <c r="AY286" s="227" t="s">
        <v>195</v>
      </c>
    </row>
    <row r="287" s="11" customFormat="1">
      <c r="A287" s="11"/>
      <c r="B287" s="228"/>
      <c r="C287" s="229"/>
      <c r="D287" s="213" t="s">
        <v>199</v>
      </c>
      <c r="E287" s="230" t="s">
        <v>1</v>
      </c>
      <c r="F287" s="231" t="s">
        <v>83</v>
      </c>
      <c r="G287" s="229"/>
      <c r="H287" s="232">
        <v>1</v>
      </c>
      <c r="I287" s="233"/>
      <c r="J287" s="229"/>
      <c r="K287" s="229"/>
      <c r="L287" s="234"/>
      <c r="M287" s="235"/>
      <c r="N287" s="236"/>
      <c r="O287" s="236"/>
      <c r="P287" s="236"/>
      <c r="Q287" s="236"/>
      <c r="R287" s="236"/>
      <c r="S287" s="236"/>
      <c r="T287" s="237"/>
      <c r="U287" s="11"/>
      <c r="V287" s="11"/>
      <c r="W287" s="11"/>
      <c r="X287" s="11"/>
      <c r="Y287" s="11"/>
      <c r="Z287" s="11"/>
      <c r="AA287" s="11"/>
      <c r="AB287" s="11"/>
      <c r="AC287" s="11"/>
      <c r="AD287" s="11"/>
      <c r="AE287" s="11"/>
      <c r="AT287" s="238" t="s">
        <v>199</v>
      </c>
      <c r="AU287" s="238" t="s">
        <v>85</v>
      </c>
      <c r="AV287" s="11" t="s">
        <v>85</v>
      </c>
      <c r="AW287" s="11" t="s">
        <v>32</v>
      </c>
      <c r="AX287" s="11" t="s">
        <v>76</v>
      </c>
      <c r="AY287" s="238" t="s">
        <v>195</v>
      </c>
    </row>
    <row r="288" s="11" customFormat="1">
      <c r="A288" s="11"/>
      <c r="B288" s="228"/>
      <c r="C288" s="229"/>
      <c r="D288" s="213" t="s">
        <v>199</v>
      </c>
      <c r="E288" s="230" t="s">
        <v>1</v>
      </c>
      <c r="F288" s="231" t="s">
        <v>1848</v>
      </c>
      <c r="G288" s="229"/>
      <c r="H288" s="232">
        <v>1.01</v>
      </c>
      <c r="I288" s="233"/>
      <c r="J288" s="229"/>
      <c r="K288" s="229"/>
      <c r="L288" s="234"/>
      <c r="M288" s="235"/>
      <c r="N288" s="236"/>
      <c r="O288" s="236"/>
      <c r="P288" s="236"/>
      <c r="Q288" s="236"/>
      <c r="R288" s="236"/>
      <c r="S288" s="236"/>
      <c r="T288" s="237"/>
      <c r="U288" s="11"/>
      <c r="V288" s="11"/>
      <c r="W288" s="11"/>
      <c r="X288" s="11"/>
      <c r="Y288" s="11"/>
      <c r="Z288" s="11"/>
      <c r="AA288" s="11"/>
      <c r="AB288" s="11"/>
      <c r="AC288" s="11"/>
      <c r="AD288" s="11"/>
      <c r="AE288" s="11"/>
      <c r="AT288" s="238" t="s">
        <v>199</v>
      </c>
      <c r="AU288" s="238" t="s">
        <v>85</v>
      </c>
      <c r="AV288" s="11" t="s">
        <v>85</v>
      </c>
      <c r="AW288" s="11" t="s">
        <v>32</v>
      </c>
      <c r="AX288" s="11" t="s">
        <v>83</v>
      </c>
      <c r="AY288" s="238" t="s">
        <v>195</v>
      </c>
    </row>
    <row r="289" s="2" customFormat="1" ht="24.15" customHeight="1">
      <c r="A289" s="39"/>
      <c r="B289" s="40"/>
      <c r="C289" s="262" t="s">
        <v>357</v>
      </c>
      <c r="D289" s="262" t="s">
        <v>224</v>
      </c>
      <c r="E289" s="263" t="s">
        <v>6102</v>
      </c>
      <c r="F289" s="264" t="s">
        <v>6103</v>
      </c>
      <c r="G289" s="265" t="s">
        <v>1804</v>
      </c>
      <c r="H289" s="266">
        <v>2.02</v>
      </c>
      <c r="I289" s="267"/>
      <c r="J289" s="268">
        <f>ROUND(I289*H289,2)</f>
        <v>0</v>
      </c>
      <c r="K289" s="264" t="s">
        <v>1412</v>
      </c>
      <c r="L289" s="269"/>
      <c r="M289" s="270" t="s">
        <v>1</v>
      </c>
      <c r="N289" s="271" t="s">
        <v>41</v>
      </c>
      <c r="O289" s="92"/>
      <c r="P289" s="209">
        <f>O289*H289</f>
        <v>0</v>
      </c>
      <c r="Q289" s="209">
        <v>0.0011999999999999999</v>
      </c>
      <c r="R289" s="209">
        <f>Q289*H289</f>
        <v>0.0024239999999999999</v>
      </c>
      <c r="S289" s="209">
        <v>0</v>
      </c>
      <c r="T289" s="210">
        <f>S289*H289</f>
        <v>0</v>
      </c>
      <c r="U289" s="39"/>
      <c r="V289" s="39"/>
      <c r="W289" s="39"/>
      <c r="X289" s="39"/>
      <c r="Y289" s="39"/>
      <c r="Z289" s="39"/>
      <c r="AA289" s="39"/>
      <c r="AB289" s="39"/>
      <c r="AC289" s="39"/>
      <c r="AD289" s="39"/>
      <c r="AE289" s="39"/>
      <c r="AR289" s="211" t="s">
        <v>253</v>
      </c>
      <c r="AT289" s="211" t="s">
        <v>224</v>
      </c>
      <c r="AU289" s="211" t="s">
        <v>85</v>
      </c>
      <c r="AY289" s="18" t="s">
        <v>195</v>
      </c>
      <c r="BE289" s="212">
        <f>IF(N289="základní",J289,0)</f>
        <v>0</v>
      </c>
      <c r="BF289" s="212">
        <f>IF(N289="snížená",J289,0)</f>
        <v>0</v>
      </c>
      <c r="BG289" s="212">
        <f>IF(N289="zákl. přenesená",J289,0)</f>
        <v>0</v>
      </c>
      <c r="BH289" s="212">
        <f>IF(N289="sníž. přenesená",J289,0)</f>
        <v>0</v>
      </c>
      <c r="BI289" s="212">
        <f>IF(N289="nulová",J289,0)</f>
        <v>0</v>
      </c>
      <c r="BJ289" s="18" t="s">
        <v>83</v>
      </c>
      <c r="BK289" s="212">
        <f>ROUND(I289*H289,2)</f>
        <v>0</v>
      </c>
      <c r="BL289" s="18" t="s">
        <v>234</v>
      </c>
      <c r="BM289" s="211" t="s">
        <v>6104</v>
      </c>
    </row>
    <row r="290" s="10" customFormat="1">
      <c r="A290" s="10"/>
      <c r="B290" s="218"/>
      <c r="C290" s="219"/>
      <c r="D290" s="213" t="s">
        <v>199</v>
      </c>
      <c r="E290" s="220" t="s">
        <v>1</v>
      </c>
      <c r="F290" s="221" t="s">
        <v>5991</v>
      </c>
      <c r="G290" s="219"/>
      <c r="H290" s="220" t="s">
        <v>1</v>
      </c>
      <c r="I290" s="222"/>
      <c r="J290" s="219"/>
      <c r="K290" s="219"/>
      <c r="L290" s="223"/>
      <c r="M290" s="224"/>
      <c r="N290" s="225"/>
      <c r="O290" s="225"/>
      <c r="P290" s="225"/>
      <c r="Q290" s="225"/>
      <c r="R290" s="225"/>
      <c r="S290" s="225"/>
      <c r="T290" s="226"/>
      <c r="U290" s="10"/>
      <c r="V290" s="10"/>
      <c r="W290" s="10"/>
      <c r="X290" s="10"/>
      <c r="Y290" s="10"/>
      <c r="Z290" s="10"/>
      <c r="AA290" s="10"/>
      <c r="AB290" s="10"/>
      <c r="AC290" s="10"/>
      <c r="AD290" s="10"/>
      <c r="AE290" s="10"/>
      <c r="AT290" s="227" t="s">
        <v>199</v>
      </c>
      <c r="AU290" s="227" t="s">
        <v>85</v>
      </c>
      <c r="AV290" s="10" t="s">
        <v>83</v>
      </c>
      <c r="AW290" s="10" t="s">
        <v>32</v>
      </c>
      <c r="AX290" s="10" t="s">
        <v>76</v>
      </c>
      <c r="AY290" s="227" t="s">
        <v>195</v>
      </c>
    </row>
    <row r="291" s="11" customFormat="1">
      <c r="A291" s="11"/>
      <c r="B291" s="228"/>
      <c r="C291" s="229"/>
      <c r="D291" s="213" t="s">
        <v>199</v>
      </c>
      <c r="E291" s="230" t="s">
        <v>1</v>
      </c>
      <c r="F291" s="231" t="s">
        <v>85</v>
      </c>
      <c r="G291" s="229"/>
      <c r="H291" s="232">
        <v>2</v>
      </c>
      <c r="I291" s="233"/>
      <c r="J291" s="229"/>
      <c r="K291" s="229"/>
      <c r="L291" s="234"/>
      <c r="M291" s="235"/>
      <c r="N291" s="236"/>
      <c r="O291" s="236"/>
      <c r="P291" s="236"/>
      <c r="Q291" s="236"/>
      <c r="R291" s="236"/>
      <c r="S291" s="236"/>
      <c r="T291" s="237"/>
      <c r="U291" s="11"/>
      <c r="V291" s="11"/>
      <c r="W291" s="11"/>
      <c r="X291" s="11"/>
      <c r="Y291" s="11"/>
      <c r="Z291" s="11"/>
      <c r="AA291" s="11"/>
      <c r="AB291" s="11"/>
      <c r="AC291" s="11"/>
      <c r="AD291" s="11"/>
      <c r="AE291" s="11"/>
      <c r="AT291" s="238" t="s">
        <v>199</v>
      </c>
      <c r="AU291" s="238" t="s">
        <v>85</v>
      </c>
      <c r="AV291" s="11" t="s">
        <v>85</v>
      </c>
      <c r="AW291" s="11" t="s">
        <v>32</v>
      </c>
      <c r="AX291" s="11" t="s">
        <v>76</v>
      </c>
      <c r="AY291" s="238" t="s">
        <v>195</v>
      </c>
    </row>
    <row r="292" s="11" customFormat="1">
      <c r="A292" s="11"/>
      <c r="B292" s="228"/>
      <c r="C292" s="229"/>
      <c r="D292" s="213" t="s">
        <v>199</v>
      </c>
      <c r="E292" s="230" t="s">
        <v>1</v>
      </c>
      <c r="F292" s="231" t="s">
        <v>1812</v>
      </c>
      <c r="G292" s="229"/>
      <c r="H292" s="232">
        <v>2.02</v>
      </c>
      <c r="I292" s="233"/>
      <c r="J292" s="229"/>
      <c r="K292" s="229"/>
      <c r="L292" s="234"/>
      <c r="M292" s="235"/>
      <c r="N292" s="236"/>
      <c r="O292" s="236"/>
      <c r="P292" s="236"/>
      <c r="Q292" s="236"/>
      <c r="R292" s="236"/>
      <c r="S292" s="236"/>
      <c r="T292" s="237"/>
      <c r="U292" s="11"/>
      <c r="V292" s="11"/>
      <c r="W292" s="11"/>
      <c r="X292" s="11"/>
      <c r="Y292" s="11"/>
      <c r="Z292" s="11"/>
      <c r="AA292" s="11"/>
      <c r="AB292" s="11"/>
      <c r="AC292" s="11"/>
      <c r="AD292" s="11"/>
      <c r="AE292" s="11"/>
      <c r="AT292" s="238" t="s">
        <v>199</v>
      </c>
      <c r="AU292" s="238" t="s">
        <v>85</v>
      </c>
      <c r="AV292" s="11" t="s">
        <v>85</v>
      </c>
      <c r="AW292" s="11" t="s">
        <v>32</v>
      </c>
      <c r="AX292" s="11" t="s">
        <v>83</v>
      </c>
      <c r="AY292" s="238" t="s">
        <v>195</v>
      </c>
    </row>
    <row r="293" s="2" customFormat="1" ht="33" customHeight="1">
      <c r="A293" s="39"/>
      <c r="B293" s="40"/>
      <c r="C293" s="200" t="s">
        <v>361</v>
      </c>
      <c r="D293" s="200" t="s">
        <v>191</v>
      </c>
      <c r="E293" s="201" t="s">
        <v>6105</v>
      </c>
      <c r="F293" s="202" t="s">
        <v>6106</v>
      </c>
      <c r="G293" s="203" t="s">
        <v>1804</v>
      </c>
      <c r="H293" s="204">
        <v>5</v>
      </c>
      <c r="I293" s="205"/>
      <c r="J293" s="206">
        <f>ROUND(I293*H293,2)</f>
        <v>0</v>
      </c>
      <c r="K293" s="202" t="s">
        <v>1412</v>
      </c>
      <c r="L293" s="45"/>
      <c r="M293" s="207" t="s">
        <v>1</v>
      </c>
      <c r="N293" s="208" t="s">
        <v>41</v>
      </c>
      <c r="O293" s="92"/>
      <c r="P293" s="209">
        <f>O293*H293</f>
        <v>0</v>
      </c>
      <c r="Q293" s="209">
        <v>0</v>
      </c>
      <c r="R293" s="209">
        <f>Q293*H293</f>
        <v>0</v>
      </c>
      <c r="S293" s="209">
        <v>0</v>
      </c>
      <c r="T293" s="210">
        <f>S293*H293</f>
        <v>0</v>
      </c>
      <c r="U293" s="39"/>
      <c r="V293" s="39"/>
      <c r="W293" s="39"/>
      <c r="X293" s="39"/>
      <c r="Y293" s="39"/>
      <c r="Z293" s="39"/>
      <c r="AA293" s="39"/>
      <c r="AB293" s="39"/>
      <c r="AC293" s="39"/>
      <c r="AD293" s="39"/>
      <c r="AE293" s="39"/>
      <c r="AR293" s="211" t="s">
        <v>234</v>
      </c>
      <c r="AT293" s="211" t="s">
        <v>191</v>
      </c>
      <c r="AU293" s="211" t="s">
        <v>85</v>
      </c>
      <c r="AY293" s="18" t="s">
        <v>195</v>
      </c>
      <c r="BE293" s="212">
        <f>IF(N293="základní",J293,0)</f>
        <v>0</v>
      </c>
      <c r="BF293" s="212">
        <f>IF(N293="snížená",J293,0)</f>
        <v>0</v>
      </c>
      <c r="BG293" s="212">
        <f>IF(N293="zákl. přenesená",J293,0)</f>
        <v>0</v>
      </c>
      <c r="BH293" s="212">
        <f>IF(N293="sníž. přenesená",J293,0)</f>
        <v>0</v>
      </c>
      <c r="BI293" s="212">
        <f>IF(N293="nulová",J293,0)</f>
        <v>0</v>
      </c>
      <c r="BJ293" s="18" t="s">
        <v>83</v>
      </c>
      <c r="BK293" s="212">
        <f>ROUND(I293*H293,2)</f>
        <v>0</v>
      </c>
      <c r="BL293" s="18" t="s">
        <v>234</v>
      </c>
      <c r="BM293" s="211" t="s">
        <v>6107</v>
      </c>
    </row>
    <row r="294" s="10" customFormat="1">
      <c r="A294" s="10"/>
      <c r="B294" s="218"/>
      <c r="C294" s="219"/>
      <c r="D294" s="213" t="s">
        <v>199</v>
      </c>
      <c r="E294" s="220" t="s">
        <v>1</v>
      </c>
      <c r="F294" s="221" t="s">
        <v>5991</v>
      </c>
      <c r="G294" s="219"/>
      <c r="H294" s="220" t="s">
        <v>1</v>
      </c>
      <c r="I294" s="222"/>
      <c r="J294" s="219"/>
      <c r="K294" s="219"/>
      <c r="L294" s="223"/>
      <c r="M294" s="224"/>
      <c r="N294" s="225"/>
      <c r="O294" s="225"/>
      <c r="P294" s="225"/>
      <c r="Q294" s="225"/>
      <c r="R294" s="225"/>
      <c r="S294" s="225"/>
      <c r="T294" s="226"/>
      <c r="U294" s="10"/>
      <c r="V294" s="10"/>
      <c r="W294" s="10"/>
      <c r="X294" s="10"/>
      <c r="Y294" s="10"/>
      <c r="Z294" s="10"/>
      <c r="AA294" s="10"/>
      <c r="AB294" s="10"/>
      <c r="AC294" s="10"/>
      <c r="AD294" s="10"/>
      <c r="AE294" s="10"/>
      <c r="AT294" s="227" t="s">
        <v>199</v>
      </c>
      <c r="AU294" s="227" t="s">
        <v>85</v>
      </c>
      <c r="AV294" s="10" t="s">
        <v>83</v>
      </c>
      <c r="AW294" s="10" t="s">
        <v>32</v>
      </c>
      <c r="AX294" s="10" t="s">
        <v>76</v>
      </c>
      <c r="AY294" s="227" t="s">
        <v>195</v>
      </c>
    </row>
    <row r="295" s="11" customFormat="1">
      <c r="A295" s="11"/>
      <c r="B295" s="228"/>
      <c r="C295" s="229"/>
      <c r="D295" s="213" t="s">
        <v>199</v>
      </c>
      <c r="E295" s="230" t="s">
        <v>1</v>
      </c>
      <c r="F295" s="231" t="s">
        <v>6108</v>
      </c>
      <c r="G295" s="229"/>
      <c r="H295" s="232">
        <v>4</v>
      </c>
      <c r="I295" s="233"/>
      <c r="J295" s="229"/>
      <c r="K295" s="229"/>
      <c r="L295" s="234"/>
      <c r="M295" s="235"/>
      <c r="N295" s="236"/>
      <c r="O295" s="236"/>
      <c r="P295" s="236"/>
      <c r="Q295" s="236"/>
      <c r="R295" s="236"/>
      <c r="S295" s="236"/>
      <c r="T295" s="237"/>
      <c r="U295" s="11"/>
      <c r="V295" s="11"/>
      <c r="W295" s="11"/>
      <c r="X295" s="11"/>
      <c r="Y295" s="11"/>
      <c r="Z295" s="11"/>
      <c r="AA295" s="11"/>
      <c r="AB295" s="11"/>
      <c r="AC295" s="11"/>
      <c r="AD295" s="11"/>
      <c r="AE295" s="11"/>
      <c r="AT295" s="238" t="s">
        <v>199</v>
      </c>
      <c r="AU295" s="238" t="s">
        <v>85</v>
      </c>
      <c r="AV295" s="11" t="s">
        <v>85</v>
      </c>
      <c r="AW295" s="11" t="s">
        <v>32</v>
      </c>
      <c r="AX295" s="11" t="s">
        <v>76</v>
      </c>
      <c r="AY295" s="238" t="s">
        <v>195</v>
      </c>
    </row>
    <row r="296" s="11" customFormat="1">
      <c r="A296" s="11"/>
      <c r="B296" s="228"/>
      <c r="C296" s="229"/>
      <c r="D296" s="213" t="s">
        <v>199</v>
      </c>
      <c r="E296" s="230" t="s">
        <v>1</v>
      </c>
      <c r="F296" s="231" t="s">
        <v>6109</v>
      </c>
      <c r="G296" s="229"/>
      <c r="H296" s="232">
        <v>1</v>
      </c>
      <c r="I296" s="233"/>
      <c r="J296" s="229"/>
      <c r="K296" s="229"/>
      <c r="L296" s="234"/>
      <c r="M296" s="235"/>
      <c r="N296" s="236"/>
      <c r="O296" s="236"/>
      <c r="P296" s="236"/>
      <c r="Q296" s="236"/>
      <c r="R296" s="236"/>
      <c r="S296" s="236"/>
      <c r="T296" s="237"/>
      <c r="U296" s="11"/>
      <c r="V296" s="11"/>
      <c r="W296" s="11"/>
      <c r="X296" s="11"/>
      <c r="Y296" s="11"/>
      <c r="Z296" s="11"/>
      <c r="AA296" s="11"/>
      <c r="AB296" s="11"/>
      <c r="AC296" s="11"/>
      <c r="AD296" s="11"/>
      <c r="AE296" s="11"/>
      <c r="AT296" s="238" t="s">
        <v>199</v>
      </c>
      <c r="AU296" s="238" t="s">
        <v>85</v>
      </c>
      <c r="AV296" s="11" t="s">
        <v>85</v>
      </c>
      <c r="AW296" s="11" t="s">
        <v>32</v>
      </c>
      <c r="AX296" s="11" t="s">
        <v>76</v>
      </c>
      <c r="AY296" s="238" t="s">
        <v>195</v>
      </c>
    </row>
    <row r="297" s="15" customFormat="1">
      <c r="A297" s="15"/>
      <c r="B297" s="287"/>
      <c r="C297" s="288"/>
      <c r="D297" s="213" t="s">
        <v>199</v>
      </c>
      <c r="E297" s="289" t="s">
        <v>1</v>
      </c>
      <c r="F297" s="290" t="s">
        <v>1422</v>
      </c>
      <c r="G297" s="288"/>
      <c r="H297" s="291">
        <v>5</v>
      </c>
      <c r="I297" s="292"/>
      <c r="J297" s="288"/>
      <c r="K297" s="288"/>
      <c r="L297" s="293"/>
      <c r="M297" s="294"/>
      <c r="N297" s="295"/>
      <c r="O297" s="295"/>
      <c r="P297" s="295"/>
      <c r="Q297" s="295"/>
      <c r="R297" s="295"/>
      <c r="S297" s="295"/>
      <c r="T297" s="296"/>
      <c r="U297" s="15"/>
      <c r="V297" s="15"/>
      <c r="W297" s="15"/>
      <c r="X297" s="15"/>
      <c r="Y297" s="15"/>
      <c r="Z297" s="15"/>
      <c r="AA297" s="15"/>
      <c r="AB297" s="15"/>
      <c r="AC297" s="15"/>
      <c r="AD297" s="15"/>
      <c r="AE297" s="15"/>
      <c r="AT297" s="297" t="s">
        <v>199</v>
      </c>
      <c r="AU297" s="297" t="s">
        <v>85</v>
      </c>
      <c r="AV297" s="15" t="s">
        <v>234</v>
      </c>
      <c r="AW297" s="15" t="s">
        <v>32</v>
      </c>
      <c r="AX297" s="15" t="s">
        <v>83</v>
      </c>
      <c r="AY297" s="297" t="s">
        <v>195</v>
      </c>
    </row>
    <row r="298" s="2" customFormat="1" ht="24.15" customHeight="1">
      <c r="A298" s="39"/>
      <c r="B298" s="40"/>
      <c r="C298" s="262" t="s">
        <v>365</v>
      </c>
      <c r="D298" s="262" t="s">
        <v>224</v>
      </c>
      <c r="E298" s="263" t="s">
        <v>6110</v>
      </c>
      <c r="F298" s="264" t="s">
        <v>6111</v>
      </c>
      <c r="G298" s="265" t="s">
        <v>1804</v>
      </c>
      <c r="H298" s="266">
        <v>4.04</v>
      </c>
      <c r="I298" s="267"/>
      <c r="J298" s="268">
        <f>ROUND(I298*H298,2)</f>
        <v>0</v>
      </c>
      <c r="K298" s="264" t="s">
        <v>1412</v>
      </c>
      <c r="L298" s="269"/>
      <c r="M298" s="270" t="s">
        <v>1</v>
      </c>
      <c r="N298" s="271" t="s">
        <v>41</v>
      </c>
      <c r="O298" s="92"/>
      <c r="P298" s="209">
        <f>O298*H298</f>
        <v>0</v>
      </c>
      <c r="Q298" s="209">
        <v>0.0035999999999999999</v>
      </c>
      <c r="R298" s="209">
        <f>Q298*H298</f>
        <v>0.014544</v>
      </c>
      <c r="S298" s="209">
        <v>0</v>
      </c>
      <c r="T298" s="210">
        <f>S298*H298</f>
        <v>0</v>
      </c>
      <c r="U298" s="39"/>
      <c r="V298" s="39"/>
      <c r="W298" s="39"/>
      <c r="X298" s="39"/>
      <c r="Y298" s="39"/>
      <c r="Z298" s="39"/>
      <c r="AA298" s="39"/>
      <c r="AB298" s="39"/>
      <c r="AC298" s="39"/>
      <c r="AD298" s="39"/>
      <c r="AE298" s="39"/>
      <c r="AR298" s="211" t="s">
        <v>253</v>
      </c>
      <c r="AT298" s="211" t="s">
        <v>224</v>
      </c>
      <c r="AU298" s="211" t="s">
        <v>85</v>
      </c>
      <c r="AY298" s="18" t="s">
        <v>195</v>
      </c>
      <c r="BE298" s="212">
        <f>IF(N298="základní",J298,0)</f>
        <v>0</v>
      </c>
      <c r="BF298" s="212">
        <f>IF(N298="snížená",J298,0)</f>
        <v>0</v>
      </c>
      <c r="BG298" s="212">
        <f>IF(N298="zákl. přenesená",J298,0)</f>
        <v>0</v>
      </c>
      <c r="BH298" s="212">
        <f>IF(N298="sníž. přenesená",J298,0)</f>
        <v>0</v>
      </c>
      <c r="BI298" s="212">
        <f>IF(N298="nulová",J298,0)</f>
        <v>0</v>
      </c>
      <c r="BJ298" s="18" t="s">
        <v>83</v>
      </c>
      <c r="BK298" s="212">
        <f>ROUND(I298*H298,2)</f>
        <v>0</v>
      </c>
      <c r="BL298" s="18" t="s">
        <v>234</v>
      </c>
      <c r="BM298" s="211" t="s">
        <v>6112</v>
      </c>
    </row>
    <row r="299" s="10" customFormat="1">
      <c r="A299" s="10"/>
      <c r="B299" s="218"/>
      <c r="C299" s="219"/>
      <c r="D299" s="213" t="s">
        <v>199</v>
      </c>
      <c r="E299" s="220" t="s">
        <v>1</v>
      </c>
      <c r="F299" s="221" t="s">
        <v>5991</v>
      </c>
      <c r="G299" s="219"/>
      <c r="H299" s="220" t="s">
        <v>1</v>
      </c>
      <c r="I299" s="222"/>
      <c r="J299" s="219"/>
      <c r="K299" s="219"/>
      <c r="L299" s="223"/>
      <c r="M299" s="224"/>
      <c r="N299" s="225"/>
      <c r="O299" s="225"/>
      <c r="P299" s="225"/>
      <c r="Q299" s="225"/>
      <c r="R299" s="225"/>
      <c r="S299" s="225"/>
      <c r="T299" s="226"/>
      <c r="U299" s="10"/>
      <c r="V299" s="10"/>
      <c r="W299" s="10"/>
      <c r="X299" s="10"/>
      <c r="Y299" s="10"/>
      <c r="Z299" s="10"/>
      <c r="AA299" s="10"/>
      <c r="AB299" s="10"/>
      <c r="AC299" s="10"/>
      <c r="AD299" s="10"/>
      <c r="AE299" s="10"/>
      <c r="AT299" s="227" t="s">
        <v>199</v>
      </c>
      <c r="AU299" s="227" t="s">
        <v>85</v>
      </c>
      <c r="AV299" s="10" t="s">
        <v>83</v>
      </c>
      <c r="AW299" s="10" t="s">
        <v>32</v>
      </c>
      <c r="AX299" s="10" t="s">
        <v>76</v>
      </c>
      <c r="AY299" s="227" t="s">
        <v>195</v>
      </c>
    </row>
    <row r="300" s="11" customFormat="1">
      <c r="A300" s="11"/>
      <c r="B300" s="228"/>
      <c r="C300" s="229"/>
      <c r="D300" s="213" t="s">
        <v>199</v>
      </c>
      <c r="E300" s="230" t="s">
        <v>1</v>
      </c>
      <c r="F300" s="231" t="s">
        <v>6113</v>
      </c>
      <c r="G300" s="229"/>
      <c r="H300" s="232">
        <v>4</v>
      </c>
      <c r="I300" s="233"/>
      <c r="J300" s="229"/>
      <c r="K300" s="229"/>
      <c r="L300" s="234"/>
      <c r="M300" s="235"/>
      <c r="N300" s="236"/>
      <c r="O300" s="236"/>
      <c r="P300" s="236"/>
      <c r="Q300" s="236"/>
      <c r="R300" s="236"/>
      <c r="S300" s="236"/>
      <c r="T300" s="237"/>
      <c r="U300" s="11"/>
      <c r="V300" s="11"/>
      <c r="W300" s="11"/>
      <c r="X300" s="11"/>
      <c r="Y300" s="11"/>
      <c r="Z300" s="11"/>
      <c r="AA300" s="11"/>
      <c r="AB300" s="11"/>
      <c r="AC300" s="11"/>
      <c r="AD300" s="11"/>
      <c r="AE300" s="11"/>
      <c r="AT300" s="238" t="s">
        <v>199</v>
      </c>
      <c r="AU300" s="238" t="s">
        <v>85</v>
      </c>
      <c r="AV300" s="11" t="s">
        <v>85</v>
      </c>
      <c r="AW300" s="11" t="s">
        <v>32</v>
      </c>
      <c r="AX300" s="11" t="s">
        <v>76</v>
      </c>
      <c r="AY300" s="238" t="s">
        <v>195</v>
      </c>
    </row>
    <row r="301" s="11" customFormat="1">
      <c r="A301" s="11"/>
      <c r="B301" s="228"/>
      <c r="C301" s="229"/>
      <c r="D301" s="213" t="s">
        <v>199</v>
      </c>
      <c r="E301" s="230" t="s">
        <v>1</v>
      </c>
      <c r="F301" s="231" t="s">
        <v>6114</v>
      </c>
      <c r="G301" s="229"/>
      <c r="H301" s="232">
        <v>4.04</v>
      </c>
      <c r="I301" s="233"/>
      <c r="J301" s="229"/>
      <c r="K301" s="229"/>
      <c r="L301" s="234"/>
      <c r="M301" s="235"/>
      <c r="N301" s="236"/>
      <c r="O301" s="236"/>
      <c r="P301" s="236"/>
      <c r="Q301" s="236"/>
      <c r="R301" s="236"/>
      <c r="S301" s="236"/>
      <c r="T301" s="237"/>
      <c r="U301" s="11"/>
      <c r="V301" s="11"/>
      <c r="W301" s="11"/>
      <c r="X301" s="11"/>
      <c r="Y301" s="11"/>
      <c r="Z301" s="11"/>
      <c r="AA301" s="11"/>
      <c r="AB301" s="11"/>
      <c r="AC301" s="11"/>
      <c r="AD301" s="11"/>
      <c r="AE301" s="11"/>
      <c r="AT301" s="238" t="s">
        <v>199</v>
      </c>
      <c r="AU301" s="238" t="s">
        <v>85</v>
      </c>
      <c r="AV301" s="11" t="s">
        <v>85</v>
      </c>
      <c r="AW301" s="11" t="s">
        <v>32</v>
      </c>
      <c r="AX301" s="11" t="s">
        <v>83</v>
      </c>
      <c r="AY301" s="238" t="s">
        <v>195</v>
      </c>
    </row>
    <row r="302" s="2" customFormat="1" ht="24.15" customHeight="1">
      <c r="A302" s="39"/>
      <c r="B302" s="40"/>
      <c r="C302" s="262" t="s">
        <v>369</v>
      </c>
      <c r="D302" s="262" t="s">
        <v>224</v>
      </c>
      <c r="E302" s="263" t="s">
        <v>6115</v>
      </c>
      <c r="F302" s="264" t="s">
        <v>6116</v>
      </c>
      <c r="G302" s="265" t="s">
        <v>1804</v>
      </c>
      <c r="H302" s="266">
        <v>1.01</v>
      </c>
      <c r="I302" s="267"/>
      <c r="J302" s="268">
        <f>ROUND(I302*H302,2)</f>
        <v>0</v>
      </c>
      <c r="K302" s="264" t="s">
        <v>1412</v>
      </c>
      <c r="L302" s="269"/>
      <c r="M302" s="270" t="s">
        <v>1</v>
      </c>
      <c r="N302" s="271" t="s">
        <v>41</v>
      </c>
      <c r="O302" s="92"/>
      <c r="P302" s="209">
        <f>O302*H302</f>
        <v>0</v>
      </c>
      <c r="Q302" s="209">
        <v>0.010999999999999999</v>
      </c>
      <c r="R302" s="209">
        <f>Q302*H302</f>
        <v>0.01111</v>
      </c>
      <c r="S302" s="209">
        <v>0</v>
      </c>
      <c r="T302" s="210">
        <f>S302*H302</f>
        <v>0</v>
      </c>
      <c r="U302" s="39"/>
      <c r="V302" s="39"/>
      <c r="W302" s="39"/>
      <c r="X302" s="39"/>
      <c r="Y302" s="39"/>
      <c r="Z302" s="39"/>
      <c r="AA302" s="39"/>
      <c r="AB302" s="39"/>
      <c r="AC302" s="39"/>
      <c r="AD302" s="39"/>
      <c r="AE302" s="39"/>
      <c r="AR302" s="211" t="s">
        <v>253</v>
      </c>
      <c r="AT302" s="211" t="s">
        <v>224</v>
      </c>
      <c r="AU302" s="211" t="s">
        <v>85</v>
      </c>
      <c r="AY302" s="18" t="s">
        <v>195</v>
      </c>
      <c r="BE302" s="212">
        <f>IF(N302="základní",J302,0)</f>
        <v>0</v>
      </c>
      <c r="BF302" s="212">
        <f>IF(N302="snížená",J302,0)</f>
        <v>0</v>
      </c>
      <c r="BG302" s="212">
        <f>IF(N302="zákl. přenesená",J302,0)</f>
        <v>0</v>
      </c>
      <c r="BH302" s="212">
        <f>IF(N302="sníž. přenesená",J302,0)</f>
        <v>0</v>
      </c>
      <c r="BI302" s="212">
        <f>IF(N302="nulová",J302,0)</f>
        <v>0</v>
      </c>
      <c r="BJ302" s="18" t="s">
        <v>83</v>
      </c>
      <c r="BK302" s="212">
        <f>ROUND(I302*H302,2)</f>
        <v>0</v>
      </c>
      <c r="BL302" s="18" t="s">
        <v>234</v>
      </c>
      <c r="BM302" s="211" t="s">
        <v>6117</v>
      </c>
    </row>
    <row r="303" s="10" customFormat="1">
      <c r="A303" s="10"/>
      <c r="B303" s="218"/>
      <c r="C303" s="219"/>
      <c r="D303" s="213" t="s">
        <v>199</v>
      </c>
      <c r="E303" s="220" t="s">
        <v>1</v>
      </c>
      <c r="F303" s="221" t="s">
        <v>5991</v>
      </c>
      <c r="G303" s="219"/>
      <c r="H303" s="220" t="s">
        <v>1</v>
      </c>
      <c r="I303" s="222"/>
      <c r="J303" s="219"/>
      <c r="K303" s="219"/>
      <c r="L303" s="223"/>
      <c r="M303" s="224"/>
      <c r="N303" s="225"/>
      <c r="O303" s="225"/>
      <c r="P303" s="225"/>
      <c r="Q303" s="225"/>
      <c r="R303" s="225"/>
      <c r="S303" s="225"/>
      <c r="T303" s="226"/>
      <c r="U303" s="10"/>
      <c r="V303" s="10"/>
      <c r="W303" s="10"/>
      <c r="X303" s="10"/>
      <c r="Y303" s="10"/>
      <c r="Z303" s="10"/>
      <c r="AA303" s="10"/>
      <c r="AB303" s="10"/>
      <c r="AC303" s="10"/>
      <c r="AD303" s="10"/>
      <c r="AE303" s="10"/>
      <c r="AT303" s="227" t="s">
        <v>199</v>
      </c>
      <c r="AU303" s="227" t="s">
        <v>85</v>
      </c>
      <c r="AV303" s="10" t="s">
        <v>83</v>
      </c>
      <c r="AW303" s="10" t="s">
        <v>32</v>
      </c>
      <c r="AX303" s="10" t="s">
        <v>76</v>
      </c>
      <c r="AY303" s="227" t="s">
        <v>195</v>
      </c>
    </row>
    <row r="304" s="11" customFormat="1">
      <c r="A304" s="11"/>
      <c r="B304" s="228"/>
      <c r="C304" s="229"/>
      <c r="D304" s="213" t="s">
        <v>199</v>
      </c>
      <c r="E304" s="230" t="s">
        <v>1</v>
      </c>
      <c r="F304" s="231" t="s">
        <v>6118</v>
      </c>
      <c r="G304" s="229"/>
      <c r="H304" s="232">
        <v>1</v>
      </c>
      <c r="I304" s="233"/>
      <c r="J304" s="229"/>
      <c r="K304" s="229"/>
      <c r="L304" s="234"/>
      <c r="M304" s="235"/>
      <c r="N304" s="236"/>
      <c r="O304" s="236"/>
      <c r="P304" s="236"/>
      <c r="Q304" s="236"/>
      <c r="R304" s="236"/>
      <c r="S304" s="236"/>
      <c r="T304" s="237"/>
      <c r="U304" s="11"/>
      <c r="V304" s="11"/>
      <c r="W304" s="11"/>
      <c r="X304" s="11"/>
      <c r="Y304" s="11"/>
      <c r="Z304" s="11"/>
      <c r="AA304" s="11"/>
      <c r="AB304" s="11"/>
      <c r="AC304" s="11"/>
      <c r="AD304" s="11"/>
      <c r="AE304" s="11"/>
      <c r="AT304" s="238" t="s">
        <v>199</v>
      </c>
      <c r="AU304" s="238" t="s">
        <v>85</v>
      </c>
      <c r="AV304" s="11" t="s">
        <v>85</v>
      </c>
      <c r="AW304" s="11" t="s">
        <v>32</v>
      </c>
      <c r="AX304" s="11" t="s">
        <v>76</v>
      </c>
      <c r="AY304" s="238" t="s">
        <v>195</v>
      </c>
    </row>
    <row r="305" s="11" customFormat="1">
      <c r="A305" s="11"/>
      <c r="B305" s="228"/>
      <c r="C305" s="229"/>
      <c r="D305" s="213" t="s">
        <v>199</v>
      </c>
      <c r="E305" s="230" t="s">
        <v>1</v>
      </c>
      <c r="F305" s="231" t="s">
        <v>1848</v>
      </c>
      <c r="G305" s="229"/>
      <c r="H305" s="232">
        <v>1.01</v>
      </c>
      <c r="I305" s="233"/>
      <c r="J305" s="229"/>
      <c r="K305" s="229"/>
      <c r="L305" s="234"/>
      <c r="M305" s="235"/>
      <c r="N305" s="236"/>
      <c r="O305" s="236"/>
      <c r="P305" s="236"/>
      <c r="Q305" s="236"/>
      <c r="R305" s="236"/>
      <c r="S305" s="236"/>
      <c r="T305" s="237"/>
      <c r="U305" s="11"/>
      <c r="V305" s="11"/>
      <c r="W305" s="11"/>
      <c r="X305" s="11"/>
      <c r="Y305" s="11"/>
      <c r="Z305" s="11"/>
      <c r="AA305" s="11"/>
      <c r="AB305" s="11"/>
      <c r="AC305" s="11"/>
      <c r="AD305" s="11"/>
      <c r="AE305" s="11"/>
      <c r="AT305" s="238" t="s">
        <v>199</v>
      </c>
      <c r="AU305" s="238" t="s">
        <v>85</v>
      </c>
      <c r="AV305" s="11" t="s">
        <v>85</v>
      </c>
      <c r="AW305" s="11" t="s">
        <v>32</v>
      </c>
      <c r="AX305" s="11" t="s">
        <v>83</v>
      </c>
      <c r="AY305" s="238" t="s">
        <v>195</v>
      </c>
    </row>
    <row r="306" s="2" customFormat="1" ht="16.5" customHeight="1">
      <c r="A306" s="39"/>
      <c r="B306" s="40"/>
      <c r="C306" s="200" t="s">
        <v>373</v>
      </c>
      <c r="D306" s="200" t="s">
        <v>191</v>
      </c>
      <c r="E306" s="201" t="s">
        <v>6119</v>
      </c>
      <c r="F306" s="202" t="s">
        <v>6120</v>
      </c>
      <c r="G306" s="203" t="s">
        <v>220</v>
      </c>
      <c r="H306" s="204">
        <v>4</v>
      </c>
      <c r="I306" s="205"/>
      <c r="J306" s="206">
        <f>ROUND(I306*H306,2)</f>
        <v>0</v>
      </c>
      <c r="K306" s="202" t="s">
        <v>1</v>
      </c>
      <c r="L306" s="45"/>
      <c r="M306" s="207" t="s">
        <v>1</v>
      </c>
      <c r="N306" s="208" t="s">
        <v>41</v>
      </c>
      <c r="O306" s="92"/>
      <c r="P306" s="209">
        <f>O306*H306</f>
        <v>0</v>
      </c>
      <c r="Q306" s="209">
        <v>0.00088999999999999995</v>
      </c>
      <c r="R306" s="209">
        <f>Q306*H306</f>
        <v>0.0035599999999999998</v>
      </c>
      <c r="S306" s="209">
        <v>0</v>
      </c>
      <c r="T306" s="210">
        <f>S306*H306</f>
        <v>0</v>
      </c>
      <c r="U306" s="39"/>
      <c r="V306" s="39"/>
      <c r="W306" s="39"/>
      <c r="X306" s="39"/>
      <c r="Y306" s="39"/>
      <c r="Z306" s="39"/>
      <c r="AA306" s="39"/>
      <c r="AB306" s="39"/>
      <c r="AC306" s="39"/>
      <c r="AD306" s="39"/>
      <c r="AE306" s="39"/>
      <c r="AR306" s="211" t="s">
        <v>234</v>
      </c>
      <c r="AT306" s="211" t="s">
        <v>191</v>
      </c>
      <c r="AU306" s="211" t="s">
        <v>85</v>
      </c>
      <c r="AY306" s="18" t="s">
        <v>195</v>
      </c>
      <c r="BE306" s="212">
        <f>IF(N306="základní",J306,0)</f>
        <v>0</v>
      </c>
      <c r="BF306" s="212">
        <f>IF(N306="snížená",J306,0)</f>
        <v>0</v>
      </c>
      <c r="BG306" s="212">
        <f>IF(N306="zákl. přenesená",J306,0)</f>
        <v>0</v>
      </c>
      <c r="BH306" s="212">
        <f>IF(N306="sníž. přenesená",J306,0)</f>
        <v>0</v>
      </c>
      <c r="BI306" s="212">
        <f>IF(N306="nulová",J306,0)</f>
        <v>0</v>
      </c>
      <c r="BJ306" s="18" t="s">
        <v>83</v>
      </c>
      <c r="BK306" s="212">
        <f>ROUND(I306*H306,2)</f>
        <v>0</v>
      </c>
      <c r="BL306" s="18" t="s">
        <v>234</v>
      </c>
      <c r="BM306" s="211" t="s">
        <v>6121</v>
      </c>
    </row>
    <row r="307" s="2" customFormat="1">
      <c r="A307" s="39"/>
      <c r="B307" s="40"/>
      <c r="C307" s="41"/>
      <c r="D307" s="213" t="s">
        <v>197</v>
      </c>
      <c r="E307" s="41"/>
      <c r="F307" s="214" t="s">
        <v>6122</v>
      </c>
      <c r="G307" s="41"/>
      <c r="H307" s="41"/>
      <c r="I307" s="215"/>
      <c r="J307" s="41"/>
      <c r="K307" s="41"/>
      <c r="L307" s="45"/>
      <c r="M307" s="216"/>
      <c r="N307" s="217"/>
      <c r="O307" s="92"/>
      <c r="P307" s="92"/>
      <c r="Q307" s="92"/>
      <c r="R307" s="92"/>
      <c r="S307" s="92"/>
      <c r="T307" s="93"/>
      <c r="U307" s="39"/>
      <c r="V307" s="39"/>
      <c r="W307" s="39"/>
      <c r="X307" s="39"/>
      <c r="Y307" s="39"/>
      <c r="Z307" s="39"/>
      <c r="AA307" s="39"/>
      <c r="AB307" s="39"/>
      <c r="AC307" s="39"/>
      <c r="AD307" s="39"/>
      <c r="AE307" s="39"/>
      <c r="AT307" s="18" t="s">
        <v>197</v>
      </c>
      <c r="AU307" s="18" t="s">
        <v>85</v>
      </c>
    </row>
    <row r="308" s="10" customFormat="1">
      <c r="A308" s="10"/>
      <c r="B308" s="218"/>
      <c r="C308" s="219"/>
      <c r="D308" s="213" t="s">
        <v>199</v>
      </c>
      <c r="E308" s="220" t="s">
        <v>1</v>
      </c>
      <c r="F308" s="221" t="s">
        <v>5991</v>
      </c>
      <c r="G308" s="219"/>
      <c r="H308" s="220" t="s">
        <v>1</v>
      </c>
      <c r="I308" s="222"/>
      <c r="J308" s="219"/>
      <c r="K308" s="219"/>
      <c r="L308" s="223"/>
      <c r="M308" s="224"/>
      <c r="N308" s="225"/>
      <c r="O308" s="225"/>
      <c r="P308" s="225"/>
      <c r="Q308" s="225"/>
      <c r="R308" s="225"/>
      <c r="S308" s="225"/>
      <c r="T308" s="226"/>
      <c r="U308" s="10"/>
      <c r="V308" s="10"/>
      <c r="W308" s="10"/>
      <c r="X308" s="10"/>
      <c r="Y308" s="10"/>
      <c r="Z308" s="10"/>
      <c r="AA308" s="10"/>
      <c r="AB308" s="10"/>
      <c r="AC308" s="10"/>
      <c r="AD308" s="10"/>
      <c r="AE308" s="10"/>
      <c r="AT308" s="227" t="s">
        <v>199</v>
      </c>
      <c r="AU308" s="227" t="s">
        <v>85</v>
      </c>
      <c r="AV308" s="10" t="s">
        <v>83</v>
      </c>
      <c r="AW308" s="10" t="s">
        <v>32</v>
      </c>
      <c r="AX308" s="10" t="s">
        <v>76</v>
      </c>
      <c r="AY308" s="227" t="s">
        <v>195</v>
      </c>
    </row>
    <row r="309" s="11" customFormat="1">
      <c r="A309" s="11"/>
      <c r="B309" s="228"/>
      <c r="C309" s="229"/>
      <c r="D309" s="213" t="s">
        <v>199</v>
      </c>
      <c r="E309" s="230" t="s">
        <v>1</v>
      </c>
      <c r="F309" s="231" t="s">
        <v>6123</v>
      </c>
      <c r="G309" s="229"/>
      <c r="H309" s="232">
        <v>4</v>
      </c>
      <c r="I309" s="233"/>
      <c r="J309" s="229"/>
      <c r="K309" s="229"/>
      <c r="L309" s="234"/>
      <c r="M309" s="235"/>
      <c r="N309" s="236"/>
      <c r="O309" s="236"/>
      <c r="P309" s="236"/>
      <c r="Q309" s="236"/>
      <c r="R309" s="236"/>
      <c r="S309" s="236"/>
      <c r="T309" s="237"/>
      <c r="U309" s="11"/>
      <c r="V309" s="11"/>
      <c r="W309" s="11"/>
      <c r="X309" s="11"/>
      <c r="Y309" s="11"/>
      <c r="Z309" s="11"/>
      <c r="AA309" s="11"/>
      <c r="AB309" s="11"/>
      <c r="AC309" s="11"/>
      <c r="AD309" s="11"/>
      <c r="AE309" s="11"/>
      <c r="AT309" s="238" t="s">
        <v>199</v>
      </c>
      <c r="AU309" s="238" t="s">
        <v>85</v>
      </c>
      <c r="AV309" s="11" t="s">
        <v>85</v>
      </c>
      <c r="AW309" s="11" t="s">
        <v>32</v>
      </c>
      <c r="AX309" s="11" t="s">
        <v>83</v>
      </c>
      <c r="AY309" s="238" t="s">
        <v>195</v>
      </c>
    </row>
    <row r="310" s="2" customFormat="1" ht="21.75" customHeight="1">
      <c r="A310" s="39"/>
      <c r="B310" s="40"/>
      <c r="C310" s="200" t="s">
        <v>380</v>
      </c>
      <c r="D310" s="200" t="s">
        <v>191</v>
      </c>
      <c r="E310" s="201" t="s">
        <v>6124</v>
      </c>
      <c r="F310" s="202" t="s">
        <v>6125</v>
      </c>
      <c r="G310" s="203" t="s">
        <v>1804</v>
      </c>
      <c r="H310" s="204">
        <v>1</v>
      </c>
      <c r="I310" s="205"/>
      <c r="J310" s="206">
        <f>ROUND(I310*H310,2)</f>
        <v>0</v>
      </c>
      <c r="K310" s="202" t="s">
        <v>1412</v>
      </c>
      <c r="L310" s="45"/>
      <c r="M310" s="207" t="s">
        <v>1</v>
      </c>
      <c r="N310" s="208" t="s">
        <v>41</v>
      </c>
      <c r="O310" s="92"/>
      <c r="P310" s="209">
        <f>O310*H310</f>
        <v>0</v>
      </c>
      <c r="Q310" s="209">
        <v>0.0016199999999999999</v>
      </c>
      <c r="R310" s="209">
        <f>Q310*H310</f>
        <v>0.0016199999999999999</v>
      </c>
      <c r="S310" s="209">
        <v>0</v>
      </c>
      <c r="T310" s="210">
        <f>S310*H310</f>
        <v>0</v>
      </c>
      <c r="U310" s="39"/>
      <c r="V310" s="39"/>
      <c r="W310" s="39"/>
      <c r="X310" s="39"/>
      <c r="Y310" s="39"/>
      <c r="Z310" s="39"/>
      <c r="AA310" s="39"/>
      <c r="AB310" s="39"/>
      <c r="AC310" s="39"/>
      <c r="AD310" s="39"/>
      <c r="AE310" s="39"/>
      <c r="AR310" s="211" t="s">
        <v>234</v>
      </c>
      <c r="AT310" s="211" t="s">
        <v>191</v>
      </c>
      <c r="AU310" s="211" t="s">
        <v>85</v>
      </c>
      <c r="AY310" s="18" t="s">
        <v>195</v>
      </c>
      <c r="BE310" s="212">
        <f>IF(N310="základní",J310,0)</f>
        <v>0</v>
      </c>
      <c r="BF310" s="212">
        <f>IF(N310="snížená",J310,0)</f>
        <v>0</v>
      </c>
      <c r="BG310" s="212">
        <f>IF(N310="zákl. přenesená",J310,0)</f>
        <v>0</v>
      </c>
      <c r="BH310" s="212">
        <f>IF(N310="sníž. přenesená",J310,0)</f>
        <v>0</v>
      </c>
      <c r="BI310" s="212">
        <f>IF(N310="nulová",J310,0)</f>
        <v>0</v>
      </c>
      <c r="BJ310" s="18" t="s">
        <v>83</v>
      </c>
      <c r="BK310" s="212">
        <f>ROUND(I310*H310,2)</f>
        <v>0</v>
      </c>
      <c r="BL310" s="18" t="s">
        <v>234</v>
      </c>
      <c r="BM310" s="211" t="s">
        <v>6126</v>
      </c>
    </row>
    <row r="311" s="10" customFormat="1">
      <c r="A311" s="10"/>
      <c r="B311" s="218"/>
      <c r="C311" s="219"/>
      <c r="D311" s="213" t="s">
        <v>199</v>
      </c>
      <c r="E311" s="220" t="s">
        <v>1</v>
      </c>
      <c r="F311" s="221" t="s">
        <v>5991</v>
      </c>
      <c r="G311" s="219"/>
      <c r="H311" s="220" t="s">
        <v>1</v>
      </c>
      <c r="I311" s="222"/>
      <c r="J311" s="219"/>
      <c r="K311" s="219"/>
      <c r="L311" s="223"/>
      <c r="M311" s="224"/>
      <c r="N311" s="225"/>
      <c r="O311" s="225"/>
      <c r="P311" s="225"/>
      <c r="Q311" s="225"/>
      <c r="R311" s="225"/>
      <c r="S311" s="225"/>
      <c r="T311" s="226"/>
      <c r="U311" s="10"/>
      <c r="V311" s="10"/>
      <c r="W311" s="10"/>
      <c r="X311" s="10"/>
      <c r="Y311" s="10"/>
      <c r="Z311" s="10"/>
      <c r="AA311" s="10"/>
      <c r="AB311" s="10"/>
      <c r="AC311" s="10"/>
      <c r="AD311" s="10"/>
      <c r="AE311" s="10"/>
      <c r="AT311" s="227" t="s">
        <v>199</v>
      </c>
      <c r="AU311" s="227" t="s">
        <v>85</v>
      </c>
      <c r="AV311" s="10" t="s">
        <v>83</v>
      </c>
      <c r="AW311" s="10" t="s">
        <v>32</v>
      </c>
      <c r="AX311" s="10" t="s">
        <v>76</v>
      </c>
      <c r="AY311" s="227" t="s">
        <v>195</v>
      </c>
    </row>
    <row r="312" s="11" customFormat="1">
      <c r="A312" s="11"/>
      <c r="B312" s="228"/>
      <c r="C312" s="229"/>
      <c r="D312" s="213" t="s">
        <v>199</v>
      </c>
      <c r="E312" s="230" t="s">
        <v>1</v>
      </c>
      <c r="F312" s="231" t="s">
        <v>6127</v>
      </c>
      <c r="G312" s="229"/>
      <c r="H312" s="232">
        <v>1</v>
      </c>
      <c r="I312" s="233"/>
      <c r="J312" s="229"/>
      <c r="K312" s="229"/>
      <c r="L312" s="234"/>
      <c r="M312" s="235"/>
      <c r="N312" s="236"/>
      <c r="O312" s="236"/>
      <c r="P312" s="236"/>
      <c r="Q312" s="236"/>
      <c r="R312" s="236"/>
      <c r="S312" s="236"/>
      <c r="T312" s="237"/>
      <c r="U312" s="11"/>
      <c r="V312" s="11"/>
      <c r="W312" s="11"/>
      <c r="X312" s="11"/>
      <c r="Y312" s="11"/>
      <c r="Z312" s="11"/>
      <c r="AA312" s="11"/>
      <c r="AB312" s="11"/>
      <c r="AC312" s="11"/>
      <c r="AD312" s="11"/>
      <c r="AE312" s="11"/>
      <c r="AT312" s="238" t="s">
        <v>199</v>
      </c>
      <c r="AU312" s="238" t="s">
        <v>85</v>
      </c>
      <c r="AV312" s="11" t="s">
        <v>85</v>
      </c>
      <c r="AW312" s="11" t="s">
        <v>32</v>
      </c>
      <c r="AX312" s="11" t="s">
        <v>83</v>
      </c>
      <c r="AY312" s="238" t="s">
        <v>195</v>
      </c>
    </row>
    <row r="313" s="2" customFormat="1" ht="24.15" customHeight="1">
      <c r="A313" s="39"/>
      <c r="B313" s="40"/>
      <c r="C313" s="262" t="s">
        <v>385</v>
      </c>
      <c r="D313" s="262" t="s">
        <v>224</v>
      </c>
      <c r="E313" s="263" t="s">
        <v>6128</v>
      </c>
      <c r="F313" s="264" t="s">
        <v>6129</v>
      </c>
      <c r="G313" s="265" t="s">
        <v>1804</v>
      </c>
      <c r="H313" s="266">
        <v>1</v>
      </c>
      <c r="I313" s="267"/>
      <c r="J313" s="268">
        <f>ROUND(I313*H313,2)</f>
        <v>0</v>
      </c>
      <c r="K313" s="264" t="s">
        <v>1412</v>
      </c>
      <c r="L313" s="269"/>
      <c r="M313" s="270" t="s">
        <v>1</v>
      </c>
      <c r="N313" s="271" t="s">
        <v>41</v>
      </c>
      <c r="O313" s="92"/>
      <c r="P313" s="209">
        <f>O313*H313</f>
        <v>0</v>
      </c>
      <c r="Q313" s="209">
        <v>0.017999999999999999</v>
      </c>
      <c r="R313" s="209">
        <f>Q313*H313</f>
        <v>0.017999999999999999</v>
      </c>
      <c r="S313" s="209">
        <v>0</v>
      </c>
      <c r="T313" s="210">
        <f>S313*H313</f>
        <v>0</v>
      </c>
      <c r="U313" s="39"/>
      <c r="V313" s="39"/>
      <c r="W313" s="39"/>
      <c r="X313" s="39"/>
      <c r="Y313" s="39"/>
      <c r="Z313" s="39"/>
      <c r="AA313" s="39"/>
      <c r="AB313" s="39"/>
      <c r="AC313" s="39"/>
      <c r="AD313" s="39"/>
      <c r="AE313" s="39"/>
      <c r="AR313" s="211" t="s">
        <v>253</v>
      </c>
      <c r="AT313" s="211" t="s">
        <v>224</v>
      </c>
      <c r="AU313" s="211" t="s">
        <v>85</v>
      </c>
      <c r="AY313" s="18" t="s">
        <v>195</v>
      </c>
      <c r="BE313" s="212">
        <f>IF(N313="základní",J313,0)</f>
        <v>0</v>
      </c>
      <c r="BF313" s="212">
        <f>IF(N313="snížená",J313,0)</f>
        <v>0</v>
      </c>
      <c r="BG313" s="212">
        <f>IF(N313="zákl. přenesená",J313,0)</f>
        <v>0</v>
      </c>
      <c r="BH313" s="212">
        <f>IF(N313="sníž. přenesená",J313,0)</f>
        <v>0</v>
      </c>
      <c r="BI313" s="212">
        <f>IF(N313="nulová",J313,0)</f>
        <v>0</v>
      </c>
      <c r="BJ313" s="18" t="s">
        <v>83</v>
      </c>
      <c r="BK313" s="212">
        <f>ROUND(I313*H313,2)</f>
        <v>0</v>
      </c>
      <c r="BL313" s="18" t="s">
        <v>234</v>
      </c>
      <c r="BM313" s="211" t="s">
        <v>6130</v>
      </c>
    </row>
    <row r="314" s="10" customFormat="1">
      <c r="A314" s="10"/>
      <c r="B314" s="218"/>
      <c r="C314" s="219"/>
      <c r="D314" s="213" t="s">
        <v>199</v>
      </c>
      <c r="E314" s="220" t="s">
        <v>1</v>
      </c>
      <c r="F314" s="221" t="s">
        <v>6131</v>
      </c>
      <c r="G314" s="219"/>
      <c r="H314" s="220" t="s">
        <v>1</v>
      </c>
      <c r="I314" s="222"/>
      <c r="J314" s="219"/>
      <c r="K314" s="219"/>
      <c r="L314" s="223"/>
      <c r="M314" s="224"/>
      <c r="N314" s="225"/>
      <c r="O314" s="225"/>
      <c r="P314" s="225"/>
      <c r="Q314" s="225"/>
      <c r="R314" s="225"/>
      <c r="S314" s="225"/>
      <c r="T314" s="226"/>
      <c r="U314" s="10"/>
      <c r="V314" s="10"/>
      <c r="W314" s="10"/>
      <c r="X314" s="10"/>
      <c r="Y314" s="10"/>
      <c r="Z314" s="10"/>
      <c r="AA314" s="10"/>
      <c r="AB314" s="10"/>
      <c r="AC314" s="10"/>
      <c r="AD314" s="10"/>
      <c r="AE314" s="10"/>
      <c r="AT314" s="227" t="s">
        <v>199</v>
      </c>
      <c r="AU314" s="227" t="s">
        <v>85</v>
      </c>
      <c r="AV314" s="10" t="s">
        <v>83</v>
      </c>
      <c r="AW314" s="10" t="s">
        <v>32</v>
      </c>
      <c r="AX314" s="10" t="s">
        <v>76</v>
      </c>
      <c r="AY314" s="227" t="s">
        <v>195</v>
      </c>
    </row>
    <row r="315" s="11" customFormat="1">
      <c r="A315" s="11"/>
      <c r="B315" s="228"/>
      <c r="C315" s="229"/>
      <c r="D315" s="213" t="s">
        <v>199</v>
      </c>
      <c r="E315" s="230" t="s">
        <v>1</v>
      </c>
      <c r="F315" s="231" t="s">
        <v>6132</v>
      </c>
      <c r="G315" s="229"/>
      <c r="H315" s="232">
        <v>1</v>
      </c>
      <c r="I315" s="233"/>
      <c r="J315" s="229"/>
      <c r="K315" s="229"/>
      <c r="L315" s="234"/>
      <c r="M315" s="235"/>
      <c r="N315" s="236"/>
      <c r="O315" s="236"/>
      <c r="P315" s="236"/>
      <c r="Q315" s="236"/>
      <c r="R315" s="236"/>
      <c r="S315" s="236"/>
      <c r="T315" s="237"/>
      <c r="U315" s="11"/>
      <c r="V315" s="11"/>
      <c r="W315" s="11"/>
      <c r="X315" s="11"/>
      <c r="Y315" s="11"/>
      <c r="Z315" s="11"/>
      <c r="AA315" s="11"/>
      <c r="AB315" s="11"/>
      <c r="AC315" s="11"/>
      <c r="AD315" s="11"/>
      <c r="AE315" s="11"/>
      <c r="AT315" s="238" t="s">
        <v>199</v>
      </c>
      <c r="AU315" s="238" t="s">
        <v>85</v>
      </c>
      <c r="AV315" s="11" t="s">
        <v>85</v>
      </c>
      <c r="AW315" s="11" t="s">
        <v>32</v>
      </c>
      <c r="AX315" s="11" t="s">
        <v>83</v>
      </c>
      <c r="AY315" s="238" t="s">
        <v>195</v>
      </c>
    </row>
    <row r="316" s="2" customFormat="1" ht="24.15" customHeight="1">
      <c r="A316" s="39"/>
      <c r="B316" s="40"/>
      <c r="C316" s="262" t="s">
        <v>389</v>
      </c>
      <c r="D316" s="262" t="s">
        <v>224</v>
      </c>
      <c r="E316" s="263" t="s">
        <v>6133</v>
      </c>
      <c r="F316" s="264" t="s">
        <v>6134</v>
      </c>
      <c r="G316" s="265" t="s">
        <v>1804</v>
      </c>
      <c r="H316" s="266">
        <v>1</v>
      </c>
      <c r="I316" s="267"/>
      <c r="J316" s="268">
        <f>ROUND(I316*H316,2)</f>
        <v>0</v>
      </c>
      <c r="K316" s="264" t="s">
        <v>1</v>
      </c>
      <c r="L316" s="269"/>
      <c r="M316" s="270" t="s">
        <v>1</v>
      </c>
      <c r="N316" s="271" t="s">
        <v>41</v>
      </c>
      <c r="O316" s="92"/>
      <c r="P316" s="209">
        <f>O316*H316</f>
        <v>0</v>
      </c>
      <c r="Q316" s="209">
        <v>0.0035000000000000001</v>
      </c>
      <c r="R316" s="209">
        <f>Q316*H316</f>
        <v>0.0035000000000000001</v>
      </c>
      <c r="S316" s="209">
        <v>0</v>
      </c>
      <c r="T316" s="210">
        <f>S316*H316</f>
        <v>0</v>
      </c>
      <c r="U316" s="39"/>
      <c r="V316" s="39"/>
      <c r="W316" s="39"/>
      <c r="X316" s="39"/>
      <c r="Y316" s="39"/>
      <c r="Z316" s="39"/>
      <c r="AA316" s="39"/>
      <c r="AB316" s="39"/>
      <c r="AC316" s="39"/>
      <c r="AD316" s="39"/>
      <c r="AE316" s="39"/>
      <c r="AR316" s="211" t="s">
        <v>253</v>
      </c>
      <c r="AT316" s="211" t="s">
        <v>224</v>
      </c>
      <c r="AU316" s="211" t="s">
        <v>85</v>
      </c>
      <c r="AY316" s="18" t="s">
        <v>195</v>
      </c>
      <c r="BE316" s="212">
        <f>IF(N316="základní",J316,0)</f>
        <v>0</v>
      </c>
      <c r="BF316" s="212">
        <f>IF(N316="snížená",J316,0)</f>
        <v>0</v>
      </c>
      <c r="BG316" s="212">
        <f>IF(N316="zákl. přenesená",J316,0)</f>
        <v>0</v>
      </c>
      <c r="BH316" s="212">
        <f>IF(N316="sníž. přenesená",J316,0)</f>
        <v>0</v>
      </c>
      <c r="BI316" s="212">
        <f>IF(N316="nulová",J316,0)</f>
        <v>0</v>
      </c>
      <c r="BJ316" s="18" t="s">
        <v>83</v>
      </c>
      <c r="BK316" s="212">
        <f>ROUND(I316*H316,2)</f>
        <v>0</v>
      </c>
      <c r="BL316" s="18" t="s">
        <v>234</v>
      </c>
      <c r="BM316" s="211" t="s">
        <v>6135</v>
      </c>
    </row>
    <row r="317" s="2" customFormat="1" ht="16.5" customHeight="1">
      <c r="A317" s="39"/>
      <c r="B317" s="40"/>
      <c r="C317" s="200" t="s">
        <v>392</v>
      </c>
      <c r="D317" s="200" t="s">
        <v>191</v>
      </c>
      <c r="E317" s="201" t="s">
        <v>6136</v>
      </c>
      <c r="F317" s="202" t="s">
        <v>6137</v>
      </c>
      <c r="G317" s="203" t="s">
        <v>1804</v>
      </c>
      <c r="H317" s="204">
        <v>1</v>
      </c>
      <c r="I317" s="205"/>
      <c r="J317" s="206">
        <f>ROUND(I317*H317,2)</f>
        <v>0</v>
      </c>
      <c r="K317" s="202" t="s">
        <v>1412</v>
      </c>
      <c r="L317" s="45"/>
      <c r="M317" s="207" t="s">
        <v>1</v>
      </c>
      <c r="N317" s="208" t="s">
        <v>41</v>
      </c>
      <c r="O317" s="92"/>
      <c r="P317" s="209">
        <f>O317*H317</f>
        <v>0</v>
      </c>
      <c r="Q317" s="209">
        <v>0.0013600000000000001</v>
      </c>
      <c r="R317" s="209">
        <f>Q317*H317</f>
        <v>0.0013600000000000001</v>
      </c>
      <c r="S317" s="209">
        <v>0</v>
      </c>
      <c r="T317" s="210">
        <f>S317*H317</f>
        <v>0</v>
      </c>
      <c r="U317" s="39"/>
      <c r="V317" s="39"/>
      <c r="W317" s="39"/>
      <c r="X317" s="39"/>
      <c r="Y317" s="39"/>
      <c r="Z317" s="39"/>
      <c r="AA317" s="39"/>
      <c r="AB317" s="39"/>
      <c r="AC317" s="39"/>
      <c r="AD317" s="39"/>
      <c r="AE317" s="39"/>
      <c r="AR317" s="211" t="s">
        <v>234</v>
      </c>
      <c r="AT317" s="211" t="s">
        <v>191</v>
      </c>
      <c r="AU317" s="211" t="s">
        <v>85</v>
      </c>
      <c r="AY317" s="18" t="s">
        <v>195</v>
      </c>
      <c r="BE317" s="212">
        <f>IF(N317="základní",J317,0)</f>
        <v>0</v>
      </c>
      <c r="BF317" s="212">
        <f>IF(N317="snížená",J317,0)</f>
        <v>0</v>
      </c>
      <c r="BG317" s="212">
        <f>IF(N317="zákl. přenesená",J317,0)</f>
        <v>0</v>
      </c>
      <c r="BH317" s="212">
        <f>IF(N317="sníž. přenesená",J317,0)</f>
        <v>0</v>
      </c>
      <c r="BI317" s="212">
        <f>IF(N317="nulová",J317,0)</f>
        <v>0</v>
      </c>
      <c r="BJ317" s="18" t="s">
        <v>83</v>
      </c>
      <c r="BK317" s="212">
        <f>ROUND(I317*H317,2)</f>
        <v>0</v>
      </c>
      <c r="BL317" s="18" t="s">
        <v>234</v>
      </c>
      <c r="BM317" s="211" t="s">
        <v>6138</v>
      </c>
    </row>
    <row r="318" s="10" customFormat="1">
      <c r="A318" s="10"/>
      <c r="B318" s="218"/>
      <c r="C318" s="219"/>
      <c r="D318" s="213" t="s">
        <v>199</v>
      </c>
      <c r="E318" s="220" t="s">
        <v>1</v>
      </c>
      <c r="F318" s="221" t="s">
        <v>5991</v>
      </c>
      <c r="G318" s="219"/>
      <c r="H318" s="220" t="s">
        <v>1</v>
      </c>
      <c r="I318" s="222"/>
      <c r="J318" s="219"/>
      <c r="K318" s="219"/>
      <c r="L318" s="223"/>
      <c r="M318" s="224"/>
      <c r="N318" s="225"/>
      <c r="O318" s="225"/>
      <c r="P318" s="225"/>
      <c r="Q318" s="225"/>
      <c r="R318" s="225"/>
      <c r="S318" s="225"/>
      <c r="T318" s="226"/>
      <c r="U318" s="10"/>
      <c r="V318" s="10"/>
      <c r="W318" s="10"/>
      <c r="X318" s="10"/>
      <c r="Y318" s="10"/>
      <c r="Z318" s="10"/>
      <c r="AA318" s="10"/>
      <c r="AB318" s="10"/>
      <c r="AC318" s="10"/>
      <c r="AD318" s="10"/>
      <c r="AE318" s="10"/>
      <c r="AT318" s="227" t="s">
        <v>199</v>
      </c>
      <c r="AU318" s="227" t="s">
        <v>85</v>
      </c>
      <c r="AV318" s="10" t="s">
        <v>83</v>
      </c>
      <c r="AW318" s="10" t="s">
        <v>32</v>
      </c>
      <c r="AX318" s="10" t="s">
        <v>76</v>
      </c>
      <c r="AY318" s="227" t="s">
        <v>195</v>
      </c>
    </row>
    <row r="319" s="11" customFormat="1">
      <c r="A319" s="11"/>
      <c r="B319" s="228"/>
      <c r="C319" s="229"/>
      <c r="D319" s="213" t="s">
        <v>199</v>
      </c>
      <c r="E319" s="230" t="s">
        <v>1</v>
      </c>
      <c r="F319" s="231" t="s">
        <v>83</v>
      </c>
      <c r="G319" s="229"/>
      <c r="H319" s="232">
        <v>1</v>
      </c>
      <c r="I319" s="233"/>
      <c r="J319" s="229"/>
      <c r="K319" s="229"/>
      <c r="L319" s="234"/>
      <c r="M319" s="235"/>
      <c r="N319" s="236"/>
      <c r="O319" s="236"/>
      <c r="P319" s="236"/>
      <c r="Q319" s="236"/>
      <c r="R319" s="236"/>
      <c r="S319" s="236"/>
      <c r="T319" s="237"/>
      <c r="U319" s="11"/>
      <c r="V319" s="11"/>
      <c r="W319" s="11"/>
      <c r="X319" s="11"/>
      <c r="Y319" s="11"/>
      <c r="Z319" s="11"/>
      <c r="AA319" s="11"/>
      <c r="AB319" s="11"/>
      <c r="AC319" s="11"/>
      <c r="AD319" s="11"/>
      <c r="AE319" s="11"/>
      <c r="AT319" s="238" t="s">
        <v>199</v>
      </c>
      <c r="AU319" s="238" t="s">
        <v>85</v>
      </c>
      <c r="AV319" s="11" t="s">
        <v>85</v>
      </c>
      <c r="AW319" s="11" t="s">
        <v>32</v>
      </c>
      <c r="AX319" s="11" t="s">
        <v>83</v>
      </c>
      <c r="AY319" s="238" t="s">
        <v>195</v>
      </c>
    </row>
    <row r="320" s="2" customFormat="1" ht="24.15" customHeight="1">
      <c r="A320" s="39"/>
      <c r="B320" s="40"/>
      <c r="C320" s="262" t="s">
        <v>397</v>
      </c>
      <c r="D320" s="262" t="s">
        <v>224</v>
      </c>
      <c r="E320" s="263" t="s">
        <v>6139</v>
      </c>
      <c r="F320" s="264" t="s">
        <v>6140</v>
      </c>
      <c r="G320" s="265" t="s">
        <v>1804</v>
      </c>
      <c r="H320" s="266">
        <v>1</v>
      </c>
      <c r="I320" s="267"/>
      <c r="J320" s="268">
        <f>ROUND(I320*H320,2)</f>
        <v>0</v>
      </c>
      <c r="K320" s="264" t="s">
        <v>1412</v>
      </c>
      <c r="L320" s="269"/>
      <c r="M320" s="270" t="s">
        <v>1</v>
      </c>
      <c r="N320" s="271" t="s">
        <v>41</v>
      </c>
      <c r="O320" s="92"/>
      <c r="P320" s="209">
        <f>O320*H320</f>
        <v>0</v>
      </c>
      <c r="Q320" s="209">
        <v>0.042999999999999997</v>
      </c>
      <c r="R320" s="209">
        <f>Q320*H320</f>
        <v>0.042999999999999997</v>
      </c>
      <c r="S320" s="209">
        <v>0</v>
      </c>
      <c r="T320" s="210">
        <f>S320*H320</f>
        <v>0</v>
      </c>
      <c r="U320" s="39"/>
      <c r="V320" s="39"/>
      <c r="W320" s="39"/>
      <c r="X320" s="39"/>
      <c r="Y320" s="39"/>
      <c r="Z320" s="39"/>
      <c r="AA320" s="39"/>
      <c r="AB320" s="39"/>
      <c r="AC320" s="39"/>
      <c r="AD320" s="39"/>
      <c r="AE320" s="39"/>
      <c r="AR320" s="211" t="s">
        <v>253</v>
      </c>
      <c r="AT320" s="211" t="s">
        <v>224</v>
      </c>
      <c r="AU320" s="211" t="s">
        <v>85</v>
      </c>
      <c r="AY320" s="18" t="s">
        <v>195</v>
      </c>
      <c r="BE320" s="212">
        <f>IF(N320="základní",J320,0)</f>
        <v>0</v>
      </c>
      <c r="BF320" s="212">
        <f>IF(N320="snížená",J320,0)</f>
        <v>0</v>
      </c>
      <c r="BG320" s="212">
        <f>IF(N320="zákl. přenesená",J320,0)</f>
        <v>0</v>
      </c>
      <c r="BH320" s="212">
        <f>IF(N320="sníž. přenesená",J320,0)</f>
        <v>0</v>
      </c>
      <c r="BI320" s="212">
        <f>IF(N320="nulová",J320,0)</f>
        <v>0</v>
      </c>
      <c r="BJ320" s="18" t="s">
        <v>83</v>
      </c>
      <c r="BK320" s="212">
        <f>ROUND(I320*H320,2)</f>
        <v>0</v>
      </c>
      <c r="BL320" s="18" t="s">
        <v>234</v>
      </c>
      <c r="BM320" s="211" t="s">
        <v>6141</v>
      </c>
    </row>
    <row r="321" s="10" customFormat="1">
      <c r="A321" s="10"/>
      <c r="B321" s="218"/>
      <c r="C321" s="219"/>
      <c r="D321" s="213" t="s">
        <v>199</v>
      </c>
      <c r="E321" s="220" t="s">
        <v>1</v>
      </c>
      <c r="F321" s="221" t="s">
        <v>5991</v>
      </c>
      <c r="G321" s="219"/>
      <c r="H321" s="220" t="s">
        <v>1</v>
      </c>
      <c r="I321" s="222"/>
      <c r="J321" s="219"/>
      <c r="K321" s="219"/>
      <c r="L321" s="223"/>
      <c r="M321" s="224"/>
      <c r="N321" s="225"/>
      <c r="O321" s="225"/>
      <c r="P321" s="225"/>
      <c r="Q321" s="225"/>
      <c r="R321" s="225"/>
      <c r="S321" s="225"/>
      <c r="T321" s="226"/>
      <c r="U321" s="10"/>
      <c r="V321" s="10"/>
      <c r="W321" s="10"/>
      <c r="X321" s="10"/>
      <c r="Y321" s="10"/>
      <c r="Z321" s="10"/>
      <c r="AA321" s="10"/>
      <c r="AB321" s="10"/>
      <c r="AC321" s="10"/>
      <c r="AD321" s="10"/>
      <c r="AE321" s="10"/>
      <c r="AT321" s="227" t="s">
        <v>199</v>
      </c>
      <c r="AU321" s="227" t="s">
        <v>85</v>
      </c>
      <c r="AV321" s="10" t="s">
        <v>83</v>
      </c>
      <c r="AW321" s="10" t="s">
        <v>32</v>
      </c>
      <c r="AX321" s="10" t="s">
        <v>76</v>
      </c>
      <c r="AY321" s="227" t="s">
        <v>195</v>
      </c>
    </row>
    <row r="322" s="11" customFormat="1">
      <c r="A322" s="11"/>
      <c r="B322" s="228"/>
      <c r="C322" s="229"/>
      <c r="D322" s="213" t="s">
        <v>199</v>
      </c>
      <c r="E322" s="230" t="s">
        <v>1</v>
      </c>
      <c r="F322" s="231" t="s">
        <v>83</v>
      </c>
      <c r="G322" s="229"/>
      <c r="H322" s="232">
        <v>1</v>
      </c>
      <c r="I322" s="233"/>
      <c r="J322" s="229"/>
      <c r="K322" s="229"/>
      <c r="L322" s="234"/>
      <c r="M322" s="235"/>
      <c r="N322" s="236"/>
      <c r="O322" s="236"/>
      <c r="P322" s="236"/>
      <c r="Q322" s="236"/>
      <c r="R322" s="236"/>
      <c r="S322" s="236"/>
      <c r="T322" s="237"/>
      <c r="U322" s="11"/>
      <c r="V322" s="11"/>
      <c r="W322" s="11"/>
      <c r="X322" s="11"/>
      <c r="Y322" s="11"/>
      <c r="Z322" s="11"/>
      <c r="AA322" s="11"/>
      <c r="AB322" s="11"/>
      <c r="AC322" s="11"/>
      <c r="AD322" s="11"/>
      <c r="AE322" s="11"/>
      <c r="AT322" s="238" t="s">
        <v>199</v>
      </c>
      <c r="AU322" s="238" t="s">
        <v>85</v>
      </c>
      <c r="AV322" s="11" t="s">
        <v>85</v>
      </c>
      <c r="AW322" s="11" t="s">
        <v>32</v>
      </c>
      <c r="AX322" s="11" t="s">
        <v>83</v>
      </c>
      <c r="AY322" s="238" t="s">
        <v>195</v>
      </c>
    </row>
    <row r="323" s="2" customFormat="1" ht="16.5" customHeight="1">
      <c r="A323" s="39"/>
      <c r="B323" s="40"/>
      <c r="C323" s="200" t="s">
        <v>401</v>
      </c>
      <c r="D323" s="200" t="s">
        <v>191</v>
      </c>
      <c r="E323" s="201" t="s">
        <v>4398</v>
      </c>
      <c r="F323" s="202" t="s">
        <v>4399</v>
      </c>
      <c r="G323" s="203" t="s">
        <v>513</v>
      </c>
      <c r="H323" s="204">
        <v>20</v>
      </c>
      <c r="I323" s="205"/>
      <c r="J323" s="206">
        <f>ROUND(I323*H323,2)</f>
        <v>0</v>
      </c>
      <c r="K323" s="202" t="s">
        <v>1412</v>
      </c>
      <c r="L323" s="45"/>
      <c r="M323" s="207" t="s">
        <v>1</v>
      </c>
      <c r="N323" s="208" t="s">
        <v>41</v>
      </c>
      <c r="O323" s="92"/>
      <c r="P323" s="209">
        <f>O323*H323</f>
        <v>0</v>
      </c>
      <c r="Q323" s="209">
        <v>0</v>
      </c>
      <c r="R323" s="209">
        <f>Q323*H323</f>
        <v>0</v>
      </c>
      <c r="S323" s="209">
        <v>0</v>
      </c>
      <c r="T323" s="210">
        <f>S323*H323</f>
        <v>0</v>
      </c>
      <c r="U323" s="39"/>
      <c r="V323" s="39"/>
      <c r="W323" s="39"/>
      <c r="X323" s="39"/>
      <c r="Y323" s="39"/>
      <c r="Z323" s="39"/>
      <c r="AA323" s="39"/>
      <c r="AB323" s="39"/>
      <c r="AC323" s="39"/>
      <c r="AD323" s="39"/>
      <c r="AE323" s="39"/>
      <c r="AR323" s="211" t="s">
        <v>234</v>
      </c>
      <c r="AT323" s="211" t="s">
        <v>191</v>
      </c>
      <c r="AU323" s="211" t="s">
        <v>85</v>
      </c>
      <c r="AY323" s="18" t="s">
        <v>195</v>
      </c>
      <c r="BE323" s="212">
        <f>IF(N323="základní",J323,0)</f>
        <v>0</v>
      </c>
      <c r="BF323" s="212">
        <f>IF(N323="snížená",J323,0)</f>
        <v>0</v>
      </c>
      <c r="BG323" s="212">
        <f>IF(N323="zákl. přenesená",J323,0)</f>
        <v>0</v>
      </c>
      <c r="BH323" s="212">
        <f>IF(N323="sníž. přenesená",J323,0)</f>
        <v>0</v>
      </c>
      <c r="BI323" s="212">
        <f>IF(N323="nulová",J323,0)</f>
        <v>0</v>
      </c>
      <c r="BJ323" s="18" t="s">
        <v>83</v>
      </c>
      <c r="BK323" s="212">
        <f>ROUND(I323*H323,2)</f>
        <v>0</v>
      </c>
      <c r="BL323" s="18" t="s">
        <v>234</v>
      </c>
      <c r="BM323" s="211" t="s">
        <v>6142</v>
      </c>
    </row>
    <row r="324" s="10" customFormat="1">
      <c r="A324" s="10"/>
      <c r="B324" s="218"/>
      <c r="C324" s="219"/>
      <c r="D324" s="213" t="s">
        <v>199</v>
      </c>
      <c r="E324" s="220" t="s">
        <v>1</v>
      </c>
      <c r="F324" s="221" t="s">
        <v>5991</v>
      </c>
      <c r="G324" s="219"/>
      <c r="H324" s="220" t="s">
        <v>1</v>
      </c>
      <c r="I324" s="222"/>
      <c r="J324" s="219"/>
      <c r="K324" s="219"/>
      <c r="L324" s="223"/>
      <c r="M324" s="224"/>
      <c r="N324" s="225"/>
      <c r="O324" s="225"/>
      <c r="P324" s="225"/>
      <c r="Q324" s="225"/>
      <c r="R324" s="225"/>
      <c r="S324" s="225"/>
      <c r="T324" s="226"/>
      <c r="U324" s="10"/>
      <c r="V324" s="10"/>
      <c r="W324" s="10"/>
      <c r="X324" s="10"/>
      <c r="Y324" s="10"/>
      <c r="Z324" s="10"/>
      <c r="AA324" s="10"/>
      <c r="AB324" s="10"/>
      <c r="AC324" s="10"/>
      <c r="AD324" s="10"/>
      <c r="AE324" s="10"/>
      <c r="AT324" s="227" t="s">
        <v>199</v>
      </c>
      <c r="AU324" s="227" t="s">
        <v>85</v>
      </c>
      <c r="AV324" s="10" t="s">
        <v>83</v>
      </c>
      <c r="AW324" s="10" t="s">
        <v>32</v>
      </c>
      <c r="AX324" s="10" t="s">
        <v>76</v>
      </c>
      <c r="AY324" s="227" t="s">
        <v>195</v>
      </c>
    </row>
    <row r="325" s="11" customFormat="1">
      <c r="A325" s="11"/>
      <c r="B325" s="228"/>
      <c r="C325" s="229"/>
      <c r="D325" s="213" t="s">
        <v>199</v>
      </c>
      <c r="E325" s="230" t="s">
        <v>1</v>
      </c>
      <c r="F325" s="231" t="s">
        <v>6143</v>
      </c>
      <c r="G325" s="229"/>
      <c r="H325" s="232">
        <v>20</v>
      </c>
      <c r="I325" s="233"/>
      <c r="J325" s="229"/>
      <c r="K325" s="229"/>
      <c r="L325" s="234"/>
      <c r="M325" s="235"/>
      <c r="N325" s="236"/>
      <c r="O325" s="236"/>
      <c r="P325" s="236"/>
      <c r="Q325" s="236"/>
      <c r="R325" s="236"/>
      <c r="S325" s="236"/>
      <c r="T325" s="237"/>
      <c r="U325" s="11"/>
      <c r="V325" s="11"/>
      <c r="W325" s="11"/>
      <c r="X325" s="11"/>
      <c r="Y325" s="11"/>
      <c r="Z325" s="11"/>
      <c r="AA325" s="11"/>
      <c r="AB325" s="11"/>
      <c r="AC325" s="11"/>
      <c r="AD325" s="11"/>
      <c r="AE325" s="11"/>
      <c r="AT325" s="238" t="s">
        <v>199</v>
      </c>
      <c r="AU325" s="238" t="s">
        <v>85</v>
      </c>
      <c r="AV325" s="11" t="s">
        <v>85</v>
      </c>
      <c r="AW325" s="11" t="s">
        <v>32</v>
      </c>
      <c r="AX325" s="11" t="s">
        <v>83</v>
      </c>
      <c r="AY325" s="238" t="s">
        <v>195</v>
      </c>
    </row>
    <row r="326" s="2" customFormat="1" ht="21.75" customHeight="1">
      <c r="A326" s="39"/>
      <c r="B326" s="40"/>
      <c r="C326" s="200" t="s">
        <v>404</v>
      </c>
      <c r="D326" s="200" t="s">
        <v>191</v>
      </c>
      <c r="E326" s="201" t="s">
        <v>4401</v>
      </c>
      <c r="F326" s="202" t="s">
        <v>4402</v>
      </c>
      <c r="G326" s="203" t="s">
        <v>513</v>
      </c>
      <c r="H326" s="204">
        <v>38.5</v>
      </c>
      <c r="I326" s="205"/>
      <c r="J326" s="206">
        <f>ROUND(I326*H326,2)</f>
        <v>0</v>
      </c>
      <c r="K326" s="202" t="s">
        <v>1412</v>
      </c>
      <c r="L326" s="45"/>
      <c r="M326" s="207" t="s">
        <v>1</v>
      </c>
      <c r="N326" s="208" t="s">
        <v>41</v>
      </c>
      <c r="O326" s="92"/>
      <c r="P326" s="209">
        <f>O326*H326</f>
        <v>0</v>
      </c>
      <c r="Q326" s="209">
        <v>0</v>
      </c>
      <c r="R326" s="209">
        <f>Q326*H326</f>
        <v>0</v>
      </c>
      <c r="S326" s="209">
        <v>0</v>
      </c>
      <c r="T326" s="210">
        <f>S326*H326</f>
        <v>0</v>
      </c>
      <c r="U326" s="39"/>
      <c r="V326" s="39"/>
      <c r="W326" s="39"/>
      <c r="X326" s="39"/>
      <c r="Y326" s="39"/>
      <c r="Z326" s="39"/>
      <c r="AA326" s="39"/>
      <c r="AB326" s="39"/>
      <c r="AC326" s="39"/>
      <c r="AD326" s="39"/>
      <c r="AE326" s="39"/>
      <c r="AR326" s="211" t="s">
        <v>234</v>
      </c>
      <c r="AT326" s="211" t="s">
        <v>191</v>
      </c>
      <c r="AU326" s="211" t="s">
        <v>85</v>
      </c>
      <c r="AY326" s="18" t="s">
        <v>195</v>
      </c>
      <c r="BE326" s="212">
        <f>IF(N326="základní",J326,0)</f>
        <v>0</v>
      </c>
      <c r="BF326" s="212">
        <f>IF(N326="snížená",J326,0)</f>
        <v>0</v>
      </c>
      <c r="BG326" s="212">
        <f>IF(N326="zákl. přenesená",J326,0)</f>
        <v>0</v>
      </c>
      <c r="BH326" s="212">
        <f>IF(N326="sníž. přenesená",J326,0)</f>
        <v>0</v>
      </c>
      <c r="BI326" s="212">
        <f>IF(N326="nulová",J326,0)</f>
        <v>0</v>
      </c>
      <c r="BJ326" s="18" t="s">
        <v>83</v>
      </c>
      <c r="BK326" s="212">
        <f>ROUND(I326*H326,2)</f>
        <v>0</v>
      </c>
      <c r="BL326" s="18" t="s">
        <v>234</v>
      </c>
      <c r="BM326" s="211" t="s">
        <v>6144</v>
      </c>
    </row>
    <row r="327" s="10" customFormat="1">
      <c r="A327" s="10"/>
      <c r="B327" s="218"/>
      <c r="C327" s="219"/>
      <c r="D327" s="213" t="s">
        <v>199</v>
      </c>
      <c r="E327" s="220" t="s">
        <v>1</v>
      </c>
      <c r="F327" s="221" t="s">
        <v>6088</v>
      </c>
      <c r="G327" s="219"/>
      <c r="H327" s="220" t="s">
        <v>1</v>
      </c>
      <c r="I327" s="222"/>
      <c r="J327" s="219"/>
      <c r="K327" s="219"/>
      <c r="L327" s="223"/>
      <c r="M327" s="224"/>
      <c r="N327" s="225"/>
      <c r="O327" s="225"/>
      <c r="P327" s="225"/>
      <c r="Q327" s="225"/>
      <c r="R327" s="225"/>
      <c r="S327" s="225"/>
      <c r="T327" s="226"/>
      <c r="U327" s="10"/>
      <c r="V327" s="10"/>
      <c r="W327" s="10"/>
      <c r="X327" s="10"/>
      <c r="Y327" s="10"/>
      <c r="Z327" s="10"/>
      <c r="AA327" s="10"/>
      <c r="AB327" s="10"/>
      <c r="AC327" s="10"/>
      <c r="AD327" s="10"/>
      <c r="AE327" s="10"/>
      <c r="AT327" s="227" t="s">
        <v>199</v>
      </c>
      <c r="AU327" s="227" t="s">
        <v>85</v>
      </c>
      <c r="AV327" s="10" t="s">
        <v>83</v>
      </c>
      <c r="AW327" s="10" t="s">
        <v>32</v>
      </c>
      <c r="AX327" s="10" t="s">
        <v>76</v>
      </c>
      <c r="AY327" s="227" t="s">
        <v>195</v>
      </c>
    </row>
    <row r="328" s="11" customFormat="1">
      <c r="A328" s="11"/>
      <c r="B328" s="228"/>
      <c r="C328" s="229"/>
      <c r="D328" s="213" t="s">
        <v>199</v>
      </c>
      <c r="E328" s="230" t="s">
        <v>1</v>
      </c>
      <c r="F328" s="231" t="s">
        <v>6089</v>
      </c>
      <c r="G328" s="229"/>
      <c r="H328" s="232">
        <v>38.5</v>
      </c>
      <c r="I328" s="233"/>
      <c r="J328" s="229"/>
      <c r="K328" s="229"/>
      <c r="L328" s="234"/>
      <c r="M328" s="235"/>
      <c r="N328" s="236"/>
      <c r="O328" s="236"/>
      <c r="P328" s="236"/>
      <c r="Q328" s="236"/>
      <c r="R328" s="236"/>
      <c r="S328" s="236"/>
      <c r="T328" s="237"/>
      <c r="U328" s="11"/>
      <c r="V328" s="11"/>
      <c r="W328" s="11"/>
      <c r="X328" s="11"/>
      <c r="Y328" s="11"/>
      <c r="Z328" s="11"/>
      <c r="AA328" s="11"/>
      <c r="AB328" s="11"/>
      <c r="AC328" s="11"/>
      <c r="AD328" s="11"/>
      <c r="AE328" s="11"/>
      <c r="AT328" s="238" t="s">
        <v>199</v>
      </c>
      <c r="AU328" s="238" t="s">
        <v>85</v>
      </c>
      <c r="AV328" s="11" t="s">
        <v>85</v>
      </c>
      <c r="AW328" s="11" t="s">
        <v>32</v>
      </c>
      <c r="AX328" s="11" t="s">
        <v>83</v>
      </c>
      <c r="AY328" s="238" t="s">
        <v>195</v>
      </c>
    </row>
    <row r="329" s="2" customFormat="1" ht="24.15" customHeight="1">
      <c r="A329" s="39"/>
      <c r="B329" s="40"/>
      <c r="C329" s="200" t="s">
        <v>407</v>
      </c>
      <c r="D329" s="200" t="s">
        <v>191</v>
      </c>
      <c r="E329" s="201" t="s">
        <v>1862</v>
      </c>
      <c r="F329" s="202" t="s">
        <v>1863</v>
      </c>
      <c r="G329" s="203" t="s">
        <v>1804</v>
      </c>
      <c r="H329" s="204">
        <v>2</v>
      </c>
      <c r="I329" s="205"/>
      <c r="J329" s="206">
        <f>ROUND(I329*H329,2)</f>
        <v>0</v>
      </c>
      <c r="K329" s="202" t="s">
        <v>1412</v>
      </c>
      <c r="L329" s="45"/>
      <c r="M329" s="207" t="s">
        <v>1</v>
      </c>
      <c r="N329" s="208" t="s">
        <v>41</v>
      </c>
      <c r="O329" s="92"/>
      <c r="P329" s="209">
        <f>O329*H329</f>
        <v>0</v>
      </c>
      <c r="Q329" s="209">
        <v>0.45937</v>
      </c>
      <c r="R329" s="209">
        <f>Q329*H329</f>
        <v>0.91874</v>
      </c>
      <c r="S329" s="209">
        <v>0</v>
      </c>
      <c r="T329" s="210">
        <f>S329*H329</f>
        <v>0</v>
      </c>
      <c r="U329" s="39"/>
      <c r="V329" s="39"/>
      <c r="W329" s="39"/>
      <c r="X329" s="39"/>
      <c r="Y329" s="39"/>
      <c r="Z329" s="39"/>
      <c r="AA329" s="39"/>
      <c r="AB329" s="39"/>
      <c r="AC329" s="39"/>
      <c r="AD329" s="39"/>
      <c r="AE329" s="39"/>
      <c r="AR329" s="211" t="s">
        <v>234</v>
      </c>
      <c r="AT329" s="211" t="s">
        <v>191</v>
      </c>
      <c r="AU329" s="211" t="s">
        <v>85</v>
      </c>
      <c r="AY329" s="18" t="s">
        <v>195</v>
      </c>
      <c r="BE329" s="212">
        <f>IF(N329="základní",J329,0)</f>
        <v>0</v>
      </c>
      <c r="BF329" s="212">
        <f>IF(N329="snížená",J329,0)</f>
        <v>0</v>
      </c>
      <c r="BG329" s="212">
        <f>IF(N329="zákl. přenesená",J329,0)</f>
        <v>0</v>
      </c>
      <c r="BH329" s="212">
        <f>IF(N329="sníž. přenesená",J329,0)</f>
        <v>0</v>
      </c>
      <c r="BI329" s="212">
        <f>IF(N329="nulová",J329,0)</f>
        <v>0</v>
      </c>
      <c r="BJ329" s="18" t="s">
        <v>83</v>
      </c>
      <c r="BK329" s="212">
        <f>ROUND(I329*H329,2)</f>
        <v>0</v>
      </c>
      <c r="BL329" s="18" t="s">
        <v>234</v>
      </c>
      <c r="BM329" s="211" t="s">
        <v>6145</v>
      </c>
    </row>
    <row r="330" s="10" customFormat="1">
      <c r="A330" s="10"/>
      <c r="B330" s="218"/>
      <c r="C330" s="219"/>
      <c r="D330" s="213" t="s">
        <v>199</v>
      </c>
      <c r="E330" s="220" t="s">
        <v>1</v>
      </c>
      <c r="F330" s="221" t="s">
        <v>6088</v>
      </c>
      <c r="G330" s="219"/>
      <c r="H330" s="220" t="s">
        <v>1</v>
      </c>
      <c r="I330" s="222"/>
      <c r="J330" s="219"/>
      <c r="K330" s="219"/>
      <c r="L330" s="223"/>
      <c r="M330" s="224"/>
      <c r="N330" s="225"/>
      <c r="O330" s="225"/>
      <c r="P330" s="225"/>
      <c r="Q330" s="225"/>
      <c r="R330" s="225"/>
      <c r="S330" s="225"/>
      <c r="T330" s="226"/>
      <c r="U330" s="10"/>
      <c r="V330" s="10"/>
      <c r="W330" s="10"/>
      <c r="X330" s="10"/>
      <c r="Y330" s="10"/>
      <c r="Z330" s="10"/>
      <c r="AA330" s="10"/>
      <c r="AB330" s="10"/>
      <c r="AC330" s="10"/>
      <c r="AD330" s="10"/>
      <c r="AE330" s="10"/>
      <c r="AT330" s="227" t="s">
        <v>199</v>
      </c>
      <c r="AU330" s="227" t="s">
        <v>85</v>
      </c>
      <c r="AV330" s="10" t="s">
        <v>83</v>
      </c>
      <c r="AW330" s="10" t="s">
        <v>32</v>
      </c>
      <c r="AX330" s="10" t="s">
        <v>76</v>
      </c>
      <c r="AY330" s="227" t="s">
        <v>195</v>
      </c>
    </row>
    <row r="331" s="11" customFormat="1">
      <c r="A331" s="11"/>
      <c r="B331" s="228"/>
      <c r="C331" s="229"/>
      <c r="D331" s="213" t="s">
        <v>199</v>
      </c>
      <c r="E331" s="230" t="s">
        <v>1</v>
      </c>
      <c r="F331" s="231" t="s">
        <v>85</v>
      </c>
      <c r="G331" s="229"/>
      <c r="H331" s="232">
        <v>2</v>
      </c>
      <c r="I331" s="233"/>
      <c r="J331" s="229"/>
      <c r="K331" s="229"/>
      <c r="L331" s="234"/>
      <c r="M331" s="235"/>
      <c r="N331" s="236"/>
      <c r="O331" s="236"/>
      <c r="P331" s="236"/>
      <c r="Q331" s="236"/>
      <c r="R331" s="236"/>
      <c r="S331" s="236"/>
      <c r="T331" s="237"/>
      <c r="U331" s="11"/>
      <c r="V331" s="11"/>
      <c r="W331" s="11"/>
      <c r="X331" s="11"/>
      <c r="Y331" s="11"/>
      <c r="Z331" s="11"/>
      <c r="AA331" s="11"/>
      <c r="AB331" s="11"/>
      <c r="AC331" s="11"/>
      <c r="AD331" s="11"/>
      <c r="AE331" s="11"/>
      <c r="AT331" s="238" t="s">
        <v>199</v>
      </c>
      <c r="AU331" s="238" t="s">
        <v>85</v>
      </c>
      <c r="AV331" s="11" t="s">
        <v>85</v>
      </c>
      <c r="AW331" s="11" t="s">
        <v>32</v>
      </c>
      <c r="AX331" s="11" t="s">
        <v>83</v>
      </c>
      <c r="AY331" s="238" t="s">
        <v>195</v>
      </c>
    </row>
    <row r="332" s="2" customFormat="1" ht="24.15" customHeight="1">
      <c r="A332" s="39"/>
      <c r="B332" s="40"/>
      <c r="C332" s="200" t="s">
        <v>410</v>
      </c>
      <c r="D332" s="200" t="s">
        <v>191</v>
      </c>
      <c r="E332" s="201" t="s">
        <v>6146</v>
      </c>
      <c r="F332" s="202" t="s">
        <v>6147</v>
      </c>
      <c r="G332" s="203" t="s">
        <v>513</v>
      </c>
      <c r="H332" s="204">
        <v>20</v>
      </c>
      <c r="I332" s="205"/>
      <c r="J332" s="206">
        <f>ROUND(I332*H332,2)</f>
        <v>0</v>
      </c>
      <c r="K332" s="202" t="s">
        <v>1412</v>
      </c>
      <c r="L332" s="45"/>
      <c r="M332" s="207" t="s">
        <v>1</v>
      </c>
      <c r="N332" s="208" t="s">
        <v>41</v>
      </c>
      <c r="O332" s="92"/>
      <c r="P332" s="209">
        <f>O332*H332</f>
        <v>0</v>
      </c>
      <c r="Q332" s="209">
        <v>0</v>
      </c>
      <c r="R332" s="209">
        <f>Q332*H332</f>
        <v>0</v>
      </c>
      <c r="S332" s="209">
        <v>0</v>
      </c>
      <c r="T332" s="210">
        <f>S332*H332</f>
        <v>0</v>
      </c>
      <c r="U332" s="39"/>
      <c r="V332" s="39"/>
      <c r="W332" s="39"/>
      <c r="X332" s="39"/>
      <c r="Y332" s="39"/>
      <c r="Z332" s="39"/>
      <c r="AA332" s="39"/>
      <c r="AB332" s="39"/>
      <c r="AC332" s="39"/>
      <c r="AD332" s="39"/>
      <c r="AE332" s="39"/>
      <c r="AR332" s="211" t="s">
        <v>234</v>
      </c>
      <c r="AT332" s="211" t="s">
        <v>191</v>
      </c>
      <c r="AU332" s="211" t="s">
        <v>85</v>
      </c>
      <c r="AY332" s="18" t="s">
        <v>195</v>
      </c>
      <c r="BE332" s="212">
        <f>IF(N332="základní",J332,0)</f>
        <v>0</v>
      </c>
      <c r="BF332" s="212">
        <f>IF(N332="snížená",J332,0)</f>
        <v>0</v>
      </c>
      <c r="BG332" s="212">
        <f>IF(N332="zákl. přenesená",J332,0)</f>
        <v>0</v>
      </c>
      <c r="BH332" s="212">
        <f>IF(N332="sníž. přenesená",J332,0)</f>
        <v>0</v>
      </c>
      <c r="BI332" s="212">
        <f>IF(N332="nulová",J332,0)</f>
        <v>0</v>
      </c>
      <c r="BJ332" s="18" t="s">
        <v>83</v>
      </c>
      <c r="BK332" s="212">
        <f>ROUND(I332*H332,2)</f>
        <v>0</v>
      </c>
      <c r="BL332" s="18" t="s">
        <v>234</v>
      </c>
      <c r="BM332" s="211" t="s">
        <v>6148</v>
      </c>
    </row>
    <row r="333" s="10" customFormat="1">
      <c r="A333" s="10"/>
      <c r="B333" s="218"/>
      <c r="C333" s="219"/>
      <c r="D333" s="213" t="s">
        <v>199</v>
      </c>
      <c r="E333" s="220" t="s">
        <v>1</v>
      </c>
      <c r="F333" s="221" t="s">
        <v>5991</v>
      </c>
      <c r="G333" s="219"/>
      <c r="H333" s="220" t="s">
        <v>1</v>
      </c>
      <c r="I333" s="222"/>
      <c r="J333" s="219"/>
      <c r="K333" s="219"/>
      <c r="L333" s="223"/>
      <c r="M333" s="224"/>
      <c r="N333" s="225"/>
      <c r="O333" s="225"/>
      <c r="P333" s="225"/>
      <c r="Q333" s="225"/>
      <c r="R333" s="225"/>
      <c r="S333" s="225"/>
      <c r="T333" s="226"/>
      <c r="U333" s="10"/>
      <c r="V333" s="10"/>
      <c r="W333" s="10"/>
      <c r="X333" s="10"/>
      <c r="Y333" s="10"/>
      <c r="Z333" s="10"/>
      <c r="AA333" s="10"/>
      <c r="AB333" s="10"/>
      <c r="AC333" s="10"/>
      <c r="AD333" s="10"/>
      <c r="AE333" s="10"/>
      <c r="AT333" s="227" t="s">
        <v>199</v>
      </c>
      <c r="AU333" s="227" t="s">
        <v>85</v>
      </c>
      <c r="AV333" s="10" t="s">
        <v>83</v>
      </c>
      <c r="AW333" s="10" t="s">
        <v>32</v>
      </c>
      <c r="AX333" s="10" t="s">
        <v>76</v>
      </c>
      <c r="AY333" s="227" t="s">
        <v>195</v>
      </c>
    </row>
    <row r="334" s="11" customFormat="1">
      <c r="A334" s="11"/>
      <c r="B334" s="228"/>
      <c r="C334" s="229"/>
      <c r="D334" s="213" t="s">
        <v>199</v>
      </c>
      <c r="E334" s="230" t="s">
        <v>1</v>
      </c>
      <c r="F334" s="231" t="s">
        <v>6143</v>
      </c>
      <c r="G334" s="229"/>
      <c r="H334" s="232">
        <v>20</v>
      </c>
      <c r="I334" s="233"/>
      <c r="J334" s="229"/>
      <c r="K334" s="229"/>
      <c r="L334" s="234"/>
      <c r="M334" s="235"/>
      <c r="N334" s="236"/>
      <c r="O334" s="236"/>
      <c r="P334" s="236"/>
      <c r="Q334" s="236"/>
      <c r="R334" s="236"/>
      <c r="S334" s="236"/>
      <c r="T334" s="237"/>
      <c r="U334" s="11"/>
      <c r="V334" s="11"/>
      <c r="W334" s="11"/>
      <c r="X334" s="11"/>
      <c r="Y334" s="11"/>
      <c r="Z334" s="11"/>
      <c r="AA334" s="11"/>
      <c r="AB334" s="11"/>
      <c r="AC334" s="11"/>
      <c r="AD334" s="11"/>
      <c r="AE334" s="11"/>
      <c r="AT334" s="238" t="s">
        <v>199</v>
      </c>
      <c r="AU334" s="238" t="s">
        <v>85</v>
      </c>
      <c r="AV334" s="11" t="s">
        <v>85</v>
      </c>
      <c r="AW334" s="11" t="s">
        <v>32</v>
      </c>
      <c r="AX334" s="11" t="s">
        <v>83</v>
      </c>
      <c r="AY334" s="238" t="s">
        <v>195</v>
      </c>
    </row>
    <row r="335" s="2" customFormat="1" ht="24.15" customHeight="1">
      <c r="A335" s="39"/>
      <c r="B335" s="40"/>
      <c r="C335" s="200" t="s">
        <v>413</v>
      </c>
      <c r="D335" s="200" t="s">
        <v>191</v>
      </c>
      <c r="E335" s="201" t="s">
        <v>6149</v>
      </c>
      <c r="F335" s="202" t="s">
        <v>6150</v>
      </c>
      <c r="G335" s="203" t="s">
        <v>513</v>
      </c>
      <c r="H335" s="204">
        <v>38.5</v>
      </c>
      <c r="I335" s="205"/>
      <c r="J335" s="206">
        <f>ROUND(I335*H335,2)</f>
        <v>0</v>
      </c>
      <c r="K335" s="202" t="s">
        <v>1412</v>
      </c>
      <c r="L335" s="45"/>
      <c r="M335" s="207" t="s">
        <v>1</v>
      </c>
      <c r="N335" s="208" t="s">
        <v>41</v>
      </c>
      <c r="O335" s="92"/>
      <c r="P335" s="209">
        <f>O335*H335</f>
        <v>0</v>
      </c>
      <c r="Q335" s="209">
        <v>0</v>
      </c>
      <c r="R335" s="209">
        <f>Q335*H335</f>
        <v>0</v>
      </c>
      <c r="S335" s="209">
        <v>0</v>
      </c>
      <c r="T335" s="210">
        <f>S335*H335</f>
        <v>0</v>
      </c>
      <c r="U335" s="39"/>
      <c r="V335" s="39"/>
      <c r="W335" s="39"/>
      <c r="X335" s="39"/>
      <c r="Y335" s="39"/>
      <c r="Z335" s="39"/>
      <c r="AA335" s="39"/>
      <c r="AB335" s="39"/>
      <c r="AC335" s="39"/>
      <c r="AD335" s="39"/>
      <c r="AE335" s="39"/>
      <c r="AR335" s="211" t="s">
        <v>234</v>
      </c>
      <c r="AT335" s="211" t="s">
        <v>191</v>
      </c>
      <c r="AU335" s="211" t="s">
        <v>85</v>
      </c>
      <c r="AY335" s="18" t="s">
        <v>195</v>
      </c>
      <c r="BE335" s="212">
        <f>IF(N335="základní",J335,0)</f>
        <v>0</v>
      </c>
      <c r="BF335" s="212">
        <f>IF(N335="snížená",J335,0)</f>
        <v>0</v>
      </c>
      <c r="BG335" s="212">
        <f>IF(N335="zákl. přenesená",J335,0)</f>
        <v>0</v>
      </c>
      <c r="BH335" s="212">
        <f>IF(N335="sníž. přenesená",J335,0)</f>
        <v>0</v>
      </c>
      <c r="BI335" s="212">
        <f>IF(N335="nulová",J335,0)</f>
        <v>0</v>
      </c>
      <c r="BJ335" s="18" t="s">
        <v>83</v>
      </c>
      <c r="BK335" s="212">
        <f>ROUND(I335*H335,2)</f>
        <v>0</v>
      </c>
      <c r="BL335" s="18" t="s">
        <v>234</v>
      </c>
      <c r="BM335" s="211" t="s">
        <v>6151</v>
      </c>
    </row>
    <row r="336" s="10" customFormat="1">
      <c r="A336" s="10"/>
      <c r="B336" s="218"/>
      <c r="C336" s="219"/>
      <c r="D336" s="213" t="s">
        <v>199</v>
      </c>
      <c r="E336" s="220" t="s">
        <v>1</v>
      </c>
      <c r="F336" s="221" t="s">
        <v>6088</v>
      </c>
      <c r="G336" s="219"/>
      <c r="H336" s="220" t="s">
        <v>1</v>
      </c>
      <c r="I336" s="222"/>
      <c r="J336" s="219"/>
      <c r="K336" s="219"/>
      <c r="L336" s="223"/>
      <c r="M336" s="224"/>
      <c r="N336" s="225"/>
      <c r="O336" s="225"/>
      <c r="P336" s="225"/>
      <c r="Q336" s="225"/>
      <c r="R336" s="225"/>
      <c r="S336" s="225"/>
      <c r="T336" s="226"/>
      <c r="U336" s="10"/>
      <c r="V336" s="10"/>
      <c r="W336" s="10"/>
      <c r="X336" s="10"/>
      <c r="Y336" s="10"/>
      <c r="Z336" s="10"/>
      <c r="AA336" s="10"/>
      <c r="AB336" s="10"/>
      <c r="AC336" s="10"/>
      <c r="AD336" s="10"/>
      <c r="AE336" s="10"/>
      <c r="AT336" s="227" t="s">
        <v>199</v>
      </c>
      <c r="AU336" s="227" t="s">
        <v>85</v>
      </c>
      <c r="AV336" s="10" t="s">
        <v>83</v>
      </c>
      <c r="AW336" s="10" t="s">
        <v>32</v>
      </c>
      <c r="AX336" s="10" t="s">
        <v>76</v>
      </c>
      <c r="AY336" s="227" t="s">
        <v>195</v>
      </c>
    </row>
    <row r="337" s="11" customFormat="1">
      <c r="A337" s="11"/>
      <c r="B337" s="228"/>
      <c r="C337" s="229"/>
      <c r="D337" s="213" t="s">
        <v>199</v>
      </c>
      <c r="E337" s="230" t="s">
        <v>1</v>
      </c>
      <c r="F337" s="231" t="s">
        <v>6089</v>
      </c>
      <c r="G337" s="229"/>
      <c r="H337" s="232">
        <v>38.5</v>
      </c>
      <c r="I337" s="233"/>
      <c r="J337" s="229"/>
      <c r="K337" s="229"/>
      <c r="L337" s="234"/>
      <c r="M337" s="235"/>
      <c r="N337" s="236"/>
      <c r="O337" s="236"/>
      <c r="P337" s="236"/>
      <c r="Q337" s="236"/>
      <c r="R337" s="236"/>
      <c r="S337" s="236"/>
      <c r="T337" s="237"/>
      <c r="U337" s="11"/>
      <c r="V337" s="11"/>
      <c r="W337" s="11"/>
      <c r="X337" s="11"/>
      <c r="Y337" s="11"/>
      <c r="Z337" s="11"/>
      <c r="AA337" s="11"/>
      <c r="AB337" s="11"/>
      <c r="AC337" s="11"/>
      <c r="AD337" s="11"/>
      <c r="AE337" s="11"/>
      <c r="AT337" s="238" t="s">
        <v>199</v>
      </c>
      <c r="AU337" s="238" t="s">
        <v>85</v>
      </c>
      <c r="AV337" s="11" t="s">
        <v>85</v>
      </c>
      <c r="AW337" s="11" t="s">
        <v>32</v>
      </c>
      <c r="AX337" s="11" t="s">
        <v>83</v>
      </c>
      <c r="AY337" s="238" t="s">
        <v>195</v>
      </c>
    </row>
    <row r="338" s="2" customFormat="1" ht="16.5" customHeight="1">
      <c r="A338" s="39"/>
      <c r="B338" s="40"/>
      <c r="C338" s="200" t="s">
        <v>416</v>
      </c>
      <c r="D338" s="200" t="s">
        <v>191</v>
      </c>
      <c r="E338" s="201" t="s">
        <v>5462</v>
      </c>
      <c r="F338" s="202" t="s">
        <v>5463</v>
      </c>
      <c r="G338" s="203" t="s">
        <v>1804</v>
      </c>
      <c r="H338" s="204">
        <v>5</v>
      </c>
      <c r="I338" s="205"/>
      <c r="J338" s="206">
        <f>ROUND(I338*H338,2)</f>
        <v>0</v>
      </c>
      <c r="K338" s="202" t="s">
        <v>1412</v>
      </c>
      <c r="L338" s="45"/>
      <c r="M338" s="207" t="s">
        <v>1</v>
      </c>
      <c r="N338" s="208" t="s">
        <v>41</v>
      </c>
      <c r="O338" s="92"/>
      <c r="P338" s="209">
        <f>O338*H338</f>
        <v>0</v>
      </c>
      <c r="Q338" s="209">
        <v>0.12303</v>
      </c>
      <c r="R338" s="209">
        <f>Q338*H338</f>
        <v>0.61514999999999997</v>
      </c>
      <c r="S338" s="209">
        <v>0</v>
      </c>
      <c r="T338" s="210">
        <f>S338*H338</f>
        <v>0</v>
      </c>
      <c r="U338" s="39"/>
      <c r="V338" s="39"/>
      <c r="W338" s="39"/>
      <c r="X338" s="39"/>
      <c r="Y338" s="39"/>
      <c r="Z338" s="39"/>
      <c r="AA338" s="39"/>
      <c r="AB338" s="39"/>
      <c r="AC338" s="39"/>
      <c r="AD338" s="39"/>
      <c r="AE338" s="39"/>
      <c r="AR338" s="211" t="s">
        <v>234</v>
      </c>
      <c r="AT338" s="211" t="s">
        <v>191</v>
      </c>
      <c r="AU338" s="211" t="s">
        <v>85</v>
      </c>
      <c r="AY338" s="18" t="s">
        <v>195</v>
      </c>
      <c r="BE338" s="212">
        <f>IF(N338="základní",J338,0)</f>
        <v>0</v>
      </c>
      <c r="BF338" s="212">
        <f>IF(N338="snížená",J338,0)</f>
        <v>0</v>
      </c>
      <c r="BG338" s="212">
        <f>IF(N338="zákl. přenesená",J338,0)</f>
        <v>0</v>
      </c>
      <c r="BH338" s="212">
        <f>IF(N338="sníž. přenesená",J338,0)</f>
        <v>0</v>
      </c>
      <c r="BI338" s="212">
        <f>IF(N338="nulová",J338,0)</f>
        <v>0</v>
      </c>
      <c r="BJ338" s="18" t="s">
        <v>83</v>
      </c>
      <c r="BK338" s="212">
        <f>ROUND(I338*H338,2)</f>
        <v>0</v>
      </c>
      <c r="BL338" s="18" t="s">
        <v>234</v>
      </c>
      <c r="BM338" s="211" t="s">
        <v>6152</v>
      </c>
    </row>
    <row r="339" s="2" customFormat="1">
      <c r="A339" s="39"/>
      <c r="B339" s="40"/>
      <c r="C339" s="41"/>
      <c r="D339" s="213" t="s">
        <v>197</v>
      </c>
      <c r="E339" s="41"/>
      <c r="F339" s="214" t="s">
        <v>6153</v>
      </c>
      <c r="G339" s="41"/>
      <c r="H339" s="41"/>
      <c r="I339" s="215"/>
      <c r="J339" s="41"/>
      <c r="K339" s="41"/>
      <c r="L339" s="45"/>
      <c r="M339" s="216"/>
      <c r="N339" s="217"/>
      <c r="O339" s="92"/>
      <c r="P339" s="92"/>
      <c r="Q339" s="92"/>
      <c r="R339" s="92"/>
      <c r="S339" s="92"/>
      <c r="T339" s="93"/>
      <c r="U339" s="39"/>
      <c r="V339" s="39"/>
      <c r="W339" s="39"/>
      <c r="X339" s="39"/>
      <c r="Y339" s="39"/>
      <c r="Z339" s="39"/>
      <c r="AA339" s="39"/>
      <c r="AB339" s="39"/>
      <c r="AC339" s="39"/>
      <c r="AD339" s="39"/>
      <c r="AE339" s="39"/>
      <c r="AT339" s="18" t="s">
        <v>197</v>
      </c>
      <c r="AU339" s="18" t="s">
        <v>85</v>
      </c>
    </row>
    <row r="340" s="10" customFormat="1">
      <c r="A340" s="10"/>
      <c r="B340" s="218"/>
      <c r="C340" s="219"/>
      <c r="D340" s="213" t="s">
        <v>199</v>
      </c>
      <c r="E340" s="220" t="s">
        <v>1</v>
      </c>
      <c r="F340" s="221" t="s">
        <v>5991</v>
      </c>
      <c r="G340" s="219"/>
      <c r="H340" s="220" t="s">
        <v>1</v>
      </c>
      <c r="I340" s="222"/>
      <c r="J340" s="219"/>
      <c r="K340" s="219"/>
      <c r="L340" s="223"/>
      <c r="M340" s="224"/>
      <c r="N340" s="225"/>
      <c r="O340" s="225"/>
      <c r="P340" s="225"/>
      <c r="Q340" s="225"/>
      <c r="R340" s="225"/>
      <c r="S340" s="225"/>
      <c r="T340" s="226"/>
      <c r="U340" s="10"/>
      <c r="V340" s="10"/>
      <c r="W340" s="10"/>
      <c r="X340" s="10"/>
      <c r="Y340" s="10"/>
      <c r="Z340" s="10"/>
      <c r="AA340" s="10"/>
      <c r="AB340" s="10"/>
      <c r="AC340" s="10"/>
      <c r="AD340" s="10"/>
      <c r="AE340" s="10"/>
      <c r="AT340" s="227" t="s">
        <v>199</v>
      </c>
      <c r="AU340" s="227" t="s">
        <v>85</v>
      </c>
      <c r="AV340" s="10" t="s">
        <v>83</v>
      </c>
      <c r="AW340" s="10" t="s">
        <v>32</v>
      </c>
      <c r="AX340" s="10" t="s">
        <v>76</v>
      </c>
      <c r="AY340" s="227" t="s">
        <v>195</v>
      </c>
    </row>
    <row r="341" s="11" customFormat="1">
      <c r="A341" s="11"/>
      <c r="B341" s="228"/>
      <c r="C341" s="229"/>
      <c r="D341" s="213" t="s">
        <v>199</v>
      </c>
      <c r="E341" s="230" t="s">
        <v>1</v>
      </c>
      <c r="F341" s="231" t="s">
        <v>6154</v>
      </c>
      <c r="G341" s="229"/>
      <c r="H341" s="232">
        <v>4</v>
      </c>
      <c r="I341" s="233"/>
      <c r="J341" s="229"/>
      <c r="K341" s="229"/>
      <c r="L341" s="234"/>
      <c r="M341" s="235"/>
      <c r="N341" s="236"/>
      <c r="O341" s="236"/>
      <c r="P341" s="236"/>
      <c r="Q341" s="236"/>
      <c r="R341" s="236"/>
      <c r="S341" s="236"/>
      <c r="T341" s="237"/>
      <c r="U341" s="11"/>
      <c r="V341" s="11"/>
      <c r="W341" s="11"/>
      <c r="X341" s="11"/>
      <c r="Y341" s="11"/>
      <c r="Z341" s="11"/>
      <c r="AA341" s="11"/>
      <c r="AB341" s="11"/>
      <c r="AC341" s="11"/>
      <c r="AD341" s="11"/>
      <c r="AE341" s="11"/>
      <c r="AT341" s="238" t="s">
        <v>199</v>
      </c>
      <c r="AU341" s="238" t="s">
        <v>85</v>
      </c>
      <c r="AV341" s="11" t="s">
        <v>85</v>
      </c>
      <c r="AW341" s="11" t="s">
        <v>32</v>
      </c>
      <c r="AX341" s="11" t="s">
        <v>76</v>
      </c>
      <c r="AY341" s="238" t="s">
        <v>195</v>
      </c>
    </row>
    <row r="342" s="11" customFormat="1">
      <c r="A342" s="11"/>
      <c r="B342" s="228"/>
      <c r="C342" s="229"/>
      <c r="D342" s="213" t="s">
        <v>199</v>
      </c>
      <c r="E342" s="230" t="s">
        <v>1</v>
      </c>
      <c r="F342" s="231" t="s">
        <v>6109</v>
      </c>
      <c r="G342" s="229"/>
      <c r="H342" s="232">
        <v>1</v>
      </c>
      <c r="I342" s="233"/>
      <c r="J342" s="229"/>
      <c r="K342" s="229"/>
      <c r="L342" s="234"/>
      <c r="M342" s="235"/>
      <c r="N342" s="236"/>
      <c r="O342" s="236"/>
      <c r="P342" s="236"/>
      <c r="Q342" s="236"/>
      <c r="R342" s="236"/>
      <c r="S342" s="236"/>
      <c r="T342" s="237"/>
      <c r="U342" s="11"/>
      <c r="V342" s="11"/>
      <c r="W342" s="11"/>
      <c r="X342" s="11"/>
      <c r="Y342" s="11"/>
      <c r="Z342" s="11"/>
      <c r="AA342" s="11"/>
      <c r="AB342" s="11"/>
      <c r="AC342" s="11"/>
      <c r="AD342" s="11"/>
      <c r="AE342" s="11"/>
      <c r="AT342" s="238" t="s">
        <v>199</v>
      </c>
      <c r="AU342" s="238" t="s">
        <v>85</v>
      </c>
      <c r="AV342" s="11" t="s">
        <v>85</v>
      </c>
      <c r="AW342" s="11" t="s">
        <v>32</v>
      </c>
      <c r="AX342" s="11" t="s">
        <v>76</v>
      </c>
      <c r="AY342" s="238" t="s">
        <v>195</v>
      </c>
    </row>
    <row r="343" s="15" customFormat="1">
      <c r="A343" s="15"/>
      <c r="B343" s="287"/>
      <c r="C343" s="288"/>
      <c r="D343" s="213" t="s">
        <v>199</v>
      </c>
      <c r="E343" s="289" t="s">
        <v>1</v>
      </c>
      <c r="F343" s="290" t="s">
        <v>1422</v>
      </c>
      <c r="G343" s="288"/>
      <c r="H343" s="291">
        <v>5</v>
      </c>
      <c r="I343" s="292"/>
      <c r="J343" s="288"/>
      <c r="K343" s="288"/>
      <c r="L343" s="293"/>
      <c r="M343" s="294"/>
      <c r="N343" s="295"/>
      <c r="O343" s="295"/>
      <c r="P343" s="295"/>
      <c r="Q343" s="295"/>
      <c r="R343" s="295"/>
      <c r="S343" s="295"/>
      <c r="T343" s="296"/>
      <c r="U343" s="15"/>
      <c r="V343" s="15"/>
      <c r="W343" s="15"/>
      <c r="X343" s="15"/>
      <c r="Y343" s="15"/>
      <c r="Z343" s="15"/>
      <c r="AA343" s="15"/>
      <c r="AB343" s="15"/>
      <c r="AC343" s="15"/>
      <c r="AD343" s="15"/>
      <c r="AE343" s="15"/>
      <c r="AT343" s="297" t="s">
        <v>199</v>
      </c>
      <c r="AU343" s="297" t="s">
        <v>85</v>
      </c>
      <c r="AV343" s="15" t="s">
        <v>234</v>
      </c>
      <c r="AW343" s="15" t="s">
        <v>32</v>
      </c>
      <c r="AX343" s="15" t="s">
        <v>83</v>
      </c>
      <c r="AY343" s="297" t="s">
        <v>195</v>
      </c>
    </row>
    <row r="344" s="2" customFormat="1" ht="24.15" customHeight="1">
      <c r="A344" s="39"/>
      <c r="B344" s="40"/>
      <c r="C344" s="262" t="s">
        <v>419</v>
      </c>
      <c r="D344" s="262" t="s">
        <v>224</v>
      </c>
      <c r="E344" s="263" t="s">
        <v>5465</v>
      </c>
      <c r="F344" s="264" t="s">
        <v>5466</v>
      </c>
      <c r="G344" s="265" t="s">
        <v>1804</v>
      </c>
      <c r="H344" s="266">
        <v>5</v>
      </c>
      <c r="I344" s="267"/>
      <c r="J344" s="268">
        <f>ROUND(I344*H344,2)</f>
        <v>0</v>
      </c>
      <c r="K344" s="264" t="s">
        <v>1412</v>
      </c>
      <c r="L344" s="269"/>
      <c r="M344" s="270" t="s">
        <v>1</v>
      </c>
      <c r="N344" s="271" t="s">
        <v>41</v>
      </c>
      <c r="O344" s="92"/>
      <c r="P344" s="209">
        <f>O344*H344</f>
        <v>0</v>
      </c>
      <c r="Q344" s="209">
        <v>0.013299999999999999</v>
      </c>
      <c r="R344" s="209">
        <f>Q344*H344</f>
        <v>0.066500000000000004</v>
      </c>
      <c r="S344" s="209">
        <v>0</v>
      </c>
      <c r="T344" s="210">
        <f>S344*H344</f>
        <v>0</v>
      </c>
      <c r="U344" s="39"/>
      <c r="V344" s="39"/>
      <c r="W344" s="39"/>
      <c r="X344" s="39"/>
      <c r="Y344" s="39"/>
      <c r="Z344" s="39"/>
      <c r="AA344" s="39"/>
      <c r="AB344" s="39"/>
      <c r="AC344" s="39"/>
      <c r="AD344" s="39"/>
      <c r="AE344" s="39"/>
      <c r="AR344" s="211" t="s">
        <v>253</v>
      </c>
      <c r="AT344" s="211" t="s">
        <v>224</v>
      </c>
      <c r="AU344" s="211" t="s">
        <v>85</v>
      </c>
      <c r="AY344" s="18" t="s">
        <v>195</v>
      </c>
      <c r="BE344" s="212">
        <f>IF(N344="základní",J344,0)</f>
        <v>0</v>
      </c>
      <c r="BF344" s="212">
        <f>IF(N344="snížená",J344,0)</f>
        <v>0</v>
      </c>
      <c r="BG344" s="212">
        <f>IF(N344="zákl. přenesená",J344,0)</f>
        <v>0</v>
      </c>
      <c r="BH344" s="212">
        <f>IF(N344="sníž. přenesená",J344,0)</f>
        <v>0</v>
      </c>
      <c r="BI344" s="212">
        <f>IF(N344="nulová",J344,0)</f>
        <v>0</v>
      </c>
      <c r="BJ344" s="18" t="s">
        <v>83</v>
      </c>
      <c r="BK344" s="212">
        <f>ROUND(I344*H344,2)</f>
        <v>0</v>
      </c>
      <c r="BL344" s="18" t="s">
        <v>234</v>
      </c>
      <c r="BM344" s="211" t="s">
        <v>6155</v>
      </c>
    </row>
    <row r="345" s="2" customFormat="1" ht="16.5" customHeight="1">
      <c r="A345" s="39"/>
      <c r="B345" s="40"/>
      <c r="C345" s="200" t="s">
        <v>422</v>
      </c>
      <c r="D345" s="200" t="s">
        <v>191</v>
      </c>
      <c r="E345" s="201" t="s">
        <v>6156</v>
      </c>
      <c r="F345" s="202" t="s">
        <v>6157</v>
      </c>
      <c r="G345" s="203" t="s">
        <v>1804</v>
      </c>
      <c r="H345" s="204">
        <v>1</v>
      </c>
      <c r="I345" s="205"/>
      <c r="J345" s="206">
        <f>ROUND(I345*H345,2)</f>
        <v>0</v>
      </c>
      <c r="K345" s="202" t="s">
        <v>1412</v>
      </c>
      <c r="L345" s="45"/>
      <c r="M345" s="207" t="s">
        <v>1</v>
      </c>
      <c r="N345" s="208" t="s">
        <v>41</v>
      </c>
      <c r="O345" s="92"/>
      <c r="P345" s="209">
        <f>O345*H345</f>
        <v>0</v>
      </c>
      <c r="Q345" s="209">
        <v>0.32906000000000002</v>
      </c>
      <c r="R345" s="209">
        <f>Q345*H345</f>
        <v>0.32906000000000002</v>
      </c>
      <c r="S345" s="209">
        <v>0</v>
      </c>
      <c r="T345" s="210">
        <f>S345*H345</f>
        <v>0</v>
      </c>
      <c r="U345" s="39"/>
      <c r="V345" s="39"/>
      <c r="W345" s="39"/>
      <c r="X345" s="39"/>
      <c r="Y345" s="39"/>
      <c r="Z345" s="39"/>
      <c r="AA345" s="39"/>
      <c r="AB345" s="39"/>
      <c r="AC345" s="39"/>
      <c r="AD345" s="39"/>
      <c r="AE345" s="39"/>
      <c r="AR345" s="211" t="s">
        <v>234</v>
      </c>
      <c r="AT345" s="211" t="s">
        <v>191</v>
      </c>
      <c r="AU345" s="211" t="s">
        <v>85</v>
      </c>
      <c r="AY345" s="18" t="s">
        <v>195</v>
      </c>
      <c r="BE345" s="212">
        <f>IF(N345="základní",J345,0)</f>
        <v>0</v>
      </c>
      <c r="BF345" s="212">
        <f>IF(N345="snížená",J345,0)</f>
        <v>0</v>
      </c>
      <c r="BG345" s="212">
        <f>IF(N345="zákl. přenesená",J345,0)</f>
        <v>0</v>
      </c>
      <c r="BH345" s="212">
        <f>IF(N345="sníž. přenesená",J345,0)</f>
        <v>0</v>
      </c>
      <c r="BI345" s="212">
        <f>IF(N345="nulová",J345,0)</f>
        <v>0</v>
      </c>
      <c r="BJ345" s="18" t="s">
        <v>83</v>
      </c>
      <c r="BK345" s="212">
        <f>ROUND(I345*H345,2)</f>
        <v>0</v>
      </c>
      <c r="BL345" s="18" t="s">
        <v>234</v>
      </c>
      <c r="BM345" s="211" t="s">
        <v>6158</v>
      </c>
    </row>
    <row r="346" s="2" customFormat="1">
      <c r="A346" s="39"/>
      <c r="B346" s="40"/>
      <c r="C346" s="41"/>
      <c r="D346" s="213" t="s">
        <v>197</v>
      </c>
      <c r="E346" s="41"/>
      <c r="F346" s="214" t="s">
        <v>6153</v>
      </c>
      <c r="G346" s="41"/>
      <c r="H346" s="41"/>
      <c r="I346" s="215"/>
      <c r="J346" s="41"/>
      <c r="K346" s="41"/>
      <c r="L346" s="45"/>
      <c r="M346" s="216"/>
      <c r="N346" s="217"/>
      <c r="O346" s="92"/>
      <c r="P346" s="92"/>
      <c r="Q346" s="92"/>
      <c r="R346" s="92"/>
      <c r="S346" s="92"/>
      <c r="T346" s="93"/>
      <c r="U346" s="39"/>
      <c r="V346" s="39"/>
      <c r="W346" s="39"/>
      <c r="X346" s="39"/>
      <c r="Y346" s="39"/>
      <c r="Z346" s="39"/>
      <c r="AA346" s="39"/>
      <c r="AB346" s="39"/>
      <c r="AC346" s="39"/>
      <c r="AD346" s="39"/>
      <c r="AE346" s="39"/>
      <c r="AT346" s="18" t="s">
        <v>197</v>
      </c>
      <c r="AU346" s="18" t="s">
        <v>85</v>
      </c>
    </row>
    <row r="347" s="10" customFormat="1">
      <c r="A347" s="10"/>
      <c r="B347" s="218"/>
      <c r="C347" s="219"/>
      <c r="D347" s="213" t="s">
        <v>199</v>
      </c>
      <c r="E347" s="220" t="s">
        <v>1</v>
      </c>
      <c r="F347" s="221" t="s">
        <v>5991</v>
      </c>
      <c r="G347" s="219"/>
      <c r="H347" s="220" t="s">
        <v>1</v>
      </c>
      <c r="I347" s="222"/>
      <c r="J347" s="219"/>
      <c r="K347" s="219"/>
      <c r="L347" s="223"/>
      <c r="M347" s="224"/>
      <c r="N347" s="225"/>
      <c r="O347" s="225"/>
      <c r="P347" s="225"/>
      <c r="Q347" s="225"/>
      <c r="R347" s="225"/>
      <c r="S347" s="225"/>
      <c r="T347" s="226"/>
      <c r="U347" s="10"/>
      <c r="V347" s="10"/>
      <c r="W347" s="10"/>
      <c r="X347" s="10"/>
      <c r="Y347" s="10"/>
      <c r="Z347" s="10"/>
      <c r="AA347" s="10"/>
      <c r="AB347" s="10"/>
      <c r="AC347" s="10"/>
      <c r="AD347" s="10"/>
      <c r="AE347" s="10"/>
      <c r="AT347" s="227" t="s">
        <v>199</v>
      </c>
      <c r="AU347" s="227" t="s">
        <v>85</v>
      </c>
      <c r="AV347" s="10" t="s">
        <v>83</v>
      </c>
      <c r="AW347" s="10" t="s">
        <v>32</v>
      </c>
      <c r="AX347" s="10" t="s">
        <v>76</v>
      </c>
      <c r="AY347" s="227" t="s">
        <v>195</v>
      </c>
    </row>
    <row r="348" s="11" customFormat="1">
      <c r="A348" s="11"/>
      <c r="B348" s="228"/>
      <c r="C348" s="229"/>
      <c r="D348" s="213" t="s">
        <v>199</v>
      </c>
      <c r="E348" s="230" t="s">
        <v>1</v>
      </c>
      <c r="F348" s="231" t="s">
        <v>83</v>
      </c>
      <c r="G348" s="229"/>
      <c r="H348" s="232">
        <v>1</v>
      </c>
      <c r="I348" s="233"/>
      <c r="J348" s="229"/>
      <c r="K348" s="229"/>
      <c r="L348" s="234"/>
      <c r="M348" s="235"/>
      <c r="N348" s="236"/>
      <c r="O348" s="236"/>
      <c r="P348" s="236"/>
      <c r="Q348" s="236"/>
      <c r="R348" s="236"/>
      <c r="S348" s="236"/>
      <c r="T348" s="237"/>
      <c r="U348" s="11"/>
      <c r="V348" s="11"/>
      <c r="W348" s="11"/>
      <c r="X348" s="11"/>
      <c r="Y348" s="11"/>
      <c r="Z348" s="11"/>
      <c r="AA348" s="11"/>
      <c r="AB348" s="11"/>
      <c r="AC348" s="11"/>
      <c r="AD348" s="11"/>
      <c r="AE348" s="11"/>
      <c r="AT348" s="238" t="s">
        <v>199</v>
      </c>
      <c r="AU348" s="238" t="s">
        <v>85</v>
      </c>
      <c r="AV348" s="11" t="s">
        <v>85</v>
      </c>
      <c r="AW348" s="11" t="s">
        <v>32</v>
      </c>
      <c r="AX348" s="11" t="s">
        <v>83</v>
      </c>
      <c r="AY348" s="238" t="s">
        <v>195</v>
      </c>
    </row>
    <row r="349" s="2" customFormat="1" ht="16.5" customHeight="1">
      <c r="A349" s="39"/>
      <c r="B349" s="40"/>
      <c r="C349" s="262" t="s">
        <v>426</v>
      </c>
      <c r="D349" s="262" t="s">
        <v>224</v>
      </c>
      <c r="E349" s="263" t="s">
        <v>6159</v>
      </c>
      <c r="F349" s="264" t="s">
        <v>6160</v>
      </c>
      <c r="G349" s="265" t="s">
        <v>1804</v>
      </c>
      <c r="H349" s="266">
        <v>1</v>
      </c>
      <c r="I349" s="267"/>
      <c r="J349" s="268">
        <f>ROUND(I349*H349,2)</f>
        <v>0</v>
      </c>
      <c r="K349" s="264" t="s">
        <v>1412</v>
      </c>
      <c r="L349" s="269"/>
      <c r="M349" s="270" t="s">
        <v>1</v>
      </c>
      <c r="N349" s="271" t="s">
        <v>41</v>
      </c>
      <c r="O349" s="92"/>
      <c r="P349" s="209">
        <f>O349*H349</f>
        <v>0</v>
      </c>
      <c r="Q349" s="209">
        <v>0.029499999999999998</v>
      </c>
      <c r="R349" s="209">
        <f>Q349*H349</f>
        <v>0.029499999999999998</v>
      </c>
      <c r="S349" s="209">
        <v>0</v>
      </c>
      <c r="T349" s="210">
        <f>S349*H349</f>
        <v>0</v>
      </c>
      <c r="U349" s="39"/>
      <c r="V349" s="39"/>
      <c r="W349" s="39"/>
      <c r="X349" s="39"/>
      <c r="Y349" s="39"/>
      <c r="Z349" s="39"/>
      <c r="AA349" s="39"/>
      <c r="AB349" s="39"/>
      <c r="AC349" s="39"/>
      <c r="AD349" s="39"/>
      <c r="AE349" s="39"/>
      <c r="AR349" s="211" t="s">
        <v>253</v>
      </c>
      <c r="AT349" s="211" t="s">
        <v>224</v>
      </c>
      <c r="AU349" s="211" t="s">
        <v>85</v>
      </c>
      <c r="AY349" s="18" t="s">
        <v>195</v>
      </c>
      <c r="BE349" s="212">
        <f>IF(N349="základní",J349,0)</f>
        <v>0</v>
      </c>
      <c r="BF349" s="212">
        <f>IF(N349="snížená",J349,0)</f>
        <v>0</v>
      </c>
      <c r="BG349" s="212">
        <f>IF(N349="zákl. přenesená",J349,0)</f>
        <v>0</v>
      </c>
      <c r="BH349" s="212">
        <f>IF(N349="sníž. přenesená",J349,0)</f>
        <v>0</v>
      </c>
      <c r="BI349" s="212">
        <f>IF(N349="nulová",J349,0)</f>
        <v>0</v>
      </c>
      <c r="BJ349" s="18" t="s">
        <v>83</v>
      </c>
      <c r="BK349" s="212">
        <f>ROUND(I349*H349,2)</f>
        <v>0</v>
      </c>
      <c r="BL349" s="18" t="s">
        <v>234</v>
      </c>
      <c r="BM349" s="211" t="s">
        <v>6161</v>
      </c>
    </row>
    <row r="350" s="10" customFormat="1">
      <c r="A350" s="10"/>
      <c r="B350" s="218"/>
      <c r="C350" s="219"/>
      <c r="D350" s="213" t="s">
        <v>199</v>
      </c>
      <c r="E350" s="220" t="s">
        <v>1</v>
      </c>
      <c r="F350" s="221" t="s">
        <v>5991</v>
      </c>
      <c r="G350" s="219"/>
      <c r="H350" s="220" t="s">
        <v>1</v>
      </c>
      <c r="I350" s="222"/>
      <c r="J350" s="219"/>
      <c r="K350" s="219"/>
      <c r="L350" s="223"/>
      <c r="M350" s="224"/>
      <c r="N350" s="225"/>
      <c r="O350" s="225"/>
      <c r="P350" s="225"/>
      <c r="Q350" s="225"/>
      <c r="R350" s="225"/>
      <c r="S350" s="225"/>
      <c r="T350" s="226"/>
      <c r="U350" s="10"/>
      <c r="V350" s="10"/>
      <c r="W350" s="10"/>
      <c r="X350" s="10"/>
      <c r="Y350" s="10"/>
      <c r="Z350" s="10"/>
      <c r="AA350" s="10"/>
      <c r="AB350" s="10"/>
      <c r="AC350" s="10"/>
      <c r="AD350" s="10"/>
      <c r="AE350" s="10"/>
      <c r="AT350" s="227" t="s">
        <v>199</v>
      </c>
      <c r="AU350" s="227" t="s">
        <v>85</v>
      </c>
      <c r="AV350" s="10" t="s">
        <v>83</v>
      </c>
      <c r="AW350" s="10" t="s">
        <v>32</v>
      </c>
      <c r="AX350" s="10" t="s">
        <v>76</v>
      </c>
      <c r="AY350" s="227" t="s">
        <v>195</v>
      </c>
    </row>
    <row r="351" s="11" customFormat="1">
      <c r="A351" s="11"/>
      <c r="B351" s="228"/>
      <c r="C351" s="229"/>
      <c r="D351" s="213" t="s">
        <v>199</v>
      </c>
      <c r="E351" s="230" t="s">
        <v>1</v>
      </c>
      <c r="F351" s="231" t="s">
        <v>83</v>
      </c>
      <c r="G351" s="229"/>
      <c r="H351" s="232">
        <v>1</v>
      </c>
      <c r="I351" s="233"/>
      <c r="J351" s="229"/>
      <c r="K351" s="229"/>
      <c r="L351" s="234"/>
      <c r="M351" s="235"/>
      <c r="N351" s="236"/>
      <c r="O351" s="236"/>
      <c r="P351" s="236"/>
      <c r="Q351" s="236"/>
      <c r="R351" s="236"/>
      <c r="S351" s="236"/>
      <c r="T351" s="237"/>
      <c r="U351" s="11"/>
      <c r="V351" s="11"/>
      <c r="W351" s="11"/>
      <c r="X351" s="11"/>
      <c r="Y351" s="11"/>
      <c r="Z351" s="11"/>
      <c r="AA351" s="11"/>
      <c r="AB351" s="11"/>
      <c r="AC351" s="11"/>
      <c r="AD351" s="11"/>
      <c r="AE351" s="11"/>
      <c r="AT351" s="238" t="s">
        <v>199</v>
      </c>
      <c r="AU351" s="238" t="s">
        <v>85</v>
      </c>
      <c r="AV351" s="11" t="s">
        <v>85</v>
      </c>
      <c r="AW351" s="11" t="s">
        <v>32</v>
      </c>
      <c r="AX351" s="11" t="s">
        <v>83</v>
      </c>
      <c r="AY351" s="238" t="s">
        <v>195</v>
      </c>
    </row>
    <row r="352" s="2" customFormat="1" ht="24.15" customHeight="1">
      <c r="A352" s="39"/>
      <c r="B352" s="40"/>
      <c r="C352" s="200" t="s">
        <v>429</v>
      </c>
      <c r="D352" s="200" t="s">
        <v>191</v>
      </c>
      <c r="E352" s="201" t="s">
        <v>6162</v>
      </c>
      <c r="F352" s="202" t="s">
        <v>6163</v>
      </c>
      <c r="G352" s="203" t="s">
        <v>1804</v>
      </c>
      <c r="H352" s="204">
        <v>1</v>
      </c>
      <c r="I352" s="205"/>
      <c r="J352" s="206">
        <f>ROUND(I352*H352,2)</f>
        <v>0</v>
      </c>
      <c r="K352" s="202" t="s">
        <v>1412</v>
      </c>
      <c r="L352" s="45"/>
      <c r="M352" s="207" t="s">
        <v>1</v>
      </c>
      <c r="N352" s="208" t="s">
        <v>41</v>
      </c>
      <c r="O352" s="92"/>
      <c r="P352" s="209">
        <f>O352*H352</f>
        <v>0</v>
      </c>
      <c r="Q352" s="209">
        <v>0.00016000000000000001</v>
      </c>
      <c r="R352" s="209">
        <f>Q352*H352</f>
        <v>0.00016000000000000001</v>
      </c>
      <c r="S352" s="209">
        <v>0</v>
      </c>
      <c r="T352" s="210">
        <f>S352*H352</f>
        <v>0</v>
      </c>
      <c r="U352" s="39"/>
      <c r="V352" s="39"/>
      <c r="W352" s="39"/>
      <c r="X352" s="39"/>
      <c r="Y352" s="39"/>
      <c r="Z352" s="39"/>
      <c r="AA352" s="39"/>
      <c r="AB352" s="39"/>
      <c r="AC352" s="39"/>
      <c r="AD352" s="39"/>
      <c r="AE352" s="39"/>
      <c r="AR352" s="211" t="s">
        <v>234</v>
      </c>
      <c r="AT352" s="211" t="s">
        <v>191</v>
      </c>
      <c r="AU352" s="211" t="s">
        <v>85</v>
      </c>
      <c r="AY352" s="18" t="s">
        <v>195</v>
      </c>
      <c r="BE352" s="212">
        <f>IF(N352="základní",J352,0)</f>
        <v>0</v>
      </c>
      <c r="BF352" s="212">
        <f>IF(N352="snížená",J352,0)</f>
        <v>0</v>
      </c>
      <c r="BG352" s="212">
        <f>IF(N352="zákl. přenesená",J352,0)</f>
        <v>0</v>
      </c>
      <c r="BH352" s="212">
        <f>IF(N352="sníž. přenesená",J352,0)</f>
        <v>0</v>
      </c>
      <c r="BI352" s="212">
        <f>IF(N352="nulová",J352,0)</f>
        <v>0</v>
      </c>
      <c r="BJ352" s="18" t="s">
        <v>83</v>
      </c>
      <c r="BK352" s="212">
        <f>ROUND(I352*H352,2)</f>
        <v>0</v>
      </c>
      <c r="BL352" s="18" t="s">
        <v>234</v>
      </c>
      <c r="BM352" s="211" t="s">
        <v>6164</v>
      </c>
    </row>
    <row r="353" s="10" customFormat="1">
      <c r="A353" s="10"/>
      <c r="B353" s="218"/>
      <c r="C353" s="219"/>
      <c r="D353" s="213" t="s">
        <v>199</v>
      </c>
      <c r="E353" s="220" t="s">
        <v>1</v>
      </c>
      <c r="F353" s="221" t="s">
        <v>5991</v>
      </c>
      <c r="G353" s="219"/>
      <c r="H353" s="220" t="s">
        <v>1</v>
      </c>
      <c r="I353" s="222"/>
      <c r="J353" s="219"/>
      <c r="K353" s="219"/>
      <c r="L353" s="223"/>
      <c r="M353" s="224"/>
      <c r="N353" s="225"/>
      <c r="O353" s="225"/>
      <c r="P353" s="225"/>
      <c r="Q353" s="225"/>
      <c r="R353" s="225"/>
      <c r="S353" s="225"/>
      <c r="T353" s="226"/>
      <c r="U353" s="10"/>
      <c r="V353" s="10"/>
      <c r="W353" s="10"/>
      <c r="X353" s="10"/>
      <c r="Y353" s="10"/>
      <c r="Z353" s="10"/>
      <c r="AA353" s="10"/>
      <c r="AB353" s="10"/>
      <c r="AC353" s="10"/>
      <c r="AD353" s="10"/>
      <c r="AE353" s="10"/>
      <c r="AT353" s="227" t="s">
        <v>199</v>
      </c>
      <c r="AU353" s="227" t="s">
        <v>85</v>
      </c>
      <c r="AV353" s="10" t="s">
        <v>83</v>
      </c>
      <c r="AW353" s="10" t="s">
        <v>32</v>
      </c>
      <c r="AX353" s="10" t="s">
        <v>76</v>
      </c>
      <c r="AY353" s="227" t="s">
        <v>195</v>
      </c>
    </row>
    <row r="354" s="11" customFormat="1">
      <c r="A354" s="11"/>
      <c r="B354" s="228"/>
      <c r="C354" s="229"/>
      <c r="D354" s="213" t="s">
        <v>199</v>
      </c>
      <c r="E354" s="230" t="s">
        <v>1</v>
      </c>
      <c r="F354" s="231" t="s">
        <v>6127</v>
      </c>
      <c r="G354" s="229"/>
      <c r="H354" s="232">
        <v>1</v>
      </c>
      <c r="I354" s="233"/>
      <c r="J354" s="229"/>
      <c r="K354" s="229"/>
      <c r="L354" s="234"/>
      <c r="M354" s="235"/>
      <c r="N354" s="236"/>
      <c r="O354" s="236"/>
      <c r="P354" s="236"/>
      <c r="Q354" s="236"/>
      <c r="R354" s="236"/>
      <c r="S354" s="236"/>
      <c r="T354" s="237"/>
      <c r="U354" s="11"/>
      <c r="V354" s="11"/>
      <c r="W354" s="11"/>
      <c r="X354" s="11"/>
      <c r="Y354" s="11"/>
      <c r="Z354" s="11"/>
      <c r="AA354" s="11"/>
      <c r="AB354" s="11"/>
      <c r="AC354" s="11"/>
      <c r="AD354" s="11"/>
      <c r="AE354" s="11"/>
      <c r="AT354" s="238" t="s">
        <v>199</v>
      </c>
      <c r="AU354" s="238" t="s">
        <v>85</v>
      </c>
      <c r="AV354" s="11" t="s">
        <v>85</v>
      </c>
      <c r="AW354" s="11" t="s">
        <v>32</v>
      </c>
      <c r="AX354" s="11" t="s">
        <v>83</v>
      </c>
      <c r="AY354" s="238" t="s">
        <v>195</v>
      </c>
    </row>
    <row r="355" s="2" customFormat="1" ht="16.5" customHeight="1">
      <c r="A355" s="39"/>
      <c r="B355" s="40"/>
      <c r="C355" s="200" t="s">
        <v>432</v>
      </c>
      <c r="D355" s="200" t="s">
        <v>191</v>
      </c>
      <c r="E355" s="201" t="s">
        <v>4447</v>
      </c>
      <c r="F355" s="202" t="s">
        <v>4448</v>
      </c>
      <c r="G355" s="203" t="s">
        <v>513</v>
      </c>
      <c r="H355" s="204">
        <v>43</v>
      </c>
      <c r="I355" s="205"/>
      <c r="J355" s="206">
        <f>ROUND(I355*H355,2)</f>
        <v>0</v>
      </c>
      <c r="K355" s="202" t="s">
        <v>1412</v>
      </c>
      <c r="L355" s="45"/>
      <c r="M355" s="207" t="s">
        <v>1</v>
      </c>
      <c r="N355" s="208" t="s">
        <v>41</v>
      </c>
      <c r="O355" s="92"/>
      <c r="P355" s="209">
        <f>O355*H355</f>
        <v>0</v>
      </c>
      <c r="Q355" s="209">
        <v>0.00020000000000000001</v>
      </c>
      <c r="R355" s="209">
        <f>Q355*H355</f>
        <v>0.0086</v>
      </c>
      <c r="S355" s="209">
        <v>0</v>
      </c>
      <c r="T355" s="210">
        <f>S355*H355</f>
        <v>0</v>
      </c>
      <c r="U355" s="39"/>
      <c r="V355" s="39"/>
      <c r="W355" s="39"/>
      <c r="X355" s="39"/>
      <c r="Y355" s="39"/>
      <c r="Z355" s="39"/>
      <c r="AA355" s="39"/>
      <c r="AB355" s="39"/>
      <c r="AC355" s="39"/>
      <c r="AD355" s="39"/>
      <c r="AE355" s="39"/>
      <c r="AR355" s="211" t="s">
        <v>234</v>
      </c>
      <c r="AT355" s="211" t="s">
        <v>191</v>
      </c>
      <c r="AU355" s="211" t="s">
        <v>85</v>
      </c>
      <c r="AY355" s="18" t="s">
        <v>195</v>
      </c>
      <c r="BE355" s="212">
        <f>IF(N355="základní",J355,0)</f>
        <v>0</v>
      </c>
      <c r="BF355" s="212">
        <f>IF(N355="snížená",J355,0)</f>
        <v>0</v>
      </c>
      <c r="BG355" s="212">
        <f>IF(N355="zákl. přenesená",J355,0)</f>
        <v>0</v>
      </c>
      <c r="BH355" s="212">
        <f>IF(N355="sníž. přenesená",J355,0)</f>
        <v>0</v>
      </c>
      <c r="BI355" s="212">
        <f>IF(N355="nulová",J355,0)</f>
        <v>0</v>
      </c>
      <c r="BJ355" s="18" t="s">
        <v>83</v>
      </c>
      <c r="BK355" s="212">
        <f>ROUND(I355*H355,2)</f>
        <v>0</v>
      </c>
      <c r="BL355" s="18" t="s">
        <v>234</v>
      </c>
      <c r="BM355" s="211" t="s">
        <v>6165</v>
      </c>
    </row>
    <row r="356" s="10" customFormat="1">
      <c r="A356" s="10"/>
      <c r="B356" s="218"/>
      <c r="C356" s="219"/>
      <c r="D356" s="213" t="s">
        <v>199</v>
      </c>
      <c r="E356" s="220" t="s">
        <v>1</v>
      </c>
      <c r="F356" s="221" t="s">
        <v>6088</v>
      </c>
      <c r="G356" s="219"/>
      <c r="H356" s="220" t="s">
        <v>1</v>
      </c>
      <c r="I356" s="222"/>
      <c r="J356" s="219"/>
      <c r="K356" s="219"/>
      <c r="L356" s="223"/>
      <c r="M356" s="224"/>
      <c r="N356" s="225"/>
      <c r="O356" s="225"/>
      <c r="P356" s="225"/>
      <c r="Q356" s="225"/>
      <c r="R356" s="225"/>
      <c r="S356" s="225"/>
      <c r="T356" s="226"/>
      <c r="U356" s="10"/>
      <c r="V356" s="10"/>
      <c r="W356" s="10"/>
      <c r="X356" s="10"/>
      <c r="Y356" s="10"/>
      <c r="Z356" s="10"/>
      <c r="AA356" s="10"/>
      <c r="AB356" s="10"/>
      <c r="AC356" s="10"/>
      <c r="AD356" s="10"/>
      <c r="AE356" s="10"/>
      <c r="AT356" s="227" t="s">
        <v>199</v>
      </c>
      <c r="AU356" s="227" t="s">
        <v>85</v>
      </c>
      <c r="AV356" s="10" t="s">
        <v>83</v>
      </c>
      <c r="AW356" s="10" t="s">
        <v>32</v>
      </c>
      <c r="AX356" s="10" t="s">
        <v>76</v>
      </c>
      <c r="AY356" s="227" t="s">
        <v>195</v>
      </c>
    </row>
    <row r="357" s="11" customFormat="1">
      <c r="A357" s="11"/>
      <c r="B357" s="228"/>
      <c r="C357" s="229"/>
      <c r="D357" s="213" t="s">
        <v>199</v>
      </c>
      <c r="E357" s="230" t="s">
        <v>1</v>
      </c>
      <c r="F357" s="231" t="s">
        <v>6166</v>
      </c>
      <c r="G357" s="229"/>
      <c r="H357" s="232">
        <v>38.5</v>
      </c>
      <c r="I357" s="233"/>
      <c r="J357" s="229"/>
      <c r="K357" s="229"/>
      <c r="L357" s="234"/>
      <c r="M357" s="235"/>
      <c r="N357" s="236"/>
      <c r="O357" s="236"/>
      <c r="P357" s="236"/>
      <c r="Q357" s="236"/>
      <c r="R357" s="236"/>
      <c r="S357" s="236"/>
      <c r="T357" s="237"/>
      <c r="U357" s="11"/>
      <c r="V357" s="11"/>
      <c r="W357" s="11"/>
      <c r="X357" s="11"/>
      <c r="Y357" s="11"/>
      <c r="Z357" s="11"/>
      <c r="AA357" s="11"/>
      <c r="AB357" s="11"/>
      <c r="AC357" s="11"/>
      <c r="AD357" s="11"/>
      <c r="AE357" s="11"/>
      <c r="AT357" s="238" t="s">
        <v>199</v>
      </c>
      <c r="AU357" s="238" t="s">
        <v>85</v>
      </c>
      <c r="AV357" s="11" t="s">
        <v>85</v>
      </c>
      <c r="AW357" s="11" t="s">
        <v>32</v>
      </c>
      <c r="AX357" s="11" t="s">
        <v>76</v>
      </c>
      <c r="AY357" s="238" t="s">
        <v>195</v>
      </c>
    </row>
    <row r="358" s="11" customFormat="1">
      <c r="A358" s="11"/>
      <c r="B358" s="228"/>
      <c r="C358" s="229"/>
      <c r="D358" s="213" t="s">
        <v>199</v>
      </c>
      <c r="E358" s="230" t="s">
        <v>1</v>
      </c>
      <c r="F358" s="231" t="s">
        <v>6167</v>
      </c>
      <c r="G358" s="229"/>
      <c r="H358" s="232">
        <v>4.5</v>
      </c>
      <c r="I358" s="233"/>
      <c r="J358" s="229"/>
      <c r="K358" s="229"/>
      <c r="L358" s="234"/>
      <c r="M358" s="235"/>
      <c r="N358" s="236"/>
      <c r="O358" s="236"/>
      <c r="P358" s="236"/>
      <c r="Q358" s="236"/>
      <c r="R358" s="236"/>
      <c r="S358" s="236"/>
      <c r="T358" s="237"/>
      <c r="U358" s="11"/>
      <c r="V358" s="11"/>
      <c r="W358" s="11"/>
      <c r="X358" s="11"/>
      <c r="Y358" s="11"/>
      <c r="Z358" s="11"/>
      <c r="AA358" s="11"/>
      <c r="AB358" s="11"/>
      <c r="AC358" s="11"/>
      <c r="AD358" s="11"/>
      <c r="AE358" s="11"/>
      <c r="AT358" s="238" t="s">
        <v>199</v>
      </c>
      <c r="AU358" s="238" t="s">
        <v>85</v>
      </c>
      <c r="AV358" s="11" t="s">
        <v>85</v>
      </c>
      <c r="AW358" s="11" t="s">
        <v>32</v>
      </c>
      <c r="AX358" s="11" t="s">
        <v>76</v>
      </c>
      <c r="AY358" s="238" t="s">
        <v>195</v>
      </c>
    </row>
    <row r="359" s="15" customFormat="1">
      <c r="A359" s="15"/>
      <c r="B359" s="287"/>
      <c r="C359" s="288"/>
      <c r="D359" s="213" t="s">
        <v>199</v>
      </c>
      <c r="E359" s="289" t="s">
        <v>1</v>
      </c>
      <c r="F359" s="290" t="s">
        <v>1422</v>
      </c>
      <c r="G359" s="288"/>
      <c r="H359" s="291">
        <v>43</v>
      </c>
      <c r="I359" s="292"/>
      <c r="J359" s="288"/>
      <c r="K359" s="288"/>
      <c r="L359" s="293"/>
      <c r="M359" s="294"/>
      <c r="N359" s="295"/>
      <c r="O359" s="295"/>
      <c r="P359" s="295"/>
      <c r="Q359" s="295"/>
      <c r="R359" s="295"/>
      <c r="S359" s="295"/>
      <c r="T359" s="296"/>
      <c r="U359" s="15"/>
      <c r="V359" s="15"/>
      <c r="W359" s="15"/>
      <c r="X359" s="15"/>
      <c r="Y359" s="15"/>
      <c r="Z359" s="15"/>
      <c r="AA359" s="15"/>
      <c r="AB359" s="15"/>
      <c r="AC359" s="15"/>
      <c r="AD359" s="15"/>
      <c r="AE359" s="15"/>
      <c r="AT359" s="297" t="s">
        <v>199</v>
      </c>
      <c r="AU359" s="297" t="s">
        <v>85</v>
      </c>
      <c r="AV359" s="15" t="s">
        <v>234</v>
      </c>
      <c r="AW359" s="15" t="s">
        <v>32</v>
      </c>
      <c r="AX359" s="15" t="s">
        <v>83</v>
      </c>
      <c r="AY359" s="297" t="s">
        <v>195</v>
      </c>
    </row>
    <row r="360" s="2" customFormat="1" ht="21.75" customHeight="1">
      <c r="A360" s="39"/>
      <c r="B360" s="40"/>
      <c r="C360" s="200" t="s">
        <v>435</v>
      </c>
      <c r="D360" s="200" t="s">
        <v>191</v>
      </c>
      <c r="E360" s="201" t="s">
        <v>6168</v>
      </c>
      <c r="F360" s="202" t="s">
        <v>6169</v>
      </c>
      <c r="G360" s="203" t="s">
        <v>513</v>
      </c>
      <c r="H360" s="204">
        <v>43</v>
      </c>
      <c r="I360" s="205"/>
      <c r="J360" s="206">
        <f>ROUND(I360*H360,2)</f>
        <v>0</v>
      </c>
      <c r="K360" s="202" t="s">
        <v>1412</v>
      </c>
      <c r="L360" s="45"/>
      <c r="M360" s="207" t="s">
        <v>1</v>
      </c>
      <c r="N360" s="208" t="s">
        <v>41</v>
      </c>
      <c r="O360" s="92"/>
      <c r="P360" s="209">
        <f>O360*H360</f>
        <v>0</v>
      </c>
      <c r="Q360" s="209">
        <v>0.00012999999999999999</v>
      </c>
      <c r="R360" s="209">
        <f>Q360*H360</f>
        <v>0.0055899999999999995</v>
      </c>
      <c r="S360" s="209">
        <v>0</v>
      </c>
      <c r="T360" s="210">
        <f>S360*H360</f>
        <v>0</v>
      </c>
      <c r="U360" s="39"/>
      <c r="V360" s="39"/>
      <c r="W360" s="39"/>
      <c r="X360" s="39"/>
      <c r="Y360" s="39"/>
      <c r="Z360" s="39"/>
      <c r="AA360" s="39"/>
      <c r="AB360" s="39"/>
      <c r="AC360" s="39"/>
      <c r="AD360" s="39"/>
      <c r="AE360" s="39"/>
      <c r="AR360" s="211" t="s">
        <v>234</v>
      </c>
      <c r="AT360" s="211" t="s">
        <v>191</v>
      </c>
      <c r="AU360" s="211" t="s">
        <v>85</v>
      </c>
      <c r="AY360" s="18" t="s">
        <v>195</v>
      </c>
      <c r="BE360" s="212">
        <f>IF(N360="základní",J360,0)</f>
        <v>0</v>
      </c>
      <c r="BF360" s="212">
        <f>IF(N360="snížená",J360,0)</f>
        <v>0</v>
      </c>
      <c r="BG360" s="212">
        <f>IF(N360="zákl. přenesená",J360,0)</f>
        <v>0</v>
      </c>
      <c r="BH360" s="212">
        <f>IF(N360="sníž. přenesená",J360,0)</f>
        <v>0</v>
      </c>
      <c r="BI360" s="212">
        <f>IF(N360="nulová",J360,0)</f>
        <v>0</v>
      </c>
      <c r="BJ360" s="18" t="s">
        <v>83</v>
      </c>
      <c r="BK360" s="212">
        <f>ROUND(I360*H360,2)</f>
        <v>0</v>
      </c>
      <c r="BL360" s="18" t="s">
        <v>234</v>
      </c>
      <c r="BM360" s="211" t="s">
        <v>6170</v>
      </c>
    </row>
    <row r="361" s="10" customFormat="1">
      <c r="A361" s="10"/>
      <c r="B361" s="218"/>
      <c r="C361" s="219"/>
      <c r="D361" s="213" t="s">
        <v>199</v>
      </c>
      <c r="E361" s="220" t="s">
        <v>1</v>
      </c>
      <c r="F361" s="221" t="s">
        <v>5991</v>
      </c>
      <c r="G361" s="219"/>
      <c r="H361" s="220" t="s">
        <v>1</v>
      </c>
      <c r="I361" s="222"/>
      <c r="J361" s="219"/>
      <c r="K361" s="219"/>
      <c r="L361" s="223"/>
      <c r="M361" s="224"/>
      <c r="N361" s="225"/>
      <c r="O361" s="225"/>
      <c r="P361" s="225"/>
      <c r="Q361" s="225"/>
      <c r="R361" s="225"/>
      <c r="S361" s="225"/>
      <c r="T361" s="226"/>
      <c r="U361" s="10"/>
      <c r="V361" s="10"/>
      <c r="W361" s="10"/>
      <c r="X361" s="10"/>
      <c r="Y361" s="10"/>
      <c r="Z361" s="10"/>
      <c r="AA361" s="10"/>
      <c r="AB361" s="10"/>
      <c r="AC361" s="10"/>
      <c r="AD361" s="10"/>
      <c r="AE361" s="10"/>
      <c r="AT361" s="227" t="s">
        <v>199</v>
      </c>
      <c r="AU361" s="227" t="s">
        <v>85</v>
      </c>
      <c r="AV361" s="10" t="s">
        <v>83</v>
      </c>
      <c r="AW361" s="10" t="s">
        <v>32</v>
      </c>
      <c r="AX361" s="10" t="s">
        <v>76</v>
      </c>
      <c r="AY361" s="227" t="s">
        <v>195</v>
      </c>
    </row>
    <row r="362" s="11" customFormat="1">
      <c r="A362" s="11"/>
      <c r="B362" s="228"/>
      <c r="C362" s="229"/>
      <c r="D362" s="213" t="s">
        <v>199</v>
      </c>
      <c r="E362" s="230" t="s">
        <v>1</v>
      </c>
      <c r="F362" s="231" t="s">
        <v>6166</v>
      </c>
      <c r="G362" s="229"/>
      <c r="H362" s="232">
        <v>38.5</v>
      </c>
      <c r="I362" s="233"/>
      <c r="J362" s="229"/>
      <c r="K362" s="229"/>
      <c r="L362" s="234"/>
      <c r="M362" s="235"/>
      <c r="N362" s="236"/>
      <c r="O362" s="236"/>
      <c r="P362" s="236"/>
      <c r="Q362" s="236"/>
      <c r="R362" s="236"/>
      <c r="S362" s="236"/>
      <c r="T362" s="237"/>
      <c r="U362" s="11"/>
      <c r="V362" s="11"/>
      <c r="W362" s="11"/>
      <c r="X362" s="11"/>
      <c r="Y362" s="11"/>
      <c r="Z362" s="11"/>
      <c r="AA362" s="11"/>
      <c r="AB362" s="11"/>
      <c r="AC362" s="11"/>
      <c r="AD362" s="11"/>
      <c r="AE362" s="11"/>
      <c r="AT362" s="238" t="s">
        <v>199</v>
      </c>
      <c r="AU362" s="238" t="s">
        <v>85</v>
      </c>
      <c r="AV362" s="11" t="s">
        <v>85</v>
      </c>
      <c r="AW362" s="11" t="s">
        <v>32</v>
      </c>
      <c r="AX362" s="11" t="s">
        <v>76</v>
      </c>
      <c r="AY362" s="238" t="s">
        <v>195</v>
      </c>
    </row>
    <row r="363" s="11" customFormat="1">
      <c r="A363" s="11"/>
      <c r="B363" s="228"/>
      <c r="C363" s="229"/>
      <c r="D363" s="213" t="s">
        <v>199</v>
      </c>
      <c r="E363" s="230" t="s">
        <v>1</v>
      </c>
      <c r="F363" s="231" t="s">
        <v>6167</v>
      </c>
      <c r="G363" s="229"/>
      <c r="H363" s="232">
        <v>4.5</v>
      </c>
      <c r="I363" s="233"/>
      <c r="J363" s="229"/>
      <c r="K363" s="229"/>
      <c r="L363" s="234"/>
      <c r="M363" s="235"/>
      <c r="N363" s="236"/>
      <c r="O363" s="236"/>
      <c r="P363" s="236"/>
      <c r="Q363" s="236"/>
      <c r="R363" s="236"/>
      <c r="S363" s="236"/>
      <c r="T363" s="237"/>
      <c r="U363" s="11"/>
      <c r="V363" s="11"/>
      <c r="W363" s="11"/>
      <c r="X363" s="11"/>
      <c r="Y363" s="11"/>
      <c r="Z363" s="11"/>
      <c r="AA363" s="11"/>
      <c r="AB363" s="11"/>
      <c r="AC363" s="11"/>
      <c r="AD363" s="11"/>
      <c r="AE363" s="11"/>
      <c r="AT363" s="238" t="s">
        <v>199</v>
      </c>
      <c r="AU363" s="238" t="s">
        <v>85</v>
      </c>
      <c r="AV363" s="11" t="s">
        <v>85</v>
      </c>
      <c r="AW363" s="11" t="s">
        <v>32</v>
      </c>
      <c r="AX363" s="11" t="s">
        <v>76</v>
      </c>
      <c r="AY363" s="238" t="s">
        <v>195</v>
      </c>
    </row>
    <row r="364" s="15" customFormat="1">
      <c r="A364" s="15"/>
      <c r="B364" s="287"/>
      <c r="C364" s="288"/>
      <c r="D364" s="213" t="s">
        <v>199</v>
      </c>
      <c r="E364" s="289" t="s">
        <v>1</v>
      </c>
      <c r="F364" s="290" t="s">
        <v>1422</v>
      </c>
      <c r="G364" s="288"/>
      <c r="H364" s="291">
        <v>43</v>
      </c>
      <c r="I364" s="292"/>
      <c r="J364" s="288"/>
      <c r="K364" s="288"/>
      <c r="L364" s="293"/>
      <c r="M364" s="294"/>
      <c r="N364" s="295"/>
      <c r="O364" s="295"/>
      <c r="P364" s="295"/>
      <c r="Q364" s="295"/>
      <c r="R364" s="295"/>
      <c r="S364" s="295"/>
      <c r="T364" s="296"/>
      <c r="U364" s="15"/>
      <c r="V364" s="15"/>
      <c r="W364" s="15"/>
      <c r="X364" s="15"/>
      <c r="Y364" s="15"/>
      <c r="Z364" s="15"/>
      <c r="AA364" s="15"/>
      <c r="AB364" s="15"/>
      <c r="AC364" s="15"/>
      <c r="AD364" s="15"/>
      <c r="AE364" s="15"/>
      <c r="AT364" s="297" t="s">
        <v>199</v>
      </c>
      <c r="AU364" s="297" t="s">
        <v>85</v>
      </c>
      <c r="AV364" s="15" t="s">
        <v>234</v>
      </c>
      <c r="AW364" s="15" t="s">
        <v>32</v>
      </c>
      <c r="AX364" s="15" t="s">
        <v>83</v>
      </c>
      <c r="AY364" s="297" t="s">
        <v>195</v>
      </c>
    </row>
    <row r="365" s="13" customFormat="1" ht="22.8" customHeight="1">
      <c r="A365" s="13"/>
      <c r="B365" s="248"/>
      <c r="C365" s="249"/>
      <c r="D365" s="250" t="s">
        <v>75</v>
      </c>
      <c r="E365" s="285" t="s">
        <v>257</v>
      </c>
      <c r="F365" s="285" t="s">
        <v>1936</v>
      </c>
      <c r="G365" s="249"/>
      <c r="H365" s="249"/>
      <c r="I365" s="252"/>
      <c r="J365" s="286">
        <f>BK365</f>
        <v>0</v>
      </c>
      <c r="K365" s="249"/>
      <c r="L365" s="254"/>
      <c r="M365" s="255"/>
      <c r="N365" s="256"/>
      <c r="O365" s="256"/>
      <c r="P365" s="257">
        <f>SUM(P366:P383)</f>
        <v>0</v>
      </c>
      <c r="Q365" s="256"/>
      <c r="R365" s="257">
        <f>SUM(R366:R383)</f>
        <v>0.0013600000000000001</v>
      </c>
      <c r="S365" s="256"/>
      <c r="T365" s="258">
        <f>SUM(T366:T383)</f>
        <v>0.41069</v>
      </c>
      <c r="U365" s="13"/>
      <c r="V365" s="13"/>
      <c r="W365" s="13"/>
      <c r="X365" s="13"/>
      <c r="Y365" s="13"/>
      <c r="Z365" s="13"/>
      <c r="AA365" s="13"/>
      <c r="AB365" s="13"/>
      <c r="AC365" s="13"/>
      <c r="AD365" s="13"/>
      <c r="AE365" s="13"/>
      <c r="AR365" s="259" t="s">
        <v>83</v>
      </c>
      <c r="AT365" s="260" t="s">
        <v>75</v>
      </c>
      <c r="AU365" s="260" t="s">
        <v>83</v>
      </c>
      <c r="AY365" s="259" t="s">
        <v>195</v>
      </c>
      <c r="BK365" s="261">
        <f>SUM(BK366:BK383)</f>
        <v>0</v>
      </c>
    </row>
    <row r="366" s="2" customFormat="1" ht="21.75" customHeight="1">
      <c r="A366" s="39"/>
      <c r="B366" s="40"/>
      <c r="C366" s="200" t="s">
        <v>438</v>
      </c>
      <c r="D366" s="200" t="s">
        <v>191</v>
      </c>
      <c r="E366" s="201" t="s">
        <v>6171</v>
      </c>
      <c r="F366" s="202" t="s">
        <v>6172</v>
      </c>
      <c r="G366" s="203" t="s">
        <v>513</v>
      </c>
      <c r="H366" s="204">
        <v>42.75</v>
      </c>
      <c r="I366" s="205"/>
      <c r="J366" s="206">
        <f>ROUND(I366*H366,2)</f>
        <v>0</v>
      </c>
      <c r="K366" s="202" t="s">
        <v>1412</v>
      </c>
      <c r="L366" s="45"/>
      <c r="M366" s="207" t="s">
        <v>1</v>
      </c>
      <c r="N366" s="208" t="s">
        <v>41</v>
      </c>
      <c r="O366" s="92"/>
      <c r="P366" s="209">
        <f>O366*H366</f>
        <v>0</v>
      </c>
      <c r="Q366" s="209">
        <v>0</v>
      </c>
      <c r="R366" s="209">
        <f>Q366*H366</f>
        <v>0</v>
      </c>
      <c r="S366" s="209">
        <v>0.0050000000000000001</v>
      </c>
      <c r="T366" s="210">
        <f>S366*H366</f>
        <v>0.21375</v>
      </c>
      <c r="U366" s="39"/>
      <c r="V366" s="39"/>
      <c r="W366" s="39"/>
      <c r="X366" s="39"/>
      <c r="Y366" s="39"/>
      <c r="Z366" s="39"/>
      <c r="AA366" s="39"/>
      <c r="AB366" s="39"/>
      <c r="AC366" s="39"/>
      <c r="AD366" s="39"/>
      <c r="AE366" s="39"/>
      <c r="AR366" s="211" t="s">
        <v>234</v>
      </c>
      <c r="AT366" s="211" t="s">
        <v>191</v>
      </c>
      <c r="AU366" s="211" t="s">
        <v>85</v>
      </c>
      <c r="AY366" s="18" t="s">
        <v>195</v>
      </c>
      <c r="BE366" s="212">
        <f>IF(N366="základní",J366,0)</f>
        <v>0</v>
      </c>
      <c r="BF366" s="212">
        <f>IF(N366="snížená",J366,0)</f>
        <v>0</v>
      </c>
      <c r="BG366" s="212">
        <f>IF(N366="zákl. přenesená",J366,0)</f>
        <v>0</v>
      </c>
      <c r="BH366" s="212">
        <f>IF(N366="sníž. přenesená",J366,0)</f>
        <v>0</v>
      </c>
      <c r="BI366" s="212">
        <f>IF(N366="nulová",J366,0)</f>
        <v>0</v>
      </c>
      <c r="BJ366" s="18" t="s">
        <v>83</v>
      </c>
      <c r="BK366" s="212">
        <f>ROUND(I366*H366,2)</f>
        <v>0</v>
      </c>
      <c r="BL366" s="18" t="s">
        <v>234</v>
      </c>
      <c r="BM366" s="211" t="s">
        <v>6173</v>
      </c>
    </row>
    <row r="367" s="10" customFormat="1">
      <c r="A367" s="10"/>
      <c r="B367" s="218"/>
      <c r="C367" s="219"/>
      <c r="D367" s="213" t="s">
        <v>199</v>
      </c>
      <c r="E367" s="220" t="s">
        <v>1</v>
      </c>
      <c r="F367" s="221" t="s">
        <v>6174</v>
      </c>
      <c r="G367" s="219"/>
      <c r="H367" s="220" t="s">
        <v>1</v>
      </c>
      <c r="I367" s="222"/>
      <c r="J367" s="219"/>
      <c r="K367" s="219"/>
      <c r="L367" s="223"/>
      <c r="M367" s="224"/>
      <c r="N367" s="225"/>
      <c r="O367" s="225"/>
      <c r="P367" s="225"/>
      <c r="Q367" s="225"/>
      <c r="R367" s="225"/>
      <c r="S367" s="225"/>
      <c r="T367" s="226"/>
      <c r="U367" s="10"/>
      <c r="V367" s="10"/>
      <c r="W367" s="10"/>
      <c r="X367" s="10"/>
      <c r="Y367" s="10"/>
      <c r="Z367" s="10"/>
      <c r="AA367" s="10"/>
      <c r="AB367" s="10"/>
      <c r="AC367" s="10"/>
      <c r="AD367" s="10"/>
      <c r="AE367" s="10"/>
      <c r="AT367" s="227" t="s">
        <v>199</v>
      </c>
      <c r="AU367" s="227" t="s">
        <v>85</v>
      </c>
      <c r="AV367" s="10" t="s">
        <v>83</v>
      </c>
      <c r="AW367" s="10" t="s">
        <v>32</v>
      </c>
      <c r="AX367" s="10" t="s">
        <v>76</v>
      </c>
      <c r="AY367" s="227" t="s">
        <v>195</v>
      </c>
    </row>
    <row r="368" s="11" customFormat="1">
      <c r="A368" s="11"/>
      <c r="B368" s="228"/>
      <c r="C368" s="229"/>
      <c r="D368" s="213" t="s">
        <v>199</v>
      </c>
      <c r="E368" s="230" t="s">
        <v>1</v>
      </c>
      <c r="F368" s="231" t="s">
        <v>6175</v>
      </c>
      <c r="G368" s="229"/>
      <c r="H368" s="232">
        <v>38.75</v>
      </c>
      <c r="I368" s="233"/>
      <c r="J368" s="229"/>
      <c r="K368" s="229"/>
      <c r="L368" s="234"/>
      <c r="M368" s="235"/>
      <c r="N368" s="236"/>
      <c r="O368" s="236"/>
      <c r="P368" s="236"/>
      <c r="Q368" s="236"/>
      <c r="R368" s="236"/>
      <c r="S368" s="236"/>
      <c r="T368" s="237"/>
      <c r="U368" s="11"/>
      <c r="V368" s="11"/>
      <c r="W368" s="11"/>
      <c r="X368" s="11"/>
      <c r="Y368" s="11"/>
      <c r="Z368" s="11"/>
      <c r="AA368" s="11"/>
      <c r="AB368" s="11"/>
      <c r="AC368" s="11"/>
      <c r="AD368" s="11"/>
      <c r="AE368" s="11"/>
      <c r="AT368" s="238" t="s">
        <v>199</v>
      </c>
      <c r="AU368" s="238" t="s">
        <v>85</v>
      </c>
      <c r="AV368" s="11" t="s">
        <v>85</v>
      </c>
      <c r="AW368" s="11" t="s">
        <v>32</v>
      </c>
      <c r="AX368" s="11" t="s">
        <v>76</v>
      </c>
      <c r="AY368" s="238" t="s">
        <v>195</v>
      </c>
    </row>
    <row r="369" s="10" customFormat="1">
      <c r="A369" s="10"/>
      <c r="B369" s="218"/>
      <c r="C369" s="219"/>
      <c r="D369" s="213" t="s">
        <v>199</v>
      </c>
      <c r="E369" s="220" t="s">
        <v>1</v>
      </c>
      <c r="F369" s="221" t="s">
        <v>6176</v>
      </c>
      <c r="G369" s="219"/>
      <c r="H369" s="220" t="s">
        <v>1</v>
      </c>
      <c r="I369" s="222"/>
      <c r="J369" s="219"/>
      <c r="K369" s="219"/>
      <c r="L369" s="223"/>
      <c r="M369" s="224"/>
      <c r="N369" s="225"/>
      <c r="O369" s="225"/>
      <c r="P369" s="225"/>
      <c r="Q369" s="225"/>
      <c r="R369" s="225"/>
      <c r="S369" s="225"/>
      <c r="T369" s="226"/>
      <c r="U369" s="10"/>
      <c r="V369" s="10"/>
      <c r="W369" s="10"/>
      <c r="X369" s="10"/>
      <c r="Y369" s="10"/>
      <c r="Z369" s="10"/>
      <c r="AA369" s="10"/>
      <c r="AB369" s="10"/>
      <c r="AC369" s="10"/>
      <c r="AD369" s="10"/>
      <c r="AE369" s="10"/>
      <c r="AT369" s="227" t="s">
        <v>199</v>
      </c>
      <c r="AU369" s="227" t="s">
        <v>85</v>
      </c>
      <c r="AV369" s="10" t="s">
        <v>83</v>
      </c>
      <c r="AW369" s="10" t="s">
        <v>32</v>
      </c>
      <c r="AX369" s="10" t="s">
        <v>76</v>
      </c>
      <c r="AY369" s="227" t="s">
        <v>195</v>
      </c>
    </row>
    <row r="370" s="11" customFormat="1">
      <c r="A370" s="11"/>
      <c r="B370" s="228"/>
      <c r="C370" s="229"/>
      <c r="D370" s="213" t="s">
        <v>199</v>
      </c>
      <c r="E370" s="230" t="s">
        <v>1</v>
      </c>
      <c r="F370" s="231" t="s">
        <v>6177</v>
      </c>
      <c r="G370" s="229"/>
      <c r="H370" s="232">
        <v>4</v>
      </c>
      <c r="I370" s="233"/>
      <c r="J370" s="229"/>
      <c r="K370" s="229"/>
      <c r="L370" s="234"/>
      <c r="M370" s="235"/>
      <c r="N370" s="236"/>
      <c r="O370" s="236"/>
      <c r="P370" s="236"/>
      <c r="Q370" s="236"/>
      <c r="R370" s="236"/>
      <c r="S370" s="236"/>
      <c r="T370" s="237"/>
      <c r="U370" s="11"/>
      <c r="V370" s="11"/>
      <c r="W370" s="11"/>
      <c r="X370" s="11"/>
      <c r="Y370" s="11"/>
      <c r="Z370" s="11"/>
      <c r="AA370" s="11"/>
      <c r="AB370" s="11"/>
      <c r="AC370" s="11"/>
      <c r="AD370" s="11"/>
      <c r="AE370" s="11"/>
      <c r="AT370" s="238" t="s">
        <v>199</v>
      </c>
      <c r="AU370" s="238" t="s">
        <v>85</v>
      </c>
      <c r="AV370" s="11" t="s">
        <v>85</v>
      </c>
      <c r="AW370" s="11" t="s">
        <v>32</v>
      </c>
      <c r="AX370" s="11" t="s">
        <v>76</v>
      </c>
      <c r="AY370" s="238" t="s">
        <v>195</v>
      </c>
    </row>
    <row r="371" s="15" customFormat="1">
      <c r="A371" s="15"/>
      <c r="B371" s="287"/>
      <c r="C371" s="288"/>
      <c r="D371" s="213" t="s">
        <v>199</v>
      </c>
      <c r="E371" s="289" t="s">
        <v>1</v>
      </c>
      <c r="F371" s="290" t="s">
        <v>1422</v>
      </c>
      <c r="G371" s="288"/>
      <c r="H371" s="291">
        <v>42.75</v>
      </c>
      <c r="I371" s="292"/>
      <c r="J371" s="288"/>
      <c r="K371" s="288"/>
      <c r="L371" s="293"/>
      <c r="M371" s="294"/>
      <c r="N371" s="295"/>
      <c r="O371" s="295"/>
      <c r="P371" s="295"/>
      <c r="Q371" s="295"/>
      <c r="R371" s="295"/>
      <c r="S371" s="295"/>
      <c r="T371" s="296"/>
      <c r="U371" s="15"/>
      <c r="V371" s="15"/>
      <c r="W371" s="15"/>
      <c r="X371" s="15"/>
      <c r="Y371" s="15"/>
      <c r="Z371" s="15"/>
      <c r="AA371" s="15"/>
      <c r="AB371" s="15"/>
      <c r="AC371" s="15"/>
      <c r="AD371" s="15"/>
      <c r="AE371" s="15"/>
      <c r="AT371" s="297" t="s">
        <v>199</v>
      </c>
      <c r="AU371" s="297" t="s">
        <v>85</v>
      </c>
      <c r="AV371" s="15" t="s">
        <v>234</v>
      </c>
      <c r="AW371" s="15" t="s">
        <v>32</v>
      </c>
      <c r="AX371" s="15" t="s">
        <v>83</v>
      </c>
      <c r="AY371" s="297" t="s">
        <v>195</v>
      </c>
    </row>
    <row r="372" s="2" customFormat="1" ht="21.75" customHeight="1">
      <c r="A372" s="39"/>
      <c r="B372" s="40"/>
      <c r="C372" s="200" t="s">
        <v>441</v>
      </c>
      <c r="D372" s="200" t="s">
        <v>191</v>
      </c>
      <c r="E372" s="201" t="s">
        <v>6178</v>
      </c>
      <c r="F372" s="202" t="s">
        <v>6179</v>
      </c>
      <c r="G372" s="203" t="s">
        <v>1804</v>
      </c>
      <c r="H372" s="204">
        <v>4</v>
      </c>
      <c r="I372" s="205"/>
      <c r="J372" s="206">
        <f>ROUND(I372*H372,2)</f>
        <v>0</v>
      </c>
      <c r="K372" s="202" t="s">
        <v>1412</v>
      </c>
      <c r="L372" s="45"/>
      <c r="M372" s="207" t="s">
        <v>1</v>
      </c>
      <c r="N372" s="208" t="s">
        <v>41</v>
      </c>
      <c r="O372" s="92"/>
      <c r="P372" s="209">
        <f>O372*H372</f>
        <v>0</v>
      </c>
      <c r="Q372" s="209">
        <v>0</v>
      </c>
      <c r="R372" s="209">
        <f>Q372*H372</f>
        <v>0</v>
      </c>
      <c r="S372" s="209">
        <v>0.01166</v>
      </c>
      <c r="T372" s="210">
        <f>S372*H372</f>
        <v>0.046640000000000001</v>
      </c>
      <c r="U372" s="39"/>
      <c r="V372" s="39"/>
      <c r="W372" s="39"/>
      <c r="X372" s="39"/>
      <c r="Y372" s="39"/>
      <c r="Z372" s="39"/>
      <c r="AA372" s="39"/>
      <c r="AB372" s="39"/>
      <c r="AC372" s="39"/>
      <c r="AD372" s="39"/>
      <c r="AE372" s="39"/>
      <c r="AR372" s="211" t="s">
        <v>234</v>
      </c>
      <c r="AT372" s="211" t="s">
        <v>191</v>
      </c>
      <c r="AU372" s="211" t="s">
        <v>85</v>
      </c>
      <c r="AY372" s="18" t="s">
        <v>195</v>
      </c>
      <c r="BE372" s="212">
        <f>IF(N372="základní",J372,0)</f>
        <v>0</v>
      </c>
      <c r="BF372" s="212">
        <f>IF(N372="snížená",J372,0)</f>
        <v>0</v>
      </c>
      <c r="BG372" s="212">
        <f>IF(N372="zákl. přenesená",J372,0)</f>
        <v>0</v>
      </c>
      <c r="BH372" s="212">
        <f>IF(N372="sníž. přenesená",J372,0)</f>
        <v>0</v>
      </c>
      <c r="BI372" s="212">
        <f>IF(N372="nulová",J372,0)</f>
        <v>0</v>
      </c>
      <c r="BJ372" s="18" t="s">
        <v>83</v>
      </c>
      <c r="BK372" s="212">
        <f>ROUND(I372*H372,2)</f>
        <v>0</v>
      </c>
      <c r="BL372" s="18" t="s">
        <v>234</v>
      </c>
      <c r="BM372" s="211" t="s">
        <v>6180</v>
      </c>
    </row>
    <row r="373" s="10" customFormat="1">
      <c r="A373" s="10"/>
      <c r="B373" s="218"/>
      <c r="C373" s="219"/>
      <c r="D373" s="213" t="s">
        <v>199</v>
      </c>
      <c r="E373" s="220" t="s">
        <v>1</v>
      </c>
      <c r="F373" s="221" t="s">
        <v>5991</v>
      </c>
      <c r="G373" s="219"/>
      <c r="H373" s="220" t="s">
        <v>1</v>
      </c>
      <c r="I373" s="222"/>
      <c r="J373" s="219"/>
      <c r="K373" s="219"/>
      <c r="L373" s="223"/>
      <c r="M373" s="224"/>
      <c r="N373" s="225"/>
      <c r="O373" s="225"/>
      <c r="P373" s="225"/>
      <c r="Q373" s="225"/>
      <c r="R373" s="225"/>
      <c r="S373" s="225"/>
      <c r="T373" s="226"/>
      <c r="U373" s="10"/>
      <c r="V373" s="10"/>
      <c r="W373" s="10"/>
      <c r="X373" s="10"/>
      <c r="Y373" s="10"/>
      <c r="Z373" s="10"/>
      <c r="AA373" s="10"/>
      <c r="AB373" s="10"/>
      <c r="AC373" s="10"/>
      <c r="AD373" s="10"/>
      <c r="AE373" s="10"/>
      <c r="AT373" s="227" t="s">
        <v>199</v>
      </c>
      <c r="AU373" s="227" t="s">
        <v>85</v>
      </c>
      <c r="AV373" s="10" t="s">
        <v>83</v>
      </c>
      <c r="AW373" s="10" t="s">
        <v>32</v>
      </c>
      <c r="AX373" s="10" t="s">
        <v>76</v>
      </c>
      <c r="AY373" s="227" t="s">
        <v>195</v>
      </c>
    </row>
    <row r="374" s="11" customFormat="1">
      <c r="A374" s="11"/>
      <c r="B374" s="228"/>
      <c r="C374" s="229"/>
      <c r="D374" s="213" t="s">
        <v>199</v>
      </c>
      <c r="E374" s="230" t="s">
        <v>1</v>
      </c>
      <c r="F374" s="231" t="s">
        <v>6181</v>
      </c>
      <c r="G374" s="229"/>
      <c r="H374" s="232">
        <v>4</v>
      </c>
      <c r="I374" s="233"/>
      <c r="J374" s="229"/>
      <c r="K374" s="229"/>
      <c r="L374" s="234"/>
      <c r="M374" s="235"/>
      <c r="N374" s="236"/>
      <c r="O374" s="236"/>
      <c r="P374" s="236"/>
      <c r="Q374" s="236"/>
      <c r="R374" s="236"/>
      <c r="S374" s="236"/>
      <c r="T374" s="237"/>
      <c r="U374" s="11"/>
      <c r="V374" s="11"/>
      <c r="W374" s="11"/>
      <c r="X374" s="11"/>
      <c r="Y374" s="11"/>
      <c r="Z374" s="11"/>
      <c r="AA374" s="11"/>
      <c r="AB374" s="11"/>
      <c r="AC374" s="11"/>
      <c r="AD374" s="11"/>
      <c r="AE374" s="11"/>
      <c r="AT374" s="238" t="s">
        <v>199</v>
      </c>
      <c r="AU374" s="238" t="s">
        <v>85</v>
      </c>
      <c r="AV374" s="11" t="s">
        <v>85</v>
      </c>
      <c r="AW374" s="11" t="s">
        <v>32</v>
      </c>
      <c r="AX374" s="11" t="s">
        <v>83</v>
      </c>
      <c r="AY374" s="238" t="s">
        <v>195</v>
      </c>
    </row>
    <row r="375" s="2" customFormat="1" ht="21.75" customHeight="1">
      <c r="A375" s="39"/>
      <c r="B375" s="40"/>
      <c r="C375" s="200" t="s">
        <v>444</v>
      </c>
      <c r="D375" s="200" t="s">
        <v>191</v>
      </c>
      <c r="E375" s="201" t="s">
        <v>6182</v>
      </c>
      <c r="F375" s="202" t="s">
        <v>6183</v>
      </c>
      <c r="G375" s="203" t="s">
        <v>1804</v>
      </c>
      <c r="H375" s="204">
        <v>1</v>
      </c>
      <c r="I375" s="205"/>
      <c r="J375" s="206">
        <f>ROUND(I375*H375,2)</f>
        <v>0</v>
      </c>
      <c r="K375" s="202" t="s">
        <v>1412</v>
      </c>
      <c r="L375" s="45"/>
      <c r="M375" s="207" t="s">
        <v>1</v>
      </c>
      <c r="N375" s="208" t="s">
        <v>41</v>
      </c>
      <c r="O375" s="92"/>
      <c r="P375" s="209">
        <f>O375*H375</f>
        <v>0</v>
      </c>
      <c r="Q375" s="209">
        <v>0</v>
      </c>
      <c r="R375" s="209">
        <f>Q375*H375</f>
        <v>0</v>
      </c>
      <c r="S375" s="209">
        <v>0.017299999999999999</v>
      </c>
      <c r="T375" s="210">
        <f>S375*H375</f>
        <v>0.017299999999999999</v>
      </c>
      <c r="U375" s="39"/>
      <c r="V375" s="39"/>
      <c r="W375" s="39"/>
      <c r="X375" s="39"/>
      <c r="Y375" s="39"/>
      <c r="Z375" s="39"/>
      <c r="AA375" s="39"/>
      <c r="AB375" s="39"/>
      <c r="AC375" s="39"/>
      <c r="AD375" s="39"/>
      <c r="AE375" s="39"/>
      <c r="AR375" s="211" t="s">
        <v>234</v>
      </c>
      <c r="AT375" s="211" t="s">
        <v>191</v>
      </c>
      <c r="AU375" s="211" t="s">
        <v>85</v>
      </c>
      <c r="AY375" s="18" t="s">
        <v>195</v>
      </c>
      <c r="BE375" s="212">
        <f>IF(N375="základní",J375,0)</f>
        <v>0</v>
      </c>
      <c r="BF375" s="212">
        <f>IF(N375="snížená",J375,0)</f>
        <v>0</v>
      </c>
      <c r="BG375" s="212">
        <f>IF(N375="zákl. přenesená",J375,0)</f>
        <v>0</v>
      </c>
      <c r="BH375" s="212">
        <f>IF(N375="sníž. přenesená",J375,0)</f>
        <v>0</v>
      </c>
      <c r="BI375" s="212">
        <f>IF(N375="nulová",J375,0)</f>
        <v>0</v>
      </c>
      <c r="BJ375" s="18" t="s">
        <v>83</v>
      </c>
      <c r="BK375" s="212">
        <f>ROUND(I375*H375,2)</f>
        <v>0</v>
      </c>
      <c r="BL375" s="18" t="s">
        <v>234</v>
      </c>
      <c r="BM375" s="211" t="s">
        <v>6184</v>
      </c>
    </row>
    <row r="376" s="10" customFormat="1">
      <c r="A376" s="10"/>
      <c r="B376" s="218"/>
      <c r="C376" s="219"/>
      <c r="D376" s="213" t="s">
        <v>199</v>
      </c>
      <c r="E376" s="220" t="s">
        <v>1</v>
      </c>
      <c r="F376" s="221" t="s">
        <v>5991</v>
      </c>
      <c r="G376" s="219"/>
      <c r="H376" s="220" t="s">
        <v>1</v>
      </c>
      <c r="I376" s="222"/>
      <c r="J376" s="219"/>
      <c r="K376" s="219"/>
      <c r="L376" s="223"/>
      <c r="M376" s="224"/>
      <c r="N376" s="225"/>
      <c r="O376" s="225"/>
      <c r="P376" s="225"/>
      <c r="Q376" s="225"/>
      <c r="R376" s="225"/>
      <c r="S376" s="225"/>
      <c r="T376" s="226"/>
      <c r="U376" s="10"/>
      <c r="V376" s="10"/>
      <c r="W376" s="10"/>
      <c r="X376" s="10"/>
      <c r="Y376" s="10"/>
      <c r="Z376" s="10"/>
      <c r="AA376" s="10"/>
      <c r="AB376" s="10"/>
      <c r="AC376" s="10"/>
      <c r="AD376" s="10"/>
      <c r="AE376" s="10"/>
      <c r="AT376" s="227" t="s">
        <v>199</v>
      </c>
      <c r="AU376" s="227" t="s">
        <v>85</v>
      </c>
      <c r="AV376" s="10" t="s">
        <v>83</v>
      </c>
      <c r="AW376" s="10" t="s">
        <v>32</v>
      </c>
      <c r="AX376" s="10" t="s">
        <v>76</v>
      </c>
      <c r="AY376" s="227" t="s">
        <v>195</v>
      </c>
    </row>
    <row r="377" s="11" customFormat="1">
      <c r="A377" s="11"/>
      <c r="B377" s="228"/>
      <c r="C377" s="229"/>
      <c r="D377" s="213" t="s">
        <v>199</v>
      </c>
      <c r="E377" s="230" t="s">
        <v>1</v>
      </c>
      <c r="F377" s="231" t="s">
        <v>6185</v>
      </c>
      <c r="G377" s="229"/>
      <c r="H377" s="232">
        <v>1</v>
      </c>
      <c r="I377" s="233"/>
      <c r="J377" s="229"/>
      <c r="K377" s="229"/>
      <c r="L377" s="234"/>
      <c r="M377" s="235"/>
      <c r="N377" s="236"/>
      <c r="O377" s="236"/>
      <c r="P377" s="236"/>
      <c r="Q377" s="236"/>
      <c r="R377" s="236"/>
      <c r="S377" s="236"/>
      <c r="T377" s="237"/>
      <c r="U377" s="11"/>
      <c r="V377" s="11"/>
      <c r="W377" s="11"/>
      <c r="X377" s="11"/>
      <c r="Y377" s="11"/>
      <c r="Z377" s="11"/>
      <c r="AA377" s="11"/>
      <c r="AB377" s="11"/>
      <c r="AC377" s="11"/>
      <c r="AD377" s="11"/>
      <c r="AE377" s="11"/>
      <c r="AT377" s="238" t="s">
        <v>199</v>
      </c>
      <c r="AU377" s="238" t="s">
        <v>85</v>
      </c>
      <c r="AV377" s="11" t="s">
        <v>85</v>
      </c>
      <c r="AW377" s="11" t="s">
        <v>32</v>
      </c>
      <c r="AX377" s="11" t="s">
        <v>83</v>
      </c>
      <c r="AY377" s="238" t="s">
        <v>195</v>
      </c>
    </row>
    <row r="378" s="2" customFormat="1" ht="16.5" customHeight="1">
      <c r="A378" s="39"/>
      <c r="B378" s="40"/>
      <c r="C378" s="200" t="s">
        <v>447</v>
      </c>
      <c r="D378" s="200" t="s">
        <v>191</v>
      </c>
      <c r="E378" s="201" t="s">
        <v>6186</v>
      </c>
      <c r="F378" s="202" t="s">
        <v>6187</v>
      </c>
      <c r="G378" s="203" t="s">
        <v>1804</v>
      </c>
      <c r="H378" s="204">
        <v>1</v>
      </c>
      <c r="I378" s="205"/>
      <c r="J378" s="206">
        <f>ROUND(I378*H378,2)</f>
        <v>0</v>
      </c>
      <c r="K378" s="202" t="s">
        <v>1</v>
      </c>
      <c r="L378" s="45"/>
      <c r="M378" s="207" t="s">
        <v>1</v>
      </c>
      <c r="N378" s="208" t="s">
        <v>41</v>
      </c>
      <c r="O378" s="92"/>
      <c r="P378" s="209">
        <f>O378*H378</f>
        <v>0</v>
      </c>
      <c r="Q378" s="209">
        <v>0.0013600000000000001</v>
      </c>
      <c r="R378" s="209">
        <f>Q378*H378</f>
        <v>0.0013600000000000001</v>
      </c>
      <c r="S378" s="209">
        <v>0.042999999999999997</v>
      </c>
      <c r="T378" s="210">
        <f>S378*H378</f>
        <v>0.042999999999999997</v>
      </c>
      <c r="U378" s="39"/>
      <c r="V378" s="39"/>
      <c r="W378" s="39"/>
      <c r="X378" s="39"/>
      <c r="Y378" s="39"/>
      <c r="Z378" s="39"/>
      <c r="AA378" s="39"/>
      <c r="AB378" s="39"/>
      <c r="AC378" s="39"/>
      <c r="AD378" s="39"/>
      <c r="AE378" s="39"/>
      <c r="AR378" s="211" t="s">
        <v>234</v>
      </c>
      <c r="AT378" s="211" t="s">
        <v>191</v>
      </c>
      <c r="AU378" s="211" t="s">
        <v>85</v>
      </c>
      <c r="AY378" s="18" t="s">
        <v>195</v>
      </c>
      <c r="BE378" s="212">
        <f>IF(N378="základní",J378,0)</f>
        <v>0</v>
      </c>
      <c r="BF378" s="212">
        <f>IF(N378="snížená",J378,0)</f>
        <v>0</v>
      </c>
      <c r="BG378" s="212">
        <f>IF(N378="zákl. přenesená",J378,0)</f>
        <v>0</v>
      </c>
      <c r="BH378" s="212">
        <f>IF(N378="sníž. přenesená",J378,0)</f>
        <v>0</v>
      </c>
      <c r="BI378" s="212">
        <f>IF(N378="nulová",J378,0)</f>
        <v>0</v>
      </c>
      <c r="BJ378" s="18" t="s">
        <v>83</v>
      </c>
      <c r="BK378" s="212">
        <f>ROUND(I378*H378,2)</f>
        <v>0</v>
      </c>
      <c r="BL378" s="18" t="s">
        <v>234</v>
      </c>
      <c r="BM378" s="211" t="s">
        <v>6188</v>
      </c>
    </row>
    <row r="379" s="2" customFormat="1" ht="24.15" customHeight="1">
      <c r="A379" s="39"/>
      <c r="B379" s="40"/>
      <c r="C379" s="200" t="s">
        <v>450</v>
      </c>
      <c r="D379" s="200" t="s">
        <v>191</v>
      </c>
      <c r="E379" s="201" t="s">
        <v>6189</v>
      </c>
      <c r="F379" s="202" t="s">
        <v>6190</v>
      </c>
      <c r="G379" s="203" t="s">
        <v>1804</v>
      </c>
      <c r="H379" s="204">
        <v>6</v>
      </c>
      <c r="I379" s="205"/>
      <c r="J379" s="206">
        <f>ROUND(I379*H379,2)</f>
        <v>0</v>
      </c>
      <c r="K379" s="202" t="s">
        <v>1412</v>
      </c>
      <c r="L379" s="45"/>
      <c r="M379" s="207" t="s">
        <v>1</v>
      </c>
      <c r="N379" s="208" t="s">
        <v>41</v>
      </c>
      <c r="O379" s="92"/>
      <c r="P379" s="209">
        <f>O379*H379</f>
        <v>0</v>
      </c>
      <c r="Q379" s="209">
        <v>0</v>
      </c>
      <c r="R379" s="209">
        <f>Q379*H379</f>
        <v>0</v>
      </c>
      <c r="S379" s="209">
        <v>0.014999999999999999</v>
      </c>
      <c r="T379" s="210">
        <f>S379*H379</f>
        <v>0.089999999999999997</v>
      </c>
      <c r="U379" s="39"/>
      <c r="V379" s="39"/>
      <c r="W379" s="39"/>
      <c r="X379" s="39"/>
      <c r="Y379" s="39"/>
      <c r="Z379" s="39"/>
      <c r="AA379" s="39"/>
      <c r="AB379" s="39"/>
      <c r="AC379" s="39"/>
      <c r="AD379" s="39"/>
      <c r="AE379" s="39"/>
      <c r="AR379" s="211" t="s">
        <v>234</v>
      </c>
      <c r="AT379" s="211" t="s">
        <v>191</v>
      </c>
      <c r="AU379" s="211" t="s">
        <v>85</v>
      </c>
      <c r="AY379" s="18" t="s">
        <v>195</v>
      </c>
      <c r="BE379" s="212">
        <f>IF(N379="základní",J379,0)</f>
        <v>0</v>
      </c>
      <c r="BF379" s="212">
        <f>IF(N379="snížená",J379,0)</f>
        <v>0</v>
      </c>
      <c r="BG379" s="212">
        <f>IF(N379="zákl. přenesená",J379,0)</f>
        <v>0</v>
      </c>
      <c r="BH379" s="212">
        <f>IF(N379="sníž. přenesená",J379,0)</f>
        <v>0</v>
      </c>
      <c r="BI379" s="212">
        <f>IF(N379="nulová",J379,0)</f>
        <v>0</v>
      </c>
      <c r="BJ379" s="18" t="s">
        <v>83</v>
      </c>
      <c r="BK379" s="212">
        <f>ROUND(I379*H379,2)</f>
        <v>0</v>
      </c>
      <c r="BL379" s="18" t="s">
        <v>234</v>
      </c>
      <c r="BM379" s="211" t="s">
        <v>6191</v>
      </c>
    </row>
    <row r="380" s="10" customFormat="1">
      <c r="A380" s="10"/>
      <c r="B380" s="218"/>
      <c r="C380" s="219"/>
      <c r="D380" s="213" t="s">
        <v>199</v>
      </c>
      <c r="E380" s="220" t="s">
        <v>1</v>
      </c>
      <c r="F380" s="221" t="s">
        <v>5991</v>
      </c>
      <c r="G380" s="219"/>
      <c r="H380" s="220" t="s">
        <v>1</v>
      </c>
      <c r="I380" s="222"/>
      <c r="J380" s="219"/>
      <c r="K380" s="219"/>
      <c r="L380" s="223"/>
      <c r="M380" s="224"/>
      <c r="N380" s="225"/>
      <c r="O380" s="225"/>
      <c r="P380" s="225"/>
      <c r="Q380" s="225"/>
      <c r="R380" s="225"/>
      <c r="S380" s="225"/>
      <c r="T380" s="226"/>
      <c r="U380" s="10"/>
      <c r="V380" s="10"/>
      <c r="W380" s="10"/>
      <c r="X380" s="10"/>
      <c r="Y380" s="10"/>
      <c r="Z380" s="10"/>
      <c r="AA380" s="10"/>
      <c r="AB380" s="10"/>
      <c r="AC380" s="10"/>
      <c r="AD380" s="10"/>
      <c r="AE380" s="10"/>
      <c r="AT380" s="227" t="s">
        <v>199</v>
      </c>
      <c r="AU380" s="227" t="s">
        <v>85</v>
      </c>
      <c r="AV380" s="10" t="s">
        <v>83</v>
      </c>
      <c r="AW380" s="10" t="s">
        <v>32</v>
      </c>
      <c r="AX380" s="10" t="s">
        <v>76</v>
      </c>
      <c r="AY380" s="227" t="s">
        <v>195</v>
      </c>
    </row>
    <row r="381" s="11" customFormat="1">
      <c r="A381" s="11"/>
      <c r="B381" s="228"/>
      <c r="C381" s="229"/>
      <c r="D381" s="213" t="s">
        <v>199</v>
      </c>
      <c r="E381" s="230" t="s">
        <v>1</v>
      </c>
      <c r="F381" s="231" t="s">
        <v>6192</v>
      </c>
      <c r="G381" s="229"/>
      <c r="H381" s="232">
        <v>5</v>
      </c>
      <c r="I381" s="233"/>
      <c r="J381" s="229"/>
      <c r="K381" s="229"/>
      <c r="L381" s="234"/>
      <c r="M381" s="235"/>
      <c r="N381" s="236"/>
      <c r="O381" s="236"/>
      <c r="P381" s="236"/>
      <c r="Q381" s="236"/>
      <c r="R381" s="236"/>
      <c r="S381" s="236"/>
      <c r="T381" s="237"/>
      <c r="U381" s="11"/>
      <c r="V381" s="11"/>
      <c r="W381" s="11"/>
      <c r="X381" s="11"/>
      <c r="Y381" s="11"/>
      <c r="Z381" s="11"/>
      <c r="AA381" s="11"/>
      <c r="AB381" s="11"/>
      <c r="AC381" s="11"/>
      <c r="AD381" s="11"/>
      <c r="AE381" s="11"/>
      <c r="AT381" s="238" t="s">
        <v>199</v>
      </c>
      <c r="AU381" s="238" t="s">
        <v>85</v>
      </c>
      <c r="AV381" s="11" t="s">
        <v>85</v>
      </c>
      <c r="AW381" s="11" t="s">
        <v>32</v>
      </c>
      <c r="AX381" s="11" t="s">
        <v>76</v>
      </c>
      <c r="AY381" s="238" t="s">
        <v>195</v>
      </c>
    </row>
    <row r="382" s="11" customFormat="1">
      <c r="A382" s="11"/>
      <c r="B382" s="228"/>
      <c r="C382" s="229"/>
      <c r="D382" s="213" t="s">
        <v>199</v>
      </c>
      <c r="E382" s="230" t="s">
        <v>1</v>
      </c>
      <c r="F382" s="231" t="s">
        <v>6193</v>
      </c>
      <c r="G382" s="229"/>
      <c r="H382" s="232">
        <v>1</v>
      </c>
      <c r="I382" s="233"/>
      <c r="J382" s="229"/>
      <c r="K382" s="229"/>
      <c r="L382" s="234"/>
      <c r="M382" s="235"/>
      <c r="N382" s="236"/>
      <c r="O382" s="236"/>
      <c r="P382" s="236"/>
      <c r="Q382" s="236"/>
      <c r="R382" s="236"/>
      <c r="S382" s="236"/>
      <c r="T382" s="237"/>
      <c r="U382" s="11"/>
      <c r="V382" s="11"/>
      <c r="W382" s="11"/>
      <c r="X382" s="11"/>
      <c r="Y382" s="11"/>
      <c r="Z382" s="11"/>
      <c r="AA382" s="11"/>
      <c r="AB382" s="11"/>
      <c r="AC382" s="11"/>
      <c r="AD382" s="11"/>
      <c r="AE382" s="11"/>
      <c r="AT382" s="238" t="s">
        <v>199</v>
      </c>
      <c r="AU382" s="238" t="s">
        <v>85</v>
      </c>
      <c r="AV382" s="11" t="s">
        <v>85</v>
      </c>
      <c r="AW382" s="11" t="s">
        <v>32</v>
      </c>
      <c r="AX382" s="11" t="s">
        <v>76</v>
      </c>
      <c r="AY382" s="238" t="s">
        <v>195</v>
      </c>
    </row>
    <row r="383" s="15" customFormat="1">
      <c r="A383" s="15"/>
      <c r="B383" s="287"/>
      <c r="C383" s="288"/>
      <c r="D383" s="213" t="s">
        <v>199</v>
      </c>
      <c r="E383" s="289" t="s">
        <v>1</v>
      </c>
      <c r="F383" s="290" t="s">
        <v>1422</v>
      </c>
      <c r="G383" s="288"/>
      <c r="H383" s="291">
        <v>6</v>
      </c>
      <c r="I383" s="292"/>
      <c r="J383" s="288"/>
      <c r="K383" s="288"/>
      <c r="L383" s="293"/>
      <c r="M383" s="294"/>
      <c r="N383" s="295"/>
      <c r="O383" s="295"/>
      <c r="P383" s="295"/>
      <c r="Q383" s="295"/>
      <c r="R383" s="295"/>
      <c r="S383" s="295"/>
      <c r="T383" s="296"/>
      <c r="U383" s="15"/>
      <c r="V383" s="15"/>
      <c r="W383" s="15"/>
      <c r="X383" s="15"/>
      <c r="Y383" s="15"/>
      <c r="Z383" s="15"/>
      <c r="AA383" s="15"/>
      <c r="AB383" s="15"/>
      <c r="AC383" s="15"/>
      <c r="AD383" s="15"/>
      <c r="AE383" s="15"/>
      <c r="AT383" s="297" t="s">
        <v>199</v>
      </c>
      <c r="AU383" s="297" t="s">
        <v>85</v>
      </c>
      <c r="AV383" s="15" t="s">
        <v>234</v>
      </c>
      <c r="AW383" s="15" t="s">
        <v>32</v>
      </c>
      <c r="AX383" s="15" t="s">
        <v>83</v>
      </c>
      <c r="AY383" s="297" t="s">
        <v>195</v>
      </c>
    </row>
    <row r="384" s="13" customFormat="1" ht="22.8" customHeight="1">
      <c r="A384" s="13"/>
      <c r="B384" s="248"/>
      <c r="C384" s="249"/>
      <c r="D384" s="250" t="s">
        <v>75</v>
      </c>
      <c r="E384" s="285" t="s">
        <v>563</v>
      </c>
      <c r="F384" s="285" t="s">
        <v>1949</v>
      </c>
      <c r="G384" s="249"/>
      <c r="H384" s="249"/>
      <c r="I384" s="252"/>
      <c r="J384" s="286">
        <f>BK384</f>
        <v>0</v>
      </c>
      <c r="K384" s="249"/>
      <c r="L384" s="254"/>
      <c r="M384" s="255"/>
      <c r="N384" s="256"/>
      <c r="O384" s="256"/>
      <c r="P384" s="257">
        <f>SUM(P385:P394)</f>
        <v>0</v>
      </c>
      <c r="Q384" s="256"/>
      <c r="R384" s="257">
        <f>SUM(R385:R394)</f>
        <v>0.0064429999999999999</v>
      </c>
      <c r="S384" s="256"/>
      <c r="T384" s="258">
        <f>SUM(T385:T394)</f>
        <v>0</v>
      </c>
      <c r="U384" s="13"/>
      <c r="V384" s="13"/>
      <c r="W384" s="13"/>
      <c r="X384" s="13"/>
      <c r="Y384" s="13"/>
      <c r="Z384" s="13"/>
      <c r="AA384" s="13"/>
      <c r="AB384" s="13"/>
      <c r="AC384" s="13"/>
      <c r="AD384" s="13"/>
      <c r="AE384" s="13"/>
      <c r="AR384" s="259" t="s">
        <v>83</v>
      </c>
      <c r="AT384" s="260" t="s">
        <v>75</v>
      </c>
      <c r="AU384" s="260" t="s">
        <v>83</v>
      </c>
      <c r="AY384" s="259" t="s">
        <v>195</v>
      </c>
      <c r="BK384" s="261">
        <f>SUM(BK385:BK394)</f>
        <v>0</v>
      </c>
    </row>
    <row r="385" s="2" customFormat="1" ht="24.15" customHeight="1">
      <c r="A385" s="39"/>
      <c r="B385" s="40"/>
      <c r="C385" s="200" t="s">
        <v>453</v>
      </c>
      <c r="D385" s="200" t="s">
        <v>191</v>
      </c>
      <c r="E385" s="201" t="s">
        <v>1950</v>
      </c>
      <c r="F385" s="202" t="s">
        <v>1951</v>
      </c>
      <c r="G385" s="203" t="s">
        <v>513</v>
      </c>
      <c r="H385" s="204">
        <v>37.899999999999999</v>
      </c>
      <c r="I385" s="205"/>
      <c r="J385" s="206">
        <f>ROUND(I385*H385,2)</f>
        <v>0</v>
      </c>
      <c r="K385" s="202" t="s">
        <v>1412</v>
      </c>
      <c r="L385" s="45"/>
      <c r="M385" s="207" t="s">
        <v>1</v>
      </c>
      <c r="N385" s="208" t="s">
        <v>41</v>
      </c>
      <c r="O385" s="92"/>
      <c r="P385" s="209">
        <f>O385*H385</f>
        <v>0</v>
      </c>
      <c r="Q385" s="209">
        <v>0.00017000000000000001</v>
      </c>
      <c r="R385" s="209">
        <f>Q385*H385</f>
        <v>0.0064429999999999999</v>
      </c>
      <c r="S385" s="209">
        <v>0</v>
      </c>
      <c r="T385" s="210">
        <f>S385*H385</f>
        <v>0</v>
      </c>
      <c r="U385" s="39"/>
      <c r="V385" s="39"/>
      <c r="W385" s="39"/>
      <c r="X385" s="39"/>
      <c r="Y385" s="39"/>
      <c r="Z385" s="39"/>
      <c r="AA385" s="39"/>
      <c r="AB385" s="39"/>
      <c r="AC385" s="39"/>
      <c r="AD385" s="39"/>
      <c r="AE385" s="39"/>
      <c r="AR385" s="211" t="s">
        <v>234</v>
      </c>
      <c r="AT385" s="211" t="s">
        <v>191</v>
      </c>
      <c r="AU385" s="211" t="s">
        <v>85</v>
      </c>
      <c r="AY385" s="18" t="s">
        <v>195</v>
      </c>
      <c r="BE385" s="212">
        <f>IF(N385="základní",J385,0)</f>
        <v>0</v>
      </c>
      <c r="BF385" s="212">
        <f>IF(N385="snížená",J385,0)</f>
        <v>0</v>
      </c>
      <c r="BG385" s="212">
        <f>IF(N385="zákl. přenesená",J385,0)</f>
        <v>0</v>
      </c>
      <c r="BH385" s="212">
        <f>IF(N385="sníž. přenesená",J385,0)</f>
        <v>0</v>
      </c>
      <c r="BI385" s="212">
        <f>IF(N385="nulová",J385,0)</f>
        <v>0</v>
      </c>
      <c r="BJ385" s="18" t="s">
        <v>83</v>
      </c>
      <c r="BK385" s="212">
        <f>ROUND(I385*H385,2)</f>
        <v>0</v>
      </c>
      <c r="BL385" s="18" t="s">
        <v>234</v>
      </c>
      <c r="BM385" s="211" t="s">
        <v>6194</v>
      </c>
    </row>
    <row r="386" s="10" customFormat="1">
      <c r="A386" s="10"/>
      <c r="B386" s="218"/>
      <c r="C386" s="219"/>
      <c r="D386" s="213" t="s">
        <v>199</v>
      </c>
      <c r="E386" s="220" t="s">
        <v>1</v>
      </c>
      <c r="F386" s="221" t="s">
        <v>1953</v>
      </c>
      <c r="G386" s="219"/>
      <c r="H386" s="220" t="s">
        <v>1</v>
      </c>
      <c r="I386" s="222"/>
      <c r="J386" s="219"/>
      <c r="K386" s="219"/>
      <c r="L386" s="223"/>
      <c r="M386" s="224"/>
      <c r="N386" s="225"/>
      <c r="O386" s="225"/>
      <c r="P386" s="225"/>
      <c r="Q386" s="225"/>
      <c r="R386" s="225"/>
      <c r="S386" s="225"/>
      <c r="T386" s="226"/>
      <c r="U386" s="10"/>
      <c r="V386" s="10"/>
      <c r="W386" s="10"/>
      <c r="X386" s="10"/>
      <c r="Y386" s="10"/>
      <c r="Z386" s="10"/>
      <c r="AA386" s="10"/>
      <c r="AB386" s="10"/>
      <c r="AC386" s="10"/>
      <c r="AD386" s="10"/>
      <c r="AE386" s="10"/>
      <c r="AT386" s="227" t="s">
        <v>199</v>
      </c>
      <c r="AU386" s="227" t="s">
        <v>85</v>
      </c>
      <c r="AV386" s="10" t="s">
        <v>83</v>
      </c>
      <c r="AW386" s="10" t="s">
        <v>32</v>
      </c>
      <c r="AX386" s="10" t="s">
        <v>76</v>
      </c>
      <c r="AY386" s="227" t="s">
        <v>195</v>
      </c>
    </row>
    <row r="387" s="10" customFormat="1">
      <c r="A387" s="10"/>
      <c r="B387" s="218"/>
      <c r="C387" s="219"/>
      <c r="D387" s="213" t="s">
        <v>199</v>
      </c>
      <c r="E387" s="220" t="s">
        <v>1</v>
      </c>
      <c r="F387" s="221" t="s">
        <v>6195</v>
      </c>
      <c r="G387" s="219"/>
      <c r="H387" s="220" t="s">
        <v>1</v>
      </c>
      <c r="I387" s="222"/>
      <c r="J387" s="219"/>
      <c r="K387" s="219"/>
      <c r="L387" s="223"/>
      <c r="M387" s="224"/>
      <c r="N387" s="225"/>
      <c r="O387" s="225"/>
      <c r="P387" s="225"/>
      <c r="Q387" s="225"/>
      <c r="R387" s="225"/>
      <c r="S387" s="225"/>
      <c r="T387" s="226"/>
      <c r="U387" s="10"/>
      <c r="V387" s="10"/>
      <c r="W387" s="10"/>
      <c r="X387" s="10"/>
      <c r="Y387" s="10"/>
      <c r="Z387" s="10"/>
      <c r="AA387" s="10"/>
      <c r="AB387" s="10"/>
      <c r="AC387" s="10"/>
      <c r="AD387" s="10"/>
      <c r="AE387" s="10"/>
      <c r="AT387" s="227" t="s">
        <v>199</v>
      </c>
      <c r="AU387" s="227" t="s">
        <v>85</v>
      </c>
      <c r="AV387" s="10" t="s">
        <v>83</v>
      </c>
      <c r="AW387" s="10" t="s">
        <v>32</v>
      </c>
      <c r="AX387" s="10" t="s">
        <v>76</v>
      </c>
      <c r="AY387" s="227" t="s">
        <v>195</v>
      </c>
    </row>
    <row r="388" s="11" customFormat="1">
      <c r="A388" s="11"/>
      <c r="B388" s="228"/>
      <c r="C388" s="229"/>
      <c r="D388" s="213" t="s">
        <v>199</v>
      </c>
      <c r="E388" s="230" t="s">
        <v>1</v>
      </c>
      <c r="F388" s="231" t="s">
        <v>6196</v>
      </c>
      <c r="G388" s="229"/>
      <c r="H388" s="232">
        <v>37.899999999999999</v>
      </c>
      <c r="I388" s="233"/>
      <c r="J388" s="229"/>
      <c r="K388" s="229"/>
      <c r="L388" s="234"/>
      <c r="M388" s="235"/>
      <c r="N388" s="236"/>
      <c r="O388" s="236"/>
      <c r="P388" s="236"/>
      <c r="Q388" s="236"/>
      <c r="R388" s="236"/>
      <c r="S388" s="236"/>
      <c r="T388" s="237"/>
      <c r="U388" s="11"/>
      <c r="V388" s="11"/>
      <c r="W388" s="11"/>
      <c r="X388" s="11"/>
      <c r="Y388" s="11"/>
      <c r="Z388" s="11"/>
      <c r="AA388" s="11"/>
      <c r="AB388" s="11"/>
      <c r="AC388" s="11"/>
      <c r="AD388" s="11"/>
      <c r="AE388" s="11"/>
      <c r="AT388" s="238" t="s">
        <v>199</v>
      </c>
      <c r="AU388" s="238" t="s">
        <v>85</v>
      </c>
      <c r="AV388" s="11" t="s">
        <v>85</v>
      </c>
      <c r="AW388" s="11" t="s">
        <v>32</v>
      </c>
      <c r="AX388" s="11" t="s">
        <v>76</v>
      </c>
      <c r="AY388" s="238" t="s">
        <v>195</v>
      </c>
    </row>
    <row r="389" s="15" customFormat="1">
      <c r="A389" s="15"/>
      <c r="B389" s="287"/>
      <c r="C389" s="288"/>
      <c r="D389" s="213" t="s">
        <v>199</v>
      </c>
      <c r="E389" s="289" t="s">
        <v>1</v>
      </c>
      <c r="F389" s="290" t="s">
        <v>1422</v>
      </c>
      <c r="G389" s="288"/>
      <c r="H389" s="291">
        <v>37.899999999999999</v>
      </c>
      <c r="I389" s="292"/>
      <c r="J389" s="288"/>
      <c r="K389" s="288"/>
      <c r="L389" s="293"/>
      <c r="M389" s="294"/>
      <c r="N389" s="295"/>
      <c r="O389" s="295"/>
      <c r="P389" s="295"/>
      <c r="Q389" s="295"/>
      <c r="R389" s="295"/>
      <c r="S389" s="295"/>
      <c r="T389" s="296"/>
      <c r="U389" s="15"/>
      <c r="V389" s="15"/>
      <c r="W389" s="15"/>
      <c r="X389" s="15"/>
      <c r="Y389" s="15"/>
      <c r="Z389" s="15"/>
      <c r="AA389" s="15"/>
      <c r="AB389" s="15"/>
      <c r="AC389" s="15"/>
      <c r="AD389" s="15"/>
      <c r="AE389" s="15"/>
      <c r="AT389" s="297" t="s">
        <v>199</v>
      </c>
      <c r="AU389" s="297" t="s">
        <v>85</v>
      </c>
      <c r="AV389" s="15" t="s">
        <v>234</v>
      </c>
      <c r="AW389" s="15" t="s">
        <v>32</v>
      </c>
      <c r="AX389" s="15" t="s">
        <v>83</v>
      </c>
      <c r="AY389" s="297" t="s">
        <v>195</v>
      </c>
    </row>
    <row r="390" s="2" customFormat="1" ht="24.15" customHeight="1">
      <c r="A390" s="39"/>
      <c r="B390" s="40"/>
      <c r="C390" s="200" t="s">
        <v>456</v>
      </c>
      <c r="D390" s="200" t="s">
        <v>191</v>
      </c>
      <c r="E390" s="201" t="s">
        <v>1962</v>
      </c>
      <c r="F390" s="202" t="s">
        <v>1963</v>
      </c>
      <c r="G390" s="203" t="s">
        <v>513</v>
      </c>
      <c r="H390" s="204">
        <v>37.899999999999999</v>
      </c>
      <c r="I390" s="205"/>
      <c r="J390" s="206">
        <f>ROUND(I390*H390,2)</f>
        <v>0</v>
      </c>
      <c r="K390" s="202" t="s">
        <v>1412</v>
      </c>
      <c r="L390" s="45"/>
      <c r="M390" s="207" t="s">
        <v>1</v>
      </c>
      <c r="N390" s="208" t="s">
        <v>41</v>
      </c>
      <c r="O390" s="92"/>
      <c r="P390" s="209">
        <f>O390*H390</f>
        <v>0</v>
      </c>
      <c r="Q390" s="209">
        <v>0</v>
      </c>
      <c r="R390" s="209">
        <f>Q390*H390</f>
        <v>0</v>
      </c>
      <c r="S390" s="209">
        <v>0</v>
      </c>
      <c r="T390" s="210">
        <f>S390*H390</f>
        <v>0</v>
      </c>
      <c r="U390" s="39"/>
      <c r="V390" s="39"/>
      <c r="W390" s="39"/>
      <c r="X390" s="39"/>
      <c r="Y390" s="39"/>
      <c r="Z390" s="39"/>
      <c r="AA390" s="39"/>
      <c r="AB390" s="39"/>
      <c r="AC390" s="39"/>
      <c r="AD390" s="39"/>
      <c r="AE390" s="39"/>
      <c r="AR390" s="211" t="s">
        <v>234</v>
      </c>
      <c r="AT390" s="211" t="s">
        <v>191</v>
      </c>
      <c r="AU390" s="211" t="s">
        <v>85</v>
      </c>
      <c r="AY390" s="18" t="s">
        <v>195</v>
      </c>
      <c r="BE390" s="212">
        <f>IF(N390="základní",J390,0)</f>
        <v>0</v>
      </c>
      <c r="BF390" s="212">
        <f>IF(N390="snížená",J390,0)</f>
        <v>0</v>
      </c>
      <c r="BG390" s="212">
        <f>IF(N390="zákl. přenesená",J390,0)</f>
        <v>0</v>
      </c>
      <c r="BH390" s="212">
        <f>IF(N390="sníž. přenesená",J390,0)</f>
        <v>0</v>
      </c>
      <c r="BI390" s="212">
        <f>IF(N390="nulová",J390,0)</f>
        <v>0</v>
      </c>
      <c r="BJ390" s="18" t="s">
        <v>83</v>
      </c>
      <c r="BK390" s="212">
        <f>ROUND(I390*H390,2)</f>
        <v>0</v>
      </c>
      <c r="BL390" s="18" t="s">
        <v>234</v>
      </c>
      <c r="BM390" s="211" t="s">
        <v>6197</v>
      </c>
    </row>
    <row r="391" s="10" customFormat="1">
      <c r="A391" s="10"/>
      <c r="B391" s="218"/>
      <c r="C391" s="219"/>
      <c r="D391" s="213" t="s">
        <v>199</v>
      </c>
      <c r="E391" s="220" t="s">
        <v>1</v>
      </c>
      <c r="F391" s="221" t="s">
        <v>1953</v>
      </c>
      <c r="G391" s="219"/>
      <c r="H391" s="220" t="s">
        <v>1</v>
      </c>
      <c r="I391" s="222"/>
      <c r="J391" s="219"/>
      <c r="K391" s="219"/>
      <c r="L391" s="223"/>
      <c r="M391" s="224"/>
      <c r="N391" s="225"/>
      <c r="O391" s="225"/>
      <c r="P391" s="225"/>
      <c r="Q391" s="225"/>
      <c r="R391" s="225"/>
      <c r="S391" s="225"/>
      <c r="T391" s="226"/>
      <c r="U391" s="10"/>
      <c r="V391" s="10"/>
      <c r="W391" s="10"/>
      <c r="X391" s="10"/>
      <c r="Y391" s="10"/>
      <c r="Z391" s="10"/>
      <c r="AA391" s="10"/>
      <c r="AB391" s="10"/>
      <c r="AC391" s="10"/>
      <c r="AD391" s="10"/>
      <c r="AE391" s="10"/>
      <c r="AT391" s="227" t="s">
        <v>199</v>
      </c>
      <c r="AU391" s="227" t="s">
        <v>85</v>
      </c>
      <c r="AV391" s="10" t="s">
        <v>83</v>
      </c>
      <c r="AW391" s="10" t="s">
        <v>32</v>
      </c>
      <c r="AX391" s="10" t="s">
        <v>76</v>
      </c>
      <c r="AY391" s="227" t="s">
        <v>195</v>
      </c>
    </row>
    <row r="392" s="10" customFormat="1">
      <c r="A392" s="10"/>
      <c r="B392" s="218"/>
      <c r="C392" s="219"/>
      <c r="D392" s="213" t="s">
        <v>199</v>
      </c>
      <c r="E392" s="220" t="s">
        <v>1</v>
      </c>
      <c r="F392" s="221" t="s">
        <v>6195</v>
      </c>
      <c r="G392" s="219"/>
      <c r="H392" s="220" t="s">
        <v>1</v>
      </c>
      <c r="I392" s="222"/>
      <c r="J392" s="219"/>
      <c r="K392" s="219"/>
      <c r="L392" s="223"/>
      <c r="M392" s="224"/>
      <c r="N392" s="225"/>
      <c r="O392" s="225"/>
      <c r="P392" s="225"/>
      <c r="Q392" s="225"/>
      <c r="R392" s="225"/>
      <c r="S392" s="225"/>
      <c r="T392" s="226"/>
      <c r="U392" s="10"/>
      <c r="V392" s="10"/>
      <c r="W392" s="10"/>
      <c r="X392" s="10"/>
      <c r="Y392" s="10"/>
      <c r="Z392" s="10"/>
      <c r="AA392" s="10"/>
      <c r="AB392" s="10"/>
      <c r="AC392" s="10"/>
      <c r="AD392" s="10"/>
      <c r="AE392" s="10"/>
      <c r="AT392" s="227" t="s">
        <v>199</v>
      </c>
      <c r="AU392" s="227" t="s">
        <v>85</v>
      </c>
      <c r="AV392" s="10" t="s">
        <v>83</v>
      </c>
      <c r="AW392" s="10" t="s">
        <v>32</v>
      </c>
      <c r="AX392" s="10" t="s">
        <v>76</v>
      </c>
      <c r="AY392" s="227" t="s">
        <v>195</v>
      </c>
    </row>
    <row r="393" s="11" customFormat="1">
      <c r="A393" s="11"/>
      <c r="B393" s="228"/>
      <c r="C393" s="229"/>
      <c r="D393" s="213" t="s">
        <v>199</v>
      </c>
      <c r="E393" s="230" t="s">
        <v>1</v>
      </c>
      <c r="F393" s="231" t="s">
        <v>6196</v>
      </c>
      <c r="G393" s="229"/>
      <c r="H393" s="232">
        <v>37.899999999999999</v>
      </c>
      <c r="I393" s="233"/>
      <c r="J393" s="229"/>
      <c r="K393" s="229"/>
      <c r="L393" s="234"/>
      <c r="M393" s="235"/>
      <c r="N393" s="236"/>
      <c r="O393" s="236"/>
      <c r="P393" s="236"/>
      <c r="Q393" s="236"/>
      <c r="R393" s="236"/>
      <c r="S393" s="236"/>
      <c r="T393" s="237"/>
      <c r="U393" s="11"/>
      <c r="V393" s="11"/>
      <c r="W393" s="11"/>
      <c r="X393" s="11"/>
      <c r="Y393" s="11"/>
      <c r="Z393" s="11"/>
      <c r="AA393" s="11"/>
      <c r="AB393" s="11"/>
      <c r="AC393" s="11"/>
      <c r="AD393" s="11"/>
      <c r="AE393" s="11"/>
      <c r="AT393" s="238" t="s">
        <v>199</v>
      </c>
      <c r="AU393" s="238" t="s">
        <v>85</v>
      </c>
      <c r="AV393" s="11" t="s">
        <v>85</v>
      </c>
      <c r="AW393" s="11" t="s">
        <v>32</v>
      </c>
      <c r="AX393" s="11" t="s">
        <v>76</v>
      </c>
      <c r="AY393" s="238" t="s">
        <v>195</v>
      </c>
    </row>
    <row r="394" s="15" customFormat="1">
      <c r="A394" s="15"/>
      <c r="B394" s="287"/>
      <c r="C394" s="288"/>
      <c r="D394" s="213" t="s">
        <v>199</v>
      </c>
      <c r="E394" s="289" t="s">
        <v>1</v>
      </c>
      <c r="F394" s="290" t="s">
        <v>1422</v>
      </c>
      <c r="G394" s="288"/>
      <c r="H394" s="291">
        <v>37.899999999999999</v>
      </c>
      <c r="I394" s="292"/>
      <c r="J394" s="288"/>
      <c r="K394" s="288"/>
      <c r="L394" s="293"/>
      <c r="M394" s="294"/>
      <c r="N394" s="295"/>
      <c r="O394" s="295"/>
      <c r="P394" s="295"/>
      <c r="Q394" s="295"/>
      <c r="R394" s="295"/>
      <c r="S394" s="295"/>
      <c r="T394" s="296"/>
      <c r="U394" s="15"/>
      <c r="V394" s="15"/>
      <c r="W394" s="15"/>
      <c r="X394" s="15"/>
      <c r="Y394" s="15"/>
      <c r="Z394" s="15"/>
      <c r="AA394" s="15"/>
      <c r="AB394" s="15"/>
      <c r="AC394" s="15"/>
      <c r="AD394" s="15"/>
      <c r="AE394" s="15"/>
      <c r="AT394" s="297" t="s">
        <v>199</v>
      </c>
      <c r="AU394" s="297" t="s">
        <v>85</v>
      </c>
      <c r="AV394" s="15" t="s">
        <v>234</v>
      </c>
      <c r="AW394" s="15" t="s">
        <v>32</v>
      </c>
      <c r="AX394" s="15" t="s">
        <v>83</v>
      </c>
      <c r="AY394" s="297" t="s">
        <v>195</v>
      </c>
    </row>
    <row r="395" s="13" customFormat="1" ht="22.8" customHeight="1">
      <c r="A395" s="13"/>
      <c r="B395" s="248"/>
      <c r="C395" s="249"/>
      <c r="D395" s="250" t="s">
        <v>75</v>
      </c>
      <c r="E395" s="285" t="s">
        <v>1970</v>
      </c>
      <c r="F395" s="285" t="s">
        <v>1971</v>
      </c>
      <c r="G395" s="249"/>
      <c r="H395" s="249"/>
      <c r="I395" s="252"/>
      <c r="J395" s="286">
        <f>BK395</f>
        <v>0</v>
      </c>
      <c r="K395" s="249"/>
      <c r="L395" s="254"/>
      <c r="M395" s="255"/>
      <c r="N395" s="256"/>
      <c r="O395" s="256"/>
      <c r="P395" s="257">
        <f>SUM(P396:P412)</f>
        <v>0</v>
      </c>
      <c r="Q395" s="256"/>
      <c r="R395" s="257">
        <f>SUM(R396:R412)</f>
        <v>0</v>
      </c>
      <c r="S395" s="256"/>
      <c r="T395" s="258">
        <f>SUM(T396:T412)</f>
        <v>0</v>
      </c>
      <c r="U395" s="13"/>
      <c r="V395" s="13"/>
      <c r="W395" s="13"/>
      <c r="X395" s="13"/>
      <c r="Y395" s="13"/>
      <c r="Z395" s="13"/>
      <c r="AA395" s="13"/>
      <c r="AB395" s="13"/>
      <c r="AC395" s="13"/>
      <c r="AD395" s="13"/>
      <c r="AE395" s="13"/>
      <c r="AR395" s="259" t="s">
        <v>83</v>
      </c>
      <c r="AT395" s="260" t="s">
        <v>75</v>
      </c>
      <c r="AU395" s="260" t="s">
        <v>83</v>
      </c>
      <c r="AY395" s="259" t="s">
        <v>195</v>
      </c>
      <c r="BK395" s="261">
        <f>SUM(BK396:BK412)</f>
        <v>0</v>
      </c>
    </row>
    <row r="396" s="2" customFormat="1" ht="24.15" customHeight="1">
      <c r="A396" s="39"/>
      <c r="B396" s="40"/>
      <c r="C396" s="200" t="s">
        <v>460</v>
      </c>
      <c r="D396" s="200" t="s">
        <v>191</v>
      </c>
      <c r="E396" s="201" t="s">
        <v>1972</v>
      </c>
      <c r="F396" s="202" t="s">
        <v>1973</v>
      </c>
      <c r="G396" s="203" t="s">
        <v>1628</v>
      </c>
      <c r="H396" s="204">
        <v>28.113</v>
      </c>
      <c r="I396" s="205"/>
      <c r="J396" s="206">
        <f>ROUND(I396*H396,2)</f>
        <v>0</v>
      </c>
      <c r="K396" s="202" t="s">
        <v>1412</v>
      </c>
      <c r="L396" s="45"/>
      <c r="M396" s="207" t="s">
        <v>1</v>
      </c>
      <c r="N396" s="208" t="s">
        <v>41</v>
      </c>
      <c r="O396" s="92"/>
      <c r="P396" s="209">
        <f>O396*H396</f>
        <v>0</v>
      </c>
      <c r="Q396" s="209">
        <v>0</v>
      </c>
      <c r="R396" s="209">
        <f>Q396*H396</f>
        <v>0</v>
      </c>
      <c r="S396" s="209">
        <v>0</v>
      </c>
      <c r="T396" s="210">
        <f>S396*H396</f>
        <v>0</v>
      </c>
      <c r="U396" s="39"/>
      <c r="V396" s="39"/>
      <c r="W396" s="39"/>
      <c r="X396" s="39"/>
      <c r="Y396" s="39"/>
      <c r="Z396" s="39"/>
      <c r="AA396" s="39"/>
      <c r="AB396" s="39"/>
      <c r="AC396" s="39"/>
      <c r="AD396" s="39"/>
      <c r="AE396" s="39"/>
      <c r="AR396" s="211" t="s">
        <v>234</v>
      </c>
      <c r="AT396" s="211" t="s">
        <v>191</v>
      </c>
      <c r="AU396" s="211" t="s">
        <v>85</v>
      </c>
      <c r="AY396" s="18" t="s">
        <v>195</v>
      </c>
      <c r="BE396" s="212">
        <f>IF(N396="základní",J396,0)</f>
        <v>0</v>
      </c>
      <c r="BF396" s="212">
        <f>IF(N396="snížená",J396,0)</f>
        <v>0</v>
      </c>
      <c r="BG396" s="212">
        <f>IF(N396="zákl. přenesená",J396,0)</f>
        <v>0</v>
      </c>
      <c r="BH396" s="212">
        <f>IF(N396="sníž. přenesená",J396,0)</f>
        <v>0</v>
      </c>
      <c r="BI396" s="212">
        <f>IF(N396="nulová",J396,0)</f>
        <v>0</v>
      </c>
      <c r="BJ396" s="18" t="s">
        <v>83</v>
      </c>
      <c r="BK396" s="212">
        <f>ROUND(I396*H396,2)</f>
        <v>0</v>
      </c>
      <c r="BL396" s="18" t="s">
        <v>234</v>
      </c>
      <c r="BM396" s="211" t="s">
        <v>6198</v>
      </c>
    </row>
    <row r="397" s="2" customFormat="1">
      <c r="A397" s="39"/>
      <c r="B397" s="40"/>
      <c r="C397" s="41"/>
      <c r="D397" s="213" t="s">
        <v>197</v>
      </c>
      <c r="E397" s="41"/>
      <c r="F397" s="214" t="s">
        <v>1975</v>
      </c>
      <c r="G397" s="41"/>
      <c r="H397" s="41"/>
      <c r="I397" s="215"/>
      <c r="J397" s="41"/>
      <c r="K397" s="41"/>
      <c r="L397" s="45"/>
      <c r="M397" s="216"/>
      <c r="N397" s="217"/>
      <c r="O397" s="92"/>
      <c r="P397" s="92"/>
      <c r="Q397" s="92"/>
      <c r="R397" s="92"/>
      <c r="S397" s="92"/>
      <c r="T397" s="93"/>
      <c r="U397" s="39"/>
      <c r="V397" s="39"/>
      <c r="W397" s="39"/>
      <c r="X397" s="39"/>
      <c r="Y397" s="39"/>
      <c r="Z397" s="39"/>
      <c r="AA397" s="39"/>
      <c r="AB397" s="39"/>
      <c r="AC397" s="39"/>
      <c r="AD397" s="39"/>
      <c r="AE397" s="39"/>
      <c r="AT397" s="18" t="s">
        <v>197</v>
      </c>
      <c r="AU397" s="18" t="s">
        <v>85</v>
      </c>
    </row>
    <row r="398" s="2" customFormat="1" ht="24.15" customHeight="1">
      <c r="A398" s="39"/>
      <c r="B398" s="40"/>
      <c r="C398" s="200" t="s">
        <v>221</v>
      </c>
      <c r="D398" s="200" t="s">
        <v>191</v>
      </c>
      <c r="E398" s="201" t="s">
        <v>1976</v>
      </c>
      <c r="F398" s="202" t="s">
        <v>1977</v>
      </c>
      <c r="G398" s="203" t="s">
        <v>1628</v>
      </c>
      <c r="H398" s="204">
        <v>842.77499999999998</v>
      </c>
      <c r="I398" s="205"/>
      <c r="J398" s="206">
        <f>ROUND(I398*H398,2)</f>
        <v>0</v>
      </c>
      <c r="K398" s="202" t="s">
        <v>1412</v>
      </c>
      <c r="L398" s="45"/>
      <c r="M398" s="207" t="s">
        <v>1</v>
      </c>
      <c r="N398" s="208" t="s">
        <v>41</v>
      </c>
      <c r="O398" s="92"/>
      <c r="P398" s="209">
        <f>O398*H398</f>
        <v>0</v>
      </c>
      <c r="Q398" s="209">
        <v>0</v>
      </c>
      <c r="R398" s="209">
        <f>Q398*H398</f>
        <v>0</v>
      </c>
      <c r="S398" s="209">
        <v>0</v>
      </c>
      <c r="T398" s="210">
        <f>S398*H398</f>
        <v>0</v>
      </c>
      <c r="U398" s="39"/>
      <c r="V398" s="39"/>
      <c r="W398" s="39"/>
      <c r="X398" s="39"/>
      <c r="Y398" s="39"/>
      <c r="Z398" s="39"/>
      <c r="AA398" s="39"/>
      <c r="AB398" s="39"/>
      <c r="AC398" s="39"/>
      <c r="AD398" s="39"/>
      <c r="AE398" s="39"/>
      <c r="AR398" s="211" t="s">
        <v>234</v>
      </c>
      <c r="AT398" s="211" t="s">
        <v>191</v>
      </c>
      <c r="AU398" s="211" t="s">
        <v>85</v>
      </c>
      <c r="AY398" s="18" t="s">
        <v>195</v>
      </c>
      <c r="BE398" s="212">
        <f>IF(N398="základní",J398,0)</f>
        <v>0</v>
      </c>
      <c r="BF398" s="212">
        <f>IF(N398="snížená",J398,0)</f>
        <v>0</v>
      </c>
      <c r="BG398" s="212">
        <f>IF(N398="zákl. přenesená",J398,0)</f>
        <v>0</v>
      </c>
      <c r="BH398" s="212">
        <f>IF(N398="sníž. přenesená",J398,0)</f>
        <v>0</v>
      </c>
      <c r="BI398" s="212">
        <f>IF(N398="nulová",J398,0)</f>
        <v>0</v>
      </c>
      <c r="BJ398" s="18" t="s">
        <v>83</v>
      </c>
      <c r="BK398" s="212">
        <f>ROUND(I398*H398,2)</f>
        <v>0</v>
      </c>
      <c r="BL398" s="18" t="s">
        <v>234</v>
      </c>
      <c r="BM398" s="211" t="s">
        <v>6199</v>
      </c>
    </row>
    <row r="399" s="11" customFormat="1">
      <c r="A399" s="11"/>
      <c r="B399" s="228"/>
      <c r="C399" s="229"/>
      <c r="D399" s="213" t="s">
        <v>199</v>
      </c>
      <c r="E399" s="229"/>
      <c r="F399" s="231" t="s">
        <v>6200</v>
      </c>
      <c r="G399" s="229"/>
      <c r="H399" s="232">
        <v>842.77499999999998</v>
      </c>
      <c r="I399" s="233"/>
      <c r="J399" s="229"/>
      <c r="K399" s="229"/>
      <c r="L399" s="234"/>
      <c r="M399" s="235"/>
      <c r="N399" s="236"/>
      <c r="O399" s="236"/>
      <c r="P399" s="236"/>
      <c r="Q399" s="236"/>
      <c r="R399" s="236"/>
      <c r="S399" s="236"/>
      <c r="T399" s="237"/>
      <c r="U399" s="11"/>
      <c r="V399" s="11"/>
      <c r="W399" s="11"/>
      <c r="X399" s="11"/>
      <c r="Y399" s="11"/>
      <c r="Z399" s="11"/>
      <c r="AA399" s="11"/>
      <c r="AB399" s="11"/>
      <c r="AC399" s="11"/>
      <c r="AD399" s="11"/>
      <c r="AE399" s="11"/>
      <c r="AT399" s="238" t="s">
        <v>199</v>
      </c>
      <c r="AU399" s="238" t="s">
        <v>85</v>
      </c>
      <c r="AV399" s="11" t="s">
        <v>85</v>
      </c>
      <c r="AW399" s="11" t="s">
        <v>4</v>
      </c>
      <c r="AX399" s="11" t="s">
        <v>83</v>
      </c>
      <c r="AY399" s="238" t="s">
        <v>195</v>
      </c>
    </row>
    <row r="400" s="2" customFormat="1" ht="33" customHeight="1">
      <c r="A400" s="39"/>
      <c r="B400" s="40"/>
      <c r="C400" s="200" t="s">
        <v>465</v>
      </c>
      <c r="D400" s="200" t="s">
        <v>191</v>
      </c>
      <c r="E400" s="201" t="s">
        <v>6201</v>
      </c>
      <c r="F400" s="202" t="s">
        <v>6202</v>
      </c>
      <c r="G400" s="203" t="s">
        <v>1628</v>
      </c>
      <c r="H400" s="204">
        <v>0.19700000000000001</v>
      </c>
      <c r="I400" s="205"/>
      <c r="J400" s="206">
        <f>ROUND(I400*H400,2)</f>
        <v>0</v>
      </c>
      <c r="K400" s="202" t="s">
        <v>1689</v>
      </c>
      <c r="L400" s="45"/>
      <c r="M400" s="207" t="s">
        <v>1</v>
      </c>
      <c r="N400" s="208" t="s">
        <v>41</v>
      </c>
      <c r="O400" s="92"/>
      <c r="P400" s="209">
        <f>O400*H400</f>
        <v>0</v>
      </c>
      <c r="Q400" s="209">
        <v>0</v>
      </c>
      <c r="R400" s="209">
        <f>Q400*H400</f>
        <v>0</v>
      </c>
      <c r="S400" s="209">
        <v>0</v>
      </c>
      <c r="T400" s="210">
        <f>S400*H400</f>
        <v>0</v>
      </c>
      <c r="U400" s="39"/>
      <c r="V400" s="39"/>
      <c r="W400" s="39"/>
      <c r="X400" s="39"/>
      <c r="Y400" s="39"/>
      <c r="Z400" s="39"/>
      <c r="AA400" s="39"/>
      <c r="AB400" s="39"/>
      <c r="AC400" s="39"/>
      <c r="AD400" s="39"/>
      <c r="AE400" s="39"/>
      <c r="AR400" s="211" t="s">
        <v>234</v>
      </c>
      <c r="AT400" s="211" t="s">
        <v>191</v>
      </c>
      <c r="AU400" s="211" t="s">
        <v>85</v>
      </c>
      <c r="AY400" s="18" t="s">
        <v>195</v>
      </c>
      <c r="BE400" s="212">
        <f>IF(N400="základní",J400,0)</f>
        <v>0</v>
      </c>
      <c r="BF400" s="212">
        <f>IF(N400="snížená",J400,0)</f>
        <v>0</v>
      </c>
      <c r="BG400" s="212">
        <f>IF(N400="zákl. přenesená",J400,0)</f>
        <v>0</v>
      </c>
      <c r="BH400" s="212">
        <f>IF(N400="sníž. přenesená",J400,0)</f>
        <v>0</v>
      </c>
      <c r="BI400" s="212">
        <f>IF(N400="nulová",J400,0)</f>
        <v>0</v>
      </c>
      <c r="BJ400" s="18" t="s">
        <v>83</v>
      </c>
      <c r="BK400" s="212">
        <f>ROUND(I400*H400,2)</f>
        <v>0</v>
      </c>
      <c r="BL400" s="18" t="s">
        <v>234</v>
      </c>
      <c r="BM400" s="211" t="s">
        <v>6203</v>
      </c>
    </row>
    <row r="401" s="11" customFormat="1">
      <c r="A401" s="11"/>
      <c r="B401" s="228"/>
      <c r="C401" s="229"/>
      <c r="D401" s="213" t="s">
        <v>199</v>
      </c>
      <c r="E401" s="230" t="s">
        <v>1</v>
      </c>
      <c r="F401" s="231" t="s">
        <v>6204</v>
      </c>
      <c r="G401" s="229"/>
      <c r="H401" s="232">
        <v>0.089999999999999997</v>
      </c>
      <c r="I401" s="233"/>
      <c r="J401" s="229"/>
      <c r="K401" s="229"/>
      <c r="L401" s="234"/>
      <c r="M401" s="235"/>
      <c r="N401" s="236"/>
      <c r="O401" s="236"/>
      <c r="P401" s="236"/>
      <c r="Q401" s="236"/>
      <c r="R401" s="236"/>
      <c r="S401" s="236"/>
      <c r="T401" s="237"/>
      <c r="U401" s="11"/>
      <c r="V401" s="11"/>
      <c r="W401" s="11"/>
      <c r="X401" s="11"/>
      <c r="Y401" s="11"/>
      <c r="Z401" s="11"/>
      <c r="AA401" s="11"/>
      <c r="AB401" s="11"/>
      <c r="AC401" s="11"/>
      <c r="AD401" s="11"/>
      <c r="AE401" s="11"/>
      <c r="AT401" s="238" t="s">
        <v>199</v>
      </c>
      <c r="AU401" s="238" t="s">
        <v>85</v>
      </c>
      <c r="AV401" s="11" t="s">
        <v>85</v>
      </c>
      <c r="AW401" s="11" t="s">
        <v>32</v>
      </c>
      <c r="AX401" s="11" t="s">
        <v>76</v>
      </c>
      <c r="AY401" s="238" t="s">
        <v>195</v>
      </c>
    </row>
    <row r="402" s="11" customFormat="1">
      <c r="A402" s="11"/>
      <c r="B402" s="228"/>
      <c r="C402" s="229"/>
      <c r="D402" s="213" t="s">
        <v>199</v>
      </c>
      <c r="E402" s="230" t="s">
        <v>1</v>
      </c>
      <c r="F402" s="231" t="s">
        <v>6205</v>
      </c>
      <c r="G402" s="229"/>
      <c r="H402" s="232">
        <v>0.064000000000000001</v>
      </c>
      <c r="I402" s="233"/>
      <c r="J402" s="229"/>
      <c r="K402" s="229"/>
      <c r="L402" s="234"/>
      <c r="M402" s="235"/>
      <c r="N402" s="236"/>
      <c r="O402" s="236"/>
      <c r="P402" s="236"/>
      <c r="Q402" s="236"/>
      <c r="R402" s="236"/>
      <c r="S402" s="236"/>
      <c r="T402" s="237"/>
      <c r="U402" s="11"/>
      <c r="V402" s="11"/>
      <c r="W402" s="11"/>
      <c r="X402" s="11"/>
      <c r="Y402" s="11"/>
      <c r="Z402" s="11"/>
      <c r="AA402" s="11"/>
      <c r="AB402" s="11"/>
      <c r="AC402" s="11"/>
      <c r="AD402" s="11"/>
      <c r="AE402" s="11"/>
      <c r="AT402" s="238" t="s">
        <v>199</v>
      </c>
      <c r="AU402" s="238" t="s">
        <v>85</v>
      </c>
      <c r="AV402" s="11" t="s">
        <v>85</v>
      </c>
      <c r="AW402" s="11" t="s">
        <v>32</v>
      </c>
      <c r="AX402" s="11" t="s">
        <v>76</v>
      </c>
      <c r="AY402" s="238" t="s">
        <v>195</v>
      </c>
    </row>
    <row r="403" s="11" customFormat="1">
      <c r="A403" s="11"/>
      <c r="B403" s="228"/>
      <c r="C403" s="229"/>
      <c r="D403" s="213" t="s">
        <v>199</v>
      </c>
      <c r="E403" s="230" t="s">
        <v>1</v>
      </c>
      <c r="F403" s="231" t="s">
        <v>6206</v>
      </c>
      <c r="G403" s="229"/>
      <c r="H403" s="232">
        <v>0.042999999999999997</v>
      </c>
      <c r="I403" s="233"/>
      <c r="J403" s="229"/>
      <c r="K403" s="229"/>
      <c r="L403" s="234"/>
      <c r="M403" s="235"/>
      <c r="N403" s="236"/>
      <c r="O403" s="236"/>
      <c r="P403" s="236"/>
      <c r="Q403" s="236"/>
      <c r="R403" s="236"/>
      <c r="S403" s="236"/>
      <c r="T403" s="237"/>
      <c r="U403" s="11"/>
      <c r="V403" s="11"/>
      <c r="W403" s="11"/>
      <c r="X403" s="11"/>
      <c r="Y403" s="11"/>
      <c r="Z403" s="11"/>
      <c r="AA403" s="11"/>
      <c r="AB403" s="11"/>
      <c r="AC403" s="11"/>
      <c r="AD403" s="11"/>
      <c r="AE403" s="11"/>
      <c r="AT403" s="238" t="s">
        <v>199</v>
      </c>
      <c r="AU403" s="238" t="s">
        <v>85</v>
      </c>
      <c r="AV403" s="11" t="s">
        <v>85</v>
      </c>
      <c r="AW403" s="11" t="s">
        <v>32</v>
      </c>
      <c r="AX403" s="11" t="s">
        <v>76</v>
      </c>
      <c r="AY403" s="238" t="s">
        <v>195</v>
      </c>
    </row>
    <row r="404" s="15" customFormat="1">
      <c r="A404" s="15"/>
      <c r="B404" s="287"/>
      <c r="C404" s="288"/>
      <c r="D404" s="213" t="s">
        <v>199</v>
      </c>
      <c r="E404" s="289" t="s">
        <v>1</v>
      </c>
      <c r="F404" s="290" t="s">
        <v>1422</v>
      </c>
      <c r="G404" s="288"/>
      <c r="H404" s="291">
        <v>0.19700000000000001</v>
      </c>
      <c r="I404" s="292"/>
      <c r="J404" s="288"/>
      <c r="K404" s="288"/>
      <c r="L404" s="293"/>
      <c r="M404" s="294"/>
      <c r="N404" s="295"/>
      <c r="O404" s="295"/>
      <c r="P404" s="295"/>
      <c r="Q404" s="295"/>
      <c r="R404" s="295"/>
      <c r="S404" s="295"/>
      <c r="T404" s="296"/>
      <c r="U404" s="15"/>
      <c r="V404" s="15"/>
      <c r="W404" s="15"/>
      <c r="X404" s="15"/>
      <c r="Y404" s="15"/>
      <c r="Z404" s="15"/>
      <c r="AA404" s="15"/>
      <c r="AB404" s="15"/>
      <c r="AC404" s="15"/>
      <c r="AD404" s="15"/>
      <c r="AE404" s="15"/>
      <c r="AT404" s="297" t="s">
        <v>199</v>
      </c>
      <c r="AU404" s="297" t="s">
        <v>85</v>
      </c>
      <c r="AV404" s="15" t="s">
        <v>234</v>
      </c>
      <c r="AW404" s="15" t="s">
        <v>32</v>
      </c>
      <c r="AX404" s="15" t="s">
        <v>83</v>
      </c>
      <c r="AY404" s="297" t="s">
        <v>195</v>
      </c>
    </row>
    <row r="405" s="2" customFormat="1" ht="37.8" customHeight="1">
      <c r="A405" s="39"/>
      <c r="B405" s="40"/>
      <c r="C405" s="200" t="s">
        <v>468</v>
      </c>
      <c r="D405" s="200" t="s">
        <v>191</v>
      </c>
      <c r="E405" s="201" t="s">
        <v>1980</v>
      </c>
      <c r="F405" s="202" t="s">
        <v>1981</v>
      </c>
      <c r="G405" s="203" t="s">
        <v>1628</v>
      </c>
      <c r="H405" s="204">
        <v>0.214</v>
      </c>
      <c r="I405" s="205"/>
      <c r="J405" s="206">
        <f>ROUND(I405*H405,2)</f>
        <v>0</v>
      </c>
      <c r="K405" s="202" t="s">
        <v>1412</v>
      </c>
      <c r="L405" s="45"/>
      <c r="M405" s="207" t="s">
        <v>1</v>
      </c>
      <c r="N405" s="208" t="s">
        <v>41</v>
      </c>
      <c r="O405" s="92"/>
      <c r="P405" s="209">
        <f>O405*H405</f>
        <v>0</v>
      </c>
      <c r="Q405" s="209">
        <v>0</v>
      </c>
      <c r="R405" s="209">
        <f>Q405*H405</f>
        <v>0</v>
      </c>
      <c r="S405" s="209">
        <v>0</v>
      </c>
      <c r="T405" s="210">
        <f>S405*H405</f>
        <v>0</v>
      </c>
      <c r="U405" s="39"/>
      <c r="V405" s="39"/>
      <c r="W405" s="39"/>
      <c r="X405" s="39"/>
      <c r="Y405" s="39"/>
      <c r="Z405" s="39"/>
      <c r="AA405" s="39"/>
      <c r="AB405" s="39"/>
      <c r="AC405" s="39"/>
      <c r="AD405" s="39"/>
      <c r="AE405" s="39"/>
      <c r="AR405" s="211" t="s">
        <v>234</v>
      </c>
      <c r="AT405" s="211" t="s">
        <v>191</v>
      </c>
      <c r="AU405" s="211" t="s">
        <v>85</v>
      </c>
      <c r="AY405" s="18" t="s">
        <v>195</v>
      </c>
      <c r="BE405" s="212">
        <f>IF(N405="základní",J405,0)</f>
        <v>0</v>
      </c>
      <c r="BF405" s="212">
        <f>IF(N405="snížená",J405,0)</f>
        <v>0</v>
      </c>
      <c r="BG405" s="212">
        <f>IF(N405="zákl. přenesená",J405,0)</f>
        <v>0</v>
      </c>
      <c r="BH405" s="212">
        <f>IF(N405="sníž. přenesená",J405,0)</f>
        <v>0</v>
      </c>
      <c r="BI405" s="212">
        <f>IF(N405="nulová",J405,0)</f>
        <v>0</v>
      </c>
      <c r="BJ405" s="18" t="s">
        <v>83</v>
      </c>
      <c r="BK405" s="212">
        <f>ROUND(I405*H405,2)</f>
        <v>0</v>
      </c>
      <c r="BL405" s="18" t="s">
        <v>234</v>
      </c>
      <c r="BM405" s="211" t="s">
        <v>6207</v>
      </c>
    </row>
    <row r="406" s="11" customFormat="1">
      <c r="A406" s="11"/>
      <c r="B406" s="228"/>
      <c r="C406" s="229"/>
      <c r="D406" s="213" t="s">
        <v>199</v>
      </c>
      <c r="E406" s="230" t="s">
        <v>1</v>
      </c>
      <c r="F406" s="231" t="s">
        <v>6208</v>
      </c>
      <c r="G406" s="229"/>
      <c r="H406" s="232">
        <v>0.214</v>
      </c>
      <c r="I406" s="233"/>
      <c r="J406" s="229"/>
      <c r="K406" s="229"/>
      <c r="L406" s="234"/>
      <c r="M406" s="235"/>
      <c r="N406" s="236"/>
      <c r="O406" s="236"/>
      <c r="P406" s="236"/>
      <c r="Q406" s="236"/>
      <c r="R406" s="236"/>
      <c r="S406" s="236"/>
      <c r="T406" s="237"/>
      <c r="U406" s="11"/>
      <c r="V406" s="11"/>
      <c r="W406" s="11"/>
      <c r="X406" s="11"/>
      <c r="Y406" s="11"/>
      <c r="Z406" s="11"/>
      <c r="AA406" s="11"/>
      <c r="AB406" s="11"/>
      <c r="AC406" s="11"/>
      <c r="AD406" s="11"/>
      <c r="AE406" s="11"/>
      <c r="AT406" s="238" t="s">
        <v>199</v>
      </c>
      <c r="AU406" s="238" t="s">
        <v>85</v>
      </c>
      <c r="AV406" s="11" t="s">
        <v>85</v>
      </c>
      <c r="AW406" s="11" t="s">
        <v>32</v>
      </c>
      <c r="AX406" s="11" t="s">
        <v>83</v>
      </c>
      <c r="AY406" s="238" t="s">
        <v>195</v>
      </c>
    </row>
    <row r="407" s="2" customFormat="1" ht="44.25" customHeight="1">
      <c r="A407" s="39"/>
      <c r="B407" s="40"/>
      <c r="C407" s="200" t="s">
        <v>471</v>
      </c>
      <c r="D407" s="200" t="s">
        <v>191</v>
      </c>
      <c r="E407" s="201" t="s">
        <v>1985</v>
      </c>
      <c r="F407" s="202" t="s">
        <v>1986</v>
      </c>
      <c r="G407" s="203" t="s">
        <v>1628</v>
      </c>
      <c r="H407" s="204">
        <v>19.835999999999999</v>
      </c>
      <c r="I407" s="205"/>
      <c r="J407" s="206">
        <f>ROUND(I407*H407,2)</f>
        <v>0</v>
      </c>
      <c r="K407" s="202" t="s">
        <v>1412</v>
      </c>
      <c r="L407" s="45"/>
      <c r="M407" s="207" t="s">
        <v>1</v>
      </c>
      <c r="N407" s="208" t="s">
        <v>41</v>
      </c>
      <c r="O407" s="92"/>
      <c r="P407" s="209">
        <f>O407*H407</f>
        <v>0</v>
      </c>
      <c r="Q407" s="209">
        <v>0</v>
      </c>
      <c r="R407" s="209">
        <f>Q407*H407</f>
        <v>0</v>
      </c>
      <c r="S407" s="209">
        <v>0</v>
      </c>
      <c r="T407" s="210">
        <f>S407*H407</f>
        <v>0</v>
      </c>
      <c r="U407" s="39"/>
      <c r="V407" s="39"/>
      <c r="W407" s="39"/>
      <c r="X407" s="39"/>
      <c r="Y407" s="39"/>
      <c r="Z407" s="39"/>
      <c r="AA407" s="39"/>
      <c r="AB407" s="39"/>
      <c r="AC407" s="39"/>
      <c r="AD407" s="39"/>
      <c r="AE407" s="39"/>
      <c r="AR407" s="211" t="s">
        <v>234</v>
      </c>
      <c r="AT407" s="211" t="s">
        <v>191</v>
      </c>
      <c r="AU407" s="211" t="s">
        <v>85</v>
      </c>
      <c r="AY407" s="18" t="s">
        <v>195</v>
      </c>
      <c r="BE407" s="212">
        <f>IF(N407="základní",J407,0)</f>
        <v>0</v>
      </c>
      <c r="BF407" s="212">
        <f>IF(N407="snížená",J407,0)</f>
        <v>0</v>
      </c>
      <c r="BG407" s="212">
        <f>IF(N407="zákl. přenesená",J407,0)</f>
        <v>0</v>
      </c>
      <c r="BH407" s="212">
        <f>IF(N407="sníž. přenesená",J407,0)</f>
        <v>0</v>
      </c>
      <c r="BI407" s="212">
        <f>IF(N407="nulová",J407,0)</f>
        <v>0</v>
      </c>
      <c r="BJ407" s="18" t="s">
        <v>83</v>
      </c>
      <c r="BK407" s="212">
        <f>ROUND(I407*H407,2)</f>
        <v>0</v>
      </c>
      <c r="BL407" s="18" t="s">
        <v>234</v>
      </c>
      <c r="BM407" s="211" t="s">
        <v>6209</v>
      </c>
    </row>
    <row r="408" s="10" customFormat="1">
      <c r="A408" s="10"/>
      <c r="B408" s="218"/>
      <c r="C408" s="219"/>
      <c r="D408" s="213" t="s">
        <v>199</v>
      </c>
      <c r="E408" s="220" t="s">
        <v>1</v>
      </c>
      <c r="F408" s="221" t="s">
        <v>1988</v>
      </c>
      <c r="G408" s="219"/>
      <c r="H408" s="220" t="s">
        <v>1</v>
      </c>
      <c r="I408" s="222"/>
      <c r="J408" s="219"/>
      <c r="K408" s="219"/>
      <c r="L408" s="223"/>
      <c r="M408" s="224"/>
      <c r="N408" s="225"/>
      <c r="O408" s="225"/>
      <c r="P408" s="225"/>
      <c r="Q408" s="225"/>
      <c r="R408" s="225"/>
      <c r="S408" s="225"/>
      <c r="T408" s="226"/>
      <c r="U408" s="10"/>
      <c r="V408" s="10"/>
      <c r="W408" s="10"/>
      <c r="X408" s="10"/>
      <c r="Y408" s="10"/>
      <c r="Z408" s="10"/>
      <c r="AA408" s="10"/>
      <c r="AB408" s="10"/>
      <c r="AC408" s="10"/>
      <c r="AD408" s="10"/>
      <c r="AE408" s="10"/>
      <c r="AT408" s="227" t="s">
        <v>199</v>
      </c>
      <c r="AU408" s="227" t="s">
        <v>85</v>
      </c>
      <c r="AV408" s="10" t="s">
        <v>83</v>
      </c>
      <c r="AW408" s="10" t="s">
        <v>32</v>
      </c>
      <c r="AX408" s="10" t="s">
        <v>76</v>
      </c>
      <c r="AY408" s="227" t="s">
        <v>195</v>
      </c>
    </row>
    <row r="409" s="11" customFormat="1">
      <c r="A409" s="11"/>
      <c r="B409" s="228"/>
      <c r="C409" s="229"/>
      <c r="D409" s="213" t="s">
        <v>199</v>
      </c>
      <c r="E409" s="230" t="s">
        <v>1</v>
      </c>
      <c r="F409" s="231" t="s">
        <v>6210</v>
      </c>
      <c r="G409" s="229"/>
      <c r="H409" s="232">
        <v>19.835999999999999</v>
      </c>
      <c r="I409" s="233"/>
      <c r="J409" s="229"/>
      <c r="K409" s="229"/>
      <c r="L409" s="234"/>
      <c r="M409" s="235"/>
      <c r="N409" s="236"/>
      <c r="O409" s="236"/>
      <c r="P409" s="236"/>
      <c r="Q409" s="236"/>
      <c r="R409" s="236"/>
      <c r="S409" s="236"/>
      <c r="T409" s="237"/>
      <c r="U409" s="11"/>
      <c r="V409" s="11"/>
      <c r="W409" s="11"/>
      <c r="X409" s="11"/>
      <c r="Y409" s="11"/>
      <c r="Z409" s="11"/>
      <c r="AA409" s="11"/>
      <c r="AB409" s="11"/>
      <c r="AC409" s="11"/>
      <c r="AD409" s="11"/>
      <c r="AE409" s="11"/>
      <c r="AT409" s="238" t="s">
        <v>199</v>
      </c>
      <c r="AU409" s="238" t="s">
        <v>85</v>
      </c>
      <c r="AV409" s="11" t="s">
        <v>85</v>
      </c>
      <c r="AW409" s="11" t="s">
        <v>32</v>
      </c>
      <c r="AX409" s="11" t="s">
        <v>83</v>
      </c>
      <c r="AY409" s="238" t="s">
        <v>195</v>
      </c>
    </row>
    <row r="410" s="2" customFormat="1" ht="44.25" customHeight="1">
      <c r="A410" s="39"/>
      <c r="B410" s="40"/>
      <c r="C410" s="200" t="s">
        <v>474</v>
      </c>
      <c r="D410" s="200" t="s">
        <v>191</v>
      </c>
      <c r="E410" s="201" t="s">
        <v>1990</v>
      </c>
      <c r="F410" s="202" t="s">
        <v>1991</v>
      </c>
      <c r="G410" s="203" t="s">
        <v>1628</v>
      </c>
      <c r="H410" s="204">
        <v>7.8659999999999997</v>
      </c>
      <c r="I410" s="205"/>
      <c r="J410" s="206">
        <f>ROUND(I410*H410,2)</f>
        <v>0</v>
      </c>
      <c r="K410" s="202" t="s">
        <v>1412</v>
      </c>
      <c r="L410" s="45"/>
      <c r="M410" s="207" t="s">
        <v>1</v>
      </c>
      <c r="N410" s="208" t="s">
        <v>41</v>
      </c>
      <c r="O410" s="92"/>
      <c r="P410" s="209">
        <f>O410*H410</f>
        <v>0</v>
      </c>
      <c r="Q410" s="209">
        <v>0</v>
      </c>
      <c r="R410" s="209">
        <f>Q410*H410</f>
        <v>0</v>
      </c>
      <c r="S410" s="209">
        <v>0</v>
      </c>
      <c r="T410" s="210">
        <f>S410*H410</f>
        <v>0</v>
      </c>
      <c r="U410" s="39"/>
      <c r="V410" s="39"/>
      <c r="W410" s="39"/>
      <c r="X410" s="39"/>
      <c r="Y410" s="39"/>
      <c r="Z410" s="39"/>
      <c r="AA410" s="39"/>
      <c r="AB410" s="39"/>
      <c r="AC410" s="39"/>
      <c r="AD410" s="39"/>
      <c r="AE410" s="39"/>
      <c r="AR410" s="211" t="s">
        <v>234</v>
      </c>
      <c r="AT410" s="211" t="s">
        <v>191</v>
      </c>
      <c r="AU410" s="211" t="s">
        <v>85</v>
      </c>
      <c r="AY410" s="18" t="s">
        <v>195</v>
      </c>
      <c r="BE410" s="212">
        <f>IF(N410="základní",J410,0)</f>
        <v>0</v>
      </c>
      <c r="BF410" s="212">
        <f>IF(N410="snížená",J410,0)</f>
        <v>0</v>
      </c>
      <c r="BG410" s="212">
        <f>IF(N410="zákl. přenesená",J410,0)</f>
        <v>0</v>
      </c>
      <c r="BH410" s="212">
        <f>IF(N410="sníž. přenesená",J410,0)</f>
        <v>0</v>
      </c>
      <c r="BI410" s="212">
        <f>IF(N410="nulová",J410,0)</f>
        <v>0</v>
      </c>
      <c r="BJ410" s="18" t="s">
        <v>83</v>
      </c>
      <c r="BK410" s="212">
        <f>ROUND(I410*H410,2)</f>
        <v>0</v>
      </c>
      <c r="BL410" s="18" t="s">
        <v>234</v>
      </c>
      <c r="BM410" s="211" t="s">
        <v>6211</v>
      </c>
    </row>
    <row r="411" s="10" customFormat="1">
      <c r="A411" s="10"/>
      <c r="B411" s="218"/>
      <c r="C411" s="219"/>
      <c r="D411" s="213" t="s">
        <v>199</v>
      </c>
      <c r="E411" s="220" t="s">
        <v>1</v>
      </c>
      <c r="F411" s="221" t="s">
        <v>1993</v>
      </c>
      <c r="G411" s="219"/>
      <c r="H411" s="220" t="s">
        <v>1</v>
      </c>
      <c r="I411" s="222"/>
      <c r="J411" s="219"/>
      <c r="K411" s="219"/>
      <c r="L411" s="223"/>
      <c r="M411" s="224"/>
      <c r="N411" s="225"/>
      <c r="O411" s="225"/>
      <c r="P411" s="225"/>
      <c r="Q411" s="225"/>
      <c r="R411" s="225"/>
      <c r="S411" s="225"/>
      <c r="T411" s="226"/>
      <c r="U411" s="10"/>
      <c r="V411" s="10"/>
      <c r="W411" s="10"/>
      <c r="X411" s="10"/>
      <c r="Y411" s="10"/>
      <c r="Z411" s="10"/>
      <c r="AA411" s="10"/>
      <c r="AB411" s="10"/>
      <c r="AC411" s="10"/>
      <c r="AD411" s="10"/>
      <c r="AE411" s="10"/>
      <c r="AT411" s="227" t="s">
        <v>199</v>
      </c>
      <c r="AU411" s="227" t="s">
        <v>85</v>
      </c>
      <c r="AV411" s="10" t="s">
        <v>83</v>
      </c>
      <c r="AW411" s="10" t="s">
        <v>32</v>
      </c>
      <c r="AX411" s="10" t="s">
        <v>76</v>
      </c>
      <c r="AY411" s="227" t="s">
        <v>195</v>
      </c>
    </row>
    <row r="412" s="11" customFormat="1">
      <c r="A412" s="11"/>
      <c r="B412" s="228"/>
      <c r="C412" s="229"/>
      <c r="D412" s="213" t="s">
        <v>199</v>
      </c>
      <c r="E412" s="230" t="s">
        <v>1</v>
      </c>
      <c r="F412" s="231" t="s">
        <v>6212</v>
      </c>
      <c r="G412" s="229"/>
      <c r="H412" s="232">
        <v>7.8659999999999997</v>
      </c>
      <c r="I412" s="233"/>
      <c r="J412" s="229"/>
      <c r="K412" s="229"/>
      <c r="L412" s="234"/>
      <c r="M412" s="235"/>
      <c r="N412" s="236"/>
      <c r="O412" s="236"/>
      <c r="P412" s="236"/>
      <c r="Q412" s="236"/>
      <c r="R412" s="236"/>
      <c r="S412" s="236"/>
      <c r="T412" s="237"/>
      <c r="U412" s="11"/>
      <c r="V412" s="11"/>
      <c r="W412" s="11"/>
      <c r="X412" s="11"/>
      <c r="Y412" s="11"/>
      <c r="Z412" s="11"/>
      <c r="AA412" s="11"/>
      <c r="AB412" s="11"/>
      <c r="AC412" s="11"/>
      <c r="AD412" s="11"/>
      <c r="AE412" s="11"/>
      <c r="AT412" s="238" t="s">
        <v>199</v>
      </c>
      <c r="AU412" s="238" t="s">
        <v>85</v>
      </c>
      <c r="AV412" s="11" t="s">
        <v>85</v>
      </c>
      <c r="AW412" s="11" t="s">
        <v>32</v>
      </c>
      <c r="AX412" s="11" t="s">
        <v>83</v>
      </c>
      <c r="AY412" s="238" t="s">
        <v>195</v>
      </c>
    </row>
    <row r="413" s="13" customFormat="1" ht="22.8" customHeight="1">
      <c r="A413" s="13"/>
      <c r="B413" s="248"/>
      <c r="C413" s="249"/>
      <c r="D413" s="250" t="s">
        <v>75</v>
      </c>
      <c r="E413" s="285" t="s">
        <v>1995</v>
      </c>
      <c r="F413" s="285" t="s">
        <v>1996</v>
      </c>
      <c r="G413" s="249"/>
      <c r="H413" s="249"/>
      <c r="I413" s="252"/>
      <c r="J413" s="286">
        <f>BK413</f>
        <v>0</v>
      </c>
      <c r="K413" s="249"/>
      <c r="L413" s="254"/>
      <c r="M413" s="255"/>
      <c r="N413" s="256"/>
      <c r="O413" s="256"/>
      <c r="P413" s="257">
        <f>P414</f>
        <v>0</v>
      </c>
      <c r="Q413" s="256"/>
      <c r="R413" s="257">
        <f>R414</f>
        <v>0</v>
      </c>
      <c r="S413" s="256"/>
      <c r="T413" s="258">
        <f>T414</f>
        <v>0</v>
      </c>
      <c r="U413" s="13"/>
      <c r="V413" s="13"/>
      <c r="W413" s="13"/>
      <c r="X413" s="13"/>
      <c r="Y413" s="13"/>
      <c r="Z413" s="13"/>
      <c r="AA413" s="13"/>
      <c r="AB413" s="13"/>
      <c r="AC413" s="13"/>
      <c r="AD413" s="13"/>
      <c r="AE413" s="13"/>
      <c r="AR413" s="259" t="s">
        <v>83</v>
      </c>
      <c r="AT413" s="260" t="s">
        <v>75</v>
      </c>
      <c r="AU413" s="260" t="s">
        <v>83</v>
      </c>
      <c r="AY413" s="259" t="s">
        <v>195</v>
      </c>
      <c r="BK413" s="261">
        <f>BK414</f>
        <v>0</v>
      </c>
    </row>
    <row r="414" s="2" customFormat="1" ht="24.15" customHeight="1">
      <c r="A414" s="39"/>
      <c r="B414" s="40"/>
      <c r="C414" s="200" t="s">
        <v>479</v>
      </c>
      <c r="D414" s="200" t="s">
        <v>191</v>
      </c>
      <c r="E414" s="201" t="s">
        <v>1997</v>
      </c>
      <c r="F414" s="202" t="s">
        <v>1998</v>
      </c>
      <c r="G414" s="203" t="s">
        <v>1628</v>
      </c>
      <c r="H414" s="204">
        <v>2.4649999999999999</v>
      </c>
      <c r="I414" s="205"/>
      <c r="J414" s="206">
        <f>ROUND(I414*H414,2)</f>
        <v>0</v>
      </c>
      <c r="K414" s="202" t="s">
        <v>1412</v>
      </c>
      <c r="L414" s="45"/>
      <c r="M414" s="276" t="s">
        <v>1</v>
      </c>
      <c r="N414" s="277" t="s">
        <v>41</v>
      </c>
      <c r="O414" s="274"/>
      <c r="P414" s="278">
        <f>O414*H414</f>
        <v>0</v>
      </c>
      <c r="Q414" s="278">
        <v>0</v>
      </c>
      <c r="R414" s="278">
        <f>Q414*H414</f>
        <v>0</v>
      </c>
      <c r="S414" s="278">
        <v>0</v>
      </c>
      <c r="T414" s="279">
        <f>S414*H414</f>
        <v>0</v>
      </c>
      <c r="U414" s="39"/>
      <c r="V414" s="39"/>
      <c r="W414" s="39"/>
      <c r="X414" s="39"/>
      <c r="Y414" s="39"/>
      <c r="Z414" s="39"/>
      <c r="AA414" s="39"/>
      <c r="AB414" s="39"/>
      <c r="AC414" s="39"/>
      <c r="AD414" s="39"/>
      <c r="AE414" s="39"/>
      <c r="AR414" s="211" t="s">
        <v>234</v>
      </c>
      <c r="AT414" s="211" t="s">
        <v>191</v>
      </c>
      <c r="AU414" s="211" t="s">
        <v>85</v>
      </c>
      <c r="AY414" s="18" t="s">
        <v>195</v>
      </c>
      <c r="BE414" s="212">
        <f>IF(N414="základní",J414,0)</f>
        <v>0</v>
      </c>
      <c r="BF414" s="212">
        <f>IF(N414="snížená",J414,0)</f>
        <v>0</v>
      </c>
      <c r="BG414" s="212">
        <f>IF(N414="zákl. přenesená",J414,0)</f>
        <v>0</v>
      </c>
      <c r="BH414" s="212">
        <f>IF(N414="sníž. přenesená",J414,0)</f>
        <v>0</v>
      </c>
      <c r="BI414" s="212">
        <f>IF(N414="nulová",J414,0)</f>
        <v>0</v>
      </c>
      <c r="BJ414" s="18" t="s">
        <v>83</v>
      </c>
      <c r="BK414" s="212">
        <f>ROUND(I414*H414,2)</f>
        <v>0</v>
      </c>
      <c r="BL414" s="18" t="s">
        <v>234</v>
      </c>
      <c r="BM414" s="211" t="s">
        <v>6213</v>
      </c>
    </row>
    <row r="415" s="2" customFormat="1" ht="6.96" customHeight="1">
      <c r="A415" s="39"/>
      <c r="B415" s="67"/>
      <c r="C415" s="68"/>
      <c r="D415" s="68"/>
      <c r="E415" s="68"/>
      <c r="F415" s="68"/>
      <c r="G415" s="68"/>
      <c r="H415" s="68"/>
      <c r="I415" s="68"/>
      <c r="J415" s="68"/>
      <c r="K415" s="68"/>
      <c r="L415" s="45"/>
      <c r="M415" s="39"/>
      <c r="O415" s="39"/>
      <c r="P415" s="39"/>
      <c r="Q415" s="39"/>
      <c r="R415" s="39"/>
      <c r="S415" s="39"/>
      <c r="T415" s="39"/>
      <c r="U415" s="39"/>
      <c r="V415" s="39"/>
      <c r="W415" s="39"/>
      <c r="X415" s="39"/>
      <c r="Y415" s="39"/>
      <c r="Z415" s="39"/>
      <c r="AA415" s="39"/>
      <c r="AB415" s="39"/>
      <c r="AC415" s="39"/>
      <c r="AD415" s="39"/>
      <c r="AE415" s="39"/>
    </row>
  </sheetData>
  <sheetProtection sheet="1" autoFilter="0" formatColumns="0" formatRows="0" objects="1" scenarios="1" spinCount="100000" saltValue="wYJKdd5vSjihDWVjv4B+7o6cIoftXdoBrWNXW7b21ICuEbZBpff+ICtoxFlWJp+gLlSn1GW9LfWB9PKw5EKSBg==" hashValue="0q/cadKMi+2tbVoyRTBunQ78WIN3gPhFClnk20goYhz0ptZYv5PE2OQuruwEh+DCzwj9iiad1L1b/6/u/vjVVQ==" algorithmName="SHA-512" password="C71F"/>
  <autoFilter ref="C124:K414"/>
  <mergeCells count="9">
    <mergeCell ref="E7:H7"/>
    <mergeCell ref="E9:H9"/>
    <mergeCell ref="E18:H18"/>
    <mergeCell ref="E27:H27"/>
    <mergeCell ref="E85:H85"/>
    <mergeCell ref="E87:H87"/>
    <mergeCell ref="E115:H115"/>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167</v>
      </c>
    </row>
    <row r="3" s="1" customFormat="1" ht="6.96" customHeight="1">
      <c r="B3" s="147"/>
      <c r="C3" s="148"/>
      <c r="D3" s="148"/>
      <c r="E3" s="148"/>
      <c r="F3" s="148"/>
      <c r="G3" s="148"/>
      <c r="H3" s="148"/>
      <c r="I3" s="148"/>
      <c r="J3" s="148"/>
      <c r="K3" s="148"/>
      <c r="L3" s="21"/>
      <c r="AT3" s="18" t="s">
        <v>85</v>
      </c>
    </row>
    <row r="4" s="1" customFormat="1" ht="24.96" customHeight="1">
      <c r="B4" s="21"/>
      <c r="D4" s="149" t="s">
        <v>168</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SPLAŠKOVÁ KANALIZACE ÚSTÍ NAD ORLICÍ ČERNOVÍR</v>
      </c>
      <c r="F7" s="151"/>
      <c r="G7" s="151"/>
      <c r="H7" s="151"/>
      <c r="L7" s="21"/>
    </row>
    <row r="8" s="2" customFormat="1" ht="12" customHeight="1">
      <c r="A8" s="39"/>
      <c r="B8" s="45"/>
      <c r="C8" s="39"/>
      <c r="D8" s="151" t="s">
        <v>169</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53" t="s">
        <v>6214</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51" t="s">
        <v>18</v>
      </c>
      <c r="E11" s="39"/>
      <c r="F11" s="142" t="s">
        <v>1</v>
      </c>
      <c r="G11" s="39"/>
      <c r="H11" s="39"/>
      <c r="I11" s="151" t="s">
        <v>19</v>
      </c>
      <c r="J11" s="142" t="s">
        <v>1</v>
      </c>
      <c r="K11" s="39"/>
      <c r="L11" s="64"/>
      <c r="S11" s="39"/>
      <c r="T11" s="39"/>
      <c r="U11" s="39"/>
      <c r="V11" s="39"/>
      <c r="W11" s="39"/>
      <c r="X11" s="39"/>
      <c r="Y11" s="39"/>
      <c r="Z11" s="39"/>
      <c r="AA11" s="39"/>
      <c r="AB11" s="39"/>
      <c r="AC11" s="39"/>
      <c r="AD11" s="39"/>
      <c r="AE11" s="39"/>
    </row>
    <row r="12" s="2" customFormat="1" ht="12" customHeight="1">
      <c r="A12" s="39"/>
      <c r="B12" s="45"/>
      <c r="C12" s="39"/>
      <c r="D12" s="151" t="s">
        <v>20</v>
      </c>
      <c r="E12" s="39"/>
      <c r="F12" s="142" t="s">
        <v>21</v>
      </c>
      <c r="G12" s="39"/>
      <c r="H12" s="39"/>
      <c r="I12" s="151" t="s">
        <v>22</v>
      </c>
      <c r="J12" s="154" t="str">
        <f>'Rekapitulace stavby'!AN8</f>
        <v>18. 10. 2021</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51" t="s">
        <v>24</v>
      </c>
      <c r="E14" s="39"/>
      <c r="F14" s="39"/>
      <c r="G14" s="39"/>
      <c r="H14" s="39"/>
      <c r="I14" s="151" t="s">
        <v>25</v>
      </c>
      <c r="J14" s="142" t="s">
        <v>1</v>
      </c>
      <c r="K14" s="39"/>
      <c r="L14" s="64"/>
      <c r="S14" s="39"/>
      <c r="T14" s="39"/>
      <c r="U14" s="39"/>
      <c r="V14" s="39"/>
      <c r="W14" s="39"/>
      <c r="X14" s="39"/>
      <c r="Y14" s="39"/>
      <c r="Z14" s="39"/>
      <c r="AA14" s="39"/>
      <c r="AB14" s="39"/>
      <c r="AC14" s="39"/>
      <c r="AD14" s="39"/>
      <c r="AE14" s="39"/>
    </row>
    <row r="15" s="2" customFormat="1" ht="18" customHeight="1">
      <c r="A15" s="39"/>
      <c r="B15" s="45"/>
      <c r="C15" s="39"/>
      <c r="D15" s="39"/>
      <c r="E15" s="142" t="s">
        <v>26</v>
      </c>
      <c r="F15" s="39"/>
      <c r="G15" s="39"/>
      <c r="H15" s="39"/>
      <c r="I15" s="151" t="s">
        <v>27</v>
      </c>
      <c r="J15" s="142" t="s">
        <v>1</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51" t="s">
        <v>28</v>
      </c>
      <c r="E17" s="39"/>
      <c r="F17" s="39"/>
      <c r="G17" s="39"/>
      <c r="H17" s="39"/>
      <c r="I17" s="151"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2"/>
      <c r="G18" s="142"/>
      <c r="H18" s="142"/>
      <c r="I18" s="151" t="s">
        <v>27</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51" t="s">
        <v>30</v>
      </c>
      <c r="E20" s="39"/>
      <c r="F20" s="39"/>
      <c r="G20" s="39"/>
      <c r="H20" s="39"/>
      <c r="I20" s="151" t="s">
        <v>25</v>
      </c>
      <c r="J20" s="142" t="s">
        <v>1</v>
      </c>
      <c r="K20" s="39"/>
      <c r="L20" s="64"/>
      <c r="S20" s="39"/>
      <c r="T20" s="39"/>
      <c r="U20" s="39"/>
      <c r="V20" s="39"/>
      <c r="W20" s="39"/>
      <c r="X20" s="39"/>
      <c r="Y20" s="39"/>
      <c r="Z20" s="39"/>
      <c r="AA20" s="39"/>
      <c r="AB20" s="39"/>
      <c r="AC20" s="39"/>
      <c r="AD20" s="39"/>
      <c r="AE20" s="39"/>
    </row>
    <row r="21" s="2" customFormat="1" ht="18" customHeight="1">
      <c r="A21" s="39"/>
      <c r="B21" s="45"/>
      <c r="C21" s="39"/>
      <c r="D21" s="39"/>
      <c r="E21" s="142" t="s">
        <v>31</v>
      </c>
      <c r="F21" s="39"/>
      <c r="G21" s="39"/>
      <c r="H21" s="39"/>
      <c r="I21" s="151" t="s">
        <v>27</v>
      </c>
      <c r="J21" s="142" t="s">
        <v>1</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51" t="s">
        <v>33</v>
      </c>
      <c r="E23" s="39"/>
      <c r="F23" s="39"/>
      <c r="G23" s="39"/>
      <c r="H23" s="39"/>
      <c r="I23" s="151" t="s">
        <v>25</v>
      </c>
      <c r="J23" s="142" t="s">
        <v>1</v>
      </c>
      <c r="K23" s="39"/>
      <c r="L23" s="64"/>
      <c r="S23" s="39"/>
      <c r="T23" s="39"/>
      <c r="U23" s="39"/>
      <c r="V23" s="39"/>
      <c r="W23" s="39"/>
      <c r="X23" s="39"/>
      <c r="Y23" s="39"/>
      <c r="Z23" s="39"/>
      <c r="AA23" s="39"/>
      <c r="AB23" s="39"/>
      <c r="AC23" s="39"/>
      <c r="AD23" s="39"/>
      <c r="AE23" s="39"/>
    </row>
    <row r="24" s="2" customFormat="1" ht="18" customHeight="1">
      <c r="A24" s="39"/>
      <c r="B24" s="45"/>
      <c r="C24" s="39"/>
      <c r="D24" s="39"/>
      <c r="E24" s="142" t="s">
        <v>34</v>
      </c>
      <c r="F24" s="39"/>
      <c r="G24" s="39"/>
      <c r="H24" s="39"/>
      <c r="I24" s="151" t="s">
        <v>27</v>
      </c>
      <c r="J24" s="142" t="s">
        <v>1</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51" t="s">
        <v>35</v>
      </c>
      <c r="E26" s="39"/>
      <c r="F26" s="39"/>
      <c r="G26" s="39"/>
      <c r="H26" s="39"/>
      <c r="I26" s="39"/>
      <c r="J26" s="39"/>
      <c r="K26" s="39"/>
      <c r="L26" s="64"/>
      <c r="S26" s="39"/>
      <c r="T26" s="39"/>
      <c r="U26" s="39"/>
      <c r="V26" s="39"/>
      <c r="W26" s="39"/>
      <c r="X26" s="39"/>
      <c r="Y26" s="39"/>
      <c r="Z26" s="39"/>
      <c r="AA26" s="39"/>
      <c r="AB26" s="39"/>
      <c r="AC26" s="39"/>
      <c r="AD26" s="39"/>
      <c r="AE26" s="39"/>
    </row>
    <row r="27" s="8" customFormat="1" ht="16.5" customHeight="1">
      <c r="A27" s="155"/>
      <c r="B27" s="156"/>
      <c r="C27" s="155"/>
      <c r="D27" s="155"/>
      <c r="E27" s="157" t="s">
        <v>1</v>
      </c>
      <c r="F27" s="157"/>
      <c r="G27" s="157"/>
      <c r="H27" s="157"/>
      <c r="I27" s="155"/>
      <c r="J27" s="155"/>
      <c r="K27" s="155"/>
      <c r="L27" s="158"/>
      <c r="S27" s="155"/>
      <c r="T27" s="155"/>
      <c r="U27" s="155"/>
      <c r="V27" s="155"/>
      <c r="W27" s="155"/>
      <c r="X27" s="155"/>
      <c r="Y27" s="155"/>
      <c r="Z27" s="155"/>
      <c r="AA27" s="155"/>
      <c r="AB27" s="155"/>
      <c r="AC27" s="155"/>
      <c r="AD27" s="155"/>
      <c r="AE27" s="155"/>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59"/>
      <c r="E29" s="159"/>
      <c r="F29" s="159"/>
      <c r="G29" s="159"/>
      <c r="H29" s="159"/>
      <c r="I29" s="159"/>
      <c r="J29" s="159"/>
      <c r="K29" s="159"/>
      <c r="L29" s="64"/>
      <c r="S29" s="39"/>
      <c r="T29" s="39"/>
      <c r="U29" s="39"/>
      <c r="V29" s="39"/>
      <c r="W29" s="39"/>
      <c r="X29" s="39"/>
      <c r="Y29" s="39"/>
      <c r="Z29" s="39"/>
      <c r="AA29" s="39"/>
      <c r="AB29" s="39"/>
      <c r="AC29" s="39"/>
      <c r="AD29" s="39"/>
      <c r="AE29" s="39"/>
    </row>
    <row r="30" s="2" customFormat="1" ht="25.44" customHeight="1">
      <c r="A30" s="39"/>
      <c r="B30" s="45"/>
      <c r="C30" s="39"/>
      <c r="D30" s="160" t="s">
        <v>36</v>
      </c>
      <c r="E30" s="39"/>
      <c r="F30" s="39"/>
      <c r="G30" s="39"/>
      <c r="H30" s="39"/>
      <c r="I30" s="39"/>
      <c r="J30" s="161">
        <f>ROUND(J117, 2)</f>
        <v>0</v>
      </c>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14.4" customHeight="1">
      <c r="A32" s="39"/>
      <c r="B32" s="45"/>
      <c r="C32" s="39"/>
      <c r="D32" s="39"/>
      <c r="E32" s="39"/>
      <c r="F32" s="162" t="s">
        <v>38</v>
      </c>
      <c r="G32" s="39"/>
      <c r="H32" s="39"/>
      <c r="I32" s="162" t="s">
        <v>37</v>
      </c>
      <c r="J32" s="162" t="s">
        <v>39</v>
      </c>
      <c r="K32" s="39"/>
      <c r="L32" s="64"/>
      <c r="S32" s="39"/>
      <c r="T32" s="39"/>
      <c r="U32" s="39"/>
      <c r="V32" s="39"/>
      <c r="W32" s="39"/>
      <c r="X32" s="39"/>
      <c r="Y32" s="39"/>
      <c r="Z32" s="39"/>
      <c r="AA32" s="39"/>
      <c r="AB32" s="39"/>
      <c r="AC32" s="39"/>
      <c r="AD32" s="39"/>
      <c r="AE32" s="39"/>
    </row>
    <row r="33" s="2" customFormat="1" ht="14.4" customHeight="1">
      <c r="A33" s="39"/>
      <c r="B33" s="45"/>
      <c r="C33" s="39"/>
      <c r="D33" s="163" t="s">
        <v>40</v>
      </c>
      <c r="E33" s="151" t="s">
        <v>41</v>
      </c>
      <c r="F33" s="164">
        <f>ROUND((SUM(BE117:BE159)),  2)</f>
        <v>0</v>
      </c>
      <c r="G33" s="39"/>
      <c r="H33" s="39"/>
      <c r="I33" s="165">
        <v>0.20999999999999999</v>
      </c>
      <c r="J33" s="164">
        <f>ROUND(((SUM(BE117:BE159))*I33),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51" t="s">
        <v>42</v>
      </c>
      <c r="F34" s="164">
        <f>ROUND((SUM(BF117:BF159)),  2)</f>
        <v>0</v>
      </c>
      <c r="G34" s="39"/>
      <c r="H34" s="39"/>
      <c r="I34" s="165">
        <v>0.14999999999999999</v>
      </c>
      <c r="J34" s="164">
        <f>ROUND(((SUM(BF117:BF159))*I34),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51" t="s">
        <v>43</v>
      </c>
      <c r="F35" s="164">
        <f>ROUND((SUM(BG117:BG159)),  2)</f>
        <v>0</v>
      </c>
      <c r="G35" s="39"/>
      <c r="H35" s="39"/>
      <c r="I35" s="165">
        <v>0.20999999999999999</v>
      </c>
      <c r="J35" s="164">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51" t="s">
        <v>44</v>
      </c>
      <c r="F36" s="164">
        <f>ROUND((SUM(BH117:BH159)),  2)</f>
        <v>0</v>
      </c>
      <c r="G36" s="39"/>
      <c r="H36" s="39"/>
      <c r="I36" s="165">
        <v>0.14999999999999999</v>
      </c>
      <c r="J36" s="164">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45</v>
      </c>
      <c r="F37" s="164">
        <f>ROUND((SUM(BI117:BI159)),  2)</f>
        <v>0</v>
      </c>
      <c r="G37" s="39"/>
      <c r="H37" s="39"/>
      <c r="I37" s="165">
        <v>0</v>
      </c>
      <c r="J37" s="164">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66"/>
      <c r="D39" s="167" t="s">
        <v>46</v>
      </c>
      <c r="E39" s="168"/>
      <c r="F39" s="168"/>
      <c r="G39" s="169" t="s">
        <v>47</v>
      </c>
      <c r="H39" s="170" t="s">
        <v>48</v>
      </c>
      <c r="I39" s="168"/>
      <c r="J39" s="171">
        <f>SUM(J30:J37)</f>
        <v>0</v>
      </c>
      <c r="K39" s="172"/>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49</v>
      </c>
      <c r="E50" s="174"/>
      <c r="F50" s="174"/>
      <c r="G50" s="173" t="s">
        <v>50</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51</v>
      </c>
      <c r="E61" s="176"/>
      <c r="F61" s="177" t="s">
        <v>52</v>
      </c>
      <c r="G61" s="175" t="s">
        <v>51</v>
      </c>
      <c r="H61" s="176"/>
      <c r="I61" s="176"/>
      <c r="J61" s="178" t="s">
        <v>52</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53</v>
      </c>
      <c r="E65" s="179"/>
      <c r="F65" s="179"/>
      <c r="G65" s="173" t="s">
        <v>54</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51</v>
      </c>
      <c r="E76" s="176"/>
      <c r="F76" s="177" t="s">
        <v>52</v>
      </c>
      <c r="G76" s="175" t="s">
        <v>51</v>
      </c>
      <c r="H76" s="176"/>
      <c r="I76" s="176"/>
      <c r="J76" s="178" t="s">
        <v>52</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173</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SPLAŠKOVÁ KANALIZACE ÚSTÍ NAD ORLICÍ ČERNOVÍR</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169</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VON - Vedlejší a ostatní náklady</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Černovír</v>
      </c>
      <c r="G89" s="41"/>
      <c r="H89" s="41"/>
      <c r="I89" s="33" t="s">
        <v>22</v>
      </c>
      <c r="J89" s="80" t="str">
        <f>IF(J12="","",J12)</f>
        <v>18. 10. 2021</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25.65" customHeight="1">
      <c r="A91" s="39"/>
      <c r="B91" s="40"/>
      <c r="C91" s="33" t="s">
        <v>24</v>
      </c>
      <c r="D91" s="41"/>
      <c r="E91" s="41"/>
      <c r="F91" s="28" t="str">
        <f>E15</f>
        <v>TEPVOS s.r.o., Královéhradecká 1566, Ústí n.Orlicí</v>
      </c>
      <c r="G91" s="41"/>
      <c r="H91" s="41"/>
      <c r="I91" s="33" t="s">
        <v>30</v>
      </c>
      <c r="J91" s="37" t="str">
        <f>E21</f>
        <v>Aquaprocon s.r.o., Divize Praha</v>
      </c>
      <c r="K91" s="41"/>
      <c r="L91" s="64"/>
      <c r="S91" s="39"/>
      <c r="T91" s="39"/>
      <c r="U91" s="39"/>
      <c r="V91" s="39"/>
      <c r="W91" s="39"/>
      <c r="X91" s="39"/>
      <c r="Y91" s="39"/>
      <c r="Z91" s="39"/>
      <c r="AA91" s="39"/>
      <c r="AB91" s="39"/>
      <c r="AC91" s="39"/>
      <c r="AD91" s="39"/>
      <c r="AE91" s="39"/>
    </row>
    <row r="92" s="2" customFormat="1" ht="15.15" customHeight="1">
      <c r="A92" s="39"/>
      <c r="B92" s="40"/>
      <c r="C92" s="33" t="s">
        <v>28</v>
      </c>
      <c r="D92" s="41"/>
      <c r="E92" s="41"/>
      <c r="F92" s="28" t="str">
        <f>IF(E18="","",E18)</f>
        <v>Vyplň údaj</v>
      </c>
      <c r="G92" s="41"/>
      <c r="H92" s="41"/>
      <c r="I92" s="33" t="s">
        <v>33</v>
      </c>
      <c r="J92" s="37" t="str">
        <f>E24</f>
        <v>ing. Iveta Heřmanská</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85" t="s">
        <v>174</v>
      </c>
      <c r="D94" s="186"/>
      <c r="E94" s="186"/>
      <c r="F94" s="186"/>
      <c r="G94" s="186"/>
      <c r="H94" s="186"/>
      <c r="I94" s="186"/>
      <c r="J94" s="187" t="s">
        <v>175</v>
      </c>
      <c r="K94" s="186"/>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88" t="s">
        <v>176</v>
      </c>
      <c r="D96" s="41"/>
      <c r="E96" s="41"/>
      <c r="F96" s="41"/>
      <c r="G96" s="41"/>
      <c r="H96" s="41"/>
      <c r="I96" s="41"/>
      <c r="J96" s="111">
        <f>J117</f>
        <v>0</v>
      </c>
      <c r="K96" s="41"/>
      <c r="L96" s="64"/>
      <c r="S96" s="39"/>
      <c r="T96" s="39"/>
      <c r="U96" s="39"/>
      <c r="V96" s="39"/>
      <c r="W96" s="39"/>
      <c r="X96" s="39"/>
      <c r="Y96" s="39"/>
      <c r="Z96" s="39"/>
      <c r="AA96" s="39"/>
      <c r="AB96" s="39"/>
      <c r="AC96" s="39"/>
      <c r="AD96" s="39"/>
      <c r="AE96" s="39"/>
      <c r="AU96" s="18" t="s">
        <v>177</v>
      </c>
    </row>
    <row r="97" s="12" customFormat="1" ht="24.96" customHeight="1">
      <c r="A97" s="12"/>
      <c r="B97" s="242"/>
      <c r="C97" s="243"/>
      <c r="D97" s="244" t="s">
        <v>6215</v>
      </c>
      <c r="E97" s="245"/>
      <c r="F97" s="245"/>
      <c r="G97" s="245"/>
      <c r="H97" s="245"/>
      <c r="I97" s="245"/>
      <c r="J97" s="246">
        <f>J118</f>
        <v>0</v>
      </c>
      <c r="K97" s="243"/>
      <c r="L97" s="247"/>
      <c r="S97" s="12"/>
      <c r="T97" s="12"/>
      <c r="U97" s="12"/>
      <c r="V97" s="12"/>
      <c r="W97" s="12"/>
      <c r="X97" s="12"/>
      <c r="Y97" s="12"/>
      <c r="Z97" s="12"/>
      <c r="AA97" s="12"/>
      <c r="AB97" s="12"/>
      <c r="AC97" s="12"/>
      <c r="AD97" s="12"/>
      <c r="AE97" s="12"/>
    </row>
    <row r="98" s="2" customFormat="1" ht="21.84" customHeight="1">
      <c r="A98" s="39"/>
      <c r="B98" s="40"/>
      <c r="C98" s="41"/>
      <c r="D98" s="41"/>
      <c r="E98" s="41"/>
      <c r="F98" s="41"/>
      <c r="G98" s="41"/>
      <c r="H98" s="41"/>
      <c r="I98" s="41"/>
      <c r="J98" s="41"/>
      <c r="K98" s="41"/>
      <c r="L98" s="64"/>
      <c r="S98" s="39"/>
      <c r="T98" s="39"/>
      <c r="U98" s="39"/>
      <c r="V98" s="39"/>
      <c r="W98" s="39"/>
      <c r="X98" s="39"/>
      <c r="Y98" s="39"/>
      <c r="Z98" s="39"/>
      <c r="AA98" s="39"/>
      <c r="AB98" s="39"/>
      <c r="AC98" s="39"/>
      <c r="AD98" s="39"/>
      <c r="AE98" s="39"/>
    </row>
    <row r="99" s="2" customFormat="1" ht="6.96" customHeight="1">
      <c r="A99" s="39"/>
      <c r="B99" s="67"/>
      <c r="C99" s="68"/>
      <c r="D99" s="68"/>
      <c r="E99" s="68"/>
      <c r="F99" s="68"/>
      <c r="G99" s="68"/>
      <c r="H99" s="68"/>
      <c r="I99" s="68"/>
      <c r="J99" s="68"/>
      <c r="K99" s="68"/>
      <c r="L99" s="64"/>
      <c r="S99" s="39"/>
      <c r="T99" s="39"/>
      <c r="U99" s="39"/>
      <c r="V99" s="39"/>
      <c r="W99" s="39"/>
      <c r="X99" s="39"/>
      <c r="Y99" s="39"/>
      <c r="Z99" s="39"/>
      <c r="AA99" s="39"/>
      <c r="AB99" s="39"/>
      <c r="AC99" s="39"/>
      <c r="AD99" s="39"/>
      <c r="AE99" s="39"/>
    </row>
    <row r="103" s="2" customFormat="1" ht="6.96" customHeight="1">
      <c r="A103" s="39"/>
      <c r="B103" s="69"/>
      <c r="C103" s="70"/>
      <c r="D103" s="70"/>
      <c r="E103" s="70"/>
      <c r="F103" s="70"/>
      <c r="G103" s="70"/>
      <c r="H103" s="70"/>
      <c r="I103" s="70"/>
      <c r="J103" s="70"/>
      <c r="K103" s="70"/>
      <c r="L103" s="64"/>
      <c r="S103" s="39"/>
      <c r="T103" s="39"/>
      <c r="U103" s="39"/>
      <c r="V103" s="39"/>
      <c r="W103" s="39"/>
      <c r="X103" s="39"/>
      <c r="Y103" s="39"/>
      <c r="Z103" s="39"/>
      <c r="AA103" s="39"/>
      <c r="AB103" s="39"/>
      <c r="AC103" s="39"/>
      <c r="AD103" s="39"/>
      <c r="AE103" s="39"/>
    </row>
    <row r="104" s="2" customFormat="1" ht="24.96" customHeight="1">
      <c r="A104" s="39"/>
      <c r="B104" s="40"/>
      <c r="C104" s="24" t="s">
        <v>178</v>
      </c>
      <c r="D104" s="41"/>
      <c r="E104" s="41"/>
      <c r="F104" s="41"/>
      <c r="G104" s="41"/>
      <c r="H104" s="41"/>
      <c r="I104" s="41"/>
      <c r="J104" s="41"/>
      <c r="K104" s="41"/>
      <c r="L104" s="64"/>
      <c r="S104" s="39"/>
      <c r="T104" s="39"/>
      <c r="U104" s="39"/>
      <c r="V104" s="39"/>
      <c r="W104" s="39"/>
      <c r="X104" s="39"/>
      <c r="Y104" s="39"/>
      <c r="Z104" s="39"/>
      <c r="AA104" s="39"/>
      <c r="AB104" s="39"/>
      <c r="AC104" s="39"/>
      <c r="AD104" s="39"/>
      <c r="AE104" s="39"/>
    </row>
    <row r="105" s="2" customFormat="1" ht="6.96" customHeight="1">
      <c r="A105" s="39"/>
      <c r="B105" s="40"/>
      <c r="C105" s="41"/>
      <c r="D105" s="41"/>
      <c r="E105" s="41"/>
      <c r="F105" s="41"/>
      <c r="G105" s="41"/>
      <c r="H105" s="41"/>
      <c r="I105" s="41"/>
      <c r="J105" s="41"/>
      <c r="K105" s="41"/>
      <c r="L105" s="64"/>
      <c r="S105" s="39"/>
      <c r="T105" s="39"/>
      <c r="U105" s="39"/>
      <c r="V105" s="39"/>
      <c r="W105" s="39"/>
      <c r="X105" s="39"/>
      <c r="Y105" s="39"/>
      <c r="Z105" s="39"/>
      <c r="AA105" s="39"/>
      <c r="AB105" s="39"/>
      <c r="AC105" s="39"/>
      <c r="AD105" s="39"/>
      <c r="AE105" s="39"/>
    </row>
    <row r="106" s="2" customFormat="1" ht="12" customHeight="1">
      <c r="A106" s="39"/>
      <c r="B106" s="40"/>
      <c r="C106" s="33" t="s">
        <v>16</v>
      </c>
      <c r="D106" s="41"/>
      <c r="E106" s="41"/>
      <c r="F106" s="41"/>
      <c r="G106" s="41"/>
      <c r="H106" s="41"/>
      <c r="I106" s="41"/>
      <c r="J106" s="41"/>
      <c r="K106" s="41"/>
      <c r="L106" s="64"/>
      <c r="S106" s="39"/>
      <c r="T106" s="39"/>
      <c r="U106" s="39"/>
      <c r="V106" s="39"/>
      <c r="W106" s="39"/>
      <c r="X106" s="39"/>
      <c r="Y106" s="39"/>
      <c r="Z106" s="39"/>
      <c r="AA106" s="39"/>
      <c r="AB106" s="39"/>
      <c r="AC106" s="39"/>
      <c r="AD106" s="39"/>
      <c r="AE106" s="39"/>
    </row>
    <row r="107" s="2" customFormat="1" ht="16.5" customHeight="1">
      <c r="A107" s="39"/>
      <c r="B107" s="40"/>
      <c r="C107" s="41"/>
      <c r="D107" s="41"/>
      <c r="E107" s="184" t="str">
        <f>E7</f>
        <v>SPLAŠKOVÁ KANALIZACE ÚSTÍ NAD ORLICÍ ČERNOVÍR</v>
      </c>
      <c r="F107" s="33"/>
      <c r="G107" s="33"/>
      <c r="H107" s="33"/>
      <c r="I107" s="41"/>
      <c r="J107" s="41"/>
      <c r="K107" s="41"/>
      <c r="L107" s="64"/>
      <c r="S107" s="39"/>
      <c r="T107" s="39"/>
      <c r="U107" s="39"/>
      <c r="V107" s="39"/>
      <c r="W107" s="39"/>
      <c r="X107" s="39"/>
      <c r="Y107" s="39"/>
      <c r="Z107" s="39"/>
      <c r="AA107" s="39"/>
      <c r="AB107" s="39"/>
      <c r="AC107" s="39"/>
      <c r="AD107" s="39"/>
      <c r="AE107" s="39"/>
    </row>
    <row r="108" s="2" customFormat="1" ht="12" customHeight="1">
      <c r="A108" s="39"/>
      <c r="B108" s="40"/>
      <c r="C108" s="33" t="s">
        <v>169</v>
      </c>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16.5" customHeight="1">
      <c r="A109" s="39"/>
      <c r="B109" s="40"/>
      <c r="C109" s="41"/>
      <c r="D109" s="41"/>
      <c r="E109" s="77" t="str">
        <f>E9</f>
        <v>VON - Vedlejší a ostatní náklady</v>
      </c>
      <c r="F109" s="41"/>
      <c r="G109" s="41"/>
      <c r="H109" s="41"/>
      <c r="I109" s="41"/>
      <c r="J109" s="41"/>
      <c r="K109" s="41"/>
      <c r="L109" s="64"/>
      <c r="S109" s="39"/>
      <c r="T109" s="39"/>
      <c r="U109" s="39"/>
      <c r="V109" s="39"/>
      <c r="W109" s="39"/>
      <c r="X109" s="39"/>
      <c r="Y109" s="39"/>
      <c r="Z109" s="39"/>
      <c r="AA109" s="39"/>
      <c r="AB109" s="39"/>
      <c r="AC109" s="39"/>
      <c r="AD109" s="39"/>
      <c r="AE109" s="39"/>
    </row>
    <row r="110" s="2" customFormat="1" ht="6.96" customHeight="1">
      <c r="A110" s="39"/>
      <c r="B110" s="40"/>
      <c r="C110" s="41"/>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2" customHeight="1">
      <c r="A111" s="39"/>
      <c r="B111" s="40"/>
      <c r="C111" s="33" t="s">
        <v>20</v>
      </c>
      <c r="D111" s="41"/>
      <c r="E111" s="41"/>
      <c r="F111" s="28" t="str">
        <f>F12</f>
        <v>Černovír</v>
      </c>
      <c r="G111" s="41"/>
      <c r="H111" s="41"/>
      <c r="I111" s="33" t="s">
        <v>22</v>
      </c>
      <c r="J111" s="80" t="str">
        <f>IF(J12="","",J12)</f>
        <v>18. 10. 2021</v>
      </c>
      <c r="K111" s="41"/>
      <c r="L111" s="64"/>
      <c r="S111" s="39"/>
      <c r="T111" s="39"/>
      <c r="U111" s="39"/>
      <c r="V111" s="39"/>
      <c r="W111" s="39"/>
      <c r="X111" s="39"/>
      <c r="Y111" s="39"/>
      <c r="Z111" s="39"/>
      <c r="AA111" s="39"/>
      <c r="AB111" s="39"/>
      <c r="AC111" s="39"/>
      <c r="AD111" s="39"/>
      <c r="AE111" s="39"/>
    </row>
    <row r="112" s="2" customFormat="1" ht="6.96" customHeight="1">
      <c r="A112" s="39"/>
      <c r="B112" s="40"/>
      <c r="C112" s="41"/>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25.65" customHeight="1">
      <c r="A113" s="39"/>
      <c r="B113" s="40"/>
      <c r="C113" s="33" t="s">
        <v>24</v>
      </c>
      <c r="D113" s="41"/>
      <c r="E113" s="41"/>
      <c r="F113" s="28" t="str">
        <f>E15</f>
        <v>TEPVOS s.r.o., Královéhradecká 1566, Ústí n.Orlicí</v>
      </c>
      <c r="G113" s="41"/>
      <c r="H113" s="41"/>
      <c r="I113" s="33" t="s">
        <v>30</v>
      </c>
      <c r="J113" s="37" t="str">
        <f>E21</f>
        <v>Aquaprocon s.r.o., Divize Praha</v>
      </c>
      <c r="K113" s="41"/>
      <c r="L113" s="64"/>
      <c r="S113" s="39"/>
      <c r="T113" s="39"/>
      <c r="U113" s="39"/>
      <c r="V113" s="39"/>
      <c r="W113" s="39"/>
      <c r="X113" s="39"/>
      <c r="Y113" s="39"/>
      <c r="Z113" s="39"/>
      <c r="AA113" s="39"/>
      <c r="AB113" s="39"/>
      <c r="AC113" s="39"/>
      <c r="AD113" s="39"/>
      <c r="AE113" s="39"/>
    </row>
    <row r="114" s="2" customFormat="1" ht="15.15" customHeight="1">
      <c r="A114" s="39"/>
      <c r="B114" s="40"/>
      <c r="C114" s="33" t="s">
        <v>28</v>
      </c>
      <c r="D114" s="41"/>
      <c r="E114" s="41"/>
      <c r="F114" s="28" t="str">
        <f>IF(E18="","",E18)</f>
        <v>Vyplň údaj</v>
      </c>
      <c r="G114" s="41"/>
      <c r="H114" s="41"/>
      <c r="I114" s="33" t="s">
        <v>33</v>
      </c>
      <c r="J114" s="37" t="str">
        <f>E24</f>
        <v>ing. Iveta Heřmanská</v>
      </c>
      <c r="K114" s="41"/>
      <c r="L114" s="64"/>
      <c r="S114" s="39"/>
      <c r="T114" s="39"/>
      <c r="U114" s="39"/>
      <c r="V114" s="39"/>
      <c r="W114" s="39"/>
      <c r="X114" s="39"/>
      <c r="Y114" s="39"/>
      <c r="Z114" s="39"/>
      <c r="AA114" s="39"/>
      <c r="AB114" s="39"/>
      <c r="AC114" s="39"/>
      <c r="AD114" s="39"/>
      <c r="AE114" s="39"/>
    </row>
    <row r="115" s="2" customFormat="1" ht="10.32" customHeight="1">
      <c r="A115" s="39"/>
      <c r="B115" s="40"/>
      <c r="C115" s="41"/>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9" customFormat="1" ht="29.28" customHeight="1">
      <c r="A116" s="189"/>
      <c r="B116" s="190"/>
      <c r="C116" s="191" t="s">
        <v>179</v>
      </c>
      <c r="D116" s="192" t="s">
        <v>61</v>
      </c>
      <c r="E116" s="192" t="s">
        <v>57</v>
      </c>
      <c r="F116" s="192" t="s">
        <v>58</v>
      </c>
      <c r="G116" s="192" t="s">
        <v>180</v>
      </c>
      <c r="H116" s="192" t="s">
        <v>181</v>
      </c>
      <c r="I116" s="192" t="s">
        <v>182</v>
      </c>
      <c r="J116" s="192" t="s">
        <v>175</v>
      </c>
      <c r="K116" s="193" t="s">
        <v>183</v>
      </c>
      <c r="L116" s="194"/>
      <c r="M116" s="101" t="s">
        <v>1</v>
      </c>
      <c r="N116" s="102" t="s">
        <v>40</v>
      </c>
      <c r="O116" s="102" t="s">
        <v>184</v>
      </c>
      <c r="P116" s="102" t="s">
        <v>185</v>
      </c>
      <c r="Q116" s="102" t="s">
        <v>186</v>
      </c>
      <c r="R116" s="102" t="s">
        <v>187</v>
      </c>
      <c r="S116" s="102" t="s">
        <v>188</v>
      </c>
      <c r="T116" s="103" t="s">
        <v>189</v>
      </c>
      <c r="U116" s="189"/>
      <c r="V116" s="189"/>
      <c r="W116" s="189"/>
      <c r="X116" s="189"/>
      <c r="Y116" s="189"/>
      <c r="Z116" s="189"/>
      <c r="AA116" s="189"/>
      <c r="AB116" s="189"/>
      <c r="AC116" s="189"/>
      <c r="AD116" s="189"/>
      <c r="AE116" s="189"/>
    </row>
    <row r="117" s="2" customFormat="1" ht="22.8" customHeight="1">
      <c r="A117" s="39"/>
      <c r="B117" s="40"/>
      <c r="C117" s="108" t="s">
        <v>190</v>
      </c>
      <c r="D117" s="41"/>
      <c r="E117" s="41"/>
      <c r="F117" s="41"/>
      <c r="G117" s="41"/>
      <c r="H117" s="41"/>
      <c r="I117" s="41"/>
      <c r="J117" s="195">
        <f>BK117</f>
        <v>0</v>
      </c>
      <c r="K117" s="41"/>
      <c r="L117" s="45"/>
      <c r="M117" s="104"/>
      <c r="N117" s="196"/>
      <c r="O117" s="105"/>
      <c r="P117" s="197">
        <f>P118</f>
        <v>0</v>
      </c>
      <c r="Q117" s="105"/>
      <c r="R117" s="197">
        <f>R118</f>
        <v>0</v>
      </c>
      <c r="S117" s="105"/>
      <c r="T117" s="198">
        <f>T118</f>
        <v>0</v>
      </c>
      <c r="U117" s="39"/>
      <c r="V117" s="39"/>
      <c r="W117" s="39"/>
      <c r="X117" s="39"/>
      <c r="Y117" s="39"/>
      <c r="Z117" s="39"/>
      <c r="AA117" s="39"/>
      <c r="AB117" s="39"/>
      <c r="AC117" s="39"/>
      <c r="AD117" s="39"/>
      <c r="AE117" s="39"/>
      <c r="AT117" s="18" t="s">
        <v>75</v>
      </c>
      <c r="AU117" s="18" t="s">
        <v>177</v>
      </c>
      <c r="BK117" s="199">
        <f>BK118</f>
        <v>0</v>
      </c>
    </row>
    <row r="118" s="13" customFormat="1" ht="25.92" customHeight="1">
      <c r="A118" s="13"/>
      <c r="B118" s="248"/>
      <c r="C118" s="249"/>
      <c r="D118" s="250" t="s">
        <v>75</v>
      </c>
      <c r="E118" s="251" t="s">
        <v>6216</v>
      </c>
      <c r="F118" s="251" t="s">
        <v>6217</v>
      </c>
      <c r="G118" s="249"/>
      <c r="H118" s="249"/>
      <c r="I118" s="252"/>
      <c r="J118" s="253">
        <f>BK118</f>
        <v>0</v>
      </c>
      <c r="K118" s="249"/>
      <c r="L118" s="254"/>
      <c r="M118" s="255"/>
      <c r="N118" s="256"/>
      <c r="O118" s="256"/>
      <c r="P118" s="257">
        <f>SUM(P119:P159)</f>
        <v>0</v>
      </c>
      <c r="Q118" s="256"/>
      <c r="R118" s="257">
        <f>SUM(R119:R159)</f>
        <v>0</v>
      </c>
      <c r="S118" s="256"/>
      <c r="T118" s="258">
        <f>SUM(T119:T159)</f>
        <v>0</v>
      </c>
      <c r="U118" s="13"/>
      <c r="V118" s="13"/>
      <c r="W118" s="13"/>
      <c r="X118" s="13"/>
      <c r="Y118" s="13"/>
      <c r="Z118" s="13"/>
      <c r="AA118" s="13"/>
      <c r="AB118" s="13"/>
      <c r="AC118" s="13"/>
      <c r="AD118" s="13"/>
      <c r="AE118" s="13"/>
      <c r="AR118" s="259" t="s">
        <v>83</v>
      </c>
      <c r="AT118" s="260" t="s">
        <v>75</v>
      </c>
      <c r="AU118" s="260" t="s">
        <v>76</v>
      </c>
      <c r="AY118" s="259" t="s">
        <v>195</v>
      </c>
      <c r="BK118" s="261">
        <f>SUM(BK119:BK159)</f>
        <v>0</v>
      </c>
    </row>
    <row r="119" s="2" customFormat="1" ht="16.5" customHeight="1">
      <c r="A119" s="39"/>
      <c r="B119" s="40"/>
      <c r="C119" s="200" t="s">
        <v>83</v>
      </c>
      <c r="D119" s="200" t="s">
        <v>191</v>
      </c>
      <c r="E119" s="201" t="s">
        <v>6218</v>
      </c>
      <c r="F119" s="202" t="s">
        <v>6219</v>
      </c>
      <c r="G119" s="203" t="s">
        <v>194</v>
      </c>
      <c r="H119" s="204">
        <v>1</v>
      </c>
      <c r="I119" s="205"/>
      <c r="J119" s="206">
        <f>ROUND(I119*H119,2)</f>
        <v>0</v>
      </c>
      <c r="K119" s="202" t="s">
        <v>1</v>
      </c>
      <c r="L119" s="45"/>
      <c r="M119" s="207" t="s">
        <v>1</v>
      </c>
      <c r="N119" s="208" t="s">
        <v>41</v>
      </c>
      <c r="O119" s="92"/>
      <c r="P119" s="209">
        <f>O119*H119</f>
        <v>0</v>
      </c>
      <c r="Q119" s="209">
        <v>0</v>
      </c>
      <c r="R119" s="209">
        <f>Q119*H119</f>
        <v>0</v>
      </c>
      <c r="S119" s="209">
        <v>0</v>
      </c>
      <c r="T119" s="210">
        <f>S119*H119</f>
        <v>0</v>
      </c>
      <c r="U119" s="39"/>
      <c r="V119" s="39"/>
      <c r="W119" s="39"/>
      <c r="X119" s="39"/>
      <c r="Y119" s="39"/>
      <c r="Z119" s="39"/>
      <c r="AA119" s="39"/>
      <c r="AB119" s="39"/>
      <c r="AC119" s="39"/>
      <c r="AD119" s="39"/>
      <c r="AE119" s="39"/>
      <c r="AR119" s="211" t="s">
        <v>6220</v>
      </c>
      <c r="AT119" s="211" t="s">
        <v>191</v>
      </c>
      <c r="AU119" s="211" t="s">
        <v>83</v>
      </c>
      <c r="AY119" s="18" t="s">
        <v>195</v>
      </c>
      <c r="BE119" s="212">
        <f>IF(N119="základní",J119,0)</f>
        <v>0</v>
      </c>
      <c r="BF119" s="212">
        <f>IF(N119="snížená",J119,0)</f>
        <v>0</v>
      </c>
      <c r="BG119" s="212">
        <f>IF(N119="zákl. přenesená",J119,0)</f>
        <v>0</v>
      </c>
      <c r="BH119" s="212">
        <f>IF(N119="sníž. přenesená",J119,0)</f>
        <v>0</v>
      </c>
      <c r="BI119" s="212">
        <f>IF(N119="nulová",J119,0)</f>
        <v>0</v>
      </c>
      <c r="BJ119" s="18" t="s">
        <v>83</v>
      </c>
      <c r="BK119" s="212">
        <f>ROUND(I119*H119,2)</f>
        <v>0</v>
      </c>
      <c r="BL119" s="18" t="s">
        <v>6220</v>
      </c>
      <c r="BM119" s="211" t="s">
        <v>6221</v>
      </c>
    </row>
    <row r="120" s="2" customFormat="1">
      <c r="A120" s="39"/>
      <c r="B120" s="40"/>
      <c r="C120" s="41"/>
      <c r="D120" s="213" t="s">
        <v>197</v>
      </c>
      <c r="E120" s="41"/>
      <c r="F120" s="214" t="s">
        <v>6222</v>
      </c>
      <c r="G120" s="41"/>
      <c r="H120" s="41"/>
      <c r="I120" s="215"/>
      <c r="J120" s="41"/>
      <c r="K120" s="41"/>
      <c r="L120" s="45"/>
      <c r="M120" s="216"/>
      <c r="N120" s="217"/>
      <c r="O120" s="92"/>
      <c r="P120" s="92"/>
      <c r="Q120" s="92"/>
      <c r="R120" s="92"/>
      <c r="S120" s="92"/>
      <c r="T120" s="93"/>
      <c r="U120" s="39"/>
      <c r="V120" s="39"/>
      <c r="W120" s="39"/>
      <c r="X120" s="39"/>
      <c r="Y120" s="39"/>
      <c r="Z120" s="39"/>
      <c r="AA120" s="39"/>
      <c r="AB120" s="39"/>
      <c r="AC120" s="39"/>
      <c r="AD120" s="39"/>
      <c r="AE120" s="39"/>
      <c r="AT120" s="18" t="s">
        <v>197</v>
      </c>
      <c r="AU120" s="18" t="s">
        <v>83</v>
      </c>
    </row>
    <row r="121" s="2" customFormat="1" ht="16.5" customHeight="1">
      <c r="A121" s="39"/>
      <c r="B121" s="40"/>
      <c r="C121" s="200" t="s">
        <v>85</v>
      </c>
      <c r="D121" s="200" t="s">
        <v>191</v>
      </c>
      <c r="E121" s="201" t="s">
        <v>6223</v>
      </c>
      <c r="F121" s="202" t="s">
        <v>6224</v>
      </c>
      <c r="G121" s="203" t="s">
        <v>194</v>
      </c>
      <c r="H121" s="204">
        <v>1</v>
      </c>
      <c r="I121" s="205"/>
      <c r="J121" s="206">
        <f>ROUND(I121*H121,2)</f>
        <v>0</v>
      </c>
      <c r="K121" s="202" t="s">
        <v>1</v>
      </c>
      <c r="L121" s="45"/>
      <c r="M121" s="207" t="s">
        <v>1</v>
      </c>
      <c r="N121" s="208" t="s">
        <v>41</v>
      </c>
      <c r="O121" s="92"/>
      <c r="P121" s="209">
        <f>O121*H121</f>
        <v>0</v>
      </c>
      <c r="Q121" s="209">
        <v>0</v>
      </c>
      <c r="R121" s="209">
        <f>Q121*H121</f>
        <v>0</v>
      </c>
      <c r="S121" s="209">
        <v>0</v>
      </c>
      <c r="T121" s="210">
        <f>S121*H121</f>
        <v>0</v>
      </c>
      <c r="U121" s="39"/>
      <c r="V121" s="39"/>
      <c r="W121" s="39"/>
      <c r="X121" s="39"/>
      <c r="Y121" s="39"/>
      <c r="Z121" s="39"/>
      <c r="AA121" s="39"/>
      <c r="AB121" s="39"/>
      <c r="AC121" s="39"/>
      <c r="AD121" s="39"/>
      <c r="AE121" s="39"/>
      <c r="AR121" s="211" t="s">
        <v>6220</v>
      </c>
      <c r="AT121" s="211" t="s">
        <v>191</v>
      </c>
      <c r="AU121" s="211" t="s">
        <v>83</v>
      </c>
      <c r="AY121" s="18" t="s">
        <v>195</v>
      </c>
      <c r="BE121" s="212">
        <f>IF(N121="základní",J121,0)</f>
        <v>0</v>
      </c>
      <c r="BF121" s="212">
        <f>IF(N121="snížená",J121,0)</f>
        <v>0</v>
      </c>
      <c r="BG121" s="212">
        <f>IF(N121="zákl. přenesená",J121,0)</f>
        <v>0</v>
      </c>
      <c r="BH121" s="212">
        <f>IF(N121="sníž. přenesená",J121,0)</f>
        <v>0</v>
      </c>
      <c r="BI121" s="212">
        <f>IF(N121="nulová",J121,0)</f>
        <v>0</v>
      </c>
      <c r="BJ121" s="18" t="s">
        <v>83</v>
      </c>
      <c r="BK121" s="212">
        <f>ROUND(I121*H121,2)</f>
        <v>0</v>
      </c>
      <c r="BL121" s="18" t="s">
        <v>6220</v>
      </c>
      <c r="BM121" s="211" t="s">
        <v>6225</v>
      </c>
    </row>
    <row r="122" s="2" customFormat="1">
      <c r="A122" s="39"/>
      <c r="B122" s="40"/>
      <c r="C122" s="41"/>
      <c r="D122" s="213" t="s">
        <v>197</v>
      </c>
      <c r="E122" s="41"/>
      <c r="F122" s="214" t="s">
        <v>6226</v>
      </c>
      <c r="G122" s="41"/>
      <c r="H122" s="41"/>
      <c r="I122" s="215"/>
      <c r="J122" s="41"/>
      <c r="K122" s="41"/>
      <c r="L122" s="45"/>
      <c r="M122" s="216"/>
      <c r="N122" s="217"/>
      <c r="O122" s="92"/>
      <c r="P122" s="92"/>
      <c r="Q122" s="92"/>
      <c r="R122" s="92"/>
      <c r="S122" s="92"/>
      <c r="T122" s="93"/>
      <c r="U122" s="39"/>
      <c r="V122" s="39"/>
      <c r="W122" s="39"/>
      <c r="X122" s="39"/>
      <c r="Y122" s="39"/>
      <c r="Z122" s="39"/>
      <c r="AA122" s="39"/>
      <c r="AB122" s="39"/>
      <c r="AC122" s="39"/>
      <c r="AD122" s="39"/>
      <c r="AE122" s="39"/>
      <c r="AT122" s="18" t="s">
        <v>197</v>
      </c>
      <c r="AU122" s="18" t="s">
        <v>83</v>
      </c>
    </row>
    <row r="123" s="2" customFormat="1" ht="16.5" customHeight="1">
      <c r="A123" s="39"/>
      <c r="B123" s="40"/>
      <c r="C123" s="200" t="s">
        <v>229</v>
      </c>
      <c r="D123" s="200" t="s">
        <v>191</v>
      </c>
      <c r="E123" s="201" t="s">
        <v>6227</v>
      </c>
      <c r="F123" s="202" t="s">
        <v>6228</v>
      </c>
      <c r="G123" s="203" t="s">
        <v>194</v>
      </c>
      <c r="H123" s="204">
        <v>1</v>
      </c>
      <c r="I123" s="205"/>
      <c r="J123" s="206">
        <f>ROUND(I123*H123,2)</f>
        <v>0</v>
      </c>
      <c r="K123" s="202" t="s">
        <v>1</v>
      </c>
      <c r="L123" s="45"/>
      <c r="M123" s="207" t="s">
        <v>1</v>
      </c>
      <c r="N123" s="208" t="s">
        <v>41</v>
      </c>
      <c r="O123" s="92"/>
      <c r="P123" s="209">
        <f>O123*H123</f>
        <v>0</v>
      </c>
      <c r="Q123" s="209">
        <v>0</v>
      </c>
      <c r="R123" s="209">
        <f>Q123*H123</f>
        <v>0</v>
      </c>
      <c r="S123" s="209">
        <v>0</v>
      </c>
      <c r="T123" s="210">
        <f>S123*H123</f>
        <v>0</v>
      </c>
      <c r="U123" s="39"/>
      <c r="V123" s="39"/>
      <c r="W123" s="39"/>
      <c r="X123" s="39"/>
      <c r="Y123" s="39"/>
      <c r="Z123" s="39"/>
      <c r="AA123" s="39"/>
      <c r="AB123" s="39"/>
      <c r="AC123" s="39"/>
      <c r="AD123" s="39"/>
      <c r="AE123" s="39"/>
      <c r="AR123" s="211" t="s">
        <v>6220</v>
      </c>
      <c r="AT123" s="211" t="s">
        <v>191</v>
      </c>
      <c r="AU123" s="211" t="s">
        <v>83</v>
      </c>
      <c r="AY123" s="18" t="s">
        <v>195</v>
      </c>
      <c r="BE123" s="212">
        <f>IF(N123="základní",J123,0)</f>
        <v>0</v>
      </c>
      <c r="BF123" s="212">
        <f>IF(N123="snížená",J123,0)</f>
        <v>0</v>
      </c>
      <c r="BG123" s="212">
        <f>IF(N123="zákl. přenesená",J123,0)</f>
        <v>0</v>
      </c>
      <c r="BH123" s="212">
        <f>IF(N123="sníž. přenesená",J123,0)</f>
        <v>0</v>
      </c>
      <c r="BI123" s="212">
        <f>IF(N123="nulová",J123,0)</f>
        <v>0</v>
      </c>
      <c r="BJ123" s="18" t="s">
        <v>83</v>
      </c>
      <c r="BK123" s="212">
        <f>ROUND(I123*H123,2)</f>
        <v>0</v>
      </c>
      <c r="BL123" s="18" t="s">
        <v>6220</v>
      </c>
      <c r="BM123" s="211" t="s">
        <v>6229</v>
      </c>
    </row>
    <row r="124" s="2" customFormat="1">
      <c r="A124" s="39"/>
      <c r="B124" s="40"/>
      <c r="C124" s="41"/>
      <c r="D124" s="213" t="s">
        <v>197</v>
      </c>
      <c r="E124" s="41"/>
      <c r="F124" s="214" t="s">
        <v>6230</v>
      </c>
      <c r="G124" s="41"/>
      <c r="H124" s="41"/>
      <c r="I124" s="215"/>
      <c r="J124" s="41"/>
      <c r="K124" s="41"/>
      <c r="L124" s="45"/>
      <c r="M124" s="216"/>
      <c r="N124" s="217"/>
      <c r="O124" s="92"/>
      <c r="P124" s="92"/>
      <c r="Q124" s="92"/>
      <c r="R124" s="92"/>
      <c r="S124" s="92"/>
      <c r="T124" s="93"/>
      <c r="U124" s="39"/>
      <c r="V124" s="39"/>
      <c r="W124" s="39"/>
      <c r="X124" s="39"/>
      <c r="Y124" s="39"/>
      <c r="Z124" s="39"/>
      <c r="AA124" s="39"/>
      <c r="AB124" s="39"/>
      <c r="AC124" s="39"/>
      <c r="AD124" s="39"/>
      <c r="AE124" s="39"/>
      <c r="AT124" s="18" t="s">
        <v>197</v>
      </c>
      <c r="AU124" s="18" t="s">
        <v>83</v>
      </c>
    </row>
    <row r="125" s="2" customFormat="1" ht="16.5" customHeight="1">
      <c r="A125" s="39"/>
      <c r="B125" s="40"/>
      <c r="C125" s="200" t="s">
        <v>234</v>
      </c>
      <c r="D125" s="200" t="s">
        <v>191</v>
      </c>
      <c r="E125" s="201" t="s">
        <v>6231</v>
      </c>
      <c r="F125" s="202" t="s">
        <v>6232</v>
      </c>
      <c r="G125" s="203" t="s">
        <v>194</v>
      </c>
      <c r="H125" s="204">
        <v>1</v>
      </c>
      <c r="I125" s="205"/>
      <c r="J125" s="206">
        <f>ROUND(I125*H125,2)</f>
        <v>0</v>
      </c>
      <c r="K125" s="202" t="s">
        <v>1</v>
      </c>
      <c r="L125" s="45"/>
      <c r="M125" s="207" t="s">
        <v>1</v>
      </c>
      <c r="N125" s="208" t="s">
        <v>41</v>
      </c>
      <c r="O125" s="92"/>
      <c r="P125" s="209">
        <f>O125*H125</f>
        <v>0</v>
      </c>
      <c r="Q125" s="209">
        <v>0</v>
      </c>
      <c r="R125" s="209">
        <f>Q125*H125</f>
        <v>0</v>
      </c>
      <c r="S125" s="209">
        <v>0</v>
      </c>
      <c r="T125" s="210">
        <f>S125*H125</f>
        <v>0</v>
      </c>
      <c r="U125" s="39"/>
      <c r="V125" s="39"/>
      <c r="W125" s="39"/>
      <c r="X125" s="39"/>
      <c r="Y125" s="39"/>
      <c r="Z125" s="39"/>
      <c r="AA125" s="39"/>
      <c r="AB125" s="39"/>
      <c r="AC125" s="39"/>
      <c r="AD125" s="39"/>
      <c r="AE125" s="39"/>
      <c r="AR125" s="211" t="s">
        <v>6220</v>
      </c>
      <c r="AT125" s="211" t="s">
        <v>191</v>
      </c>
      <c r="AU125" s="211" t="s">
        <v>83</v>
      </c>
      <c r="AY125" s="18" t="s">
        <v>195</v>
      </c>
      <c r="BE125" s="212">
        <f>IF(N125="základní",J125,0)</f>
        <v>0</v>
      </c>
      <c r="BF125" s="212">
        <f>IF(N125="snížená",J125,0)</f>
        <v>0</v>
      </c>
      <c r="BG125" s="212">
        <f>IF(N125="zákl. přenesená",J125,0)</f>
        <v>0</v>
      </c>
      <c r="BH125" s="212">
        <f>IF(N125="sníž. přenesená",J125,0)</f>
        <v>0</v>
      </c>
      <c r="BI125" s="212">
        <f>IF(N125="nulová",J125,0)</f>
        <v>0</v>
      </c>
      <c r="BJ125" s="18" t="s">
        <v>83</v>
      </c>
      <c r="BK125" s="212">
        <f>ROUND(I125*H125,2)</f>
        <v>0</v>
      </c>
      <c r="BL125" s="18" t="s">
        <v>6220</v>
      </c>
      <c r="BM125" s="211" t="s">
        <v>6233</v>
      </c>
    </row>
    <row r="126" s="2" customFormat="1">
      <c r="A126" s="39"/>
      <c r="B126" s="40"/>
      <c r="C126" s="41"/>
      <c r="D126" s="213" t="s">
        <v>197</v>
      </c>
      <c r="E126" s="41"/>
      <c r="F126" s="214" t="s">
        <v>6234</v>
      </c>
      <c r="G126" s="41"/>
      <c r="H126" s="41"/>
      <c r="I126" s="215"/>
      <c r="J126" s="41"/>
      <c r="K126" s="41"/>
      <c r="L126" s="45"/>
      <c r="M126" s="216"/>
      <c r="N126" s="217"/>
      <c r="O126" s="92"/>
      <c r="P126" s="92"/>
      <c r="Q126" s="92"/>
      <c r="R126" s="92"/>
      <c r="S126" s="92"/>
      <c r="T126" s="93"/>
      <c r="U126" s="39"/>
      <c r="V126" s="39"/>
      <c r="W126" s="39"/>
      <c r="X126" s="39"/>
      <c r="Y126" s="39"/>
      <c r="Z126" s="39"/>
      <c r="AA126" s="39"/>
      <c r="AB126" s="39"/>
      <c r="AC126" s="39"/>
      <c r="AD126" s="39"/>
      <c r="AE126" s="39"/>
      <c r="AT126" s="18" t="s">
        <v>197</v>
      </c>
      <c r="AU126" s="18" t="s">
        <v>83</v>
      </c>
    </row>
    <row r="127" s="2" customFormat="1" ht="16.5" customHeight="1">
      <c r="A127" s="39"/>
      <c r="B127" s="40"/>
      <c r="C127" s="200" t="s">
        <v>239</v>
      </c>
      <c r="D127" s="200" t="s">
        <v>191</v>
      </c>
      <c r="E127" s="201" t="s">
        <v>6235</v>
      </c>
      <c r="F127" s="202" t="s">
        <v>6236</v>
      </c>
      <c r="G127" s="203" t="s">
        <v>194</v>
      </c>
      <c r="H127" s="204">
        <v>1</v>
      </c>
      <c r="I127" s="205"/>
      <c r="J127" s="206">
        <f>ROUND(I127*H127,2)</f>
        <v>0</v>
      </c>
      <c r="K127" s="202" t="s">
        <v>1</v>
      </c>
      <c r="L127" s="45"/>
      <c r="M127" s="207" t="s">
        <v>1</v>
      </c>
      <c r="N127" s="208" t="s">
        <v>41</v>
      </c>
      <c r="O127" s="92"/>
      <c r="P127" s="209">
        <f>O127*H127</f>
        <v>0</v>
      </c>
      <c r="Q127" s="209">
        <v>0</v>
      </c>
      <c r="R127" s="209">
        <f>Q127*H127</f>
        <v>0</v>
      </c>
      <c r="S127" s="209">
        <v>0</v>
      </c>
      <c r="T127" s="210">
        <f>S127*H127</f>
        <v>0</v>
      </c>
      <c r="U127" s="39"/>
      <c r="V127" s="39"/>
      <c r="W127" s="39"/>
      <c r="X127" s="39"/>
      <c r="Y127" s="39"/>
      <c r="Z127" s="39"/>
      <c r="AA127" s="39"/>
      <c r="AB127" s="39"/>
      <c r="AC127" s="39"/>
      <c r="AD127" s="39"/>
      <c r="AE127" s="39"/>
      <c r="AR127" s="211" t="s">
        <v>6220</v>
      </c>
      <c r="AT127" s="211" t="s">
        <v>191</v>
      </c>
      <c r="AU127" s="211" t="s">
        <v>83</v>
      </c>
      <c r="AY127" s="18" t="s">
        <v>195</v>
      </c>
      <c r="BE127" s="212">
        <f>IF(N127="základní",J127,0)</f>
        <v>0</v>
      </c>
      <c r="BF127" s="212">
        <f>IF(N127="snížená",J127,0)</f>
        <v>0</v>
      </c>
      <c r="BG127" s="212">
        <f>IF(N127="zákl. přenesená",J127,0)</f>
        <v>0</v>
      </c>
      <c r="BH127" s="212">
        <f>IF(N127="sníž. přenesená",J127,0)</f>
        <v>0</v>
      </c>
      <c r="BI127" s="212">
        <f>IF(N127="nulová",J127,0)</f>
        <v>0</v>
      </c>
      <c r="BJ127" s="18" t="s">
        <v>83</v>
      </c>
      <c r="BK127" s="212">
        <f>ROUND(I127*H127,2)</f>
        <v>0</v>
      </c>
      <c r="BL127" s="18" t="s">
        <v>6220</v>
      </c>
      <c r="BM127" s="211" t="s">
        <v>6237</v>
      </c>
    </row>
    <row r="128" s="2" customFormat="1">
      <c r="A128" s="39"/>
      <c r="B128" s="40"/>
      <c r="C128" s="41"/>
      <c r="D128" s="213" t="s">
        <v>197</v>
      </c>
      <c r="E128" s="41"/>
      <c r="F128" s="214" t="s">
        <v>6234</v>
      </c>
      <c r="G128" s="41"/>
      <c r="H128" s="41"/>
      <c r="I128" s="215"/>
      <c r="J128" s="41"/>
      <c r="K128" s="41"/>
      <c r="L128" s="45"/>
      <c r="M128" s="216"/>
      <c r="N128" s="217"/>
      <c r="O128" s="92"/>
      <c r="P128" s="92"/>
      <c r="Q128" s="92"/>
      <c r="R128" s="92"/>
      <c r="S128" s="92"/>
      <c r="T128" s="93"/>
      <c r="U128" s="39"/>
      <c r="V128" s="39"/>
      <c r="W128" s="39"/>
      <c r="X128" s="39"/>
      <c r="Y128" s="39"/>
      <c r="Z128" s="39"/>
      <c r="AA128" s="39"/>
      <c r="AB128" s="39"/>
      <c r="AC128" s="39"/>
      <c r="AD128" s="39"/>
      <c r="AE128" s="39"/>
      <c r="AT128" s="18" t="s">
        <v>197</v>
      </c>
      <c r="AU128" s="18" t="s">
        <v>83</v>
      </c>
    </row>
    <row r="129" s="2" customFormat="1" ht="16.5" customHeight="1">
      <c r="A129" s="39"/>
      <c r="B129" s="40"/>
      <c r="C129" s="200" t="s">
        <v>244</v>
      </c>
      <c r="D129" s="200" t="s">
        <v>191</v>
      </c>
      <c r="E129" s="201" t="s">
        <v>6238</v>
      </c>
      <c r="F129" s="202" t="s">
        <v>6239</v>
      </c>
      <c r="G129" s="203" t="s">
        <v>194</v>
      </c>
      <c r="H129" s="204">
        <v>1</v>
      </c>
      <c r="I129" s="205"/>
      <c r="J129" s="206">
        <f>ROUND(I129*H129,2)</f>
        <v>0</v>
      </c>
      <c r="K129" s="202" t="s">
        <v>1</v>
      </c>
      <c r="L129" s="45"/>
      <c r="M129" s="207" t="s">
        <v>1</v>
      </c>
      <c r="N129" s="208" t="s">
        <v>41</v>
      </c>
      <c r="O129" s="92"/>
      <c r="P129" s="209">
        <f>O129*H129</f>
        <v>0</v>
      </c>
      <c r="Q129" s="209">
        <v>0</v>
      </c>
      <c r="R129" s="209">
        <f>Q129*H129</f>
        <v>0</v>
      </c>
      <c r="S129" s="209">
        <v>0</v>
      </c>
      <c r="T129" s="210">
        <f>S129*H129</f>
        <v>0</v>
      </c>
      <c r="U129" s="39"/>
      <c r="V129" s="39"/>
      <c r="W129" s="39"/>
      <c r="X129" s="39"/>
      <c r="Y129" s="39"/>
      <c r="Z129" s="39"/>
      <c r="AA129" s="39"/>
      <c r="AB129" s="39"/>
      <c r="AC129" s="39"/>
      <c r="AD129" s="39"/>
      <c r="AE129" s="39"/>
      <c r="AR129" s="211" t="s">
        <v>6220</v>
      </c>
      <c r="AT129" s="211" t="s">
        <v>191</v>
      </c>
      <c r="AU129" s="211" t="s">
        <v>83</v>
      </c>
      <c r="AY129" s="18" t="s">
        <v>195</v>
      </c>
      <c r="BE129" s="212">
        <f>IF(N129="základní",J129,0)</f>
        <v>0</v>
      </c>
      <c r="BF129" s="212">
        <f>IF(N129="snížená",J129,0)</f>
        <v>0</v>
      </c>
      <c r="BG129" s="212">
        <f>IF(N129="zákl. přenesená",J129,0)</f>
        <v>0</v>
      </c>
      <c r="BH129" s="212">
        <f>IF(N129="sníž. přenesená",J129,0)</f>
        <v>0</v>
      </c>
      <c r="BI129" s="212">
        <f>IF(N129="nulová",J129,0)</f>
        <v>0</v>
      </c>
      <c r="BJ129" s="18" t="s">
        <v>83</v>
      </c>
      <c r="BK129" s="212">
        <f>ROUND(I129*H129,2)</f>
        <v>0</v>
      </c>
      <c r="BL129" s="18" t="s">
        <v>6220</v>
      </c>
      <c r="BM129" s="211" t="s">
        <v>6240</v>
      </c>
    </row>
    <row r="130" s="2" customFormat="1">
      <c r="A130" s="39"/>
      <c r="B130" s="40"/>
      <c r="C130" s="41"/>
      <c r="D130" s="213" t="s">
        <v>197</v>
      </c>
      <c r="E130" s="41"/>
      <c r="F130" s="214" t="s">
        <v>6234</v>
      </c>
      <c r="G130" s="41"/>
      <c r="H130" s="41"/>
      <c r="I130" s="215"/>
      <c r="J130" s="41"/>
      <c r="K130" s="41"/>
      <c r="L130" s="45"/>
      <c r="M130" s="216"/>
      <c r="N130" s="217"/>
      <c r="O130" s="92"/>
      <c r="P130" s="92"/>
      <c r="Q130" s="92"/>
      <c r="R130" s="92"/>
      <c r="S130" s="92"/>
      <c r="T130" s="93"/>
      <c r="U130" s="39"/>
      <c r="V130" s="39"/>
      <c r="W130" s="39"/>
      <c r="X130" s="39"/>
      <c r="Y130" s="39"/>
      <c r="Z130" s="39"/>
      <c r="AA130" s="39"/>
      <c r="AB130" s="39"/>
      <c r="AC130" s="39"/>
      <c r="AD130" s="39"/>
      <c r="AE130" s="39"/>
      <c r="AT130" s="18" t="s">
        <v>197</v>
      </c>
      <c r="AU130" s="18" t="s">
        <v>83</v>
      </c>
    </row>
    <row r="131" s="2" customFormat="1" ht="16.5" customHeight="1">
      <c r="A131" s="39"/>
      <c r="B131" s="40"/>
      <c r="C131" s="200" t="s">
        <v>248</v>
      </c>
      <c r="D131" s="200" t="s">
        <v>191</v>
      </c>
      <c r="E131" s="201" t="s">
        <v>6241</v>
      </c>
      <c r="F131" s="202" t="s">
        <v>6242</v>
      </c>
      <c r="G131" s="203" t="s">
        <v>194</v>
      </c>
      <c r="H131" s="204">
        <v>1</v>
      </c>
      <c r="I131" s="205"/>
      <c r="J131" s="206">
        <f>ROUND(I131*H131,2)</f>
        <v>0</v>
      </c>
      <c r="K131" s="202" t="s">
        <v>1</v>
      </c>
      <c r="L131" s="45"/>
      <c r="M131" s="207" t="s">
        <v>1</v>
      </c>
      <c r="N131" s="208" t="s">
        <v>41</v>
      </c>
      <c r="O131" s="92"/>
      <c r="P131" s="209">
        <f>O131*H131</f>
        <v>0</v>
      </c>
      <c r="Q131" s="209">
        <v>0</v>
      </c>
      <c r="R131" s="209">
        <f>Q131*H131</f>
        <v>0</v>
      </c>
      <c r="S131" s="209">
        <v>0</v>
      </c>
      <c r="T131" s="210">
        <f>S131*H131</f>
        <v>0</v>
      </c>
      <c r="U131" s="39"/>
      <c r="V131" s="39"/>
      <c r="W131" s="39"/>
      <c r="X131" s="39"/>
      <c r="Y131" s="39"/>
      <c r="Z131" s="39"/>
      <c r="AA131" s="39"/>
      <c r="AB131" s="39"/>
      <c r="AC131" s="39"/>
      <c r="AD131" s="39"/>
      <c r="AE131" s="39"/>
      <c r="AR131" s="211" t="s">
        <v>6220</v>
      </c>
      <c r="AT131" s="211" t="s">
        <v>191</v>
      </c>
      <c r="AU131" s="211" t="s">
        <v>83</v>
      </c>
      <c r="AY131" s="18" t="s">
        <v>195</v>
      </c>
      <c r="BE131" s="212">
        <f>IF(N131="základní",J131,0)</f>
        <v>0</v>
      </c>
      <c r="BF131" s="212">
        <f>IF(N131="snížená",J131,0)</f>
        <v>0</v>
      </c>
      <c r="BG131" s="212">
        <f>IF(N131="zákl. přenesená",J131,0)</f>
        <v>0</v>
      </c>
      <c r="BH131" s="212">
        <f>IF(N131="sníž. přenesená",J131,0)</f>
        <v>0</v>
      </c>
      <c r="BI131" s="212">
        <f>IF(N131="nulová",J131,0)</f>
        <v>0</v>
      </c>
      <c r="BJ131" s="18" t="s">
        <v>83</v>
      </c>
      <c r="BK131" s="212">
        <f>ROUND(I131*H131,2)</f>
        <v>0</v>
      </c>
      <c r="BL131" s="18" t="s">
        <v>6220</v>
      </c>
      <c r="BM131" s="211" t="s">
        <v>6243</v>
      </c>
    </row>
    <row r="132" s="2" customFormat="1">
      <c r="A132" s="39"/>
      <c r="B132" s="40"/>
      <c r="C132" s="41"/>
      <c r="D132" s="213" t="s">
        <v>197</v>
      </c>
      <c r="E132" s="41"/>
      <c r="F132" s="214" t="s">
        <v>6234</v>
      </c>
      <c r="G132" s="41"/>
      <c r="H132" s="41"/>
      <c r="I132" s="215"/>
      <c r="J132" s="41"/>
      <c r="K132" s="41"/>
      <c r="L132" s="45"/>
      <c r="M132" s="216"/>
      <c r="N132" s="217"/>
      <c r="O132" s="92"/>
      <c r="P132" s="92"/>
      <c r="Q132" s="92"/>
      <c r="R132" s="92"/>
      <c r="S132" s="92"/>
      <c r="T132" s="93"/>
      <c r="U132" s="39"/>
      <c r="V132" s="39"/>
      <c r="W132" s="39"/>
      <c r="X132" s="39"/>
      <c r="Y132" s="39"/>
      <c r="Z132" s="39"/>
      <c r="AA132" s="39"/>
      <c r="AB132" s="39"/>
      <c r="AC132" s="39"/>
      <c r="AD132" s="39"/>
      <c r="AE132" s="39"/>
      <c r="AT132" s="18" t="s">
        <v>197</v>
      </c>
      <c r="AU132" s="18" t="s">
        <v>83</v>
      </c>
    </row>
    <row r="133" s="2" customFormat="1" ht="16.5" customHeight="1">
      <c r="A133" s="39"/>
      <c r="B133" s="40"/>
      <c r="C133" s="200" t="s">
        <v>253</v>
      </c>
      <c r="D133" s="200" t="s">
        <v>191</v>
      </c>
      <c r="E133" s="201" t="s">
        <v>6244</v>
      </c>
      <c r="F133" s="202" t="s">
        <v>6245</v>
      </c>
      <c r="G133" s="203" t="s">
        <v>194</v>
      </c>
      <c r="H133" s="204">
        <v>1</v>
      </c>
      <c r="I133" s="205"/>
      <c r="J133" s="206">
        <f>ROUND(I133*H133,2)</f>
        <v>0</v>
      </c>
      <c r="K133" s="202" t="s">
        <v>1</v>
      </c>
      <c r="L133" s="45"/>
      <c r="M133" s="207" t="s">
        <v>1</v>
      </c>
      <c r="N133" s="208" t="s">
        <v>41</v>
      </c>
      <c r="O133" s="92"/>
      <c r="P133" s="209">
        <f>O133*H133</f>
        <v>0</v>
      </c>
      <c r="Q133" s="209">
        <v>0</v>
      </c>
      <c r="R133" s="209">
        <f>Q133*H133</f>
        <v>0</v>
      </c>
      <c r="S133" s="209">
        <v>0</v>
      </c>
      <c r="T133" s="210">
        <f>S133*H133</f>
        <v>0</v>
      </c>
      <c r="U133" s="39"/>
      <c r="V133" s="39"/>
      <c r="W133" s="39"/>
      <c r="X133" s="39"/>
      <c r="Y133" s="39"/>
      <c r="Z133" s="39"/>
      <c r="AA133" s="39"/>
      <c r="AB133" s="39"/>
      <c r="AC133" s="39"/>
      <c r="AD133" s="39"/>
      <c r="AE133" s="39"/>
      <c r="AR133" s="211" t="s">
        <v>6220</v>
      </c>
      <c r="AT133" s="211" t="s">
        <v>191</v>
      </c>
      <c r="AU133" s="211" t="s">
        <v>83</v>
      </c>
      <c r="AY133" s="18" t="s">
        <v>195</v>
      </c>
      <c r="BE133" s="212">
        <f>IF(N133="základní",J133,0)</f>
        <v>0</v>
      </c>
      <c r="BF133" s="212">
        <f>IF(N133="snížená",J133,0)</f>
        <v>0</v>
      </c>
      <c r="BG133" s="212">
        <f>IF(N133="zákl. přenesená",J133,0)</f>
        <v>0</v>
      </c>
      <c r="BH133" s="212">
        <f>IF(N133="sníž. přenesená",J133,0)</f>
        <v>0</v>
      </c>
      <c r="BI133" s="212">
        <f>IF(N133="nulová",J133,0)</f>
        <v>0</v>
      </c>
      <c r="BJ133" s="18" t="s">
        <v>83</v>
      </c>
      <c r="BK133" s="212">
        <f>ROUND(I133*H133,2)</f>
        <v>0</v>
      </c>
      <c r="BL133" s="18" t="s">
        <v>6220</v>
      </c>
      <c r="BM133" s="211" t="s">
        <v>6246</v>
      </c>
    </row>
    <row r="134" s="2" customFormat="1">
      <c r="A134" s="39"/>
      <c r="B134" s="40"/>
      <c r="C134" s="41"/>
      <c r="D134" s="213" t="s">
        <v>197</v>
      </c>
      <c r="E134" s="41"/>
      <c r="F134" s="214" t="s">
        <v>6234</v>
      </c>
      <c r="G134" s="41"/>
      <c r="H134" s="41"/>
      <c r="I134" s="215"/>
      <c r="J134" s="41"/>
      <c r="K134" s="41"/>
      <c r="L134" s="45"/>
      <c r="M134" s="216"/>
      <c r="N134" s="217"/>
      <c r="O134" s="92"/>
      <c r="P134" s="92"/>
      <c r="Q134" s="92"/>
      <c r="R134" s="92"/>
      <c r="S134" s="92"/>
      <c r="T134" s="93"/>
      <c r="U134" s="39"/>
      <c r="V134" s="39"/>
      <c r="W134" s="39"/>
      <c r="X134" s="39"/>
      <c r="Y134" s="39"/>
      <c r="Z134" s="39"/>
      <c r="AA134" s="39"/>
      <c r="AB134" s="39"/>
      <c r="AC134" s="39"/>
      <c r="AD134" s="39"/>
      <c r="AE134" s="39"/>
      <c r="AT134" s="18" t="s">
        <v>197</v>
      </c>
      <c r="AU134" s="18" t="s">
        <v>83</v>
      </c>
    </row>
    <row r="135" s="2" customFormat="1" ht="16.5" customHeight="1">
      <c r="A135" s="39"/>
      <c r="B135" s="40"/>
      <c r="C135" s="200" t="s">
        <v>257</v>
      </c>
      <c r="D135" s="200" t="s">
        <v>191</v>
      </c>
      <c r="E135" s="201" t="s">
        <v>6247</v>
      </c>
      <c r="F135" s="202" t="s">
        <v>6248</v>
      </c>
      <c r="G135" s="203" t="s">
        <v>194</v>
      </c>
      <c r="H135" s="204">
        <v>1</v>
      </c>
      <c r="I135" s="205"/>
      <c r="J135" s="206">
        <f>ROUND(I135*H135,2)</f>
        <v>0</v>
      </c>
      <c r="K135" s="202" t="s">
        <v>1</v>
      </c>
      <c r="L135" s="45"/>
      <c r="M135" s="207" t="s">
        <v>1</v>
      </c>
      <c r="N135" s="208" t="s">
        <v>41</v>
      </c>
      <c r="O135" s="92"/>
      <c r="P135" s="209">
        <f>O135*H135</f>
        <v>0</v>
      </c>
      <c r="Q135" s="209">
        <v>0</v>
      </c>
      <c r="R135" s="209">
        <f>Q135*H135</f>
        <v>0</v>
      </c>
      <c r="S135" s="209">
        <v>0</v>
      </c>
      <c r="T135" s="210">
        <f>S135*H135</f>
        <v>0</v>
      </c>
      <c r="U135" s="39"/>
      <c r="V135" s="39"/>
      <c r="W135" s="39"/>
      <c r="X135" s="39"/>
      <c r="Y135" s="39"/>
      <c r="Z135" s="39"/>
      <c r="AA135" s="39"/>
      <c r="AB135" s="39"/>
      <c r="AC135" s="39"/>
      <c r="AD135" s="39"/>
      <c r="AE135" s="39"/>
      <c r="AR135" s="211" t="s">
        <v>6220</v>
      </c>
      <c r="AT135" s="211" t="s">
        <v>191</v>
      </c>
      <c r="AU135" s="211" t="s">
        <v>83</v>
      </c>
      <c r="AY135" s="18" t="s">
        <v>195</v>
      </c>
      <c r="BE135" s="212">
        <f>IF(N135="základní",J135,0)</f>
        <v>0</v>
      </c>
      <c r="BF135" s="212">
        <f>IF(N135="snížená",J135,0)</f>
        <v>0</v>
      </c>
      <c r="BG135" s="212">
        <f>IF(N135="zákl. přenesená",J135,0)</f>
        <v>0</v>
      </c>
      <c r="BH135" s="212">
        <f>IF(N135="sníž. přenesená",J135,0)</f>
        <v>0</v>
      </c>
      <c r="BI135" s="212">
        <f>IF(N135="nulová",J135,0)</f>
        <v>0</v>
      </c>
      <c r="BJ135" s="18" t="s">
        <v>83</v>
      </c>
      <c r="BK135" s="212">
        <f>ROUND(I135*H135,2)</f>
        <v>0</v>
      </c>
      <c r="BL135" s="18" t="s">
        <v>6220</v>
      </c>
      <c r="BM135" s="211" t="s">
        <v>6249</v>
      </c>
    </row>
    <row r="136" s="2" customFormat="1">
      <c r="A136" s="39"/>
      <c r="B136" s="40"/>
      <c r="C136" s="41"/>
      <c r="D136" s="213" t="s">
        <v>197</v>
      </c>
      <c r="E136" s="41"/>
      <c r="F136" s="214" t="s">
        <v>6234</v>
      </c>
      <c r="G136" s="41"/>
      <c r="H136" s="41"/>
      <c r="I136" s="215"/>
      <c r="J136" s="41"/>
      <c r="K136" s="41"/>
      <c r="L136" s="45"/>
      <c r="M136" s="216"/>
      <c r="N136" s="217"/>
      <c r="O136" s="92"/>
      <c r="P136" s="92"/>
      <c r="Q136" s="92"/>
      <c r="R136" s="92"/>
      <c r="S136" s="92"/>
      <c r="T136" s="93"/>
      <c r="U136" s="39"/>
      <c r="V136" s="39"/>
      <c r="W136" s="39"/>
      <c r="X136" s="39"/>
      <c r="Y136" s="39"/>
      <c r="Z136" s="39"/>
      <c r="AA136" s="39"/>
      <c r="AB136" s="39"/>
      <c r="AC136" s="39"/>
      <c r="AD136" s="39"/>
      <c r="AE136" s="39"/>
      <c r="AT136" s="18" t="s">
        <v>197</v>
      </c>
      <c r="AU136" s="18" t="s">
        <v>83</v>
      </c>
    </row>
    <row r="137" s="2" customFormat="1" ht="16.5" customHeight="1">
      <c r="A137" s="39"/>
      <c r="B137" s="40"/>
      <c r="C137" s="200" t="s">
        <v>261</v>
      </c>
      <c r="D137" s="200" t="s">
        <v>191</v>
      </c>
      <c r="E137" s="201" t="s">
        <v>6250</v>
      </c>
      <c r="F137" s="202" t="s">
        <v>6251</v>
      </c>
      <c r="G137" s="203" t="s">
        <v>194</v>
      </c>
      <c r="H137" s="204">
        <v>1</v>
      </c>
      <c r="I137" s="205"/>
      <c r="J137" s="206">
        <f>ROUND(I137*H137,2)</f>
        <v>0</v>
      </c>
      <c r="K137" s="202" t="s">
        <v>1</v>
      </c>
      <c r="L137" s="45"/>
      <c r="M137" s="207" t="s">
        <v>1</v>
      </c>
      <c r="N137" s="208" t="s">
        <v>41</v>
      </c>
      <c r="O137" s="92"/>
      <c r="P137" s="209">
        <f>O137*H137</f>
        <v>0</v>
      </c>
      <c r="Q137" s="209">
        <v>0</v>
      </c>
      <c r="R137" s="209">
        <f>Q137*H137</f>
        <v>0</v>
      </c>
      <c r="S137" s="209">
        <v>0</v>
      </c>
      <c r="T137" s="210">
        <f>S137*H137</f>
        <v>0</v>
      </c>
      <c r="U137" s="39"/>
      <c r="V137" s="39"/>
      <c r="W137" s="39"/>
      <c r="X137" s="39"/>
      <c r="Y137" s="39"/>
      <c r="Z137" s="39"/>
      <c r="AA137" s="39"/>
      <c r="AB137" s="39"/>
      <c r="AC137" s="39"/>
      <c r="AD137" s="39"/>
      <c r="AE137" s="39"/>
      <c r="AR137" s="211" t="s">
        <v>6220</v>
      </c>
      <c r="AT137" s="211" t="s">
        <v>191</v>
      </c>
      <c r="AU137" s="211" t="s">
        <v>83</v>
      </c>
      <c r="AY137" s="18" t="s">
        <v>195</v>
      </c>
      <c r="BE137" s="212">
        <f>IF(N137="základní",J137,0)</f>
        <v>0</v>
      </c>
      <c r="BF137" s="212">
        <f>IF(N137="snížená",J137,0)</f>
        <v>0</v>
      </c>
      <c r="BG137" s="212">
        <f>IF(N137="zákl. přenesená",J137,0)</f>
        <v>0</v>
      </c>
      <c r="BH137" s="212">
        <f>IF(N137="sníž. přenesená",J137,0)</f>
        <v>0</v>
      </c>
      <c r="BI137" s="212">
        <f>IF(N137="nulová",J137,0)</f>
        <v>0</v>
      </c>
      <c r="BJ137" s="18" t="s">
        <v>83</v>
      </c>
      <c r="BK137" s="212">
        <f>ROUND(I137*H137,2)</f>
        <v>0</v>
      </c>
      <c r="BL137" s="18" t="s">
        <v>6220</v>
      </c>
      <c r="BM137" s="211" t="s">
        <v>6252</v>
      </c>
    </row>
    <row r="138" s="2" customFormat="1">
      <c r="A138" s="39"/>
      <c r="B138" s="40"/>
      <c r="C138" s="41"/>
      <c r="D138" s="213" t="s">
        <v>197</v>
      </c>
      <c r="E138" s="41"/>
      <c r="F138" s="214" t="s">
        <v>6253</v>
      </c>
      <c r="G138" s="41"/>
      <c r="H138" s="41"/>
      <c r="I138" s="215"/>
      <c r="J138" s="41"/>
      <c r="K138" s="41"/>
      <c r="L138" s="45"/>
      <c r="M138" s="216"/>
      <c r="N138" s="217"/>
      <c r="O138" s="92"/>
      <c r="P138" s="92"/>
      <c r="Q138" s="92"/>
      <c r="R138" s="92"/>
      <c r="S138" s="92"/>
      <c r="T138" s="93"/>
      <c r="U138" s="39"/>
      <c r="V138" s="39"/>
      <c r="W138" s="39"/>
      <c r="X138" s="39"/>
      <c r="Y138" s="39"/>
      <c r="Z138" s="39"/>
      <c r="AA138" s="39"/>
      <c r="AB138" s="39"/>
      <c r="AC138" s="39"/>
      <c r="AD138" s="39"/>
      <c r="AE138" s="39"/>
      <c r="AT138" s="18" t="s">
        <v>197</v>
      </c>
      <c r="AU138" s="18" t="s">
        <v>83</v>
      </c>
    </row>
    <row r="139" s="2" customFormat="1" ht="16.5" customHeight="1">
      <c r="A139" s="39"/>
      <c r="B139" s="40"/>
      <c r="C139" s="200" t="s">
        <v>265</v>
      </c>
      <c r="D139" s="200" t="s">
        <v>191</v>
      </c>
      <c r="E139" s="201" t="s">
        <v>6254</v>
      </c>
      <c r="F139" s="202" t="s">
        <v>6255</v>
      </c>
      <c r="G139" s="203" t="s">
        <v>194</v>
      </c>
      <c r="H139" s="204">
        <v>1</v>
      </c>
      <c r="I139" s="205"/>
      <c r="J139" s="206">
        <f>ROUND(I139*H139,2)</f>
        <v>0</v>
      </c>
      <c r="K139" s="202" t="s">
        <v>1</v>
      </c>
      <c r="L139" s="45"/>
      <c r="M139" s="207" t="s">
        <v>1</v>
      </c>
      <c r="N139" s="208" t="s">
        <v>41</v>
      </c>
      <c r="O139" s="92"/>
      <c r="P139" s="209">
        <f>O139*H139</f>
        <v>0</v>
      </c>
      <c r="Q139" s="209">
        <v>0</v>
      </c>
      <c r="R139" s="209">
        <f>Q139*H139</f>
        <v>0</v>
      </c>
      <c r="S139" s="209">
        <v>0</v>
      </c>
      <c r="T139" s="210">
        <f>S139*H139</f>
        <v>0</v>
      </c>
      <c r="U139" s="39"/>
      <c r="V139" s="39"/>
      <c r="W139" s="39"/>
      <c r="X139" s="39"/>
      <c r="Y139" s="39"/>
      <c r="Z139" s="39"/>
      <c r="AA139" s="39"/>
      <c r="AB139" s="39"/>
      <c r="AC139" s="39"/>
      <c r="AD139" s="39"/>
      <c r="AE139" s="39"/>
      <c r="AR139" s="211" t="s">
        <v>6220</v>
      </c>
      <c r="AT139" s="211" t="s">
        <v>191</v>
      </c>
      <c r="AU139" s="211" t="s">
        <v>83</v>
      </c>
      <c r="AY139" s="18" t="s">
        <v>195</v>
      </c>
      <c r="BE139" s="212">
        <f>IF(N139="základní",J139,0)</f>
        <v>0</v>
      </c>
      <c r="BF139" s="212">
        <f>IF(N139="snížená",J139,0)</f>
        <v>0</v>
      </c>
      <c r="BG139" s="212">
        <f>IF(N139="zákl. přenesená",J139,0)</f>
        <v>0</v>
      </c>
      <c r="BH139" s="212">
        <f>IF(N139="sníž. přenesená",J139,0)</f>
        <v>0</v>
      </c>
      <c r="BI139" s="212">
        <f>IF(N139="nulová",J139,0)</f>
        <v>0</v>
      </c>
      <c r="BJ139" s="18" t="s">
        <v>83</v>
      </c>
      <c r="BK139" s="212">
        <f>ROUND(I139*H139,2)</f>
        <v>0</v>
      </c>
      <c r="BL139" s="18" t="s">
        <v>6220</v>
      </c>
      <c r="BM139" s="211" t="s">
        <v>6256</v>
      </c>
    </row>
    <row r="140" s="2" customFormat="1">
      <c r="A140" s="39"/>
      <c r="B140" s="40"/>
      <c r="C140" s="41"/>
      <c r="D140" s="213" t="s">
        <v>197</v>
      </c>
      <c r="E140" s="41"/>
      <c r="F140" s="214" t="s">
        <v>6257</v>
      </c>
      <c r="G140" s="41"/>
      <c r="H140" s="41"/>
      <c r="I140" s="215"/>
      <c r="J140" s="41"/>
      <c r="K140" s="41"/>
      <c r="L140" s="45"/>
      <c r="M140" s="216"/>
      <c r="N140" s="217"/>
      <c r="O140" s="92"/>
      <c r="P140" s="92"/>
      <c r="Q140" s="92"/>
      <c r="R140" s="92"/>
      <c r="S140" s="92"/>
      <c r="T140" s="93"/>
      <c r="U140" s="39"/>
      <c r="V140" s="39"/>
      <c r="W140" s="39"/>
      <c r="X140" s="39"/>
      <c r="Y140" s="39"/>
      <c r="Z140" s="39"/>
      <c r="AA140" s="39"/>
      <c r="AB140" s="39"/>
      <c r="AC140" s="39"/>
      <c r="AD140" s="39"/>
      <c r="AE140" s="39"/>
      <c r="AT140" s="18" t="s">
        <v>197</v>
      </c>
      <c r="AU140" s="18" t="s">
        <v>83</v>
      </c>
    </row>
    <row r="141" s="2" customFormat="1" ht="16.5" customHeight="1">
      <c r="A141" s="39"/>
      <c r="B141" s="40"/>
      <c r="C141" s="200" t="s">
        <v>269</v>
      </c>
      <c r="D141" s="200" t="s">
        <v>191</v>
      </c>
      <c r="E141" s="201" t="s">
        <v>6258</v>
      </c>
      <c r="F141" s="202" t="s">
        <v>6259</v>
      </c>
      <c r="G141" s="203" t="s">
        <v>194</v>
      </c>
      <c r="H141" s="204">
        <v>1</v>
      </c>
      <c r="I141" s="205"/>
      <c r="J141" s="206">
        <f>ROUND(I141*H141,2)</f>
        <v>0</v>
      </c>
      <c r="K141" s="202" t="s">
        <v>1</v>
      </c>
      <c r="L141" s="45"/>
      <c r="M141" s="207" t="s">
        <v>1</v>
      </c>
      <c r="N141" s="208" t="s">
        <v>41</v>
      </c>
      <c r="O141" s="92"/>
      <c r="P141" s="209">
        <f>O141*H141</f>
        <v>0</v>
      </c>
      <c r="Q141" s="209">
        <v>0</v>
      </c>
      <c r="R141" s="209">
        <f>Q141*H141</f>
        <v>0</v>
      </c>
      <c r="S141" s="209">
        <v>0</v>
      </c>
      <c r="T141" s="210">
        <f>S141*H141</f>
        <v>0</v>
      </c>
      <c r="U141" s="39"/>
      <c r="V141" s="39"/>
      <c r="W141" s="39"/>
      <c r="X141" s="39"/>
      <c r="Y141" s="39"/>
      <c r="Z141" s="39"/>
      <c r="AA141" s="39"/>
      <c r="AB141" s="39"/>
      <c r="AC141" s="39"/>
      <c r="AD141" s="39"/>
      <c r="AE141" s="39"/>
      <c r="AR141" s="211" t="s">
        <v>6220</v>
      </c>
      <c r="AT141" s="211" t="s">
        <v>191</v>
      </c>
      <c r="AU141" s="211" t="s">
        <v>83</v>
      </c>
      <c r="AY141" s="18" t="s">
        <v>195</v>
      </c>
      <c r="BE141" s="212">
        <f>IF(N141="základní",J141,0)</f>
        <v>0</v>
      </c>
      <c r="BF141" s="212">
        <f>IF(N141="snížená",J141,0)</f>
        <v>0</v>
      </c>
      <c r="BG141" s="212">
        <f>IF(N141="zákl. přenesená",J141,0)</f>
        <v>0</v>
      </c>
      <c r="BH141" s="212">
        <f>IF(N141="sníž. přenesená",J141,0)</f>
        <v>0</v>
      </c>
      <c r="BI141" s="212">
        <f>IF(N141="nulová",J141,0)</f>
        <v>0</v>
      </c>
      <c r="BJ141" s="18" t="s">
        <v>83</v>
      </c>
      <c r="BK141" s="212">
        <f>ROUND(I141*H141,2)</f>
        <v>0</v>
      </c>
      <c r="BL141" s="18" t="s">
        <v>6220</v>
      </c>
      <c r="BM141" s="211" t="s">
        <v>6260</v>
      </c>
    </row>
    <row r="142" s="2" customFormat="1">
      <c r="A142" s="39"/>
      <c r="B142" s="40"/>
      <c r="C142" s="41"/>
      <c r="D142" s="213" t="s">
        <v>197</v>
      </c>
      <c r="E142" s="41"/>
      <c r="F142" s="214" t="s">
        <v>6261</v>
      </c>
      <c r="G142" s="41"/>
      <c r="H142" s="41"/>
      <c r="I142" s="215"/>
      <c r="J142" s="41"/>
      <c r="K142" s="41"/>
      <c r="L142" s="45"/>
      <c r="M142" s="216"/>
      <c r="N142" s="217"/>
      <c r="O142" s="92"/>
      <c r="P142" s="92"/>
      <c r="Q142" s="92"/>
      <c r="R142" s="92"/>
      <c r="S142" s="92"/>
      <c r="T142" s="93"/>
      <c r="U142" s="39"/>
      <c r="V142" s="39"/>
      <c r="W142" s="39"/>
      <c r="X142" s="39"/>
      <c r="Y142" s="39"/>
      <c r="Z142" s="39"/>
      <c r="AA142" s="39"/>
      <c r="AB142" s="39"/>
      <c r="AC142" s="39"/>
      <c r="AD142" s="39"/>
      <c r="AE142" s="39"/>
      <c r="AT142" s="18" t="s">
        <v>197</v>
      </c>
      <c r="AU142" s="18" t="s">
        <v>83</v>
      </c>
    </row>
    <row r="143" s="2" customFormat="1" ht="16.5" customHeight="1">
      <c r="A143" s="39"/>
      <c r="B143" s="40"/>
      <c r="C143" s="200" t="s">
        <v>273</v>
      </c>
      <c r="D143" s="200" t="s">
        <v>191</v>
      </c>
      <c r="E143" s="201" t="s">
        <v>6262</v>
      </c>
      <c r="F143" s="202" t="s">
        <v>6263</v>
      </c>
      <c r="G143" s="203" t="s">
        <v>194</v>
      </c>
      <c r="H143" s="204">
        <v>1</v>
      </c>
      <c r="I143" s="205"/>
      <c r="J143" s="206">
        <f>ROUND(I143*H143,2)</f>
        <v>0</v>
      </c>
      <c r="K143" s="202" t="s">
        <v>1</v>
      </c>
      <c r="L143" s="45"/>
      <c r="M143" s="207" t="s">
        <v>1</v>
      </c>
      <c r="N143" s="208" t="s">
        <v>41</v>
      </c>
      <c r="O143" s="92"/>
      <c r="P143" s="209">
        <f>O143*H143</f>
        <v>0</v>
      </c>
      <c r="Q143" s="209">
        <v>0</v>
      </c>
      <c r="R143" s="209">
        <f>Q143*H143</f>
        <v>0</v>
      </c>
      <c r="S143" s="209">
        <v>0</v>
      </c>
      <c r="T143" s="210">
        <f>S143*H143</f>
        <v>0</v>
      </c>
      <c r="U143" s="39"/>
      <c r="V143" s="39"/>
      <c r="W143" s="39"/>
      <c r="X143" s="39"/>
      <c r="Y143" s="39"/>
      <c r="Z143" s="39"/>
      <c r="AA143" s="39"/>
      <c r="AB143" s="39"/>
      <c r="AC143" s="39"/>
      <c r="AD143" s="39"/>
      <c r="AE143" s="39"/>
      <c r="AR143" s="211" t="s">
        <v>6220</v>
      </c>
      <c r="AT143" s="211" t="s">
        <v>191</v>
      </c>
      <c r="AU143" s="211" t="s">
        <v>83</v>
      </c>
      <c r="AY143" s="18" t="s">
        <v>195</v>
      </c>
      <c r="BE143" s="212">
        <f>IF(N143="základní",J143,0)</f>
        <v>0</v>
      </c>
      <c r="BF143" s="212">
        <f>IF(N143="snížená",J143,0)</f>
        <v>0</v>
      </c>
      <c r="BG143" s="212">
        <f>IF(N143="zákl. přenesená",J143,0)</f>
        <v>0</v>
      </c>
      <c r="BH143" s="212">
        <f>IF(N143="sníž. přenesená",J143,0)</f>
        <v>0</v>
      </c>
      <c r="BI143" s="212">
        <f>IF(N143="nulová",J143,0)</f>
        <v>0</v>
      </c>
      <c r="BJ143" s="18" t="s">
        <v>83</v>
      </c>
      <c r="BK143" s="212">
        <f>ROUND(I143*H143,2)</f>
        <v>0</v>
      </c>
      <c r="BL143" s="18" t="s">
        <v>6220</v>
      </c>
      <c r="BM143" s="211" t="s">
        <v>6264</v>
      </c>
    </row>
    <row r="144" s="2" customFormat="1">
      <c r="A144" s="39"/>
      <c r="B144" s="40"/>
      <c r="C144" s="41"/>
      <c r="D144" s="213" t="s">
        <v>197</v>
      </c>
      <c r="E144" s="41"/>
      <c r="F144" s="214" t="s">
        <v>6265</v>
      </c>
      <c r="G144" s="41"/>
      <c r="H144" s="41"/>
      <c r="I144" s="215"/>
      <c r="J144" s="41"/>
      <c r="K144" s="41"/>
      <c r="L144" s="45"/>
      <c r="M144" s="216"/>
      <c r="N144" s="217"/>
      <c r="O144" s="92"/>
      <c r="P144" s="92"/>
      <c r="Q144" s="92"/>
      <c r="R144" s="92"/>
      <c r="S144" s="92"/>
      <c r="T144" s="93"/>
      <c r="U144" s="39"/>
      <c r="V144" s="39"/>
      <c r="W144" s="39"/>
      <c r="X144" s="39"/>
      <c r="Y144" s="39"/>
      <c r="Z144" s="39"/>
      <c r="AA144" s="39"/>
      <c r="AB144" s="39"/>
      <c r="AC144" s="39"/>
      <c r="AD144" s="39"/>
      <c r="AE144" s="39"/>
      <c r="AT144" s="18" t="s">
        <v>197</v>
      </c>
      <c r="AU144" s="18" t="s">
        <v>83</v>
      </c>
    </row>
    <row r="145" s="2" customFormat="1" ht="16.5" customHeight="1">
      <c r="A145" s="39"/>
      <c r="B145" s="40"/>
      <c r="C145" s="200" t="s">
        <v>277</v>
      </c>
      <c r="D145" s="200" t="s">
        <v>191</v>
      </c>
      <c r="E145" s="201" t="s">
        <v>6266</v>
      </c>
      <c r="F145" s="202" t="s">
        <v>6267</v>
      </c>
      <c r="G145" s="203" t="s">
        <v>194</v>
      </c>
      <c r="H145" s="204">
        <v>1</v>
      </c>
      <c r="I145" s="205"/>
      <c r="J145" s="206">
        <f>ROUND(I145*H145,2)</f>
        <v>0</v>
      </c>
      <c r="K145" s="202" t="s">
        <v>1</v>
      </c>
      <c r="L145" s="45"/>
      <c r="M145" s="207" t="s">
        <v>1</v>
      </c>
      <c r="N145" s="208" t="s">
        <v>41</v>
      </c>
      <c r="O145" s="92"/>
      <c r="P145" s="209">
        <f>O145*H145</f>
        <v>0</v>
      </c>
      <c r="Q145" s="209">
        <v>0</v>
      </c>
      <c r="R145" s="209">
        <f>Q145*H145</f>
        <v>0</v>
      </c>
      <c r="S145" s="209">
        <v>0</v>
      </c>
      <c r="T145" s="210">
        <f>S145*H145</f>
        <v>0</v>
      </c>
      <c r="U145" s="39"/>
      <c r="V145" s="39"/>
      <c r="W145" s="39"/>
      <c r="X145" s="39"/>
      <c r="Y145" s="39"/>
      <c r="Z145" s="39"/>
      <c r="AA145" s="39"/>
      <c r="AB145" s="39"/>
      <c r="AC145" s="39"/>
      <c r="AD145" s="39"/>
      <c r="AE145" s="39"/>
      <c r="AR145" s="211" t="s">
        <v>6220</v>
      </c>
      <c r="AT145" s="211" t="s">
        <v>191</v>
      </c>
      <c r="AU145" s="211" t="s">
        <v>83</v>
      </c>
      <c r="AY145" s="18" t="s">
        <v>195</v>
      </c>
      <c r="BE145" s="212">
        <f>IF(N145="základní",J145,0)</f>
        <v>0</v>
      </c>
      <c r="BF145" s="212">
        <f>IF(N145="snížená",J145,0)</f>
        <v>0</v>
      </c>
      <c r="BG145" s="212">
        <f>IF(N145="zákl. přenesená",J145,0)</f>
        <v>0</v>
      </c>
      <c r="BH145" s="212">
        <f>IF(N145="sníž. přenesená",J145,0)</f>
        <v>0</v>
      </c>
      <c r="BI145" s="212">
        <f>IF(N145="nulová",J145,0)</f>
        <v>0</v>
      </c>
      <c r="BJ145" s="18" t="s">
        <v>83</v>
      </c>
      <c r="BK145" s="212">
        <f>ROUND(I145*H145,2)</f>
        <v>0</v>
      </c>
      <c r="BL145" s="18" t="s">
        <v>6220</v>
      </c>
      <c r="BM145" s="211" t="s">
        <v>6268</v>
      </c>
    </row>
    <row r="146" s="2" customFormat="1">
      <c r="A146" s="39"/>
      <c r="B146" s="40"/>
      <c r="C146" s="41"/>
      <c r="D146" s="213" t="s">
        <v>197</v>
      </c>
      <c r="E146" s="41"/>
      <c r="F146" s="214" t="s">
        <v>6234</v>
      </c>
      <c r="G146" s="41"/>
      <c r="H146" s="41"/>
      <c r="I146" s="215"/>
      <c r="J146" s="41"/>
      <c r="K146" s="41"/>
      <c r="L146" s="45"/>
      <c r="M146" s="216"/>
      <c r="N146" s="217"/>
      <c r="O146" s="92"/>
      <c r="P146" s="92"/>
      <c r="Q146" s="92"/>
      <c r="R146" s="92"/>
      <c r="S146" s="92"/>
      <c r="T146" s="93"/>
      <c r="U146" s="39"/>
      <c r="V146" s="39"/>
      <c r="W146" s="39"/>
      <c r="X146" s="39"/>
      <c r="Y146" s="39"/>
      <c r="Z146" s="39"/>
      <c r="AA146" s="39"/>
      <c r="AB146" s="39"/>
      <c r="AC146" s="39"/>
      <c r="AD146" s="39"/>
      <c r="AE146" s="39"/>
      <c r="AT146" s="18" t="s">
        <v>197</v>
      </c>
      <c r="AU146" s="18" t="s">
        <v>83</v>
      </c>
    </row>
    <row r="147" s="2" customFormat="1" ht="16.5" customHeight="1">
      <c r="A147" s="39"/>
      <c r="B147" s="40"/>
      <c r="C147" s="200" t="s">
        <v>8</v>
      </c>
      <c r="D147" s="200" t="s">
        <v>191</v>
      </c>
      <c r="E147" s="201" t="s">
        <v>6269</v>
      </c>
      <c r="F147" s="202" t="s">
        <v>6270</v>
      </c>
      <c r="G147" s="203" t="s">
        <v>194</v>
      </c>
      <c r="H147" s="204">
        <v>1</v>
      </c>
      <c r="I147" s="205"/>
      <c r="J147" s="206">
        <f>ROUND(I147*H147,2)</f>
        <v>0</v>
      </c>
      <c r="K147" s="202" t="s">
        <v>1</v>
      </c>
      <c r="L147" s="45"/>
      <c r="M147" s="207" t="s">
        <v>1</v>
      </c>
      <c r="N147" s="208" t="s">
        <v>41</v>
      </c>
      <c r="O147" s="92"/>
      <c r="P147" s="209">
        <f>O147*H147</f>
        <v>0</v>
      </c>
      <c r="Q147" s="209">
        <v>0</v>
      </c>
      <c r="R147" s="209">
        <f>Q147*H147</f>
        <v>0</v>
      </c>
      <c r="S147" s="209">
        <v>0</v>
      </c>
      <c r="T147" s="210">
        <f>S147*H147</f>
        <v>0</v>
      </c>
      <c r="U147" s="39"/>
      <c r="V147" s="39"/>
      <c r="W147" s="39"/>
      <c r="X147" s="39"/>
      <c r="Y147" s="39"/>
      <c r="Z147" s="39"/>
      <c r="AA147" s="39"/>
      <c r="AB147" s="39"/>
      <c r="AC147" s="39"/>
      <c r="AD147" s="39"/>
      <c r="AE147" s="39"/>
      <c r="AR147" s="211" t="s">
        <v>6220</v>
      </c>
      <c r="AT147" s="211" t="s">
        <v>191</v>
      </c>
      <c r="AU147" s="211" t="s">
        <v>83</v>
      </c>
      <c r="AY147" s="18" t="s">
        <v>195</v>
      </c>
      <c r="BE147" s="212">
        <f>IF(N147="základní",J147,0)</f>
        <v>0</v>
      </c>
      <c r="BF147" s="212">
        <f>IF(N147="snížená",J147,0)</f>
        <v>0</v>
      </c>
      <c r="BG147" s="212">
        <f>IF(N147="zákl. přenesená",J147,0)</f>
        <v>0</v>
      </c>
      <c r="BH147" s="212">
        <f>IF(N147="sníž. přenesená",J147,0)</f>
        <v>0</v>
      </c>
      <c r="BI147" s="212">
        <f>IF(N147="nulová",J147,0)</f>
        <v>0</v>
      </c>
      <c r="BJ147" s="18" t="s">
        <v>83</v>
      </c>
      <c r="BK147" s="212">
        <f>ROUND(I147*H147,2)</f>
        <v>0</v>
      </c>
      <c r="BL147" s="18" t="s">
        <v>6220</v>
      </c>
      <c r="BM147" s="211" t="s">
        <v>6271</v>
      </c>
    </row>
    <row r="148" s="2" customFormat="1">
      <c r="A148" s="39"/>
      <c r="B148" s="40"/>
      <c r="C148" s="41"/>
      <c r="D148" s="213" t="s">
        <v>197</v>
      </c>
      <c r="E148" s="41"/>
      <c r="F148" s="214" t="s">
        <v>6234</v>
      </c>
      <c r="G148" s="41"/>
      <c r="H148" s="41"/>
      <c r="I148" s="215"/>
      <c r="J148" s="41"/>
      <c r="K148" s="41"/>
      <c r="L148" s="45"/>
      <c r="M148" s="216"/>
      <c r="N148" s="217"/>
      <c r="O148" s="92"/>
      <c r="P148" s="92"/>
      <c r="Q148" s="92"/>
      <c r="R148" s="92"/>
      <c r="S148" s="92"/>
      <c r="T148" s="93"/>
      <c r="U148" s="39"/>
      <c r="V148" s="39"/>
      <c r="W148" s="39"/>
      <c r="X148" s="39"/>
      <c r="Y148" s="39"/>
      <c r="Z148" s="39"/>
      <c r="AA148" s="39"/>
      <c r="AB148" s="39"/>
      <c r="AC148" s="39"/>
      <c r="AD148" s="39"/>
      <c r="AE148" s="39"/>
      <c r="AT148" s="18" t="s">
        <v>197</v>
      </c>
      <c r="AU148" s="18" t="s">
        <v>83</v>
      </c>
    </row>
    <row r="149" s="2" customFormat="1" ht="16.5" customHeight="1">
      <c r="A149" s="39"/>
      <c r="B149" s="40"/>
      <c r="C149" s="200" t="s">
        <v>284</v>
      </c>
      <c r="D149" s="200" t="s">
        <v>191</v>
      </c>
      <c r="E149" s="201" t="s">
        <v>6272</v>
      </c>
      <c r="F149" s="202" t="s">
        <v>6273</v>
      </c>
      <c r="G149" s="203" t="s">
        <v>194</v>
      </c>
      <c r="H149" s="204">
        <v>1</v>
      </c>
      <c r="I149" s="205"/>
      <c r="J149" s="206">
        <f>ROUND(I149*H149,2)</f>
        <v>0</v>
      </c>
      <c r="K149" s="202" t="s">
        <v>1</v>
      </c>
      <c r="L149" s="45"/>
      <c r="M149" s="207" t="s">
        <v>1</v>
      </c>
      <c r="N149" s="208" t="s">
        <v>41</v>
      </c>
      <c r="O149" s="92"/>
      <c r="P149" s="209">
        <f>O149*H149</f>
        <v>0</v>
      </c>
      <c r="Q149" s="209">
        <v>0</v>
      </c>
      <c r="R149" s="209">
        <f>Q149*H149</f>
        <v>0</v>
      </c>
      <c r="S149" s="209">
        <v>0</v>
      </c>
      <c r="T149" s="210">
        <f>S149*H149</f>
        <v>0</v>
      </c>
      <c r="U149" s="39"/>
      <c r="V149" s="39"/>
      <c r="W149" s="39"/>
      <c r="X149" s="39"/>
      <c r="Y149" s="39"/>
      <c r="Z149" s="39"/>
      <c r="AA149" s="39"/>
      <c r="AB149" s="39"/>
      <c r="AC149" s="39"/>
      <c r="AD149" s="39"/>
      <c r="AE149" s="39"/>
      <c r="AR149" s="211" t="s">
        <v>6220</v>
      </c>
      <c r="AT149" s="211" t="s">
        <v>191</v>
      </c>
      <c r="AU149" s="211" t="s">
        <v>83</v>
      </c>
      <c r="AY149" s="18" t="s">
        <v>195</v>
      </c>
      <c r="BE149" s="212">
        <f>IF(N149="základní",J149,0)</f>
        <v>0</v>
      </c>
      <c r="BF149" s="212">
        <f>IF(N149="snížená",J149,0)</f>
        <v>0</v>
      </c>
      <c r="BG149" s="212">
        <f>IF(N149="zákl. přenesená",J149,0)</f>
        <v>0</v>
      </c>
      <c r="BH149" s="212">
        <f>IF(N149="sníž. přenesená",J149,0)</f>
        <v>0</v>
      </c>
      <c r="BI149" s="212">
        <f>IF(N149="nulová",J149,0)</f>
        <v>0</v>
      </c>
      <c r="BJ149" s="18" t="s">
        <v>83</v>
      </c>
      <c r="BK149" s="212">
        <f>ROUND(I149*H149,2)</f>
        <v>0</v>
      </c>
      <c r="BL149" s="18" t="s">
        <v>6220</v>
      </c>
      <c r="BM149" s="211" t="s">
        <v>6274</v>
      </c>
    </row>
    <row r="150" s="2" customFormat="1">
      <c r="A150" s="39"/>
      <c r="B150" s="40"/>
      <c r="C150" s="41"/>
      <c r="D150" s="213" t="s">
        <v>197</v>
      </c>
      <c r="E150" s="41"/>
      <c r="F150" s="214" t="s">
        <v>6275</v>
      </c>
      <c r="G150" s="41"/>
      <c r="H150" s="41"/>
      <c r="I150" s="215"/>
      <c r="J150" s="41"/>
      <c r="K150" s="41"/>
      <c r="L150" s="45"/>
      <c r="M150" s="216"/>
      <c r="N150" s="217"/>
      <c r="O150" s="92"/>
      <c r="P150" s="92"/>
      <c r="Q150" s="92"/>
      <c r="R150" s="92"/>
      <c r="S150" s="92"/>
      <c r="T150" s="93"/>
      <c r="U150" s="39"/>
      <c r="V150" s="39"/>
      <c r="W150" s="39"/>
      <c r="X150" s="39"/>
      <c r="Y150" s="39"/>
      <c r="Z150" s="39"/>
      <c r="AA150" s="39"/>
      <c r="AB150" s="39"/>
      <c r="AC150" s="39"/>
      <c r="AD150" s="39"/>
      <c r="AE150" s="39"/>
      <c r="AT150" s="18" t="s">
        <v>197</v>
      </c>
      <c r="AU150" s="18" t="s">
        <v>83</v>
      </c>
    </row>
    <row r="151" s="2" customFormat="1" ht="16.5" customHeight="1">
      <c r="A151" s="39"/>
      <c r="B151" s="40"/>
      <c r="C151" s="200" t="s">
        <v>288</v>
      </c>
      <c r="D151" s="200" t="s">
        <v>191</v>
      </c>
      <c r="E151" s="201" t="s">
        <v>6276</v>
      </c>
      <c r="F151" s="202" t="s">
        <v>6277</v>
      </c>
      <c r="G151" s="203" t="s">
        <v>194</v>
      </c>
      <c r="H151" s="204">
        <v>1</v>
      </c>
      <c r="I151" s="205"/>
      <c r="J151" s="206">
        <f>ROUND(I151*H151,2)</f>
        <v>0</v>
      </c>
      <c r="K151" s="202" t="s">
        <v>1</v>
      </c>
      <c r="L151" s="45"/>
      <c r="M151" s="207" t="s">
        <v>1</v>
      </c>
      <c r="N151" s="208" t="s">
        <v>41</v>
      </c>
      <c r="O151" s="92"/>
      <c r="P151" s="209">
        <f>O151*H151</f>
        <v>0</v>
      </c>
      <c r="Q151" s="209">
        <v>0</v>
      </c>
      <c r="R151" s="209">
        <f>Q151*H151</f>
        <v>0</v>
      </c>
      <c r="S151" s="209">
        <v>0</v>
      </c>
      <c r="T151" s="210">
        <f>S151*H151</f>
        <v>0</v>
      </c>
      <c r="U151" s="39"/>
      <c r="V151" s="39"/>
      <c r="W151" s="39"/>
      <c r="X151" s="39"/>
      <c r="Y151" s="39"/>
      <c r="Z151" s="39"/>
      <c r="AA151" s="39"/>
      <c r="AB151" s="39"/>
      <c r="AC151" s="39"/>
      <c r="AD151" s="39"/>
      <c r="AE151" s="39"/>
      <c r="AR151" s="211" t="s">
        <v>6220</v>
      </c>
      <c r="AT151" s="211" t="s">
        <v>191</v>
      </c>
      <c r="AU151" s="211" t="s">
        <v>83</v>
      </c>
      <c r="AY151" s="18" t="s">
        <v>195</v>
      </c>
      <c r="BE151" s="212">
        <f>IF(N151="základní",J151,0)</f>
        <v>0</v>
      </c>
      <c r="BF151" s="212">
        <f>IF(N151="snížená",J151,0)</f>
        <v>0</v>
      </c>
      <c r="BG151" s="212">
        <f>IF(N151="zákl. přenesená",J151,0)</f>
        <v>0</v>
      </c>
      <c r="BH151" s="212">
        <f>IF(N151="sníž. přenesená",J151,0)</f>
        <v>0</v>
      </c>
      <c r="BI151" s="212">
        <f>IF(N151="nulová",J151,0)</f>
        <v>0</v>
      </c>
      <c r="BJ151" s="18" t="s">
        <v>83</v>
      </c>
      <c r="BK151" s="212">
        <f>ROUND(I151*H151,2)</f>
        <v>0</v>
      </c>
      <c r="BL151" s="18" t="s">
        <v>6220</v>
      </c>
      <c r="BM151" s="211" t="s">
        <v>6278</v>
      </c>
    </row>
    <row r="152" s="2" customFormat="1">
      <c r="A152" s="39"/>
      <c r="B152" s="40"/>
      <c r="C152" s="41"/>
      <c r="D152" s="213" t="s">
        <v>197</v>
      </c>
      <c r="E152" s="41"/>
      <c r="F152" s="214" t="s">
        <v>6275</v>
      </c>
      <c r="G152" s="41"/>
      <c r="H152" s="41"/>
      <c r="I152" s="215"/>
      <c r="J152" s="41"/>
      <c r="K152" s="41"/>
      <c r="L152" s="45"/>
      <c r="M152" s="216"/>
      <c r="N152" s="217"/>
      <c r="O152" s="92"/>
      <c r="P152" s="92"/>
      <c r="Q152" s="92"/>
      <c r="R152" s="92"/>
      <c r="S152" s="92"/>
      <c r="T152" s="93"/>
      <c r="U152" s="39"/>
      <c r="V152" s="39"/>
      <c r="W152" s="39"/>
      <c r="X152" s="39"/>
      <c r="Y152" s="39"/>
      <c r="Z152" s="39"/>
      <c r="AA152" s="39"/>
      <c r="AB152" s="39"/>
      <c r="AC152" s="39"/>
      <c r="AD152" s="39"/>
      <c r="AE152" s="39"/>
      <c r="AT152" s="18" t="s">
        <v>197</v>
      </c>
      <c r="AU152" s="18" t="s">
        <v>83</v>
      </c>
    </row>
    <row r="153" s="2" customFormat="1" ht="24.15" customHeight="1">
      <c r="A153" s="39"/>
      <c r="B153" s="40"/>
      <c r="C153" s="200" t="s">
        <v>292</v>
      </c>
      <c r="D153" s="200" t="s">
        <v>191</v>
      </c>
      <c r="E153" s="201" t="s">
        <v>6279</v>
      </c>
      <c r="F153" s="202" t="s">
        <v>6280</v>
      </c>
      <c r="G153" s="203" t="s">
        <v>194</v>
      </c>
      <c r="H153" s="204">
        <v>1</v>
      </c>
      <c r="I153" s="205"/>
      <c r="J153" s="206">
        <f>ROUND(I153*H153,2)</f>
        <v>0</v>
      </c>
      <c r="K153" s="202" t="s">
        <v>1</v>
      </c>
      <c r="L153" s="45"/>
      <c r="M153" s="207" t="s">
        <v>1</v>
      </c>
      <c r="N153" s="208" t="s">
        <v>41</v>
      </c>
      <c r="O153" s="92"/>
      <c r="P153" s="209">
        <f>O153*H153</f>
        <v>0</v>
      </c>
      <c r="Q153" s="209">
        <v>0</v>
      </c>
      <c r="R153" s="209">
        <f>Q153*H153</f>
        <v>0</v>
      </c>
      <c r="S153" s="209">
        <v>0</v>
      </c>
      <c r="T153" s="210">
        <f>S153*H153</f>
        <v>0</v>
      </c>
      <c r="U153" s="39"/>
      <c r="V153" s="39"/>
      <c r="W153" s="39"/>
      <c r="X153" s="39"/>
      <c r="Y153" s="39"/>
      <c r="Z153" s="39"/>
      <c r="AA153" s="39"/>
      <c r="AB153" s="39"/>
      <c r="AC153" s="39"/>
      <c r="AD153" s="39"/>
      <c r="AE153" s="39"/>
      <c r="AR153" s="211" t="s">
        <v>6220</v>
      </c>
      <c r="AT153" s="211" t="s">
        <v>191</v>
      </c>
      <c r="AU153" s="211" t="s">
        <v>83</v>
      </c>
      <c r="AY153" s="18" t="s">
        <v>195</v>
      </c>
      <c r="BE153" s="212">
        <f>IF(N153="základní",J153,0)</f>
        <v>0</v>
      </c>
      <c r="BF153" s="212">
        <f>IF(N153="snížená",J153,0)</f>
        <v>0</v>
      </c>
      <c r="BG153" s="212">
        <f>IF(N153="zákl. přenesená",J153,0)</f>
        <v>0</v>
      </c>
      <c r="BH153" s="212">
        <f>IF(N153="sníž. přenesená",J153,0)</f>
        <v>0</v>
      </c>
      <c r="BI153" s="212">
        <f>IF(N153="nulová",J153,0)</f>
        <v>0</v>
      </c>
      <c r="BJ153" s="18" t="s">
        <v>83</v>
      </c>
      <c r="BK153" s="212">
        <f>ROUND(I153*H153,2)</f>
        <v>0</v>
      </c>
      <c r="BL153" s="18" t="s">
        <v>6220</v>
      </c>
      <c r="BM153" s="211" t="s">
        <v>6281</v>
      </c>
    </row>
    <row r="154" s="2" customFormat="1" ht="16.5" customHeight="1">
      <c r="A154" s="39"/>
      <c r="B154" s="40"/>
      <c r="C154" s="200" t="s">
        <v>296</v>
      </c>
      <c r="D154" s="200" t="s">
        <v>191</v>
      </c>
      <c r="E154" s="201" t="s">
        <v>6282</v>
      </c>
      <c r="F154" s="202" t="s">
        <v>6283</v>
      </c>
      <c r="G154" s="203" t="s">
        <v>194</v>
      </c>
      <c r="H154" s="204">
        <v>1</v>
      </c>
      <c r="I154" s="205"/>
      <c r="J154" s="206">
        <f>ROUND(I154*H154,2)</f>
        <v>0</v>
      </c>
      <c r="K154" s="202" t="s">
        <v>1</v>
      </c>
      <c r="L154" s="45"/>
      <c r="M154" s="207" t="s">
        <v>1</v>
      </c>
      <c r="N154" s="208" t="s">
        <v>41</v>
      </c>
      <c r="O154" s="92"/>
      <c r="P154" s="209">
        <f>O154*H154</f>
        <v>0</v>
      </c>
      <c r="Q154" s="209">
        <v>0</v>
      </c>
      <c r="R154" s="209">
        <f>Q154*H154</f>
        <v>0</v>
      </c>
      <c r="S154" s="209">
        <v>0</v>
      </c>
      <c r="T154" s="210">
        <f>S154*H154</f>
        <v>0</v>
      </c>
      <c r="U154" s="39"/>
      <c r="V154" s="39"/>
      <c r="W154" s="39"/>
      <c r="X154" s="39"/>
      <c r="Y154" s="39"/>
      <c r="Z154" s="39"/>
      <c r="AA154" s="39"/>
      <c r="AB154" s="39"/>
      <c r="AC154" s="39"/>
      <c r="AD154" s="39"/>
      <c r="AE154" s="39"/>
      <c r="AR154" s="211" t="s">
        <v>6220</v>
      </c>
      <c r="AT154" s="211" t="s">
        <v>191</v>
      </c>
      <c r="AU154" s="211" t="s">
        <v>83</v>
      </c>
      <c r="AY154" s="18" t="s">
        <v>195</v>
      </c>
      <c r="BE154" s="212">
        <f>IF(N154="základní",J154,0)</f>
        <v>0</v>
      </c>
      <c r="BF154" s="212">
        <f>IF(N154="snížená",J154,0)</f>
        <v>0</v>
      </c>
      <c r="BG154" s="212">
        <f>IF(N154="zákl. přenesená",J154,0)</f>
        <v>0</v>
      </c>
      <c r="BH154" s="212">
        <f>IF(N154="sníž. přenesená",J154,0)</f>
        <v>0</v>
      </c>
      <c r="BI154" s="212">
        <f>IF(N154="nulová",J154,0)</f>
        <v>0</v>
      </c>
      <c r="BJ154" s="18" t="s">
        <v>83</v>
      </c>
      <c r="BK154" s="212">
        <f>ROUND(I154*H154,2)</f>
        <v>0</v>
      </c>
      <c r="BL154" s="18" t="s">
        <v>6220</v>
      </c>
      <c r="BM154" s="211" t="s">
        <v>6284</v>
      </c>
    </row>
    <row r="155" s="2" customFormat="1" ht="16.5" customHeight="1">
      <c r="A155" s="39"/>
      <c r="B155" s="40"/>
      <c r="C155" s="200" t="s">
        <v>300</v>
      </c>
      <c r="D155" s="200" t="s">
        <v>191</v>
      </c>
      <c r="E155" s="201" t="s">
        <v>6285</v>
      </c>
      <c r="F155" s="202" t="s">
        <v>6286</v>
      </c>
      <c r="G155" s="203" t="s">
        <v>194</v>
      </c>
      <c r="H155" s="204">
        <v>1</v>
      </c>
      <c r="I155" s="205"/>
      <c r="J155" s="206">
        <f>ROUND(I155*H155,2)</f>
        <v>0</v>
      </c>
      <c r="K155" s="202" t="s">
        <v>1</v>
      </c>
      <c r="L155" s="45"/>
      <c r="M155" s="207" t="s">
        <v>1</v>
      </c>
      <c r="N155" s="208" t="s">
        <v>41</v>
      </c>
      <c r="O155" s="92"/>
      <c r="P155" s="209">
        <f>O155*H155</f>
        <v>0</v>
      </c>
      <c r="Q155" s="209">
        <v>0</v>
      </c>
      <c r="R155" s="209">
        <f>Q155*H155</f>
        <v>0</v>
      </c>
      <c r="S155" s="209">
        <v>0</v>
      </c>
      <c r="T155" s="210">
        <f>S155*H155</f>
        <v>0</v>
      </c>
      <c r="U155" s="39"/>
      <c r="V155" s="39"/>
      <c r="W155" s="39"/>
      <c r="X155" s="39"/>
      <c r="Y155" s="39"/>
      <c r="Z155" s="39"/>
      <c r="AA155" s="39"/>
      <c r="AB155" s="39"/>
      <c r="AC155" s="39"/>
      <c r="AD155" s="39"/>
      <c r="AE155" s="39"/>
      <c r="AR155" s="211" t="s">
        <v>6220</v>
      </c>
      <c r="AT155" s="211" t="s">
        <v>191</v>
      </c>
      <c r="AU155" s="211" t="s">
        <v>83</v>
      </c>
      <c r="AY155" s="18" t="s">
        <v>195</v>
      </c>
      <c r="BE155" s="212">
        <f>IF(N155="základní",J155,0)</f>
        <v>0</v>
      </c>
      <c r="BF155" s="212">
        <f>IF(N155="snížená",J155,0)</f>
        <v>0</v>
      </c>
      <c r="BG155" s="212">
        <f>IF(N155="zákl. přenesená",J155,0)</f>
        <v>0</v>
      </c>
      <c r="BH155" s="212">
        <f>IF(N155="sníž. přenesená",J155,0)</f>
        <v>0</v>
      </c>
      <c r="BI155" s="212">
        <f>IF(N155="nulová",J155,0)</f>
        <v>0</v>
      </c>
      <c r="BJ155" s="18" t="s">
        <v>83</v>
      </c>
      <c r="BK155" s="212">
        <f>ROUND(I155*H155,2)</f>
        <v>0</v>
      </c>
      <c r="BL155" s="18" t="s">
        <v>6220</v>
      </c>
      <c r="BM155" s="211" t="s">
        <v>6287</v>
      </c>
    </row>
    <row r="156" s="2" customFormat="1" ht="16.5" customHeight="1">
      <c r="A156" s="39"/>
      <c r="B156" s="40"/>
      <c r="C156" s="200" t="s">
        <v>7</v>
      </c>
      <c r="D156" s="200" t="s">
        <v>191</v>
      </c>
      <c r="E156" s="201" t="s">
        <v>6288</v>
      </c>
      <c r="F156" s="202" t="s">
        <v>6289</v>
      </c>
      <c r="G156" s="203" t="s">
        <v>194</v>
      </c>
      <c r="H156" s="204">
        <v>1</v>
      </c>
      <c r="I156" s="205"/>
      <c r="J156" s="206">
        <f>ROUND(I156*H156,2)</f>
        <v>0</v>
      </c>
      <c r="K156" s="202" t="s">
        <v>1</v>
      </c>
      <c r="L156" s="45"/>
      <c r="M156" s="207" t="s">
        <v>1</v>
      </c>
      <c r="N156" s="208" t="s">
        <v>41</v>
      </c>
      <c r="O156" s="92"/>
      <c r="P156" s="209">
        <f>O156*H156</f>
        <v>0</v>
      </c>
      <c r="Q156" s="209">
        <v>0</v>
      </c>
      <c r="R156" s="209">
        <f>Q156*H156</f>
        <v>0</v>
      </c>
      <c r="S156" s="209">
        <v>0</v>
      </c>
      <c r="T156" s="210">
        <f>S156*H156</f>
        <v>0</v>
      </c>
      <c r="U156" s="39"/>
      <c r="V156" s="39"/>
      <c r="W156" s="39"/>
      <c r="X156" s="39"/>
      <c r="Y156" s="39"/>
      <c r="Z156" s="39"/>
      <c r="AA156" s="39"/>
      <c r="AB156" s="39"/>
      <c r="AC156" s="39"/>
      <c r="AD156" s="39"/>
      <c r="AE156" s="39"/>
      <c r="AR156" s="211" t="s">
        <v>6220</v>
      </c>
      <c r="AT156" s="211" t="s">
        <v>191</v>
      </c>
      <c r="AU156" s="211" t="s">
        <v>83</v>
      </c>
      <c r="AY156" s="18" t="s">
        <v>195</v>
      </c>
      <c r="BE156" s="212">
        <f>IF(N156="základní",J156,0)</f>
        <v>0</v>
      </c>
      <c r="BF156" s="212">
        <f>IF(N156="snížená",J156,0)</f>
        <v>0</v>
      </c>
      <c r="BG156" s="212">
        <f>IF(N156="zákl. přenesená",J156,0)</f>
        <v>0</v>
      </c>
      <c r="BH156" s="212">
        <f>IF(N156="sníž. přenesená",J156,0)</f>
        <v>0</v>
      </c>
      <c r="BI156" s="212">
        <f>IF(N156="nulová",J156,0)</f>
        <v>0</v>
      </c>
      <c r="BJ156" s="18" t="s">
        <v>83</v>
      </c>
      <c r="BK156" s="212">
        <f>ROUND(I156*H156,2)</f>
        <v>0</v>
      </c>
      <c r="BL156" s="18" t="s">
        <v>6220</v>
      </c>
      <c r="BM156" s="211" t="s">
        <v>6290</v>
      </c>
    </row>
    <row r="157" s="2" customFormat="1" ht="16.5" customHeight="1">
      <c r="A157" s="39"/>
      <c r="B157" s="40"/>
      <c r="C157" s="200" t="s">
        <v>307</v>
      </c>
      <c r="D157" s="200" t="s">
        <v>191</v>
      </c>
      <c r="E157" s="201" t="s">
        <v>6291</v>
      </c>
      <c r="F157" s="202" t="s">
        <v>6292</v>
      </c>
      <c r="G157" s="203" t="s">
        <v>194</v>
      </c>
      <c r="H157" s="204">
        <v>1</v>
      </c>
      <c r="I157" s="205"/>
      <c r="J157" s="206">
        <f>ROUND(I157*H157,2)</f>
        <v>0</v>
      </c>
      <c r="K157" s="202" t="s">
        <v>1</v>
      </c>
      <c r="L157" s="45"/>
      <c r="M157" s="207" t="s">
        <v>1</v>
      </c>
      <c r="N157" s="208" t="s">
        <v>41</v>
      </c>
      <c r="O157" s="92"/>
      <c r="P157" s="209">
        <f>O157*H157</f>
        <v>0</v>
      </c>
      <c r="Q157" s="209">
        <v>0</v>
      </c>
      <c r="R157" s="209">
        <f>Q157*H157</f>
        <v>0</v>
      </c>
      <c r="S157" s="209">
        <v>0</v>
      </c>
      <c r="T157" s="210">
        <f>S157*H157</f>
        <v>0</v>
      </c>
      <c r="U157" s="39"/>
      <c r="V157" s="39"/>
      <c r="W157" s="39"/>
      <c r="X157" s="39"/>
      <c r="Y157" s="39"/>
      <c r="Z157" s="39"/>
      <c r="AA157" s="39"/>
      <c r="AB157" s="39"/>
      <c r="AC157" s="39"/>
      <c r="AD157" s="39"/>
      <c r="AE157" s="39"/>
      <c r="AR157" s="211" t="s">
        <v>6220</v>
      </c>
      <c r="AT157" s="211" t="s">
        <v>191</v>
      </c>
      <c r="AU157" s="211" t="s">
        <v>83</v>
      </c>
      <c r="AY157" s="18" t="s">
        <v>195</v>
      </c>
      <c r="BE157" s="212">
        <f>IF(N157="základní",J157,0)</f>
        <v>0</v>
      </c>
      <c r="BF157" s="212">
        <f>IF(N157="snížená",J157,0)</f>
        <v>0</v>
      </c>
      <c r="BG157" s="212">
        <f>IF(N157="zákl. přenesená",J157,0)</f>
        <v>0</v>
      </c>
      <c r="BH157" s="212">
        <f>IF(N157="sníž. přenesená",J157,0)</f>
        <v>0</v>
      </c>
      <c r="BI157" s="212">
        <f>IF(N157="nulová",J157,0)</f>
        <v>0</v>
      </c>
      <c r="BJ157" s="18" t="s">
        <v>83</v>
      </c>
      <c r="BK157" s="212">
        <f>ROUND(I157*H157,2)</f>
        <v>0</v>
      </c>
      <c r="BL157" s="18" t="s">
        <v>6220</v>
      </c>
      <c r="BM157" s="211" t="s">
        <v>6293</v>
      </c>
    </row>
    <row r="158" s="2" customFormat="1" ht="16.5" customHeight="1">
      <c r="A158" s="39"/>
      <c r="B158" s="40"/>
      <c r="C158" s="200" t="s">
        <v>311</v>
      </c>
      <c r="D158" s="200" t="s">
        <v>191</v>
      </c>
      <c r="E158" s="201" t="s">
        <v>6294</v>
      </c>
      <c r="F158" s="202" t="s">
        <v>6295</v>
      </c>
      <c r="G158" s="203" t="s">
        <v>194</v>
      </c>
      <c r="H158" s="204">
        <v>1</v>
      </c>
      <c r="I158" s="205"/>
      <c r="J158" s="206">
        <f>ROUND(I158*H158,2)</f>
        <v>0</v>
      </c>
      <c r="K158" s="202" t="s">
        <v>1</v>
      </c>
      <c r="L158" s="45"/>
      <c r="M158" s="207" t="s">
        <v>1</v>
      </c>
      <c r="N158" s="208" t="s">
        <v>41</v>
      </c>
      <c r="O158" s="92"/>
      <c r="P158" s="209">
        <f>O158*H158</f>
        <v>0</v>
      </c>
      <c r="Q158" s="209">
        <v>0</v>
      </c>
      <c r="R158" s="209">
        <f>Q158*H158</f>
        <v>0</v>
      </c>
      <c r="S158" s="209">
        <v>0</v>
      </c>
      <c r="T158" s="210">
        <f>S158*H158</f>
        <v>0</v>
      </c>
      <c r="U158" s="39"/>
      <c r="V158" s="39"/>
      <c r="W158" s="39"/>
      <c r="X158" s="39"/>
      <c r="Y158" s="39"/>
      <c r="Z158" s="39"/>
      <c r="AA158" s="39"/>
      <c r="AB158" s="39"/>
      <c r="AC158" s="39"/>
      <c r="AD158" s="39"/>
      <c r="AE158" s="39"/>
      <c r="AR158" s="211" t="s">
        <v>6220</v>
      </c>
      <c r="AT158" s="211" t="s">
        <v>191</v>
      </c>
      <c r="AU158" s="211" t="s">
        <v>83</v>
      </c>
      <c r="AY158" s="18" t="s">
        <v>195</v>
      </c>
      <c r="BE158" s="212">
        <f>IF(N158="základní",J158,0)</f>
        <v>0</v>
      </c>
      <c r="BF158" s="212">
        <f>IF(N158="snížená",J158,0)</f>
        <v>0</v>
      </c>
      <c r="BG158" s="212">
        <f>IF(N158="zákl. přenesená",J158,0)</f>
        <v>0</v>
      </c>
      <c r="BH158" s="212">
        <f>IF(N158="sníž. přenesená",J158,0)</f>
        <v>0</v>
      </c>
      <c r="BI158" s="212">
        <f>IF(N158="nulová",J158,0)</f>
        <v>0</v>
      </c>
      <c r="BJ158" s="18" t="s">
        <v>83</v>
      </c>
      <c r="BK158" s="212">
        <f>ROUND(I158*H158,2)</f>
        <v>0</v>
      </c>
      <c r="BL158" s="18" t="s">
        <v>6220</v>
      </c>
      <c r="BM158" s="211" t="s">
        <v>6296</v>
      </c>
    </row>
    <row r="159" s="2" customFormat="1" ht="21.75" customHeight="1">
      <c r="A159" s="39"/>
      <c r="B159" s="40"/>
      <c r="C159" s="200" t="s">
        <v>315</v>
      </c>
      <c r="D159" s="200" t="s">
        <v>191</v>
      </c>
      <c r="E159" s="201" t="s">
        <v>6297</v>
      </c>
      <c r="F159" s="202" t="s">
        <v>6298</v>
      </c>
      <c r="G159" s="203" t="s">
        <v>194</v>
      </c>
      <c r="H159" s="204">
        <v>1</v>
      </c>
      <c r="I159" s="205"/>
      <c r="J159" s="206">
        <f>ROUND(I159*H159,2)</f>
        <v>0</v>
      </c>
      <c r="K159" s="202" t="s">
        <v>1</v>
      </c>
      <c r="L159" s="45"/>
      <c r="M159" s="276" t="s">
        <v>1</v>
      </c>
      <c r="N159" s="277" t="s">
        <v>41</v>
      </c>
      <c r="O159" s="274"/>
      <c r="P159" s="278">
        <f>O159*H159</f>
        <v>0</v>
      </c>
      <c r="Q159" s="278">
        <v>0</v>
      </c>
      <c r="R159" s="278">
        <f>Q159*H159</f>
        <v>0</v>
      </c>
      <c r="S159" s="278">
        <v>0</v>
      </c>
      <c r="T159" s="279">
        <f>S159*H159</f>
        <v>0</v>
      </c>
      <c r="U159" s="39"/>
      <c r="V159" s="39"/>
      <c r="W159" s="39"/>
      <c r="X159" s="39"/>
      <c r="Y159" s="39"/>
      <c r="Z159" s="39"/>
      <c r="AA159" s="39"/>
      <c r="AB159" s="39"/>
      <c r="AC159" s="39"/>
      <c r="AD159" s="39"/>
      <c r="AE159" s="39"/>
      <c r="AR159" s="211" t="s">
        <v>6220</v>
      </c>
      <c r="AT159" s="211" t="s">
        <v>191</v>
      </c>
      <c r="AU159" s="211" t="s">
        <v>83</v>
      </c>
      <c r="AY159" s="18" t="s">
        <v>195</v>
      </c>
      <c r="BE159" s="212">
        <f>IF(N159="základní",J159,0)</f>
        <v>0</v>
      </c>
      <c r="BF159" s="212">
        <f>IF(N159="snížená",J159,0)</f>
        <v>0</v>
      </c>
      <c r="BG159" s="212">
        <f>IF(N159="zákl. přenesená",J159,0)</f>
        <v>0</v>
      </c>
      <c r="BH159" s="212">
        <f>IF(N159="sníž. přenesená",J159,0)</f>
        <v>0</v>
      </c>
      <c r="BI159" s="212">
        <f>IF(N159="nulová",J159,0)</f>
        <v>0</v>
      </c>
      <c r="BJ159" s="18" t="s">
        <v>83</v>
      </c>
      <c r="BK159" s="212">
        <f>ROUND(I159*H159,2)</f>
        <v>0</v>
      </c>
      <c r="BL159" s="18" t="s">
        <v>6220</v>
      </c>
      <c r="BM159" s="211" t="s">
        <v>6299</v>
      </c>
    </row>
    <row r="160" s="2" customFormat="1" ht="6.96" customHeight="1">
      <c r="A160" s="39"/>
      <c r="B160" s="67"/>
      <c r="C160" s="68"/>
      <c r="D160" s="68"/>
      <c r="E160" s="68"/>
      <c r="F160" s="68"/>
      <c r="G160" s="68"/>
      <c r="H160" s="68"/>
      <c r="I160" s="68"/>
      <c r="J160" s="68"/>
      <c r="K160" s="68"/>
      <c r="L160" s="45"/>
      <c r="M160" s="39"/>
      <c r="O160" s="39"/>
      <c r="P160" s="39"/>
      <c r="Q160" s="39"/>
      <c r="R160" s="39"/>
      <c r="S160" s="39"/>
      <c r="T160" s="39"/>
      <c r="U160" s="39"/>
      <c r="V160" s="39"/>
      <c r="W160" s="39"/>
      <c r="X160" s="39"/>
      <c r="Y160" s="39"/>
      <c r="Z160" s="39"/>
      <c r="AA160" s="39"/>
      <c r="AB160" s="39"/>
      <c r="AC160" s="39"/>
      <c r="AD160" s="39"/>
      <c r="AE160" s="39"/>
    </row>
  </sheetData>
  <sheetProtection sheet="1" autoFilter="0" formatColumns="0" formatRows="0" objects="1" scenarios="1" spinCount="100000" saltValue="bARnpTwVpmRrmErdb+PhqldR3I07FkkjAgvmxkv3rS0KRJ6/Tmu830mLwUa2IyxVW4Gs400kc2GVlKEBUxWBuA==" hashValue="tZ8n7KApIVCvUJ2MQ1zIrWJDx7Ly1bfl1wY0rD7qUh71+kDTUU3WzHo5ofQxG+3etqzmyDzjUj1qwSeMJHjbnw==" algorithmName="SHA-512" password="C71F"/>
  <autoFilter ref="C116:K159"/>
  <mergeCells count="9">
    <mergeCell ref="E7:H7"/>
    <mergeCell ref="E9:H9"/>
    <mergeCell ref="E18:H18"/>
    <mergeCell ref="E27:H27"/>
    <mergeCell ref="E85:H85"/>
    <mergeCell ref="E87:H87"/>
    <mergeCell ref="E107:H107"/>
    <mergeCell ref="E109:H10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93</v>
      </c>
    </row>
    <row r="3" s="1" customFormat="1" ht="6.96" customHeight="1">
      <c r="B3" s="147"/>
      <c r="C3" s="148"/>
      <c r="D3" s="148"/>
      <c r="E3" s="148"/>
      <c r="F3" s="148"/>
      <c r="G3" s="148"/>
      <c r="H3" s="148"/>
      <c r="I3" s="148"/>
      <c r="J3" s="148"/>
      <c r="K3" s="148"/>
      <c r="L3" s="21"/>
      <c r="AT3" s="18" t="s">
        <v>85</v>
      </c>
    </row>
    <row r="4" s="1" customFormat="1" ht="24.96" customHeight="1">
      <c r="B4" s="21"/>
      <c r="D4" s="149" t="s">
        <v>168</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SPLAŠKOVÁ KANALIZACE ÚSTÍ NAD ORLICÍ ČERNOVÍR</v>
      </c>
      <c r="F7" s="151"/>
      <c r="G7" s="151"/>
      <c r="H7" s="151"/>
      <c r="L7" s="21"/>
    </row>
    <row r="8" s="1" customFormat="1" ht="12" customHeight="1">
      <c r="B8" s="21"/>
      <c r="D8" s="151" t="s">
        <v>169</v>
      </c>
      <c r="L8" s="21"/>
    </row>
    <row r="9" s="2" customFormat="1" ht="16.5" customHeight="1">
      <c r="A9" s="39"/>
      <c r="B9" s="45"/>
      <c r="C9" s="39"/>
      <c r="D9" s="39"/>
      <c r="E9" s="152" t="s">
        <v>170</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1" t="s">
        <v>171</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3" t="s">
        <v>207</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1" t="s">
        <v>18</v>
      </c>
      <c r="E13" s="39"/>
      <c r="F13" s="142" t="s">
        <v>1</v>
      </c>
      <c r="G13" s="39"/>
      <c r="H13" s="39"/>
      <c r="I13" s="151"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1" t="s">
        <v>20</v>
      </c>
      <c r="E14" s="39"/>
      <c r="F14" s="142" t="s">
        <v>21</v>
      </c>
      <c r="G14" s="39"/>
      <c r="H14" s="39"/>
      <c r="I14" s="151" t="s">
        <v>22</v>
      </c>
      <c r="J14" s="154" t="str">
        <f>'Rekapitulace stavby'!AN8</f>
        <v>18. 10. 2021</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1" t="s">
        <v>24</v>
      </c>
      <c r="E16" s="39"/>
      <c r="F16" s="39"/>
      <c r="G16" s="39"/>
      <c r="H16" s="39"/>
      <c r="I16" s="151" t="s">
        <v>25</v>
      </c>
      <c r="J16" s="142" t="s">
        <v>1</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26</v>
      </c>
      <c r="F17" s="39"/>
      <c r="G17" s="39"/>
      <c r="H17" s="39"/>
      <c r="I17" s="151" t="s">
        <v>27</v>
      </c>
      <c r="J17" s="142" t="s">
        <v>1</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1" t="s">
        <v>28</v>
      </c>
      <c r="E19" s="39"/>
      <c r="F19" s="39"/>
      <c r="G19" s="39"/>
      <c r="H19" s="39"/>
      <c r="I19" s="151"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1" t="s">
        <v>27</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1" t="s">
        <v>30</v>
      </c>
      <c r="E22" s="39"/>
      <c r="F22" s="39"/>
      <c r="G22" s="39"/>
      <c r="H22" s="39"/>
      <c r="I22" s="151" t="s">
        <v>25</v>
      </c>
      <c r="J22" s="142" t="s">
        <v>1</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31</v>
      </c>
      <c r="F23" s="39"/>
      <c r="G23" s="39"/>
      <c r="H23" s="39"/>
      <c r="I23" s="151" t="s">
        <v>27</v>
      </c>
      <c r="J23" s="142" t="s">
        <v>1</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1" t="s">
        <v>33</v>
      </c>
      <c r="E25" s="39"/>
      <c r="F25" s="39"/>
      <c r="G25" s="39"/>
      <c r="H25" s="39"/>
      <c r="I25" s="151" t="s">
        <v>25</v>
      </c>
      <c r="J25" s="142" t="s">
        <v>1</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
        <v>208</v>
      </c>
      <c r="F26" s="39"/>
      <c r="G26" s="39"/>
      <c r="H26" s="39"/>
      <c r="I26" s="151" t="s">
        <v>27</v>
      </c>
      <c r="J26" s="142" t="s">
        <v>1</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1" t="s">
        <v>35</v>
      </c>
      <c r="E28" s="39"/>
      <c r="F28" s="39"/>
      <c r="G28" s="39"/>
      <c r="H28" s="39"/>
      <c r="I28" s="39"/>
      <c r="J28" s="39"/>
      <c r="K28" s="39"/>
      <c r="L28" s="64"/>
      <c r="S28" s="39"/>
      <c r="T28" s="39"/>
      <c r="U28" s="39"/>
      <c r="V28" s="39"/>
      <c r="W28" s="39"/>
      <c r="X28" s="39"/>
      <c r="Y28" s="39"/>
      <c r="Z28" s="39"/>
      <c r="AA28" s="39"/>
      <c r="AB28" s="39"/>
      <c r="AC28" s="39"/>
      <c r="AD28" s="39"/>
      <c r="AE28" s="39"/>
    </row>
    <row r="29" s="8" customFormat="1" ht="16.5" customHeight="1">
      <c r="A29" s="155"/>
      <c r="B29" s="156"/>
      <c r="C29" s="155"/>
      <c r="D29" s="155"/>
      <c r="E29" s="157" t="s">
        <v>1</v>
      </c>
      <c r="F29" s="157"/>
      <c r="G29" s="157"/>
      <c r="H29" s="157"/>
      <c r="I29" s="155"/>
      <c r="J29" s="155"/>
      <c r="K29" s="155"/>
      <c r="L29" s="158"/>
      <c r="S29" s="155"/>
      <c r="T29" s="155"/>
      <c r="U29" s="155"/>
      <c r="V29" s="155"/>
      <c r="W29" s="155"/>
      <c r="X29" s="155"/>
      <c r="Y29" s="155"/>
      <c r="Z29" s="155"/>
      <c r="AA29" s="155"/>
      <c r="AB29" s="155"/>
      <c r="AC29" s="155"/>
      <c r="AD29" s="155"/>
      <c r="AE29" s="155"/>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25.44" customHeight="1">
      <c r="A32" s="39"/>
      <c r="B32" s="45"/>
      <c r="C32" s="39"/>
      <c r="D32" s="160" t="s">
        <v>36</v>
      </c>
      <c r="E32" s="39"/>
      <c r="F32" s="39"/>
      <c r="G32" s="39"/>
      <c r="H32" s="39"/>
      <c r="I32" s="39"/>
      <c r="J32" s="161">
        <f>ROUND(J127, 2)</f>
        <v>0</v>
      </c>
      <c r="K32" s="39"/>
      <c r="L32" s="64"/>
      <c r="S32" s="39"/>
      <c r="T32" s="39"/>
      <c r="U32" s="39"/>
      <c r="V32" s="39"/>
      <c r="W32" s="39"/>
      <c r="X32" s="39"/>
      <c r="Y32" s="39"/>
      <c r="Z32" s="39"/>
      <c r="AA32" s="39"/>
      <c r="AB32" s="39"/>
      <c r="AC32" s="39"/>
      <c r="AD32" s="39"/>
      <c r="AE32" s="39"/>
    </row>
    <row r="33" s="2" customFormat="1" ht="6.96" customHeight="1">
      <c r="A33" s="39"/>
      <c r="B33" s="45"/>
      <c r="C33" s="39"/>
      <c r="D33" s="159"/>
      <c r="E33" s="159"/>
      <c r="F33" s="159"/>
      <c r="G33" s="159"/>
      <c r="H33" s="159"/>
      <c r="I33" s="159"/>
      <c r="J33" s="159"/>
      <c r="K33" s="159"/>
      <c r="L33" s="64"/>
      <c r="S33" s="39"/>
      <c r="T33" s="39"/>
      <c r="U33" s="39"/>
      <c r="V33" s="39"/>
      <c r="W33" s="39"/>
      <c r="X33" s="39"/>
      <c r="Y33" s="39"/>
      <c r="Z33" s="39"/>
      <c r="AA33" s="39"/>
      <c r="AB33" s="39"/>
      <c r="AC33" s="39"/>
      <c r="AD33" s="39"/>
      <c r="AE33" s="39"/>
    </row>
    <row r="34" s="2" customFormat="1" ht="14.4" customHeight="1">
      <c r="A34" s="39"/>
      <c r="B34" s="45"/>
      <c r="C34" s="39"/>
      <c r="D34" s="39"/>
      <c r="E34" s="39"/>
      <c r="F34" s="162" t="s">
        <v>38</v>
      </c>
      <c r="G34" s="39"/>
      <c r="H34" s="39"/>
      <c r="I34" s="162" t="s">
        <v>37</v>
      </c>
      <c r="J34" s="162" t="s">
        <v>39</v>
      </c>
      <c r="K34" s="39"/>
      <c r="L34" s="64"/>
      <c r="S34" s="39"/>
      <c r="T34" s="39"/>
      <c r="U34" s="39"/>
      <c r="V34" s="39"/>
      <c r="W34" s="39"/>
      <c r="X34" s="39"/>
      <c r="Y34" s="39"/>
      <c r="Z34" s="39"/>
      <c r="AA34" s="39"/>
      <c r="AB34" s="39"/>
      <c r="AC34" s="39"/>
      <c r="AD34" s="39"/>
      <c r="AE34" s="39"/>
    </row>
    <row r="35" s="2" customFormat="1" ht="14.4" customHeight="1">
      <c r="A35" s="39"/>
      <c r="B35" s="45"/>
      <c r="C35" s="39"/>
      <c r="D35" s="163" t="s">
        <v>40</v>
      </c>
      <c r="E35" s="151" t="s">
        <v>41</v>
      </c>
      <c r="F35" s="164">
        <f>ROUND((SUM(BE127:BE281)),  2)</f>
        <v>0</v>
      </c>
      <c r="G35" s="39"/>
      <c r="H35" s="39"/>
      <c r="I35" s="165">
        <v>0.20999999999999999</v>
      </c>
      <c r="J35" s="164">
        <f>ROUND(((SUM(BE127:BE281))*I35),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1" t="s">
        <v>42</v>
      </c>
      <c r="F36" s="164">
        <f>ROUND((SUM(BF127:BF281)),  2)</f>
        <v>0</v>
      </c>
      <c r="G36" s="39"/>
      <c r="H36" s="39"/>
      <c r="I36" s="165">
        <v>0.14999999999999999</v>
      </c>
      <c r="J36" s="164">
        <f>ROUND(((SUM(BF127:BF281))*I36),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43</v>
      </c>
      <c r="F37" s="164">
        <f>ROUND((SUM(BG127:BG281)),  2)</f>
        <v>0</v>
      </c>
      <c r="G37" s="39"/>
      <c r="H37" s="39"/>
      <c r="I37" s="165">
        <v>0.20999999999999999</v>
      </c>
      <c r="J37" s="164">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1" t="s">
        <v>44</v>
      </c>
      <c r="F38" s="164">
        <f>ROUND((SUM(BH127:BH281)),  2)</f>
        <v>0</v>
      </c>
      <c r="G38" s="39"/>
      <c r="H38" s="39"/>
      <c r="I38" s="165">
        <v>0.14999999999999999</v>
      </c>
      <c r="J38" s="164">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1" t="s">
        <v>45</v>
      </c>
      <c r="F39" s="164">
        <f>ROUND((SUM(BI127:BI281)),  2)</f>
        <v>0</v>
      </c>
      <c r="G39" s="39"/>
      <c r="H39" s="39"/>
      <c r="I39" s="165">
        <v>0</v>
      </c>
      <c r="J39" s="164">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6"/>
      <c r="D41" s="167" t="s">
        <v>46</v>
      </c>
      <c r="E41" s="168"/>
      <c r="F41" s="168"/>
      <c r="G41" s="169" t="s">
        <v>47</v>
      </c>
      <c r="H41" s="170" t="s">
        <v>48</v>
      </c>
      <c r="I41" s="168"/>
      <c r="J41" s="171">
        <f>SUM(J32:J39)</f>
        <v>0</v>
      </c>
      <c r="K41" s="172"/>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49</v>
      </c>
      <c r="E50" s="174"/>
      <c r="F50" s="174"/>
      <c r="G50" s="173" t="s">
        <v>50</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51</v>
      </c>
      <c r="E61" s="176"/>
      <c r="F61" s="177" t="s">
        <v>52</v>
      </c>
      <c r="G61" s="175" t="s">
        <v>51</v>
      </c>
      <c r="H61" s="176"/>
      <c r="I61" s="176"/>
      <c r="J61" s="178" t="s">
        <v>52</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53</v>
      </c>
      <c r="E65" s="179"/>
      <c r="F65" s="179"/>
      <c r="G65" s="173" t="s">
        <v>54</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51</v>
      </c>
      <c r="E76" s="176"/>
      <c r="F76" s="177" t="s">
        <v>52</v>
      </c>
      <c r="G76" s="175" t="s">
        <v>51</v>
      </c>
      <c r="H76" s="176"/>
      <c r="I76" s="176"/>
      <c r="J76" s="178" t="s">
        <v>52</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173</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SPLAŠKOVÁ KANALIZACE ÚSTÍ NAD ORLICÍ ČERNOVÍR</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169</v>
      </c>
      <c r="D86" s="23"/>
      <c r="E86" s="23"/>
      <c r="F86" s="23"/>
      <c r="G86" s="23"/>
      <c r="H86" s="23"/>
      <c r="I86" s="23"/>
      <c r="J86" s="23"/>
      <c r="K86" s="23"/>
      <c r="L86" s="21"/>
    </row>
    <row r="87" s="2" customFormat="1" ht="16.5" customHeight="1">
      <c r="A87" s="39"/>
      <c r="B87" s="40"/>
      <c r="C87" s="41"/>
      <c r="D87" s="41"/>
      <c r="E87" s="184" t="s">
        <v>170</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171</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PS-01.2 - ČS-1, ČS-2 - vystrojení elektro</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Černovír</v>
      </c>
      <c r="G91" s="41"/>
      <c r="H91" s="41"/>
      <c r="I91" s="33" t="s">
        <v>22</v>
      </c>
      <c r="J91" s="80" t="str">
        <f>IF(J14="","",J14)</f>
        <v>18. 10. 2021</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25.65" customHeight="1">
      <c r="A93" s="39"/>
      <c r="B93" s="40"/>
      <c r="C93" s="33" t="s">
        <v>24</v>
      </c>
      <c r="D93" s="41"/>
      <c r="E93" s="41"/>
      <c r="F93" s="28" t="str">
        <f>E17</f>
        <v>TEPVOS s.r.o., Královéhradecká 1566, Ústí n.Orlicí</v>
      </c>
      <c r="G93" s="41"/>
      <c r="H93" s="41"/>
      <c r="I93" s="33" t="s">
        <v>30</v>
      </c>
      <c r="J93" s="37" t="str">
        <f>E23</f>
        <v>Aquaprocon s.r.o., Divize Praha</v>
      </c>
      <c r="K93" s="41"/>
      <c r="L93" s="64"/>
      <c r="S93" s="39"/>
      <c r="T93" s="39"/>
      <c r="U93" s="39"/>
      <c r="V93" s="39"/>
      <c r="W93" s="39"/>
      <c r="X93" s="39"/>
      <c r="Y93" s="39"/>
      <c r="Z93" s="39"/>
      <c r="AA93" s="39"/>
      <c r="AB93" s="39"/>
      <c r="AC93" s="39"/>
      <c r="AD93" s="39"/>
      <c r="AE93" s="39"/>
    </row>
    <row r="94" s="2" customFormat="1" ht="15.15" customHeight="1">
      <c r="A94" s="39"/>
      <c r="B94" s="40"/>
      <c r="C94" s="33" t="s">
        <v>28</v>
      </c>
      <c r="D94" s="41"/>
      <c r="E94" s="41"/>
      <c r="F94" s="28" t="str">
        <f>IF(E20="","",E20)</f>
        <v>Vyplň údaj</v>
      </c>
      <c r="G94" s="41"/>
      <c r="H94" s="41"/>
      <c r="I94" s="33" t="s">
        <v>33</v>
      </c>
      <c r="J94" s="37" t="str">
        <f>E26</f>
        <v>Petr Šulc</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5" t="s">
        <v>174</v>
      </c>
      <c r="D96" s="186"/>
      <c r="E96" s="186"/>
      <c r="F96" s="186"/>
      <c r="G96" s="186"/>
      <c r="H96" s="186"/>
      <c r="I96" s="186"/>
      <c r="J96" s="187" t="s">
        <v>175</v>
      </c>
      <c r="K96" s="186"/>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8" t="s">
        <v>176</v>
      </c>
      <c r="D98" s="41"/>
      <c r="E98" s="41"/>
      <c r="F98" s="41"/>
      <c r="G98" s="41"/>
      <c r="H98" s="41"/>
      <c r="I98" s="41"/>
      <c r="J98" s="111">
        <f>J127</f>
        <v>0</v>
      </c>
      <c r="K98" s="41"/>
      <c r="L98" s="64"/>
      <c r="S98" s="39"/>
      <c r="T98" s="39"/>
      <c r="U98" s="39"/>
      <c r="V98" s="39"/>
      <c r="W98" s="39"/>
      <c r="X98" s="39"/>
      <c r="Y98" s="39"/>
      <c r="Z98" s="39"/>
      <c r="AA98" s="39"/>
      <c r="AB98" s="39"/>
      <c r="AC98" s="39"/>
      <c r="AD98" s="39"/>
      <c r="AE98" s="39"/>
      <c r="AU98" s="18" t="s">
        <v>177</v>
      </c>
    </row>
    <row r="99" s="12" customFormat="1" ht="24.96" customHeight="1">
      <c r="A99" s="12"/>
      <c r="B99" s="242"/>
      <c r="C99" s="243"/>
      <c r="D99" s="244" t="s">
        <v>209</v>
      </c>
      <c r="E99" s="245"/>
      <c r="F99" s="245"/>
      <c r="G99" s="245"/>
      <c r="H99" s="245"/>
      <c r="I99" s="245"/>
      <c r="J99" s="246">
        <f>J128</f>
        <v>0</v>
      </c>
      <c r="K99" s="243"/>
      <c r="L99" s="247"/>
      <c r="S99" s="12"/>
      <c r="T99" s="12"/>
      <c r="U99" s="12"/>
      <c r="V99" s="12"/>
      <c r="W99" s="12"/>
      <c r="X99" s="12"/>
      <c r="Y99" s="12"/>
      <c r="Z99" s="12"/>
      <c r="AA99" s="12"/>
      <c r="AB99" s="12"/>
      <c r="AC99" s="12"/>
      <c r="AD99" s="12"/>
      <c r="AE99" s="12"/>
    </row>
    <row r="100" s="12" customFormat="1" ht="24.96" customHeight="1">
      <c r="A100" s="12"/>
      <c r="B100" s="242"/>
      <c r="C100" s="243"/>
      <c r="D100" s="244" t="s">
        <v>210</v>
      </c>
      <c r="E100" s="245"/>
      <c r="F100" s="245"/>
      <c r="G100" s="245"/>
      <c r="H100" s="245"/>
      <c r="I100" s="245"/>
      <c r="J100" s="246">
        <f>J174</f>
        <v>0</v>
      </c>
      <c r="K100" s="243"/>
      <c r="L100" s="247"/>
      <c r="S100" s="12"/>
      <c r="T100" s="12"/>
      <c r="U100" s="12"/>
      <c r="V100" s="12"/>
      <c r="W100" s="12"/>
      <c r="X100" s="12"/>
      <c r="Y100" s="12"/>
      <c r="Z100" s="12"/>
      <c r="AA100" s="12"/>
      <c r="AB100" s="12"/>
      <c r="AC100" s="12"/>
      <c r="AD100" s="12"/>
      <c r="AE100" s="12"/>
    </row>
    <row r="101" s="12" customFormat="1" ht="24.96" customHeight="1">
      <c r="A101" s="12"/>
      <c r="B101" s="242"/>
      <c r="C101" s="243"/>
      <c r="D101" s="244" t="s">
        <v>211</v>
      </c>
      <c r="E101" s="245"/>
      <c r="F101" s="245"/>
      <c r="G101" s="245"/>
      <c r="H101" s="245"/>
      <c r="I101" s="245"/>
      <c r="J101" s="246">
        <f>J220</f>
        <v>0</v>
      </c>
      <c r="K101" s="243"/>
      <c r="L101" s="247"/>
      <c r="S101" s="12"/>
      <c r="T101" s="12"/>
      <c r="U101" s="12"/>
      <c r="V101" s="12"/>
      <c r="W101" s="12"/>
      <c r="X101" s="12"/>
      <c r="Y101" s="12"/>
      <c r="Z101" s="12"/>
      <c r="AA101" s="12"/>
      <c r="AB101" s="12"/>
      <c r="AC101" s="12"/>
      <c r="AD101" s="12"/>
      <c r="AE101" s="12"/>
    </row>
    <row r="102" s="12" customFormat="1" ht="24.96" customHeight="1">
      <c r="A102" s="12"/>
      <c r="B102" s="242"/>
      <c r="C102" s="243"/>
      <c r="D102" s="244" t="s">
        <v>212</v>
      </c>
      <c r="E102" s="245"/>
      <c r="F102" s="245"/>
      <c r="G102" s="245"/>
      <c r="H102" s="245"/>
      <c r="I102" s="245"/>
      <c r="J102" s="246">
        <f>J241</f>
        <v>0</v>
      </c>
      <c r="K102" s="243"/>
      <c r="L102" s="247"/>
      <c r="S102" s="12"/>
      <c r="T102" s="12"/>
      <c r="U102" s="12"/>
      <c r="V102" s="12"/>
      <c r="W102" s="12"/>
      <c r="X102" s="12"/>
      <c r="Y102" s="12"/>
      <c r="Z102" s="12"/>
      <c r="AA102" s="12"/>
      <c r="AB102" s="12"/>
      <c r="AC102" s="12"/>
      <c r="AD102" s="12"/>
      <c r="AE102" s="12"/>
    </row>
    <row r="103" s="12" customFormat="1" ht="24.96" customHeight="1">
      <c r="A103" s="12"/>
      <c r="B103" s="242"/>
      <c r="C103" s="243"/>
      <c r="D103" s="244" t="s">
        <v>213</v>
      </c>
      <c r="E103" s="245"/>
      <c r="F103" s="245"/>
      <c r="G103" s="245"/>
      <c r="H103" s="245"/>
      <c r="I103" s="245"/>
      <c r="J103" s="246">
        <f>J261</f>
        <v>0</v>
      </c>
      <c r="K103" s="243"/>
      <c r="L103" s="247"/>
      <c r="S103" s="12"/>
      <c r="T103" s="12"/>
      <c r="U103" s="12"/>
      <c r="V103" s="12"/>
      <c r="W103" s="12"/>
      <c r="X103" s="12"/>
      <c r="Y103" s="12"/>
      <c r="Z103" s="12"/>
      <c r="AA103" s="12"/>
      <c r="AB103" s="12"/>
      <c r="AC103" s="12"/>
      <c r="AD103" s="12"/>
      <c r="AE103" s="12"/>
    </row>
    <row r="104" s="12" customFormat="1" ht="24.96" customHeight="1">
      <c r="A104" s="12"/>
      <c r="B104" s="242"/>
      <c r="C104" s="243"/>
      <c r="D104" s="244" t="s">
        <v>214</v>
      </c>
      <c r="E104" s="245"/>
      <c r="F104" s="245"/>
      <c r="G104" s="245"/>
      <c r="H104" s="245"/>
      <c r="I104" s="245"/>
      <c r="J104" s="246">
        <f>J270</f>
        <v>0</v>
      </c>
      <c r="K104" s="243"/>
      <c r="L104" s="247"/>
      <c r="S104" s="12"/>
      <c r="T104" s="12"/>
      <c r="U104" s="12"/>
      <c r="V104" s="12"/>
      <c r="W104" s="12"/>
      <c r="X104" s="12"/>
      <c r="Y104" s="12"/>
      <c r="Z104" s="12"/>
      <c r="AA104" s="12"/>
      <c r="AB104" s="12"/>
      <c r="AC104" s="12"/>
      <c r="AD104" s="12"/>
      <c r="AE104" s="12"/>
    </row>
    <row r="105" s="12" customFormat="1" ht="24.96" customHeight="1">
      <c r="A105" s="12"/>
      <c r="B105" s="242"/>
      <c r="C105" s="243"/>
      <c r="D105" s="244" t="s">
        <v>215</v>
      </c>
      <c r="E105" s="245"/>
      <c r="F105" s="245"/>
      <c r="G105" s="245"/>
      <c r="H105" s="245"/>
      <c r="I105" s="245"/>
      <c r="J105" s="246">
        <f>J279</f>
        <v>0</v>
      </c>
      <c r="K105" s="243"/>
      <c r="L105" s="247"/>
      <c r="S105" s="12"/>
      <c r="T105" s="12"/>
      <c r="U105" s="12"/>
      <c r="V105" s="12"/>
      <c r="W105" s="12"/>
      <c r="X105" s="12"/>
      <c r="Y105" s="12"/>
      <c r="Z105" s="12"/>
      <c r="AA105" s="12"/>
      <c r="AB105" s="12"/>
      <c r="AC105" s="12"/>
      <c r="AD105" s="12"/>
      <c r="AE105" s="12"/>
    </row>
    <row r="106" s="2" customFormat="1" ht="21.84" customHeight="1">
      <c r="A106" s="39"/>
      <c r="B106" s="40"/>
      <c r="C106" s="41"/>
      <c r="D106" s="41"/>
      <c r="E106" s="41"/>
      <c r="F106" s="41"/>
      <c r="G106" s="41"/>
      <c r="H106" s="41"/>
      <c r="I106" s="41"/>
      <c r="J106" s="41"/>
      <c r="K106" s="41"/>
      <c r="L106" s="64"/>
      <c r="S106" s="39"/>
      <c r="T106" s="39"/>
      <c r="U106" s="39"/>
      <c r="V106" s="39"/>
      <c r="W106" s="39"/>
      <c r="X106" s="39"/>
      <c r="Y106" s="39"/>
      <c r="Z106" s="39"/>
      <c r="AA106" s="39"/>
      <c r="AB106" s="39"/>
      <c r="AC106" s="39"/>
      <c r="AD106" s="39"/>
      <c r="AE106" s="39"/>
    </row>
    <row r="107" s="2" customFormat="1" ht="6.96" customHeight="1">
      <c r="A107" s="39"/>
      <c r="B107" s="67"/>
      <c r="C107" s="68"/>
      <c r="D107" s="68"/>
      <c r="E107" s="68"/>
      <c r="F107" s="68"/>
      <c r="G107" s="68"/>
      <c r="H107" s="68"/>
      <c r="I107" s="68"/>
      <c r="J107" s="68"/>
      <c r="K107" s="68"/>
      <c r="L107" s="64"/>
      <c r="S107" s="39"/>
      <c r="T107" s="39"/>
      <c r="U107" s="39"/>
      <c r="V107" s="39"/>
      <c r="W107" s="39"/>
      <c r="X107" s="39"/>
      <c r="Y107" s="39"/>
      <c r="Z107" s="39"/>
      <c r="AA107" s="39"/>
      <c r="AB107" s="39"/>
      <c r="AC107" s="39"/>
      <c r="AD107" s="39"/>
      <c r="AE107" s="39"/>
    </row>
    <row r="111" s="2" customFormat="1" ht="6.96" customHeight="1">
      <c r="A111" s="39"/>
      <c r="B111" s="69"/>
      <c r="C111" s="70"/>
      <c r="D111" s="70"/>
      <c r="E111" s="70"/>
      <c r="F111" s="70"/>
      <c r="G111" s="70"/>
      <c r="H111" s="70"/>
      <c r="I111" s="70"/>
      <c r="J111" s="70"/>
      <c r="K111" s="70"/>
      <c r="L111" s="64"/>
      <c r="S111" s="39"/>
      <c r="T111" s="39"/>
      <c r="U111" s="39"/>
      <c r="V111" s="39"/>
      <c r="W111" s="39"/>
      <c r="X111" s="39"/>
      <c r="Y111" s="39"/>
      <c r="Z111" s="39"/>
      <c r="AA111" s="39"/>
      <c r="AB111" s="39"/>
      <c r="AC111" s="39"/>
      <c r="AD111" s="39"/>
      <c r="AE111" s="39"/>
    </row>
    <row r="112" s="2" customFormat="1" ht="24.96" customHeight="1">
      <c r="A112" s="39"/>
      <c r="B112" s="40"/>
      <c r="C112" s="24" t="s">
        <v>178</v>
      </c>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6.96" customHeight="1">
      <c r="A113" s="39"/>
      <c r="B113" s="40"/>
      <c r="C113" s="41"/>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12" customHeight="1">
      <c r="A114" s="39"/>
      <c r="B114" s="40"/>
      <c r="C114" s="33" t="s">
        <v>16</v>
      </c>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6.5" customHeight="1">
      <c r="A115" s="39"/>
      <c r="B115" s="40"/>
      <c r="C115" s="41"/>
      <c r="D115" s="41"/>
      <c r="E115" s="184" t="str">
        <f>E7</f>
        <v>SPLAŠKOVÁ KANALIZACE ÚSTÍ NAD ORLICÍ ČERNOVÍR</v>
      </c>
      <c r="F115" s="33"/>
      <c r="G115" s="33"/>
      <c r="H115" s="33"/>
      <c r="I115" s="41"/>
      <c r="J115" s="41"/>
      <c r="K115" s="41"/>
      <c r="L115" s="64"/>
      <c r="S115" s="39"/>
      <c r="T115" s="39"/>
      <c r="U115" s="39"/>
      <c r="V115" s="39"/>
      <c r="W115" s="39"/>
      <c r="X115" s="39"/>
      <c r="Y115" s="39"/>
      <c r="Z115" s="39"/>
      <c r="AA115" s="39"/>
      <c r="AB115" s="39"/>
      <c r="AC115" s="39"/>
      <c r="AD115" s="39"/>
      <c r="AE115" s="39"/>
    </row>
    <row r="116" s="1" customFormat="1" ht="12" customHeight="1">
      <c r="B116" s="22"/>
      <c r="C116" s="33" t="s">
        <v>169</v>
      </c>
      <c r="D116" s="23"/>
      <c r="E116" s="23"/>
      <c r="F116" s="23"/>
      <c r="G116" s="23"/>
      <c r="H116" s="23"/>
      <c r="I116" s="23"/>
      <c r="J116" s="23"/>
      <c r="K116" s="23"/>
      <c r="L116" s="21"/>
    </row>
    <row r="117" s="2" customFormat="1" ht="16.5" customHeight="1">
      <c r="A117" s="39"/>
      <c r="B117" s="40"/>
      <c r="C117" s="41"/>
      <c r="D117" s="41"/>
      <c r="E117" s="184" t="s">
        <v>170</v>
      </c>
      <c r="F117" s="41"/>
      <c r="G117" s="41"/>
      <c r="H117" s="41"/>
      <c r="I117" s="41"/>
      <c r="J117" s="41"/>
      <c r="K117" s="41"/>
      <c r="L117" s="64"/>
      <c r="S117" s="39"/>
      <c r="T117" s="39"/>
      <c r="U117" s="39"/>
      <c r="V117" s="39"/>
      <c r="W117" s="39"/>
      <c r="X117" s="39"/>
      <c r="Y117" s="39"/>
      <c r="Z117" s="39"/>
      <c r="AA117" s="39"/>
      <c r="AB117" s="39"/>
      <c r="AC117" s="39"/>
      <c r="AD117" s="39"/>
      <c r="AE117" s="39"/>
    </row>
    <row r="118" s="2" customFormat="1" ht="12" customHeight="1">
      <c r="A118" s="39"/>
      <c r="B118" s="40"/>
      <c r="C118" s="33" t="s">
        <v>171</v>
      </c>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16.5" customHeight="1">
      <c r="A119" s="39"/>
      <c r="B119" s="40"/>
      <c r="C119" s="41"/>
      <c r="D119" s="41"/>
      <c r="E119" s="77" t="str">
        <f>E11</f>
        <v>PS-01.2 - ČS-1, ČS-2 - vystrojení elektro</v>
      </c>
      <c r="F119" s="41"/>
      <c r="G119" s="41"/>
      <c r="H119" s="41"/>
      <c r="I119" s="41"/>
      <c r="J119" s="41"/>
      <c r="K119" s="41"/>
      <c r="L119" s="64"/>
      <c r="S119" s="39"/>
      <c r="T119" s="39"/>
      <c r="U119" s="39"/>
      <c r="V119" s="39"/>
      <c r="W119" s="39"/>
      <c r="X119" s="39"/>
      <c r="Y119" s="39"/>
      <c r="Z119" s="39"/>
      <c r="AA119" s="39"/>
      <c r="AB119" s="39"/>
      <c r="AC119" s="39"/>
      <c r="AD119" s="39"/>
      <c r="AE119" s="39"/>
    </row>
    <row r="120" s="2" customFormat="1" ht="6.96" customHeight="1">
      <c r="A120" s="39"/>
      <c r="B120" s="40"/>
      <c r="C120" s="41"/>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2" customFormat="1" ht="12" customHeight="1">
      <c r="A121" s="39"/>
      <c r="B121" s="40"/>
      <c r="C121" s="33" t="s">
        <v>20</v>
      </c>
      <c r="D121" s="41"/>
      <c r="E121" s="41"/>
      <c r="F121" s="28" t="str">
        <f>F14</f>
        <v>Černovír</v>
      </c>
      <c r="G121" s="41"/>
      <c r="H121" s="41"/>
      <c r="I121" s="33" t="s">
        <v>22</v>
      </c>
      <c r="J121" s="80" t="str">
        <f>IF(J14="","",J14)</f>
        <v>18. 10. 2021</v>
      </c>
      <c r="K121" s="41"/>
      <c r="L121" s="64"/>
      <c r="S121" s="39"/>
      <c r="T121" s="39"/>
      <c r="U121" s="39"/>
      <c r="V121" s="39"/>
      <c r="W121" s="39"/>
      <c r="X121" s="39"/>
      <c r="Y121" s="39"/>
      <c r="Z121" s="39"/>
      <c r="AA121" s="39"/>
      <c r="AB121" s="39"/>
      <c r="AC121" s="39"/>
      <c r="AD121" s="39"/>
      <c r="AE121" s="39"/>
    </row>
    <row r="122" s="2" customFormat="1" ht="6.96" customHeight="1">
      <c r="A122" s="39"/>
      <c r="B122" s="40"/>
      <c r="C122" s="41"/>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2" customFormat="1" ht="25.65" customHeight="1">
      <c r="A123" s="39"/>
      <c r="B123" s="40"/>
      <c r="C123" s="33" t="s">
        <v>24</v>
      </c>
      <c r="D123" s="41"/>
      <c r="E123" s="41"/>
      <c r="F123" s="28" t="str">
        <f>E17</f>
        <v>TEPVOS s.r.o., Královéhradecká 1566, Ústí n.Orlicí</v>
      </c>
      <c r="G123" s="41"/>
      <c r="H123" s="41"/>
      <c r="I123" s="33" t="s">
        <v>30</v>
      </c>
      <c r="J123" s="37" t="str">
        <f>E23</f>
        <v>Aquaprocon s.r.o., Divize Praha</v>
      </c>
      <c r="K123" s="41"/>
      <c r="L123" s="64"/>
      <c r="S123" s="39"/>
      <c r="T123" s="39"/>
      <c r="U123" s="39"/>
      <c r="V123" s="39"/>
      <c r="W123" s="39"/>
      <c r="X123" s="39"/>
      <c r="Y123" s="39"/>
      <c r="Z123" s="39"/>
      <c r="AA123" s="39"/>
      <c r="AB123" s="39"/>
      <c r="AC123" s="39"/>
      <c r="AD123" s="39"/>
      <c r="AE123" s="39"/>
    </row>
    <row r="124" s="2" customFormat="1" ht="15.15" customHeight="1">
      <c r="A124" s="39"/>
      <c r="B124" s="40"/>
      <c r="C124" s="33" t="s">
        <v>28</v>
      </c>
      <c r="D124" s="41"/>
      <c r="E124" s="41"/>
      <c r="F124" s="28" t="str">
        <f>IF(E20="","",E20)</f>
        <v>Vyplň údaj</v>
      </c>
      <c r="G124" s="41"/>
      <c r="H124" s="41"/>
      <c r="I124" s="33" t="s">
        <v>33</v>
      </c>
      <c r="J124" s="37" t="str">
        <f>E26</f>
        <v>Petr Šulc</v>
      </c>
      <c r="K124" s="41"/>
      <c r="L124" s="64"/>
      <c r="S124" s="39"/>
      <c r="T124" s="39"/>
      <c r="U124" s="39"/>
      <c r="V124" s="39"/>
      <c r="W124" s="39"/>
      <c r="X124" s="39"/>
      <c r="Y124" s="39"/>
      <c r="Z124" s="39"/>
      <c r="AA124" s="39"/>
      <c r="AB124" s="39"/>
      <c r="AC124" s="39"/>
      <c r="AD124" s="39"/>
      <c r="AE124" s="39"/>
    </row>
    <row r="125" s="2" customFormat="1" ht="10.32" customHeight="1">
      <c r="A125" s="39"/>
      <c r="B125" s="40"/>
      <c r="C125" s="41"/>
      <c r="D125" s="41"/>
      <c r="E125" s="41"/>
      <c r="F125" s="41"/>
      <c r="G125" s="41"/>
      <c r="H125" s="41"/>
      <c r="I125" s="41"/>
      <c r="J125" s="41"/>
      <c r="K125" s="41"/>
      <c r="L125" s="64"/>
      <c r="S125" s="39"/>
      <c r="T125" s="39"/>
      <c r="U125" s="39"/>
      <c r="V125" s="39"/>
      <c r="W125" s="39"/>
      <c r="X125" s="39"/>
      <c r="Y125" s="39"/>
      <c r="Z125" s="39"/>
      <c r="AA125" s="39"/>
      <c r="AB125" s="39"/>
      <c r="AC125" s="39"/>
      <c r="AD125" s="39"/>
      <c r="AE125" s="39"/>
    </row>
    <row r="126" s="9" customFormat="1" ht="29.28" customHeight="1">
      <c r="A126" s="189"/>
      <c r="B126" s="190"/>
      <c r="C126" s="191" t="s">
        <v>179</v>
      </c>
      <c r="D126" s="192" t="s">
        <v>61</v>
      </c>
      <c r="E126" s="192" t="s">
        <v>57</v>
      </c>
      <c r="F126" s="192" t="s">
        <v>58</v>
      </c>
      <c r="G126" s="192" t="s">
        <v>180</v>
      </c>
      <c r="H126" s="192" t="s">
        <v>181</v>
      </c>
      <c r="I126" s="192" t="s">
        <v>182</v>
      </c>
      <c r="J126" s="192" t="s">
        <v>175</v>
      </c>
      <c r="K126" s="193" t="s">
        <v>183</v>
      </c>
      <c r="L126" s="194"/>
      <c r="M126" s="101" t="s">
        <v>1</v>
      </c>
      <c r="N126" s="102" t="s">
        <v>40</v>
      </c>
      <c r="O126" s="102" t="s">
        <v>184</v>
      </c>
      <c r="P126" s="102" t="s">
        <v>185</v>
      </c>
      <c r="Q126" s="102" t="s">
        <v>186</v>
      </c>
      <c r="R126" s="102" t="s">
        <v>187</v>
      </c>
      <c r="S126" s="102" t="s">
        <v>188</v>
      </c>
      <c r="T126" s="103" t="s">
        <v>189</v>
      </c>
      <c r="U126" s="189"/>
      <c r="V126" s="189"/>
      <c r="W126" s="189"/>
      <c r="X126" s="189"/>
      <c r="Y126" s="189"/>
      <c r="Z126" s="189"/>
      <c r="AA126" s="189"/>
      <c r="AB126" s="189"/>
      <c r="AC126" s="189"/>
      <c r="AD126" s="189"/>
      <c r="AE126" s="189"/>
    </row>
    <row r="127" s="2" customFormat="1" ht="22.8" customHeight="1">
      <c r="A127" s="39"/>
      <c r="B127" s="40"/>
      <c r="C127" s="108" t="s">
        <v>190</v>
      </c>
      <c r="D127" s="41"/>
      <c r="E127" s="41"/>
      <c r="F127" s="41"/>
      <c r="G127" s="41"/>
      <c r="H127" s="41"/>
      <c r="I127" s="41"/>
      <c r="J127" s="195">
        <f>BK127</f>
        <v>0</v>
      </c>
      <c r="K127" s="41"/>
      <c r="L127" s="45"/>
      <c r="M127" s="104"/>
      <c r="N127" s="196"/>
      <c r="O127" s="105"/>
      <c r="P127" s="197">
        <f>P128+P174+P220+P241+P261+P270+P279</f>
        <v>0</v>
      </c>
      <c r="Q127" s="105"/>
      <c r="R127" s="197">
        <f>R128+R174+R220+R241+R261+R270+R279</f>
        <v>0</v>
      </c>
      <c r="S127" s="105"/>
      <c r="T127" s="198">
        <f>T128+T174+T220+T241+T261+T270+T279</f>
        <v>0</v>
      </c>
      <c r="U127" s="39"/>
      <c r="V127" s="39"/>
      <c r="W127" s="39"/>
      <c r="X127" s="39"/>
      <c r="Y127" s="39"/>
      <c r="Z127" s="39"/>
      <c r="AA127" s="39"/>
      <c r="AB127" s="39"/>
      <c r="AC127" s="39"/>
      <c r="AD127" s="39"/>
      <c r="AE127" s="39"/>
      <c r="AT127" s="18" t="s">
        <v>75</v>
      </c>
      <c r="AU127" s="18" t="s">
        <v>177</v>
      </c>
      <c r="BK127" s="199">
        <f>BK128+BK174+BK220+BK241+BK261+BK270+BK279</f>
        <v>0</v>
      </c>
    </row>
    <row r="128" s="13" customFormat="1" ht="25.92" customHeight="1">
      <c r="A128" s="13"/>
      <c r="B128" s="248"/>
      <c r="C128" s="249"/>
      <c r="D128" s="250" t="s">
        <v>75</v>
      </c>
      <c r="E128" s="251" t="s">
        <v>216</v>
      </c>
      <c r="F128" s="251" t="s">
        <v>217</v>
      </c>
      <c r="G128" s="249"/>
      <c r="H128" s="249"/>
      <c r="I128" s="252"/>
      <c r="J128" s="253">
        <f>BK128</f>
        <v>0</v>
      </c>
      <c r="K128" s="249"/>
      <c r="L128" s="254"/>
      <c r="M128" s="255"/>
      <c r="N128" s="256"/>
      <c r="O128" s="256"/>
      <c r="P128" s="257">
        <f>SUM(P129:P173)</f>
        <v>0</v>
      </c>
      <c r="Q128" s="256"/>
      <c r="R128" s="257">
        <f>SUM(R129:R173)</f>
        <v>0</v>
      </c>
      <c r="S128" s="256"/>
      <c r="T128" s="258">
        <f>SUM(T129:T173)</f>
        <v>0</v>
      </c>
      <c r="U128" s="13"/>
      <c r="V128" s="13"/>
      <c r="W128" s="13"/>
      <c r="X128" s="13"/>
      <c r="Y128" s="13"/>
      <c r="Z128" s="13"/>
      <c r="AA128" s="13"/>
      <c r="AB128" s="13"/>
      <c r="AC128" s="13"/>
      <c r="AD128" s="13"/>
      <c r="AE128" s="13"/>
      <c r="AR128" s="259" t="s">
        <v>83</v>
      </c>
      <c r="AT128" s="260" t="s">
        <v>75</v>
      </c>
      <c r="AU128" s="260" t="s">
        <v>76</v>
      </c>
      <c r="AY128" s="259" t="s">
        <v>195</v>
      </c>
      <c r="BK128" s="261">
        <f>SUM(BK129:BK173)</f>
        <v>0</v>
      </c>
    </row>
    <row r="129" s="2" customFormat="1" ht="16.5" customHeight="1">
      <c r="A129" s="39"/>
      <c r="B129" s="40"/>
      <c r="C129" s="200" t="s">
        <v>83</v>
      </c>
      <c r="D129" s="200" t="s">
        <v>191</v>
      </c>
      <c r="E129" s="201" t="s">
        <v>218</v>
      </c>
      <c r="F129" s="202" t="s">
        <v>219</v>
      </c>
      <c r="G129" s="203" t="s">
        <v>220</v>
      </c>
      <c r="H129" s="204">
        <v>1</v>
      </c>
      <c r="I129" s="205"/>
      <c r="J129" s="206">
        <f>ROUND(I129*H129,2)</f>
        <v>0</v>
      </c>
      <c r="K129" s="202" t="s">
        <v>1</v>
      </c>
      <c r="L129" s="45"/>
      <c r="M129" s="207" t="s">
        <v>1</v>
      </c>
      <c r="N129" s="208" t="s">
        <v>41</v>
      </c>
      <c r="O129" s="92"/>
      <c r="P129" s="209">
        <f>O129*H129</f>
        <v>0</v>
      </c>
      <c r="Q129" s="209">
        <v>0</v>
      </c>
      <c r="R129" s="209">
        <f>Q129*H129</f>
        <v>0</v>
      </c>
      <c r="S129" s="209">
        <v>0</v>
      </c>
      <c r="T129" s="210">
        <f>S129*H129</f>
        <v>0</v>
      </c>
      <c r="U129" s="39"/>
      <c r="V129" s="39"/>
      <c r="W129" s="39"/>
      <c r="X129" s="39"/>
      <c r="Y129" s="39"/>
      <c r="Z129" s="39"/>
      <c r="AA129" s="39"/>
      <c r="AB129" s="39"/>
      <c r="AC129" s="39"/>
      <c r="AD129" s="39"/>
      <c r="AE129" s="39"/>
      <c r="AR129" s="211" t="s">
        <v>221</v>
      </c>
      <c r="AT129" s="211" t="s">
        <v>191</v>
      </c>
      <c r="AU129" s="211" t="s">
        <v>83</v>
      </c>
      <c r="AY129" s="18" t="s">
        <v>195</v>
      </c>
      <c r="BE129" s="212">
        <f>IF(N129="základní",J129,0)</f>
        <v>0</v>
      </c>
      <c r="BF129" s="212">
        <f>IF(N129="snížená",J129,0)</f>
        <v>0</v>
      </c>
      <c r="BG129" s="212">
        <f>IF(N129="zákl. přenesená",J129,0)</f>
        <v>0</v>
      </c>
      <c r="BH129" s="212">
        <f>IF(N129="sníž. přenesená",J129,0)</f>
        <v>0</v>
      </c>
      <c r="BI129" s="212">
        <f>IF(N129="nulová",J129,0)</f>
        <v>0</v>
      </c>
      <c r="BJ129" s="18" t="s">
        <v>83</v>
      </c>
      <c r="BK129" s="212">
        <f>ROUND(I129*H129,2)</f>
        <v>0</v>
      </c>
      <c r="BL129" s="18" t="s">
        <v>221</v>
      </c>
      <c r="BM129" s="211" t="s">
        <v>222</v>
      </c>
    </row>
    <row r="130" s="2" customFormat="1">
      <c r="A130" s="39"/>
      <c r="B130" s="40"/>
      <c r="C130" s="41"/>
      <c r="D130" s="213" t="s">
        <v>197</v>
      </c>
      <c r="E130" s="41"/>
      <c r="F130" s="214" t="s">
        <v>223</v>
      </c>
      <c r="G130" s="41"/>
      <c r="H130" s="41"/>
      <c r="I130" s="215"/>
      <c r="J130" s="41"/>
      <c r="K130" s="41"/>
      <c r="L130" s="45"/>
      <c r="M130" s="216"/>
      <c r="N130" s="217"/>
      <c r="O130" s="92"/>
      <c r="P130" s="92"/>
      <c r="Q130" s="92"/>
      <c r="R130" s="92"/>
      <c r="S130" s="92"/>
      <c r="T130" s="93"/>
      <c r="U130" s="39"/>
      <c r="V130" s="39"/>
      <c r="W130" s="39"/>
      <c r="X130" s="39"/>
      <c r="Y130" s="39"/>
      <c r="Z130" s="39"/>
      <c r="AA130" s="39"/>
      <c r="AB130" s="39"/>
      <c r="AC130" s="39"/>
      <c r="AD130" s="39"/>
      <c r="AE130" s="39"/>
      <c r="AT130" s="18" t="s">
        <v>197</v>
      </c>
      <c r="AU130" s="18" t="s">
        <v>83</v>
      </c>
    </row>
    <row r="131" s="2" customFormat="1" ht="16.5" customHeight="1">
      <c r="A131" s="39"/>
      <c r="B131" s="40"/>
      <c r="C131" s="262" t="s">
        <v>85</v>
      </c>
      <c r="D131" s="262" t="s">
        <v>224</v>
      </c>
      <c r="E131" s="263" t="s">
        <v>225</v>
      </c>
      <c r="F131" s="264" t="s">
        <v>226</v>
      </c>
      <c r="G131" s="265" t="s">
        <v>220</v>
      </c>
      <c r="H131" s="266">
        <v>1</v>
      </c>
      <c r="I131" s="267"/>
      <c r="J131" s="268">
        <f>ROUND(I131*H131,2)</f>
        <v>0</v>
      </c>
      <c r="K131" s="264" t="s">
        <v>1</v>
      </c>
      <c r="L131" s="269"/>
      <c r="M131" s="270" t="s">
        <v>1</v>
      </c>
      <c r="N131" s="271" t="s">
        <v>41</v>
      </c>
      <c r="O131" s="92"/>
      <c r="P131" s="209">
        <f>O131*H131</f>
        <v>0</v>
      </c>
      <c r="Q131" s="209">
        <v>0</v>
      </c>
      <c r="R131" s="209">
        <f>Q131*H131</f>
        <v>0</v>
      </c>
      <c r="S131" s="209">
        <v>0</v>
      </c>
      <c r="T131" s="210">
        <f>S131*H131</f>
        <v>0</v>
      </c>
      <c r="U131" s="39"/>
      <c r="V131" s="39"/>
      <c r="W131" s="39"/>
      <c r="X131" s="39"/>
      <c r="Y131" s="39"/>
      <c r="Z131" s="39"/>
      <c r="AA131" s="39"/>
      <c r="AB131" s="39"/>
      <c r="AC131" s="39"/>
      <c r="AD131" s="39"/>
      <c r="AE131" s="39"/>
      <c r="AR131" s="211" t="s">
        <v>227</v>
      </c>
      <c r="AT131" s="211" t="s">
        <v>224</v>
      </c>
      <c r="AU131" s="211" t="s">
        <v>83</v>
      </c>
      <c r="AY131" s="18" t="s">
        <v>195</v>
      </c>
      <c r="BE131" s="212">
        <f>IF(N131="základní",J131,0)</f>
        <v>0</v>
      </c>
      <c r="BF131" s="212">
        <f>IF(N131="snížená",J131,0)</f>
        <v>0</v>
      </c>
      <c r="BG131" s="212">
        <f>IF(N131="zákl. přenesená",J131,0)</f>
        <v>0</v>
      </c>
      <c r="BH131" s="212">
        <f>IF(N131="sníž. přenesená",J131,0)</f>
        <v>0</v>
      </c>
      <c r="BI131" s="212">
        <f>IF(N131="nulová",J131,0)</f>
        <v>0</v>
      </c>
      <c r="BJ131" s="18" t="s">
        <v>83</v>
      </c>
      <c r="BK131" s="212">
        <f>ROUND(I131*H131,2)</f>
        <v>0</v>
      </c>
      <c r="BL131" s="18" t="s">
        <v>221</v>
      </c>
      <c r="BM131" s="211" t="s">
        <v>228</v>
      </c>
    </row>
    <row r="132" s="2" customFormat="1" ht="24.15" customHeight="1">
      <c r="A132" s="39"/>
      <c r="B132" s="40"/>
      <c r="C132" s="262" t="s">
        <v>229</v>
      </c>
      <c r="D132" s="262" t="s">
        <v>224</v>
      </c>
      <c r="E132" s="263" t="s">
        <v>230</v>
      </c>
      <c r="F132" s="264" t="s">
        <v>231</v>
      </c>
      <c r="G132" s="265" t="s">
        <v>232</v>
      </c>
      <c r="H132" s="266">
        <v>1</v>
      </c>
      <c r="I132" s="267"/>
      <c r="J132" s="268">
        <f>ROUND(I132*H132,2)</f>
        <v>0</v>
      </c>
      <c r="K132" s="264" t="s">
        <v>1</v>
      </c>
      <c r="L132" s="269"/>
      <c r="M132" s="270" t="s">
        <v>1</v>
      </c>
      <c r="N132" s="271" t="s">
        <v>41</v>
      </c>
      <c r="O132" s="92"/>
      <c r="P132" s="209">
        <f>O132*H132</f>
        <v>0</v>
      </c>
      <c r="Q132" s="209">
        <v>0</v>
      </c>
      <c r="R132" s="209">
        <f>Q132*H132</f>
        <v>0</v>
      </c>
      <c r="S132" s="209">
        <v>0</v>
      </c>
      <c r="T132" s="210">
        <f>S132*H132</f>
        <v>0</v>
      </c>
      <c r="U132" s="39"/>
      <c r="V132" s="39"/>
      <c r="W132" s="39"/>
      <c r="X132" s="39"/>
      <c r="Y132" s="39"/>
      <c r="Z132" s="39"/>
      <c r="AA132" s="39"/>
      <c r="AB132" s="39"/>
      <c r="AC132" s="39"/>
      <c r="AD132" s="39"/>
      <c r="AE132" s="39"/>
      <c r="AR132" s="211" t="s">
        <v>227</v>
      </c>
      <c r="AT132" s="211" t="s">
        <v>224</v>
      </c>
      <c r="AU132" s="211" t="s">
        <v>83</v>
      </c>
      <c r="AY132" s="18" t="s">
        <v>195</v>
      </c>
      <c r="BE132" s="212">
        <f>IF(N132="základní",J132,0)</f>
        <v>0</v>
      </c>
      <c r="BF132" s="212">
        <f>IF(N132="snížená",J132,0)</f>
        <v>0</v>
      </c>
      <c r="BG132" s="212">
        <f>IF(N132="zákl. přenesená",J132,0)</f>
        <v>0</v>
      </c>
      <c r="BH132" s="212">
        <f>IF(N132="sníž. přenesená",J132,0)</f>
        <v>0</v>
      </c>
      <c r="BI132" s="212">
        <f>IF(N132="nulová",J132,0)</f>
        <v>0</v>
      </c>
      <c r="BJ132" s="18" t="s">
        <v>83</v>
      </c>
      <c r="BK132" s="212">
        <f>ROUND(I132*H132,2)</f>
        <v>0</v>
      </c>
      <c r="BL132" s="18" t="s">
        <v>221</v>
      </c>
      <c r="BM132" s="211" t="s">
        <v>233</v>
      </c>
    </row>
    <row r="133" s="2" customFormat="1" ht="16.5" customHeight="1">
      <c r="A133" s="39"/>
      <c r="B133" s="40"/>
      <c r="C133" s="262" t="s">
        <v>234</v>
      </c>
      <c r="D133" s="262" t="s">
        <v>224</v>
      </c>
      <c r="E133" s="263" t="s">
        <v>235</v>
      </c>
      <c r="F133" s="264" t="s">
        <v>236</v>
      </c>
      <c r="G133" s="265" t="s">
        <v>232</v>
      </c>
      <c r="H133" s="266">
        <v>1</v>
      </c>
      <c r="I133" s="267"/>
      <c r="J133" s="268">
        <f>ROUND(I133*H133,2)</f>
        <v>0</v>
      </c>
      <c r="K133" s="264" t="s">
        <v>1</v>
      </c>
      <c r="L133" s="269"/>
      <c r="M133" s="270" t="s">
        <v>1</v>
      </c>
      <c r="N133" s="271" t="s">
        <v>41</v>
      </c>
      <c r="O133" s="92"/>
      <c r="P133" s="209">
        <f>O133*H133</f>
        <v>0</v>
      </c>
      <c r="Q133" s="209">
        <v>0</v>
      </c>
      <c r="R133" s="209">
        <f>Q133*H133</f>
        <v>0</v>
      </c>
      <c r="S133" s="209">
        <v>0</v>
      </c>
      <c r="T133" s="210">
        <f>S133*H133</f>
        <v>0</v>
      </c>
      <c r="U133" s="39"/>
      <c r="V133" s="39"/>
      <c r="W133" s="39"/>
      <c r="X133" s="39"/>
      <c r="Y133" s="39"/>
      <c r="Z133" s="39"/>
      <c r="AA133" s="39"/>
      <c r="AB133" s="39"/>
      <c r="AC133" s="39"/>
      <c r="AD133" s="39"/>
      <c r="AE133" s="39"/>
      <c r="AR133" s="211" t="s">
        <v>227</v>
      </c>
      <c r="AT133" s="211" t="s">
        <v>224</v>
      </c>
      <c r="AU133" s="211" t="s">
        <v>83</v>
      </c>
      <c r="AY133" s="18" t="s">
        <v>195</v>
      </c>
      <c r="BE133" s="212">
        <f>IF(N133="základní",J133,0)</f>
        <v>0</v>
      </c>
      <c r="BF133" s="212">
        <f>IF(N133="snížená",J133,0)</f>
        <v>0</v>
      </c>
      <c r="BG133" s="212">
        <f>IF(N133="zákl. přenesená",J133,0)</f>
        <v>0</v>
      </c>
      <c r="BH133" s="212">
        <f>IF(N133="sníž. přenesená",J133,0)</f>
        <v>0</v>
      </c>
      <c r="BI133" s="212">
        <f>IF(N133="nulová",J133,0)</f>
        <v>0</v>
      </c>
      <c r="BJ133" s="18" t="s">
        <v>83</v>
      </c>
      <c r="BK133" s="212">
        <f>ROUND(I133*H133,2)</f>
        <v>0</v>
      </c>
      <c r="BL133" s="18" t="s">
        <v>221</v>
      </c>
      <c r="BM133" s="211" t="s">
        <v>237</v>
      </c>
    </row>
    <row r="134" s="2" customFormat="1">
      <c r="A134" s="39"/>
      <c r="B134" s="40"/>
      <c r="C134" s="41"/>
      <c r="D134" s="213" t="s">
        <v>197</v>
      </c>
      <c r="E134" s="41"/>
      <c r="F134" s="214" t="s">
        <v>238</v>
      </c>
      <c r="G134" s="41"/>
      <c r="H134" s="41"/>
      <c r="I134" s="215"/>
      <c r="J134" s="41"/>
      <c r="K134" s="41"/>
      <c r="L134" s="45"/>
      <c r="M134" s="216"/>
      <c r="N134" s="217"/>
      <c r="O134" s="92"/>
      <c r="P134" s="92"/>
      <c r="Q134" s="92"/>
      <c r="R134" s="92"/>
      <c r="S134" s="92"/>
      <c r="T134" s="93"/>
      <c r="U134" s="39"/>
      <c r="V134" s="39"/>
      <c r="W134" s="39"/>
      <c r="X134" s="39"/>
      <c r="Y134" s="39"/>
      <c r="Z134" s="39"/>
      <c r="AA134" s="39"/>
      <c r="AB134" s="39"/>
      <c r="AC134" s="39"/>
      <c r="AD134" s="39"/>
      <c r="AE134" s="39"/>
      <c r="AT134" s="18" t="s">
        <v>197</v>
      </c>
      <c r="AU134" s="18" t="s">
        <v>83</v>
      </c>
    </row>
    <row r="135" s="2" customFormat="1" ht="16.5" customHeight="1">
      <c r="A135" s="39"/>
      <c r="B135" s="40"/>
      <c r="C135" s="262" t="s">
        <v>239</v>
      </c>
      <c r="D135" s="262" t="s">
        <v>224</v>
      </c>
      <c r="E135" s="263" t="s">
        <v>240</v>
      </c>
      <c r="F135" s="264" t="s">
        <v>241</v>
      </c>
      <c r="G135" s="265" t="s">
        <v>220</v>
      </c>
      <c r="H135" s="266">
        <v>1</v>
      </c>
      <c r="I135" s="267"/>
      <c r="J135" s="268">
        <f>ROUND(I135*H135,2)</f>
        <v>0</v>
      </c>
      <c r="K135" s="264" t="s">
        <v>1</v>
      </c>
      <c r="L135" s="269"/>
      <c r="M135" s="270" t="s">
        <v>1</v>
      </c>
      <c r="N135" s="271" t="s">
        <v>41</v>
      </c>
      <c r="O135" s="92"/>
      <c r="P135" s="209">
        <f>O135*H135</f>
        <v>0</v>
      </c>
      <c r="Q135" s="209">
        <v>0</v>
      </c>
      <c r="R135" s="209">
        <f>Q135*H135</f>
        <v>0</v>
      </c>
      <c r="S135" s="209">
        <v>0</v>
      </c>
      <c r="T135" s="210">
        <f>S135*H135</f>
        <v>0</v>
      </c>
      <c r="U135" s="39"/>
      <c r="V135" s="39"/>
      <c r="W135" s="39"/>
      <c r="X135" s="39"/>
      <c r="Y135" s="39"/>
      <c r="Z135" s="39"/>
      <c r="AA135" s="39"/>
      <c r="AB135" s="39"/>
      <c r="AC135" s="39"/>
      <c r="AD135" s="39"/>
      <c r="AE135" s="39"/>
      <c r="AR135" s="211" t="s">
        <v>227</v>
      </c>
      <c r="AT135" s="211" t="s">
        <v>224</v>
      </c>
      <c r="AU135" s="211" t="s">
        <v>83</v>
      </c>
      <c r="AY135" s="18" t="s">
        <v>195</v>
      </c>
      <c r="BE135" s="212">
        <f>IF(N135="základní",J135,0)</f>
        <v>0</v>
      </c>
      <c r="BF135" s="212">
        <f>IF(N135="snížená",J135,0)</f>
        <v>0</v>
      </c>
      <c r="BG135" s="212">
        <f>IF(N135="zákl. přenesená",J135,0)</f>
        <v>0</v>
      </c>
      <c r="BH135" s="212">
        <f>IF(N135="sníž. přenesená",J135,0)</f>
        <v>0</v>
      </c>
      <c r="BI135" s="212">
        <f>IF(N135="nulová",J135,0)</f>
        <v>0</v>
      </c>
      <c r="BJ135" s="18" t="s">
        <v>83</v>
      </c>
      <c r="BK135" s="212">
        <f>ROUND(I135*H135,2)</f>
        <v>0</v>
      </c>
      <c r="BL135" s="18" t="s">
        <v>221</v>
      </c>
      <c r="BM135" s="211" t="s">
        <v>242</v>
      </c>
    </row>
    <row r="136" s="2" customFormat="1">
      <c r="A136" s="39"/>
      <c r="B136" s="40"/>
      <c r="C136" s="41"/>
      <c r="D136" s="213" t="s">
        <v>197</v>
      </c>
      <c r="E136" s="41"/>
      <c r="F136" s="214" t="s">
        <v>243</v>
      </c>
      <c r="G136" s="41"/>
      <c r="H136" s="41"/>
      <c r="I136" s="215"/>
      <c r="J136" s="41"/>
      <c r="K136" s="41"/>
      <c r="L136" s="45"/>
      <c r="M136" s="216"/>
      <c r="N136" s="217"/>
      <c r="O136" s="92"/>
      <c r="P136" s="92"/>
      <c r="Q136" s="92"/>
      <c r="R136" s="92"/>
      <c r="S136" s="92"/>
      <c r="T136" s="93"/>
      <c r="U136" s="39"/>
      <c r="V136" s="39"/>
      <c r="W136" s="39"/>
      <c r="X136" s="39"/>
      <c r="Y136" s="39"/>
      <c r="Z136" s="39"/>
      <c r="AA136" s="39"/>
      <c r="AB136" s="39"/>
      <c r="AC136" s="39"/>
      <c r="AD136" s="39"/>
      <c r="AE136" s="39"/>
      <c r="AT136" s="18" t="s">
        <v>197</v>
      </c>
      <c r="AU136" s="18" t="s">
        <v>83</v>
      </c>
    </row>
    <row r="137" s="2" customFormat="1" ht="16.5" customHeight="1">
      <c r="A137" s="39"/>
      <c r="B137" s="40"/>
      <c r="C137" s="262" t="s">
        <v>244</v>
      </c>
      <c r="D137" s="262" t="s">
        <v>224</v>
      </c>
      <c r="E137" s="263" t="s">
        <v>245</v>
      </c>
      <c r="F137" s="264" t="s">
        <v>246</v>
      </c>
      <c r="G137" s="265" t="s">
        <v>232</v>
      </c>
      <c r="H137" s="266">
        <v>1</v>
      </c>
      <c r="I137" s="267"/>
      <c r="J137" s="268">
        <f>ROUND(I137*H137,2)</f>
        <v>0</v>
      </c>
      <c r="K137" s="264" t="s">
        <v>1</v>
      </c>
      <c r="L137" s="269"/>
      <c r="M137" s="270" t="s">
        <v>1</v>
      </c>
      <c r="N137" s="271" t="s">
        <v>41</v>
      </c>
      <c r="O137" s="92"/>
      <c r="P137" s="209">
        <f>O137*H137</f>
        <v>0</v>
      </c>
      <c r="Q137" s="209">
        <v>0</v>
      </c>
      <c r="R137" s="209">
        <f>Q137*H137</f>
        <v>0</v>
      </c>
      <c r="S137" s="209">
        <v>0</v>
      </c>
      <c r="T137" s="210">
        <f>S137*H137</f>
        <v>0</v>
      </c>
      <c r="U137" s="39"/>
      <c r="V137" s="39"/>
      <c r="W137" s="39"/>
      <c r="X137" s="39"/>
      <c r="Y137" s="39"/>
      <c r="Z137" s="39"/>
      <c r="AA137" s="39"/>
      <c r="AB137" s="39"/>
      <c r="AC137" s="39"/>
      <c r="AD137" s="39"/>
      <c r="AE137" s="39"/>
      <c r="AR137" s="211" t="s">
        <v>227</v>
      </c>
      <c r="AT137" s="211" t="s">
        <v>224</v>
      </c>
      <c r="AU137" s="211" t="s">
        <v>83</v>
      </c>
      <c r="AY137" s="18" t="s">
        <v>195</v>
      </c>
      <c r="BE137" s="212">
        <f>IF(N137="základní",J137,0)</f>
        <v>0</v>
      </c>
      <c r="BF137" s="212">
        <f>IF(N137="snížená",J137,0)</f>
        <v>0</v>
      </c>
      <c r="BG137" s="212">
        <f>IF(N137="zákl. přenesená",J137,0)</f>
        <v>0</v>
      </c>
      <c r="BH137" s="212">
        <f>IF(N137="sníž. přenesená",J137,0)</f>
        <v>0</v>
      </c>
      <c r="BI137" s="212">
        <f>IF(N137="nulová",J137,0)</f>
        <v>0</v>
      </c>
      <c r="BJ137" s="18" t="s">
        <v>83</v>
      </c>
      <c r="BK137" s="212">
        <f>ROUND(I137*H137,2)</f>
        <v>0</v>
      </c>
      <c r="BL137" s="18" t="s">
        <v>221</v>
      </c>
      <c r="BM137" s="211" t="s">
        <v>247</v>
      </c>
    </row>
    <row r="138" s="2" customFormat="1" ht="16.5" customHeight="1">
      <c r="A138" s="39"/>
      <c r="B138" s="40"/>
      <c r="C138" s="262" t="s">
        <v>248</v>
      </c>
      <c r="D138" s="262" t="s">
        <v>224</v>
      </c>
      <c r="E138" s="263" t="s">
        <v>249</v>
      </c>
      <c r="F138" s="264" t="s">
        <v>250</v>
      </c>
      <c r="G138" s="265" t="s">
        <v>232</v>
      </c>
      <c r="H138" s="266">
        <v>1</v>
      </c>
      <c r="I138" s="267"/>
      <c r="J138" s="268">
        <f>ROUND(I138*H138,2)</f>
        <v>0</v>
      </c>
      <c r="K138" s="264" t="s">
        <v>1</v>
      </c>
      <c r="L138" s="269"/>
      <c r="M138" s="270" t="s">
        <v>1</v>
      </c>
      <c r="N138" s="271" t="s">
        <v>41</v>
      </c>
      <c r="O138" s="92"/>
      <c r="P138" s="209">
        <f>O138*H138</f>
        <v>0</v>
      </c>
      <c r="Q138" s="209">
        <v>0</v>
      </c>
      <c r="R138" s="209">
        <f>Q138*H138</f>
        <v>0</v>
      </c>
      <c r="S138" s="209">
        <v>0</v>
      </c>
      <c r="T138" s="210">
        <f>S138*H138</f>
        <v>0</v>
      </c>
      <c r="U138" s="39"/>
      <c r="V138" s="39"/>
      <c r="W138" s="39"/>
      <c r="X138" s="39"/>
      <c r="Y138" s="39"/>
      <c r="Z138" s="39"/>
      <c r="AA138" s="39"/>
      <c r="AB138" s="39"/>
      <c r="AC138" s="39"/>
      <c r="AD138" s="39"/>
      <c r="AE138" s="39"/>
      <c r="AR138" s="211" t="s">
        <v>227</v>
      </c>
      <c r="AT138" s="211" t="s">
        <v>224</v>
      </c>
      <c r="AU138" s="211" t="s">
        <v>83</v>
      </c>
      <c r="AY138" s="18" t="s">
        <v>195</v>
      </c>
      <c r="BE138" s="212">
        <f>IF(N138="základní",J138,0)</f>
        <v>0</v>
      </c>
      <c r="BF138" s="212">
        <f>IF(N138="snížená",J138,0)</f>
        <v>0</v>
      </c>
      <c r="BG138" s="212">
        <f>IF(N138="zákl. přenesená",J138,0)</f>
        <v>0</v>
      </c>
      <c r="BH138" s="212">
        <f>IF(N138="sníž. přenesená",J138,0)</f>
        <v>0</v>
      </c>
      <c r="BI138" s="212">
        <f>IF(N138="nulová",J138,0)</f>
        <v>0</v>
      </c>
      <c r="BJ138" s="18" t="s">
        <v>83</v>
      </c>
      <c r="BK138" s="212">
        <f>ROUND(I138*H138,2)</f>
        <v>0</v>
      </c>
      <c r="BL138" s="18" t="s">
        <v>221</v>
      </c>
      <c r="BM138" s="211" t="s">
        <v>251</v>
      </c>
    </row>
    <row r="139" s="2" customFormat="1">
      <c r="A139" s="39"/>
      <c r="B139" s="40"/>
      <c r="C139" s="41"/>
      <c r="D139" s="213" t="s">
        <v>197</v>
      </c>
      <c r="E139" s="41"/>
      <c r="F139" s="214" t="s">
        <v>252</v>
      </c>
      <c r="G139" s="41"/>
      <c r="H139" s="41"/>
      <c r="I139" s="215"/>
      <c r="J139" s="41"/>
      <c r="K139" s="41"/>
      <c r="L139" s="45"/>
      <c r="M139" s="216"/>
      <c r="N139" s="217"/>
      <c r="O139" s="92"/>
      <c r="P139" s="92"/>
      <c r="Q139" s="92"/>
      <c r="R139" s="92"/>
      <c r="S139" s="92"/>
      <c r="T139" s="93"/>
      <c r="U139" s="39"/>
      <c r="V139" s="39"/>
      <c r="W139" s="39"/>
      <c r="X139" s="39"/>
      <c r="Y139" s="39"/>
      <c r="Z139" s="39"/>
      <c r="AA139" s="39"/>
      <c r="AB139" s="39"/>
      <c r="AC139" s="39"/>
      <c r="AD139" s="39"/>
      <c r="AE139" s="39"/>
      <c r="AT139" s="18" t="s">
        <v>197</v>
      </c>
      <c r="AU139" s="18" t="s">
        <v>83</v>
      </c>
    </row>
    <row r="140" s="2" customFormat="1" ht="16.5" customHeight="1">
      <c r="A140" s="39"/>
      <c r="B140" s="40"/>
      <c r="C140" s="262" t="s">
        <v>253</v>
      </c>
      <c r="D140" s="262" t="s">
        <v>224</v>
      </c>
      <c r="E140" s="263" t="s">
        <v>254</v>
      </c>
      <c r="F140" s="264" t="s">
        <v>255</v>
      </c>
      <c r="G140" s="265" t="s">
        <v>232</v>
      </c>
      <c r="H140" s="266">
        <v>3</v>
      </c>
      <c r="I140" s="267"/>
      <c r="J140" s="268">
        <f>ROUND(I140*H140,2)</f>
        <v>0</v>
      </c>
      <c r="K140" s="264" t="s">
        <v>1</v>
      </c>
      <c r="L140" s="269"/>
      <c r="M140" s="270" t="s">
        <v>1</v>
      </c>
      <c r="N140" s="271" t="s">
        <v>41</v>
      </c>
      <c r="O140" s="92"/>
      <c r="P140" s="209">
        <f>O140*H140</f>
        <v>0</v>
      </c>
      <c r="Q140" s="209">
        <v>0</v>
      </c>
      <c r="R140" s="209">
        <f>Q140*H140</f>
        <v>0</v>
      </c>
      <c r="S140" s="209">
        <v>0</v>
      </c>
      <c r="T140" s="210">
        <f>S140*H140</f>
        <v>0</v>
      </c>
      <c r="U140" s="39"/>
      <c r="V140" s="39"/>
      <c r="W140" s="39"/>
      <c r="X140" s="39"/>
      <c r="Y140" s="39"/>
      <c r="Z140" s="39"/>
      <c r="AA140" s="39"/>
      <c r="AB140" s="39"/>
      <c r="AC140" s="39"/>
      <c r="AD140" s="39"/>
      <c r="AE140" s="39"/>
      <c r="AR140" s="211" t="s">
        <v>227</v>
      </c>
      <c r="AT140" s="211" t="s">
        <v>224</v>
      </c>
      <c r="AU140" s="211" t="s">
        <v>83</v>
      </c>
      <c r="AY140" s="18" t="s">
        <v>195</v>
      </c>
      <c r="BE140" s="212">
        <f>IF(N140="základní",J140,0)</f>
        <v>0</v>
      </c>
      <c r="BF140" s="212">
        <f>IF(N140="snížená",J140,0)</f>
        <v>0</v>
      </c>
      <c r="BG140" s="212">
        <f>IF(N140="zákl. přenesená",J140,0)</f>
        <v>0</v>
      </c>
      <c r="BH140" s="212">
        <f>IF(N140="sníž. přenesená",J140,0)</f>
        <v>0</v>
      </c>
      <c r="BI140" s="212">
        <f>IF(N140="nulová",J140,0)</f>
        <v>0</v>
      </c>
      <c r="BJ140" s="18" t="s">
        <v>83</v>
      </c>
      <c r="BK140" s="212">
        <f>ROUND(I140*H140,2)</f>
        <v>0</v>
      </c>
      <c r="BL140" s="18" t="s">
        <v>221</v>
      </c>
      <c r="BM140" s="211" t="s">
        <v>256</v>
      </c>
    </row>
    <row r="141" s="2" customFormat="1" ht="16.5" customHeight="1">
      <c r="A141" s="39"/>
      <c r="B141" s="40"/>
      <c r="C141" s="262" t="s">
        <v>257</v>
      </c>
      <c r="D141" s="262" t="s">
        <v>224</v>
      </c>
      <c r="E141" s="263" t="s">
        <v>258</v>
      </c>
      <c r="F141" s="264" t="s">
        <v>259</v>
      </c>
      <c r="G141" s="265" t="s">
        <v>232</v>
      </c>
      <c r="H141" s="266">
        <v>1</v>
      </c>
      <c r="I141" s="267"/>
      <c r="J141" s="268">
        <f>ROUND(I141*H141,2)</f>
        <v>0</v>
      </c>
      <c r="K141" s="264" t="s">
        <v>1</v>
      </c>
      <c r="L141" s="269"/>
      <c r="M141" s="270" t="s">
        <v>1</v>
      </c>
      <c r="N141" s="271" t="s">
        <v>41</v>
      </c>
      <c r="O141" s="92"/>
      <c r="P141" s="209">
        <f>O141*H141</f>
        <v>0</v>
      </c>
      <c r="Q141" s="209">
        <v>0</v>
      </c>
      <c r="R141" s="209">
        <f>Q141*H141</f>
        <v>0</v>
      </c>
      <c r="S141" s="209">
        <v>0</v>
      </c>
      <c r="T141" s="210">
        <f>S141*H141</f>
        <v>0</v>
      </c>
      <c r="U141" s="39"/>
      <c r="V141" s="39"/>
      <c r="W141" s="39"/>
      <c r="X141" s="39"/>
      <c r="Y141" s="39"/>
      <c r="Z141" s="39"/>
      <c r="AA141" s="39"/>
      <c r="AB141" s="39"/>
      <c r="AC141" s="39"/>
      <c r="AD141" s="39"/>
      <c r="AE141" s="39"/>
      <c r="AR141" s="211" t="s">
        <v>227</v>
      </c>
      <c r="AT141" s="211" t="s">
        <v>224</v>
      </c>
      <c r="AU141" s="211" t="s">
        <v>83</v>
      </c>
      <c r="AY141" s="18" t="s">
        <v>195</v>
      </c>
      <c r="BE141" s="212">
        <f>IF(N141="základní",J141,0)</f>
        <v>0</v>
      </c>
      <c r="BF141" s="212">
        <f>IF(N141="snížená",J141,0)</f>
        <v>0</v>
      </c>
      <c r="BG141" s="212">
        <f>IF(N141="zákl. přenesená",J141,0)</f>
        <v>0</v>
      </c>
      <c r="BH141" s="212">
        <f>IF(N141="sníž. přenesená",J141,0)</f>
        <v>0</v>
      </c>
      <c r="BI141" s="212">
        <f>IF(N141="nulová",J141,0)</f>
        <v>0</v>
      </c>
      <c r="BJ141" s="18" t="s">
        <v>83</v>
      </c>
      <c r="BK141" s="212">
        <f>ROUND(I141*H141,2)</f>
        <v>0</v>
      </c>
      <c r="BL141" s="18" t="s">
        <v>221</v>
      </c>
      <c r="BM141" s="211" t="s">
        <v>260</v>
      </c>
    </row>
    <row r="142" s="2" customFormat="1" ht="16.5" customHeight="1">
      <c r="A142" s="39"/>
      <c r="B142" s="40"/>
      <c r="C142" s="262" t="s">
        <v>261</v>
      </c>
      <c r="D142" s="262" t="s">
        <v>224</v>
      </c>
      <c r="E142" s="263" t="s">
        <v>262</v>
      </c>
      <c r="F142" s="264" t="s">
        <v>263</v>
      </c>
      <c r="G142" s="265" t="s">
        <v>232</v>
      </c>
      <c r="H142" s="266">
        <v>1</v>
      </c>
      <c r="I142" s="267"/>
      <c r="J142" s="268">
        <f>ROUND(I142*H142,2)</f>
        <v>0</v>
      </c>
      <c r="K142" s="264" t="s">
        <v>1</v>
      </c>
      <c r="L142" s="269"/>
      <c r="M142" s="270" t="s">
        <v>1</v>
      </c>
      <c r="N142" s="271" t="s">
        <v>41</v>
      </c>
      <c r="O142" s="92"/>
      <c r="P142" s="209">
        <f>O142*H142</f>
        <v>0</v>
      </c>
      <c r="Q142" s="209">
        <v>0</v>
      </c>
      <c r="R142" s="209">
        <f>Q142*H142</f>
        <v>0</v>
      </c>
      <c r="S142" s="209">
        <v>0</v>
      </c>
      <c r="T142" s="210">
        <f>S142*H142</f>
        <v>0</v>
      </c>
      <c r="U142" s="39"/>
      <c r="V142" s="39"/>
      <c r="W142" s="39"/>
      <c r="X142" s="39"/>
      <c r="Y142" s="39"/>
      <c r="Z142" s="39"/>
      <c r="AA142" s="39"/>
      <c r="AB142" s="39"/>
      <c r="AC142" s="39"/>
      <c r="AD142" s="39"/>
      <c r="AE142" s="39"/>
      <c r="AR142" s="211" t="s">
        <v>227</v>
      </c>
      <c r="AT142" s="211" t="s">
        <v>224</v>
      </c>
      <c r="AU142" s="211" t="s">
        <v>83</v>
      </c>
      <c r="AY142" s="18" t="s">
        <v>195</v>
      </c>
      <c r="BE142" s="212">
        <f>IF(N142="základní",J142,0)</f>
        <v>0</v>
      </c>
      <c r="BF142" s="212">
        <f>IF(N142="snížená",J142,0)</f>
        <v>0</v>
      </c>
      <c r="BG142" s="212">
        <f>IF(N142="zákl. přenesená",J142,0)</f>
        <v>0</v>
      </c>
      <c r="BH142" s="212">
        <f>IF(N142="sníž. přenesená",J142,0)</f>
        <v>0</v>
      </c>
      <c r="BI142" s="212">
        <f>IF(N142="nulová",J142,0)</f>
        <v>0</v>
      </c>
      <c r="BJ142" s="18" t="s">
        <v>83</v>
      </c>
      <c r="BK142" s="212">
        <f>ROUND(I142*H142,2)</f>
        <v>0</v>
      </c>
      <c r="BL142" s="18" t="s">
        <v>221</v>
      </c>
      <c r="BM142" s="211" t="s">
        <v>264</v>
      </c>
    </row>
    <row r="143" s="2" customFormat="1" ht="16.5" customHeight="1">
      <c r="A143" s="39"/>
      <c r="B143" s="40"/>
      <c r="C143" s="262" t="s">
        <v>265</v>
      </c>
      <c r="D143" s="262" t="s">
        <v>224</v>
      </c>
      <c r="E143" s="263" t="s">
        <v>266</v>
      </c>
      <c r="F143" s="264" t="s">
        <v>267</v>
      </c>
      <c r="G143" s="265" t="s">
        <v>232</v>
      </c>
      <c r="H143" s="266">
        <v>1</v>
      </c>
      <c r="I143" s="267"/>
      <c r="J143" s="268">
        <f>ROUND(I143*H143,2)</f>
        <v>0</v>
      </c>
      <c r="K143" s="264" t="s">
        <v>1</v>
      </c>
      <c r="L143" s="269"/>
      <c r="M143" s="270" t="s">
        <v>1</v>
      </c>
      <c r="N143" s="271" t="s">
        <v>41</v>
      </c>
      <c r="O143" s="92"/>
      <c r="P143" s="209">
        <f>O143*H143</f>
        <v>0</v>
      </c>
      <c r="Q143" s="209">
        <v>0</v>
      </c>
      <c r="R143" s="209">
        <f>Q143*H143</f>
        <v>0</v>
      </c>
      <c r="S143" s="209">
        <v>0</v>
      </c>
      <c r="T143" s="210">
        <f>S143*H143</f>
        <v>0</v>
      </c>
      <c r="U143" s="39"/>
      <c r="V143" s="39"/>
      <c r="W143" s="39"/>
      <c r="X143" s="39"/>
      <c r="Y143" s="39"/>
      <c r="Z143" s="39"/>
      <c r="AA143" s="39"/>
      <c r="AB143" s="39"/>
      <c r="AC143" s="39"/>
      <c r="AD143" s="39"/>
      <c r="AE143" s="39"/>
      <c r="AR143" s="211" t="s">
        <v>227</v>
      </c>
      <c r="AT143" s="211" t="s">
        <v>224</v>
      </c>
      <c r="AU143" s="211" t="s">
        <v>83</v>
      </c>
      <c r="AY143" s="18" t="s">
        <v>195</v>
      </c>
      <c r="BE143" s="212">
        <f>IF(N143="základní",J143,0)</f>
        <v>0</v>
      </c>
      <c r="BF143" s="212">
        <f>IF(N143="snížená",J143,0)</f>
        <v>0</v>
      </c>
      <c r="BG143" s="212">
        <f>IF(N143="zákl. přenesená",J143,0)</f>
        <v>0</v>
      </c>
      <c r="BH143" s="212">
        <f>IF(N143="sníž. přenesená",J143,0)</f>
        <v>0</v>
      </c>
      <c r="BI143" s="212">
        <f>IF(N143="nulová",J143,0)</f>
        <v>0</v>
      </c>
      <c r="BJ143" s="18" t="s">
        <v>83</v>
      </c>
      <c r="BK143" s="212">
        <f>ROUND(I143*H143,2)</f>
        <v>0</v>
      </c>
      <c r="BL143" s="18" t="s">
        <v>221</v>
      </c>
      <c r="BM143" s="211" t="s">
        <v>268</v>
      </c>
    </row>
    <row r="144" s="2" customFormat="1" ht="16.5" customHeight="1">
      <c r="A144" s="39"/>
      <c r="B144" s="40"/>
      <c r="C144" s="262" t="s">
        <v>269</v>
      </c>
      <c r="D144" s="262" t="s">
        <v>224</v>
      </c>
      <c r="E144" s="263" t="s">
        <v>270</v>
      </c>
      <c r="F144" s="264" t="s">
        <v>271</v>
      </c>
      <c r="G144" s="265" t="s">
        <v>232</v>
      </c>
      <c r="H144" s="266">
        <v>1</v>
      </c>
      <c r="I144" s="267"/>
      <c r="J144" s="268">
        <f>ROUND(I144*H144,2)</f>
        <v>0</v>
      </c>
      <c r="K144" s="264" t="s">
        <v>1</v>
      </c>
      <c r="L144" s="269"/>
      <c r="M144" s="270" t="s">
        <v>1</v>
      </c>
      <c r="N144" s="271" t="s">
        <v>41</v>
      </c>
      <c r="O144" s="92"/>
      <c r="P144" s="209">
        <f>O144*H144</f>
        <v>0</v>
      </c>
      <c r="Q144" s="209">
        <v>0</v>
      </c>
      <c r="R144" s="209">
        <f>Q144*H144</f>
        <v>0</v>
      </c>
      <c r="S144" s="209">
        <v>0</v>
      </c>
      <c r="T144" s="210">
        <f>S144*H144</f>
        <v>0</v>
      </c>
      <c r="U144" s="39"/>
      <c r="V144" s="39"/>
      <c r="W144" s="39"/>
      <c r="X144" s="39"/>
      <c r="Y144" s="39"/>
      <c r="Z144" s="39"/>
      <c r="AA144" s="39"/>
      <c r="AB144" s="39"/>
      <c r="AC144" s="39"/>
      <c r="AD144" s="39"/>
      <c r="AE144" s="39"/>
      <c r="AR144" s="211" t="s">
        <v>227</v>
      </c>
      <c r="AT144" s="211" t="s">
        <v>224</v>
      </c>
      <c r="AU144" s="211" t="s">
        <v>83</v>
      </c>
      <c r="AY144" s="18" t="s">
        <v>195</v>
      </c>
      <c r="BE144" s="212">
        <f>IF(N144="základní",J144,0)</f>
        <v>0</v>
      </c>
      <c r="BF144" s="212">
        <f>IF(N144="snížená",J144,0)</f>
        <v>0</v>
      </c>
      <c r="BG144" s="212">
        <f>IF(N144="zákl. přenesená",J144,0)</f>
        <v>0</v>
      </c>
      <c r="BH144" s="212">
        <f>IF(N144="sníž. přenesená",J144,0)</f>
        <v>0</v>
      </c>
      <c r="BI144" s="212">
        <f>IF(N144="nulová",J144,0)</f>
        <v>0</v>
      </c>
      <c r="BJ144" s="18" t="s">
        <v>83</v>
      </c>
      <c r="BK144" s="212">
        <f>ROUND(I144*H144,2)</f>
        <v>0</v>
      </c>
      <c r="BL144" s="18" t="s">
        <v>221</v>
      </c>
      <c r="BM144" s="211" t="s">
        <v>272</v>
      </c>
    </row>
    <row r="145" s="2" customFormat="1" ht="16.5" customHeight="1">
      <c r="A145" s="39"/>
      <c r="B145" s="40"/>
      <c r="C145" s="262" t="s">
        <v>273</v>
      </c>
      <c r="D145" s="262" t="s">
        <v>224</v>
      </c>
      <c r="E145" s="263" t="s">
        <v>274</v>
      </c>
      <c r="F145" s="264" t="s">
        <v>275</v>
      </c>
      <c r="G145" s="265" t="s">
        <v>232</v>
      </c>
      <c r="H145" s="266">
        <v>1</v>
      </c>
      <c r="I145" s="267"/>
      <c r="J145" s="268">
        <f>ROUND(I145*H145,2)</f>
        <v>0</v>
      </c>
      <c r="K145" s="264" t="s">
        <v>1</v>
      </c>
      <c r="L145" s="269"/>
      <c r="M145" s="270" t="s">
        <v>1</v>
      </c>
      <c r="N145" s="271" t="s">
        <v>41</v>
      </c>
      <c r="O145" s="92"/>
      <c r="P145" s="209">
        <f>O145*H145</f>
        <v>0</v>
      </c>
      <c r="Q145" s="209">
        <v>0</v>
      </c>
      <c r="R145" s="209">
        <f>Q145*H145</f>
        <v>0</v>
      </c>
      <c r="S145" s="209">
        <v>0</v>
      </c>
      <c r="T145" s="210">
        <f>S145*H145</f>
        <v>0</v>
      </c>
      <c r="U145" s="39"/>
      <c r="V145" s="39"/>
      <c r="W145" s="39"/>
      <c r="X145" s="39"/>
      <c r="Y145" s="39"/>
      <c r="Z145" s="39"/>
      <c r="AA145" s="39"/>
      <c r="AB145" s="39"/>
      <c r="AC145" s="39"/>
      <c r="AD145" s="39"/>
      <c r="AE145" s="39"/>
      <c r="AR145" s="211" t="s">
        <v>227</v>
      </c>
      <c r="AT145" s="211" t="s">
        <v>224</v>
      </c>
      <c r="AU145" s="211" t="s">
        <v>83</v>
      </c>
      <c r="AY145" s="18" t="s">
        <v>195</v>
      </c>
      <c r="BE145" s="212">
        <f>IF(N145="základní",J145,0)</f>
        <v>0</v>
      </c>
      <c r="BF145" s="212">
        <f>IF(N145="snížená",J145,0)</f>
        <v>0</v>
      </c>
      <c r="BG145" s="212">
        <f>IF(N145="zákl. přenesená",J145,0)</f>
        <v>0</v>
      </c>
      <c r="BH145" s="212">
        <f>IF(N145="sníž. přenesená",J145,0)</f>
        <v>0</v>
      </c>
      <c r="BI145" s="212">
        <f>IF(N145="nulová",J145,0)</f>
        <v>0</v>
      </c>
      <c r="BJ145" s="18" t="s">
        <v>83</v>
      </c>
      <c r="BK145" s="212">
        <f>ROUND(I145*H145,2)</f>
        <v>0</v>
      </c>
      <c r="BL145" s="18" t="s">
        <v>221</v>
      </c>
      <c r="BM145" s="211" t="s">
        <v>276</v>
      </c>
    </row>
    <row r="146" s="2" customFormat="1" ht="21.75" customHeight="1">
      <c r="A146" s="39"/>
      <c r="B146" s="40"/>
      <c r="C146" s="262" t="s">
        <v>277</v>
      </c>
      <c r="D146" s="262" t="s">
        <v>224</v>
      </c>
      <c r="E146" s="263" t="s">
        <v>278</v>
      </c>
      <c r="F146" s="264" t="s">
        <v>279</v>
      </c>
      <c r="G146" s="265" t="s">
        <v>232</v>
      </c>
      <c r="H146" s="266">
        <v>15</v>
      </c>
      <c r="I146" s="267"/>
      <c r="J146" s="268">
        <f>ROUND(I146*H146,2)</f>
        <v>0</v>
      </c>
      <c r="K146" s="264" t="s">
        <v>1</v>
      </c>
      <c r="L146" s="269"/>
      <c r="M146" s="270" t="s">
        <v>1</v>
      </c>
      <c r="N146" s="271" t="s">
        <v>41</v>
      </c>
      <c r="O146" s="92"/>
      <c r="P146" s="209">
        <f>O146*H146</f>
        <v>0</v>
      </c>
      <c r="Q146" s="209">
        <v>0</v>
      </c>
      <c r="R146" s="209">
        <f>Q146*H146</f>
        <v>0</v>
      </c>
      <c r="S146" s="209">
        <v>0</v>
      </c>
      <c r="T146" s="210">
        <f>S146*H146</f>
        <v>0</v>
      </c>
      <c r="U146" s="39"/>
      <c r="V146" s="39"/>
      <c r="W146" s="39"/>
      <c r="X146" s="39"/>
      <c r="Y146" s="39"/>
      <c r="Z146" s="39"/>
      <c r="AA146" s="39"/>
      <c r="AB146" s="39"/>
      <c r="AC146" s="39"/>
      <c r="AD146" s="39"/>
      <c r="AE146" s="39"/>
      <c r="AR146" s="211" t="s">
        <v>227</v>
      </c>
      <c r="AT146" s="211" t="s">
        <v>224</v>
      </c>
      <c r="AU146" s="211" t="s">
        <v>83</v>
      </c>
      <c r="AY146" s="18" t="s">
        <v>195</v>
      </c>
      <c r="BE146" s="212">
        <f>IF(N146="základní",J146,0)</f>
        <v>0</v>
      </c>
      <c r="BF146" s="212">
        <f>IF(N146="snížená",J146,0)</f>
        <v>0</v>
      </c>
      <c r="BG146" s="212">
        <f>IF(N146="zákl. přenesená",J146,0)</f>
        <v>0</v>
      </c>
      <c r="BH146" s="212">
        <f>IF(N146="sníž. přenesená",J146,0)</f>
        <v>0</v>
      </c>
      <c r="BI146" s="212">
        <f>IF(N146="nulová",J146,0)</f>
        <v>0</v>
      </c>
      <c r="BJ146" s="18" t="s">
        <v>83</v>
      </c>
      <c r="BK146" s="212">
        <f>ROUND(I146*H146,2)</f>
        <v>0</v>
      </c>
      <c r="BL146" s="18" t="s">
        <v>221</v>
      </c>
      <c r="BM146" s="211" t="s">
        <v>280</v>
      </c>
    </row>
    <row r="147" s="2" customFormat="1" ht="16.5" customHeight="1">
      <c r="A147" s="39"/>
      <c r="B147" s="40"/>
      <c r="C147" s="262" t="s">
        <v>8</v>
      </c>
      <c r="D147" s="262" t="s">
        <v>224</v>
      </c>
      <c r="E147" s="263" t="s">
        <v>281</v>
      </c>
      <c r="F147" s="264" t="s">
        <v>282</v>
      </c>
      <c r="G147" s="265" t="s">
        <v>232</v>
      </c>
      <c r="H147" s="266">
        <v>15</v>
      </c>
      <c r="I147" s="267"/>
      <c r="J147" s="268">
        <f>ROUND(I147*H147,2)</f>
        <v>0</v>
      </c>
      <c r="K147" s="264" t="s">
        <v>1</v>
      </c>
      <c r="L147" s="269"/>
      <c r="M147" s="270" t="s">
        <v>1</v>
      </c>
      <c r="N147" s="271" t="s">
        <v>41</v>
      </c>
      <c r="O147" s="92"/>
      <c r="P147" s="209">
        <f>O147*H147</f>
        <v>0</v>
      </c>
      <c r="Q147" s="209">
        <v>0</v>
      </c>
      <c r="R147" s="209">
        <f>Q147*H147</f>
        <v>0</v>
      </c>
      <c r="S147" s="209">
        <v>0</v>
      </c>
      <c r="T147" s="210">
        <f>S147*H147</f>
        <v>0</v>
      </c>
      <c r="U147" s="39"/>
      <c r="V147" s="39"/>
      <c r="W147" s="39"/>
      <c r="X147" s="39"/>
      <c r="Y147" s="39"/>
      <c r="Z147" s="39"/>
      <c r="AA147" s="39"/>
      <c r="AB147" s="39"/>
      <c r="AC147" s="39"/>
      <c r="AD147" s="39"/>
      <c r="AE147" s="39"/>
      <c r="AR147" s="211" t="s">
        <v>227</v>
      </c>
      <c r="AT147" s="211" t="s">
        <v>224</v>
      </c>
      <c r="AU147" s="211" t="s">
        <v>83</v>
      </c>
      <c r="AY147" s="18" t="s">
        <v>195</v>
      </c>
      <c r="BE147" s="212">
        <f>IF(N147="základní",J147,0)</f>
        <v>0</v>
      </c>
      <c r="BF147" s="212">
        <f>IF(N147="snížená",J147,0)</f>
        <v>0</v>
      </c>
      <c r="BG147" s="212">
        <f>IF(N147="zákl. přenesená",J147,0)</f>
        <v>0</v>
      </c>
      <c r="BH147" s="212">
        <f>IF(N147="sníž. přenesená",J147,0)</f>
        <v>0</v>
      </c>
      <c r="BI147" s="212">
        <f>IF(N147="nulová",J147,0)</f>
        <v>0</v>
      </c>
      <c r="BJ147" s="18" t="s">
        <v>83</v>
      </c>
      <c r="BK147" s="212">
        <f>ROUND(I147*H147,2)</f>
        <v>0</v>
      </c>
      <c r="BL147" s="18" t="s">
        <v>221</v>
      </c>
      <c r="BM147" s="211" t="s">
        <v>283</v>
      </c>
    </row>
    <row r="148" s="2" customFormat="1" ht="21.75" customHeight="1">
      <c r="A148" s="39"/>
      <c r="B148" s="40"/>
      <c r="C148" s="262" t="s">
        <v>284</v>
      </c>
      <c r="D148" s="262" t="s">
        <v>224</v>
      </c>
      <c r="E148" s="263" t="s">
        <v>285</v>
      </c>
      <c r="F148" s="264" t="s">
        <v>286</v>
      </c>
      <c r="G148" s="265" t="s">
        <v>232</v>
      </c>
      <c r="H148" s="266">
        <v>1</v>
      </c>
      <c r="I148" s="267"/>
      <c r="J148" s="268">
        <f>ROUND(I148*H148,2)</f>
        <v>0</v>
      </c>
      <c r="K148" s="264" t="s">
        <v>1</v>
      </c>
      <c r="L148" s="269"/>
      <c r="M148" s="270" t="s">
        <v>1</v>
      </c>
      <c r="N148" s="271" t="s">
        <v>41</v>
      </c>
      <c r="O148" s="92"/>
      <c r="P148" s="209">
        <f>O148*H148</f>
        <v>0</v>
      </c>
      <c r="Q148" s="209">
        <v>0</v>
      </c>
      <c r="R148" s="209">
        <f>Q148*H148</f>
        <v>0</v>
      </c>
      <c r="S148" s="209">
        <v>0</v>
      </c>
      <c r="T148" s="210">
        <f>S148*H148</f>
        <v>0</v>
      </c>
      <c r="U148" s="39"/>
      <c r="V148" s="39"/>
      <c r="W148" s="39"/>
      <c r="X148" s="39"/>
      <c r="Y148" s="39"/>
      <c r="Z148" s="39"/>
      <c r="AA148" s="39"/>
      <c r="AB148" s="39"/>
      <c r="AC148" s="39"/>
      <c r="AD148" s="39"/>
      <c r="AE148" s="39"/>
      <c r="AR148" s="211" t="s">
        <v>227</v>
      </c>
      <c r="AT148" s="211" t="s">
        <v>224</v>
      </c>
      <c r="AU148" s="211" t="s">
        <v>83</v>
      </c>
      <c r="AY148" s="18" t="s">
        <v>195</v>
      </c>
      <c r="BE148" s="212">
        <f>IF(N148="základní",J148,0)</f>
        <v>0</v>
      </c>
      <c r="BF148" s="212">
        <f>IF(N148="snížená",J148,0)</f>
        <v>0</v>
      </c>
      <c r="BG148" s="212">
        <f>IF(N148="zákl. přenesená",J148,0)</f>
        <v>0</v>
      </c>
      <c r="BH148" s="212">
        <f>IF(N148="sníž. přenesená",J148,0)</f>
        <v>0</v>
      </c>
      <c r="BI148" s="212">
        <f>IF(N148="nulová",J148,0)</f>
        <v>0</v>
      </c>
      <c r="BJ148" s="18" t="s">
        <v>83</v>
      </c>
      <c r="BK148" s="212">
        <f>ROUND(I148*H148,2)</f>
        <v>0</v>
      </c>
      <c r="BL148" s="18" t="s">
        <v>221</v>
      </c>
      <c r="BM148" s="211" t="s">
        <v>287</v>
      </c>
    </row>
    <row r="149" s="2" customFormat="1" ht="24.15" customHeight="1">
      <c r="A149" s="39"/>
      <c r="B149" s="40"/>
      <c r="C149" s="262" t="s">
        <v>288</v>
      </c>
      <c r="D149" s="262" t="s">
        <v>224</v>
      </c>
      <c r="E149" s="263" t="s">
        <v>289</v>
      </c>
      <c r="F149" s="264" t="s">
        <v>290</v>
      </c>
      <c r="G149" s="265" t="s">
        <v>232</v>
      </c>
      <c r="H149" s="266">
        <v>1</v>
      </c>
      <c r="I149" s="267"/>
      <c r="J149" s="268">
        <f>ROUND(I149*H149,2)</f>
        <v>0</v>
      </c>
      <c r="K149" s="264" t="s">
        <v>1</v>
      </c>
      <c r="L149" s="269"/>
      <c r="M149" s="270" t="s">
        <v>1</v>
      </c>
      <c r="N149" s="271" t="s">
        <v>41</v>
      </c>
      <c r="O149" s="92"/>
      <c r="P149" s="209">
        <f>O149*H149</f>
        <v>0</v>
      </c>
      <c r="Q149" s="209">
        <v>0</v>
      </c>
      <c r="R149" s="209">
        <f>Q149*H149</f>
        <v>0</v>
      </c>
      <c r="S149" s="209">
        <v>0</v>
      </c>
      <c r="T149" s="210">
        <f>S149*H149</f>
        <v>0</v>
      </c>
      <c r="U149" s="39"/>
      <c r="V149" s="39"/>
      <c r="W149" s="39"/>
      <c r="X149" s="39"/>
      <c r="Y149" s="39"/>
      <c r="Z149" s="39"/>
      <c r="AA149" s="39"/>
      <c r="AB149" s="39"/>
      <c r="AC149" s="39"/>
      <c r="AD149" s="39"/>
      <c r="AE149" s="39"/>
      <c r="AR149" s="211" t="s">
        <v>227</v>
      </c>
      <c r="AT149" s="211" t="s">
        <v>224</v>
      </c>
      <c r="AU149" s="211" t="s">
        <v>83</v>
      </c>
      <c r="AY149" s="18" t="s">
        <v>195</v>
      </c>
      <c r="BE149" s="212">
        <f>IF(N149="základní",J149,0)</f>
        <v>0</v>
      </c>
      <c r="BF149" s="212">
        <f>IF(N149="snížená",J149,0)</f>
        <v>0</v>
      </c>
      <c r="BG149" s="212">
        <f>IF(N149="zákl. přenesená",J149,0)</f>
        <v>0</v>
      </c>
      <c r="BH149" s="212">
        <f>IF(N149="sníž. přenesená",J149,0)</f>
        <v>0</v>
      </c>
      <c r="BI149" s="212">
        <f>IF(N149="nulová",J149,0)</f>
        <v>0</v>
      </c>
      <c r="BJ149" s="18" t="s">
        <v>83</v>
      </c>
      <c r="BK149" s="212">
        <f>ROUND(I149*H149,2)</f>
        <v>0</v>
      </c>
      <c r="BL149" s="18" t="s">
        <v>221</v>
      </c>
      <c r="BM149" s="211" t="s">
        <v>291</v>
      </c>
    </row>
    <row r="150" s="2" customFormat="1" ht="16.5" customHeight="1">
      <c r="A150" s="39"/>
      <c r="B150" s="40"/>
      <c r="C150" s="262" t="s">
        <v>292</v>
      </c>
      <c r="D150" s="262" t="s">
        <v>224</v>
      </c>
      <c r="E150" s="263" t="s">
        <v>293</v>
      </c>
      <c r="F150" s="264" t="s">
        <v>294</v>
      </c>
      <c r="G150" s="265" t="s">
        <v>232</v>
      </c>
      <c r="H150" s="266">
        <v>1</v>
      </c>
      <c r="I150" s="267"/>
      <c r="J150" s="268">
        <f>ROUND(I150*H150,2)</f>
        <v>0</v>
      </c>
      <c r="K150" s="264" t="s">
        <v>1</v>
      </c>
      <c r="L150" s="269"/>
      <c r="M150" s="270" t="s">
        <v>1</v>
      </c>
      <c r="N150" s="271" t="s">
        <v>41</v>
      </c>
      <c r="O150" s="92"/>
      <c r="P150" s="209">
        <f>O150*H150</f>
        <v>0</v>
      </c>
      <c r="Q150" s="209">
        <v>0</v>
      </c>
      <c r="R150" s="209">
        <f>Q150*H150</f>
        <v>0</v>
      </c>
      <c r="S150" s="209">
        <v>0</v>
      </c>
      <c r="T150" s="210">
        <f>S150*H150</f>
        <v>0</v>
      </c>
      <c r="U150" s="39"/>
      <c r="V150" s="39"/>
      <c r="W150" s="39"/>
      <c r="X150" s="39"/>
      <c r="Y150" s="39"/>
      <c r="Z150" s="39"/>
      <c r="AA150" s="39"/>
      <c r="AB150" s="39"/>
      <c r="AC150" s="39"/>
      <c r="AD150" s="39"/>
      <c r="AE150" s="39"/>
      <c r="AR150" s="211" t="s">
        <v>227</v>
      </c>
      <c r="AT150" s="211" t="s">
        <v>224</v>
      </c>
      <c r="AU150" s="211" t="s">
        <v>83</v>
      </c>
      <c r="AY150" s="18" t="s">
        <v>195</v>
      </c>
      <c r="BE150" s="212">
        <f>IF(N150="základní",J150,0)</f>
        <v>0</v>
      </c>
      <c r="BF150" s="212">
        <f>IF(N150="snížená",J150,0)</f>
        <v>0</v>
      </c>
      <c r="BG150" s="212">
        <f>IF(N150="zákl. přenesená",J150,0)</f>
        <v>0</v>
      </c>
      <c r="BH150" s="212">
        <f>IF(N150="sníž. přenesená",J150,0)</f>
        <v>0</v>
      </c>
      <c r="BI150" s="212">
        <f>IF(N150="nulová",J150,0)</f>
        <v>0</v>
      </c>
      <c r="BJ150" s="18" t="s">
        <v>83</v>
      </c>
      <c r="BK150" s="212">
        <f>ROUND(I150*H150,2)</f>
        <v>0</v>
      </c>
      <c r="BL150" s="18" t="s">
        <v>221</v>
      </c>
      <c r="BM150" s="211" t="s">
        <v>295</v>
      </c>
    </row>
    <row r="151" s="2" customFormat="1" ht="16.5" customHeight="1">
      <c r="A151" s="39"/>
      <c r="B151" s="40"/>
      <c r="C151" s="262" t="s">
        <v>296</v>
      </c>
      <c r="D151" s="262" t="s">
        <v>224</v>
      </c>
      <c r="E151" s="263" t="s">
        <v>297</v>
      </c>
      <c r="F151" s="264" t="s">
        <v>298</v>
      </c>
      <c r="G151" s="265" t="s">
        <v>232</v>
      </c>
      <c r="H151" s="266">
        <v>1</v>
      </c>
      <c r="I151" s="267"/>
      <c r="J151" s="268">
        <f>ROUND(I151*H151,2)</f>
        <v>0</v>
      </c>
      <c r="K151" s="264" t="s">
        <v>1</v>
      </c>
      <c r="L151" s="269"/>
      <c r="M151" s="270" t="s">
        <v>1</v>
      </c>
      <c r="N151" s="271" t="s">
        <v>41</v>
      </c>
      <c r="O151" s="92"/>
      <c r="P151" s="209">
        <f>O151*H151</f>
        <v>0</v>
      </c>
      <c r="Q151" s="209">
        <v>0</v>
      </c>
      <c r="R151" s="209">
        <f>Q151*H151</f>
        <v>0</v>
      </c>
      <c r="S151" s="209">
        <v>0</v>
      </c>
      <c r="T151" s="210">
        <f>S151*H151</f>
        <v>0</v>
      </c>
      <c r="U151" s="39"/>
      <c r="V151" s="39"/>
      <c r="W151" s="39"/>
      <c r="X151" s="39"/>
      <c r="Y151" s="39"/>
      <c r="Z151" s="39"/>
      <c r="AA151" s="39"/>
      <c r="AB151" s="39"/>
      <c r="AC151" s="39"/>
      <c r="AD151" s="39"/>
      <c r="AE151" s="39"/>
      <c r="AR151" s="211" t="s">
        <v>227</v>
      </c>
      <c r="AT151" s="211" t="s">
        <v>224</v>
      </c>
      <c r="AU151" s="211" t="s">
        <v>83</v>
      </c>
      <c r="AY151" s="18" t="s">
        <v>195</v>
      </c>
      <c r="BE151" s="212">
        <f>IF(N151="základní",J151,0)</f>
        <v>0</v>
      </c>
      <c r="BF151" s="212">
        <f>IF(N151="snížená",J151,0)</f>
        <v>0</v>
      </c>
      <c r="BG151" s="212">
        <f>IF(N151="zákl. přenesená",J151,0)</f>
        <v>0</v>
      </c>
      <c r="BH151" s="212">
        <f>IF(N151="sníž. přenesená",J151,0)</f>
        <v>0</v>
      </c>
      <c r="BI151" s="212">
        <f>IF(N151="nulová",J151,0)</f>
        <v>0</v>
      </c>
      <c r="BJ151" s="18" t="s">
        <v>83</v>
      </c>
      <c r="BK151" s="212">
        <f>ROUND(I151*H151,2)</f>
        <v>0</v>
      </c>
      <c r="BL151" s="18" t="s">
        <v>221</v>
      </c>
      <c r="BM151" s="211" t="s">
        <v>299</v>
      </c>
    </row>
    <row r="152" s="2" customFormat="1" ht="16.5" customHeight="1">
      <c r="A152" s="39"/>
      <c r="B152" s="40"/>
      <c r="C152" s="262" t="s">
        <v>300</v>
      </c>
      <c r="D152" s="262" t="s">
        <v>224</v>
      </c>
      <c r="E152" s="263" t="s">
        <v>301</v>
      </c>
      <c r="F152" s="264" t="s">
        <v>302</v>
      </c>
      <c r="G152" s="265" t="s">
        <v>232</v>
      </c>
      <c r="H152" s="266">
        <v>1</v>
      </c>
      <c r="I152" s="267"/>
      <c r="J152" s="268">
        <f>ROUND(I152*H152,2)</f>
        <v>0</v>
      </c>
      <c r="K152" s="264" t="s">
        <v>1</v>
      </c>
      <c r="L152" s="269"/>
      <c r="M152" s="270" t="s">
        <v>1</v>
      </c>
      <c r="N152" s="271" t="s">
        <v>41</v>
      </c>
      <c r="O152" s="92"/>
      <c r="P152" s="209">
        <f>O152*H152</f>
        <v>0</v>
      </c>
      <c r="Q152" s="209">
        <v>0</v>
      </c>
      <c r="R152" s="209">
        <f>Q152*H152</f>
        <v>0</v>
      </c>
      <c r="S152" s="209">
        <v>0</v>
      </c>
      <c r="T152" s="210">
        <f>S152*H152</f>
        <v>0</v>
      </c>
      <c r="U152" s="39"/>
      <c r="V152" s="39"/>
      <c r="W152" s="39"/>
      <c r="X152" s="39"/>
      <c r="Y152" s="39"/>
      <c r="Z152" s="39"/>
      <c r="AA152" s="39"/>
      <c r="AB152" s="39"/>
      <c r="AC152" s="39"/>
      <c r="AD152" s="39"/>
      <c r="AE152" s="39"/>
      <c r="AR152" s="211" t="s">
        <v>227</v>
      </c>
      <c r="AT152" s="211" t="s">
        <v>224</v>
      </c>
      <c r="AU152" s="211" t="s">
        <v>83</v>
      </c>
      <c r="AY152" s="18" t="s">
        <v>195</v>
      </c>
      <c r="BE152" s="212">
        <f>IF(N152="základní",J152,0)</f>
        <v>0</v>
      </c>
      <c r="BF152" s="212">
        <f>IF(N152="snížená",J152,0)</f>
        <v>0</v>
      </c>
      <c r="BG152" s="212">
        <f>IF(N152="zákl. přenesená",J152,0)</f>
        <v>0</v>
      </c>
      <c r="BH152" s="212">
        <f>IF(N152="sníž. přenesená",J152,0)</f>
        <v>0</v>
      </c>
      <c r="BI152" s="212">
        <f>IF(N152="nulová",J152,0)</f>
        <v>0</v>
      </c>
      <c r="BJ152" s="18" t="s">
        <v>83</v>
      </c>
      <c r="BK152" s="212">
        <f>ROUND(I152*H152,2)</f>
        <v>0</v>
      </c>
      <c r="BL152" s="18" t="s">
        <v>221</v>
      </c>
      <c r="BM152" s="211" t="s">
        <v>303</v>
      </c>
    </row>
    <row r="153" s="2" customFormat="1" ht="16.5" customHeight="1">
      <c r="A153" s="39"/>
      <c r="B153" s="40"/>
      <c r="C153" s="262" t="s">
        <v>7</v>
      </c>
      <c r="D153" s="262" t="s">
        <v>224</v>
      </c>
      <c r="E153" s="263" t="s">
        <v>304</v>
      </c>
      <c r="F153" s="264" t="s">
        <v>305</v>
      </c>
      <c r="G153" s="265" t="s">
        <v>232</v>
      </c>
      <c r="H153" s="266">
        <v>2</v>
      </c>
      <c r="I153" s="267"/>
      <c r="J153" s="268">
        <f>ROUND(I153*H153,2)</f>
        <v>0</v>
      </c>
      <c r="K153" s="264" t="s">
        <v>1</v>
      </c>
      <c r="L153" s="269"/>
      <c r="M153" s="270" t="s">
        <v>1</v>
      </c>
      <c r="N153" s="271" t="s">
        <v>41</v>
      </c>
      <c r="O153" s="92"/>
      <c r="P153" s="209">
        <f>O153*H153</f>
        <v>0</v>
      </c>
      <c r="Q153" s="209">
        <v>0</v>
      </c>
      <c r="R153" s="209">
        <f>Q153*H153</f>
        <v>0</v>
      </c>
      <c r="S153" s="209">
        <v>0</v>
      </c>
      <c r="T153" s="210">
        <f>S153*H153</f>
        <v>0</v>
      </c>
      <c r="U153" s="39"/>
      <c r="V153" s="39"/>
      <c r="W153" s="39"/>
      <c r="X153" s="39"/>
      <c r="Y153" s="39"/>
      <c r="Z153" s="39"/>
      <c r="AA153" s="39"/>
      <c r="AB153" s="39"/>
      <c r="AC153" s="39"/>
      <c r="AD153" s="39"/>
      <c r="AE153" s="39"/>
      <c r="AR153" s="211" t="s">
        <v>227</v>
      </c>
      <c r="AT153" s="211" t="s">
        <v>224</v>
      </c>
      <c r="AU153" s="211" t="s">
        <v>83</v>
      </c>
      <c r="AY153" s="18" t="s">
        <v>195</v>
      </c>
      <c r="BE153" s="212">
        <f>IF(N153="základní",J153,0)</f>
        <v>0</v>
      </c>
      <c r="BF153" s="212">
        <f>IF(N153="snížená",J153,0)</f>
        <v>0</v>
      </c>
      <c r="BG153" s="212">
        <f>IF(N153="zákl. přenesená",J153,0)</f>
        <v>0</v>
      </c>
      <c r="BH153" s="212">
        <f>IF(N153="sníž. přenesená",J153,0)</f>
        <v>0</v>
      </c>
      <c r="BI153" s="212">
        <f>IF(N153="nulová",J153,0)</f>
        <v>0</v>
      </c>
      <c r="BJ153" s="18" t="s">
        <v>83</v>
      </c>
      <c r="BK153" s="212">
        <f>ROUND(I153*H153,2)</f>
        <v>0</v>
      </c>
      <c r="BL153" s="18" t="s">
        <v>221</v>
      </c>
      <c r="BM153" s="211" t="s">
        <v>306</v>
      </c>
    </row>
    <row r="154" s="2" customFormat="1" ht="16.5" customHeight="1">
      <c r="A154" s="39"/>
      <c r="B154" s="40"/>
      <c r="C154" s="262" t="s">
        <v>307</v>
      </c>
      <c r="D154" s="262" t="s">
        <v>224</v>
      </c>
      <c r="E154" s="263" t="s">
        <v>308</v>
      </c>
      <c r="F154" s="264" t="s">
        <v>309</v>
      </c>
      <c r="G154" s="265" t="s">
        <v>232</v>
      </c>
      <c r="H154" s="266">
        <v>2</v>
      </c>
      <c r="I154" s="267"/>
      <c r="J154" s="268">
        <f>ROUND(I154*H154,2)</f>
        <v>0</v>
      </c>
      <c r="K154" s="264" t="s">
        <v>1</v>
      </c>
      <c r="L154" s="269"/>
      <c r="M154" s="270" t="s">
        <v>1</v>
      </c>
      <c r="N154" s="271" t="s">
        <v>41</v>
      </c>
      <c r="O154" s="92"/>
      <c r="P154" s="209">
        <f>O154*H154</f>
        <v>0</v>
      </c>
      <c r="Q154" s="209">
        <v>0</v>
      </c>
      <c r="R154" s="209">
        <f>Q154*H154</f>
        <v>0</v>
      </c>
      <c r="S154" s="209">
        <v>0</v>
      </c>
      <c r="T154" s="210">
        <f>S154*H154</f>
        <v>0</v>
      </c>
      <c r="U154" s="39"/>
      <c r="V154" s="39"/>
      <c r="W154" s="39"/>
      <c r="X154" s="39"/>
      <c r="Y154" s="39"/>
      <c r="Z154" s="39"/>
      <c r="AA154" s="39"/>
      <c r="AB154" s="39"/>
      <c r="AC154" s="39"/>
      <c r="AD154" s="39"/>
      <c r="AE154" s="39"/>
      <c r="AR154" s="211" t="s">
        <v>227</v>
      </c>
      <c r="AT154" s="211" t="s">
        <v>224</v>
      </c>
      <c r="AU154" s="211" t="s">
        <v>83</v>
      </c>
      <c r="AY154" s="18" t="s">
        <v>195</v>
      </c>
      <c r="BE154" s="212">
        <f>IF(N154="základní",J154,0)</f>
        <v>0</v>
      </c>
      <c r="BF154" s="212">
        <f>IF(N154="snížená",J154,0)</f>
        <v>0</v>
      </c>
      <c r="BG154" s="212">
        <f>IF(N154="zákl. přenesená",J154,0)</f>
        <v>0</v>
      </c>
      <c r="BH154" s="212">
        <f>IF(N154="sníž. přenesená",J154,0)</f>
        <v>0</v>
      </c>
      <c r="BI154" s="212">
        <f>IF(N154="nulová",J154,0)</f>
        <v>0</v>
      </c>
      <c r="BJ154" s="18" t="s">
        <v>83</v>
      </c>
      <c r="BK154" s="212">
        <f>ROUND(I154*H154,2)</f>
        <v>0</v>
      </c>
      <c r="BL154" s="18" t="s">
        <v>221</v>
      </c>
      <c r="BM154" s="211" t="s">
        <v>310</v>
      </c>
    </row>
    <row r="155" s="2" customFormat="1" ht="16.5" customHeight="1">
      <c r="A155" s="39"/>
      <c r="B155" s="40"/>
      <c r="C155" s="262" t="s">
        <v>311</v>
      </c>
      <c r="D155" s="262" t="s">
        <v>224</v>
      </c>
      <c r="E155" s="263" t="s">
        <v>312</v>
      </c>
      <c r="F155" s="264" t="s">
        <v>313</v>
      </c>
      <c r="G155" s="265" t="s">
        <v>232</v>
      </c>
      <c r="H155" s="266">
        <v>1</v>
      </c>
      <c r="I155" s="267"/>
      <c r="J155" s="268">
        <f>ROUND(I155*H155,2)</f>
        <v>0</v>
      </c>
      <c r="K155" s="264" t="s">
        <v>1</v>
      </c>
      <c r="L155" s="269"/>
      <c r="M155" s="270" t="s">
        <v>1</v>
      </c>
      <c r="N155" s="271" t="s">
        <v>41</v>
      </c>
      <c r="O155" s="92"/>
      <c r="P155" s="209">
        <f>O155*H155</f>
        <v>0</v>
      </c>
      <c r="Q155" s="209">
        <v>0</v>
      </c>
      <c r="R155" s="209">
        <f>Q155*H155</f>
        <v>0</v>
      </c>
      <c r="S155" s="209">
        <v>0</v>
      </c>
      <c r="T155" s="210">
        <f>S155*H155</f>
        <v>0</v>
      </c>
      <c r="U155" s="39"/>
      <c r="V155" s="39"/>
      <c r="W155" s="39"/>
      <c r="X155" s="39"/>
      <c r="Y155" s="39"/>
      <c r="Z155" s="39"/>
      <c r="AA155" s="39"/>
      <c r="AB155" s="39"/>
      <c r="AC155" s="39"/>
      <c r="AD155" s="39"/>
      <c r="AE155" s="39"/>
      <c r="AR155" s="211" t="s">
        <v>227</v>
      </c>
      <c r="AT155" s="211" t="s">
        <v>224</v>
      </c>
      <c r="AU155" s="211" t="s">
        <v>83</v>
      </c>
      <c r="AY155" s="18" t="s">
        <v>195</v>
      </c>
      <c r="BE155" s="212">
        <f>IF(N155="základní",J155,0)</f>
        <v>0</v>
      </c>
      <c r="BF155" s="212">
        <f>IF(N155="snížená",J155,0)</f>
        <v>0</v>
      </c>
      <c r="BG155" s="212">
        <f>IF(N155="zákl. přenesená",J155,0)</f>
        <v>0</v>
      </c>
      <c r="BH155" s="212">
        <f>IF(N155="sníž. přenesená",J155,0)</f>
        <v>0</v>
      </c>
      <c r="BI155" s="212">
        <f>IF(N155="nulová",J155,0)</f>
        <v>0</v>
      </c>
      <c r="BJ155" s="18" t="s">
        <v>83</v>
      </c>
      <c r="BK155" s="212">
        <f>ROUND(I155*H155,2)</f>
        <v>0</v>
      </c>
      <c r="BL155" s="18" t="s">
        <v>221</v>
      </c>
      <c r="BM155" s="211" t="s">
        <v>314</v>
      </c>
    </row>
    <row r="156" s="2" customFormat="1" ht="24.15" customHeight="1">
      <c r="A156" s="39"/>
      <c r="B156" s="40"/>
      <c r="C156" s="262" t="s">
        <v>315</v>
      </c>
      <c r="D156" s="262" t="s">
        <v>224</v>
      </c>
      <c r="E156" s="263" t="s">
        <v>316</v>
      </c>
      <c r="F156" s="264" t="s">
        <v>317</v>
      </c>
      <c r="G156" s="265" t="s">
        <v>232</v>
      </c>
      <c r="H156" s="266">
        <v>1</v>
      </c>
      <c r="I156" s="267"/>
      <c r="J156" s="268">
        <f>ROUND(I156*H156,2)</f>
        <v>0</v>
      </c>
      <c r="K156" s="264" t="s">
        <v>1</v>
      </c>
      <c r="L156" s="269"/>
      <c r="M156" s="270" t="s">
        <v>1</v>
      </c>
      <c r="N156" s="271" t="s">
        <v>41</v>
      </c>
      <c r="O156" s="92"/>
      <c r="P156" s="209">
        <f>O156*H156</f>
        <v>0</v>
      </c>
      <c r="Q156" s="209">
        <v>0</v>
      </c>
      <c r="R156" s="209">
        <f>Q156*H156</f>
        <v>0</v>
      </c>
      <c r="S156" s="209">
        <v>0</v>
      </c>
      <c r="T156" s="210">
        <f>S156*H156</f>
        <v>0</v>
      </c>
      <c r="U156" s="39"/>
      <c r="V156" s="39"/>
      <c r="W156" s="39"/>
      <c r="X156" s="39"/>
      <c r="Y156" s="39"/>
      <c r="Z156" s="39"/>
      <c r="AA156" s="39"/>
      <c r="AB156" s="39"/>
      <c r="AC156" s="39"/>
      <c r="AD156" s="39"/>
      <c r="AE156" s="39"/>
      <c r="AR156" s="211" t="s">
        <v>227</v>
      </c>
      <c r="AT156" s="211" t="s">
        <v>224</v>
      </c>
      <c r="AU156" s="211" t="s">
        <v>83</v>
      </c>
      <c r="AY156" s="18" t="s">
        <v>195</v>
      </c>
      <c r="BE156" s="212">
        <f>IF(N156="základní",J156,0)</f>
        <v>0</v>
      </c>
      <c r="BF156" s="212">
        <f>IF(N156="snížená",J156,0)</f>
        <v>0</v>
      </c>
      <c r="BG156" s="212">
        <f>IF(N156="zákl. přenesená",J156,0)</f>
        <v>0</v>
      </c>
      <c r="BH156" s="212">
        <f>IF(N156="sníž. přenesená",J156,0)</f>
        <v>0</v>
      </c>
      <c r="BI156" s="212">
        <f>IF(N156="nulová",J156,0)</f>
        <v>0</v>
      </c>
      <c r="BJ156" s="18" t="s">
        <v>83</v>
      </c>
      <c r="BK156" s="212">
        <f>ROUND(I156*H156,2)</f>
        <v>0</v>
      </c>
      <c r="BL156" s="18" t="s">
        <v>221</v>
      </c>
      <c r="BM156" s="211" t="s">
        <v>318</v>
      </c>
    </row>
    <row r="157" s="2" customFormat="1" ht="16.5" customHeight="1">
      <c r="A157" s="39"/>
      <c r="B157" s="40"/>
      <c r="C157" s="262" t="s">
        <v>319</v>
      </c>
      <c r="D157" s="262" t="s">
        <v>224</v>
      </c>
      <c r="E157" s="263" t="s">
        <v>320</v>
      </c>
      <c r="F157" s="264" t="s">
        <v>321</v>
      </c>
      <c r="G157" s="265" t="s">
        <v>232</v>
      </c>
      <c r="H157" s="266">
        <v>2</v>
      </c>
      <c r="I157" s="267"/>
      <c r="J157" s="268">
        <f>ROUND(I157*H157,2)</f>
        <v>0</v>
      </c>
      <c r="K157" s="264" t="s">
        <v>1</v>
      </c>
      <c r="L157" s="269"/>
      <c r="M157" s="270" t="s">
        <v>1</v>
      </c>
      <c r="N157" s="271" t="s">
        <v>41</v>
      </c>
      <c r="O157" s="92"/>
      <c r="P157" s="209">
        <f>O157*H157</f>
        <v>0</v>
      </c>
      <c r="Q157" s="209">
        <v>0</v>
      </c>
      <c r="R157" s="209">
        <f>Q157*H157</f>
        <v>0</v>
      </c>
      <c r="S157" s="209">
        <v>0</v>
      </c>
      <c r="T157" s="210">
        <f>S157*H157</f>
        <v>0</v>
      </c>
      <c r="U157" s="39"/>
      <c r="V157" s="39"/>
      <c r="W157" s="39"/>
      <c r="X157" s="39"/>
      <c r="Y157" s="39"/>
      <c r="Z157" s="39"/>
      <c r="AA157" s="39"/>
      <c r="AB157" s="39"/>
      <c r="AC157" s="39"/>
      <c r="AD157" s="39"/>
      <c r="AE157" s="39"/>
      <c r="AR157" s="211" t="s">
        <v>227</v>
      </c>
      <c r="AT157" s="211" t="s">
        <v>224</v>
      </c>
      <c r="AU157" s="211" t="s">
        <v>83</v>
      </c>
      <c r="AY157" s="18" t="s">
        <v>195</v>
      </c>
      <c r="BE157" s="212">
        <f>IF(N157="základní",J157,0)</f>
        <v>0</v>
      </c>
      <c r="BF157" s="212">
        <f>IF(N157="snížená",J157,0)</f>
        <v>0</v>
      </c>
      <c r="BG157" s="212">
        <f>IF(N157="zákl. přenesená",J157,0)</f>
        <v>0</v>
      </c>
      <c r="BH157" s="212">
        <f>IF(N157="sníž. přenesená",J157,0)</f>
        <v>0</v>
      </c>
      <c r="BI157" s="212">
        <f>IF(N157="nulová",J157,0)</f>
        <v>0</v>
      </c>
      <c r="BJ157" s="18" t="s">
        <v>83</v>
      </c>
      <c r="BK157" s="212">
        <f>ROUND(I157*H157,2)</f>
        <v>0</v>
      </c>
      <c r="BL157" s="18" t="s">
        <v>221</v>
      </c>
      <c r="BM157" s="211" t="s">
        <v>322</v>
      </c>
    </row>
    <row r="158" s="2" customFormat="1" ht="16.5" customHeight="1">
      <c r="A158" s="39"/>
      <c r="B158" s="40"/>
      <c r="C158" s="262" t="s">
        <v>323</v>
      </c>
      <c r="D158" s="262" t="s">
        <v>224</v>
      </c>
      <c r="E158" s="263" t="s">
        <v>324</v>
      </c>
      <c r="F158" s="264" t="s">
        <v>325</v>
      </c>
      <c r="G158" s="265" t="s">
        <v>232</v>
      </c>
      <c r="H158" s="266">
        <v>1</v>
      </c>
      <c r="I158" s="267"/>
      <c r="J158" s="268">
        <f>ROUND(I158*H158,2)</f>
        <v>0</v>
      </c>
      <c r="K158" s="264" t="s">
        <v>1</v>
      </c>
      <c r="L158" s="269"/>
      <c r="M158" s="270" t="s">
        <v>1</v>
      </c>
      <c r="N158" s="271" t="s">
        <v>41</v>
      </c>
      <c r="O158" s="92"/>
      <c r="P158" s="209">
        <f>O158*H158</f>
        <v>0</v>
      </c>
      <c r="Q158" s="209">
        <v>0</v>
      </c>
      <c r="R158" s="209">
        <f>Q158*H158</f>
        <v>0</v>
      </c>
      <c r="S158" s="209">
        <v>0</v>
      </c>
      <c r="T158" s="210">
        <f>S158*H158</f>
        <v>0</v>
      </c>
      <c r="U158" s="39"/>
      <c r="V158" s="39"/>
      <c r="W158" s="39"/>
      <c r="X158" s="39"/>
      <c r="Y158" s="39"/>
      <c r="Z158" s="39"/>
      <c r="AA158" s="39"/>
      <c r="AB158" s="39"/>
      <c r="AC158" s="39"/>
      <c r="AD158" s="39"/>
      <c r="AE158" s="39"/>
      <c r="AR158" s="211" t="s">
        <v>227</v>
      </c>
      <c r="AT158" s="211" t="s">
        <v>224</v>
      </c>
      <c r="AU158" s="211" t="s">
        <v>83</v>
      </c>
      <c r="AY158" s="18" t="s">
        <v>195</v>
      </c>
      <c r="BE158" s="212">
        <f>IF(N158="základní",J158,0)</f>
        <v>0</v>
      </c>
      <c r="BF158" s="212">
        <f>IF(N158="snížená",J158,0)</f>
        <v>0</v>
      </c>
      <c r="BG158" s="212">
        <f>IF(N158="zákl. přenesená",J158,0)</f>
        <v>0</v>
      </c>
      <c r="BH158" s="212">
        <f>IF(N158="sníž. přenesená",J158,0)</f>
        <v>0</v>
      </c>
      <c r="BI158" s="212">
        <f>IF(N158="nulová",J158,0)</f>
        <v>0</v>
      </c>
      <c r="BJ158" s="18" t="s">
        <v>83</v>
      </c>
      <c r="BK158" s="212">
        <f>ROUND(I158*H158,2)</f>
        <v>0</v>
      </c>
      <c r="BL158" s="18" t="s">
        <v>221</v>
      </c>
      <c r="BM158" s="211" t="s">
        <v>326</v>
      </c>
    </row>
    <row r="159" s="2" customFormat="1" ht="16.5" customHeight="1">
      <c r="A159" s="39"/>
      <c r="B159" s="40"/>
      <c r="C159" s="262" t="s">
        <v>327</v>
      </c>
      <c r="D159" s="262" t="s">
        <v>224</v>
      </c>
      <c r="E159" s="263" t="s">
        <v>328</v>
      </c>
      <c r="F159" s="264" t="s">
        <v>329</v>
      </c>
      <c r="G159" s="265" t="s">
        <v>232</v>
      </c>
      <c r="H159" s="266">
        <v>2</v>
      </c>
      <c r="I159" s="267"/>
      <c r="J159" s="268">
        <f>ROUND(I159*H159,2)</f>
        <v>0</v>
      </c>
      <c r="K159" s="264" t="s">
        <v>1</v>
      </c>
      <c r="L159" s="269"/>
      <c r="M159" s="270" t="s">
        <v>1</v>
      </c>
      <c r="N159" s="271" t="s">
        <v>41</v>
      </c>
      <c r="O159" s="92"/>
      <c r="P159" s="209">
        <f>O159*H159</f>
        <v>0</v>
      </c>
      <c r="Q159" s="209">
        <v>0</v>
      </c>
      <c r="R159" s="209">
        <f>Q159*H159</f>
        <v>0</v>
      </c>
      <c r="S159" s="209">
        <v>0</v>
      </c>
      <c r="T159" s="210">
        <f>S159*H159</f>
        <v>0</v>
      </c>
      <c r="U159" s="39"/>
      <c r="V159" s="39"/>
      <c r="W159" s="39"/>
      <c r="X159" s="39"/>
      <c r="Y159" s="39"/>
      <c r="Z159" s="39"/>
      <c r="AA159" s="39"/>
      <c r="AB159" s="39"/>
      <c r="AC159" s="39"/>
      <c r="AD159" s="39"/>
      <c r="AE159" s="39"/>
      <c r="AR159" s="211" t="s">
        <v>227</v>
      </c>
      <c r="AT159" s="211" t="s">
        <v>224</v>
      </c>
      <c r="AU159" s="211" t="s">
        <v>83</v>
      </c>
      <c r="AY159" s="18" t="s">
        <v>195</v>
      </c>
      <c r="BE159" s="212">
        <f>IF(N159="základní",J159,0)</f>
        <v>0</v>
      </c>
      <c r="BF159" s="212">
        <f>IF(N159="snížená",J159,0)</f>
        <v>0</v>
      </c>
      <c r="BG159" s="212">
        <f>IF(N159="zákl. přenesená",J159,0)</f>
        <v>0</v>
      </c>
      <c r="BH159" s="212">
        <f>IF(N159="sníž. přenesená",J159,0)</f>
        <v>0</v>
      </c>
      <c r="BI159" s="212">
        <f>IF(N159="nulová",J159,0)</f>
        <v>0</v>
      </c>
      <c r="BJ159" s="18" t="s">
        <v>83</v>
      </c>
      <c r="BK159" s="212">
        <f>ROUND(I159*H159,2)</f>
        <v>0</v>
      </c>
      <c r="BL159" s="18" t="s">
        <v>221</v>
      </c>
      <c r="BM159" s="211" t="s">
        <v>330</v>
      </c>
    </row>
    <row r="160" s="2" customFormat="1" ht="16.5" customHeight="1">
      <c r="A160" s="39"/>
      <c r="B160" s="40"/>
      <c r="C160" s="262" t="s">
        <v>331</v>
      </c>
      <c r="D160" s="262" t="s">
        <v>224</v>
      </c>
      <c r="E160" s="263" t="s">
        <v>332</v>
      </c>
      <c r="F160" s="264" t="s">
        <v>333</v>
      </c>
      <c r="G160" s="265" t="s">
        <v>232</v>
      </c>
      <c r="H160" s="266">
        <v>1</v>
      </c>
      <c r="I160" s="267"/>
      <c r="J160" s="268">
        <f>ROUND(I160*H160,2)</f>
        <v>0</v>
      </c>
      <c r="K160" s="264" t="s">
        <v>1</v>
      </c>
      <c r="L160" s="269"/>
      <c r="M160" s="270" t="s">
        <v>1</v>
      </c>
      <c r="N160" s="271" t="s">
        <v>41</v>
      </c>
      <c r="O160" s="92"/>
      <c r="P160" s="209">
        <f>O160*H160</f>
        <v>0</v>
      </c>
      <c r="Q160" s="209">
        <v>0</v>
      </c>
      <c r="R160" s="209">
        <f>Q160*H160</f>
        <v>0</v>
      </c>
      <c r="S160" s="209">
        <v>0</v>
      </c>
      <c r="T160" s="210">
        <f>S160*H160</f>
        <v>0</v>
      </c>
      <c r="U160" s="39"/>
      <c r="V160" s="39"/>
      <c r="W160" s="39"/>
      <c r="X160" s="39"/>
      <c r="Y160" s="39"/>
      <c r="Z160" s="39"/>
      <c r="AA160" s="39"/>
      <c r="AB160" s="39"/>
      <c r="AC160" s="39"/>
      <c r="AD160" s="39"/>
      <c r="AE160" s="39"/>
      <c r="AR160" s="211" t="s">
        <v>227</v>
      </c>
      <c r="AT160" s="211" t="s">
        <v>224</v>
      </c>
      <c r="AU160" s="211" t="s">
        <v>83</v>
      </c>
      <c r="AY160" s="18" t="s">
        <v>195</v>
      </c>
      <c r="BE160" s="212">
        <f>IF(N160="základní",J160,0)</f>
        <v>0</v>
      </c>
      <c r="BF160" s="212">
        <f>IF(N160="snížená",J160,0)</f>
        <v>0</v>
      </c>
      <c r="BG160" s="212">
        <f>IF(N160="zákl. přenesená",J160,0)</f>
        <v>0</v>
      </c>
      <c r="BH160" s="212">
        <f>IF(N160="sníž. přenesená",J160,0)</f>
        <v>0</v>
      </c>
      <c r="BI160" s="212">
        <f>IF(N160="nulová",J160,0)</f>
        <v>0</v>
      </c>
      <c r="BJ160" s="18" t="s">
        <v>83</v>
      </c>
      <c r="BK160" s="212">
        <f>ROUND(I160*H160,2)</f>
        <v>0</v>
      </c>
      <c r="BL160" s="18" t="s">
        <v>221</v>
      </c>
      <c r="BM160" s="211" t="s">
        <v>334</v>
      </c>
    </row>
    <row r="161" s="2" customFormat="1" ht="24.15" customHeight="1">
      <c r="A161" s="39"/>
      <c r="B161" s="40"/>
      <c r="C161" s="262" t="s">
        <v>335</v>
      </c>
      <c r="D161" s="262" t="s">
        <v>224</v>
      </c>
      <c r="E161" s="263" t="s">
        <v>336</v>
      </c>
      <c r="F161" s="264" t="s">
        <v>337</v>
      </c>
      <c r="G161" s="265" t="s">
        <v>220</v>
      </c>
      <c r="H161" s="266">
        <v>1</v>
      </c>
      <c r="I161" s="267"/>
      <c r="J161" s="268">
        <f>ROUND(I161*H161,2)</f>
        <v>0</v>
      </c>
      <c r="K161" s="264" t="s">
        <v>1</v>
      </c>
      <c r="L161" s="269"/>
      <c r="M161" s="270" t="s">
        <v>1</v>
      </c>
      <c r="N161" s="271" t="s">
        <v>41</v>
      </c>
      <c r="O161" s="92"/>
      <c r="P161" s="209">
        <f>O161*H161</f>
        <v>0</v>
      </c>
      <c r="Q161" s="209">
        <v>0</v>
      </c>
      <c r="R161" s="209">
        <f>Q161*H161</f>
        <v>0</v>
      </c>
      <c r="S161" s="209">
        <v>0</v>
      </c>
      <c r="T161" s="210">
        <f>S161*H161</f>
        <v>0</v>
      </c>
      <c r="U161" s="39"/>
      <c r="V161" s="39"/>
      <c r="W161" s="39"/>
      <c r="X161" s="39"/>
      <c r="Y161" s="39"/>
      <c r="Z161" s="39"/>
      <c r="AA161" s="39"/>
      <c r="AB161" s="39"/>
      <c r="AC161" s="39"/>
      <c r="AD161" s="39"/>
      <c r="AE161" s="39"/>
      <c r="AR161" s="211" t="s">
        <v>227</v>
      </c>
      <c r="AT161" s="211" t="s">
        <v>224</v>
      </c>
      <c r="AU161" s="211" t="s">
        <v>83</v>
      </c>
      <c r="AY161" s="18" t="s">
        <v>195</v>
      </c>
      <c r="BE161" s="212">
        <f>IF(N161="základní",J161,0)</f>
        <v>0</v>
      </c>
      <c r="BF161" s="212">
        <f>IF(N161="snížená",J161,0)</f>
        <v>0</v>
      </c>
      <c r="BG161" s="212">
        <f>IF(N161="zákl. přenesená",J161,0)</f>
        <v>0</v>
      </c>
      <c r="BH161" s="212">
        <f>IF(N161="sníž. přenesená",J161,0)</f>
        <v>0</v>
      </c>
      <c r="BI161" s="212">
        <f>IF(N161="nulová",J161,0)</f>
        <v>0</v>
      </c>
      <c r="BJ161" s="18" t="s">
        <v>83</v>
      </c>
      <c r="BK161" s="212">
        <f>ROUND(I161*H161,2)</f>
        <v>0</v>
      </c>
      <c r="BL161" s="18" t="s">
        <v>221</v>
      </c>
      <c r="BM161" s="211" t="s">
        <v>338</v>
      </c>
    </row>
    <row r="162" s="2" customFormat="1">
      <c r="A162" s="39"/>
      <c r="B162" s="40"/>
      <c r="C162" s="41"/>
      <c r="D162" s="213" t="s">
        <v>197</v>
      </c>
      <c r="E162" s="41"/>
      <c r="F162" s="214" t="s">
        <v>339</v>
      </c>
      <c r="G162" s="41"/>
      <c r="H162" s="41"/>
      <c r="I162" s="215"/>
      <c r="J162" s="41"/>
      <c r="K162" s="41"/>
      <c r="L162" s="45"/>
      <c r="M162" s="216"/>
      <c r="N162" s="217"/>
      <c r="O162" s="92"/>
      <c r="P162" s="92"/>
      <c r="Q162" s="92"/>
      <c r="R162" s="92"/>
      <c r="S162" s="92"/>
      <c r="T162" s="93"/>
      <c r="U162" s="39"/>
      <c r="V162" s="39"/>
      <c r="W162" s="39"/>
      <c r="X162" s="39"/>
      <c r="Y162" s="39"/>
      <c r="Z162" s="39"/>
      <c r="AA162" s="39"/>
      <c r="AB162" s="39"/>
      <c r="AC162" s="39"/>
      <c r="AD162" s="39"/>
      <c r="AE162" s="39"/>
      <c r="AT162" s="18" t="s">
        <v>197</v>
      </c>
      <c r="AU162" s="18" t="s">
        <v>83</v>
      </c>
    </row>
    <row r="163" s="2" customFormat="1" ht="16.5" customHeight="1">
      <c r="A163" s="39"/>
      <c r="B163" s="40"/>
      <c r="C163" s="262" t="s">
        <v>340</v>
      </c>
      <c r="D163" s="262" t="s">
        <v>224</v>
      </c>
      <c r="E163" s="263" t="s">
        <v>341</v>
      </c>
      <c r="F163" s="264" t="s">
        <v>342</v>
      </c>
      <c r="G163" s="265" t="s">
        <v>232</v>
      </c>
      <c r="H163" s="266">
        <v>1</v>
      </c>
      <c r="I163" s="267"/>
      <c r="J163" s="268">
        <f>ROUND(I163*H163,2)</f>
        <v>0</v>
      </c>
      <c r="K163" s="264" t="s">
        <v>1</v>
      </c>
      <c r="L163" s="269"/>
      <c r="M163" s="270" t="s">
        <v>1</v>
      </c>
      <c r="N163" s="271" t="s">
        <v>41</v>
      </c>
      <c r="O163" s="92"/>
      <c r="P163" s="209">
        <f>O163*H163</f>
        <v>0</v>
      </c>
      <c r="Q163" s="209">
        <v>0</v>
      </c>
      <c r="R163" s="209">
        <f>Q163*H163</f>
        <v>0</v>
      </c>
      <c r="S163" s="209">
        <v>0</v>
      </c>
      <c r="T163" s="210">
        <f>S163*H163</f>
        <v>0</v>
      </c>
      <c r="U163" s="39"/>
      <c r="V163" s="39"/>
      <c r="W163" s="39"/>
      <c r="X163" s="39"/>
      <c r="Y163" s="39"/>
      <c r="Z163" s="39"/>
      <c r="AA163" s="39"/>
      <c r="AB163" s="39"/>
      <c r="AC163" s="39"/>
      <c r="AD163" s="39"/>
      <c r="AE163" s="39"/>
      <c r="AR163" s="211" t="s">
        <v>227</v>
      </c>
      <c r="AT163" s="211" t="s">
        <v>224</v>
      </c>
      <c r="AU163" s="211" t="s">
        <v>83</v>
      </c>
      <c r="AY163" s="18" t="s">
        <v>195</v>
      </c>
      <c r="BE163" s="212">
        <f>IF(N163="základní",J163,0)</f>
        <v>0</v>
      </c>
      <c r="BF163" s="212">
        <f>IF(N163="snížená",J163,0)</f>
        <v>0</v>
      </c>
      <c r="BG163" s="212">
        <f>IF(N163="zákl. přenesená",J163,0)</f>
        <v>0</v>
      </c>
      <c r="BH163" s="212">
        <f>IF(N163="sníž. přenesená",J163,0)</f>
        <v>0</v>
      </c>
      <c r="BI163" s="212">
        <f>IF(N163="nulová",J163,0)</f>
        <v>0</v>
      </c>
      <c r="BJ163" s="18" t="s">
        <v>83</v>
      </c>
      <c r="BK163" s="212">
        <f>ROUND(I163*H163,2)</f>
        <v>0</v>
      </c>
      <c r="BL163" s="18" t="s">
        <v>221</v>
      </c>
      <c r="BM163" s="211" t="s">
        <v>343</v>
      </c>
    </row>
    <row r="164" s="2" customFormat="1">
      <c r="A164" s="39"/>
      <c r="B164" s="40"/>
      <c r="C164" s="41"/>
      <c r="D164" s="213" t="s">
        <v>197</v>
      </c>
      <c r="E164" s="41"/>
      <c r="F164" s="214" t="s">
        <v>344</v>
      </c>
      <c r="G164" s="41"/>
      <c r="H164" s="41"/>
      <c r="I164" s="215"/>
      <c r="J164" s="41"/>
      <c r="K164" s="41"/>
      <c r="L164" s="45"/>
      <c r="M164" s="216"/>
      <c r="N164" s="217"/>
      <c r="O164" s="92"/>
      <c r="P164" s="92"/>
      <c r="Q164" s="92"/>
      <c r="R164" s="92"/>
      <c r="S164" s="92"/>
      <c r="T164" s="93"/>
      <c r="U164" s="39"/>
      <c r="V164" s="39"/>
      <c r="W164" s="39"/>
      <c r="X164" s="39"/>
      <c r="Y164" s="39"/>
      <c r="Z164" s="39"/>
      <c r="AA164" s="39"/>
      <c r="AB164" s="39"/>
      <c r="AC164" s="39"/>
      <c r="AD164" s="39"/>
      <c r="AE164" s="39"/>
      <c r="AT164" s="18" t="s">
        <v>197</v>
      </c>
      <c r="AU164" s="18" t="s">
        <v>83</v>
      </c>
    </row>
    <row r="165" s="2" customFormat="1" ht="16.5" customHeight="1">
      <c r="A165" s="39"/>
      <c r="B165" s="40"/>
      <c r="C165" s="262" t="s">
        <v>345</v>
      </c>
      <c r="D165" s="262" t="s">
        <v>224</v>
      </c>
      <c r="E165" s="263" t="s">
        <v>346</v>
      </c>
      <c r="F165" s="264" t="s">
        <v>347</v>
      </c>
      <c r="G165" s="265" t="s">
        <v>194</v>
      </c>
      <c r="H165" s="266">
        <v>1</v>
      </c>
      <c r="I165" s="267"/>
      <c r="J165" s="268">
        <f>ROUND(I165*H165,2)</f>
        <v>0</v>
      </c>
      <c r="K165" s="264" t="s">
        <v>1</v>
      </c>
      <c r="L165" s="269"/>
      <c r="M165" s="270" t="s">
        <v>1</v>
      </c>
      <c r="N165" s="271" t="s">
        <v>41</v>
      </c>
      <c r="O165" s="92"/>
      <c r="P165" s="209">
        <f>O165*H165</f>
        <v>0</v>
      </c>
      <c r="Q165" s="209">
        <v>0</v>
      </c>
      <c r="R165" s="209">
        <f>Q165*H165</f>
        <v>0</v>
      </c>
      <c r="S165" s="209">
        <v>0</v>
      </c>
      <c r="T165" s="210">
        <f>S165*H165</f>
        <v>0</v>
      </c>
      <c r="U165" s="39"/>
      <c r="V165" s="39"/>
      <c r="W165" s="39"/>
      <c r="X165" s="39"/>
      <c r="Y165" s="39"/>
      <c r="Z165" s="39"/>
      <c r="AA165" s="39"/>
      <c r="AB165" s="39"/>
      <c r="AC165" s="39"/>
      <c r="AD165" s="39"/>
      <c r="AE165" s="39"/>
      <c r="AR165" s="211" t="s">
        <v>227</v>
      </c>
      <c r="AT165" s="211" t="s">
        <v>224</v>
      </c>
      <c r="AU165" s="211" t="s">
        <v>83</v>
      </c>
      <c r="AY165" s="18" t="s">
        <v>195</v>
      </c>
      <c r="BE165" s="212">
        <f>IF(N165="základní",J165,0)</f>
        <v>0</v>
      </c>
      <c r="BF165" s="212">
        <f>IF(N165="snížená",J165,0)</f>
        <v>0</v>
      </c>
      <c r="BG165" s="212">
        <f>IF(N165="zákl. přenesená",J165,0)</f>
        <v>0</v>
      </c>
      <c r="BH165" s="212">
        <f>IF(N165="sníž. přenesená",J165,0)</f>
        <v>0</v>
      </c>
      <c r="BI165" s="212">
        <f>IF(N165="nulová",J165,0)</f>
        <v>0</v>
      </c>
      <c r="BJ165" s="18" t="s">
        <v>83</v>
      </c>
      <c r="BK165" s="212">
        <f>ROUND(I165*H165,2)</f>
        <v>0</v>
      </c>
      <c r="BL165" s="18" t="s">
        <v>221</v>
      </c>
      <c r="BM165" s="211" t="s">
        <v>348</v>
      </c>
    </row>
    <row r="166" s="2" customFormat="1" ht="16.5" customHeight="1">
      <c r="A166" s="39"/>
      <c r="B166" s="40"/>
      <c r="C166" s="262" t="s">
        <v>349</v>
      </c>
      <c r="D166" s="262" t="s">
        <v>224</v>
      </c>
      <c r="E166" s="263" t="s">
        <v>350</v>
      </c>
      <c r="F166" s="264" t="s">
        <v>351</v>
      </c>
      <c r="G166" s="265" t="s">
        <v>194</v>
      </c>
      <c r="H166" s="266">
        <v>1</v>
      </c>
      <c r="I166" s="267"/>
      <c r="J166" s="268">
        <f>ROUND(I166*H166,2)</f>
        <v>0</v>
      </c>
      <c r="K166" s="264" t="s">
        <v>1</v>
      </c>
      <c r="L166" s="269"/>
      <c r="M166" s="270" t="s">
        <v>1</v>
      </c>
      <c r="N166" s="271" t="s">
        <v>41</v>
      </c>
      <c r="O166" s="92"/>
      <c r="P166" s="209">
        <f>O166*H166</f>
        <v>0</v>
      </c>
      <c r="Q166" s="209">
        <v>0</v>
      </c>
      <c r="R166" s="209">
        <f>Q166*H166</f>
        <v>0</v>
      </c>
      <c r="S166" s="209">
        <v>0</v>
      </c>
      <c r="T166" s="210">
        <f>S166*H166</f>
        <v>0</v>
      </c>
      <c r="U166" s="39"/>
      <c r="V166" s="39"/>
      <c r="W166" s="39"/>
      <c r="X166" s="39"/>
      <c r="Y166" s="39"/>
      <c r="Z166" s="39"/>
      <c r="AA166" s="39"/>
      <c r="AB166" s="39"/>
      <c r="AC166" s="39"/>
      <c r="AD166" s="39"/>
      <c r="AE166" s="39"/>
      <c r="AR166" s="211" t="s">
        <v>227</v>
      </c>
      <c r="AT166" s="211" t="s">
        <v>224</v>
      </c>
      <c r="AU166" s="211" t="s">
        <v>83</v>
      </c>
      <c r="AY166" s="18" t="s">
        <v>195</v>
      </c>
      <c r="BE166" s="212">
        <f>IF(N166="základní",J166,0)</f>
        <v>0</v>
      </c>
      <c r="BF166" s="212">
        <f>IF(N166="snížená",J166,0)</f>
        <v>0</v>
      </c>
      <c r="BG166" s="212">
        <f>IF(N166="zákl. přenesená",J166,0)</f>
        <v>0</v>
      </c>
      <c r="BH166" s="212">
        <f>IF(N166="sníž. přenesená",J166,0)</f>
        <v>0</v>
      </c>
      <c r="BI166" s="212">
        <f>IF(N166="nulová",J166,0)</f>
        <v>0</v>
      </c>
      <c r="BJ166" s="18" t="s">
        <v>83</v>
      </c>
      <c r="BK166" s="212">
        <f>ROUND(I166*H166,2)</f>
        <v>0</v>
      </c>
      <c r="BL166" s="18" t="s">
        <v>221</v>
      </c>
      <c r="BM166" s="211" t="s">
        <v>352</v>
      </c>
    </row>
    <row r="167" s="2" customFormat="1" ht="16.5" customHeight="1">
      <c r="A167" s="39"/>
      <c r="B167" s="40"/>
      <c r="C167" s="262" t="s">
        <v>353</v>
      </c>
      <c r="D167" s="262" t="s">
        <v>224</v>
      </c>
      <c r="E167" s="263" t="s">
        <v>354</v>
      </c>
      <c r="F167" s="264" t="s">
        <v>355</v>
      </c>
      <c r="G167" s="265" t="s">
        <v>194</v>
      </c>
      <c r="H167" s="266">
        <v>1</v>
      </c>
      <c r="I167" s="267"/>
      <c r="J167" s="268">
        <f>ROUND(I167*H167,2)</f>
        <v>0</v>
      </c>
      <c r="K167" s="264" t="s">
        <v>1</v>
      </c>
      <c r="L167" s="269"/>
      <c r="M167" s="270" t="s">
        <v>1</v>
      </c>
      <c r="N167" s="271" t="s">
        <v>41</v>
      </c>
      <c r="O167" s="92"/>
      <c r="P167" s="209">
        <f>O167*H167</f>
        <v>0</v>
      </c>
      <c r="Q167" s="209">
        <v>0</v>
      </c>
      <c r="R167" s="209">
        <f>Q167*H167</f>
        <v>0</v>
      </c>
      <c r="S167" s="209">
        <v>0</v>
      </c>
      <c r="T167" s="210">
        <f>S167*H167</f>
        <v>0</v>
      </c>
      <c r="U167" s="39"/>
      <c r="V167" s="39"/>
      <c r="W167" s="39"/>
      <c r="X167" s="39"/>
      <c r="Y167" s="39"/>
      <c r="Z167" s="39"/>
      <c r="AA167" s="39"/>
      <c r="AB167" s="39"/>
      <c r="AC167" s="39"/>
      <c r="AD167" s="39"/>
      <c r="AE167" s="39"/>
      <c r="AR167" s="211" t="s">
        <v>227</v>
      </c>
      <c r="AT167" s="211" t="s">
        <v>224</v>
      </c>
      <c r="AU167" s="211" t="s">
        <v>83</v>
      </c>
      <c r="AY167" s="18" t="s">
        <v>195</v>
      </c>
      <c r="BE167" s="212">
        <f>IF(N167="základní",J167,0)</f>
        <v>0</v>
      </c>
      <c r="BF167" s="212">
        <f>IF(N167="snížená",J167,0)</f>
        <v>0</v>
      </c>
      <c r="BG167" s="212">
        <f>IF(N167="zákl. přenesená",J167,0)</f>
        <v>0</v>
      </c>
      <c r="BH167" s="212">
        <f>IF(N167="sníž. přenesená",J167,0)</f>
        <v>0</v>
      </c>
      <c r="BI167" s="212">
        <f>IF(N167="nulová",J167,0)</f>
        <v>0</v>
      </c>
      <c r="BJ167" s="18" t="s">
        <v>83</v>
      </c>
      <c r="BK167" s="212">
        <f>ROUND(I167*H167,2)</f>
        <v>0</v>
      </c>
      <c r="BL167" s="18" t="s">
        <v>221</v>
      </c>
      <c r="BM167" s="211" t="s">
        <v>356</v>
      </c>
    </row>
    <row r="168" s="2" customFormat="1" ht="16.5" customHeight="1">
      <c r="A168" s="39"/>
      <c r="B168" s="40"/>
      <c r="C168" s="262" t="s">
        <v>357</v>
      </c>
      <c r="D168" s="262" t="s">
        <v>224</v>
      </c>
      <c r="E168" s="263" t="s">
        <v>358</v>
      </c>
      <c r="F168" s="264" t="s">
        <v>359</v>
      </c>
      <c r="G168" s="265" t="s">
        <v>194</v>
      </c>
      <c r="H168" s="266">
        <v>1</v>
      </c>
      <c r="I168" s="267"/>
      <c r="J168" s="268">
        <f>ROUND(I168*H168,2)</f>
        <v>0</v>
      </c>
      <c r="K168" s="264" t="s">
        <v>1</v>
      </c>
      <c r="L168" s="269"/>
      <c r="M168" s="270" t="s">
        <v>1</v>
      </c>
      <c r="N168" s="271" t="s">
        <v>41</v>
      </c>
      <c r="O168" s="92"/>
      <c r="P168" s="209">
        <f>O168*H168</f>
        <v>0</v>
      </c>
      <c r="Q168" s="209">
        <v>0</v>
      </c>
      <c r="R168" s="209">
        <f>Q168*H168</f>
        <v>0</v>
      </c>
      <c r="S168" s="209">
        <v>0</v>
      </c>
      <c r="T168" s="210">
        <f>S168*H168</f>
        <v>0</v>
      </c>
      <c r="U168" s="39"/>
      <c r="V168" s="39"/>
      <c r="W168" s="39"/>
      <c r="X168" s="39"/>
      <c r="Y168" s="39"/>
      <c r="Z168" s="39"/>
      <c r="AA168" s="39"/>
      <c r="AB168" s="39"/>
      <c r="AC168" s="39"/>
      <c r="AD168" s="39"/>
      <c r="AE168" s="39"/>
      <c r="AR168" s="211" t="s">
        <v>227</v>
      </c>
      <c r="AT168" s="211" t="s">
        <v>224</v>
      </c>
      <c r="AU168" s="211" t="s">
        <v>83</v>
      </c>
      <c r="AY168" s="18" t="s">
        <v>195</v>
      </c>
      <c r="BE168" s="212">
        <f>IF(N168="základní",J168,0)</f>
        <v>0</v>
      </c>
      <c r="BF168" s="212">
        <f>IF(N168="snížená",J168,0)</f>
        <v>0</v>
      </c>
      <c r="BG168" s="212">
        <f>IF(N168="zákl. přenesená",J168,0)</f>
        <v>0</v>
      </c>
      <c r="BH168" s="212">
        <f>IF(N168="sníž. přenesená",J168,0)</f>
        <v>0</v>
      </c>
      <c r="BI168" s="212">
        <f>IF(N168="nulová",J168,0)</f>
        <v>0</v>
      </c>
      <c r="BJ168" s="18" t="s">
        <v>83</v>
      </c>
      <c r="BK168" s="212">
        <f>ROUND(I168*H168,2)</f>
        <v>0</v>
      </c>
      <c r="BL168" s="18" t="s">
        <v>221</v>
      </c>
      <c r="BM168" s="211" t="s">
        <v>360</v>
      </c>
    </row>
    <row r="169" s="2" customFormat="1" ht="16.5" customHeight="1">
      <c r="A169" s="39"/>
      <c r="B169" s="40"/>
      <c r="C169" s="262" t="s">
        <v>361</v>
      </c>
      <c r="D169" s="262" t="s">
        <v>224</v>
      </c>
      <c r="E169" s="263" t="s">
        <v>362</v>
      </c>
      <c r="F169" s="264" t="s">
        <v>363</v>
      </c>
      <c r="G169" s="265" t="s">
        <v>194</v>
      </c>
      <c r="H169" s="266">
        <v>1</v>
      </c>
      <c r="I169" s="267"/>
      <c r="J169" s="268">
        <f>ROUND(I169*H169,2)</f>
        <v>0</v>
      </c>
      <c r="K169" s="264" t="s">
        <v>1</v>
      </c>
      <c r="L169" s="269"/>
      <c r="M169" s="270" t="s">
        <v>1</v>
      </c>
      <c r="N169" s="271" t="s">
        <v>41</v>
      </c>
      <c r="O169" s="92"/>
      <c r="P169" s="209">
        <f>O169*H169</f>
        <v>0</v>
      </c>
      <c r="Q169" s="209">
        <v>0</v>
      </c>
      <c r="R169" s="209">
        <f>Q169*H169</f>
        <v>0</v>
      </c>
      <c r="S169" s="209">
        <v>0</v>
      </c>
      <c r="T169" s="210">
        <f>S169*H169</f>
        <v>0</v>
      </c>
      <c r="U169" s="39"/>
      <c r="V169" s="39"/>
      <c r="W169" s="39"/>
      <c r="X169" s="39"/>
      <c r="Y169" s="39"/>
      <c r="Z169" s="39"/>
      <c r="AA169" s="39"/>
      <c r="AB169" s="39"/>
      <c r="AC169" s="39"/>
      <c r="AD169" s="39"/>
      <c r="AE169" s="39"/>
      <c r="AR169" s="211" t="s">
        <v>227</v>
      </c>
      <c r="AT169" s="211" t="s">
        <v>224</v>
      </c>
      <c r="AU169" s="211" t="s">
        <v>83</v>
      </c>
      <c r="AY169" s="18" t="s">
        <v>195</v>
      </c>
      <c r="BE169" s="212">
        <f>IF(N169="základní",J169,0)</f>
        <v>0</v>
      </c>
      <c r="BF169" s="212">
        <f>IF(N169="snížená",J169,0)</f>
        <v>0</v>
      </c>
      <c r="BG169" s="212">
        <f>IF(N169="zákl. přenesená",J169,0)</f>
        <v>0</v>
      </c>
      <c r="BH169" s="212">
        <f>IF(N169="sníž. přenesená",J169,0)</f>
        <v>0</v>
      </c>
      <c r="BI169" s="212">
        <f>IF(N169="nulová",J169,0)</f>
        <v>0</v>
      </c>
      <c r="BJ169" s="18" t="s">
        <v>83</v>
      </c>
      <c r="BK169" s="212">
        <f>ROUND(I169*H169,2)</f>
        <v>0</v>
      </c>
      <c r="BL169" s="18" t="s">
        <v>221</v>
      </c>
      <c r="BM169" s="211" t="s">
        <v>364</v>
      </c>
    </row>
    <row r="170" s="2" customFormat="1" ht="16.5" customHeight="1">
      <c r="A170" s="39"/>
      <c r="B170" s="40"/>
      <c r="C170" s="262" t="s">
        <v>365</v>
      </c>
      <c r="D170" s="262" t="s">
        <v>224</v>
      </c>
      <c r="E170" s="263" t="s">
        <v>366</v>
      </c>
      <c r="F170" s="264" t="s">
        <v>367</v>
      </c>
      <c r="G170" s="265" t="s">
        <v>194</v>
      </c>
      <c r="H170" s="266">
        <v>1</v>
      </c>
      <c r="I170" s="267"/>
      <c r="J170" s="268">
        <f>ROUND(I170*H170,2)</f>
        <v>0</v>
      </c>
      <c r="K170" s="264" t="s">
        <v>1</v>
      </c>
      <c r="L170" s="269"/>
      <c r="M170" s="270" t="s">
        <v>1</v>
      </c>
      <c r="N170" s="271" t="s">
        <v>41</v>
      </c>
      <c r="O170" s="92"/>
      <c r="P170" s="209">
        <f>O170*H170</f>
        <v>0</v>
      </c>
      <c r="Q170" s="209">
        <v>0</v>
      </c>
      <c r="R170" s="209">
        <f>Q170*H170</f>
        <v>0</v>
      </c>
      <c r="S170" s="209">
        <v>0</v>
      </c>
      <c r="T170" s="210">
        <f>S170*H170</f>
        <v>0</v>
      </c>
      <c r="U170" s="39"/>
      <c r="V170" s="39"/>
      <c r="W170" s="39"/>
      <c r="X170" s="39"/>
      <c r="Y170" s="39"/>
      <c r="Z170" s="39"/>
      <c r="AA170" s="39"/>
      <c r="AB170" s="39"/>
      <c r="AC170" s="39"/>
      <c r="AD170" s="39"/>
      <c r="AE170" s="39"/>
      <c r="AR170" s="211" t="s">
        <v>227</v>
      </c>
      <c r="AT170" s="211" t="s">
        <v>224</v>
      </c>
      <c r="AU170" s="211" t="s">
        <v>83</v>
      </c>
      <c r="AY170" s="18" t="s">
        <v>195</v>
      </c>
      <c r="BE170" s="212">
        <f>IF(N170="základní",J170,0)</f>
        <v>0</v>
      </c>
      <c r="BF170" s="212">
        <f>IF(N170="snížená",J170,0)</f>
        <v>0</v>
      </c>
      <c r="BG170" s="212">
        <f>IF(N170="zákl. přenesená",J170,0)</f>
        <v>0</v>
      </c>
      <c r="BH170" s="212">
        <f>IF(N170="sníž. přenesená",J170,0)</f>
        <v>0</v>
      </c>
      <c r="BI170" s="212">
        <f>IF(N170="nulová",J170,0)</f>
        <v>0</v>
      </c>
      <c r="BJ170" s="18" t="s">
        <v>83</v>
      </c>
      <c r="BK170" s="212">
        <f>ROUND(I170*H170,2)</f>
        <v>0</v>
      </c>
      <c r="BL170" s="18" t="s">
        <v>221</v>
      </c>
      <c r="BM170" s="211" t="s">
        <v>368</v>
      </c>
    </row>
    <row r="171" s="2" customFormat="1" ht="21.75" customHeight="1">
      <c r="A171" s="39"/>
      <c r="B171" s="40"/>
      <c r="C171" s="200" t="s">
        <v>369</v>
      </c>
      <c r="D171" s="200" t="s">
        <v>191</v>
      </c>
      <c r="E171" s="201" t="s">
        <v>370</v>
      </c>
      <c r="F171" s="202" t="s">
        <v>371</v>
      </c>
      <c r="G171" s="203" t="s">
        <v>194</v>
      </c>
      <c r="H171" s="204">
        <v>1</v>
      </c>
      <c r="I171" s="205"/>
      <c r="J171" s="206">
        <f>ROUND(I171*H171,2)</f>
        <v>0</v>
      </c>
      <c r="K171" s="202" t="s">
        <v>1</v>
      </c>
      <c r="L171" s="45"/>
      <c r="M171" s="207" t="s">
        <v>1</v>
      </c>
      <c r="N171" s="208" t="s">
        <v>41</v>
      </c>
      <c r="O171" s="92"/>
      <c r="P171" s="209">
        <f>O171*H171</f>
        <v>0</v>
      </c>
      <c r="Q171" s="209">
        <v>0</v>
      </c>
      <c r="R171" s="209">
        <f>Q171*H171</f>
        <v>0</v>
      </c>
      <c r="S171" s="209">
        <v>0</v>
      </c>
      <c r="T171" s="210">
        <f>S171*H171</f>
        <v>0</v>
      </c>
      <c r="U171" s="39"/>
      <c r="V171" s="39"/>
      <c r="W171" s="39"/>
      <c r="X171" s="39"/>
      <c r="Y171" s="39"/>
      <c r="Z171" s="39"/>
      <c r="AA171" s="39"/>
      <c r="AB171" s="39"/>
      <c r="AC171" s="39"/>
      <c r="AD171" s="39"/>
      <c r="AE171" s="39"/>
      <c r="AR171" s="211" t="s">
        <v>221</v>
      </c>
      <c r="AT171" s="211" t="s">
        <v>191</v>
      </c>
      <c r="AU171" s="211" t="s">
        <v>83</v>
      </c>
      <c r="AY171" s="18" t="s">
        <v>195</v>
      </c>
      <c r="BE171" s="212">
        <f>IF(N171="základní",J171,0)</f>
        <v>0</v>
      </c>
      <c r="BF171" s="212">
        <f>IF(N171="snížená",J171,0)</f>
        <v>0</v>
      </c>
      <c r="BG171" s="212">
        <f>IF(N171="zákl. přenesená",J171,0)</f>
        <v>0</v>
      </c>
      <c r="BH171" s="212">
        <f>IF(N171="sníž. přenesená",J171,0)</f>
        <v>0</v>
      </c>
      <c r="BI171" s="212">
        <f>IF(N171="nulová",J171,0)</f>
        <v>0</v>
      </c>
      <c r="BJ171" s="18" t="s">
        <v>83</v>
      </c>
      <c r="BK171" s="212">
        <f>ROUND(I171*H171,2)</f>
        <v>0</v>
      </c>
      <c r="BL171" s="18" t="s">
        <v>221</v>
      </c>
      <c r="BM171" s="211" t="s">
        <v>372</v>
      </c>
    </row>
    <row r="172" s="2" customFormat="1" ht="24.15" customHeight="1">
      <c r="A172" s="39"/>
      <c r="B172" s="40"/>
      <c r="C172" s="200" t="s">
        <v>373</v>
      </c>
      <c r="D172" s="200" t="s">
        <v>191</v>
      </c>
      <c r="E172" s="201" t="s">
        <v>374</v>
      </c>
      <c r="F172" s="202" t="s">
        <v>375</v>
      </c>
      <c r="G172" s="203" t="s">
        <v>194</v>
      </c>
      <c r="H172" s="204">
        <v>1</v>
      </c>
      <c r="I172" s="205"/>
      <c r="J172" s="206">
        <f>ROUND(I172*H172,2)</f>
        <v>0</v>
      </c>
      <c r="K172" s="202" t="s">
        <v>1</v>
      </c>
      <c r="L172" s="45"/>
      <c r="M172" s="207" t="s">
        <v>1</v>
      </c>
      <c r="N172" s="208" t="s">
        <v>41</v>
      </c>
      <c r="O172" s="92"/>
      <c r="P172" s="209">
        <f>O172*H172</f>
        <v>0</v>
      </c>
      <c r="Q172" s="209">
        <v>0</v>
      </c>
      <c r="R172" s="209">
        <f>Q172*H172</f>
        <v>0</v>
      </c>
      <c r="S172" s="209">
        <v>0</v>
      </c>
      <c r="T172" s="210">
        <f>S172*H172</f>
        <v>0</v>
      </c>
      <c r="U172" s="39"/>
      <c r="V172" s="39"/>
      <c r="W172" s="39"/>
      <c r="X172" s="39"/>
      <c r="Y172" s="39"/>
      <c r="Z172" s="39"/>
      <c r="AA172" s="39"/>
      <c r="AB172" s="39"/>
      <c r="AC172" s="39"/>
      <c r="AD172" s="39"/>
      <c r="AE172" s="39"/>
      <c r="AR172" s="211" t="s">
        <v>221</v>
      </c>
      <c r="AT172" s="211" t="s">
        <v>191</v>
      </c>
      <c r="AU172" s="211" t="s">
        <v>83</v>
      </c>
      <c r="AY172" s="18" t="s">
        <v>195</v>
      </c>
      <c r="BE172" s="212">
        <f>IF(N172="základní",J172,0)</f>
        <v>0</v>
      </c>
      <c r="BF172" s="212">
        <f>IF(N172="snížená",J172,0)</f>
        <v>0</v>
      </c>
      <c r="BG172" s="212">
        <f>IF(N172="zákl. přenesená",J172,0)</f>
        <v>0</v>
      </c>
      <c r="BH172" s="212">
        <f>IF(N172="sníž. přenesená",J172,0)</f>
        <v>0</v>
      </c>
      <c r="BI172" s="212">
        <f>IF(N172="nulová",J172,0)</f>
        <v>0</v>
      </c>
      <c r="BJ172" s="18" t="s">
        <v>83</v>
      </c>
      <c r="BK172" s="212">
        <f>ROUND(I172*H172,2)</f>
        <v>0</v>
      </c>
      <c r="BL172" s="18" t="s">
        <v>221</v>
      </c>
      <c r="BM172" s="211" t="s">
        <v>376</v>
      </c>
    </row>
    <row r="173" s="2" customFormat="1">
      <c r="A173" s="39"/>
      <c r="B173" s="40"/>
      <c r="C173" s="41"/>
      <c r="D173" s="213" t="s">
        <v>197</v>
      </c>
      <c r="E173" s="41"/>
      <c r="F173" s="214" t="s">
        <v>377</v>
      </c>
      <c r="G173" s="41"/>
      <c r="H173" s="41"/>
      <c r="I173" s="215"/>
      <c r="J173" s="41"/>
      <c r="K173" s="41"/>
      <c r="L173" s="45"/>
      <c r="M173" s="216"/>
      <c r="N173" s="217"/>
      <c r="O173" s="92"/>
      <c r="P173" s="92"/>
      <c r="Q173" s="92"/>
      <c r="R173" s="92"/>
      <c r="S173" s="92"/>
      <c r="T173" s="93"/>
      <c r="U173" s="39"/>
      <c r="V173" s="39"/>
      <c r="W173" s="39"/>
      <c r="X173" s="39"/>
      <c r="Y173" s="39"/>
      <c r="Z173" s="39"/>
      <c r="AA173" s="39"/>
      <c r="AB173" s="39"/>
      <c r="AC173" s="39"/>
      <c r="AD173" s="39"/>
      <c r="AE173" s="39"/>
      <c r="AT173" s="18" t="s">
        <v>197</v>
      </c>
      <c r="AU173" s="18" t="s">
        <v>83</v>
      </c>
    </row>
    <row r="174" s="13" customFormat="1" ht="25.92" customHeight="1">
      <c r="A174" s="13"/>
      <c r="B174" s="248"/>
      <c r="C174" s="249"/>
      <c r="D174" s="250" t="s">
        <v>75</v>
      </c>
      <c r="E174" s="251" t="s">
        <v>378</v>
      </c>
      <c r="F174" s="251" t="s">
        <v>379</v>
      </c>
      <c r="G174" s="249"/>
      <c r="H174" s="249"/>
      <c r="I174" s="252"/>
      <c r="J174" s="253">
        <f>BK174</f>
        <v>0</v>
      </c>
      <c r="K174" s="249"/>
      <c r="L174" s="254"/>
      <c r="M174" s="255"/>
      <c r="N174" s="256"/>
      <c r="O174" s="256"/>
      <c r="P174" s="257">
        <f>SUM(P175:P219)</f>
        <v>0</v>
      </c>
      <c r="Q174" s="256"/>
      <c r="R174" s="257">
        <f>SUM(R175:R219)</f>
        <v>0</v>
      </c>
      <c r="S174" s="256"/>
      <c r="T174" s="258">
        <f>SUM(T175:T219)</f>
        <v>0</v>
      </c>
      <c r="U174" s="13"/>
      <c r="V174" s="13"/>
      <c r="W174" s="13"/>
      <c r="X174" s="13"/>
      <c r="Y174" s="13"/>
      <c r="Z174" s="13"/>
      <c r="AA174" s="13"/>
      <c r="AB174" s="13"/>
      <c r="AC174" s="13"/>
      <c r="AD174" s="13"/>
      <c r="AE174" s="13"/>
      <c r="AR174" s="259" t="s">
        <v>83</v>
      </c>
      <c r="AT174" s="260" t="s">
        <v>75</v>
      </c>
      <c r="AU174" s="260" t="s">
        <v>76</v>
      </c>
      <c r="AY174" s="259" t="s">
        <v>195</v>
      </c>
      <c r="BK174" s="261">
        <f>SUM(BK175:BK219)</f>
        <v>0</v>
      </c>
    </row>
    <row r="175" s="2" customFormat="1" ht="16.5" customHeight="1">
      <c r="A175" s="39"/>
      <c r="B175" s="40"/>
      <c r="C175" s="200" t="s">
        <v>380</v>
      </c>
      <c r="D175" s="200" t="s">
        <v>191</v>
      </c>
      <c r="E175" s="201" t="s">
        <v>381</v>
      </c>
      <c r="F175" s="202" t="s">
        <v>382</v>
      </c>
      <c r="G175" s="203" t="s">
        <v>220</v>
      </c>
      <c r="H175" s="204">
        <v>1</v>
      </c>
      <c r="I175" s="205"/>
      <c r="J175" s="206">
        <f>ROUND(I175*H175,2)</f>
        <v>0</v>
      </c>
      <c r="K175" s="202" t="s">
        <v>1</v>
      </c>
      <c r="L175" s="45"/>
      <c r="M175" s="207" t="s">
        <v>1</v>
      </c>
      <c r="N175" s="208" t="s">
        <v>41</v>
      </c>
      <c r="O175" s="92"/>
      <c r="P175" s="209">
        <f>O175*H175</f>
        <v>0</v>
      </c>
      <c r="Q175" s="209">
        <v>0</v>
      </c>
      <c r="R175" s="209">
        <f>Q175*H175</f>
        <v>0</v>
      </c>
      <c r="S175" s="209">
        <v>0</v>
      </c>
      <c r="T175" s="210">
        <f>S175*H175</f>
        <v>0</v>
      </c>
      <c r="U175" s="39"/>
      <c r="V175" s="39"/>
      <c r="W175" s="39"/>
      <c r="X175" s="39"/>
      <c r="Y175" s="39"/>
      <c r="Z175" s="39"/>
      <c r="AA175" s="39"/>
      <c r="AB175" s="39"/>
      <c r="AC175" s="39"/>
      <c r="AD175" s="39"/>
      <c r="AE175" s="39"/>
      <c r="AR175" s="211" t="s">
        <v>221</v>
      </c>
      <c r="AT175" s="211" t="s">
        <v>191</v>
      </c>
      <c r="AU175" s="211" t="s">
        <v>83</v>
      </c>
      <c r="AY175" s="18" t="s">
        <v>195</v>
      </c>
      <c r="BE175" s="212">
        <f>IF(N175="základní",J175,0)</f>
        <v>0</v>
      </c>
      <c r="BF175" s="212">
        <f>IF(N175="snížená",J175,0)</f>
        <v>0</v>
      </c>
      <c r="BG175" s="212">
        <f>IF(N175="zákl. přenesená",J175,0)</f>
        <v>0</v>
      </c>
      <c r="BH175" s="212">
        <f>IF(N175="sníž. přenesená",J175,0)</f>
        <v>0</v>
      </c>
      <c r="BI175" s="212">
        <f>IF(N175="nulová",J175,0)</f>
        <v>0</v>
      </c>
      <c r="BJ175" s="18" t="s">
        <v>83</v>
      </c>
      <c r="BK175" s="212">
        <f>ROUND(I175*H175,2)</f>
        <v>0</v>
      </c>
      <c r="BL175" s="18" t="s">
        <v>221</v>
      </c>
      <c r="BM175" s="211" t="s">
        <v>383</v>
      </c>
    </row>
    <row r="176" s="2" customFormat="1">
      <c r="A176" s="39"/>
      <c r="B176" s="40"/>
      <c r="C176" s="41"/>
      <c r="D176" s="213" t="s">
        <v>197</v>
      </c>
      <c r="E176" s="41"/>
      <c r="F176" s="214" t="s">
        <v>384</v>
      </c>
      <c r="G176" s="41"/>
      <c r="H176" s="41"/>
      <c r="I176" s="215"/>
      <c r="J176" s="41"/>
      <c r="K176" s="41"/>
      <c r="L176" s="45"/>
      <c r="M176" s="216"/>
      <c r="N176" s="217"/>
      <c r="O176" s="92"/>
      <c r="P176" s="92"/>
      <c r="Q176" s="92"/>
      <c r="R176" s="92"/>
      <c r="S176" s="92"/>
      <c r="T176" s="93"/>
      <c r="U176" s="39"/>
      <c r="V176" s="39"/>
      <c r="W176" s="39"/>
      <c r="X176" s="39"/>
      <c r="Y176" s="39"/>
      <c r="Z176" s="39"/>
      <c r="AA176" s="39"/>
      <c r="AB176" s="39"/>
      <c r="AC176" s="39"/>
      <c r="AD176" s="39"/>
      <c r="AE176" s="39"/>
      <c r="AT176" s="18" t="s">
        <v>197</v>
      </c>
      <c r="AU176" s="18" t="s">
        <v>83</v>
      </c>
    </row>
    <row r="177" s="2" customFormat="1" ht="16.5" customHeight="1">
      <c r="A177" s="39"/>
      <c r="B177" s="40"/>
      <c r="C177" s="262" t="s">
        <v>385</v>
      </c>
      <c r="D177" s="262" t="s">
        <v>224</v>
      </c>
      <c r="E177" s="263" t="s">
        <v>386</v>
      </c>
      <c r="F177" s="264" t="s">
        <v>387</v>
      </c>
      <c r="G177" s="265" t="s">
        <v>220</v>
      </c>
      <c r="H177" s="266">
        <v>1</v>
      </c>
      <c r="I177" s="267"/>
      <c r="J177" s="268">
        <f>ROUND(I177*H177,2)</f>
        <v>0</v>
      </c>
      <c r="K177" s="264" t="s">
        <v>1</v>
      </c>
      <c r="L177" s="269"/>
      <c r="M177" s="270" t="s">
        <v>1</v>
      </c>
      <c r="N177" s="271" t="s">
        <v>41</v>
      </c>
      <c r="O177" s="92"/>
      <c r="P177" s="209">
        <f>O177*H177</f>
        <v>0</v>
      </c>
      <c r="Q177" s="209">
        <v>0</v>
      </c>
      <c r="R177" s="209">
        <f>Q177*H177</f>
        <v>0</v>
      </c>
      <c r="S177" s="209">
        <v>0</v>
      </c>
      <c r="T177" s="210">
        <f>S177*H177</f>
        <v>0</v>
      </c>
      <c r="U177" s="39"/>
      <c r="V177" s="39"/>
      <c r="W177" s="39"/>
      <c r="X177" s="39"/>
      <c r="Y177" s="39"/>
      <c r="Z177" s="39"/>
      <c r="AA177" s="39"/>
      <c r="AB177" s="39"/>
      <c r="AC177" s="39"/>
      <c r="AD177" s="39"/>
      <c r="AE177" s="39"/>
      <c r="AR177" s="211" t="s">
        <v>227</v>
      </c>
      <c r="AT177" s="211" t="s">
        <v>224</v>
      </c>
      <c r="AU177" s="211" t="s">
        <v>83</v>
      </c>
      <c r="AY177" s="18" t="s">
        <v>195</v>
      </c>
      <c r="BE177" s="212">
        <f>IF(N177="základní",J177,0)</f>
        <v>0</v>
      </c>
      <c r="BF177" s="212">
        <f>IF(N177="snížená",J177,0)</f>
        <v>0</v>
      </c>
      <c r="BG177" s="212">
        <f>IF(N177="zákl. přenesená",J177,0)</f>
        <v>0</v>
      </c>
      <c r="BH177" s="212">
        <f>IF(N177="sníž. přenesená",J177,0)</f>
        <v>0</v>
      </c>
      <c r="BI177" s="212">
        <f>IF(N177="nulová",J177,0)</f>
        <v>0</v>
      </c>
      <c r="BJ177" s="18" t="s">
        <v>83</v>
      </c>
      <c r="BK177" s="212">
        <f>ROUND(I177*H177,2)</f>
        <v>0</v>
      </c>
      <c r="BL177" s="18" t="s">
        <v>221</v>
      </c>
      <c r="BM177" s="211" t="s">
        <v>388</v>
      </c>
    </row>
    <row r="178" s="2" customFormat="1" ht="24.15" customHeight="1">
      <c r="A178" s="39"/>
      <c r="B178" s="40"/>
      <c r="C178" s="262" t="s">
        <v>389</v>
      </c>
      <c r="D178" s="262" t="s">
        <v>224</v>
      </c>
      <c r="E178" s="263" t="s">
        <v>390</v>
      </c>
      <c r="F178" s="264" t="s">
        <v>231</v>
      </c>
      <c r="G178" s="265" t="s">
        <v>232</v>
      </c>
      <c r="H178" s="266">
        <v>1</v>
      </c>
      <c r="I178" s="267"/>
      <c r="J178" s="268">
        <f>ROUND(I178*H178,2)</f>
        <v>0</v>
      </c>
      <c r="K178" s="264" t="s">
        <v>1</v>
      </c>
      <c r="L178" s="269"/>
      <c r="M178" s="270" t="s">
        <v>1</v>
      </c>
      <c r="N178" s="271" t="s">
        <v>41</v>
      </c>
      <c r="O178" s="92"/>
      <c r="P178" s="209">
        <f>O178*H178</f>
        <v>0</v>
      </c>
      <c r="Q178" s="209">
        <v>0</v>
      </c>
      <c r="R178" s="209">
        <f>Q178*H178</f>
        <v>0</v>
      </c>
      <c r="S178" s="209">
        <v>0</v>
      </c>
      <c r="T178" s="210">
        <f>S178*H178</f>
        <v>0</v>
      </c>
      <c r="U178" s="39"/>
      <c r="V178" s="39"/>
      <c r="W178" s="39"/>
      <c r="X178" s="39"/>
      <c r="Y178" s="39"/>
      <c r="Z178" s="39"/>
      <c r="AA178" s="39"/>
      <c r="AB178" s="39"/>
      <c r="AC178" s="39"/>
      <c r="AD178" s="39"/>
      <c r="AE178" s="39"/>
      <c r="AR178" s="211" t="s">
        <v>227</v>
      </c>
      <c r="AT178" s="211" t="s">
        <v>224</v>
      </c>
      <c r="AU178" s="211" t="s">
        <v>83</v>
      </c>
      <c r="AY178" s="18" t="s">
        <v>195</v>
      </c>
      <c r="BE178" s="212">
        <f>IF(N178="základní",J178,0)</f>
        <v>0</v>
      </c>
      <c r="BF178" s="212">
        <f>IF(N178="snížená",J178,0)</f>
        <v>0</v>
      </c>
      <c r="BG178" s="212">
        <f>IF(N178="zákl. přenesená",J178,0)</f>
        <v>0</v>
      </c>
      <c r="BH178" s="212">
        <f>IF(N178="sníž. přenesená",J178,0)</f>
        <v>0</v>
      </c>
      <c r="BI178" s="212">
        <f>IF(N178="nulová",J178,0)</f>
        <v>0</v>
      </c>
      <c r="BJ178" s="18" t="s">
        <v>83</v>
      </c>
      <c r="BK178" s="212">
        <f>ROUND(I178*H178,2)</f>
        <v>0</v>
      </c>
      <c r="BL178" s="18" t="s">
        <v>221</v>
      </c>
      <c r="BM178" s="211" t="s">
        <v>391</v>
      </c>
    </row>
    <row r="179" s="2" customFormat="1" ht="16.5" customHeight="1">
      <c r="A179" s="39"/>
      <c r="B179" s="40"/>
      <c r="C179" s="262" t="s">
        <v>392</v>
      </c>
      <c r="D179" s="262" t="s">
        <v>224</v>
      </c>
      <c r="E179" s="263" t="s">
        <v>393</v>
      </c>
      <c r="F179" s="264" t="s">
        <v>394</v>
      </c>
      <c r="G179" s="265" t="s">
        <v>232</v>
      </c>
      <c r="H179" s="266">
        <v>1</v>
      </c>
      <c r="I179" s="267"/>
      <c r="J179" s="268">
        <f>ROUND(I179*H179,2)</f>
        <v>0</v>
      </c>
      <c r="K179" s="264" t="s">
        <v>1</v>
      </c>
      <c r="L179" s="269"/>
      <c r="M179" s="270" t="s">
        <v>1</v>
      </c>
      <c r="N179" s="271" t="s">
        <v>41</v>
      </c>
      <c r="O179" s="92"/>
      <c r="P179" s="209">
        <f>O179*H179</f>
        <v>0</v>
      </c>
      <c r="Q179" s="209">
        <v>0</v>
      </c>
      <c r="R179" s="209">
        <f>Q179*H179</f>
        <v>0</v>
      </c>
      <c r="S179" s="209">
        <v>0</v>
      </c>
      <c r="T179" s="210">
        <f>S179*H179</f>
        <v>0</v>
      </c>
      <c r="U179" s="39"/>
      <c r="V179" s="39"/>
      <c r="W179" s="39"/>
      <c r="X179" s="39"/>
      <c r="Y179" s="39"/>
      <c r="Z179" s="39"/>
      <c r="AA179" s="39"/>
      <c r="AB179" s="39"/>
      <c r="AC179" s="39"/>
      <c r="AD179" s="39"/>
      <c r="AE179" s="39"/>
      <c r="AR179" s="211" t="s">
        <v>227</v>
      </c>
      <c r="AT179" s="211" t="s">
        <v>224</v>
      </c>
      <c r="AU179" s="211" t="s">
        <v>83</v>
      </c>
      <c r="AY179" s="18" t="s">
        <v>195</v>
      </c>
      <c r="BE179" s="212">
        <f>IF(N179="základní",J179,0)</f>
        <v>0</v>
      </c>
      <c r="BF179" s="212">
        <f>IF(N179="snížená",J179,0)</f>
        <v>0</v>
      </c>
      <c r="BG179" s="212">
        <f>IF(N179="zákl. přenesená",J179,0)</f>
        <v>0</v>
      </c>
      <c r="BH179" s="212">
        <f>IF(N179="sníž. přenesená",J179,0)</f>
        <v>0</v>
      </c>
      <c r="BI179" s="212">
        <f>IF(N179="nulová",J179,0)</f>
        <v>0</v>
      </c>
      <c r="BJ179" s="18" t="s">
        <v>83</v>
      </c>
      <c r="BK179" s="212">
        <f>ROUND(I179*H179,2)</f>
        <v>0</v>
      </c>
      <c r="BL179" s="18" t="s">
        <v>221</v>
      </c>
      <c r="BM179" s="211" t="s">
        <v>395</v>
      </c>
    </row>
    <row r="180" s="2" customFormat="1">
      <c r="A180" s="39"/>
      <c r="B180" s="40"/>
      <c r="C180" s="41"/>
      <c r="D180" s="213" t="s">
        <v>197</v>
      </c>
      <c r="E180" s="41"/>
      <c r="F180" s="214" t="s">
        <v>396</v>
      </c>
      <c r="G180" s="41"/>
      <c r="H180" s="41"/>
      <c r="I180" s="215"/>
      <c r="J180" s="41"/>
      <c r="K180" s="41"/>
      <c r="L180" s="45"/>
      <c r="M180" s="216"/>
      <c r="N180" s="217"/>
      <c r="O180" s="92"/>
      <c r="P180" s="92"/>
      <c r="Q180" s="92"/>
      <c r="R180" s="92"/>
      <c r="S180" s="92"/>
      <c r="T180" s="93"/>
      <c r="U180" s="39"/>
      <c r="V180" s="39"/>
      <c r="W180" s="39"/>
      <c r="X180" s="39"/>
      <c r="Y180" s="39"/>
      <c r="Z180" s="39"/>
      <c r="AA180" s="39"/>
      <c r="AB180" s="39"/>
      <c r="AC180" s="39"/>
      <c r="AD180" s="39"/>
      <c r="AE180" s="39"/>
      <c r="AT180" s="18" t="s">
        <v>197</v>
      </c>
      <c r="AU180" s="18" t="s">
        <v>83</v>
      </c>
    </row>
    <row r="181" s="2" customFormat="1" ht="16.5" customHeight="1">
      <c r="A181" s="39"/>
      <c r="B181" s="40"/>
      <c r="C181" s="262" t="s">
        <v>397</v>
      </c>
      <c r="D181" s="262" t="s">
        <v>224</v>
      </c>
      <c r="E181" s="263" t="s">
        <v>398</v>
      </c>
      <c r="F181" s="264" t="s">
        <v>399</v>
      </c>
      <c r="G181" s="265" t="s">
        <v>220</v>
      </c>
      <c r="H181" s="266">
        <v>1</v>
      </c>
      <c r="I181" s="267"/>
      <c r="J181" s="268">
        <f>ROUND(I181*H181,2)</f>
        <v>0</v>
      </c>
      <c r="K181" s="264" t="s">
        <v>1</v>
      </c>
      <c r="L181" s="269"/>
      <c r="M181" s="270" t="s">
        <v>1</v>
      </c>
      <c r="N181" s="271" t="s">
        <v>41</v>
      </c>
      <c r="O181" s="92"/>
      <c r="P181" s="209">
        <f>O181*H181</f>
        <v>0</v>
      </c>
      <c r="Q181" s="209">
        <v>0</v>
      </c>
      <c r="R181" s="209">
        <f>Q181*H181</f>
        <v>0</v>
      </c>
      <c r="S181" s="209">
        <v>0</v>
      </c>
      <c r="T181" s="210">
        <f>S181*H181</f>
        <v>0</v>
      </c>
      <c r="U181" s="39"/>
      <c r="V181" s="39"/>
      <c r="W181" s="39"/>
      <c r="X181" s="39"/>
      <c r="Y181" s="39"/>
      <c r="Z181" s="39"/>
      <c r="AA181" s="39"/>
      <c r="AB181" s="39"/>
      <c r="AC181" s="39"/>
      <c r="AD181" s="39"/>
      <c r="AE181" s="39"/>
      <c r="AR181" s="211" t="s">
        <v>227</v>
      </c>
      <c r="AT181" s="211" t="s">
        <v>224</v>
      </c>
      <c r="AU181" s="211" t="s">
        <v>83</v>
      </c>
      <c r="AY181" s="18" t="s">
        <v>195</v>
      </c>
      <c r="BE181" s="212">
        <f>IF(N181="základní",J181,0)</f>
        <v>0</v>
      </c>
      <c r="BF181" s="212">
        <f>IF(N181="snížená",J181,0)</f>
        <v>0</v>
      </c>
      <c r="BG181" s="212">
        <f>IF(N181="zákl. přenesená",J181,0)</f>
        <v>0</v>
      </c>
      <c r="BH181" s="212">
        <f>IF(N181="sníž. přenesená",J181,0)</f>
        <v>0</v>
      </c>
      <c r="BI181" s="212">
        <f>IF(N181="nulová",J181,0)</f>
        <v>0</v>
      </c>
      <c r="BJ181" s="18" t="s">
        <v>83</v>
      </c>
      <c r="BK181" s="212">
        <f>ROUND(I181*H181,2)</f>
        <v>0</v>
      </c>
      <c r="BL181" s="18" t="s">
        <v>221</v>
      </c>
      <c r="BM181" s="211" t="s">
        <v>400</v>
      </c>
    </row>
    <row r="182" s="2" customFormat="1">
      <c r="A182" s="39"/>
      <c r="B182" s="40"/>
      <c r="C182" s="41"/>
      <c r="D182" s="213" t="s">
        <v>197</v>
      </c>
      <c r="E182" s="41"/>
      <c r="F182" s="214" t="s">
        <v>243</v>
      </c>
      <c r="G182" s="41"/>
      <c r="H182" s="41"/>
      <c r="I182" s="215"/>
      <c r="J182" s="41"/>
      <c r="K182" s="41"/>
      <c r="L182" s="45"/>
      <c r="M182" s="216"/>
      <c r="N182" s="217"/>
      <c r="O182" s="92"/>
      <c r="P182" s="92"/>
      <c r="Q182" s="92"/>
      <c r="R182" s="92"/>
      <c r="S182" s="92"/>
      <c r="T182" s="93"/>
      <c r="U182" s="39"/>
      <c r="V182" s="39"/>
      <c r="W182" s="39"/>
      <c r="X182" s="39"/>
      <c r="Y182" s="39"/>
      <c r="Z182" s="39"/>
      <c r="AA182" s="39"/>
      <c r="AB182" s="39"/>
      <c r="AC182" s="39"/>
      <c r="AD182" s="39"/>
      <c r="AE182" s="39"/>
      <c r="AT182" s="18" t="s">
        <v>197</v>
      </c>
      <c r="AU182" s="18" t="s">
        <v>83</v>
      </c>
    </row>
    <row r="183" s="2" customFormat="1" ht="16.5" customHeight="1">
      <c r="A183" s="39"/>
      <c r="B183" s="40"/>
      <c r="C183" s="262" t="s">
        <v>401</v>
      </c>
      <c r="D183" s="262" t="s">
        <v>224</v>
      </c>
      <c r="E183" s="263" t="s">
        <v>402</v>
      </c>
      <c r="F183" s="264" t="s">
        <v>246</v>
      </c>
      <c r="G183" s="265" t="s">
        <v>232</v>
      </c>
      <c r="H183" s="266">
        <v>1</v>
      </c>
      <c r="I183" s="267"/>
      <c r="J183" s="268">
        <f>ROUND(I183*H183,2)</f>
        <v>0</v>
      </c>
      <c r="K183" s="264" t="s">
        <v>1</v>
      </c>
      <c r="L183" s="269"/>
      <c r="M183" s="270" t="s">
        <v>1</v>
      </c>
      <c r="N183" s="271" t="s">
        <v>41</v>
      </c>
      <c r="O183" s="92"/>
      <c r="P183" s="209">
        <f>O183*H183</f>
        <v>0</v>
      </c>
      <c r="Q183" s="209">
        <v>0</v>
      </c>
      <c r="R183" s="209">
        <f>Q183*H183</f>
        <v>0</v>
      </c>
      <c r="S183" s="209">
        <v>0</v>
      </c>
      <c r="T183" s="210">
        <f>S183*H183</f>
        <v>0</v>
      </c>
      <c r="U183" s="39"/>
      <c r="V183" s="39"/>
      <c r="W183" s="39"/>
      <c r="X183" s="39"/>
      <c r="Y183" s="39"/>
      <c r="Z183" s="39"/>
      <c r="AA183" s="39"/>
      <c r="AB183" s="39"/>
      <c r="AC183" s="39"/>
      <c r="AD183" s="39"/>
      <c r="AE183" s="39"/>
      <c r="AR183" s="211" t="s">
        <v>227</v>
      </c>
      <c r="AT183" s="211" t="s">
        <v>224</v>
      </c>
      <c r="AU183" s="211" t="s">
        <v>83</v>
      </c>
      <c r="AY183" s="18" t="s">
        <v>195</v>
      </c>
      <c r="BE183" s="212">
        <f>IF(N183="základní",J183,0)</f>
        <v>0</v>
      </c>
      <c r="BF183" s="212">
        <f>IF(N183="snížená",J183,0)</f>
        <v>0</v>
      </c>
      <c r="BG183" s="212">
        <f>IF(N183="zákl. přenesená",J183,0)</f>
        <v>0</v>
      </c>
      <c r="BH183" s="212">
        <f>IF(N183="sníž. přenesená",J183,0)</f>
        <v>0</v>
      </c>
      <c r="BI183" s="212">
        <f>IF(N183="nulová",J183,0)</f>
        <v>0</v>
      </c>
      <c r="BJ183" s="18" t="s">
        <v>83</v>
      </c>
      <c r="BK183" s="212">
        <f>ROUND(I183*H183,2)</f>
        <v>0</v>
      </c>
      <c r="BL183" s="18" t="s">
        <v>221</v>
      </c>
      <c r="BM183" s="211" t="s">
        <v>403</v>
      </c>
    </row>
    <row r="184" s="2" customFormat="1" ht="16.5" customHeight="1">
      <c r="A184" s="39"/>
      <c r="B184" s="40"/>
      <c r="C184" s="262" t="s">
        <v>404</v>
      </c>
      <c r="D184" s="262" t="s">
        <v>224</v>
      </c>
      <c r="E184" s="263" t="s">
        <v>405</v>
      </c>
      <c r="F184" s="264" t="s">
        <v>250</v>
      </c>
      <c r="G184" s="265" t="s">
        <v>232</v>
      </c>
      <c r="H184" s="266">
        <v>1</v>
      </c>
      <c r="I184" s="267"/>
      <c r="J184" s="268">
        <f>ROUND(I184*H184,2)</f>
        <v>0</v>
      </c>
      <c r="K184" s="264" t="s">
        <v>1</v>
      </c>
      <c r="L184" s="269"/>
      <c r="M184" s="270" t="s">
        <v>1</v>
      </c>
      <c r="N184" s="271" t="s">
        <v>41</v>
      </c>
      <c r="O184" s="92"/>
      <c r="P184" s="209">
        <f>O184*H184</f>
        <v>0</v>
      </c>
      <c r="Q184" s="209">
        <v>0</v>
      </c>
      <c r="R184" s="209">
        <f>Q184*H184</f>
        <v>0</v>
      </c>
      <c r="S184" s="209">
        <v>0</v>
      </c>
      <c r="T184" s="210">
        <f>S184*H184</f>
        <v>0</v>
      </c>
      <c r="U184" s="39"/>
      <c r="V184" s="39"/>
      <c r="W184" s="39"/>
      <c r="X184" s="39"/>
      <c r="Y184" s="39"/>
      <c r="Z184" s="39"/>
      <c r="AA184" s="39"/>
      <c r="AB184" s="39"/>
      <c r="AC184" s="39"/>
      <c r="AD184" s="39"/>
      <c r="AE184" s="39"/>
      <c r="AR184" s="211" t="s">
        <v>227</v>
      </c>
      <c r="AT184" s="211" t="s">
        <v>224</v>
      </c>
      <c r="AU184" s="211" t="s">
        <v>83</v>
      </c>
      <c r="AY184" s="18" t="s">
        <v>195</v>
      </c>
      <c r="BE184" s="212">
        <f>IF(N184="základní",J184,0)</f>
        <v>0</v>
      </c>
      <c r="BF184" s="212">
        <f>IF(N184="snížená",J184,0)</f>
        <v>0</v>
      </c>
      <c r="BG184" s="212">
        <f>IF(N184="zákl. přenesená",J184,0)</f>
        <v>0</v>
      </c>
      <c r="BH184" s="212">
        <f>IF(N184="sníž. přenesená",J184,0)</f>
        <v>0</v>
      </c>
      <c r="BI184" s="212">
        <f>IF(N184="nulová",J184,0)</f>
        <v>0</v>
      </c>
      <c r="BJ184" s="18" t="s">
        <v>83</v>
      </c>
      <c r="BK184" s="212">
        <f>ROUND(I184*H184,2)</f>
        <v>0</v>
      </c>
      <c r="BL184" s="18" t="s">
        <v>221</v>
      </c>
      <c r="BM184" s="211" t="s">
        <v>406</v>
      </c>
    </row>
    <row r="185" s="2" customFormat="1">
      <c r="A185" s="39"/>
      <c r="B185" s="40"/>
      <c r="C185" s="41"/>
      <c r="D185" s="213" t="s">
        <v>197</v>
      </c>
      <c r="E185" s="41"/>
      <c r="F185" s="214" t="s">
        <v>252</v>
      </c>
      <c r="G185" s="41"/>
      <c r="H185" s="41"/>
      <c r="I185" s="215"/>
      <c r="J185" s="41"/>
      <c r="K185" s="41"/>
      <c r="L185" s="45"/>
      <c r="M185" s="216"/>
      <c r="N185" s="217"/>
      <c r="O185" s="92"/>
      <c r="P185" s="92"/>
      <c r="Q185" s="92"/>
      <c r="R185" s="92"/>
      <c r="S185" s="92"/>
      <c r="T185" s="93"/>
      <c r="U185" s="39"/>
      <c r="V185" s="39"/>
      <c r="W185" s="39"/>
      <c r="X185" s="39"/>
      <c r="Y185" s="39"/>
      <c r="Z185" s="39"/>
      <c r="AA185" s="39"/>
      <c r="AB185" s="39"/>
      <c r="AC185" s="39"/>
      <c r="AD185" s="39"/>
      <c r="AE185" s="39"/>
      <c r="AT185" s="18" t="s">
        <v>197</v>
      </c>
      <c r="AU185" s="18" t="s">
        <v>83</v>
      </c>
    </row>
    <row r="186" s="2" customFormat="1" ht="16.5" customHeight="1">
      <c r="A186" s="39"/>
      <c r="B186" s="40"/>
      <c r="C186" s="262" t="s">
        <v>407</v>
      </c>
      <c r="D186" s="262" t="s">
        <v>224</v>
      </c>
      <c r="E186" s="263" t="s">
        <v>408</v>
      </c>
      <c r="F186" s="264" t="s">
        <v>255</v>
      </c>
      <c r="G186" s="265" t="s">
        <v>232</v>
      </c>
      <c r="H186" s="266">
        <v>3</v>
      </c>
      <c r="I186" s="267"/>
      <c r="J186" s="268">
        <f>ROUND(I186*H186,2)</f>
        <v>0</v>
      </c>
      <c r="K186" s="264" t="s">
        <v>1</v>
      </c>
      <c r="L186" s="269"/>
      <c r="M186" s="270" t="s">
        <v>1</v>
      </c>
      <c r="N186" s="271" t="s">
        <v>41</v>
      </c>
      <c r="O186" s="92"/>
      <c r="P186" s="209">
        <f>O186*H186</f>
        <v>0</v>
      </c>
      <c r="Q186" s="209">
        <v>0</v>
      </c>
      <c r="R186" s="209">
        <f>Q186*H186</f>
        <v>0</v>
      </c>
      <c r="S186" s="209">
        <v>0</v>
      </c>
      <c r="T186" s="210">
        <f>S186*H186</f>
        <v>0</v>
      </c>
      <c r="U186" s="39"/>
      <c r="V186" s="39"/>
      <c r="W186" s="39"/>
      <c r="X186" s="39"/>
      <c r="Y186" s="39"/>
      <c r="Z186" s="39"/>
      <c r="AA186" s="39"/>
      <c r="AB186" s="39"/>
      <c r="AC186" s="39"/>
      <c r="AD186" s="39"/>
      <c r="AE186" s="39"/>
      <c r="AR186" s="211" t="s">
        <v>227</v>
      </c>
      <c r="AT186" s="211" t="s">
        <v>224</v>
      </c>
      <c r="AU186" s="211" t="s">
        <v>83</v>
      </c>
      <c r="AY186" s="18" t="s">
        <v>195</v>
      </c>
      <c r="BE186" s="212">
        <f>IF(N186="základní",J186,0)</f>
        <v>0</v>
      </c>
      <c r="BF186" s="212">
        <f>IF(N186="snížená",J186,0)</f>
        <v>0</v>
      </c>
      <c r="BG186" s="212">
        <f>IF(N186="zákl. přenesená",J186,0)</f>
        <v>0</v>
      </c>
      <c r="BH186" s="212">
        <f>IF(N186="sníž. přenesená",J186,0)</f>
        <v>0</v>
      </c>
      <c r="BI186" s="212">
        <f>IF(N186="nulová",J186,0)</f>
        <v>0</v>
      </c>
      <c r="BJ186" s="18" t="s">
        <v>83</v>
      </c>
      <c r="BK186" s="212">
        <f>ROUND(I186*H186,2)</f>
        <v>0</v>
      </c>
      <c r="BL186" s="18" t="s">
        <v>221</v>
      </c>
      <c r="BM186" s="211" t="s">
        <v>409</v>
      </c>
    </row>
    <row r="187" s="2" customFormat="1" ht="16.5" customHeight="1">
      <c r="A187" s="39"/>
      <c r="B187" s="40"/>
      <c r="C187" s="262" t="s">
        <v>410</v>
      </c>
      <c r="D187" s="262" t="s">
        <v>224</v>
      </c>
      <c r="E187" s="263" t="s">
        <v>411</v>
      </c>
      <c r="F187" s="264" t="s">
        <v>259</v>
      </c>
      <c r="G187" s="265" t="s">
        <v>232</v>
      </c>
      <c r="H187" s="266">
        <v>1</v>
      </c>
      <c r="I187" s="267"/>
      <c r="J187" s="268">
        <f>ROUND(I187*H187,2)</f>
        <v>0</v>
      </c>
      <c r="K187" s="264" t="s">
        <v>1</v>
      </c>
      <c r="L187" s="269"/>
      <c r="M187" s="270" t="s">
        <v>1</v>
      </c>
      <c r="N187" s="271" t="s">
        <v>41</v>
      </c>
      <c r="O187" s="92"/>
      <c r="P187" s="209">
        <f>O187*H187</f>
        <v>0</v>
      </c>
      <c r="Q187" s="209">
        <v>0</v>
      </c>
      <c r="R187" s="209">
        <f>Q187*H187</f>
        <v>0</v>
      </c>
      <c r="S187" s="209">
        <v>0</v>
      </c>
      <c r="T187" s="210">
        <f>S187*H187</f>
        <v>0</v>
      </c>
      <c r="U187" s="39"/>
      <c r="V187" s="39"/>
      <c r="W187" s="39"/>
      <c r="X187" s="39"/>
      <c r="Y187" s="39"/>
      <c r="Z187" s="39"/>
      <c r="AA187" s="39"/>
      <c r="AB187" s="39"/>
      <c r="AC187" s="39"/>
      <c r="AD187" s="39"/>
      <c r="AE187" s="39"/>
      <c r="AR187" s="211" t="s">
        <v>227</v>
      </c>
      <c r="AT187" s="211" t="s">
        <v>224</v>
      </c>
      <c r="AU187" s="211" t="s">
        <v>83</v>
      </c>
      <c r="AY187" s="18" t="s">
        <v>195</v>
      </c>
      <c r="BE187" s="212">
        <f>IF(N187="základní",J187,0)</f>
        <v>0</v>
      </c>
      <c r="BF187" s="212">
        <f>IF(N187="snížená",J187,0)</f>
        <v>0</v>
      </c>
      <c r="BG187" s="212">
        <f>IF(N187="zákl. přenesená",J187,0)</f>
        <v>0</v>
      </c>
      <c r="BH187" s="212">
        <f>IF(N187="sníž. přenesená",J187,0)</f>
        <v>0</v>
      </c>
      <c r="BI187" s="212">
        <f>IF(N187="nulová",J187,0)</f>
        <v>0</v>
      </c>
      <c r="BJ187" s="18" t="s">
        <v>83</v>
      </c>
      <c r="BK187" s="212">
        <f>ROUND(I187*H187,2)</f>
        <v>0</v>
      </c>
      <c r="BL187" s="18" t="s">
        <v>221</v>
      </c>
      <c r="BM187" s="211" t="s">
        <v>412</v>
      </c>
    </row>
    <row r="188" s="2" customFormat="1" ht="16.5" customHeight="1">
      <c r="A188" s="39"/>
      <c r="B188" s="40"/>
      <c r="C188" s="262" t="s">
        <v>413</v>
      </c>
      <c r="D188" s="262" t="s">
        <v>224</v>
      </c>
      <c r="E188" s="263" t="s">
        <v>414</v>
      </c>
      <c r="F188" s="264" t="s">
        <v>263</v>
      </c>
      <c r="G188" s="265" t="s">
        <v>232</v>
      </c>
      <c r="H188" s="266">
        <v>1</v>
      </c>
      <c r="I188" s="267"/>
      <c r="J188" s="268">
        <f>ROUND(I188*H188,2)</f>
        <v>0</v>
      </c>
      <c r="K188" s="264" t="s">
        <v>1</v>
      </c>
      <c r="L188" s="269"/>
      <c r="M188" s="270" t="s">
        <v>1</v>
      </c>
      <c r="N188" s="271" t="s">
        <v>41</v>
      </c>
      <c r="O188" s="92"/>
      <c r="P188" s="209">
        <f>O188*H188</f>
        <v>0</v>
      </c>
      <c r="Q188" s="209">
        <v>0</v>
      </c>
      <c r="R188" s="209">
        <f>Q188*H188</f>
        <v>0</v>
      </c>
      <c r="S188" s="209">
        <v>0</v>
      </c>
      <c r="T188" s="210">
        <f>S188*H188</f>
        <v>0</v>
      </c>
      <c r="U188" s="39"/>
      <c r="V188" s="39"/>
      <c r="W188" s="39"/>
      <c r="X188" s="39"/>
      <c r="Y188" s="39"/>
      <c r="Z188" s="39"/>
      <c r="AA188" s="39"/>
      <c r="AB188" s="39"/>
      <c r="AC188" s="39"/>
      <c r="AD188" s="39"/>
      <c r="AE188" s="39"/>
      <c r="AR188" s="211" t="s">
        <v>227</v>
      </c>
      <c r="AT188" s="211" t="s">
        <v>224</v>
      </c>
      <c r="AU188" s="211" t="s">
        <v>83</v>
      </c>
      <c r="AY188" s="18" t="s">
        <v>195</v>
      </c>
      <c r="BE188" s="212">
        <f>IF(N188="základní",J188,0)</f>
        <v>0</v>
      </c>
      <c r="BF188" s="212">
        <f>IF(N188="snížená",J188,0)</f>
        <v>0</v>
      </c>
      <c r="BG188" s="212">
        <f>IF(N188="zákl. přenesená",J188,0)</f>
        <v>0</v>
      </c>
      <c r="BH188" s="212">
        <f>IF(N188="sníž. přenesená",J188,0)</f>
        <v>0</v>
      </c>
      <c r="BI188" s="212">
        <f>IF(N188="nulová",J188,0)</f>
        <v>0</v>
      </c>
      <c r="BJ188" s="18" t="s">
        <v>83</v>
      </c>
      <c r="BK188" s="212">
        <f>ROUND(I188*H188,2)</f>
        <v>0</v>
      </c>
      <c r="BL188" s="18" t="s">
        <v>221</v>
      </c>
      <c r="BM188" s="211" t="s">
        <v>415</v>
      </c>
    </row>
    <row r="189" s="2" customFormat="1" ht="16.5" customHeight="1">
      <c r="A189" s="39"/>
      <c r="B189" s="40"/>
      <c r="C189" s="262" t="s">
        <v>416</v>
      </c>
      <c r="D189" s="262" t="s">
        <v>224</v>
      </c>
      <c r="E189" s="263" t="s">
        <v>417</v>
      </c>
      <c r="F189" s="264" t="s">
        <v>267</v>
      </c>
      <c r="G189" s="265" t="s">
        <v>232</v>
      </c>
      <c r="H189" s="266">
        <v>1</v>
      </c>
      <c r="I189" s="267"/>
      <c r="J189" s="268">
        <f>ROUND(I189*H189,2)</f>
        <v>0</v>
      </c>
      <c r="K189" s="264" t="s">
        <v>1</v>
      </c>
      <c r="L189" s="269"/>
      <c r="M189" s="270" t="s">
        <v>1</v>
      </c>
      <c r="N189" s="271" t="s">
        <v>41</v>
      </c>
      <c r="O189" s="92"/>
      <c r="P189" s="209">
        <f>O189*H189</f>
        <v>0</v>
      </c>
      <c r="Q189" s="209">
        <v>0</v>
      </c>
      <c r="R189" s="209">
        <f>Q189*H189</f>
        <v>0</v>
      </c>
      <c r="S189" s="209">
        <v>0</v>
      </c>
      <c r="T189" s="210">
        <f>S189*H189</f>
        <v>0</v>
      </c>
      <c r="U189" s="39"/>
      <c r="V189" s="39"/>
      <c r="W189" s="39"/>
      <c r="X189" s="39"/>
      <c r="Y189" s="39"/>
      <c r="Z189" s="39"/>
      <c r="AA189" s="39"/>
      <c r="AB189" s="39"/>
      <c r="AC189" s="39"/>
      <c r="AD189" s="39"/>
      <c r="AE189" s="39"/>
      <c r="AR189" s="211" t="s">
        <v>227</v>
      </c>
      <c r="AT189" s="211" t="s">
        <v>224</v>
      </c>
      <c r="AU189" s="211" t="s">
        <v>83</v>
      </c>
      <c r="AY189" s="18" t="s">
        <v>195</v>
      </c>
      <c r="BE189" s="212">
        <f>IF(N189="základní",J189,0)</f>
        <v>0</v>
      </c>
      <c r="BF189" s="212">
        <f>IF(N189="snížená",J189,0)</f>
        <v>0</v>
      </c>
      <c r="BG189" s="212">
        <f>IF(N189="zákl. přenesená",J189,0)</f>
        <v>0</v>
      </c>
      <c r="BH189" s="212">
        <f>IF(N189="sníž. přenesená",J189,0)</f>
        <v>0</v>
      </c>
      <c r="BI189" s="212">
        <f>IF(N189="nulová",J189,0)</f>
        <v>0</v>
      </c>
      <c r="BJ189" s="18" t="s">
        <v>83</v>
      </c>
      <c r="BK189" s="212">
        <f>ROUND(I189*H189,2)</f>
        <v>0</v>
      </c>
      <c r="BL189" s="18" t="s">
        <v>221</v>
      </c>
      <c r="BM189" s="211" t="s">
        <v>418</v>
      </c>
    </row>
    <row r="190" s="2" customFormat="1" ht="16.5" customHeight="1">
      <c r="A190" s="39"/>
      <c r="B190" s="40"/>
      <c r="C190" s="262" t="s">
        <v>419</v>
      </c>
      <c r="D190" s="262" t="s">
        <v>224</v>
      </c>
      <c r="E190" s="263" t="s">
        <v>420</v>
      </c>
      <c r="F190" s="264" t="s">
        <v>271</v>
      </c>
      <c r="G190" s="265" t="s">
        <v>232</v>
      </c>
      <c r="H190" s="266">
        <v>1</v>
      </c>
      <c r="I190" s="267"/>
      <c r="J190" s="268">
        <f>ROUND(I190*H190,2)</f>
        <v>0</v>
      </c>
      <c r="K190" s="264" t="s">
        <v>1</v>
      </c>
      <c r="L190" s="269"/>
      <c r="M190" s="270" t="s">
        <v>1</v>
      </c>
      <c r="N190" s="271" t="s">
        <v>41</v>
      </c>
      <c r="O190" s="92"/>
      <c r="P190" s="209">
        <f>O190*H190</f>
        <v>0</v>
      </c>
      <c r="Q190" s="209">
        <v>0</v>
      </c>
      <c r="R190" s="209">
        <f>Q190*H190</f>
        <v>0</v>
      </c>
      <c r="S190" s="209">
        <v>0</v>
      </c>
      <c r="T190" s="210">
        <f>S190*H190</f>
        <v>0</v>
      </c>
      <c r="U190" s="39"/>
      <c r="V190" s="39"/>
      <c r="W190" s="39"/>
      <c r="X190" s="39"/>
      <c r="Y190" s="39"/>
      <c r="Z190" s="39"/>
      <c r="AA190" s="39"/>
      <c r="AB190" s="39"/>
      <c r="AC190" s="39"/>
      <c r="AD190" s="39"/>
      <c r="AE190" s="39"/>
      <c r="AR190" s="211" t="s">
        <v>227</v>
      </c>
      <c r="AT190" s="211" t="s">
        <v>224</v>
      </c>
      <c r="AU190" s="211" t="s">
        <v>83</v>
      </c>
      <c r="AY190" s="18" t="s">
        <v>195</v>
      </c>
      <c r="BE190" s="212">
        <f>IF(N190="základní",J190,0)</f>
        <v>0</v>
      </c>
      <c r="BF190" s="212">
        <f>IF(N190="snížená",J190,0)</f>
        <v>0</v>
      </c>
      <c r="BG190" s="212">
        <f>IF(N190="zákl. přenesená",J190,0)</f>
        <v>0</v>
      </c>
      <c r="BH190" s="212">
        <f>IF(N190="sníž. přenesená",J190,0)</f>
        <v>0</v>
      </c>
      <c r="BI190" s="212">
        <f>IF(N190="nulová",J190,0)</f>
        <v>0</v>
      </c>
      <c r="BJ190" s="18" t="s">
        <v>83</v>
      </c>
      <c r="BK190" s="212">
        <f>ROUND(I190*H190,2)</f>
        <v>0</v>
      </c>
      <c r="BL190" s="18" t="s">
        <v>221</v>
      </c>
      <c r="BM190" s="211" t="s">
        <v>421</v>
      </c>
    </row>
    <row r="191" s="2" customFormat="1" ht="16.5" customHeight="1">
      <c r="A191" s="39"/>
      <c r="B191" s="40"/>
      <c r="C191" s="262" t="s">
        <v>422</v>
      </c>
      <c r="D191" s="262" t="s">
        <v>224</v>
      </c>
      <c r="E191" s="263" t="s">
        <v>423</v>
      </c>
      <c r="F191" s="264" t="s">
        <v>424</v>
      </c>
      <c r="G191" s="265" t="s">
        <v>232</v>
      </c>
      <c r="H191" s="266">
        <v>1</v>
      </c>
      <c r="I191" s="267"/>
      <c r="J191" s="268">
        <f>ROUND(I191*H191,2)</f>
        <v>0</v>
      </c>
      <c r="K191" s="264" t="s">
        <v>1</v>
      </c>
      <c r="L191" s="269"/>
      <c r="M191" s="270" t="s">
        <v>1</v>
      </c>
      <c r="N191" s="271" t="s">
        <v>41</v>
      </c>
      <c r="O191" s="92"/>
      <c r="P191" s="209">
        <f>O191*H191</f>
        <v>0</v>
      </c>
      <c r="Q191" s="209">
        <v>0</v>
      </c>
      <c r="R191" s="209">
        <f>Q191*H191</f>
        <v>0</v>
      </c>
      <c r="S191" s="209">
        <v>0</v>
      </c>
      <c r="T191" s="210">
        <f>S191*H191</f>
        <v>0</v>
      </c>
      <c r="U191" s="39"/>
      <c r="V191" s="39"/>
      <c r="W191" s="39"/>
      <c r="X191" s="39"/>
      <c r="Y191" s="39"/>
      <c r="Z191" s="39"/>
      <c r="AA191" s="39"/>
      <c r="AB191" s="39"/>
      <c r="AC191" s="39"/>
      <c r="AD191" s="39"/>
      <c r="AE191" s="39"/>
      <c r="AR191" s="211" t="s">
        <v>227</v>
      </c>
      <c r="AT191" s="211" t="s">
        <v>224</v>
      </c>
      <c r="AU191" s="211" t="s">
        <v>83</v>
      </c>
      <c r="AY191" s="18" t="s">
        <v>195</v>
      </c>
      <c r="BE191" s="212">
        <f>IF(N191="základní",J191,0)</f>
        <v>0</v>
      </c>
      <c r="BF191" s="212">
        <f>IF(N191="snížená",J191,0)</f>
        <v>0</v>
      </c>
      <c r="BG191" s="212">
        <f>IF(N191="zákl. přenesená",J191,0)</f>
        <v>0</v>
      </c>
      <c r="BH191" s="212">
        <f>IF(N191="sníž. přenesená",J191,0)</f>
        <v>0</v>
      </c>
      <c r="BI191" s="212">
        <f>IF(N191="nulová",J191,0)</f>
        <v>0</v>
      </c>
      <c r="BJ191" s="18" t="s">
        <v>83</v>
      </c>
      <c r="BK191" s="212">
        <f>ROUND(I191*H191,2)</f>
        <v>0</v>
      </c>
      <c r="BL191" s="18" t="s">
        <v>221</v>
      </c>
      <c r="BM191" s="211" t="s">
        <v>425</v>
      </c>
    </row>
    <row r="192" s="2" customFormat="1" ht="21.75" customHeight="1">
      <c r="A192" s="39"/>
      <c r="B192" s="40"/>
      <c r="C192" s="262" t="s">
        <v>426</v>
      </c>
      <c r="D192" s="262" t="s">
        <v>224</v>
      </c>
      <c r="E192" s="263" t="s">
        <v>427</v>
      </c>
      <c r="F192" s="264" t="s">
        <v>279</v>
      </c>
      <c r="G192" s="265" t="s">
        <v>232</v>
      </c>
      <c r="H192" s="266">
        <v>15</v>
      </c>
      <c r="I192" s="267"/>
      <c r="J192" s="268">
        <f>ROUND(I192*H192,2)</f>
        <v>0</v>
      </c>
      <c r="K192" s="264" t="s">
        <v>1</v>
      </c>
      <c r="L192" s="269"/>
      <c r="M192" s="270" t="s">
        <v>1</v>
      </c>
      <c r="N192" s="271" t="s">
        <v>41</v>
      </c>
      <c r="O192" s="92"/>
      <c r="P192" s="209">
        <f>O192*H192</f>
        <v>0</v>
      </c>
      <c r="Q192" s="209">
        <v>0</v>
      </c>
      <c r="R192" s="209">
        <f>Q192*H192</f>
        <v>0</v>
      </c>
      <c r="S192" s="209">
        <v>0</v>
      </c>
      <c r="T192" s="210">
        <f>S192*H192</f>
        <v>0</v>
      </c>
      <c r="U192" s="39"/>
      <c r="V192" s="39"/>
      <c r="W192" s="39"/>
      <c r="X192" s="39"/>
      <c r="Y192" s="39"/>
      <c r="Z192" s="39"/>
      <c r="AA192" s="39"/>
      <c r="AB192" s="39"/>
      <c r="AC192" s="39"/>
      <c r="AD192" s="39"/>
      <c r="AE192" s="39"/>
      <c r="AR192" s="211" t="s">
        <v>227</v>
      </c>
      <c r="AT192" s="211" t="s">
        <v>224</v>
      </c>
      <c r="AU192" s="211" t="s">
        <v>83</v>
      </c>
      <c r="AY192" s="18" t="s">
        <v>195</v>
      </c>
      <c r="BE192" s="212">
        <f>IF(N192="základní",J192,0)</f>
        <v>0</v>
      </c>
      <c r="BF192" s="212">
        <f>IF(N192="snížená",J192,0)</f>
        <v>0</v>
      </c>
      <c r="BG192" s="212">
        <f>IF(N192="zákl. přenesená",J192,0)</f>
        <v>0</v>
      </c>
      <c r="BH192" s="212">
        <f>IF(N192="sníž. přenesená",J192,0)</f>
        <v>0</v>
      </c>
      <c r="BI192" s="212">
        <f>IF(N192="nulová",J192,0)</f>
        <v>0</v>
      </c>
      <c r="BJ192" s="18" t="s">
        <v>83</v>
      </c>
      <c r="BK192" s="212">
        <f>ROUND(I192*H192,2)</f>
        <v>0</v>
      </c>
      <c r="BL192" s="18" t="s">
        <v>221</v>
      </c>
      <c r="BM192" s="211" t="s">
        <v>428</v>
      </c>
    </row>
    <row r="193" s="2" customFormat="1" ht="16.5" customHeight="1">
      <c r="A193" s="39"/>
      <c r="B193" s="40"/>
      <c r="C193" s="262" t="s">
        <v>429</v>
      </c>
      <c r="D193" s="262" t="s">
        <v>224</v>
      </c>
      <c r="E193" s="263" t="s">
        <v>430</v>
      </c>
      <c r="F193" s="264" t="s">
        <v>282</v>
      </c>
      <c r="G193" s="265" t="s">
        <v>232</v>
      </c>
      <c r="H193" s="266">
        <v>15</v>
      </c>
      <c r="I193" s="267"/>
      <c r="J193" s="268">
        <f>ROUND(I193*H193,2)</f>
        <v>0</v>
      </c>
      <c r="K193" s="264" t="s">
        <v>1</v>
      </c>
      <c r="L193" s="269"/>
      <c r="M193" s="270" t="s">
        <v>1</v>
      </c>
      <c r="N193" s="271" t="s">
        <v>41</v>
      </c>
      <c r="O193" s="92"/>
      <c r="P193" s="209">
        <f>O193*H193</f>
        <v>0</v>
      </c>
      <c r="Q193" s="209">
        <v>0</v>
      </c>
      <c r="R193" s="209">
        <f>Q193*H193</f>
        <v>0</v>
      </c>
      <c r="S193" s="209">
        <v>0</v>
      </c>
      <c r="T193" s="210">
        <f>S193*H193</f>
        <v>0</v>
      </c>
      <c r="U193" s="39"/>
      <c r="V193" s="39"/>
      <c r="W193" s="39"/>
      <c r="X193" s="39"/>
      <c r="Y193" s="39"/>
      <c r="Z193" s="39"/>
      <c r="AA193" s="39"/>
      <c r="AB193" s="39"/>
      <c r="AC193" s="39"/>
      <c r="AD193" s="39"/>
      <c r="AE193" s="39"/>
      <c r="AR193" s="211" t="s">
        <v>227</v>
      </c>
      <c r="AT193" s="211" t="s">
        <v>224</v>
      </c>
      <c r="AU193" s="211" t="s">
        <v>83</v>
      </c>
      <c r="AY193" s="18" t="s">
        <v>195</v>
      </c>
      <c r="BE193" s="212">
        <f>IF(N193="základní",J193,0)</f>
        <v>0</v>
      </c>
      <c r="BF193" s="212">
        <f>IF(N193="snížená",J193,0)</f>
        <v>0</v>
      </c>
      <c r="BG193" s="212">
        <f>IF(N193="zákl. přenesená",J193,0)</f>
        <v>0</v>
      </c>
      <c r="BH193" s="212">
        <f>IF(N193="sníž. přenesená",J193,0)</f>
        <v>0</v>
      </c>
      <c r="BI193" s="212">
        <f>IF(N193="nulová",J193,0)</f>
        <v>0</v>
      </c>
      <c r="BJ193" s="18" t="s">
        <v>83</v>
      </c>
      <c r="BK193" s="212">
        <f>ROUND(I193*H193,2)</f>
        <v>0</v>
      </c>
      <c r="BL193" s="18" t="s">
        <v>221</v>
      </c>
      <c r="BM193" s="211" t="s">
        <v>431</v>
      </c>
    </row>
    <row r="194" s="2" customFormat="1" ht="21.75" customHeight="1">
      <c r="A194" s="39"/>
      <c r="B194" s="40"/>
      <c r="C194" s="262" t="s">
        <v>432</v>
      </c>
      <c r="D194" s="262" t="s">
        <v>224</v>
      </c>
      <c r="E194" s="263" t="s">
        <v>433</v>
      </c>
      <c r="F194" s="264" t="s">
        <v>286</v>
      </c>
      <c r="G194" s="265" t="s">
        <v>232</v>
      </c>
      <c r="H194" s="266">
        <v>1</v>
      </c>
      <c r="I194" s="267"/>
      <c r="J194" s="268">
        <f>ROUND(I194*H194,2)</f>
        <v>0</v>
      </c>
      <c r="K194" s="264" t="s">
        <v>1</v>
      </c>
      <c r="L194" s="269"/>
      <c r="M194" s="270" t="s">
        <v>1</v>
      </c>
      <c r="N194" s="271" t="s">
        <v>41</v>
      </c>
      <c r="O194" s="92"/>
      <c r="P194" s="209">
        <f>O194*H194</f>
        <v>0</v>
      </c>
      <c r="Q194" s="209">
        <v>0</v>
      </c>
      <c r="R194" s="209">
        <f>Q194*H194</f>
        <v>0</v>
      </c>
      <c r="S194" s="209">
        <v>0</v>
      </c>
      <c r="T194" s="210">
        <f>S194*H194</f>
        <v>0</v>
      </c>
      <c r="U194" s="39"/>
      <c r="V194" s="39"/>
      <c r="W194" s="39"/>
      <c r="X194" s="39"/>
      <c r="Y194" s="39"/>
      <c r="Z194" s="39"/>
      <c r="AA194" s="39"/>
      <c r="AB194" s="39"/>
      <c r="AC194" s="39"/>
      <c r="AD194" s="39"/>
      <c r="AE194" s="39"/>
      <c r="AR194" s="211" t="s">
        <v>227</v>
      </c>
      <c r="AT194" s="211" t="s">
        <v>224</v>
      </c>
      <c r="AU194" s="211" t="s">
        <v>83</v>
      </c>
      <c r="AY194" s="18" t="s">
        <v>195</v>
      </c>
      <c r="BE194" s="212">
        <f>IF(N194="základní",J194,0)</f>
        <v>0</v>
      </c>
      <c r="BF194" s="212">
        <f>IF(N194="snížená",J194,0)</f>
        <v>0</v>
      </c>
      <c r="BG194" s="212">
        <f>IF(N194="zákl. přenesená",J194,0)</f>
        <v>0</v>
      </c>
      <c r="BH194" s="212">
        <f>IF(N194="sníž. přenesená",J194,0)</f>
        <v>0</v>
      </c>
      <c r="BI194" s="212">
        <f>IF(N194="nulová",J194,0)</f>
        <v>0</v>
      </c>
      <c r="BJ194" s="18" t="s">
        <v>83</v>
      </c>
      <c r="BK194" s="212">
        <f>ROUND(I194*H194,2)</f>
        <v>0</v>
      </c>
      <c r="BL194" s="18" t="s">
        <v>221</v>
      </c>
      <c r="BM194" s="211" t="s">
        <v>434</v>
      </c>
    </row>
    <row r="195" s="2" customFormat="1" ht="24.15" customHeight="1">
      <c r="A195" s="39"/>
      <c r="B195" s="40"/>
      <c r="C195" s="262" t="s">
        <v>435</v>
      </c>
      <c r="D195" s="262" t="s">
        <v>224</v>
      </c>
      <c r="E195" s="263" t="s">
        <v>436</v>
      </c>
      <c r="F195" s="264" t="s">
        <v>290</v>
      </c>
      <c r="G195" s="265" t="s">
        <v>232</v>
      </c>
      <c r="H195" s="266">
        <v>1</v>
      </c>
      <c r="I195" s="267"/>
      <c r="J195" s="268">
        <f>ROUND(I195*H195,2)</f>
        <v>0</v>
      </c>
      <c r="K195" s="264" t="s">
        <v>1</v>
      </c>
      <c r="L195" s="269"/>
      <c r="M195" s="270" t="s">
        <v>1</v>
      </c>
      <c r="N195" s="271" t="s">
        <v>41</v>
      </c>
      <c r="O195" s="92"/>
      <c r="P195" s="209">
        <f>O195*H195</f>
        <v>0</v>
      </c>
      <c r="Q195" s="209">
        <v>0</v>
      </c>
      <c r="R195" s="209">
        <f>Q195*H195</f>
        <v>0</v>
      </c>
      <c r="S195" s="209">
        <v>0</v>
      </c>
      <c r="T195" s="210">
        <f>S195*H195</f>
        <v>0</v>
      </c>
      <c r="U195" s="39"/>
      <c r="V195" s="39"/>
      <c r="W195" s="39"/>
      <c r="X195" s="39"/>
      <c r="Y195" s="39"/>
      <c r="Z195" s="39"/>
      <c r="AA195" s="39"/>
      <c r="AB195" s="39"/>
      <c r="AC195" s="39"/>
      <c r="AD195" s="39"/>
      <c r="AE195" s="39"/>
      <c r="AR195" s="211" t="s">
        <v>227</v>
      </c>
      <c r="AT195" s="211" t="s">
        <v>224</v>
      </c>
      <c r="AU195" s="211" t="s">
        <v>83</v>
      </c>
      <c r="AY195" s="18" t="s">
        <v>195</v>
      </c>
      <c r="BE195" s="212">
        <f>IF(N195="základní",J195,0)</f>
        <v>0</v>
      </c>
      <c r="BF195" s="212">
        <f>IF(N195="snížená",J195,0)</f>
        <v>0</v>
      </c>
      <c r="BG195" s="212">
        <f>IF(N195="zákl. přenesená",J195,0)</f>
        <v>0</v>
      </c>
      <c r="BH195" s="212">
        <f>IF(N195="sníž. přenesená",J195,0)</f>
        <v>0</v>
      </c>
      <c r="BI195" s="212">
        <f>IF(N195="nulová",J195,0)</f>
        <v>0</v>
      </c>
      <c r="BJ195" s="18" t="s">
        <v>83</v>
      </c>
      <c r="BK195" s="212">
        <f>ROUND(I195*H195,2)</f>
        <v>0</v>
      </c>
      <c r="BL195" s="18" t="s">
        <v>221</v>
      </c>
      <c r="BM195" s="211" t="s">
        <v>437</v>
      </c>
    </row>
    <row r="196" s="2" customFormat="1" ht="16.5" customHeight="1">
      <c r="A196" s="39"/>
      <c r="B196" s="40"/>
      <c r="C196" s="262" t="s">
        <v>438</v>
      </c>
      <c r="D196" s="262" t="s">
        <v>224</v>
      </c>
      <c r="E196" s="263" t="s">
        <v>439</v>
      </c>
      <c r="F196" s="264" t="s">
        <v>294</v>
      </c>
      <c r="G196" s="265" t="s">
        <v>232</v>
      </c>
      <c r="H196" s="266">
        <v>1</v>
      </c>
      <c r="I196" s="267"/>
      <c r="J196" s="268">
        <f>ROUND(I196*H196,2)</f>
        <v>0</v>
      </c>
      <c r="K196" s="264" t="s">
        <v>1</v>
      </c>
      <c r="L196" s="269"/>
      <c r="M196" s="270" t="s">
        <v>1</v>
      </c>
      <c r="N196" s="271" t="s">
        <v>41</v>
      </c>
      <c r="O196" s="92"/>
      <c r="P196" s="209">
        <f>O196*H196</f>
        <v>0</v>
      </c>
      <c r="Q196" s="209">
        <v>0</v>
      </c>
      <c r="R196" s="209">
        <f>Q196*H196</f>
        <v>0</v>
      </c>
      <c r="S196" s="209">
        <v>0</v>
      </c>
      <c r="T196" s="210">
        <f>S196*H196</f>
        <v>0</v>
      </c>
      <c r="U196" s="39"/>
      <c r="V196" s="39"/>
      <c r="W196" s="39"/>
      <c r="X196" s="39"/>
      <c r="Y196" s="39"/>
      <c r="Z196" s="39"/>
      <c r="AA196" s="39"/>
      <c r="AB196" s="39"/>
      <c r="AC196" s="39"/>
      <c r="AD196" s="39"/>
      <c r="AE196" s="39"/>
      <c r="AR196" s="211" t="s">
        <v>227</v>
      </c>
      <c r="AT196" s="211" t="s">
        <v>224</v>
      </c>
      <c r="AU196" s="211" t="s">
        <v>83</v>
      </c>
      <c r="AY196" s="18" t="s">
        <v>195</v>
      </c>
      <c r="BE196" s="212">
        <f>IF(N196="základní",J196,0)</f>
        <v>0</v>
      </c>
      <c r="BF196" s="212">
        <f>IF(N196="snížená",J196,0)</f>
        <v>0</v>
      </c>
      <c r="BG196" s="212">
        <f>IF(N196="zákl. přenesená",J196,0)</f>
        <v>0</v>
      </c>
      <c r="BH196" s="212">
        <f>IF(N196="sníž. přenesená",J196,0)</f>
        <v>0</v>
      </c>
      <c r="BI196" s="212">
        <f>IF(N196="nulová",J196,0)</f>
        <v>0</v>
      </c>
      <c r="BJ196" s="18" t="s">
        <v>83</v>
      </c>
      <c r="BK196" s="212">
        <f>ROUND(I196*H196,2)</f>
        <v>0</v>
      </c>
      <c r="BL196" s="18" t="s">
        <v>221</v>
      </c>
      <c r="BM196" s="211" t="s">
        <v>440</v>
      </c>
    </row>
    <row r="197" s="2" customFormat="1" ht="16.5" customHeight="1">
      <c r="A197" s="39"/>
      <c r="B197" s="40"/>
      <c r="C197" s="262" t="s">
        <v>441</v>
      </c>
      <c r="D197" s="262" t="s">
        <v>224</v>
      </c>
      <c r="E197" s="263" t="s">
        <v>442</v>
      </c>
      <c r="F197" s="264" t="s">
        <v>298</v>
      </c>
      <c r="G197" s="265" t="s">
        <v>232</v>
      </c>
      <c r="H197" s="266">
        <v>1</v>
      </c>
      <c r="I197" s="267"/>
      <c r="J197" s="268">
        <f>ROUND(I197*H197,2)</f>
        <v>0</v>
      </c>
      <c r="K197" s="264" t="s">
        <v>1</v>
      </c>
      <c r="L197" s="269"/>
      <c r="M197" s="270" t="s">
        <v>1</v>
      </c>
      <c r="N197" s="271" t="s">
        <v>41</v>
      </c>
      <c r="O197" s="92"/>
      <c r="P197" s="209">
        <f>O197*H197</f>
        <v>0</v>
      </c>
      <c r="Q197" s="209">
        <v>0</v>
      </c>
      <c r="R197" s="209">
        <f>Q197*H197</f>
        <v>0</v>
      </c>
      <c r="S197" s="209">
        <v>0</v>
      </c>
      <c r="T197" s="210">
        <f>S197*H197</f>
        <v>0</v>
      </c>
      <c r="U197" s="39"/>
      <c r="V197" s="39"/>
      <c r="W197" s="39"/>
      <c r="X197" s="39"/>
      <c r="Y197" s="39"/>
      <c r="Z197" s="39"/>
      <c r="AA197" s="39"/>
      <c r="AB197" s="39"/>
      <c r="AC197" s="39"/>
      <c r="AD197" s="39"/>
      <c r="AE197" s="39"/>
      <c r="AR197" s="211" t="s">
        <v>227</v>
      </c>
      <c r="AT197" s="211" t="s">
        <v>224</v>
      </c>
      <c r="AU197" s="211" t="s">
        <v>83</v>
      </c>
      <c r="AY197" s="18" t="s">
        <v>195</v>
      </c>
      <c r="BE197" s="212">
        <f>IF(N197="základní",J197,0)</f>
        <v>0</v>
      </c>
      <c r="BF197" s="212">
        <f>IF(N197="snížená",J197,0)</f>
        <v>0</v>
      </c>
      <c r="BG197" s="212">
        <f>IF(N197="zákl. přenesená",J197,0)</f>
        <v>0</v>
      </c>
      <c r="BH197" s="212">
        <f>IF(N197="sníž. přenesená",J197,0)</f>
        <v>0</v>
      </c>
      <c r="BI197" s="212">
        <f>IF(N197="nulová",J197,0)</f>
        <v>0</v>
      </c>
      <c r="BJ197" s="18" t="s">
        <v>83</v>
      </c>
      <c r="BK197" s="212">
        <f>ROUND(I197*H197,2)</f>
        <v>0</v>
      </c>
      <c r="BL197" s="18" t="s">
        <v>221</v>
      </c>
      <c r="BM197" s="211" t="s">
        <v>443</v>
      </c>
    </row>
    <row r="198" s="2" customFormat="1" ht="16.5" customHeight="1">
      <c r="A198" s="39"/>
      <c r="B198" s="40"/>
      <c r="C198" s="262" t="s">
        <v>444</v>
      </c>
      <c r="D198" s="262" t="s">
        <v>224</v>
      </c>
      <c r="E198" s="263" t="s">
        <v>445</v>
      </c>
      <c r="F198" s="264" t="s">
        <v>302</v>
      </c>
      <c r="G198" s="265" t="s">
        <v>232</v>
      </c>
      <c r="H198" s="266">
        <v>1</v>
      </c>
      <c r="I198" s="267"/>
      <c r="J198" s="268">
        <f>ROUND(I198*H198,2)</f>
        <v>0</v>
      </c>
      <c r="K198" s="264" t="s">
        <v>1</v>
      </c>
      <c r="L198" s="269"/>
      <c r="M198" s="270" t="s">
        <v>1</v>
      </c>
      <c r="N198" s="271" t="s">
        <v>41</v>
      </c>
      <c r="O198" s="92"/>
      <c r="P198" s="209">
        <f>O198*H198</f>
        <v>0</v>
      </c>
      <c r="Q198" s="209">
        <v>0</v>
      </c>
      <c r="R198" s="209">
        <f>Q198*H198</f>
        <v>0</v>
      </c>
      <c r="S198" s="209">
        <v>0</v>
      </c>
      <c r="T198" s="210">
        <f>S198*H198</f>
        <v>0</v>
      </c>
      <c r="U198" s="39"/>
      <c r="V198" s="39"/>
      <c r="W198" s="39"/>
      <c r="X198" s="39"/>
      <c r="Y198" s="39"/>
      <c r="Z198" s="39"/>
      <c r="AA198" s="39"/>
      <c r="AB198" s="39"/>
      <c r="AC198" s="39"/>
      <c r="AD198" s="39"/>
      <c r="AE198" s="39"/>
      <c r="AR198" s="211" t="s">
        <v>227</v>
      </c>
      <c r="AT198" s="211" t="s">
        <v>224</v>
      </c>
      <c r="AU198" s="211" t="s">
        <v>83</v>
      </c>
      <c r="AY198" s="18" t="s">
        <v>195</v>
      </c>
      <c r="BE198" s="212">
        <f>IF(N198="základní",J198,0)</f>
        <v>0</v>
      </c>
      <c r="BF198" s="212">
        <f>IF(N198="snížená",J198,0)</f>
        <v>0</v>
      </c>
      <c r="BG198" s="212">
        <f>IF(N198="zákl. přenesená",J198,0)</f>
        <v>0</v>
      </c>
      <c r="BH198" s="212">
        <f>IF(N198="sníž. přenesená",J198,0)</f>
        <v>0</v>
      </c>
      <c r="BI198" s="212">
        <f>IF(N198="nulová",J198,0)</f>
        <v>0</v>
      </c>
      <c r="BJ198" s="18" t="s">
        <v>83</v>
      </c>
      <c r="BK198" s="212">
        <f>ROUND(I198*H198,2)</f>
        <v>0</v>
      </c>
      <c r="BL198" s="18" t="s">
        <v>221</v>
      </c>
      <c r="BM198" s="211" t="s">
        <v>446</v>
      </c>
    </row>
    <row r="199" s="2" customFormat="1" ht="16.5" customHeight="1">
      <c r="A199" s="39"/>
      <c r="B199" s="40"/>
      <c r="C199" s="262" t="s">
        <v>447</v>
      </c>
      <c r="D199" s="262" t="s">
        <v>224</v>
      </c>
      <c r="E199" s="263" t="s">
        <v>448</v>
      </c>
      <c r="F199" s="264" t="s">
        <v>305</v>
      </c>
      <c r="G199" s="265" t="s">
        <v>232</v>
      </c>
      <c r="H199" s="266">
        <v>2</v>
      </c>
      <c r="I199" s="267"/>
      <c r="J199" s="268">
        <f>ROUND(I199*H199,2)</f>
        <v>0</v>
      </c>
      <c r="K199" s="264" t="s">
        <v>1</v>
      </c>
      <c r="L199" s="269"/>
      <c r="M199" s="270" t="s">
        <v>1</v>
      </c>
      <c r="N199" s="271" t="s">
        <v>41</v>
      </c>
      <c r="O199" s="92"/>
      <c r="P199" s="209">
        <f>O199*H199</f>
        <v>0</v>
      </c>
      <c r="Q199" s="209">
        <v>0</v>
      </c>
      <c r="R199" s="209">
        <f>Q199*H199</f>
        <v>0</v>
      </c>
      <c r="S199" s="209">
        <v>0</v>
      </c>
      <c r="T199" s="210">
        <f>S199*H199</f>
        <v>0</v>
      </c>
      <c r="U199" s="39"/>
      <c r="V199" s="39"/>
      <c r="W199" s="39"/>
      <c r="X199" s="39"/>
      <c r="Y199" s="39"/>
      <c r="Z199" s="39"/>
      <c r="AA199" s="39"/>
      <c r="AB199" s="39"/>
      <c r="AC199" s="39"/>
      <c r="AD199" s="39"/>
      <c r="AE199" s="39"/>
      <c r="AR199" s="211" t="s">
        <v>227</v>
      </c>
      <c r="AT199" s="211" t="s">
        <v>224</v>
      </c>
      <c r="AU199" s="211" t="s">
        <v>83</v>
      </c>
      <c r="AY199" s="18" t="s">
        <v>195</v>
      </c>
      <c r="BE199" s="212">
        <f>IF(N199="základní",J199,0)</f>
        <v>0</v>
      </c>
      <c r="BF199" s="212">
        <f>IF(N199="snížená",J199,0)</f>
        <v>0</v>
      </c>
      <c r="BG199" s="212">
        <f>IF(N199="zákl. přenesená",J199,0)</f>
        <v>0</v>
      </c>
      <c r="BH199" s="212">
        <f>IF(N199="sníž. přenesená",J199,0)</f>
        <v>0</v>
      </c>
      <c r="BI199" s="212">
        <f>IF(N199="nulová",J199,0)</f>
        <v>0</v>
      </c>
      <c r="BJ199" s="18" t="s">
        <v>83</v>
      </c>
      <c r="BK199" s="212">
        <f>ROUND(I199*H199,2)</f>
        <v>0</v>
      </c>
      <c r="BL199" s="18" t="s">
        <v>221</v>
      </c>
      <c r="BM199" s="211" t="s">
        <v>449</v>
      </c>
    </row>
    <row r="200" s="2" customFormat="1" ht="16.5" customHeight="1">
      <c r="A200" s="39"/>
      <c r="B200" s="40"/>
      <c r="C200" s="262" t="s">
        <v>450</v>
      </c>
      <c r="D200" s="262" t="s">
        <v>224</v>
      </c>
      <c r="E200" s="263" t="s">
        <v>451</v>
      </c>
      <c r="F200" s="264" t="s">
        <v>309</v>
      </c>
      <c r="G200" s="265" t="s">
        <v>232</v>
      </c>
      <c r="H200" s="266">
        <v>1</v>
      </c>
      <c r="I200" s="267"/>
      <c r="J200" s="268">
        <f>ROUND(I200*H200,2)</f>
        <v>0</v>
      </c>
      <c r="K200" s="264" t="s">
        <v>1</v>
      </c>
      <c r="L200" s="269"/>
      <c r="M200" s="270" t="s">
        <v>1</v>
      </c>
      <c r="N200" s="271" t="s">
        <v>41</v>
      </c>
      <c r="O200" s="92"/>
      <c r="P200" s="209">
        <f>O200*H200</f>
        <v>0</v>
      </c>
      <c r="Q200" s="209">
        <v>0</v>
      </c>
      <c r="R200" s="209">
        <f>Q200*H200</f>
        <v>0</v>
      </c>
      <c r="S200" s="209">
        <v>0</v>
      </c>
      <c r="T200" s="210">
        <f>S200*H200</f>
        <v>0</v>
      </c>
      <c r="U200" s="39"/>
      <c r="V200" s="39"/>
      <c r="W200" s="39"/>
      <c r="X200" s="39"/>
      <c r="Y200" s="39"/>
      <c r="Z200" s="39"/>
      <c r="AA200" s="39"/>
      <c r="AB200" s="39"/>
      <c r="AC200" s="39"/>
      <c r="AD200" s="39"/>
      <c r="AE200" s="39"/>
      <c r="AR200" s="211" t="s">
        <v>227</v>
      </c>
      <c r="AT200" s="211" t="s">
        <v>224</v>
      </c>
      <c r="AU200" s="211" t="s">
        <v>83</v>
      </c>
      <c r="AY200" s="18" t="s">
        <v>195</v>
      </c>
      <c r="BE200" s="212">
        <f>IF(N200="základní",J200,0)</f>
        <v>0</v>
      </c>
      <c r="BF200" s="212">
        <f>IF(N200="snížená",J200,0)</f>
        <v>0</v>
      </c>
      <c r="BG200" s="212">
        <f>IF(N200="zákl. přenesená",J200,0)</f>
        <v>0</v>
      </c>
      <c r="BH200" s="212">
        <f>IF(N200="sníž. přenesená",J200,0)</f>
        <v>0</v>
      </c>
      <c r="BI200" s="212">
        <f>IF(N200="nulová",J200,0)</f>
        <v>0</v>
      </c>
      <c r="BJ200" s="18" t="s">
        <v>83</v>
      </c>
      <c r="BK200" s="212">
        <f>ROUND(I200*H200,2)</f>
        <v>0</v>
      </c>
      <c r="BL200" s="18" t="s">
        <v>221</v>
      </c>
      <c r="BM200" s="211" t="s">
        <v>452</v>
      </c>
    </row>
    <row r="201" s="2" customFormat="1" ht="16.5" customHeight="1">
      <c r="A201" s="39"/>
      <c r="B201" s="40"/>
      <c r="C201" s="262" t="s">
        <v>453</v>
      </c>
      <c r="D201" s="262" t="s">
        <v>224</v>
      </c>
      <c r="E201" s="263" t="s">
        <v>454</v>
      </c>
      <c r="F201" s="264" t="s">
        <v>313</v>
      </c>
      <c r="G201" s="265" t="s">
        <v>232</v>
      </c>
      <c r="H201" s="266">
        <v>1</v>
      </c>
      <c r="I201" s="267"/>
      <c r="J201" s="268">
        <f>ROUND(I201*H201,2)</f>
        <v>0</v>
      </c>
      <c r="K201" s="264" t="s">
        <v>1</v>
      </c>
      <c r="L201" s="269"/>
      <c r="M201" s="270" t="s">
        <v>1</v>
      </c>
      <c r="N201" s="271" t="s">
        <v>41</v>
      </c>
      <c r="O201" s="92"/>
      <c r="P201" s="209">
        <f>O201*H201</f>
        <v>0</v>
      </c>
      <c r="Q201" s="209">
        <v>0</v>
      </c>
      <c r="R201" s="209">
        <f>Q201*H201</f>
        <v>0</v>
      </c>
      <c r="S201" s="209">
        <v>0</v>
      </c>
      <c r="T201" s="210">
        <f>S201*H201</f>
        <v>0</v>
      </c>
      <c r="U201" s="39"/>
      <c r="V201" s="39"/>
      <c r="W201" s="39"/>
      <c r="X201" s="39"/>
      <c r="Y201" s="39"/>
      <c r="Z201" s="39"/>
      <c r="AA201" s="39"/>
      <c r="AB201" s="39"/>
      <c r="AC201" s="39"/>
      <c r="AD201" s="39"/>
      <c r="AE201" s="39"/>
      <c r="AR201" s="211" t="s">
        <v>227</v>
      </c>
      <c r="AT201" s="211" t="s">
        <v>224</v>
      </c>
      <c r="AU201" s="211" t="s">
        <v>83</v>
      </c>
      <c r="AY201" s="18" t="s">
        <v>195</v>
      </c>
      <c r="BE201" s="212">
        <f>IF(N201="základní",J201,0)</f>
        <v>0</v>
      </c>
      <c r="BF201" s="212">
        <f>IF(N201="snížená",J201,0)</f>
        <v>0</v>
      </c>
      <c r="BG201" s="212">
        <f>IF(N201="zákl. přenesená",J201,0)</f>
        <v>0</v>
      </c>
      <c r="BH201" s="212">
        <f>IF(N201="sníž. přenesená",J201,0)</f>
        <v>0</v>
      </c>
      <c r="BI201" s="212">
        <f>IF(N201="nulová",J201,0)</f>
        <v>0</v>
      </c>
      <c r="BJ201" s="18" t="s">
        <v>83</v>
      </c>
      <c r="BK201" s="212">
        <f>ROUND(I201*H201,2)</f>
        <v>0</v>
      </c>
      <c r="BL201" s="18" t="s">
        <v>221</v>
      </c>
      <c r="BM201" s="211" t="s">
        <v>455</v>
      </c>
    </row>
    <row r="202" s="2" customFormat="1" ht="16.5" customHeight="1">
      <c r="A202" s="39"/>
      <c r="B202" s="40"/>
      <c r="C202" s="262" t="s">
        <v>456</v>
      </c>
      <c r="D202" s="262" t="s">
        <v>224</v>
      </c>
      <c r="E202" s="263" t="s">
        <v>457</v>
      </c>
      <c r="F202" s="264" t="s">
        <v>458</v>
      </c>
      <c r="G202" s="265" t="s">
        <v>232</v>
      </c>
      <c r="H202" s="266">
        <v>1</v>
      </c>
      <c r="I202" s="267"/>
      <c r="J202" s="268">
        <f>ROUND(I202*H202,2)</f>
        <v>0</v>
      </c>
      <c r="K202" s="264" t="s">
        <v>1</v>
      </c>
      <c r="L202" s="269"/>
      <c r="M202" s="270" t="s">
        <v>1</v>
      </c>
      <c r="N202" s="271" t="s">
        <v>41</v>
      </c>
      <c r="O202" s="92"/>
      <c r="P202" s="209">
        <f>O202*H202</f>
        <v>0</v>
      </c>
      <c r="Q202" s="209">
        <v>0</v>
      </c>
      <c r="R202" s="209">
        <f>Q202*H202</f>
        <v>0</v>
      </c>
      <c r="S202" s="209">
        <v>0</v>
      </c>
      <c r="T202" s="210">
        <f>S202*H202</f>
        <v>0</v>
      </c>
      <c r="U202" s="39"/>
      <c r="V202" s="39"/>
      <c r="W202" s="39"/>
      <c r="X202" s="39"/>
      <c r="Y202" s="39"/>
      <c r="Z202" s="39"/>
      <c r="AA202" s="39"/>
      <c r="AB202" s="39"/>
      <c r="AC202" s="39"/>
      <c r="AD202" s="39"/>
      <c r="AE202" s="39"/>
      <c r="AR202" s="211" t="s">
        <v>227</v>
      </c>
      <c r="AT202" s="211" t="s">
        <v>224</v>
      </c>
      <c r="AU202" s="211" t="s">
        <v>83</v>
      </c>
      <c r="AY202" s="18" t="s">
        <v>195</v>
      </c>
      <c r="BE202" s="212">
        <f>IF(N202="základní",J202,0)</f>
        <v>0</v>
      </c>
      <c r="BF202" s="212">
        <f>IF(N202="snížená",J202,0)</f>
        <v>0</v>
      </c>
      <c r="BG202" s="212">
        <f>IF(N202="zákl. přenesená",J202,0)</f>
        <v>0</v>
      </c>
      <c r="BH202" s="212">
        <f>IF(N202="sníž. přenesená",J202,0)</f>
        <v>0</v>
      </c>
      <c r="BI202" s="212">
        <f>IF(N202="nulová",J202,0)</f>
        <v>0</v>
      </c>
      <c r="BJ202" s="18" t="s">
        <v>83</v>
      </c>
      <c r="BK202" s="212">
        <f>ROUND(I202*H202,2)</f>
        <v>0</v>
      </c>
      <c r="BL202" s="18" t="s">
        <v>221</v>
      </c>
      <c r="BM202" s="211" t="s">
        <v>459</v>
      </c>
    </row>
    <row r="203" s="2" customFormat="1" ht="24.15" customHeight="1">
      <c r="A203" s="39"/>
      <c r="B203" s="40"/>
      <c r="C203" s="262" t="s">
        <v>460</v>
      </c>
      <c r="D203" s="262" t="s">
        <v>224</v>
      </c>
      <c r="E203" s="263" t="s">
        <v>461</v>
      </c>
      <c r="F203" s="264" t="s">
        <v>317</v>
      </c>
      <c r="G203" s="265" t="s">
        <v>232</v>
      </c>
      <c r="H203" s="266">
        <v>1</v>
      </c>
      <c r="I203" s="267"/>
      <c r="J203" s="268">
        <f>ROUND(I203*H203,2)</f>
        <v>0</v>
      </c>
      <c r="K203" s="264" t="s">
        <v>1</v>
      </c>
      <c r="L203" s="269"/>
      <c r="M203" s="270" t="s">
        <v>1</v>
      </c>
      <c r="N203" s="271" t="s">
        <v>41</v>
      </c>
      <c r="O203" s="92"/>
      <c r="P203" s="209">
        <f>O203*H203</f>
        <v>0</v>
      </c>
      <c r="Q203" s="209">
        <v>0</v>
      </c>
      <c r="R203" s="209">
        <f>Q203*H203</f>
        <v>0</v>
      </c>
      <c r="S203" s="209">
        <v>0</v>
      </c>
      <c r="T203" s="210">
        <f>S203*H203</f>
        <v>0</v>
      </c>
      <c r="U203" s="39"/>
      <c r="V203" s="39"/>
      <c r="W203" s="39"/>
      <c r="X203" s="39"/>
      <c r="Y203" s="39"/>
      <c r="Z203" s="39"/>
      <c r="AA203" s="39"/>
      <c r="AB203" s="39"/>
      <c r="AC203" s="39"/>
      <c r="AD203" s="39"/>
      <c r="AE203" s="39"/>
      <c r="AR203" s="211" t="s">
        <v>227</v>
      </c>
      <c r="AT203" s="211" t="s">
        <v>224</v>
      </c>
      <c r="AU203" s="211" t="s">
        <v>83</v>
      </c>
      <c r="AY203" s="18" t="s">
        <v>195</v>
      </c>
      <c r="BE203" s="212">
        <f>IF(N203="základní",J203,0)</f>
        <v>0</v>
      </c>
      <c r="BF203" s="212">
        <f>IF(N203="snížená",J203,0)</f>
        <v>0</v>
      </c>
      <c r="BG203" s="212">
        <f>IF(N203="zákl. přenesená",J203,0)</f>
        <v>0</v>
      </c>
      <c r="BH203" s="212">
        <f>IF(N203="sníž. přenesená",J203,0)</f>
        <v>0</v>
      </c>
      <c r="BI203" s="212">
        <f>IF(N203="nulová",J203,0)</f>
        <v>0</v>
      </c>
      <c r="BJ203" s="18" t="s">
        <v>83</v>
      </c>
      <c r="BK203" s="212">
        <f>ROUND(I203*H203,2)</f>
        <v>0</v>
      </c>
      <c r="BL203" s="18" t="s">
        <v>221</v>
      </c>
      <c r="BM203" s="211" t="s">
        <v>462</v>
      </c>
    </row>
    <row r="204" s="2" customFormat="1" ht="16.5" customHeight="1">
      <c r="A204" s="39"/>
      <c r="B204" s="40"/>
      <c r="C204" s="262" t="s">
        <v>221</v>
      </c>
      <c r="D204" s="262" t="s">
        <v>224</v>
      </c>
      <c r="E204" s="263" t="s">
        <v>463</v>
      </c>
      <c r="F204" s="264" t="s">
        <v>321</v>
      </c>
      <c r="G204" s="265" t="s">
        <v>232</v>
      </c>
      <c r="H204" s="266">
        <v>2</v>
      </c>
      <c r="I204" s="267"/>
      <c r="J204" s="268">
        <f>ROUND(I204*H204,2)</f>
        <v>0</v>
      </c>
      <c r="K204" s="264" t="s">
        <v>1</v>
      </c>
      <c r="L204" s="269"/>
      <c r="M204" s="270" t="s">
        <v>1</v>
      </c>
      <c r="N204" s="271" t="s">
        <v>41</v>
      </c>
      <c r="O204" s="92"/>
      <c r="P204" s="209">
        <f>O204*H204</f>
        <v>0</v>
      </c>
      <c r="Q204" s="209">
        <v>0</v>
      </c>
      <c r="R204" s="209">
        <f>Q204*H204</f>
        <v>0</v>
      </c>
      <c r="S204" s="209">
        <v>0</v>
      </c>
      <c r="T204" s="210">
        <f>S204*H204</f>
        <v>0</v>
      </c>
      <c r="U204" s="39"/>
      <c r="V204" s="39"/>
      <c r="W204" s="39"/>
      <c r="X204" s="39"/>
      <c r="Y204" s="39"/>
      <c r="Z204" s="39"/>
      <c r="AA204" s="39"/>
      <c r="AB204" s="39"/>
      <c r="AC204" s="39"/>
      <c r="AD204" s="39"/>
      <c r="AE204" s="39"/>
      <c r="AR204" s="211" t="s">
        <v>227</v>
      </c>
      <c r="AT204" s="211" t="s">
        <v>224</v>
      </c>
      <c r="AU204" s="211" t="s">
        <v>83</v>
      </c>
      <c r="AY204" s="18" t="s">
        <v>195</v>
      </c>
      <c r="BE204" s="212">
        <f>IF(N204="základní",J204,0)</f>
        <v>0</v>
      </c>
      <c r="BF204" s="212">
        <f>IF(N204="snížená",J204,0)</f>
        <v>0</v>
      </c>
      <c r="BG204" s="212">
        <f>IF(N204="zákl. přenesená",J204,0)</f>
        <v>0</v>
      </c>
      <c r="BH204" s="212">
        <f>IF(N204="sníž. přenesená",J204,0)</f>
        <v>0</v>
      </c>
      <c r="BI204" s="212">
        <f>IF(N204="nulová",J204,0)</f>
        <v>0</v>
      </c>
      <c r="BJ204" s="18" t="s">
        <v>83</v>
      </c>
      <c r="BK204" s="212">
        <f>ROUND(I204*H204,2)</f>
        <v>0</v>
      </c>
      <c r="BL204" s="18" t="s">
        <v>221</v>
      </c>
      <c r="BM204" s="211" t="s">
        <v>464</v>
      </c>
    </row>
    <row r="205" s="2" customFormat="1" ht="16.5" customHeight="1">
      <c r="A205" s="39"/>
      <c r="B205" s="40"/>
      <c r="C205" s="262" t="s">
        <v>465</v>
      </c>
      <c r="D205" s="262" t="s">
        <v>224</v>
      </c>
      <c r="E205" s="263" t="s">
        <v>466</v>
      </c>
      <c r="F205" s="264" t="s">
        <v>325</v>
      </c>
      <c r="G205" s="265" t="s">
        <v>232</v>
      </c>
      <c r="H205" s="266">
        <v>1</v>
      </c>
      <c r="I205" s="267"/>
      <c r="J205" s="268">
        <f>ROUND(I205*H205,2)</f>
        <v>0</v>
      </c>
      <c r="K205" s="264" t="s">
        <v>1</v>
      </c>
      <c r="L205" s="269"/>
      <c r="M205" s="270" t="s">
        <v>1</v>
      </c>
      <c r="N205" s="271" t="s">
        <v>41</v>
      </c>
      <c r="O205" s="92"/>
      <c r="P205" s="209">
        <f>O205*H205</f>
        <v>0</v>
      </c>
      <c r="Q205" s="209">
        <v>0</v>
      </c>
      <c r="R205" s="209">
        <f>Q205*H205</f>
        <v>0</v>
      </c>
      <c r="S205" s="209">
        <v>0</v>
      </c>
      <c r="T205" s="210">
        <f>S205*H205</f>
        <v>0</v>
      </c>
      <c r="U205" s="39"/>
      <c r="V205" s="39"/>
      <c r="W205" s="39"/>
      <c r="X205" s="39"/>
      <c r="Y205" s="39"/>
      <c r="Z205" s="39"/>
      <c r="AA205" s="39"/>
      <c r="AB205" s="39"/>
      <c r="AC205" s="39"/>
      <c r="AD205" s="39"/>
      <c r="AE205" s="39"/>
      <c r="AR205" s="211" t="s">
        <v>227</v>
      </c>
      <c r="AT205" s="211" t="s">
        <v>224</v>
      </c>
      <c r="AU205" s="211" t="s">
        <v>83</v>
      </c>
      <c r="AY205" s="18" t="s">
        <v>195</v>
      </c>
      <c r="BE205" s="212">
        <f>IF(N205="základní",J205,0)</f>
        <v>0</v>
      </c>
      <c r="BF205" s="212">
        <f>IF(N205="snížená",J205,0)</f>
        <v>0</v>
      </c>
      <c r="BG205" s="212">
        <f>IF(N205="zákl. přenesená",J205,0)</f>
        <v>0</v>
      </c>
      <c r="BH205" s="212">
        <f>IF(N205="sníž. přenesená",J205,0)</f>
        <v>0</v>
      </c>
      <c r="BI205" s="212">
        <f>IF(N205="nulová",J205,0)</f>
        <v>0</v>
      </c>
      <c r="BJ205" s="18" t="s">
        <v>83</v>
      </c>
      <c r="BK205" s="212">
        <f>ROUND(I205*H205,2)</f>
        <v>0</v>
      </c>
      <c r="BL205" s="18" t="s">
        <v>221</v>
      </c>
      <c r="BM205" s="211" t="s">
        <v>467</v>
      </c>
    </row>
    <row r="206" s="2" customFormat="1" ht="16.5" customHeight="1">
      <c r="A206" s="39"/>
      <c r="B206" s="40"/>
      <c r="C206" s="262" t="s">
        <v>468</v>
      </c>
      <c r="D206" s="262" t="s">
        <v>224</v>
      </c>
      <c r="E206" s="263" t="s">
        <v>469</v>
      </c>
      <c r="F206" s="264" t="s">
        <v>329</v>
      </c>
      <c r="G206" s="265" t="s">
        <v>232</v>
      </c>
      <c r="H206" s="266">
        <v>2</v>
      </c>
      <c r="I206" s="267"/>
      <c r="J206" s="268">
        <f>ROUND(I206*H206,2)</f>
        <v>0</v>
      </c>
      <c r="K206" s="264" t="s">
        <v>1</v>
      </c>
      <c r="L206" s="269"/>
      <c r="M206" s="270" t="s">
        <v>1</v>
      </c>
      <c r="N206" s="271" t="s">
        <v>41</v>
      </c>
      <c r="O206" s="92"/>
      <c r="P206" s="209">
        <f>O206*H206</f>
        <v>0</v>
      </c>
      <c r="Q206" s="209">
        <v>0</v>
      </c>
      <c r="R206" s="209">
        <f>Q206*H206</f>
        <v>0</v>
      </c>
      <c r="S206" s="209">
        <v>0</v>
      </c>
      <c r="T206" s="210">
        <f>S206*H206</f>
        <v>0</v>
      </c>
      <c r="U206" s="39"/>
      <c r="V206" s="39"/>
      <c r="W206" s="39"/>
      <c r="X206" s="39"/>
      <c r="Y206" s="39"/>
      <c r="Z206" s="39"/>
      <c r="AA206" s="39"/>
      <c r="AB206" s="39"/>
      <c r="AC206" s="39"/>
      <c r="AD206" s="39"/>
      <c r="AE206" s="39"/>
      <c r="AR206" s="211" t="s">
        <v>227</v>
      </c>
      <c r="AT206" s="211" t="s">
        <v>224</v>
      </c>
      <c r="AU206" s="211" t="s">
        <v>83</v>
      </c>
      <c r="AY206" s="18" t="s">
        <v>195</v>
      </c>
      <c r="BE206" s="212">
        <f>IF(N206="základní",J206,0)</f>
        <v>0</v>
      </c>
      <c r="BF206" s="212">
        <f>IF(N206="snížená",J206,0)</f>
        <v>0</v>
      </c>
      <c r="BG206" s="212">
        <f>IF(N206="zákl. přenesená",J206,0)</f>
        <v>0</v>
      </c>
      <c r="BH206" s="212">
        <f>IF(N206="sníž. přenesená",J206,0)</f>
        <v>0</v>
      </c>
      <c r="BI206" s="212">
        <f>IF(N206="nulová",J206,0)</f>
        <v>0</v>
      </c>
      <c r="BJ206" s="18" t="s">
        <v>83</v>
      </c>
      <c r="BK206" s="212">
        <f>ROUND(I206*H206,2)</f>
        <v>0</v>
      </c>
      <c r="BL206" s="18" t="s">
        <v>221</v>
      </c>
      <c r="BM206" s="211" t="s">
        <v>470</v>
      </c>
    </row>
    <row r="207" s="2" customFormat="1" ht="16.5" customHeight="1">
      <c r="A207" s="39"/>
      <c r="B207" s="40"/>
      <c r="C207" s="262" t="s">
        <v>471</v>
      </c>
      <c r="D207" s="262" t="s">
        <v>224</v>
      </c>
      <c r="E207" s="263" t="s">
        <v>472</v>
      </c>
      <c r="F207" s="264" t="s">
        <v>333</v>
      </c>
      <c r="G207" s="265" t="s">
        <v>232</v>
      </c>
      <c r="H207" s="266">
        <v>1</v>
      </c>
      <c r="I207" s="267"/>
      <c r="J207" s="268">
        <f>ROUND(I207*H207,2)</f>
        <v>0</v>
      </c>
      <c r="K207" s="264" t="s">
        <v>1</v>
      </c>
      <c r="L207" s="269"/>
      <c r="M207" s="270" t="s">
        <v>1</v>
      </c>
      <c r="N207" s="271" t="s">
        <v>41</v>
      </c>
      <c r="O207" s="92"/>
      <c r="P207" s="209">
        <f>O207*H207</f>
        <v>0</v>
      </c>
      <c r="Q207" s="209">
        <v>0</v>
      </c>
      <c r="R207" s="209">
        <f>Q207*H207</f>
        <v>0</v>
      </c>
      <c r="S207" s="209">
        <v>0</v>
      </c>
      <c r="T207" s="210">
        <f>S207*H207</f>
        <v>0</v>
      </c>
      <c r="U207" s="39"/>
      <c r="V207" s="39"/>
      <c r="W207" s="39"/>
      <c r="X207" s="39"/>
      <c r="Y207" s="39"/>
      <c r="Z207" s="39"/>
      <c r="AA207" s="39"/>
      <c r="AB207" s="39"/>
      <c r="AC207" s="39"/>
      <c r="AD207" s="39"/>
      <c r="AE207" s="39"/>
      <c r="AR207" s="211" t="s">
        <v>227</v>
      </c>
      <c r="AT207" s="211" t="s">
        <v>224</v>
      </c>
      <c r="AU207" s="211" t="s">
        <v>83</v>
      </c>
      <c r="AY207" s="18" t="s">
        <v>195</v>
      </c>
      <c r="BE207" s="212">
        <f>IF(N207="základní",J207,0)</f>
        <v>0</v>
      </c>
      <c r="BF207" s="212">
        <f>IF(N207="snížená",J207,0)</f>
        <v>0</v>
      </c>
      <c r="BG207" s="212">
        <f>IF(N207="zákl. přenesená",J207,0)</f>
        <v>0</v>
      </c>
      <c r="BH207" s="212">
        <f>IF(N207="sníž. přenesená",J207,0)</f>
        <v>0</v>
      </c>
      <c r="BI207" s="212">
        <f>IF(N207="nulová",J207,0)</f>
        <v>0</v>
      </c>
      <c r="BJ207" s="18" t="s">
        <v>83</v>
      </c>
      <c r="BK207" s="212">
        <f>ROUND(I207*H207,2)</f>
        <v>0</v>
      </c>
      <c r="BL207" s="18" t="s">
        <v>221</v>
      </c>
      <c r="BM207" s="211" t="s">
        <v>473</v>
      </c>
    </row>
    <row r="208" s="2" customFormat="1" ht="24.15" customHeight="1">
      <c r="A208" s="39"/>
      <c r="B208" s="40"/>
      <c r="C208" s="262" t="s">
        <v>474</v>
      </c>
      <c r="D208" s="262" t="s">
        <v>224</v>
      </c>
      <c r="E208" s="263" t="s">
        <v>475</v>
      </c>
      <c r="F208" s="264" t="s">
        <v>476</v>
      </c>
      <c r="G208" s="265" t="s">
        <v>220</v>
      </c>
      <c r="H208" s="266">
        <v>2</v>
      </c>
      <c r="I208" s="267"/>
      <c r="J208" s="268">
        <f>ROUND(I208*H208,2)</f>
        <v>0</v>
      </c>
      <c r="K208" s="264" t="s">
        <v>1</v>
      </c>
      <c r="L208" s="269"/>
      <c r="M208" s="270" t="s">
        <v>1</v>
      </c>
      <c r="N208" s="271" t="s">
        <v>41</v>
      </c>
      <c r="O208" s="92"/>
      <c r="P208" s="209">
        <f>O208*H208</f>
        <v>0</v>
      </c>
      <c r="Q208" s="209">
        <v>0</v>
      </c>
      <c r="R208" s="209">
        <f>Q208*H208</f>
        <v>0</v>
      </c>
      <c r="S208" s="209">
        <v>0</v>
      </c>
      <c r="T208" s="210">
        <f>S208*H208</f>
        <v>0</v>
      </c>
      <c r="U208" s="39"/>
      <c r="V208" s="39"/>
      <c r="W208" s="39"/>
      <c r="X208" s="39"/>
      <c r="Y208" s="39"/>
      <c r="Z208" s="39"/>
      <c r="AA208" s="39"/>
      <c r="AB208" s="39"/>
      <c r="AC208" s="39"/>
      <c r="AD208" s="39"/>
      <c r="AE208" s="39"/>
      <c r="AR208" s="211" t="s">
        <v>227</v>
      </c>
      <c r="AT208" s="211" t="s">
        <v>224</v>
      </c>
      <c r="AU208" s="211" t="s">
        <v>83</v>
      </c>
      <c r="AY208" s="18" t="s">
        <v>195</v>
      </c>
      <c r="BE208" s="212">
        <f>IF(N208="základní",J208,0)</f>
        <v>0</v>
      </c>
      <c r="BF208" s="212">
        <f>IF(N208="snížená",J208,0)</f>
        <v>0</v>
      </c>
      <c r="BG208" s="212">
        <f>IF(N208="zákl. přenesená",J208,0)</f>
        <v>0</v>
      </c>
      <c r="BH208" s="212">
        <f>IF(N208="sníž. přenesená",J208,0)</f>
        <v>0</v>
      </c>
      <c r="BI208" s="212">
        <f>IF(N208="nulová",J208,0)</f>
        <v>0</v>
      </c>
      <c r="BJ208" s="18" t="s">
        <v>83</v>
      </c>
      <c r="BK208" s="212">
        <f>ROUND(I208*H208,2)</f>
        <v>0</v>
      </c>
      <c r="BL208" s="18" t="s">
        <v>221</v>
      </c>
      <c r="BM208" s="211" t="s">
        <v>477</v>
      </c>
    </row>
    <row r="209" s="2" customFormat="1">
      <c r="A209" s="39"/>
      <c r="B209" s="40"/>
      <c r="C209" s="41"/>
      <c r="D209" s="213" t="s">
        <v>197</v>
      </c>
      <c r="E209" s="41"/>
      <c r="F209" s="214" t="s">
        <v>478</v>
      </c>
      <c r="G209" s="41"/>
      <c r="H209" s="41"/>
      <c r="I209" s="215"/>
      <c r="J209" s="41"/>
      <c r="K209" s="41"/>
      <c r="L209" s="45"/>
      <c r="M209" s="216"/>
      <c r="N209" s="217"/>
      <c r="O209" s="92"/>
      <c r="P209" s="92"/>
      <c r="Q209" s="92"/>
      <c r="R209" s="92"/>
      <c r="S209" s="92"/>
      <c r="T209" s="93"/>
      <c r="U209" s="39"/>
      <c r="V209" s="39"/>
      <c r="W209" s="39"/>
      <c r="X209" s="39"/>
      <c r="Y209" s="39"/>
      <c r="Z209" s="39"/>
      <c r="AA209" s="39"/>
      <c r="AB209" s="39"/>
      <c r="AC209" s="39"/>
      <c r="AD209" s="39"/>
      <c r="AE209" s="39"/>
      <c r="AT209" s="18" t="s">
        <v>197</v>
      </c>
      <c r="AU209" s="18" t="s">
        <v>83</v>
      </c>
    </row>
    <row r="210" s="2" customFormat="1" ht="16.5" customHeight="1">
      <c r="A210" s="39"/>
      <c r="B210" s="40"/>
      <c r="C210" s="262" t="s">
        <v>479</v>
      </c>
      <c r="D210" s="262" t="s">
        <v>224</v>
      </c>
      <c r="E210" s="263" t="s">
        <v>480</v>
      </c>
      <c r="F210" s="264" t="s">
        <v>342</v>
      </c>
      <c r="G210" s="265" t="s">
        <v>232</v>
      </c>
      <c r="H210" s="266">
        <v>1</v>
      </c>
      <c r="I210" s="267"/>
      <c r="J210" s="268">
        <f>ROUND(I210*H210,2)</f>
        <v>0</v>
      </c>
      <c r="K210" s="264" t="s">
        <v>1</v>
      </c>
      <c r="L210" s="269"/>
      <c r="M210" s="270" t="s">
        <v>1</v>
      </c>
      <c r="N210" s="271" t="s">
        <v>41</v>
      </c>
      <c r="O210" s="92"/>
      <c r="P210" s="209">
        <f>O210*H210</f>
        <v>0</v>
      </c>
      <c r="Q210" s="209">
        <v>0</v>
      </c>
      <c r="R210" s="209">
        <f>Q210*H210</f>
        <v>0</v>
      </c>
      <c r="S210" s="209">
        <v>0</v>
      </c>
      <c r="T210" s="210">
        <f>S210*H210</f>
        <v>0</v>
      </c>
      <c r="U210" s="39"/>
      <c r="V210" s="39"/>
      <c r="W210" s="39"/>
      <c r="X210" s="39"/>
      <c r="Y210" s="39"/>
      <c r="Z210" s="39"/>
      <c r="AA210" s="39"/>
      <c r="AB210" s="39"/>
      <c r="AC210" s="39"/>
      <c r="AD210" s="39"/>
      <c r="AE210" s="39"/>
      <c r="AR210" s="211" t="s">
        <v>227</v>
      </c>
      <c r="AT210" s="211" t="s">
        <v>224</v>
      </c>
      <c r="AU210" s="211" t="s">
        <v>83</v>
      </c>
      <c r="AY210" s="18" t="s">
        <v>195</v>
      </c>
      <c r="BE210" s="212">
        <f>IF(N210="základní",J210,0)</f>
        <v>0</v>
      </c>
      <c r="BF210" s="212">
        <f>IF(N210="snížená",J210,0)</f>
        <v>0</v>
      </c>
      <c r="BG210" s="212">
        <f>IF(N210="zákl. přenesená",J210,0)</f>
        <v>0</v>
      </c>
      <c r="BH210" s="212">
        <f>IF(N210="sníž. přenesená",J210,0)</f>
        <v>0</v>
      </c>
      <c r="BI210" s="212">
        <f>IF(N210="nulová",J210,0)</f>
        <v>0</v>
      </c>
      <c r="BJ210" s="18" t="s">
        <v>83</v>
      </c>
      <c r="BK210" s="212">
        <f>ROUND(I210*H210,2)</f>
        <v>0</v>
      </c>
      <c r="BL210" s="18" t="s">
        <v>221</v>
      </c>
      <c r="BM210" s="211" t="s">
        <v>481</v>
      </c>
    </row>
    <row r="211" s="2" customFormat="1">
      <c r="A211" s="39"/>
      <c r="B211" s="40"/>
      <c r="C211" s="41"/>
      <c r="D211" s="213" t="s">
        <v>197</v>
      </c>
      <c r="E211" s="41"/>
      <c r="F211" s="214" t="s">
        <v>482</v>
      </c>
      <c r="G211" s="41"/>
      <c r="H211" s="41"/>
      <c r="I211" s="215"/>
      <c r="J211" s="41"/>
      <c r="K211" s="41"/>
      <c r="L211" s="45"/>
      <c r="M211" s="216"/>
      <c r="N211" s="217"/>
      <c r="O211" s="92"/>
      <c r="P211" s="92"/>
      <c r="Q211" s="92"/>
      <c r="R211" s="92"/>
      <c r="S211" s="92"/>
      <c r="T211" s="93"/>
      <c r="U211" s="39"/>
      <c r="V211" s="39"/>
      <c r="W211" s="39"/>
      <c r="X211" s="39"/>
      <c r="Y211" s="39"/>
      <c r="Z211" s="39"/>
      <c r="AA211" s="39"/>
      <c r="AB211" s="39"/>
      <c r="AC211" s="39"/>
      <c r="AD211" s="39"/>
      <c r="AE211" s="39"/>
      <c r="AT211" s="18" t="s">
        <v>197</v>
      </c>
      <c r="AU211" s="18" t="s">
        <v>83</v>
      </c>
    </row>
    <row r="212" s="2" customFormat="1" ht="16.5" customHeight="1">
      <c r="A212" s="39"/>
      <c r="B212" s="40"/>
      <c r="C212" s="262" t="s">
        <v>483</v>
      </c>
      <c r="D212" s="262" t="s">
        <v>224</v>
      </c>
      <c r="E212" s="263" t="s">
        <v>484</v>
      </c>
      <c r="F212" s="264" t="s">
        <v>347</v>
      </c>
      <c r="G212" s="265" t="s">
        <v>194</v>
      </c>
      <c r="H212" s="266">
        <v>1</v>
      </c>
      <c r="I212" s="267"/>
      <c r="J212" s="268">
        <f>ROUND(I212*H212,2)</f>
        <v>0</v>
      </c>
      <c r="K212" s="264" t="s">
        <v>1</v>
      </c>
      <c r="L212" s="269"/>
      <c r="M212" s="270" t="s">
        <v>1</v>
      </c>
      <c r="N212" s="271" t="s">
        <v>41</v>
      </c>
      <c r="O212" s="92"/>
      <c r="P212" s="209">
        <f>O212*H212</f>
        <v>0</v>
      </c>
      <c r="Q212" s="209">
        <v>0</v>
      </c>
      <c r="R212" s="209">
        <f>Q212*H212</f>
        <v>0</v>
      </c>
      <c r="S212" s="209">
        <v>0</v>
      </c>
      <c r="T212" s="210">
        <f>S212*H212</f>
        <v>0</v>
      </c>
      <c r="U212" s="39"/>
      <c r="V212" s="39"/>
      <c r="W212" s="39"/>
      <c r="X212" s="39"/>
      <c r="Y212" s="39"/>
      <c r="Z212" s="39"/>
      <c r="AA212" s="39"/>
      <c r="AB212" s="39"/>
      <c r="AC212" s="39"/>
      <c r="AD212" s="39"/>
      <c r="AE212" s="39"/>
      <c r="AR212" s="211" t="s">
        <v>227</v>
      </c>
      <c r="AT212" s="211" t="s">
        <v>224</v>
      </c>
      <c r="AU212" s="211" t="s">
        <v>83</v>
      </c>
      <c r="AY212" s="18" t="s">
        <v>195</v>
      </c>
      <c r="BE212" s="212">
        <f>IF(N212="základní",J212,0)</f>
        <v>0</v>
      </c>
      <c r="BF212" s="212">
        <f>IF(N212="snížená",J212,0)</f>
        <v>0</v>
      </c>
      <c r="BG212" s="212">
        <f>IF(N212="zákl. přenesená",J212,0)</f>
        <v>0</v>
      </c>
      <c r="BH212" s="212">
        <f>IF(N212="sníž. přenesená",J212,0)</f>
        <v>0</v>
      </c>
      <c r="BI212" s="212">
        <f>IF(N212="nulová",J212,0)</f>
        <v>0</v>
      </c>
      <c r="BJ212" s="18" t="s">
        <v>83</v>
      </c>
      <c r="BK212" s="212">
        <f>ROUND(I212*H212,2)</f>
        <v>0</v>
      </c>
      <c r="BL212" s="18" t="s">
        <v>221</v>
      </c>
      <c r="BM212" s="211" t="s">
        <v>485</v>
      </c>
    </row>
    <row r="213" s="2" customFormat="1" ht="16.5" customHeight="1">
      <c r="A213" s="39"/>
      <c r="B213" s="40"/>
      <c r="C213" s="262" t="s">
        <v>486</v>
      </c>
      <c r="D213" s="262" t="s">
        <v>224</v>
      </c>
      <c r="E213" s="263" t="s">
        <v>487</v>
      </c>
      <c r="F213" s="264" t="s">
        <v>351</v>
      </c>
      <c r="G213" s="265" t="s">
        <v>194</v>
      </c>
      <c r="H213" s="266">
        <v>1</v>
      </c>
      <c r="I213" s="267"/>
      <c r="J213" s="268">
        <f>ROUND(I213*H213,2)</f>
        <v>0</v>
      </c>
      <c r="K213" s="264" t="s">
        <v>1</v>
      </c>
      <c r="L213" s="269"/>
      <c r="M213" s="270" t="s">
        <v>1</v>
      </c>
      <c r="N213" s="271" t="s">
        <v>41</v>
      </c>
      <c r="O213" s="92"/>
      <c r="P213" s="209">
        <f>O213*H213</f>
        <v>0</v>
      </c>
      <c r="Q213" s="209">
        <v>0</v>
      </c>
      <c r="R213" s="209">
        <f>Q213*H213</f>
        <v>0</v>
      </c>
      <c r="S213" s="209">
        <v>0</v>
      </c>
      <c r="T213" s="210">
        <f>S213*H213</f>
        <v>0</v>
      </c>
      <c r="U213" s="39"/>
      <c r="V213" s="39"/>
      <c r="W213" s="39"/>
      <c r="X213" s="39"/>
      <c r="Y213" s="39"/>
      <c r="Z213" s="39"/>
      <c r="AA213" s="39"/>
      <c r="AB213" s="39"/>
      <c r="AC213" s="39"/>
      <c r="AD213" s="39"/>
      <c r="AE213" s="39"/>
      <c r="AR213" s="211" t="s">
        <v>227</v>
      </c>
      <c r="AT213" s="211" t="s">
        <v>224</v>
      </c>
      <c r="AU213" s="211" t="s">
        <v>83</v>
      </c>
      <c r="AY213" s="18" t="s">
        <v>195</v>
      </c>
      <c r="BE213" s="212">
        <f>IF(N213="základní",J213,0)</f>
        <v>0</v>
      </c>
      <c r="BF213" s="212">
        <f>IF(N213="snížená",J213,0)</f>
        <v>0</v>
      </c>
      <c r="BG213" s="212">
        <f>IF(N213="zákl. přenesená",J213,0)</f>
        <v>0</v>
      </c>
      <c r="BH213" s="212">
        <f>IF(N213="sníž. přenesená",J213,0)</f>
        <v>0</v>
      </c>
      <c r="BI213" s="212">
        <f>IF(N213="nulová",J213,0)</f>
        <v>0</v>
      </c>
      <c r="BJ213" s="18" t="s">
        <v>83</v>
      </c>
      <c r="BK213" s="212">
        <f>ROUND(I213*H213,2)</f>
        <v>0</v>
      </c>
      <c r="BL213" s="18" t="s">
        <v>221</v>
      </c>
      <c r="BM213" s="211" t="s">
        <v>488</v>
      </c>
    </row>
    <row r="214" s="2" customFormat="1" ht="16.5" customHeight="1">
      <c r="A214" s="39"/>
      <c r="B214" s="40"/>
      <c r="C214" s="262" t="s">
        <v>489</v>
      </c>
      <c r="D214" s="262" t="s">
        <v>224</v>
      </c>
      <c r="E214" s="263" t="s">
        <v>490</v>
      </c>
      <c r="F214" s="264" t="s">
        <v>355</v>
      </c>
      <c r="G214" s="265" t="s">
        <v>194</v>
      </c>
      <c r="H214" s="266">
        <v>1</v>
      </c>
      <c r="I214" s="267"/>
      <c r="J214" s="268">
        <f>ROUND(I214*H214,2)</f>
        <v>0</v>
      </c>
      <c r="K214" s="264" t="s">
        <v>1</v>
      </c>
      <c r="L214" s="269"/>
      <c r="M214" s="270" t="s">
        <v>1</v>
      </c>
      <c r="N214" s="271" t="s">
        <v>41</v>
      </c>
      <c r="O214" s="92"/>
      <c r="P214" s="209">
        <f>O214*H214</f>
        <v>0</v>
      </c>
      <c r="Q214" s="209">
        <v>0</v>
      </c>
      <c r="R214" s="209">
        <f>Q214*H214</f>
        <v>0</v>
      </c>
      <c r="S214" s="209">
        <v>0</v>
      </c>
      <c r="T214" s="210">
        <f>S214*H214</f>
        <v>0</v>
      </c>
      <c r="U214" s="39"/>
      <c r="V214" s="39"/>
      <c r="W214" s="39"/>
      <c r="X214" s="39"/>
      <c r="Y214" s="39"/>
      <c r="Z214" s="39"/>
      <c r="AA214" s="39"/>
      <c r="AB214" s="39"/>
      <c r="AC214" s="39"/>
      <c r="AD214" s="39"/>
      <c r="AE214" s="39"/>
      <c r="AR214" s="211" t="s">
        <v>227</v>
      </c>
      <c r="AT214" s="211" t="s">
        <v>224</v>
      </c>
      <c r="AU214" s="211" t="s">
        <v>83</v>
      </c>
      <c r="AY214" s="18" t="s">
        <v>195</v>
      </c>
      <c r="BE214" s="212">
        <f>IF(N214="základní",J214,0)</f>
        <v>0</v>
      </c>
      <c r="BF214" s="212">
        <f>IF(N214="snížená",J214,0)</f>
        <v>0</v>
      </c>
      <c r="BG214" s="212">
        <f>IF(N214="zákl. přenesená",J214,0)</f>
        <v>0</v>
      </c>
      <c r="BH214" s="212">
        <f>IF(N214="sníž. přenesená",J214,0)</f>
        <v>0</v>
      </c>
      <c r="BI214" s="212">
        <f>IF(N214="nulová",J214,0)</f>
        <v>0</v>
      </c>
      <c r="BJ214" s="18" t="s">
        <v>83</v>
      </c>
      <c r="BK214" s="212">
        <f>ROUND(I214*H214,2)</f>
        <v>0</v>
      </c>
      <c r="BL214" s="18" t="s">
        <v>221</v>
      </c>
      <c r="BM214" s="211" t="s">
        <v>491</v>
      </c>
    </row>
    <row r="215" s="2" customFormat="1" ht="16.5" customHeight="1">
      <c r="A215" s="39"/>
      <c r="B215" s="40"/>
      <c r="C215" s="262" t="s">
        <v>492</v>
      </c>
      <c r="D215" s="262" t="s">
        <v>224</v>
      </c>
      <c r="E215" s="263" t="s">
        <v>493</v>
      </c>
      <c r="F215" s="264" t="s">
        <v>359</v>
      </c>
      <c r="G215" s="265" t="s">
        <v>194</v>
      </c>
      <c r="H215" s="266">
        <v>1</v>
      </c>
      <c r="I215" s="267"/>
      <c r="J215" s="268">
        <f>ROUND(I215*H215,2)</f>
        <v>0</v>
      </c>
      <c r="K215" s="264" t="s">
        <v>1</v>
      </c>
      <c r="L215" s="269"/>
      <c r="M215" s="270" t="s">
        <v>1</v>
      </c>
      <c r="N215" s="271" t="s">
        <v>41</v>
      </c>
      <c r="O215" s="92"/>
      <c r="P215" s="209">
        <f>O215*H215</f>
        <v>0</v>
      </c>
      <c r="Q215" s="209">
        <v>0</v>
      </c>
      <c r="R215" s="209">
        <f>Q215*H215</f>
        <v>0</v>
      </c>
      <c r="S215" s="209">
        <v>0</v>
      </c>
      <c r="T215" s="210">
        <f>S215*H215</f>
        <v>0</v>
      </c>
      <c r="U215" s="39"/>
      <c r="V215" s="39"/>
      <c r="W215" s="39"/>
      <c r="X215" s="39"/>
      <c r="Y215" s="39"/>
      <c r="Z215" s="39"/>
      <c r="AA215" s="39"/>
      <c r="AB215" s="39"/>
      <c r="AC215" s="39"/>
      <c r="AD215" s="39"/>
      <c r="AE215" s="39"/>
      <c r="AR215" s="211" t="s">
        <v>227</v>
      </c>
      <c r="AT215" s="211" t="s">
        <v>224</v>
      </c>
      <c r="AU215" s="211" t="s">
        <v>83</v>
      </c>
      <c r="AY215" s="18" t="s">
        <v>195</v>
      </c>
      <c r="BE215" s="212">
        <f>IF(N215="základní",J215,0)</f>
        <v>0</v>
      </c>
      <c r="BF215" s="212">
        <f>IF(N215="snížená",J215,0)</f>
        <v>0</v>
      </c>
      <c r="BG215" s="212">
        <f>IF(N215="zákl. přenesená",J215,0)</f>
        <v>0</v>
      </c>
      <c r="BH215" s="212">
        <f>IF(N215="sníž. přenesená",J215,0)</f>
        <v>0</v>
      </c>
      <c r="BI215" s="212">
        <f>IF(N215="nulová",J215,0)</f>
        <v>0</v>
      </c>
      <c r="BJ215" s="18" t="s">
        <v>83</v>
      </c>
      <c r="BK215" s="212">
        <f>ROUND(I215*H215,2)</f>
        <v>0</v>
      </c>
      <c r="BL215" s="18" t="s">
        <v>221</v>
      </c>
      <c r="BM215" s="211" t="s">
        <v>494</v>
      </c>
    </row>
    <row r="216" s="2" customFormat="1" ht="16.5" customHeight="1">
      <c r="A216" s="39"/>
      <c r="B216" s="40"/>
      <c r="C216" s="262" t="s">
        <v>495</v>
      </c>
      <c r="D216" s="262" t="s">
        <v>224</v>
      </c>
      <c r="E216" s="263" t="s">
        <v>496</v>
      </c>
      <c r="F216" s="264" t="s">
        <v>363</v>
      </c>
      <c r="G216" s="265" t="s">
        <v>194</v>
      </c>
      <c r="H216" s="266">
        <v>1</v>
      </c>
      <c r="I216" s="267"/>
      <c r="J216" s="268">
        <f>ROUND(I216*H216,2)</f>
        <v>0</v>
      </c>
      <c r="K216" s="264" t="s">
        <v>1</v>
      </c>
      <c r="L216" s="269"/>
      <c r="M216" s="270" t="s">
        <v>1</v>
      </c>
      <c r="N216" s="271" t="s">
        <v>41</v>
      </c>
      <c r="O216" s="92"/>
      <c r="P216" s="209">
        <f>O216*H216</f>
        <v>0</v>
      </c>
      <c r="Q216" s="209">
        <v>0</v>
      </c>
      <c r="R216" s="209">
        <f>Q216*H216</f>
        <v>0</v>
      </c>
      <c r="S216" s="209">
        <v>0</v>
      </c>
      <c r="T216" s="210">
        <f>S216*H216</f>
        <v>0</v>
      </c>
      <c r="U216" s="39"/>
      <c r="V216" s="39"/>
      <c r="W216" s="39"/>
      <c r="X216" s="39"/>
      <c r="Y216" s="39"/>
      <c r="Z216" s="39"/>
      <c r="AA216" s="39"/>
      <c r="AB216" s="39"/>
      <c r="AC216" s="39"/>
      <c r="AD216" s="39"/>
      <c r="AE216" s="39"/>
      <c r="AR216" s="211" t="s">
        <v>227</v>
      </c>
      <c r="AT216" s="211" t="s">
        <v>224</v>
      </c>
      <c r="AU216" s="211" t="s">
        <v>83</v>
      </c>
      <c r="AY216" s="18" t="s">
        <v>195</v>
      </c>
      <c r="BE216" s="212">
        <f>IF(N216="základní",J216,0)</f>
        <v>0</v>
      </c>
      <c r="BF216" s="212">
        <f>IF(N216="snížená",J216,0)</f>
        <v>0</v>
      </c>
      <c r="BG216" s="212">
        <f>IF(N216="zákl. přenesená",J216,0)</f>
        <v>0</v>
      </c>
      <c r="BH216" s="212">
        <f>IF(N216="sníž. přenesená",J216,0)</f>
        <v>0</v>
      </c>
      <c r="BI216" s="212">
        <f>IF(N216="nulová",J216,0)</f>
        <v>0</v>
      </c>
      <c r="BJ216" s="18" t="s">
        <v>83</v>
      </c>
      <c r="BK216" s="212">
        <f>ROUND(I216*H216,2)</f>
        <v>0</v>
      </c>
      <c r="BL216" s="18" t="s">
        <v>221</v>
      </c>
      <c r="BM216" s="211" t="s">
        <v>497</v>
      </c>
    </row>
    <row r="217" s="2" customFormat="1" ht="16.5" customHeight="1">
      <c r="A217" s="39"/>
      <c r="B217" s="40"/>
      <c r="C217" s="262" t="s">
        <v>498</v>
      </c>
      <c r="D217" s="262" t="s">
        <v>224</v>
      </c>
      <c r="E217" s="263" t="s">
        <v>499</v>
      </c>
      <c r="F217" s="264" t="s">
        <v>367</v>
      </c>
      <c r="G217" s="265" t="s">
        <v>194</v>
      </c>
      <c r="H217" s="266">
        <v>1</v>
      </c>
      <c r="I217" s="267"/>
      <c r="J217" s="268">
        <f>ROUND(I217*H217,2)</f>
        <v>0</v>
      </c>
      <c r="K217" s="264" t="s">
        <v>1</v>
      </c>
      <c r="L217" s="269"/>
      <c r="M217" s="270" t="s">
        <v>1</v>
      </c>
      <c r="N217" s="271" t="s">
        <v>41</v>
      </c>
      <c r="O217" s="92"/>
      <c r="P217" s="209">
        <f>O217*H217</f>
        <v>0</v>
      </c>
      <c r="Q217" s="209">
        <v>0</v>
      </c>
      <c r="R217" s="209">
        <f>Q217*H217</f>
        <v>0</v>
      </c>
      <c r="S217" s="209">
        <v>0</v>
      </c>
      <c r="T217" s="210">
        <f>S217*H217</f>
        <v>0</v>
      </c>
      <c r="U217" s="39"/>
      <c r="V217" s="39"/>
      <c r="W217" s="39"/>
      <c r="X217" s="39"/>
      <c r="Y217" s="39"/>
      <c r="Z217" s="39"/>
      <c r="AA217" s="39"/>
      <c r="AB217" s="39"/>
      <c r="AC217" s="39"/>
      <c r="AD217" s="39"/>
      <c r="AE217" s="39"/>
      <c r="AR217" s="211" t="s">
        <v>227</v>
      </c>
      <c r="AT217" s="211" t="s">
        <v>224</v>
      </c>
      <c r="AU217" s="211" t="s">
        <v>83</v>
      </c>
      <c r="AY217" s="18" t="s">
        <v>195</v>
      </c>
      <c r="BE217" s="212">
        <f>IF(N217="základní",J217,0)</f>
        <v>0</v>
      </c>
      <c r="BF217" s="212">
        <f>IF(N217="snížená",J217,0)</f>
        <v>0</v>
      </c>
      <c r="BG217" s="212">
        <f>IF(N217="zákl. přenesená",J217,0)</f>
        <v>0</v>
      </c>
      <c r="BH217" s="212">
        <f>IF(N217="sníž. přenesená",J217,0)</f>
        <v>0</v>
      </c>
      <c r="BI217" s="212">
        <f>IF(N217="nulová",J217,0)</f>
        <v>0</v>
      </c>
      <c r="BJ217" s="18" t="s">
        <v>83</v>
      </c>
      <c r="BK217" s="212">
        <f>ROUND(I217*H217,2)</f>
        <v>0</v>
      </c>
      <c r="BL217" s="18" t="s">
        <v>221</v>
      </c>
      <c r="BM217" s="211" t="s">
        <v>500</v>
      </c>
    </row>
    <row r="218" s="2" customFormat="1" ht="21.75" customHeight="1">
      <c r="A218" s="39"/>
      <c r="B218" s="40"/>
      <c r="C218" s="200" t="s">
        <v>501</v>
      </c>
      <c r="D218" s="200" t="s">
        <v>191</v>
      </c>
      <c r="E218" s="201" t="s">
        <v>502</v>
      </c>
      <c r="F218" s="202" t="s">
        <v>371</v>
      </c>
      <c r="G218" s="203" t="s">
        <v>194</v>
      </c>
      <c r="H218" s="204">
        <v>1</v>
      </c>
      <c r="I218" s="205"/>
      <c r="J218" s="206">
        <f>ROUND(I218*H218,2)</f>
        <v>0</v>
      </c>
      <c r="K218" s="202" t="s">
        <v>1</v>
      </c>
      <c r="L218" s="45"/>
      <c r="M218" s="207" t="s">
        <v>1</v>
      </c>
      <c r="N218" s="208" t="s">
        <v>41</v>
      </c>
      <c r="O218" s="92"/>
      <c r="P218" s="209">
        <f>O218*H218</f>
        <v>0</v>
      </c>
      <c r="Q218" s="209">
        <v>0</v>
      </c>
      <c r="R218" s="209">
        <f>Q218*H218</f>
        <v>0</v>
      </c>
      <c r="S218" s="209">
        <v>0</v>
      </c>
      <c r="T218" s="210">
        <f>S218*H218</f>
        <v>0</v>
      </c>
      <c r="U218" s="39"/>
      <c r="V218" s="39"/>
      <c r="W218" s="39"/>
      <c r="X218" s="39"/>
      <c r="Y218" s="39"/>
      <c r="Z218" s="39"/>
      <c r="AA218" s="39"/>
      <c r="AB218" s="39"/>
      <c r="AC218" s="39"/>
      <c r="AD218" s="39"/>
      <c r="AE218" s="39"/>
      <c r="AR218" s="211" t="s">
        <v>221</v>
      </c>
      <c r="AT218" s="211" t="s">
        <v>191</v>
      </c>
      <c r="AU218" s="211" t="s">
        <v>83</v>
      </c>
      <c r="AY218" s="18" t="s">
        <v>195</v>
      </c>
      <c r="BE218" s="212">
        <f>IF(N218="základní",J218,0)</f>
        <v>0</v>
      </c>
      <c r="BF218" s="212">
        <f>IF(N218="snížená",J218,0)</f>
        <v>0</v>
      </c>
      <c r="BG218" s="212">
        <f>IF(N218="zákl. přenesená",J218,0)</f>
        <v>0</v>
      </c>
      <c r="BH218" s="212">
        <f>IF(N218="sníž. přenesená",J218,0)</f>
        <v>0</v>
      </c>
      <c r="BI218" s="212">
        <f>IF(N218="nulová",J218,0)</f>
        <v>0</v>
      </c>
      <c r="BJ218" s="18" t="s">
        <v>83</v>
      </c>
      <c r="BK218" s="212">
        <f>ROUND(I218*H218,2)</f>
        <v>0</v>
      </c>
      <c r="BL218" s="18" t="s">
        <v>221</v>
      </c>
      <c r="BM218" s="211" t="s">
        <v>503</v>
      </c>
    </row>
    <row r="219" s="2" customFormat="1" ht="24.15" customHeight="1">
      <c r="A219" s="39"/>
      <c r="B219" s="40"/>
      <c r="C219" s="200" t="s">
        <v>504</v>
      </c>
      <c r="D219" s="200" t="s">
        <v>191</v>
      </c>
      <c r="E219" s="201" t="s">
        <v>505</v>
      </c>
      <c r="F219" s="202" t="s">
        <v>506</v>
      </c>
      <c r="G219" s="203" t="s">
        <v>194</v>
      </c>
      <c r="H219" s="204">
        <v>1</v>
      </c>
      <c r="I219" s="205"/>
      <c r="J219" s="206">
        <f>ROUND(I219*H219,2)</f>
        <v>0</v>
      </c>
      <c r="K219" s="202" t="s">
        <v>1</v>
      </c>
      <c r="L219" s="45"/>
      <c r="M219" s="207" t="s">
        <v>1</v>
      </c>
      <c r="N219" s="208" t="s">
        <v>41</v>
      </c>
      <c r="O219" s="92"/>
      <c r="P219" s="209">
        <f>O219*H219</f>
        <v>0</v>
      </c>
      <c r="Q219" s="209">
        <v>0</v>
      </c>
      <c r="R219" s="209">
        <f>Q219*H219</f>
        <v>0</v>
      </c>
      <c r="S219" s="209">
        <v>0</v>
      </c>
      <c r="T219" s="210">
        <f>S219*H219</f>
        <v>0</v>
      </c>
      <c r="U219" s="39"/>
      <c r="V219" s="39"/>
      <c r="W219" s="39"/>
      <c r="X219" s="39"/>
      <c r="Y219" s="39"/>
      <c r="Z219" s="39"/>
      <c r="AA219" s="39"/>
      <c r="AB219" s="39"/>
      <c r="AC219" s="39"/>
      <c r="AD219" s="39"/>
      <c r="AE219" s="39"/>
      <c r="AR219" s="211" t="s">
        <v>221</v>
      </c>
      <c r="AT219" s="211" t="s">
        <v>191</v>
      </c>
      <c r="AU219" s="211" t="s">
        <v>83</v>
      </c>
      <c r="AY219" s="18" t="s">
        <v>195</v>
      </c>
      <c r="BE219" s="212">
        <f>IF(N219="základní",J219,0)</f>
        <v>0</v>
      </c>
      <c r="BF219" s="212">
        <f>IF(N219="snížená",J219,0)</f>
        <v>0</v>
      </c>
      <c r="BG219" s="212">
        <f>IF(N219="zákl. přenesená",J219,0)</f>
        <v>0</v>
      </c>
      <c r="BH219" s="212">
        <f>IF(N219="sníž. přenesená",J219,0)</f>
        <v>0</v>
      </c>
      <c r="BI219" s="212">
        <f>IF(N219="nulová",J219,0)</f>
        <v>0</v>
      </c>
      <c r="BJ219" s="18" t="s">
        <v>83</v>
      </c>
      <c r="BK219" s="212">
        <f>ROUND(I219*H219,2)</f>
        <v>0</v>
      </c>
      <c r="BL219" s="18" t="s">
        <v>221</v>
      </c>
      <c r="BM219" s="211" t="s">
        <v>507</v>
      </c>
    </row>
    <row r="220" s="13" customFormat="1" ht="25.92" customHeight="1">
      <c r="A220" s="13"/>
      <c r="B220" s="248"/>
      <c r="C220" s="249"/>
      <c r="D220" s="250" t="s">
        <v>75</v>
      </c>
      <c r="E220" s="251" t="s">
        <v>508</v>
      </c>
      <c r="F220" s="251" t="s">
        <v>509</v>
      </c>
      <c r="G220" s="249"/>
      <c r="H220" s="249"/>
      <c r="I220" s="252"/>
      <c r="J220" s="253">
        <f>BK220</f>
        <v>0</v>
      </c>
      <c r="K220" s="249"/>
      <c r="L220" s="254"/>
      <c r="M220" s="255"/>
      <c r="N220" s="256"/>
      <c r="O220" s="256"/>
      <c r="P220" s="257">
        <f>SUM(P221:P240)</f>
        <v>0</v>
      </c>
      <c r="Q220" s="256"/>
      <c r="R220" s="257">
        <f>SUM(R221:R240)</f>
        <v>0</v>
      </c>
      <c r="S220" s="256"/>
      <c r="T220" s="258">
        <f>SUM(T221:T240)</f>
        <v>0</v>
      </c>
      <c r="U220" s="13"/>
      <c r="V220" s="13"/>
      <c r="W220" s="13"/>
      <c r="X220" s="13"/>
      <c r="Y220" s="13"/>
      <c r="Z220" s="13"/>
      <c r="AA220" s="13"/>
      <c r="AB220" s="13"/>
      <c r="AC220" s="13"/>
      <c r="AD220" s="13"/>
      <c r="AE220" s="13"/>
      <c r="AR220" s="259" t="s">
        <v>83</v>
      </c>
      <c r="AT220" s="260" t="s">
        <v>75</v>
      </c>
      <c r="AU220" s="260" t="s">
        <v>76</v>
      </c>
      <c r="AY220" s="259" t="s">
        <v>195</v>
      </c>
      <c r="BK220" s="261">
        <f>SUM(BK221:BK240)</f>
        <v>0</v>
      </c>
    </row>
    <row r="221" s="2" customFormat="1" ht="24.15" customHeight="1">
      <c r="A221" s="39"/>
      <c r="B221" s="40"/>
      <c r="C221" s="200" t="s">
        <v>510</v>
      </c>
      <c r="D221" s="200" t="s">
        <v>191</v>
      </c>
      <c r="E221" s="201" t="s">
        <v>511</v>
      </c>
      <c r="F221" s="202" t="s">
        <v>512</v>
      </c>
      <c r="G221" s="203" t="s">
        <v>513</v>
      </c>
      <c r="H221" s="204">
        <v>15</v>
      </c>
      <c r="I221" s="205"/>
      <c r="J221" s="206">
        <f>ROUND(I221*H221,2)</f>
        <v>0</v>
      </c>
      <c r="K221" s="202" t="s">
        <v>1</v>
      </c>
      <c r="L221" s="45"/>
      <c r="M221" s="207" t="s">
        <v>1</v>
      </c>
      <c r="N221" s="208" t="s">
        <v>41</v>
      </c>
      <c r="O221" s="92"/>
      <c r="P221" s="209">
        <f>O221*H221</f>
        <v>0</v>
      </c>
      <c r="Q221" s="209">
        <v>0</v>
      </c>
      <c r="R221" s="209">
        <f>Q221*H221</f>
        <v>0</v>
      </c>
      <c r="S221" s="209">
        <v>0</v>
      </c>
      <c r="T221" s="210">
        <f>S221*H221</f>
        <v>0</v>
      </c>
      <c r="U221" s="39"/>
      <c r="V221" s="39"/>
      <c r="W221" s="39"/>
      <c r="X221" s="39"/>
      <c r="Y221" s="39"/>
      <c r="Z221" s="39"/>
      <c r="AA221" s="39"/>
      <c r="AB221" s="39"/>
      <c r="AC221" s="39"/>
      <c r="AD221" s="39"/>
      <c r="AE221" s="39"/>
      <c r="AR221" s="211" t="s">
        <v>221</v>
      </c>
      <c r="AT221" s="211" t="s">
        <v>191</v>
      </c>
      <c r="AU221" s="211" t="s">
        <v>83</v>
      </c>
      <c r="AY221" s="18" t="s">
        <v>195</v>
      </c>
      <c r="BE221" s="212">
        <f>IF(N221="základní",J221,0)</f>
        <v>0</v>
      </c>
      <c r="BF221" s="212">
        <f>IF(N221="snížená",J221,0)</f>
        <v>0</v>
      </c>
      <c r="BG221" s="212">
        <f>IF(N221="zákl. přenesená",J221,0)</f>
        <v>0</v>
      </c>
      <c r="BH221" s="212">
        <f>IF(N221="sníž. přenesená",J221,0)</f>
        <v>0</v>
      </c>
      <c r="BI221" s="212">
        <f>IF(N221="nulová",J221,0)</f>
        <v>0</v>
      </c>
      <c r="BJ221" s="18" t="s">
        <v>83</v>
      </c>
      <c r="BK221" s="212">
        <f>ROUND(I221*H221,2)</f>
        <v>0</v>
      </c>
      <c r="BL221" s="18" t="s">
        <v>221</v>
      </c>
      <c r="BM221" s="211" t="s">
        <v>514</v>
      </c>
    </row>
    <row r="222" s="2" customFormat="1" ht="24.15" customHeight="1">
      <c r="A222" s="39"/>
      <c r="B222" s="40"/>
      <c r="C222" s="200" t="s">
        <v>515</v>
      </c>
      <c r="D222" s="200" t="s">
        <v>191</v>
      </c>
      <c r="E222" s="201" t="s">
        <v>516</v>
      </c>
      <c r="F222" s="202" t="s">
        <v>517</v>
      </c>
      <c r="G222" s="203" t="s">
        <v>513</v>
      </c>
      <c r="H222" s="204">
        <v>45</v>
      </c>
      <c r="I222" s="205"/>
      <c r="J222" s="206">
        <f>ROUND(I222*H222,2)</f>
        <v>0</v>
      </c>
      <c r="K222" s="202" t="s">
        <v>1</v>
      </c>
      <c r="L222" s="45"/>
      <c r="M222" s="207" t="s">
        <v>1</v>
      </c>
      <c r="N222" s="208" t="s">
        <v>41</v>
      </c>
      <c r="O222" s="92"/>
      <c r="P222" s="209">
        <f>O222*H222</f>
        <v>0</v>
      </c>
      <c r="Q222" s="209">
        <v>0</v>
      </c>
      <c r="R222" s="209">
        <f>Q222*H222</f>
        <v>0</v>
      </c>
      <c r="S222" s="209">
        <v>0</v>
      </c>
      <c r="T222" s="210">
        <f>S222*H222</f>
        <v>0</v>
      </c>
      <c r="U222" s="39"/>
      <c r="V222" s="39"/>
      <c r="W222" s="39"/>
      <c r="X222" s="39"/>
      <c r="Y222" s="39"/>
      <c r="Z222" s="39"/>
      <c r="AA222" s="39"/>
      <c r="AB222" s="39"/>
      <c r="AC222" s="39"/>
      <c r="AD222" s="39"/>
      <c r="AE222" s="39"/>
      <c r="AR222" s="211" t="s">
        <v>221</v>
      </c>
      <c r="AT222" s="211" t="s">
        <v>191</v>
      </c>
      <c r="AU222" s="211" t="s">
        <v>83</v>
      </c>
      <c r="AY222" s="18" t="s">
        <v>195</v>
      </c>
      <c r="BE222" s="212">
        <f>IF(N222="základní",J222,0)</f>
        <v>0</v>
      </c>
      <c r="BF222" s="212">
        <f>IF(N222="snížená",J222,0)</f>
        <v>0</v>
      </c>
      <c r="BG222" s="212">
        <f>IF(N222="zákl. přenesená",J222,0)</f>
        <v>0</v>
      </c>
      <c r="BH222" s="212">
        <f>IF(N222="sníž. přenesená",J222,0)</f>
        <v>0</v>
      </c>
      <c r="BI222" s="212">
        <f>IF(N222="nulová",J222,0)</f>
        <v>0</v>
      </c>
      <c r="BJ222" s="18" t="s">
        <v>83</v>
      </c>
      <c r="BK222" s="212">
        <f>ROUND(I222*H222,2)</f>
        <v>0</v>
      </c>
      <c r="BL222" s="18" t="s">
        <v>221</v>
      </c>
      <c r="BM222" s="211" t="s">
        <v>518</v>
      </c>
    </row>
    <row r="223" s="2" customFormat="1" ht="24.15" customHeight="1">
      <c r="A223" s="39"/>
      <c r="B223" s="40"/>
      <c r="C223" s="200" t="s">
        <v>519</v>
      </c>
      <c r="D223" s="200" t="s">
        <v>191</v>
      </c>
      <c r="E223" s="201" t="s">
        <v>520</v>
      </c>
      <c r="F223" s="202" t="s">
        <v>521</v>
      </c>
      <c r="G223" s="203" t="s">
        <v>513</v>
      </c>
      <c r="H223" s="204">
        <v>15</v>
      </c>
      <c r="I223" s="205"/>
      <c r="J223" s="206">
        <f>ROUND(I223*H223,2)</f>
        <v>0</v>
      </c>
      <c r="K223" s="202" t="s">
        <v>1</v>
      </c>
      <c r="L223" s="45"/>
      <c r="M223" s="207" t="s">
        <v>1</v>
      </c>
      <c r="N223" s="208" t="s">
        <v>41</v>
      </c>
      <c r="O223" s="92"/>
      <c r="P223" s="209">
        <f>O223*H223</f>
        <v>0</v>
      </c>
      <c r="Q223" s="209">
        <v>0</v>
      </c>
      <c r="R223" s="209">
        <f>Q223*H223</f>
        <v>0</v>
      </c>
      <c r="S223" s="209">
        <v>0</v>
      </c>
      <c r="T223" s="210">
        <f>S223*H223</f>
        <v>0</v>
      </c>
      <c r="U223" s="39"/>
      <c r="V223" s="39"/>
      <c r="W223" s="39"/>
      <c r="X223" s="39"/>
      <c r="Y223" s="39"/>
      <c r="Z223" s="39"/>
      <c r="AA223" s="39"/>
      <c r="AB223" s="39"/>
      <c r="AC223" s="39"/>
      <c r="AD223" s="39"/>
      <c r="AE223" s="39"/>
      <c r="AR223" s="211" t="s">
        <v>221</v>
      </c>
      <c r="AT223" s="211" t="s">
        <v>191</v>
      </c>
      <c r="AU223" s="211" t="s">
        <v>83</v>
      </c>
      <c r="AY223" s="18" t="s">
        <v>195</v>
      </c>
      <c r="BE223" s="212">
        <f>IF(N223="základní",J223,0)</f>
        <v>0</v>
      </c>
      <c r="BF223" s="212">
        <f>IF(N223="snížená",J223,0)</f>
        <v>0</v>
      </c>
      <c r="BG223" s="212">
        <f>IF(N223="zákl. přenesená",J223,0)</f>
        <v>0</v>
      </c>
      <c r="BH223" s="212">
        <f>IF(N223="sníž. přenesená",J223,0)</f>
        <v>0</v>
      </c>
      <c r="BI223" s="212">
        <f>IF(N223="nulová",J223,0)</f>
        <v>0</v>
      </c>
      <c r="BJ223" s="18" t="s">
        <v>83</v>
      </c>
      <c r="BK223" s="212">
        <f>ROUND(I223*H223,2)</f>
        <v>0</v>
      </c>
      <c r="BL223" s="18" t="s">
        <v>221</v>
      </c>
      <c r="BM223" s="211" t="s">
        <v>522</v>
      </c>
    </row>
    <row r="224" s="2" customFormat="1" ht="21.75" customHeight="1">
      <c r="A224" s="39"/>
      <c r="B224" s="40"/>
      <c r="C224" s="200" t="s">
        <v>523</v>
      </c>
      <c r="D224" s="200" t="s">
        <v>191</v>
      </c>
      <c r="E224" s="201" t="s">
        <v>524</v>
      </c>
      <c r="F224" s="202" t="s">
        <v>525</v>
      </c>
      <c r="G224" s="203" t="s">
        <v>513</v>
      </c>
      <c r="H224" s="204">
        <v>20</v>
      </c>
      <c r="I224" s="205"/>
      <c r="J224" s="206">
        <f>ROUND(I224*H224,2)</f>
        <v>0</v>
      </c>
      <c r="K224" s="202" t="s">
        <v>1</v>
      </c>
      <c r="L224" s="45"/>
      <c r="M224" s="207" t="s">
        <v>1</v>
      </c>
      <c r="N224" s="208" t="s">
        <v>41</v>
      </c>
      <c r="O224" s="92"/>
      <c r="P224" s="209">
        <f>O224*H224</f>
        <v>0</v>
      </c>
      <c r="Q224" s="209">
        <v>0</v>
      </c>
      <c r="R224" s="209">
        <f>Q224*H224</f>
        <v>0</v>
      </c>
      <c r="S224" s="209">
        <v>0</v>
      </c>
      <c r="T224" s="210">
        <f>S224*H224</f>
        <v>0</v>
      </c>
      <c r="U224" s="39"/>
      <c r="V224" s="39"/>
      <c r="W224" s="39"/>
      <c r="X224" s="39"/>
      <c r="Y224" s="39"/>
      <c r="Z224" s="39"/>
      <c r="AA224" s="39"/>
      <c r="AB224" s="39"/>
      <c r="AC224" s="39"/>
      <c r="AD224" s="39"/>
      <c r="AE224" s="39"/>
      <c r="AR224" s="211" t="s">
        <v>221</v>
      </c>
      <c r="AT224" s="211" t="s">
        <v>191</v>
      </c>
      <c r="AU224" s="211" t="s">
        <v>83</v>
      </c>
      <c r="AY224" s="18" t="s">
        <v>195</v>
      </c>
      <c r="BE224" s="212">
        <f>IF(N224="základní",J224,0)</f>
        <v>0</v>
      </c>
      <c r="BF224" s="212">
        <f>IF(N224="snížená",J224,0)</f>
        <v>0</v>
      </c>
      <c r="BG224" s="212">
        <f>IF(N224="zákl. přenesená",J224,0)</f>
        <v>0</v>
      </c>
      <c r="BH224" s="212">
        <f>IF(N224="sníž. přenesená",J224,0)</f>
        <v>0</v>
      </c>
      <c r="BI224" s="212">
        <f>IF(N224="nulová",J224,0)</f>
        <v>0</v>
      </c>
      <c r="BJ224" s="18" t="s">
        <v>83</v>
      </c>
      <c r="BK224" s="212">
        <f>ROUND(I224*H224,2)</f>
        <v>0</v>
      </c>
      <c r="BL224" s="18" t="s">
        <v>221</v>
      </c>
      <c r="BM224" s="211" t="s">
        <v>526</v>
      </c>
    </row>
    <row r="225" s="2" customFormat="1" ht="21.75" customHeight="1">
      <c r="A225" s="39"/>
      <c r="B225" s="40"/>
      <c r="C225" s="200" t="s">
        <v>527</v>
      </c>
      <c r="D225" s="200" t="s">
        <v>191</v>
      </c>
      <c r="E225" s="201" t="s">
        <v>528</v>
      </c>
      <c r="F225" s="202" t="s">
        <v>529</v>
      </c>
      <c r="G225" s="203" t="s">
        <v>513</v>
      </c>
      <c r="H225" s="204">
        <v>4</v>
      </c>
      <c r="I225" s="205"/>
      <c r="J225" s="206">
        <f>ROUND(I225*H225,2)</f>
        <v>0</v>
      </c>
      <c r="K225" s="202" t="s">
        <v>1</v>
      </c>
      <c r="L225" s="45"/>
      <c r="M225" s="207" t="s">
        <v>1</v>
      </c>
      <c r="N225" s="208" t="s">
        <v>41</v>
      </c>
      <c r="O225" s="92"/>
      <c r="P225" s="209">
        <f>O225*H225</f>
        <v>0</v>
      </c>
      <c r="Q225" s="209">
        <v>0</v>
      </c>
      <c r="R225" s="209">
        <f>Q225*H225</f>
        <v>0</v>
      </c>
      <c r="S225" s="209">
        <v>0</v>
      </c>
      <c r="T225" s="210">
        <f>S225*H225</f>
        <v>0</v>
      </c>
      <c r="U225" s="39"/>
      <c r="V225" s="39"/>
      <c r="W225" s="39"/>
      <c r="X225" s="39"/>
      <c r="Y225" s="39"/>
      <c r="Z225" s="39"/>
      <c r="AA225" s="39"/>
      <c r="AB225" s="39"/>
      <c r="AC225" s="39"/>
      <c r="AD225" s="39"/>
      <c r="AE225" s="39"/>
      <c r="AR225" s="211" t="s">
        <v>221</v>
      </c>
      <c r="AT225" s="211" t="s">
        <v>191</v>
      </c>
      <c r="AU225" s="211" t="s">
        <v>83</v>
      </c>
      <c r="AY225" s="18" t="s">
        <v>195</v>
      </c>
      <c r="BE225" s="212">
        <f>IF(N225="základní",J225,0)</f>
        <v>0</v>
      </c>
      <c r="BF225" s="212">
        <f>IF(N225="snížená",J225,0)</f>
        <v>0</v>
      </c>
      <c r="BG225" s="212">
        <f>IF(N225="zákl. přenesená",J225,0)</f>
        <v>0</v>
      </c>
      <c r="BH225" s="212">
        <f>IF(N225="sníž. přenesená",J225,0)</f>
        <v>0</v>
      </c>
      <c r="BI225" s="212">
        <f>IF(N225="nulová",J225,0)</f>
        <v>0</v>
      </c>
      <c r="BJ225" s="18" t="s">
        <v>83</v>
      </c>
      <c r="BK225" s="212">
        <f>ROUND(I225*H225,2)</f>
        <v>0</v>
      </c>
      <c r="BL225" s="18" t="s">
        <v>221</v>
      </c>
      <c r="BM225" s="211" t="s">
        <v>530</v>
      </c>
    </row>
    <row r="226" s="2" customFormat="1" ht="24.15" customHeight="1">
      <c r="A226" s="39"/>
      <c r="B226" s="40"/>
      <c r="C226" s="200" t="s">
        <v>531</v>
      </c>
      <c r="D226" s="200" t="s">
        <v>191</v>
      </c>
      <c r="E226" s="201" t="s">
        <v>532</v>
      </c>
      <c r="F226" s="202" t="s">
        <v>533</v>
      </c>
      <c r="G226" s="203" t="s">
        <v>513</v>
      </c>
      <c r="H226" s="204">
        <v>20</v>
      </c>
      <c r="I226" s="205"/>
      <c r="J226" s="206">
        <f>ROUND(I226*H226,2)</f>
        <v>0</v>
      </c>
      <c r="K226" s="202" t="s">
        <v>1</v>
      </c>
      <c r="L226" s="45"/>
      <c r="M226" s="207" t="s">
        <v>1</v>
      </c>
      <c r="N226" s="208" t="s">
        <v>41</v>
      </c>
      <c r="O226" s="92"/>
      <c r="P226" s="209">
        <f>O226*H226</f>
        <v>0</v>
      </c>
      <c r="Q226" s="209">
        <v>0</v>
      </c>
      <c r="R226" s="209">
        <f>Q226*H226</f>
        <v>0</v>
      </c>
      <c r="S226" s="209">
        <v>0</v>
      </c>
      <c r="T226" s="210">
        <f>S226*H226</f>
        <v>0</v>
      </c>
      <c r="U226" s="39"/>
      <c r="V226" s="39"/>
      <c r="W226" s="39"/>
      <c r="X226" s="39"/>
      <c r="Y226" s="39"/>
      <c r="Z226" s="39"/>
      <c r="AA226" s="39"/>
      <c r="AB226" s="39"/>
      <c r="AC226" s="39"/>
      <c r="AD226" s="39"/>
      <c r="AE226" s="39"/>
      <c r="AR226" s="211" t="s">
        <v>221</v>
      </c>
      <c r="AT226" s="211" t="s">
        <v>191</v>
      </c>
      <c r="AU226" s="211" t="s">
        <v>83</v>
      </c>
      <c r="AY226" s="18" t="s">
        <v>195</v>
      </c>
      <c r="BE226" s="212">
        <f>IF(N226="základní",J226,0)</f>
        <v>0</v>
      </c>
      <c r="BF226" s="212">
        <f>IF(N226="snížená",J226,0)</f>
        <v>0</v>
      </c>
      <c r="BG226" s="212">
        <f>IF(N226="zákl. přenesená",J226,0)</f>
        <v>0</v>
      </c>
      <c r="BH226" s="212">
        <f>IF(N226="sníž. přenesená",J226,0)</f>
        <v>0</v>
      </c>
      <c r="BI226" s="212">
        <f>IF(N226="nulová",J226,0)</f>
        <v>0</v>
      </c>
      <c r="BJ226" s="18" t="s">
        <v>83</v>
      </c>
      <c r="BK226" s="212">
        <f>ROUND(I226*H226,2)</f>
        <v>0</v>
      </c>
      <c r="BL226" s="18" t="s">
        <v>221</v>
      </c>
      <c r="BM226" s="211" t="s">
        <v>534</v>
      </c>
    </row>
    <row r="227" s="2" customFormat="1" ht="21.75" customHeight="1">
      <c r="A227" s="39"/>
      <c r="B227" s="40"/>
      <c r="C227" s="200" t="s">
        <v>535</v>
      </c>
      <c r="D227" s="200" t="s">
        <v>191</v>
      </c>
      <c r="E227" s="201" t="s">
        <v>536</v>
      </c>
      <c r="F227" s="202" t="s">
        <v>537</v>
      </c>
      <c r="G227" s="203" t="s">
        <v>232</v>
      </c>
      <c r="H227" s="204">
        <v>1</v>
      </c>
      <c r="I227" s="205"/>
      <c r="J227" s="206">
        <f>ROUND(I227*H227,2)</f>
        <v>0</v>
      </c>
      <c r="K227" s="202" t="s">
        <v>1</v>
      </c>
      <c r="L227" s="45"/>
      <c r="M227" s="207" t="s">
        <v>1</v>
      </c>
      <c r="N227" s="208" t="s">
        <v>41</v>
      </c>
      <c r="O227" s="92"/>
      <c r="P227" s="209">
        <f>O227*H227</f>
        <v>0</v>
      </c>
      <c r="Q227" s="209">
        <v>0</v>
      </c>
      <c r="R227" s="209">
        <f>Q227*H227</f>
        <v>0</v>
      </c>
      <c r="S227" s="209">
        <v>0</v>
      </c>
      <c r="T227" s="210">
        <f>S227*H227</f>
        <v>0</v>
      </c>
      <c r="U227" s="39"/>
      <c r="V227" s="39"/>
      <c r="W227" s="39"/>
      <c r="X227" s="39"/>
      <c r="Y227" s="39"/>
      <c r="Z227" s="39"/>
      <c r="AA227" s="39"/>
      <c r="AB227" s="39"/>
      <c r="AC227" s="39"/>
      <c r="AD227" s="39"/>
      <c r="AE227" s="39"/>
      <c r="AR227" s="211" t="s">
        <v>221</v>
      </c>
      <c r="AT227" s="211" t="s">
        <v>191</v>
      </c>
      <c r="AU227" s="211" t="s">
        <v>83</v>
      </c>
      <c r="AY227" s="18" t="s">
        <v>195</v>
      </c>
      <c r="BE227" s="212">
        <f>IF(N227="základní",J227,0)</f>
        <v>0</v>
      </c>
      <c r="BF227" s="212">
        <f>IF(N227="snížená",J227,0)</f>
        <v>0</v>
      </c>
      <c r="BG227" s="212">
        <f>IF(N227="zákl. přenesená",J227,0)</f>
        <v>0</v>
      </c>
      <c r="BH227" s="212">
        <f>IF(N227="sníž. přenesená",J227,0)</f>
        <v>0</v>
      </c>
      <c r="BI227" s="212">
        <f>IF(N227="nulová",J227,0)</f>
        <v>0</v>
      </c>
      <c r="BJ227" s="18" t="s">
        <v>83</v>
      </c>
      <c r="BK227" s="212">
        <f>ROUND(I227*H227,2)</f>
        <v>0</v>
      </c>
      <c r="BL227" s="18" t="s">
        <v>221</v>
      </c>
      <c r="BM227" s="211" t="s">
        <v>538</v>
      </c>
    </row>
    <row r="228" s="2" customFormat="1" ht="21.75" customHeight="1">
      <c r="A228" s="39"/>
      <c r="B228" s="40"/>
      <c r="C228" s="200" t="s">
        <v>539</v>
      </c>
      <c r="D228" s="200" t="s">
        <v>191</v>
      </c>
      <c r="E228" s="201" t="s">
        <v>540</v>
      </c>
      <c r="F228" s="202" t="s">
        <v>541</v>
      </c>
      <c r="G228" s="203" t="s">
        <v>232</v>
      </c>
      <c r="H228" s="204">
        <v>1</v>
      </c>
      <c r="I228" s="205"/>
      <c r="J228" s="206">
        <f>ROUND(I228*H228,2)</f>
        <v>0</v>
      </c>
      <c r="K228" s="202" t="s">
        <v>1</v>
      </c>
      <c r="L228" s="45"/>
      <c r="M228" s="207" t="s">
        <v>1</v>
      </c>
      <c r="N228" s="208" t="s">
        <v>41</v>
      </c>
      <c r="O228" s="92"/>
      <c r="P228" s="209">
        <f>O228*H228</f>
        <v>0</v>
      </c>
      <c r="Q228" s="209">
        <v>0</v>
      </c>
      <c r="R228" s="209">
        <f>Q228*H228</f>
        <v>0</v>
      </c>
      <c r="S228" s="209">
        <v>0</v>
      </c>
      <c r="T228" s="210">
        <f>S228*H228</f>
        <v>0</v>
      </c>
      <c r="U228" s="39"/>
      <c r="V228" s="39"/>
      <c r="W228" s="39"/>
      <c r="X228" s="39"/>
      <c r="Y228" s="39"/>
      <c r="Z228" s="39"/>
      <c r="AA228" s="39"/>
      <c r="AB228" s="39"/>
      <c r="AC228" s="39"/>
      <c r="AD228" s="39"/>
      <c r="AE228" s="39"/>
      <c r="AR228" s="211" t="s">
        <v>221</v>
      </c>
      <c r="AT228" s="211" t="s">
        <v>191</v>
      </c>
      <c r="AU228" s="211" t="s">
        <v>83</v>
      </c>
      <c r="AY228" s="18" t="s">
        <v>195</v>
      </c>
      <c r="BE228" s="212">
        <f>IF(N228="základní",J228,0)</f>
        <v>0</v>
      </c>
      <c r="BF228" s="212">
        <f>IF(N228="snížená",J228,0)</f>
        <v>0</v>
      </c>
      <c r="BG228" s="212">
        <f>IF(N228="zákl. přenesená",J228,0)</f>
        <v>0</v>
      </c>
      <c r="BH228" s="212">
        <f>IF(N228="sníž. přenesená",J228,0)</f>
        <v>0</v>
      </c>
      <c r="BI228" s="212">
        <f>IF(N228="nulová",J228,0)</f>
        <v>0</v>
      </c>
      <c r="BJ228" s="18" t="s">
        <v>83</v>
      </c>
      <c r="BK228" s="212">
        <f>ROUND(I228*H228,2)</f>
        <v>0</v>
      </c>
      <c r="BL228" s="18" t="s">
        <v>221</v>
      </c>
      <c r="BM228" s="211" t="s">
        <v>542</v>
      </c>
    </row>
    <row r="229" s="2" customFormat="1" ht="21.75" customHeight="1">
      <c r="A229" s="39"/>
      <c r="B229" s="40"/>
      <c r="C229" s="200" t="s">
        <v>543</v>
      </c>
      <c r="D229" s="200" t="s">
        <v>191</v>
      </c>
      <c r="E229" s="201" t="s">
        <v>544</v>
      </c>
      <c r="F229" s="202" t="s">
        <v>545</v>
      </c>
      <c r="G229" s="203" t="s">
        <v>232</v>
      </c>
      <c r="H229" s="204">
        <v>5</v>
      </c>
      <c r="I229" s="205"/>
      <c r="J229" s="206">
        <f>ROUND(I229*H229,2)</f>
        <v>0</v>
      </c>
      <c r="K229" s="202" t="s">
        <v>1</v>
      </c>
      <c r="L229" s="45"/>
      <c r="M229" s="207" t="s">
        <v>1</v>
      </c>
      <c r="N229" s="208" t="s">
        <v>41</v>
      </c>
      <c r="O229" s="92"/>
      <c r="P229" s="209">
        <f>O229*H229</f>
        <v>0</v>
      </c>
      <c r="Q229" s="209">
        <v>0</v>
      </c>
      <c r="R229" s="209">
        <f>Q229*H229</f>
        <v>0</v>
      </c>
      <c r="S229" s="209">
        <v>0</v>
      </c>
      <c r="T229" s="210">
        <f>S229*H229</f>
        <v>0</v>
      </c>
      <c r="U229" s="39"/>
      <c r="V229" s="39"/>
      <c r="W229" s="39"/>
      <c r="X229" s="39"/>
      <c r="Y229" s="39"/>
      <c r="Z229" s="39"/>
      <c r="AA229" s="39"/>
      <c r="AB229" s="39"/>
      <c r="AC229" s="39"/>
      <c r="AD229" s="39"/>
      <c r="AE229" s="39"/>
      <c r="AR229" s="211" t="s">
        <v>221</v>
      </c>
      <c r="AT229" s="211" t="s">
        <v>191</v>
      </c>
      <c r="AU229" s="211" t="s">
        <v>83</v>
      </c>
      <c r="AY229" s="18" t="s">
        <v>195</v>
      </c>
      <c r="BE229" s="212">
        <f>IF(N229="základní",J229,0)</f>
        <v>0</v>
      </c>
      <c r="BF229" s="212">
        <f>IF(N229="snížená",J229,0)</f>
        <v>0</v>
      </c>
      <c r="BG229" s="212">
        <f>IF(N229="zákl. přenesená",J229,0)</f>
        <v>0</v>
      </c>
      <c r="BH229" s="212">
        <f>IF(N229="sníž. přenesená",J229,0)</f>
        <v>0</v>
      </c>
      <c r="BI229" s="212">
        <f>IF(N229="nulová",J229,0)</f>
        <v>0</v>
      </c>
      <c r="BJ229" s="18" t="s">
        <v>83</v>
      </c>
      <c r="BK229" s="212">
        <f>ROUND(I229*H229,2)</f>
        <v>0</v>
      </c>
      <c r="BL229" s="18" t="s">
        <v>221</v>
      </c>
      <c r="BM229" s="211" t="s">
        <v>546</v>
      </c>
    </row>
    <row r="230" s="2" customFormat="1" ht="21.75" customHeight="1">
      <c r="A230" s="39"/>
      <c r="B230" s="40"/>
      <c r="C230" s="200" t="s">
        <v>547</v>
      </c>
      <c r="D230" s="200" t="s">
        <v>191</v>
      </c>
      <c r="E230" s="201" t="s">
        <v>548</v>
      </c>
      <c r="F230" s="202" t="s">
        <v>549</v>
      </c>
      <c r="G230" s="203" t="s">
        <v>232</v>
      </c>
      <c r="H230" s="204">
        <v>1</v>
      </c>
      <c r="I230" s="205"/>
      <c r="J230" s="206">
        <f>ROUND(I230*H230,2)</f>
        <v>0</v>
      </c>
      <c r="K230" s="202" t="s">
        <v>1</v>
      </c>
      <c r="L230" s="45"/>
      <c r="M230" s="207" t="s">
        <v>1</v>
      </c>
      <c r="N230" s="208" t="s">
        <v>41</v>
      </c>
      <c r="O230" s="92"/>
      <c r="P230" s="209">
        <f>O230*H230</f>
        <v>0</v>
      </c>
      <c r="Q230" s="209">
        <v>0</v>
      </c>
      <c r="R230" s="209">
        <f>Q230*H230</f>
        <v>0</v>
      </c>
      <c r="S230" s="209">
        <v>0</v>
      </c>
      <c r="T230" s="210">
        <f>S230*H230</f>
        <v>0</v>
      </c>
      <c r="U230" s="39"/>
      <c r="V230" s="39"/>
      <c r="W230" s="39"/>
      <c r="X230" s="39"/>
      <c r="Y230" s="39"/>
      <c r="Z230" s="39"/>
      <c r="AA230" s="39"/>
      <c r="AB230" s="39"/>
      <c r="AC230" s="39"/>
      <c r="AD230" s="39"/>
      <c r="AE230" s="39"/>
      <c r="AR230" s="211" t="s">
        <v>221</v>
      </c>
      <c r="AT230" s="211" t="s">
        <v>191</v>
      </c>
      <c r="AU230" s="211" t="s">
        <v>83</v>
      </c>
      <c r="AY230" s="18" t="s">
        <v>195</v>
      </c>
      <c r="BE230" s="212">
        <f>IF(N230="základní",J230,0)</f>
        <v>0</v>
      </c>
      <c r="BF230" s="212">
        <f>IF(N230="snížená",J230,0)</f>
        <v>0</v>
      </c>
      <c r="BG230" s="212">
        <f>IF(N230="zákl. přenesená",J230,0)</f>
        <v>0</v>
      </c>
      <c r="BH230" s="212">
        <f>IF(N230="sníž. přenesená",J230,0)</f>
        <v>0</v>
      </c>
      <c r="BI230" s="212">
        <f>IF(N230="nulová",J230,0)</f>
        <v>0</v>
      </c>
      <c r="BJ230" s="18" t="s">
        <v>83</v>
      </c>
      <c r="BK230" s="212">
        <f>ROUND(I230*H230,2)</f>
        <v>0</v>
      </c>
      <c r="BL230" s="18" t="s">
        <v>221</v>
      </c>
      <c r="BM230" s="211" t="s">
        <v>550</v>
      </c>
    </row>
    <row r="231" s="2" customFormat="1" ht="16.5" customHeight="1">
      <c r="A231" s="39"/>
      <c r="B231" s="40"/>
      <c r="C231" s="200" t="s">
        <v>551</v>
      </c>
      <c r="D231" s="200" t="s">
        <v>191</v>
      </c>
      <c r="E231" s="201" t="s">
        <v>552</v>
      </c>
      <c r="F231" s="202" t="s">
        <v>553</v>
      </c>
      <c r="G231" s="203" t="s">
        <v>232</v>
      </c>
      <c r="H231" s="204">
        <v>1</v>
      </c>
      <c r="I231" s="205"/>
      <c r="J231" s="206">
        <f>ROUND(I231*H231,2)</f>
        <v>0</v>
      </c>
      <c r="K231" s="202" t="s">
        <v>1</v>
      </c>
      <c r="L231" s="45"/>
      <c r="M231" s="207" t="s">
        <v>1</v>
      </c>
      <c r="N231" s="208" t="s">
        <v>41</v>
      </c>
      <c r="O231" s="92"/>
      <c r="P231" s="209">
        <f>O231*H231</f>
        <v>0</v>
      </c>
      <c r="Q231" s="209">
        <v>0</v>
      </c>
      <c r="R231" s="209">
        <f>Q231*H231</f>
        <v>0</v>
      </c>
      <c r="S231" s="209">
        <v>0</v>
      </c>
      <c r="T231" s="210">
        <f>S231*H231</f>
        <v>0</v>
      </c>
      <c r="U231" s="39"/>
      <c r="V231" s="39"/>
      <c r="W231" s="39"/>
      <c r="X231" s="39"/>
      <c r="Y231" s="39"/>
      <c r="Z231" s="39"/>
      <c r="AA231" s="39"/>
      <c r="AB231" s="39"/>
      <c r="AC231" s="39"/>
      <c r="AD231" s="39"/>
      <c r="AE231" s="39"/>
      <c r="AR231" s="211" t="s">
        <v>221</v>
      </c>
      <c r="AT231" s="211" t="s">
        <v>191</v>
      </c>
      <c r="AU231" s="211" t="s">
        <v>83</v>
      </c>
      <c r="AY231" s="18" t="s">
        <v>195</v>
      </c>
      <c r="BE231" s="212">
        <f>IF(N231="základní",J231,0)</f>
        <v>0</v>
      </c>
      <c r="BF231" s="212">
        <f>IF(N231="snížená",J231,0)</f>
        <v>0</v>
      </c>
      <c r="BG231" s="212">
        <f>IF(N231="zákl. přenesená",J231,0)</f>
        <v>0</v>
      </c>
      <c r="BH231" s="212">
        <f>IF(N231="sníž. přenesená",J231,0)</f>
        <v>0</v>
      </c>
      <c r="BI231" s="212">
        <f>IF(N231="nulová",J231,0)</f>
        <v>0</v>
      </c>
      <c r="BJ231" s="18" t="s">
        <v>83</v>
      </c>
      <c r="BK231" s="212">
        <f>ROUND(I231*H231,2)</f>
        <v>0</v>
      </c>
      <c r="BL231" s="18" t="s">
        <v>221</v>
      </c>
      <c r="BM231" s="211" t="s">
        <v>554</v>
      </c>
    </row>
    <row r="232" s="2" customFormat="1" ht="16.5" customHeight="1">
      <c r="A232" s="39"/>
      <c r="B232" s="40"/>
      <c r="C232" s="200" t="s">
        <v>555</v>
      </c>
      <c r="D232" s="200" t="s">
        <v>191</v>
      </c>
      <c r="E232" s="201" t="s">
        <v>556</v>
      </c>
      <c r="F232" s="202" t="s">
        <v>557</v>
      </c>
      <c r="G232" s="203" t="s">
        <v>232</v>
      </c>
      <c r="H232" s="204">
        <v>1</v>
      </c>
      <c r="I232" s="205"/>
      <c r="J232" s="206">
        <f>ROUND(I232*H232,2)</f>
        <v>0</v>
      </c>
      <c r="K232" s="202" t="s">
        <v>1</v>
      </c>
      <c r="L232" s="45"/>
      <c r="M232" s="207" t="s">
        <v>1</v>
      </c>
      <c r="N232" s="208" t="s">
        <v>41</v>
      </c>
      <c r="O232" s="92"/>
      <c r="P232" s="209">
        <f>O232*H232</f>
        <v>0</v>
      </c>
      <c r="Q232" s="209">
        <v>0</v>
      </c>
      <c r="R232" s="209">
        <f>Q232*H232</f>
        <v>0</v>
      </c>
      <c r="S232" s="209">
        <v>0</v>
      </c>
      <c r="T232" s="210">
        <f>S232*H232</f>
        <v>0</v>
      </c>
      <c r="U232" s="39"/>
      <c r="V232" s="39"/>
      <c r="W232" s="39"/>
      <c r="X232" s="39"/>
      <c r="Y232" s="39"/>
      <c r="Z232" s="39"/>
      <c r="AA232" s="39"/>
      <c r="AB232" s="39"/>
      <c r="AC232" s="39"/>
      <c r="AD232" s="39"/>
      <c r="AE232" s="39"/>
      <c r="AR232" s="211" t="s">
        <v>221</v>
      </c>
      <c r="AT232" s="211" t="s">
        <v>191</v>
      </c>
      <c r="AU232" s="211" t="s">
        <v>83</v>
      </c>
      <c r="AY232" s="18" t="s">
        <v>195</v>
      </c>
      <c r="BE232" s="212">
        <f>IF(N232="základní",J232,0)</f>
        <v>0</v>
      </c>
      <c r="BF232" s="212">
        <f>IF(N232="snížená",J232,0)</f>
        <v>0</v>
      </c>
      <c r="BG232" s="212">
        <f>IF(N232="zákl. přenesená",J232,0)</f>
        <v>0</v>
      </c>
      <c r="BH232" s="212">
        <f>IF(N232="sníž. přenesená",J232,0)</f>
        <v>0</v>
      </c>
      <c r="BI232" s="212">
        <f>IF(N232="nulová",J232,0)</f>
        <v>0</v>
      </c>
      <c r="BJ232" s="18" t="s">
        <v>83</v>
      </c>
      <c r="BK232" s="212">
        <f>ROUND(I232*H232,2)</f>
        <v>0</v>
      </c>
      <c r="BL232" s="18" t="s">
        <v>221</v>
      </c>
      <c r="BM232" s="211" t="s">
        <v>558</v>
      </c>
    </row>
    <row r="233" s="2" customFormat="1" ht="16.5" customHeight="1">
      <c r="A233" s="39"/>
      <c r="B233" s="40"/>
      <c r="C233" s="200" t="s">
        <v>559</v>
      </c>
      <c r="D233" s="200" t="s">
        <v>191</v>
      </c>
      <c r="E233" s="201" t="s">
        <v>560</v>
      </c>
      <c r="F233" s="202" t="s">
        <v>561</v>
      </c>
      <c r="G233" s="203" t="s">
        <v>232</v>
      </c>
      <c r="H233" s="204">
        <v>2</v>
      </c>
      <c r="I233" s="205"/>
      <c r="J233" s="206">
        <f>ROUND(I233*H233,2)</f>
        <v>0</v>
      </c>
      <c r="K233" s="202" t="s">
        <v>1</v>
      </c>
      <c r="L233" s="45"/>
      <c r="M233" s="207" t="s">
        <v>1</v>
      </c>
      <c r="N233" s="208" t="s">
        <v>41</v>
      </c>
      <c r="O233" s="92"/>
      <c r="P233" s="209">
        <f>O233*H233</f>
        <v>0</v>
      </c>
      <c r="Q233" s="209">
        <v>0</v>
      </c>
      <c r="R233" s="209">
        <f>Q233*H233</f>
        <v>0</v>
      </c>
      <c r="S233" s="209">
        <v>0</v>
      </c>
      <c r="T233" s="210">
        <f>S233*H233</f>
        <v>0</v>
      </c>
      <c r="U233" s="39"/>
      <c r="V233" s="39"/>
      <c r="W233" s="39"/>
      <c r="X233" s="39"/>
      <c r="Y233" s="39"/>
      <c r="Z233" s="39"/>
      <c r="AA233" s="39"/>
      <c r="AB233" s="39"/>
      <c r="AC233" s="39"/>
      <c r="AD233" s="39"/>
      <c r="AE233" s="39"/>
      <c r="AR233" s="211" t="s">
        <v>221</v>
      </c>
      <c r="AT233" s="211" t="s">
        <v>191</v>
      </c>
      <c r="AU233" s="211" t="s">
        <v>83</v>
      </c>
      <c r="AY233" s="18" t="s">
        <v>195</v>
      </c>
      <c r="BE233" s="212">
        <f>IF(N233="základní",J233,0)</f>
        <v>0</v>
      </c>
      <c r="BF233" s="212">
        <f>IF(N233="snížená",J233,0)</f>
        <v>0</v>
      </c>
      <c r="BG233" s="212">
        <f>IF(N233="zákl. přenesená",J233,0)</f>
        <v>0</v>
      </c>
      <c r="BH233" s="212">
        <f>IF(N233="sníž. přenesená",J233,0)</f>
        <v>0</v>
      </c>
      <c r="BI233" s="212">
        <f>IF(N233="nulová",J233,0)</f>
        <v>0</v>
      </c>
      <c r="BJ233" s="18" t="s">
        <v>83</v>
      </c>
      <c r="BK233" s="212">
        <f>ROUND(I233*H233,2)</f>
        <v>0</v>
      </c>
      <c r="BL233" s="18" t="s">
        <v>221</v>
      </c>
      <c r="BM233" s="211" t="s">
        <v>562</v>
      </c>
    </row>
    <row r="234" s="2" customFormat="1" ht="16.5" customHeight="1">
      <c r="A234" s="39"/>
      <c r="B234" s="40"/>
      <c r="C234" s="200" t="s">
        <v>563</v>
      </c>
      <c r="D234" s="200" t="s">
        <v>191</v>
      </c>
      <c r="E234" s="201" t="s">
        <v>564</v>
      </c>
      <c r="F234" s="202" t="s">
        <v>565</v>
      </c>
      <c r="G234" s="203" t="s">
        <v>232</v>
      </c>
      <c r="H234" s="204">
        <v>1</v>
      </c>
      <c r="I234" s="205"/>
      <c r="J234" s="206">
        <f>ROUND(I234*H234,2)</f>
        <v>0</v>
      </c>
      <c r="K234" s="202" t="s">
        <v>1</v>
      </c>
      <c r="L234" s="45"/>
      <c r="M234" s="207" t="s">
        <v>1</v>
      </c>
      <c r="N234" s="208" t="s">
        <v>41</v>
      </c>
      <c r="O234" s="92"/>
      <c r="P234" s="209">
        <f>O234*H234</f>
        <v>0</v>
      </c>
      <c r="Q234" s="209">
        <v>0</v>
      </c>
      <c r="R234" s="209">
        <f>Q234*H234</f>
        <v>0</v>
      </c>
      <c r="S234" s="209">
        <v>0</v>
      </c>
      <c r="T234" s="210">
        <f>S234*H234</f>
        <v>0</v>
      </c>
      <c r="U234" s="39"/>
      <c r="V234" s="39"/>
      <c r="W234" s="39"/>
      <c r="X234" s="39"/>
      <c r="Y234" s="39"/>
      <c r="Z234" s="39"/>
      <c r="AA234" s="39"/>
      <c r="AB234" s="39"/>
      <c r="AC234" s="39"/>
      <c r="AD234" s="39"/>
      <c r="AE234" s="39"/>
      <c r="AR234" s="211" t="s">
        <v>221</v>
      </c>
      <c r="AT234" s="211" t="s">
        <v>191</v>
      </c>
      <c r="AU234" s="211" t="s">
        <v>83</v>
      </c>
      <c r="AY234" s="18" t="s">
        <v>195</v>
      </c>
      <c r="BE234" s="212">
        <f>IF(N234="základní",J234,0)</f>
        <v>0</v>
      </c>
      <c r="BF234" s="212">
        <f>IF(N234="snížená",J234,0)</f>
        <v>0</v>
      </c>
      <c r="BG234" s="212">
        <f>IF(N234="zákl. přenesená",J234,0)</f>
        <v>0</v>
      </c>
      <c r="BH234" s="212">
        <f>IF(N234="sníž. přenesená",J234,0)</f>
        <v>0</v>
      </c>
      <c r="BI234" s="212">
        <f>IF(N234="nulová",J234,0)</f>
        <v>0</v>
      </c>
      <c r="BJ234" s="18" t="s">
        <v>83</v>
      </c>
      <c r="BK234" s="212">
        <f>ROUND(I234*H234,2)</f>
        <v>0</v>
      </c>
      <c r="BL234" s="18" t="s">
        <v>221</v>
      </c>
      <c r="BM234" s="211" t="s">
        <v>566</v>
      </c>
    </row>
    <row r="235" s="2" customFormat="1" ht="24.15" customHeight="1">
      <c r="A235" s="39"/>
      <c r="B235" s="40"/>
      <c r="C235" s="200" t="s">
        <v>567</v>
      </c>
      <c r="D235" s="200" t="s">
        <v>191</v>
      </c>
      <c r="E235" s="201" t="s">
        <v>568</v>
      </c>
      <c r="F235" s="202" t="s">
        <v>569</v>
      </c>
      <c r="G235" s="203" t="s">
        <v>232</v>
      </c>
      <c r="H235" s="204">
        <v>1</v>
      </c>
      <c r="I235" s="205"/>
      <c r="J235" s="206">
        <f>ROUND(I235*H235,2)</f>
        <v>0</v>
      </c>
      <c r="K235" s="202" t="s">
        <v>1</v>
      </c>
      <c r="L235" s="45"/>
      <c r="M235" s="207" t="s">
        <v>1</v>
      </c>
      <c r="N235" s="208" t="s">
        <v>41</v>
      </c>
      <c r="O235" s="92"/>
      <c r="P235" s="209">
        <f>O235*H235</f>
        <v>0</v>
      </c>
      <c r="Q235" s="209">
        <v>0</v>
      </c>
      <c r="R235" s="209">
        <f>Q235*H235</f>
        <v>0</v>
      </c>
      <c r="S235" s="209">
        <v>0</v>
      </c>
      <c r="T235" s="210">
        <f>S235*H235</f>
        <v>0</v>
      </c>
      <c r="U235" s="39"/>
      <c r="V235" s="39"/>
      <c r="W235" s="39"/>
      <c r="X235" s="39"/>
      <c r="Y235" s="39"/>
      <c r="Z235" s="39"/>
      <c r="AA235" s="39"/>
      <c r="AB235" s="39"/>
      <c r="AC235" s="39"/>
      <c r="AD235" s="39"/>
      <c r="AE235" s="39"/>
      <c r="AR235" s="211" t="s">
        <v>221</v>
      </c>
      <c r="AT235" s="211" t="s">
        <v>191</v>
      </c>
      <c r="AU235" s="211" t="s">
        <v>83</v>
      </c>
      <c r="AY235" s="18" t="s">
        <v>195</v>
      </c>
      <c r="BE235" s="212">
        <f>IF(N235="základní",J235,0)</f>
        <v>0</v>
      </c>
      <c r="BF235" s="212">
        <f>IF(N235="snížená",J235,0)</f>
        <v>0</v>
      </c>
      <c r="BG235" s="212">
        <f>IF(N235="zákl. přenesená",J235,0)</f>
        <v>0</v>
      </c>
      <c r="BH235" s="212">
        <f>IF(N235="sníž. přenesená",J235,0)</f>
        <v>0</v>
      </c>
      <c r="BI235" s="212">
        <f>IF(N235="nulová",J235,0)</f>
        <v>0</v>
      </c>
      <c r="BJ235" s="18" t="s">
        <v>83</v>
      </c>
      <c r="BK235" s="212">
        <f>ROUND(I235*H235,2)</f>
        <v>0</v>
      </c>
      <c r="BL235" s="18" t="s">
        <v>221</v>
      </c>
      <c r="BM235" s="211" t="s">
        <v>570</v>
      </c>
    </row>
    <row r="236" s="2" customFormat="1" ht="24.15" customHeight="1">
      <c r="A236" s="39"/>
      <c r="B236" s="40"/>
      <c r="C236" s="200" t="s">
        <v>571</v>
      </c>
      <c r="D236" s="200" t="s">
        <v>191</v>
      </c>
      <c r="E236" s="201" t="s">
        <v>572</v>
      </c>
      <c r="F236" s="202" t="s">
        <v>573</v>
      </c>
      <c r="G236" s="203" t="s">
        <v>232</v>
      </c>
      <c r="H236" s="204">
        <v>1</v>
      </c>
      <c r="I236" s="205"/>
      <c r="J236" s="206">
        <f>ROUND(I236*H236,2)</f>
        <v>0</v>
      </c>
      <c r="K236" s="202" t="s">
        <v>1</v>
      </c>
      <c r="L236" s="45"/>
      <c r="M236" s="207" t="s">
        <v>1</v>
      </c>
      <c r="N236" s="208" t="s">
        <v>41</v>
      </c>
      <c r="O236" s="92"/>
      <c r="P236" s="209">
        <f>O236*H236</f>
        <v>0</v>
      </c>
      <c r="Q236" s="209">
        <v>0</v>
      </c>
      <c r="R236" s="209">
        <f>Q236*H236</f>
        <v>0</v>
      </c>
      <c r="S236" s="209">
        <v>0</v>
      </c>
      <c r="T236" s="210">
        <f>S236*H236</f>
        <v>0</v>
      </c>
      <c r="U236" s="39"/>
      <c r="V236" s="39"/>
      <c r="W236" s="39"/>
      <c r="X236" s="39"/>
      <c r="Y236" s="39"/>
      <c r="Z236" s="39"/>
      <c r="AA236" s="39"/>
      <c r="AB236" s="39"/>
      <c r="AC236" s="39"/>
      <c r="AD236" s="39"/>
      <c r="AE236" s="39"/>
      <c r="AR236" s="211" t="s">
        <v>221</v>
      </c>
      <c r="AT236" s="211" t="s">
        <v>191</v>
      </c>
      <c r="AU236" s="211" t="s">
        <v>83</v>
      </c>
      <c r="AY236" s="18" t="s">
        <v>195</v>
      </c>
      <c r="BE236" s="212">
        <f>IF(N236="základní",J236,0)</f>
        <v>0</v>
      </c>
      <c r="BF236" s="212">
        <f>IF(N236="snížená",J236,0)</f>
        <v>0</v>
      </c>
      <c r="BG236" s="212">
        <f>IF(N236="zákl. přenesená",J236,0)</f>
        <v>0</v>
      </c>
      <c r="BH236" s="212">
        <f>IF(N236="sníž. přenesená",J236,0)</f>
        <v>0</v>
      </c>
      <c r="BI236" s="212">
        <f>IF(N236="nulová",J236,0)</f>
        <v>0</v>
      </c>
      <c r="BJ236" s="18" t="s">
        <v>83</v>
      </c>
      <c r="BK236" s="212">
        <f>ROUND(I236*H236,2)</f>
        <v>0</v>
      </c>
      <c r="BL236" s="18" t="s">
        <v>221</v>
      </c>
      <c r="BM236" s="211" t="s">
        <v>574</v>
      </c>
    </row>
    <row r="237" s="2" customFormat="1" ht="24.15" customHeight="1">
      <c r="A237" s="39"/>
      <c r="B237" s="40"/>
      <c r="C237" s="200" t="s">
        <v>575</v>
      </c>
      <c r="D237" s="200" t="s">
        <v>191</v>
      </c>
      <c r="E237" s="201" t="s">
        <v>576</v>
      </c>
      <c r="F237" s="202" t="s">
        <v>577</v>
      </c>
      <c r="G237" s="203" t="s">
        <v>220</v>
      </c>
      <c r="H237" s="204">
        <v>1</v>
      </c>
      <c r="I237" s="205"/>
      <c r="J237" s="206">
        <f>ROUND(I237*H237,2)</f>
        <v>0</v>
      </c>
      <c r="K237" s="202" t="s">
        <v>1</v>
      </c>
      <c r="L237" s="45"/>
      <c r="M237" s="207" t="s">
        <v>1</v>
      </c>
      <c r="N237" s="208" t="s">
        <v>41</v>
      </c>
      <c r="O237" s="92"/>
      <c r="P237" s="209">
        <f>O237*H237</f>
        <v>0</v>
      </c>
      <c r="Q237" s="209">
        <v>0</v>
      </c>
      <c r="R237" s="209">
        <f>Q237*H237</f>
        <v>0</v>
      </c>
      <c r="S237" s="209">
        <v>0</v>
      </c>
      <c r="T237" s="210">
        <f>S237*H237</f>
        <v>0</v>
      </c>
      <c r="U237" s="39"/>
      <c r="V237" s="39"/>
      <c r="W237" s="39"/>
      <c r="X237" s="39"/>
      <c r="Y237" s="39"/>
      <c r="Z237" s="39"/>
      <c r="AA237" s="39"/>
      <c r="AB237" s="39"/>
      <c r="AC237" s="39"/>
      <c r="AD237" s="39"/>
      <c r="AE237" s="39"/>
      <c r="AR237" s="211" t="s">
        <v>221</v>
      </c>
      <c r="AT237" s="211" t="s">
        <v>191</v>
      </c>
      <c r="AU237" s="211" t="s">
        <v>83</v>
      </c>
      <c r="AY237" s="18" t="s">
        <v>195</v>
      </c>
      <c r="BE237" s="212">
        <f>IF(N237="základní",J237,0)</f>
        <v>0</v>
      </c>
      <c r="BF237" s="212">
        <f>IF(N237="snížená",J237,0)</f>
        <v>0</v>
      </c>
      <c r="BG237" s="212">
        <f>IF(N237="zákl. přenesená",J237,0)</f>
        <v>0</v>
      </c>
      <c r="BH237" s="212">
        <f>IF(N237="sníž. přenesená",J237,0)</f>
        <v>0</v>
      </c>
      <c r="BI237" s="212">
        <f>IF(N237="nulová",J237,0)</f>
        <v>0</v>
      </c>
      <c r="BJ237" s="18" t="s">
        <v>83</v>
      </c>
      <c r="BK237" s="212">
        <f>ROUND(I237*H237,2)</f>
        <v>0</v>
      </c>
      <c r="BL237" s="18" t="s">
        <v>221</v>
      </c>
      <c r="BM237" s="211" t="s">
        <v>578</v>
      </c>
    </row>
    <row r="238" s="2" customFormat="1" ht="16.5" customHeight="1">
      <c r="A238" s="39"/>
      <c r="B238" s="40"/>
      <c r="C238" s="200" t="s">
        <v>579</v>
      </c>
      <c r="D238" s="200" t="s">
        <v>191</v>
      </c>
      <c r="E238" s="201" t="s">
        <v>580</v>
      </c>
      <c r="F238" s="202" t="s">
        <v>581</v>
      </c>
      <c r="G238" s="203" t="s">
        <v>220</v>
      </c>
      <c r="H238" s="204">
        <v>1</v>
      </c>
      <c r="I238" s="205"/>
      <c r="J238" s="206">
        <f>ROUND(I238*H238,2)</f>
        <v>0</v>
      </c>
      <c r="K238" s="202" t="s">
        <v>1</v>
      </c>
      <c r="L238" s="45"/>
      <c r="M238" s="207" t="s">
        <v>1</v>
      </c>
      <c r="N238" s="208" t="s">
        <v>41</v>
      </c>
      <c r="O238" s="92"/>
      <c r="P238" s="209">
        <f>O238*H238</f>
        <v>0</v>
      </c>
      <c r="Q238" s="209">
        <v>0</v>
      </c>
      <c r="R238" s="209">
        <f>Q238*H238</f>
        <v>0</v>
      </c>
      <c r="S238" s="209">
        <v>0</v>
      </c>
      <c r="T238" s="210">
        <f>S238*H238</f>
        <v>0</v>
      </c>
      <c r="U238" s="39"/>
      <c r="V238" s="39"/>
      <c r="W238" s="39"/>
      <c r="X238" s="39"/>
      <c r="Y238" s="39"/>
      <c r="Z238" s="39"/>
      <c r="AA238" s="39"/>
      <c r="AB238" s="39"/>
      <c r="AC238" s="39"/>
      <c r="AD238" s="39"/>
      <c r="AE238" s="39"/>
      <c r="AR238" s="211" t="s">
        <v>221</v>
      </c>
      <c r="AT238" s="211" t="s">
        <v>191</v>
      </c>
      <c r="AU238" s="211" t="s">
        <v>83</v>
      </c>
      <c r="AY238" s="18" t="s">
        <v>195</v>
      </c>
      <c r="BE238" s="212">
        <f>IF(N238="základní",J238,0)</f>
        <v>0</v>
      </c>
      <c r="BF238" s="212">
        <f>IF(N238="snížená",J238,0)</f>
        <v>0</v>
      </c>
      <c r="BG238" s="212">
        <f>IF(N238="zákl. přenesená",J238,0)</f>
        <v>0</v>
      </c>
      <c r="BH238" s="212">
        <f>IF(N238="sníž. přenesená",J238,0)</f>
        <v>0</v>
      </c>
      <c r="BI238" s="212">
        <f>IF(N238="nulová",J238,0)</f>
        <v>0</v>
      </c>
      <c r="BJ238" s="18" t="s">
        <v>83</v>
      </c>
      <c r="BK238" s="212">
        <f>ROUND(I238*H238,2)</f>
        <v>0</v>
      </c>
      <c r="BL238" s="18" t="s">
        <v>221</v>
      </c>
      <c r="BM238" s="211" t="s">
        <v>582</v>
      </c>
    </row>
    <row r="239" s="2" customFormat="1" ht="24.15" customHeight="1">
      <c r="A239" s="39"/>
      <c r="B239" s="40"/>
      <c r="C239" s="200" t="s">
        <v>583</v>
      </c>
      <c r="D239" s="200" t="s">
        <v>191</v>
      </c>
      <c r="E239" s="201" t="s">
        <v>584</v>
      </c>
      <c r="F239" s="202" t="s">
        <v>585</v>
      </c>
      <c r="G239" s="203" t="s">
        <v>220</v>
      </c>
      <c r="H239" s="204">
        <v>2</v>
      </c>
      <c r="I239" s="205"/>
      <c r="J239" s="206">
        <f>ROUND(I239*H239,2)</f>
        <v>0</v>
      </c>
      <c r="K239" s="202" t="s">
        <v>1</v>
      </c>
      <c r="L239" s="45"/>
      <c r="M239" s="207" t="s">
        <v>1</v>
      </c>
      <c r="N239" s="208" t="s">
        <v>41</v>
      </c>
      <c r="O239" s="92"/>
      <c r="P239" s="209">
        <f>O239*H239</f>
        <v>0</v>
      </c>
      <c r="Q239" s="209">
        <v>0</v>
      </c>
      <c r="R239" s="209">
        <f>Q239*H239</f>
        <v>0</v>
      </c>
      <c r="S239" s="209">
        <v>0</v>
      </c>
      <c r="T239" s="210">
        <f>S239*H239</f>
        <v>0</v>
      </c>
      <c r="U239" s="39"/>
      <c r="V239" s="39"/>
      <c r="W239" s="39"/>
      <c r="X239" s="39"/>
      <c r="Y239" s="39"/>
      <c r="Z239" s="39"/>
      <c r="AA239" s="39"/>
      <c r="AB239" s="39"/>
      <c r="AC239" s="39"/>
      <c r="AD239" s="39"/>
      <c r="AE239" s="39"/>
      <c r="AR239" s="211" t="s">
        <v>221</v>
      </c>
      <c r="AT239" s="211" t="s">
        <v>191</v>
      </c>
      <c r="AU239" s="211" t="s">
        <v>83</v>
      </c>
      <c r="AY239" s="18" t="s">
        <v>195</v>
      </c>
      <c r="BE239" s="212">
        <f>IF(N239="základní",J239,0)</f>
        <v>0</v>
      </c>
      <c r="BF239" s="212">
        <f>IF(N239="snížená",J239,0)</f>
        <v>0</v>
      </c>
      <c r="BG239" s="212">
        <f>IF(N239="zákl. přenesená",J239,0)</f>
        <v>0</v>
      </c>
      <c r="BH239" s="212">
        <f>IF(N239="sníž. přenesená",J239,0)</f>
        <v>0</v>
      </c>
      <c r="BI239" s="212">
        <f>IF(N239="nulová",J239,0)</f>
        <v>0</v>
      </c>
      <c r="BJ239" s="18" t="s">
        <v>83</v>
      </c>
      <c r="BK239" s="212">
        <f>ROUND(I239*H239,2)</f>
        <v>0</v>
      </c>
      <c r="BL239" s="18" t="s">
        <v>221</v>
      </c>
      <c r="BM239" s="211" t="s">
        <v>586</v>
      </c>
    </row>
    <row r="240" s="2" customFormat="1" ht="16.5" customHeight="1">
      <c r="A240" s="39"/>
      <c r="B240" s="40"/>
      <c r="C240" s="262" t="s">
        <v>587</v>
      </c>
      <c r="D240" s="262" t="s">
        <v>224</v>
      </c>
      <c r="E240" s="263" t="s">
        <v>588</v>
      </c>
      <c r="F240" s="264" t="s">
        <v>363</v>
      </c>
      <c r="G240" s="265" t="s">
        <v>220</v>
      </c>
      <c r="H240" s="266">
        <v>1</v>
      </c>
      <c r="I240" s="267"/>
      <c r="J240" s="268">
        <f>ROUND(I240*H240,2)</f>
        <v>0</v>
      </c>
      <c r="K240" s="264" t="s">
        <v>1</v>
      </c>
      <c r="L240" s="269"/>
      <c r="M240" s="270" t="s">
        <v>1</v>
      </c>
      <c r="N240" s="271" t="s">
        <v>41</v>
      </c>
      <c r="O240" s="92"/>
      <c r="P240" s="209">
        <f>O240*H240</f>
        <v>0</v>
      </c>
      <c r="Q240" s="209">
        <v>0</v>
      </c>
      <c r="R240" s="209">
        <f>Q240*H240</f>
        <v>0</v>
      </c>
      <c r="S240" s="209">
        <v>0</v>
      </c>
      <c r="T240" s="210">
        <f>S240*H240</f>
        <v>0</v>
      </c>
      <c r="U240" s="39"/>
      <c r="V240" s="39"/>
      <c r="W240" s="39"/>
      <c r="X240" s="39"/>
      <c r="Y240" s="39"/>
      <c r="Z240" s="39"/>
      <c r="AA240" s="39"/>
      <c r="AB240" s="39"/>
      <c r="AC240" s="39"/>
      <c r="AD240" s="39"/>
      <c r="AE240" s="39"/>
      <c r="AR240" s="211" t="s">
        <v>227</v>
      </c>
      <c r="AT240" s="211" t="s">
        <v>224</v>
      </c>
      <c r="AU240" s="211" t="s">
        <v>83</v>
      </c>
      <c r="AY240" s="18" t="s">
        <v>195</v>
      </c>
      <c r="BE240" s="212">
        <f>IF(N240="základní",J240,0)</f>
        <v>0</v>
      </c>
      <c r="BF240" s="212">
        <f>IF(N240="snížená",J240,0)</f>
        <v>0</v>
      </c>
      <c r="BG240" s="212">
        <f>IF(N240="zákl. přenesená",J240,0)</f>
        <v>0</v>
      </c>
      <c r="BH240" s="212">
        <f>IF(N240="sníž. přenesená",J240,0)</f>
        <v>0</v>
      </c>
      <c r="BI240" s="212">
        <f>IF(N240="nulová",J240,0)</f>
        <v>0</v>
      </c>
      <c r="BJ240" s="18" t="s">
        <v>83</v>
      </c>
      <c r="BK240" s="212">
        <f>ROUND(I240*H240,2)</f>
        <v>0</v>
      </c>
      <c r="BL240" s="18" t="s">
        <v>221</v>
      </c>
      <c r="BM240" s="211" t="s">
        <v>589</v>
      </c>
    </row>
    <row r="241" s="13" customFormat="1" ht="25.92" customHeight="1">
      <c r="A241" s="13"/>
      <c r="B241" s="248"/>
      <c r="C241" s="249"/>
      <c r="D241" s="250" t="s">
        <v>75</v>
      </c>
      <c r="E241" s="251" t="s">
        <v>590</v>
      </c>
      <c r="F241" s="251" t="s">
        <v>591</v>
      </c>
      <c r="G241" s="249"/>
      <c r="H241" s="249"/>
      <c r="I241" s="252"/>
      <c r="J241" s="253">
        <f>BK241</f>
        <v>0</v>
      </c>
      <c r="K241" s="249"/>
      <c r="L241" s="254"/>
      <c r="M241" s="255"/>
      <c r="N241" s="256"/>
      <c r="O241" s="256"/>
      <c r="P241" s="257">
        <f>SUM(P242:P260)</f>
        <v>0</v>
      </c>
      <c r="Q241" s="256"/>
      <c r="R241" s="257">
        <f>SUM(R242:R260)</f>
        <v>0</v>
      </c>
      <c r="S241" s="256"/>
      <c r="T241" s="258">
        <f>SUM(T242:T260)</f>
        <v>0</v>
      </c>
      <c r="U241" s="13"/>
      <c r="V241" s="13"/>
      <c r="W241" s="13"/>
      <c r="X241" s="13"/>
      <c r="Y241" s="13"/>
      <c r="Z241" s="13"/>
      <c r="AA241" s="13"/>
      <c r="AB241" s="13"/>
      <c r="AC241" s="13"/>
      <c r="AD241" s="13"/>
      <c r="AE241" s="13"/>
      <c r="AR241" s="259" t="s">
        <v>83</v>
      </c>
      <c r="AT241" s="260" t="s">
        <v>75</v>
      </c>
      <c r="AU241" s="260" t="s">
        <v>76</v>
      </c>
      <c r="AY241" s="259" t="s">
        <v>195</v>
      </c>
      <c r="BK241" s="261">
        <f>SUM(BK242:BK260)</f>
        <v>0</v>
      </c>
    </row>
    <row r="242" s="2" customFormat="1" ht="24.15" customHeight="1">
      <c r="A242" s="39"/>
      <c r="B242" s="40"/>
      <c r="C242" s="200" t="s">
        <v>592</v>
      </c>
      <c r="D242" s="200" t="s">
        <v>191</v>
      </c>
      <c r="E242" s="201" t="s">
        <v>593</v>
      </c>
      <c r="F242" s="202" t="s">
        <v>512</v>
      </c>
      <c r="G242" s="203" t="s">
        <v>513</v>
      </c>
      <c r="H242" s="204">
        <v>15</v>
      </c>
      <c r="I242" s="205"/>
      <c r="J242" s="206">
        <f>ROUND(I242*H242,2)</f>
        <v>0</v>
      </c>
      <c r="K242" s="202" t="s">
        <v>1</v>
      </c>
      <c r="L242" s="45"/>
      <c r="M242" s="207" t="s">
        <v>1</v>
      </c>
      <c r="N242" s="208" t="s">
        <v>41</v>
      </c>
      <c r="O242" s="92"/>
      <c r="P242" s="209">
        <f>O242*H242</f>
        <v>0</v>
      </c>
      <c r="Q242" s="209">
        <v>0</v>
      </c>
      <c r="R242" s="209">
        <f>Q242*H242</f>
        <v>0</v>
      </c>
      <c r="S242" s="209">
        <v>0</v>
      </c>
      <c r="T242" s="210">
        <f>S242*H242</f>
        <v>0</v>
      </c>
      <c r="U242" s="39"/>
      <c r="V242" s="39"/>
      <c r="W242" s="39"/>
      <c r="X242" s="39"/>
      <c r="Y242" s="39"/>
      <c r="Z242" s="39"/>
      <c r="AA242" s="39"/>
      <c r="AB242" s="39"/>
      <c r="AC242" s="39"/>
      <c r="AD242" s="39"/>
      <c r="AE242" s="39"/>
      <c r="AR242" s="211" t="s">
        <v>221</v>
      </c>
      <c r="AT242" s="211" t="s">
        <v>191</v>
      </c>
      <c r="AU242" s="211" t="s">
        <v>83</v>
      </c>
      <c r="AY242" s="18" t="s">
        <v>195</v>
      </c>
      <c r="BE242" s="212">
        <f>IF(N242="základní",J242,0)</f>
        <v>0</v>
      </c>
      <c r="BF242" s="212">
        <f>IF(N242="snížená",J242,0)</f>
        <v>0</v>
      </c>
      <c r="BG242" s="212">
        <f>IF(N242="zákl. přenesená",J242,0)</f>
        <v>0</v>
      </c>
      <c r="BH242" s="212">
        <f>IF(N242="sníž. přenesená",J242,0)</f>
        <v>0</v>
      </c>
      <c r="BI242" s="212">
        <f>IF(N242="nulová",J242,0)</f>
        <v>0</v>
      </c>
      <c r="BJ242" s="18" t="s">
        <v>83</v>
      </c>
      <c r="BK242" s="212">
        <f>ROUND(I242*H242,2)</f>
        <v>0</v>
      </c>
      <c r="BL242" s="18" t="s">
        <v>221</v>
      </c>
      <c r="BM242" s="211" t="s">
        <v>594</v>
      </c>
    </row>
    <row r="243" s="2" customFormat="1" ht="24.15" customHeight="1">
      <c r="A243" s="39"/>
      <c r="B243" s="40"/>
      <c r="C243" s="200" t="s">
        <v>595</v>
      </c>
      <c r="D243" s="200" t="s">
        <v>191</v>
      </c>
      <c r="E243" s="201" t="s">
        <v>596</v>
      </c>
      <c r="F243" s="202" t="s">
        <v>517</v>
      </c>
      <c r="G243" s="203" t="s">
        <v>513</v>
      </c>
      <c r="H243" s="204">
        <v>45</v>
      </c>
      <c r="I243" s="205"/>
      <c r="J243" s="206">
        <f>ROUND(I243*H243,2)</f>
        <v>0</v>
      </c>
      <c r="K243" s="202" t="s">
        <v>1</v>
      </c>
      <c r="L243" s="45"/>
      <c r="M243" s="207" t="s">
        <v>1</v>
      </c>
      <c r="N243" s="208" t="s">
        <v>41</v>
      </c>
      <c r="O243" s="92"/>
      <c r="P243" s="209">
        <f>O243*H243</f>
        <v>0</v>
      </c>
      <c r="Q243" s="209">
        <v>0</v>
      </c>
      <c r="R243" s="209">
        <f>Q243*H243</f>
        <v>0</v>
      </c>
      <c r="S243" s="209">
        <v>0</v>
      </c>
      <c r="T243" s="210">
        <f>S243*H243</f>
        <v>0</v>
      </c>
      <c r="U243" s="39"/>
      <c r="V243" s="39"/>
      <c r="W243" s="39"/>
      <c r="X243" s="39"/>
      <c r="Y243" s="39"/>
      <c r="Z243" s="39"/>
      <c r="AA243" s="39"/>
      <c r="AB243" s="39"/>
      <c r="AC243" s="39"/>
      <c r="AD243" s="39"/>
      <c r="AE243" s="39"/>
      <c r="AR243" s="211" t="s">
        <v>221</v>
      </c>
      <c r="AT243" s="211" t="s">
        <v>191</v>
      </c>
      <c r="AU243" s="211" t="s">
        <v>83</v>
      </c>
      <c r="AY243" s="18" t="s">
        <v>195</v>
      </c>
      <c r="BE243" s="212">
        <f>IF(N243="základní",J243,0)</f>
        <v>0</v>
      </c>
      <c r="BF243" s="212">
        <f>IF(N243="snížená",J243,0)</f>
        <v>0</v>
      </c>
      <c r="BG243" s="212">
        <f>IF(N243="zákl. přenesená",J243,0)</f>
        <v>0</v>
      </c>
      <c r="BH243" s="212">
        <f>IF(N243="sníž. přenesená",J243,0)</f>
        <v>0</v>
      </c>
      <c r="BI243" s="212">
        <f>IF(N243="nulová",J243,0)</f>
        <v>0</v>
      </c>
      <c r="BJ243" s="18" t="s">
        <v>83</v>
      </c>
      <c r="BK243" s="212">
        <f>ROUND(I243*H243,2)</f>
        <v>0</v>
      </c>
      <c r="BL243" s="18" t="s">
        <v>221</v>
      </c>
      <c r="BM243" s="211" t="s">
        <v>597</v>
      </c>
    </row>
    <row r="244" s="2" customFormat="1" ht="24.15" customHeight="1">
      <c r="A244" s="39"/>
      <c r="B244" s="40"/>
      <c r="C244" s="200" t="s">
        <v>598</v>
      </c>
      <c r="D244" s="200" t="s">
        <v>191</v>
      </c>
      <c r="E244" s="201" t="s">
        <v>599</v>
      </c>
      <c r="F244" s="202" t="s">
        <v>521</v>
      </c>
      <c r="G244" s="203" t="s">
        <v>513</v>
      </c>
      <c r="H244" s="204">
        <v>15</v>
      </c>
      <c r="I244" s="205"/>
      <c r="J244" s="206">
        <f>ROUND(I244*H244,2)</f>
        <v>0</v>
      </c>
      <c r="K244" s="202" t="s">
        <v>1</v>
      </c>
      <c r="L244" s="45"/>
      <c r="M244" s="207" t="s">
        <v>1</v>
      </c>
      <c r="N244" s="208" t="s">
        <v>41</v>
      </c>
      <c r="O244" s="92"/>
      <c r="P244" s="209">
        <f>O244*H244</f>
        <v>0</v>
      </c>
      <c r="Q244" s="209">
        <v>0</v>
      </c>
      <c r="R244" s="209">
        <f>Q244*H244</f>
        <v>0</v>
      </c>
      <c r="S244" s="209">
        <v>0</v>
      </c>
      <c r="T244" s="210">
        <f>S244*H244</f>
        <v>0</v>
      </c>
      <c r="U244" s="39"/>
      <c r="V244" s="39"/>
      <c r="W244" s="39"/>
      <c r="X244" s="39"/>
      <c r="Y244" s="39"/>
      <c r="Z244" s="39"/>
      <c r="AA244" s="39"/>
      <c r="AB244" s="39"/>
      <c r="AC244" s="39"/>
      <c r="AD244" s="39"/>
      <c r="AE244" s="39"/>
      <c r="AR244" s="211" t="s">
        <v>221</v>
      </c>
      <c r="AT244" s="211" t="s">
        <v>191</v>
      </c>
      <c r="AU244" s="211" t="s">
        <v>83</v>
      </c>
      <c r="AY244" s="18" t="s">
        <v>195</v>
      </c>
      <c r="BE244" s="212">
        <f>IF(N244="základní",J244,0)</f>
        <v>0</v>
      </c>
      <c r="BF244" s="212">
        <f>IF(N244="snížená",J244,0)</f>
        <v>0</v>
      </c>
      <c r="BG244" s="212">
        <f>IF(N244="zákl. přenesená",J244,0)</f>
        <v>0</v>
      </c>
      <c r="BH244" s="212">
        <f>IF(N244="sníž. přenesená",J244,0)</f>
        <v>0</v>
      </c>
      <c r="BI244" s="212">
        <f>IF(N244="nulová",J244,0)</f>
        <v>0</v>
      </c>
      <c r="BJ244" s="18" t="s">
        <v>83</v>
      </c>
      <c r="BK244" s="212">
        <f>ROUND(I244*H244,2)</f>
        <v>0</v>
      </c>
      <c r="BL244" s="18" t="s">
        <v>221</v>
      </c>
      <c r="BM244" s="211" t="s">
        <v>600</v>
      </c>
    </row>
    <row r="245" s="2" customFormat="1" ht="21.75" customHeight="1">
      <c r="A245" s="39"/>
      <c r="B245" s="40"/>
      <c r="C245" s="200" t="s">
        <v>601</v>
      </c>
      <c r="D245" s="200" t="s">
        <v>191</v>
      </c>
      <c r="E245" s="201" t="s">
        <v>602</v>
      </c>
      <c r="F245" s="202" t="s">
        <v>525</v>
      </c>
      <c r="G245" s="203" t="s">
        <v>513</v>
      </c>
      <c r="H245" s="204">
        <v>20</v>
      </c>
      <c r="I245" s="205"/>
      <c r="J245" s="206">
        <f>ROUND(I245*H245,2)</f>
        <v>0</v>
      </c>
      <c r="K245" s="202" t="s">
        <v>1</v>
      </c>
      <c r="L245" s="45"/>
      <c r="M245" s="207" t="s">
        <v>1</v>
      </c>
      <c r="N245" s="208" t="s">
        <v>41</v>
      </c>
      <c r="O245" s="92"/>
      <c r="P245" s="209">
        <f>O245*H245</f>
        <v>0</v>
      </c>
      <c r="Q245" s="209">
        <v>0</v>
      </c>
      <c r="R245" s="209">
        <f>Q245*H245</f>
        <v>0</v>
      </c>
      <c r="S245" s="209">
        <v>0</v>
      </c>
      <c r="T245" s="210">
        <f>S245*H245</f>
        <v>0</v>
      </c>
      <c r="U245" s="39"/>
      <c r="V245" s="39"/>
      <c r="W245" s="39"/>
      <c r="X245" s="39"/>
      <c r="Y245" s="39"/>
      <c r="Z245" s="39"/>
      <c r="AA245" s="39"/>
      <c r="AB245" s="39"/>
      <c r="AC245" s="39"/>
      <c r="AD245" s="39"/>
      <c r="AE245" s="39"/>
      <c r="AR245" s="211" t="s">
        <v>221</v>
      </c>
      <c r="AT245" s="211" t="s">
        <v>191</v>
      </c>
      <c r="AU245" s="211" t="s">
        <v>83</v>
      </c>
      <c r="AY245" s="18" t="s">
        <v>195</v>
      </c>
      <c r="BE245" s="212">
        <f>IF(N245="základní",J245,0)</f>
        <v>0</v>
      </c>
      <c r="BF245" s="212">
        <f>IF(N245="snížená",J245,0)</f>
        <v>0</v>
      </c>
      <c r="BG245" s="212">
        <f>IF(N245="zákl. přenesená",J245,0)</f>
        <v>0</v>
      </c>
      <c r="BH245" s="212">
        <f>IF(N245="sníž. přenesená",J245,0)</f>
        <v>0</v>
      </c>
      <c r="BI245" s="212">
        <f>IF(N245="nulová",J245,0)</f>
        <v>0</v>
      </c>
      <c r="BJ245" s="18" t="s">
        <v>83</v>
      </c>
      <c r="BK245" s="212">
        <f>ROUND(I245*H245,2)</f>
        <v>0</v>
      </c>
      <c r="BL245" s="18" t="s">
        <v>221</v>
      </c>
      <c r="BM245" s="211" t="s">
        <v>603</v>
      </c>
    </row>
    <row r="246" s="2" customFormat="1" ht="21.75" customHeight="1">
      <c r="A246" s="39"/>
      <c r="B246" s="40"/>
      <c r="C246" s="200" t="s">
        <v>604</v>
      </c>
      <c r="D246" s="200" t="s">
        <v>191</v>
      </c>
      <c r="E246" s="201" t="s">
        <v>605</v>
      </c>
      <c r="F246" s="202" t="s">
        <v>529</v>
      </c>
      <c r="G246" s="203" t="s">
        <v>513</v>
      </c>
      <c r="H246" s="204">
        <v>4</v>
      </c>
      <c r="I246" s="205"/>
      <c r="J246" s="206">
        <f>ROUND(I246*H246,2)</f>
        <v>0</v>
      </c>
      <c r="K246" s="202" t="s">
        <v>1</v>
      </c>
      <c r="L246" s="45"/>
      <c r="M246" s="207" t="s">
        <v>1</v>
      </c>
      <c r="N246" s="208" t="s">
        <v>41</v>
      </c>
      <c r="O246" s="92"/>
      <c r="P246" s="209">
        <f>O246*H246</f>
        <v>0</v>
      </c>
      <c r="Q246" s="209">
        <v>0</v>
      </c>
      <c r="R246" s="209">
        <f>Q246*H246</f>
        <v>0</v>
      </c>
      <c r="S246" s="209">
        <v>0</v>
      </c>
      <c r="T246" s="210">
        <f>S246*H246</f>
        <v>0</v>
      </c>
      <c r="U246" s="39"/>
      <c r="V246" s="39"/>
      <c r="W246" s="39"/>
      <c r="X246" s="39"/>
      <c r="Y246" s="39"/>
      <c r="Z246" s="39"/>
      <c r="AA246" s="39"/>
      <c r="AB246" s="39"/>
      <c r="AC246" s="39"/>
      <c r="AD246" s="39"/>
      <c r="AE246" s="39"/>
      <c r="AR246" s="211" t="s">
        <v>221</v>
      </c>
      <c r="AT246" s="211" t="s">
        <v>191</v>
      </c>
      <c r="AU246" s="211" t="s">
        <v>83</v>
      </c>
      <c r="AY246" s="18" t="s">
        <v>195</v>
      </c>
      <c r="BE246" s="212">
        <f>IF(N246="základní",J246,0)</f>
        <v>0</v>
      </c>
      <c r="BF246" s="212">
        <f>IF(N246="snížená",J246,0)</f>
        <v>0</v>
      </c>
      <c r="BG246" s="212">
        <f>IF(N246="zákl. přenesená",J246,0)</f>
        <v>0</v>
      </c>
      <c r="BH246" s="212">
        <f>IF(N246="sníž. přenesená",J246,0)</f>
        <v>0</v>
      </c>
      <c r="BI246" s="212">
        <f>IF(N246="nulová",J246,0)</f>
        <v>0</v>
      </c>
      <c r="BJ246" s="18" t="s">
        <v>83</v>
      </c>
      <c r="BK246" s="212">
        <f>ROUND(I246*H246,2)</f>
        <v>0</v>
      </c>
      <c r="BL246" s="18" t="s">
        <v>221</v>
      </c>
      <c r="BM246" s="211" t="s">
        <v>606</v>
      </c>
    </row>
    <row r="247" s="2" customFormat="1" ht="24.15" customHeight="1">
      <c r="A247" s="39"/>
      <c r="B247" s="40"/>
      <c r="C247" s="200" t="s">
        <v>607</v>
      </c>
      <c r="D247" s="200" t="s">
        <v>191</v>
      </c>
      <c r="E247" s="201" t="s">
        <v>608</v>
      </c>
      <c r="F247" s="202" t="s">
        <v>533</v>
      </c>
      <c r="G247" s="203" t="s">
        <v>513</v>
      </c>
      <c r="H247" s="204">
        <v>20</v>
      </c>
      <c r="I247" s="205"/>
      <c r="J247" s="206">
        <f>ROUND(I247*H247,2)</f>
        <v>0</v>
      </c>
      <c r="K247" s="202" t="s">
        <v>1</v>
      </c>
      <c r="L247" s="45"/>
      <c r="M247" s="207" t="s">
        <v>1</v>
      </c>
      <c r="N247" s="208" t="s">
        <v>41</v>
      </c>
      <c r="O247" s="92"/>
      <c r="P247" s="209">
        <f>O247*H247</f>
        <v>0</v>
      </c>
      <c r="Q247" s="209">
        <v>0</v>
      </c>
      <c r="R247" s="209">
        <f>Q247*H247</f>
        <v>0</v>
      </c>
      <c r="S247" s="209">
        <v>0</v>
      </c>
      <c r="T247" s="210">
        <f>S247*H247</f>
        <v>0</v>
      </c>
      <c r="U247" s="39"/>
      <c r="V247" s="39"/>
      <c r="W247" s="39"/>
      <c r="X247" s="39"/>
      <c r="Y247" s="39"/>
      <c r="Z247" s="39"/>
      <c r="AA247" s="39"/>
      <c r="AB247" s="39"/>
      <c r="AC247" s="39"/>
      <c r="AD247" s="39"/>
      <c r="AE247" s="39"/>
      <c r="AR247" s="211" t="s">
        <v>221</v>
      </c>
      <c r="AT247" s="211" t="s">
        <v>191</v>
      </c>
      <c r="AU247" s="211" t="s">
        <v>83</v>
      </c>
      <c r="AY247" s="18" t="s">
        <v>195</v>
      </c>
      <c r="BE247" s="212">
        <f>IF(N247="základní",J247,0)</f>
        <v>0</v>
      </c>
      <c r="BF247" s="212">
        <f>IF(N247="snížená",J247,0)</f>
        <v>0</v>
      </c>
      <c r="BG247" s="212">
        <f>IF(N247="zákl. přenesená",J247,0)</f>
        <v>0</v>
      </c>
      <c r="BH247" s="212">
        <f>IF(N247="sníž. přenesená",J247,0)</f>
        <v>0</v>
      </c>
      <c r="BI247" s="212">
        <f>IF(N247="nulová",J247,0)</f>
        <v>0</v>
      </c>
      <c r="BJ247" s="18" t="s">
        <v>83</v>
      </c>
      <c r="BK247" s="212">
        <f>ROUND(I247*H247,2)</f>
        <v>0</v>
      </c>
      <c r="BL247" s="18" t="s">
        <v>221</v>
      </c>
      <c r="BM247" s="211" t="s">
        <v>609</v>
      </c>
    </row>
    <row r="248" s="2" customFormat="1" ht="21.75" customHeight="1">
      <c r="A248" s="39"/>
      <c r="B248" s="40"/>
      <c r="C248" s="200" t="s">
        <v>610</v>
      </c>
      <c r="D248" s="200" t="s">
        <v>191</v>
      </c>
      <c r="E248" s="201" t="s">
        <v>611</v>
      </c>
      <c r="F248" s="202" t="s">
        <v>541</v>
      </c>
      <c r="G248" s="203" t="s">
        <v>232</v>
      </c>
      <c r="H248" s="204">
        <v>1</v>
      </c>
      <c r="I248" s="205"/>
      <c r="J248" s="206">
        <f>ROUND(I248*H248,2)</f>
        <v>0</v>
      </c>
      <c r="K248" s="202" t="s">
        <v>1</v>
      </c>
      <c r="L248" s="45"/>
      <c r="M248" s="207" t="s">
        <v>1</v>
      </c>
      <c r="N248" s="208" t="s">
        <v>41</v>
      </c>
      <c r="O248" s="92"/>
      <c r="P248" s="209">
        <f>O248*H248</f>
        <v>0</v>
      </c>
      <c r="Q248" s="209">
        <v>0</v>
      </c>
      <c r="R248" s="209">
        <f>Q248*H248</f>
        <v>0</v>
      </c>
      <c r="S248" s="209">
        <v>0</v>
      </c>
      <c r="T248" s="210">
        <f>S248*H248</f>
        <v>0</v>
      </c>
      <c r="U248" s="39"/>
      <c r="V248" s="39"/>
      <c r="W248" s="39"/>
      <c r="X248" s="39"/>
      <c r="Y248" s="39"/>
      <c r="Z248" s="39"/>
      <c r="AA248" s="39"/>
      <c r="AB248" s="39"/>
      <c r="AC248" s="39"/>
      <c r="AD248" s="39"/>
      <c r="AE248" s="39"/>
      <c r="AR248" s="211" t="s">
        <v>221</v>
      </c>
      <c r="AT248" s="211" t="s">
        <v>191</v>
      </c>
      <c r="AU248" s="211" t="s">
        <v>83</v>
      </c>
      <c r="AY248" s="18" t="s">
        <v>195</v>
      </c>
      <c r="BE248" s="212">
        <f>IF(N248="základní",J248,0)</f>
        <v>0</v>
      </c>
      <c r="BF248" s="212">
        <f>IF(N248="snížená",J248,0)</f>
        <v>0</v>
      </c>
      <c r="BG248" s="212">
        <f>IF(N248="zákl. přenesená",J248,0)</f>
        <v>0</v>
      </c>
      <c r="BH248" s="212">
        <f>IF(N248="sníž. přenesená",J248,0)</f>
        <v>0</v>
      </c>
      <c r="BI248" s="212">
        <f>IF(N248="nulová",J248,0)</f>
        <v>0</v>
      </c>
      <c r="BJ248" s="18" t="s">
        <v>83</v>
      </c>
      <c r="BK248" s="212">
        <f>ROUND(I248*H248,2)</f>
        <v>0</v>
      </c>
      <c r="BL248" s="18" t="s">
        <v>221</v>
      </c>
      <c r="BM248" s="211" t="s">
        <v>612</v>
      </c>
    </row>
    <row r="249" s="2" customFormat="1" ht="21.75" customHeight="1">
      <c r="A249" s="39"/>
      <c r="B249" s="40"/>
      <c r="C249" s="200" t="s">
        <v>613</v>
      </c>
      <c r="D249" s="200" t="s">
        <v>191</v>
      </c>
      <c r="E249" s="201" t="s">
        <v>614</v>
      </c>
      <c r="F249" s="202" t="s">
        <v>545</v>
      </c>
      <c r="G249" s="203" t="s">
        <v>232</v>
      </c>
      <c r="H249" s="204">
        <v>5</v>
      </c>
      <c r="I249" s="205"/>
      <c r="J249" s="206">
        <f>ROUND(I249*H249,2)</f>
        <v>0</v>
      </c>
      <c r="K249" s="202" t="s">
        <v>1</v>
      </c>
      <c r="L249" s="45"/>
      <c r="M249" s="207" t="s">
        <v>1</v>
      </c>
      <c r="N249" s="208" t="s">
        <v>41</v>
      </c>
      <c r="O249" s="92"/>
      <c r="P249" s="209">
        <f>O249*H249</f>
        <v>0</v>
      </c>
      <c r="Q249" s="209">
        <v>0</v>
      </c>
      <c r="R249" s="209">
        <f>Q249*H249</f>
        <v>0</v>
      </c>
      <c r="S249" s="209">
        <v>0</v>
      </c>
      <c r="T249" s="210">
        <f>S249*H249</f>
        <v>0</v>
      </c>
      <c r="U249" s="39"/>
      <c r="V249" s="39"/>
      <c r="W249" s="39"/>
      <c r="X249" s="39"/>
      <c r="Y249" s="39"/>
      <c r="Z249" s="39"/>
      <c r="AA249" s="39"/>
      <c r="AB249" s="39"/>
      <c r="AC249" s="39"/>
      <c r="AD249" s="39"/>
      <c r="AE249" s="39"/>
      <c r="AR249" s="211" t="s">
        <v>221</v>
      </c>
      <c r="AT249" s="211" t="s">
        <v>191</v>
      </c>
      <c r="AU249" s="211" t="s">
        <v>83</v>
      </c>
      <c r="AY249" s="18" t="s">
        <v>195</v>
      </c>
      <c r="BE249" s="212">
        <f>IF(N249="základní",J249,0)</f>
        <v>0</v>
      </c>
      <c r="BF249" s="212">
        <f>IF(N249="snížená",J249,0)</f>
        <v>0</v>
      </c>
      <c r="BG249" s="212">
        <f>IF(N249="zákl. přenesená",J249,0)</f>
        <v>0</v>
      </c>
      <c r="BH249" s="212">
        <f>IF(N249="sníž. přenesená",J249,0)</f>
        <v>0</v>
      </c>
      <c r="BI249" s="212">
        <f>IF(N249="nulová",J249,0)</f>
        <v>0</v>
      </c>
      <c r="BJ249" s="18" t="s">
        <v>83</v>
      </c>
      <c r="BK249" s="212">
        <f>ROUND(I249*H249,2)</f>
        <v>0</v>
      </c>
      <c r="BL249" s="18" t="s">
        <v>221</v>
      </c>
      <c r="BM249" s="211" t="s">
        <v>615</v>
      </c>
    </row>
    <row r="250" s="2" customFormat="1" ht="21.75" customHeight="1">
      <c r="A250" s="39"/>
      <c r="B250" s="40"/>
      <c r="C250" s="200" t="s">
        <v>616</v>
      </c>
      <c r="D250" s="200" t="s">
        <v>191</v>
      </c>
      <c r="E250" s="201" t="s">
        <v>617</v>
      </c>
      <c r="F250" s="202" t="s">
        <v>549</v>
      </c>
      <c r="G250" s="203" t="s">
        <v>232</v>
      </c>
      <c r="H250" s="204">
        <v>1</v>
      </c>
      <c r="I250" s="205"/>
      <c r="J250" s="206">
        <f>ROUND(I250*H250,2)</f>
        <v>0</v>
      </c>
      <c r="K250" s="202" t="s">
        <v>1</v>
      </c>
      <c r="L250" s="45"/>
      <c r="M250" s="207" t="s">
        <v>1</v>
      </c>
      <c r="N250" s="208" t="s">
        <v>41</v>
      </c>
      <c r="O250" s="92"/>
      <c r="P250" s="209">
        <f>O250*H250</f>
        <v>0</v>
      </c>
      <c r="Q250" s="209">
        <v>0</v>
      </c>
      <c r="R250" s="209">
        <f>Q250*H250</f>
        <v>0</v>
      </c>
      <c r="S250" s="209">
        <v>0</v>
      </c>
      <c r="T250" s="210">
        <f>S250*H250</f>
        <v>0</v>
      </c>
      <c r="U250" s="39"/>
      <c r="V250" s="39"/>
      <c r="W250" s="39"/>
      <c r="X250" s="39"/>
      <c r="Y250" s="39"/>
      <c r="Z250" s="39"/>
      <c r="AA250" s="39"/>
      <c r="AB250" s="39"/>
      <c r="AC250" s="39"/>
      <c r="AD250" s="39"/>
      <c r="AE250" s="39"/>
      <c r="AR250" s="211" t="s">
        <v>221</v>
      </c>
      <c r="AT250" s="211" t="s">
        <v>191</v>
      </c>
      <c r="AU250" s="211" t="s">
        <v>83</v>
      </c>
      <c r="AY250" s="18" t="s">
        <v>195</v>
      </c>
      <c r="BE250" s="212">
        <f>IF(N250="základní",J250,0)</f>
        <v>0</v>
      </c>
      <c r="BF250" s="212">
        <f>IF(N250="snížená",J250,0)</f>
        <v>0</v>
      </c>
      <c r="BG250" s="212">
        <f>IF(N250="zákl. přenesená",J250,0)</f>
        <v>0</v>
      </c>
      <c r="BH250" s="212">
        <f>IF(N250="sníž. přenesená",J250,0)</f>
        <v>0</v>
      </c>
      <c r="BI250" s="212">
        <f>IF(N250="nulová",J250,0)</f>
        <v>0</v>
      </c>
      <c r="BJ250" s="18" t="s">
        <v>83</v>
      </c>
      <c r="BK250" s="212">
        <f>ROUND(I250*H250,2)</f>
        <v>0</v>
      </c>
      <c r="BL250" s="18" t="s">
        <v>221</v>
      </c>
      <c r="BM250" s="211" t="s">
        <v>618</v>
      </c>
    </row>
    <row r="251" s="2" customFormat="1" ht="16.5" customHeight="1">
      <c r="A251" s="39"/>
      <c r="B251" s="40"/>
      <c r="C251" s="200" t="s">
        <v>619</v>
      </c>
      <c r="D251" s="200" t="s">
        <v>191</v>
      </c>
      <c r="E251" s="201" t="s">
        <v>620</v>
      </c>
      <c r="F251" s="202" t="s">
        <v>621</v>
      </c>
      <c r="G251" s="203" t="s">
        <v>232</v>
      </c>
      <c r="H251" s="204">
        <v>1</v>
      </c>
      <c r="I251" s="205"/>
      <c r="J251" s="206">
        <f>ROUND(I251*H251,2)</f>
        <v>0</v>
      </c>
      <c r="K251" s="202" t="s">
        <v>1</v>
      </c>
      <c r="L251" s="45"/>
      <c r="M251" s="207" t="s">
        <v>1</v>
      </c>
      <c r="N251" s="208" t="s">
        <v>41</v>
      </c>
      <c r="O251" s="92"/>
      <c r="P251" s="209">
        <f>O251*H251</f>
        <v>0</v>
      </c>
      <c r="Q251" s="209">
        <v>0</v>
      </c>
      <c r="R251" s="209">
        <f>Q251*H251</f>
        <v>0</v>
      </c>
      <c r="S251" s="209">
        <v>0</v>
      </c>
      <c r="T251" s="210">
        <f>S251*H251</f>
        <v>0</v>
      </c>
      <c r="U251" s="39"/>
      <c r="V251" s="39"/>
      <c r="W251" s="39"/>
      <c r="X251" s="39"/>
      <c r="Y251" s="39"/>
      <c r="Z251" s="39"/>
      <c r="AA251" s="39"/>
      <c r="AB251" s="39"/>
      <c r="AC251" s="39"/>
      <c r="AD251" s="39"/>
      <c r="AE251" s="39"/>
      <c r="AR251" s="211" t="s">
        <v>221</v>
      </c>
      <c r="AT251" s="211" t="s">
        <v>191</v>
      </c>
      <c r="AU251" s="211" t="s">
        <v>83</v>
      </c>
      <c r="AY251" s="18" t="s">
        <v>195</v>
      </c>
      <c r="BE251" s="212">
        <f>IF(N251="základní",J251,0)</f>
        <v>0</v>
      </c>
      <c r="BF251" s="212">
        <f>IF(N251="snížená",J251,0)</f>
        <v>0</v>
      </c>
      <c r="BG251" s="212">
        <f>IF(N251="zákl. přenesená",J251,0)</f>
        <v>0</v>
      </c>
      <c r="BH251" s="212">
        <f>IF(N251="sníž. přenesená",J251,0)</f>
        <v>0</v>
      </c>
      <c r="BI251" s="212">
        <f>IF(N251="nulová",J251,0)</f>
        <v>0</v>
      </c>
      <c r="BJ251" s="18" t="s">
        <v>83</v>
      </c>
      <c r="BK251" s="212">
        <f>ROUND(I251*H251,2)</f>
        <v>0</v>
      </c>
      <c r="BL251" s="18" t="s">
        <v>221</v>
      </c>
      <c r="BM251" s="211" t="s">
        <v>622</v>
      </c>
    </row>
    <row r="252" s="2" customFormat="1" ht="16.5" customHeight="1">
      <c r="A252" s="39"/>
      <c r="B252" s="40"/>
      <c r="C252" s="200" t="s">
        <v>623</v>
      </c>
      <c r="D252" s="200" t="s">
        <v>191</v>
      </c>
      <c r="E252" s="201" t="s">
        <v>624</v>
      </c>
      <c r="F252" s="202" t="s">
        <v>557</v>
      </c>
      <c r="G252" s="203" t="s">
        <v>232</v>
      </c>
      <c r="H252" s="204">
        <v>1</v>
      </c>
      <c r="I252" s="205"/>
      <c r="J252" s="206">
        <f>ROUND(I252*H252,2)</f>
        <v>0</v>
      </c>
      <c r="K252" s="202" t="s">
        <v>1</v>
      </c>
      <c r="L252" s="45"/>
      <c r="M252" s="207" t="s">
        <v>1</v>
      </c>
      <c r="N252" s="208" t="s">
        <v>41</v>
      </c>
      <c r="O252" s="92"/>
      <c r="P252" s="209">
        <f>O252*H252</f>
        <v>0</v>
      </c>
      <c r="Q252" s="209">
        <v>0</v>
      </c>
      <c r="R252" s="209">
        <f>Q252*H252</f>
        <v>0</v>
      </c>
      <c r="S252" s="209">
        <v>0</v>
      </c>
      <c r="T252" s="210">
        <f>S252*H252</f>
        <v>0</v>
      </c>
      <c r="U252" s="39"/>
      <c r="V252" s="39"/>
      <c r="W252" s="39"/>
      <c r="X252" s="39"/>
      <c r="Y252" s="39"/>
      <c r="Z252" s="39"/>
      <c r="AA252" s="39"/>
      <c r="AB252" s="39"/>
      <c r="AC252" s="39"/>
      <c r="AD252" s="39"/>
      <c r="AE252" s="39"/>
      <c r="AR252" s="211" t="s">
        <v>221</v>
      </c>
      <c r="AT252" s="211" t="s">
        <v>191</v>
      </c>
      <c r="AU252" s="211" t="s">
        <v>83</v>
      </c>
      <c r="AY252" s="18" t="s">
        <v>195</v>
      </c>
      <c r="BE252" s="212">
        <f>IF(N252="základní",J252,0)</f>
        <v>0</v>
      </c>
      <c r="BF252" s="212">
        <f>IF(N252="snížená",J252,0)</f>
        <v>0</v>
      </c>
      <c r="BG252" s="212">
        <f>IF(N252="zákl. přenesená",J252,0)</f>
        <v>0</v>
      </c>
      <c r="BH252" s="212">
        <f>IF(N252="sníž. přenesená",J252,0)</f>
        <v>0</v>
      </c>
      <c r="BI252" s="212">
        <f>IF(N252="nulová",J252,0)</f>
        <v>0</v>
      </c>
      <c r="BJ252" s="18" t="s">
        <v>83</v>
      </c>
      <c r="BK252" s="212">
        <f>ROUND(I252*H252,2)</f>
        <v>0</v>
      </c>
      <c r="BL252" s="18" t="s">
        <v>221</v>
      </c>
      <c r="BM252" s="211" t="s">
        <v>625</v>
      </c>
    </row>
    <row r="253" s="2" customFormat="1" ht="16.5" customHeight="1">
      <c r="A253" s="39"/>
      <c r="B253" s="40"/>
      <c r="C253" s="200" t="s">
        <v>626</v>
      </c>
      <c r="D253" s="200" t="s">
        <v>191</v>
      </c>
      <c r="E253" s="201" t="s">
        <v>627</v>
      </c>
      <c r="F253" s="202" t="s">
        <v>561</v>
      </c>
      <c r="G253" s="203" t="s">
        <v>232</v>
      </c>
      <c r="H253" s="204">
        <v>1</v>
      </c>
      <c r="I253" s="205"/>
      <c r="J253" s="206">
        <f>ROUND(I253*H253,2)</f>
        <v>0</v>
      </c>
      <c r="K253" s="202" t="s">
        <v>1</v>
      </c>
      <c r="L253" s="45"/>
      <c r="M253" s="207" t="s">
        <v>1</v>
      </c>
      <c r="N253" s="208" t="s">
        <v>41</v>
      </c>
      <c r="O253" s="92"/>
      <c r="P253" s="209">
        <f>O253*H253</f>
        <v>0</v>
      </c>
      <c r="Q253" s="209">
        <v>0</v>
      </c>
      <c r="R253" s="209">
        <f>Q253*H253</f>
        <v>0</v>
      </c>
      <c r="S253" s="209">
        <v>0</v>
      </c>
      <c r="T253" s="210">
        <f>S253*H253</f>
        <v>0</v>
      </c>
      <c r="U253" s="39"/>
      <c r="V253" s="39"/>
      <c r="W253" s="39"/>
      <c r="X253" s="39"/>
      <c r="Y253" s="39"/>
      <c r="Z253" s="39"/>
      <c r="AA253" s="39"/>
      <c r="AB253" s="39"/>
      <c r="AC253" s="39"/>
      <c r="AD253" s="39"/>
      <c r="AE253" s="39"/>
      <c r="AR253" s="211" t="s">
        <v>221</v>
      </c>
      <c r="AT253" s="211" t="s">
        <v>191</v>
      </c>
      <c r="AU253" s="211" t="s">
        <v>83</v>
      </c>
      <c r="AY253" s="18" t="s">
        <v>195</v>
      </c>
      <c r="BE253" s="212">
        <f>IF(N253="základní",J253,0)</f>
        <v>0</v>
      </c>
      <c r="BF253" s="212">
        <f>IF(N253="snížená",J253,0)</f>
        <v>0</v>
      </c>
      <c r="BG253" s="212">
        <f>IF(N253="zákl. přenesená",J253,0)</f>
        <v>0</v>
      </c>
      <c r="BH253" s="212">
        <f>IF(N253="sníž. přenesená",J253,0)</f>
        <v>0</v>
      </c>
      <c r="BI253" s="212">
        <f>IF(N253="nulová",J253,0)</f>
        <v>0</v>
      </c>
      <c r="BJ253" s="18" t="s">
        <v>83</v>
      </c>
      <c r="BK253" s="212">
        <f>ROUND(I253*H253,2)</f>
        <v>0</v>
      </c>
      <c r="BL253" s="18" t="s">
        <v>221</v>
      </c>
      <c r="BM253" s="211" t="s">
        <v>628</v>
      </c>
    </row>
    <row r="254" s="2" customFormat="1" ht="16.5" customHeight="1">
      <c r="A254" s="39"/>
      <c r="B254" s="40"/>
      <c r="C254" s="200" t="s">
        <v>629</v>
      </c>
      <c r="D254" s="200" t="s">
        <v>191</v>
      </c>
      <c r="E254" s="201" t="s">
        <v>630</v>
      </c>
      <c r="F254" s="202" t="s">
        <v>565</v>
      </c>
      <c r="G254" s="203" t="s">
        <v>232</v>
      </c>
      <c r="H254" s="204">
        <v>1</v>
      </c>
      <c r="I254" s="205"/>
      <c r="J254" s="206">
        <f>ROUND(I254*H254,2)</f>
        <v>0</v>
      </c>
      <c r="K254" s="202" t="s">
        <v>1</v>
      </c>
      <c r="L254" s="45"/>
      <c r="M254" s="207" t="s">
        <v>1</v>
      </c>
      <c r="N254" s="208" t="s">
        <v>41</v>
      </c>
      <c r="O254" s="92"/>
      <c r="P254" s="209">
        <f>O254*H254</f>
        <v>0</v>
      </c>
      <c r="Q254" s="209">
        <v>0</v>
      </c>
      <c r="R254" s="209">
        <f>Q254*H254</f>
        <v>0</v>
      </c>
      <c r="S254" s="209">
        <v>0</v>
      </c>
      <c r="T254" s="210">
        <f>S254*H254</f>
        <v>0</v>
      </c>
      <c r="U254" s="39"/>
      <c r="V254" s="39"/>
      <c r="W254" s="39"/>
      <c r="X254" s="39"/>
      <c r="Y254" s="39"/>
      <c r="Z254" s="39"/>
      <c r="AA254" s="39"/>
      <c r="AB254" s="39"/>
      <c r="AC254" s="39"/>
      <c r="AD254" s="39"/>
      <c r="AE254" s="39"/>
      <c r="AR254" s="211" t="s">
        <v>221</v>
      </c>
      <c r="AT254" s="211" t="s">
        <v>191</v>
      </c>
      <c r="AU254" s="211" t="s">
        <v>83</v>
      </c>
      <c r="AY254" s="18" t="s">
        <v>195</v>
      </c>
      <c r="BE254" s="212">
        <f>IF(N254="základní",J254,0)</f>
        <v>0</v>
      </c>
      <c r="BF254" s="212">
        <f>IF(N254="snížená",J254,0)</f>
        <v>0</v>
      </c>
      <c r="BG254" s="212">
        <f>IF(N254="zákl. přenesená",J254,0)</f>
        <v>0</v>
      </c>
      <c r="BH254" s="212">
        <f>IF(N254="sníž. přenesená",J254,0)</f>
        <v>0</v>
      </c>
      <c r="BI254" s="212">
        <f>IF(N254="nulová",J254,0)</f>
        <v>0</v>
      </c>
      <c r="BJ254" s="18" t="s">
        <v>83</v>
      </c>
      <c r="BK254" s="212">
        <f>ROUND(I254*H254,2)</f>
        <v>0</v>
      </c>
      <c r="BL254" s="18" t="s">
        <v>221</v>
      </c>
      <c r="BM254" s="211" t="s">
        <v>631</v>
      </c>
    </row>
    <row r="255" s="2" customFormat="1" ht="24.15" customHeight="1">
      <c r="A255" s="39"/>
      <c r="B255" s="40"/>
      <c r="C255" s="200" t="s">
        <v>632</v>
      </c>
      <c r="D255" s="200" t="s">
        <v>191</v>
      </c>
      <c r="E255" s="201" t="s">
        <v>633</v>
      </c>
      <c r="F255" s="202" t="s">
        <v>569</v>
      </c>
      <c r="G255" s="203" t="s">
        <v>232</v>
      </c>
      <c r="H255" s="204">
        <v>1</v>
      </c>
      <c r="I255" s="205"/>
      <c r="J255" s="206">
        <f>ROUND(I255*H255,2)</f>
        <v>0</v>
      </c>
      <c r="K255" s="202" t="s">
        <v>1</v>
      </c>
      <c r="L255" s="45"/>
      <c r="M255" s="207" t="s">
        <v>1</v>
      </c>
      <c r="N255" s="208" t="s">
        <v>41</v>
      </c>
      <c r="O255" s="92"/>
      <c r="P255" s="209">
        <f>O255*H255</f>
        <v>0</v>
      </c>
      <c r="Q255" s="209">
        <v>0</v>
      </c>
      <c r="R255" s="209">
        <f>Q255*H255</f>
        <v>0</v>
      </c>
      <c r="S255" s="209">
        <v>0</v>
      </c>
      <c r="T255" s="210">
        <f>S255*H255</f>
        <v>0</v>
      </c>
      <c r="U255" s="39"/>
      <c r="V255" s="39"/>
      <c r="W255" s="39"/>
      <c r="X255" s="39"/>
      <c r="Y255" s="39"/>
      <c r="Z255" s="39"/>
      <c r="AA255" s="39"/>
      <c r="AB255" s="39"/>
      <c r="AC255" s="39"/>
      <c r="AD255" s="39"/>
      <c r="AE255" s="39"/>
      <c r="AR255" s="211" t="s">
        <v>221</v>
      </c>
      <c r="AT255" s="211" t="s">
        <v>191</v>
      </c>
      <c r="AU255" s="211" t="s">
        <v>83</v>
      </c>
      <c r="AY255" s="18" t="s">
        <v>195</v>
      </c>
      <c r="BE255" s="212">
        <f>IF(N255="základní",J255,0)</f>
        <v>0</v>
      </c>
      <c r="BF255" s="212">
        <f>IF(N255="snížená",J255,0)</f>
        <v>0</v>
      </c>
      <c r="BG255" s="212">
        <f>IF(N255="zákl. přenesená",J255,0)</f>
        <v>0</v>
      </c>
      <c r="BH255" s="212">
        <f>IF(N255="sníž. přenesená",J255,0)</f>
        <v>0</v>
      </c>
      <c r="BI255" s="212">
        <f>IF(N255="nulová",J255,0)</f>
        <v>0</v>
      </c>
      <c r="BJ255" s="18" t="s">
        <v>83</v>
      </c>
      <c r="BK255" s="212">
        <f>ROUND(I255*H255,2)</f>
        <v>0</v>
      </c>
      <c r="BL255" s="18" t="s">
        <v>221</v>
      </c>
      <c r="BM255" s="211" t="s">
        <v>634</v>
      </c>
    </row>
    <row r="256" s="2" customFormat="1" ht="24.15" customHeight="1">
      <c r="A256" s="39"/>
      <c r="B256" s="40"/>
      <c r="C256" s="200" t="s">
        <v>635</v>
      </c>
      <c r="D256" s="200" t="s">
        <v>191</v>
      </c>
      <c r="E256" s="201" t="s">
        <v>636</v>
      </c>
      <c r="F256" s="202" t="s">
        <v>573</v>
      </c>
      <c r="G256" s="203" t="s">
        <v>232</v>
      </c>
      <c r="H256" s="204">
        <v>1</v>
      </c>
      <c r="I256" s="205"/>
      <c r="J256" s="206">
        <f>ROUND(I256*H256,2)</f>
        <v>0</v>
      </c>
      <c r="K256" s="202" t="s">
        <v>1</v>
      </c>
      <c r="L256" s="45"/>
      <c r="M256" s="207" t="s">
        <v>1</v>
      </c>
      <c r="N256" s="208" t="s">
        <v>41</v>
      </c>
      <c r="O256" s="92"/>
      <c r="P256" s="209">
        <f>O256*H256</f>
        <v>0</v>
      </c>
      <c r="Q256" s="209">
        <v>0</v>
      </c>
      <c r="R256" s="209">
        <f>Q256*H256</f>
        <v>0</v>
      </c>
      <c r="S256" s="209">
        <v>0</v>
      </c>
      <c r="T256" s="210">
        <f>S256*H256</f>
        <v>0</v>
      </c>
      <c r="U256" s="39"/>
      <c r="V256" s="39"/>
      <c r="W256" s="39"/>
      <c r="X256" s="39"/>
      <c r="Y256" s="39"/>
      <c r="Z256" s="39"/>
      <c r="AA256" s="39"/>
      <c r="AB256" s="39"/>
      <c r="AC256" s="39"/>
      <c r="AD256" s="39"/>
      <c r="AE256" s="39"/>
      <c r="AR256" s="211" t="s">
        <v>221</v>
      </c>
      <c r="AT256" s="211" t="s">
        <v>191</v>
      </c>
      <c r="AU256" s="211" t="s">
        <v>83</v>
      </c>
      <c r="AY256" s="18" t="s">
        <v>195</v>
      </c>
      <c r="BE256" s="212">
        <f>IF(N256="základní",J256,0)</f>
        <v>0</v>
      </c>
      <c r="BF256" s="212">
        <f>IF(N256="snížená",J256,0)</f>
        <v>0</v>
      </c>
      <c r="BG256" s="212">
        <f>IF(N256="zákl. přenesená",J256,0)</f>
        <v>0</v>
      </c>
      <c r="BH256" s="212">
        <f>IF(N256="sníž. přenesená",J256,0)</f>
        <v>0</v>
      </c>
      <c r="BI256" s="212">
        <f>IF(N256="nulová",J256,0)</f>
        <v>0</v>
      </c>
      <c r="BJ256" s="18" t="s">
        <v>83</v>
      </c>
      <c r="BK256" s="212">
        <f>ROUND(I256*H256,2)</f>
        <v>0</v>
      </c>
      <c r="BL256" s="18" t="s">
        <v>221</v>
      </c>
      <c r="BM256" s="211" t="s">
        <v>637</v>
      </c>
    </row>
    <row r="257" s="2" customFormat="1" ht="24.15" customHeight="1">
      <c r="A257" s="39"/>
      <c r="B257" s="40"/>
      <c r="C257" s="200" t="s">
        <v>638</v>
      </c>
      <c r="D257" s="200" t="s">
        <v>191</v>
      </c>
      <c r="E257" s="201" t="s">
        <v>639</v>
      </c>
      <c r="F257" s="202" t="s">
        <v>577</v>
      </c>
      <c r="G257" s="203" t="s">
        <v>220</v>
      </c>
      <c r="H257" s="204">
        <v>1</v>
      </c>
      <c r="I257" s="205"/>
      <c r="J257" s="206">
        <f>ROUND(I257*H257,2)</f>
        <v>0</v>
      </c>
      <c r="K257" s="202" t="s">
        <v>1</v>
      </c>
      <c r="L257" s="45"/>
      <c r="M257" s="207" t="s">
        <v>1</v>
      </c>
      <c r="N257" s="208" t="s">
        <v>41</v>
      </c>
      <c r="O257" s="92"/>
      <c r="P257" s="209">
        <f>O257*H257</f>
        <v>0</v>
      </c>
      <c r="Q257" s="209">
        <v>0</v>
      </c>
      <c r="R257" s="209">
        <f>Q257*H257</f>
        <v>0</v>
      </c>
      <c r="S257" s="209">
        <v>0</v>
      </c>
      <c r="T257" s="210">
        <f>S257*H257</f>
        <v>0</v>
      </c>
      <c r="U257" s="39"/>
      <c r="V257" s="39"/>
      <c r="W257" s="39"/>
      <c r="X257" s="39"/>
      <c r="Y257" s="39"/>
      <c r="Z257" s="39"/>
      <c r="AA257" s="39"/>
      <c r="AB257" s="39"/>
      <c r="AC257" s="39"/>
      <c r="AD257" s="39"/>
      <c r="AE257" s="39"/>
      <c r="AR257" s="211" t="s">
        <v>221</v>
      </c>
      <c r="AT257" s="211" t="s">
        <v>191</v>
      </c>
      <c r="AU257" s="211" t="s">
        <v>83</v>
      </c>
      <c r="AY257" s="18" t="s">
        <v>195</v>
      </c>
      <c r="BE257" s="212">
        <f>IF(N257="základní",J257,0)</f>
        <v>0</v>
      </c>
      <c r="BF257" s="212">
        <f>IF(N257="snížená",J257,0)</f>
        <v>0</v>
      </c>
      <c r="BG257" s="212">
        <f>IF(N257="zákl. přenesená",J257,0)</f>
        <v>0</v>
      </c>
      <c r="BH257" s="212">
        <f>IF(N257="sníž. přenesená",J257,0)</f>
        <v>0</v>
      </c>
      <c r="BI257" s="212">
        <f>IF(N257="nulová",J257,0)</f>
        <v>0</v>
      </c>
      <c r="BJ257" s="18" t="s">
        <v>83</v>
      </c>
      <c r="BK257" s="212">
        <f>ROUND(I257*H257,2)</f>
        <v>0</v>
      </c>
      <c r="BL257" s="18" t="s">
        <v>221</v>
      </c>
      <c r="BM257" s="211" t="s">
        <v>640</v>
      </c>
    </row>
    <row r="258" s="2" customFormat="1" ht="16.5" customHeight="1">
      <c r="A258" s="39"/>
      <c r="B258" s="40"/>
      <c r="C258" s="200" t="s">
        <v>641</v>
      </c>
      <c r="D258" s="200" t="s">
        <v>191</v>
      </c>
      <c r="E258" s="201" t="s">
        <v>642</v>
      </c>
      <c r="F258" s="202" t="s">
        <v>581</v>
      </c>
      <c r="G258" s="203" t="s">
        <v>220</v>
      </c>
      <c r="H258" s="204">
        <v>1</v>
      </c>
      <c r="I258" s="205"/>
      <c r="J258" s="206">
        <f>ROUND(I258*H258,2)</f>
        <v>0</v>
      </c>
      <c r="K258" s="202" t="s">
        <v>1</v>
      </c>
      <c r="L258" s="45"/>
      <c r="M258" s="207" t="s">
        <v>1</v>
      </c>
      <c r="N258" s="208" t="s">
        <v>41</v>
      </c>
      <c r="O258" s="92"/>
      <c r="P258" s="209">
        <f>O258*H258</f>
        <v>0</v>
      </c>
      <c r="Q258" s="209">
        <v>0</v>
      </c>
      <c r="R258" s="209">
        <f>Q258*H258</f>
        <v>0</v>
      </c>
      <c r="S258" s="209">
        <v>0</v>
      </c>
      <c r="T258" s="210">
        <f>S258*H258</f>
        <v>0</v>
      </c>
      <c r="U258" s="39"/>
      <c r="V258" s="39"/>
      <c r="W258" s="39"/>
      <c r="X258" s="39"/>
      <c r="Y258" s="39"/>
      <c r="Z258" s="39"/>
      <c r="AA258" s="39"/>
      <c r="AB258" s="39"/>
      <c r="AC258" s="39"/>
      <c r="AD258" s="39"/>
      <c r="AE258" s="39"/>
      <c r="AR258" s="211" t="s">
        <v>221</v>
      </c>
      <c r="AT258" s="211" t="s">
        <v>191</v>
      </c>
      <c r="AU258" s="211" t="s">
        <v>83</v>
      </c>
      <c r="AY258" s="18" t="s">
        <v>195</v>
      </c>
      <c r="BE258" s="212">
        <f>IF(N258="základní",J258,0)</f>
        <v>0</v>
      </c>
      <c r="BF258" s="212">
        <f>IF(N258="snížená",J258,0)</f>
        <v>0</v>
      </c>
      <c r="BG258" s="212">
        <f>IF(N258="zákl. přenesená",J258,0)</f>
        <v>0</v>
      </c>
      <c r="BH258" s="212">
        <f>IF(N258="sníž. přenesená",J258,0)</f>
        <v>0</v>
      </c>
      <c r="BI258" s="212">
        <f>IF(N258="nulová",J258,0)</f>
        <v>0</v>
      </c>
      <c r="BJ258" s="18" t="s">
        <v>83</v>
      </c>
      <c r="BK258" s="212">
        <f>ROUND(I258*H258,2)</f>
        <v>0</v>
      </c>
      <c r="BL258" s="18" t="s">
        <v>221</v>
      </c>
      <c r="BM258" s="211" t="s">
        <v>643</v>
      </c>
    </row>
    <row r="259" s="2" customFormat="1" ht="24.15" customHeight="1">
      <c r="A259" s="39"/>
      <c r="B259" s="40"/>
      <c r="C259" s="200" t="s">
        <v>644</v>
      </c>
      <c r="D259" s="200" t="s">
        <v>191</v>
      </c>
      <c r="E259" s="201" t="s">
        <v>645</v>
      </c>
      <c r="F259" s="202" t="s">
        <v>585</v>
      </c>
      <c r="G259" s="203" t="s">
        <v>220</v>
      </c>
      <c r="H259" s="204">
        <v>2</v>
      </c>
      <c r="I259" s="205"/>
      <c r="J259" s="206">
        <f>ROUND(I259*H259,2)</f>
        <v>0</v>
      </c>
      <c r="K259" s="202" t="s">
        <v>1</v>
      </c>
      <c r="L259" s="45"/>
      <c r="M259" s="207" t="s">
        <v>1</v>
      </c>
      <c r="N259" s="208" t="s">
        <v>41</v>
      </c>
      <c r="O259" s="92"/>
      <c r="P259" s="209">
        <f>O259*H259</f>
        <v>0</v>
      </c>
      <c r="Q259" s="209">
        <v>0</v>
      </c>
      <c r="R259" s="209">
        <f>Q259*H259</f>
        <v>0</v>
      </c>
      <c r="S259" s="209">
        <v>0</v>
      </c>
      <c r="T259" s="210">
        <f>S259*H259</f>
        <v>0</v>
      </c>
      <c r="U259" s="39"/>
      <c r="V259" s="39"/>
      <c r="W259" s="39"/>
      <c r="X259" s="39"/>
      <c r="Y259" s="39"/>
      <c r="Z259" s="39"/>
      <c r="AA259" s="39"/>
      <c r="AB259" s="39"/>
      <c r="AC259" s="39"/>
      <c r="AD259" s="39"/>
      <c r="AE259" s="39"/>
      <c r="AR259" s="211" t="s">
        <v>221</v>
      </c>
      <c r="AT259" s="211" t="s">
        <v>191</v>
      </c>
      <c r="AU259" s="211" t="s">
        <v>83</v>
      </c>
      <c r="AY259" s="18" t="s">
        <v>195</v>
      </c>
      <c r="BE259" s="212">
        <f>IF(N259="základní",J259,0)</f>
        <v>0</v>
      </c>
      <c r="BF259" s="212">
        <f>IF(N259="snížená",J259,0)</f>
        <v>0</v>
      </c>
      <c r="BG259" s="212">
        <f>IF(N259="zákl. přenesená",J259,0)</f>
        <v>0</v>
      </c>
      <c r="BH259" s="212">
        <f>IF(N259="sníž. přenesená",J259,0)</f>
        <v>0</v>
      </c>
      <c r="BI259" s="212">
        <f>IF(N259="nulová",J259,0)</f>
        <v>0</v>
      </c>
      <c r="BJ259" s="18" t="s">
        <v>83</v>
      </c>
      <c r="BK259" s="212">
        <f>ROUND(I259*H259,2)</f>
        <v>0</v>
      </c>
      <c r="BL259" s="18" t="s">
        <v>221</v>
      </c>
      <c r="BM259" s="211" t="s">
        <v>646</v>
      </c>
    </row>
    <row r="260" s="2" customFormat="1" ht="16.5" customHeight="1">
      <c r="A260" s="39"/>
      <c r="B260" s="40"/>
      <c r="C260" s="262" t="s">
        <v>647</v>
      </c>
      <c r="D260" s="262" t="s">
        <v>224</v>
      </c>
      <c r="E260" s="263" t="s">
        <v>648</v>
      </c>
      <c r="F260" s="264" t="s">
        <v>363</v>
      </c>
      <c r="G260" s="265" t="s">
        <v>220</v>
      </c>
      <c r="H260" s="266">
        <v>1</v>
      </c>
      <c r="I260" s="267"/>
      <c r="J260" s="268">
        <f>ROUND(I260*H260,2)</f>
        <v>0</v>
      </c>
      <c r="K260" s="264" t="s">
        <v>1</v>
      </c>
      <c r="L260" s="269"/>
      <c r="M260" s="270" t="s">
        <v>1</v>
      </c>
      <c r="N260" s="271" t="s">
        <v>41</v>
      </c>
      <c r="O260" s="92"/>
      <c r="P260" s="209">
        <f>O260*H260</f>
        <v>0</v>
      </c>
      <c r="Q260" s="209">
        <v>0</v>
      </c>
      <c r="R260" s="209">
        <f>Q260*H260</f>
        <v>0</v>
      </c>
      <c r="S260" s="209">
        <v>0</v>
      </c>
      <c r="T260" s="210">
        <f>S260*H260</f>
        <v>0</v>
      </c>
      <c r="U260" s="39"/>
      <c r="V260" s="39"/>
      <c r="W260" s="39"/>
      <c r="X260" s="39"/>
      <c r="Y260" s="39"/>
      <c r="Z260" s="39"/>
      <c r="AA260" s="39"/>
      <c r="AB260" s="39"/>
      <c r="AC260" s="39"/>
      <c r="AD260" s="39"/>
      <c r="AE260" s="39"/>
      <c r="AR260" s="211" t="s">
        <v>227</v>
      </c>
      <c r="AT260" s="211" t="s">
        <v>224</v>
      </c>
      <c r="AU260" s="211" t="s">
        <v>83</v>
      </c>
      <c r="AY260" s="18" t="s">
        <v>195</v>
      </c>
      <c r="BE260" s="212">
        <f>IF(N260="základní",J260,0)</f>
        <v>0</v>
      </c>
      <c r="BF260" s="212">
        <f>IF(N260="snížená",J260,0)</f>
        <v>0</v>
      </c>
      <c r="BG260" s="212">
        <f>IF(N260="zákl. přenesená",J260,0)</f>
        <v>0</v>
      </c>
      <c r="BH260" s="212">
        <f>IF(N260="sníž. přenesená",J260,0)</f>
        <v>0</v>
      </c>
      <c r="BI260" s="212">
        <f>IF(N260="nulová",J260,0)</f>
        <v>0</v>
      </c>
      <c r="BJ260" s="18" t="s">
        <v>83</v>
      </c>
      <c r="BK260" s="212">
        <f>ROUND(I260*H260,2)</f>
        <v>0</v>
      </c>
      <c r="BL260" s="18" t="s">
        <v>221</v>
      </c>
      <c r="BM260" s="211" t="s">
        <v>649</v>
      </c>
    </row>
    <row r="261" s="13" customFormat="1" ht="25.92" customHeight="1">
      <c r="A261" s="13"/>
      <c r="B261" s="248"/>
      <c r="C261" s="249"/>
      <c r="D261" s="250" t="s">
        <v>75</v>
      </c>
      <c r="E261" s="251" t="s">
        <v>650</v>
      </c>
      <c r="F261" s="251" t="s">
        <v>651</v>
      </c>
      <c r="G261" s="249"/>
      <c r="H261" s="249"/>
      <c r="I261" s="252"/>
      <c r="J261" s="253">
        <f>BK261</f>
        <v>0</v>
      </c>
      <c r="K261" s="249"/>
      <c r="L261" s="254"/>
      <c r="M261" s="255"/>
      <c r="N261" s="256"/>
      <c r="O261" s="256"/>
      <c r="P261" s="257">
        <f>SUM(P262:P269)</f>
        <v>0</v>
      </c>
      <c r="Q261" s="256"/>
      <c r="R261" s="257">
        <f>SUM(R262:R269)</f>
        <v>0</v>
      </c>
      <c r="S261" s="256"/>
      <c r="T261" s="258">
        <f>SUM(T262:T269)</f>
        <v>0</v>
      </c>
      <c r="U261" s="13"/>
      <c r="V261" s="13"/>
      <c r="W261" s="13"/>
      <c r="X261" s="13"/>
      <c r="Y261" s="13"/>
      <c r="Z261" s="13"/>
      <c r="AA261" s="13"/>
      <c r="AB261" s="13"/>
      <c r="AC261" s="13"/>
      <c r="AD261" s="13"/>
      <c r="AE261" s="13"/>
      <c r="AR261" s="259" t="s">
        <v>83</v>
      </c>
      <c r="AT261" s="260" t="s">
        <v>75</v>
      </c>
      <c r="AU261" s="260" t="s">
        <v>76</v>
      </c>
      <c r="AY261" s="259" t="s">
        <v>195</v>
      </c>
      <c r="BK261" s="261">
        <f>SUM(BK262:BK269)</f>
        <v>0</v>
      </c>
    </row>
    <row r="262" s="2" customFormat="1" ht="16.5" customHeight="1">
      <c r="A262" s="39"/>
      <c r="B262" s="40"/>
      <c r="C262" s="200" t="s">
        <v>652</v>
      </c>
      <c r="D262" s="200" t="s">
        <v>191</v>
      </c>
      <c r="E262" s="201" t="s">
        <v>653</v>
      </c>
      <c r="F262" s="202" t="s">
        <v>654</v>
      </c>
      <c r="G262" s="203" t="s">
        <v>220</v>
      </c>
      <c r="H262" s="204">
        <v>1</v>
      </c>
      <c r="I262" s="205"/>
      <c r="J262" s="206">
        <f>ROUND(I262*H262,2)</f>
        <v>0</v>
      </c>
      <c r="K262" s="202" t="s">
        <v>1</v>
      </c>
      <c r="L262" s="45"/>
      <c r="M262" s="207" t="s">
        <v>1</v>
      </c>
      <c r="N262" s="208" t="s">
        <v>41</v>
      </c>
      <c r="O262" s="92"/>
      <c r="P262" s="209">
        <f>O262*H262</f>
        <v>0</v>
      </c>
      <c r="Q262" s="209">
        <v>0</v>
      </c>
      <c r="R262" s="209">
        <f>Q262*H262</f>
        <v>0</v>
      </c>
      <c r="S262" s="209">
        <v>0</v>
      </c>
      <c r="T262" s="210">
        <f>S262*H262</f>
        <v>0</v>
      </c>
      <c r="U262" s="39"/>
      <c r="V262" s="39"/>
      <c r="W262" s="39"/>
      <c r="X262" s="39"/>
      <c r="Y262" s="39"/>
      <c r="Z262" s="39"/>
      <c r="AA262" s="39"/>
      <c r="AB262" s="39"/>
      <c r="AC262" s="39"/>
      <c r="AD262" s="39"/>
      <c r="AE262" s="39"/>
      <c r="AR262" s="211" t="s">
        <v>221</v>
      </c>
      <c r="AT262" s="211" t="s">
        <v>191</v>
      </c>
      <c r="AU262" s="211" t="s">
        <v>83</v>
      </c>
      <c r="AY262" s="18" t="s">
        <v>195</v>
      </c>
      <c r="BE262" s="212">
        <f>IF(N262="základní",J262,0)</f>
        <v>0</v>
      </c>
      <c r="BF262" s="212">
        <f>IF(N262="snížená",J262,0)</f>
        <v>0</v>
      </c>
      <c r="BG262" s="212">
        <f>IF(N262="zákl. přenesená",J262,0)</f>
        <v>0</v>
      </c>
      <c r="BH262" s="212">
        <f>IF(N262="sníž. přenesená",J262,0)</f>
        <v>0</v>
      </c>
      <c r="BI262" s="212">
        <f>IF(N262="nulová",J262,0)</f>
        <v>0</v>
      </c>
      <c r="BJ262" s="18" t="s">
        <v>83</v>
      </c>
      <c r="BK262" s="212">
        <f>ROUND(I262*H262,2)</f>
        <v>0</v>
      </c>
      <c r="BL262" s="18" t="s">
        <v>221</v>
      </c>
      <c r="BM262" s="211" t="s">
        <v>655</v>
      </c>
    </row>
    <row r="263" s="2" customFormat="1">
      <c r="A263" s="39"/>
      <c r="B263" s="40"/>
      <c r="C263" s="41"/>
      <c r="D263" s="213" t="s">
        <v>197</v>
      </c>
      <c r="E263" s="41"/>
      <c r="F263" s="214" t="s">
        <v>656</v>
      </c>
      <c r="G263" s="41"/>
      <c r="H263" s="41"/>
      <c r="I263" s="215"/>
      <c r="J263" s="41"/>
      <c r="K263" s="41"/>
      <c r="L263" s="45"/>
      <c r="M263" s="216"/>
      <c r="N263" s="217"/>
      <c r="O263" s="92"/>
      <c r="P263" s="92"/>
      <c r="Q263" s="92"/>
      <c r="R263" s="92"/>
      <c r="S263" s="92"/>
      <c r="T263" s="93"/>
      <c r="U263" s="39"/>
      <c r="V263" s="39"/>
      <c r="W263" s="39"/>
      <c r="X263" s="39"/>
      <c r="Y263" s="39"/>
      <c r="Z263" s="39"/>
      <c r="AA263" s="39"/>
      <c r="AB263" s="39"/>
      <c r="AC263" s="39"/>
      <c r="AD263" s="39"/>
      <c r="AE263" s="39"/>
      <c r="AT263" s="18" t="s">
        <v>197</v>
      </c>
      <c r="AU263" s="18" t="s">
        <v>83</v>
      </c>
    </row>
    <row r="264" s="2" customFormat="1" ht="16.5" customHeight="1">
      <c r="A264" s="39"/>
      <c r="B264" s="40"/>
      <c r="C264" s="200" t="s">
        <v>657</v>
      </c>
      <c r="D264" s="200" t="s">
        <v>191</v>
      </c>
      <c r="E264" s="201" t="s">
        <v>658</v>
      </c>
      <c r="F264" s="202" t="s">
        <v>659</v>
      </c>
      <c r="G264" s="203" t="s">
        <v>220</v>
      </c>
      <c r="H264" s="204">
        <v>1</v>
      </c>
      <c r="I264" s="205"/>
      <c r="J264" s="206">
        <f>ROUND(I264*H264,2)</f>
        <v>0</v>
      </c>
      <c r="K264" s="202" t="s">
        <v>1</v>
      </c>
      <c r="L264" s="45"/>
      <c r="M264" s="207" t="s">
        <v>1</v>
      </c>
      <c r="N264" s="208" t="s">
        <v>41</v>
      </c>
      <c r="O264" s="92"/>
      <c r="P264" s="209">
        <f>O264*H264</f>
        <v>0</v>
      </c>
      <c r="Q264" s="209">
        <v>0</v>
      </c>
      <c r="R264" s="209">
        <f>Q264*H264</f>
        <v>0</v>
      </c>
      <c r="S264" s="209">
        <v>0</v>
      </c>
      <c r="T264" s="210">
        <f>S264*H264</f>
        <v>0</v>
      </c>
      <c r="U264" s="39"/>
      <c r="V264" s="39"/>
      <c r="W264" s="39"/>
      <c r="X264" s="39"/>
      <c r="Y264" s="39"/>
      <c r="Z264" s="39"/>
      <c r="AA264" s="39"/>
      <c r="AB264" s="39"/>
      <c r="AC264" s="39"/>
      <c r="AD264" s="39"/>
      <c r="AE264" s="39"/>
      <c r="AR264" s="211" t="s">
        <v>221</v>
      </c>
      <c r="AT264" s="211" t="s">
        <v>191</v>
      </c>
      <c r="AU264" s="211" t="s">
        <v>83</v>
      </c>
      <c r="AY264" s="18" t="s">
        <v>195</v>
      </c>
      <c r="BE264" s="212">
        <f>IF(N264="základní",J264,0)</f>
        <v>0</v>
      </c>
      <c r="BF264" s="212">
        <f>IF(N264="snížená",J264,0)</f>
        <v>0</v>
      </c>
      <c r="BG264" s="212">
        <f>IF(N264="zákl. přenesená",J264,0)</f>
        <v>0</v>
      </c>
      <c r="BH264" s="212">
        <f>IF(N264="sníž. přenesená",J264,0)</f>
        <v>0</v>
      </c>
      <c r="BI264" s="212">
        <f>IF(N264="nulová",J264,0)</f>
        <v>0</v>
      </c>
      <c r="BJ264" s="18" t="s">
        <v>83</v>
      </c>
      <c r="BK264" s="212">
        <f>ROUND(I264*H264,2)</f>
        <v>0</v>
      </c>
      <c r="BL264" s="18" t="s">
        <v>221</v>
      </c>
      <c r="BM264" s="211" t="s">
        <v>660</v>
      </c>
    </row>
    <row r="265" s="2" customFormat="1">
      <c r="A265" s="39"/>
      <c r="B265" s="40"/>
      <c r="C265" s="41"/>
      <c r="D265" s="213" t="s">
        <v>197</v>
      </c>
      <c r="E265" s="41"/>
      <c r="F265" s="214" t="s">
        <v>661</v>
      </c>
      <c r="G265" s="41"/>
      <c r="H265" s="41"/>
      <c r="I265" s="215"/>
      <c r="J265" s="41"/>
      <c r="K265" s="41"/>
      <c r="L265" s="45"/>
      <c r="M265" s="216"/>
      <c r="N265" s="217"/>
      <c r="O265" s="92"/>
      <c r="P265" s="92"/>
      <c r="Q265" s="92"/>
      <c r="R265" s="92"/>
      <c r="S265" s="92"/>
      <c r="T265" s="93"/>
      <c r="U265" s="39"/>
      <c r="V265" s="39"/>
      <c r="W265" s="39"/>
      <c r="X265" s="39"/>
      <c r="Y265" s="39"/>
      <c r="Z265" s="39"/>
      <c r="AA265" s="39"/>
      <c r="AB265" s="39"/>
      <c r="AC265" s="39"/>
      <c r="AD265" s="39"/>
      <c r="AE265" s="39"/>
      <c r="AT265" s="18" t="s">
        <v>197</v>
      </c>
      <c r="AU265" s="18" t="s">
        <v>83</v>
      </c>
    </row>
    <row r="266" s="2" customFormat="1" ht="21.75" customHeight="1">
      <c r="A266" s="39"/>
      <c r="B266" s="40"/>
      <c r="C266" s="200" t="s">
        <v>662</v>
      </c>
      <c r="D266" s="200" t="s">
        <v>191</v>
      </c>
      <c r="E266" s="201" t="s">
        <v>663</v>
      </c>
      <c r="F266" s="202" t="s">
        <v>664</v>
      </c>
      <c r="G266" s="203" t="s">
        <v>220</v>
      </c>
      <c r="H266" s="204">
        <v>1</v>
      </c>
      <c r="I266" s="205"/>
      <c r="J266" s="206">
        <f>ROUND(I266*H266,2)</f>
        <v>0</v>
      </c>
      <c r="K266" s="202" t="s">
        <v>1</v>
      </c>
      <c r="L266" s="45"/>
      <c r="M266" s="207" t="s">
        <v>1</v>
      </c>
      <c r="N266" s="208" t="s">
        <v>41</v>
      </c>
      <c r="O266" s="92"/>
      <c r="P266" s="209">
        <f>O266*H266</f>
        <v>0</v>
      </c>
      <c r="Q266" s="209">
        <v>0</v>
      </c>
      <c r="R266" s="209">
        <f>Q266*H266</f>
        <v>0</v>
      </c>
      <c r="S266" s="209">
        <v>0</v>
      </c>
      <c r="T266" s="210">
        <f>S266*H266</f>
        <v>0</v>
      </c>
      <c r="U266" s="39"/>
      <c r="V266" s="39"/>
      <c r="W266" s="39"/>
      <c r="X266" s="39"/>
      <c r="Y266" s="39"/>
      <c r="Z266" s="39"/>
      <c r="AA266" s="39"/>
      <c r="AB266" s="39"/>
      <c r="AC266" s="39"/>
      <c r="AD266" s="39"/>
      <c r="AE266" s="39"/>
      <c r="AR266" s="211" t="s">
        <v>221</v>
      </c>
      <c r="AT266" s="211" t="s">
        <v>191</v>
      </c>
      <c r="AU266" s="211" t="s">
        <v>83</v>
      </c>
      <c r="AY266" s="18" t="s">
        <v>195</v>
      </c>
      <c r="BE266" s="212">
        <f>IF(N266="základní",J266,0)</f>
        <v>0</v>
      </c>
      <c r="BF266" s="212">
        <f>IF(N266="snížená",J266,0)</f>
        <v>0</v>
      </c>
      <c r="BG266" s="212">
        <f>IF(N266="zákl. přenesená",J266,0)</f>
        <v>0</v>
      </c>
      <c r="BH266" s="212">
        <f>IF(N266="sníž. přenesená",J266,0)</f>
        <v>0</v>
      </c>
      <c r="BI266" s="212">
        <f>IF(N266="nulová",J266,0)</f>
        <v>0</v>
      </c>
      <c r="BJ266" s="18" t="s">
        <v>83</v>
      </c>
      <c r="BK266" s="212">
        <f>ROUND(I266*H266,2)</f>
        <v>0</v>
      </c>
      <c r="BL266" s="18" t="s">
        <v>221</v>
      </c>
      <c r="BM266" s="211" t="s">
        <v>665</v>
      </c>
    </row>
    <row r="267" s="2" customFormat="1">
      <c r="A267" s="39"/>
      <c r="B267" s="40"/>
      <c r="C267" s="41"/>
      <c r="D267" s="213" t="s">
        <v>197</v>
      </c>
      <c r="E267" s="41"/>
      <c r="F267" s="214" t="s">
        <v>666</v>
      </c>
      <c r="G267" s="41"/>
      <c r="H267" s="41"/>
      <c r="I267" s="215"/>
      <c r="J267" s="41"/>
      <c r="K267" s="41"/>
      <c r="L267" s="45"/>
      <c r="M267" s="216"/>
      <c r="N267" s="217"/>
      <c r="O267" s="92"/>
      <c r="P267" s="92"/>
      <c r="Q267" s="92"/>
      <c r="R267" s="92"/>
      <c r="S267" s="92"/>
      <c r="T267" s="93"/>
      <c r="U267" s="39"/>
      <c r="V267" s="39"/>
      <c r="W267" s="39"/>
      <c r="X267" s="39"/>
      <c r="Y267" s="39"/>
      <c r="Z267" s="39"/>
      <c r="AA267" s="39"/>
      <c r="AB267" s="39"/>
      <c r="AC267" s="39"/>
      <c r="AD267" s="39"/>
      <c r="AE267" s="39"/>
      <c r="AT267" s="18" t="s">
        <v>197</v>
      </c>
      <c r="AU267" s="18" t="s">
        <v>83</v>
      </c>
    </row>
    <row r="268" s="2" customFormat="1" ht="16.5" customHeight="1">
      <c r="A268" s="39"/>
      <c r="B268" s="40"/>
      <c r="C268" s="200" t="s">
        <v>667</v>
      </c>
      <c r="D268" s="200" t="s">
        <v>191</v>
      </c>
      <c r="E268" s="201" t="s">
        <v>668</v>
      </c>
      <c r="F268" s="202" t="s">
        <v>669</v>
      </c>
      <c r="G268" s="203" t="s">
        <v>232</v>
      </c>
      <c r="H268" s="204">
        <v>2</v>
      </c>
      <c r="I268" s="205"/>
      <c r="J268" s="206">
        <f>ROUND(I268*H268,2)</f>
        <v>0</v>
      </c>
      <c r="K268" s="202" t="s">
        <v>1</v>
      </c>
      <c r="L268" s="45"/>
      <c r="M268" s="207" t="s">
        <v>1</v>
      </c>
      <c r="N268" s="208" t="s">
        <v>41</v>
      </c>
      <c r="O268" s="92"/>
      <c r="P268" s="209">
        <f>O268*H268</f>
        <v>0</v>
      </c>
      <c r="Q268" s="209">
        <v>0</v>
      </c>
      <c r="R268" s="209">
        <f>Q268*H268</f>
        <v>0</v>
      </c>
      <c r="S268" s="209">
        <v>0</v>
      </c>
      <c r="T268" s="210">
        <f>S268*H268</f>
        <v>0</v>
      </c>
      <c r="U268" s="39"/>
      <c r="V268" s="39"/>
      <c r="W268" s="39"/>
      <c r="X268" s="39"/>
      <c r="Y268" s="39"/>
      <c r="Z268" s="39"/>
      <c r="AA268" s="39"/>
      <c r="AB268" s="39"/>
      <c r="AC268" s="39"/>
      <c r="AD268" s="39"/>
      <c r="AE268" s="39"/>
      <c r="AR268" s="211" t="s">
        <v>221</v>
      </c>
      <c r="AT268" s="211" t="s">
        <v>191</v>
      </c>
      <c r="AU268" s="211" t="s">
        <v>83</v>
      </c>
      <c r="AY268" s="18" t="s">
        <v>195</v>
      </c>
      <c r="BE268" s="212">
        <f>IF(N268="základní",J268,0)</f>
        <v>0</v>
      </c>
      <c r="BF268" s="212">
        <f>IF(N268="snížená",J268,0)</f>
        <v>0</v>
      </c>
      <c r="BG268" s="212">
        <f>IF(N268="zákl. přenesená",J268,0)</f>
        <v>0</v>
      </c>
      <c r="BH268" s="212">
        <f>IF(N268="sníž. přenesená",J268,0)</f>
        <v>0</v>
      </c>
      <c r="BI268" s="212">
        <f>IF(N268="nulová",J268,0)</f>
        <v>0</v>
      </c>
      <c r="BJ268" s="18" t="s">
        <v>83</v>
      </c>
      <c r="BK268" s="212">
        <f>ROUND(I268*H268,2)</f>
        <v>0</v>
      </c>
      <c r="BL268" s="18" t="s">
        <v>221</v>
      </c>
      <c r="BM268" s="211" t="s">
        <v>670</v>
      </c>
    </row>
    <row r="269" s="2" customFormat="1" ht="16.5" customHeight="1">
      <c r="A269" s="39"/>
      <c r="B269" s="40"/>
      <c r="C269" s="200" t="s">
        <v>671</v>
      </c>
      <c r="D269" s="200" t="s">
        <v>191</v>
      </c>
      <c r="E269" s="201" t="s">
        <v>672</v>
      </c>
      <c r="F269" s="202" t="s">
        <v>673</v>
      </c>
      <c r="G269" s="203" t="s">
        <v>232</v>
      </c>
      <c r="H269" s="204">
        <v>1</v>
      </c>
      <c r="I269" s="205"/>
      <c r="J269" s="206">
        <f>ROUND(I269*H269,2)</f>
        <v>0</v>
      </c>
      <c r="K269" s="202" t="s">
        <v>1</v>
      </c>
      <c r="L269" s="45"/>
      <c r="M269" s="207" t="s">
        <v>1</v>
      </c>
      <c r="N269" s="208" t="s">
        <v>41</v>
      </c>
      <c r="O269" s="92"/>
      <c r="P269" s="209">
        <f>O269*H269</f>
        <v>0</v>
      </c>
      <c r="Q269" s="209">
        <v>0</v>
      </c>
      <c r="R269" s="209">
        <f>Q269*H269</f>
        <v>0</v>
      </c>
      <c r="S269" s="209">
        <v>0</v>
      </c>
      <c r="T269" s="210">
        <f>S269*H269</f>
        <v>0</v>
      </c>
      <c r="U269" s="39"/>
      <c r="V269" s="39"/>
      <c r="W269" s="39"/>
      <c r="X269" s="39"/>
      <c r="Y269" s="39"/>
      <c r="Z269" s="39"/>
      <c r="AA269" s="39"/>
      <c r="AB269" s="39"/>
      <c r="AC269" s="39"/>
      <c r="AD269" s="39"/>
      <c r="AE269" s="39"/>
      <c r="AR269" s="211" t="s">
        <v>221</v>
      </c>
      <c r="AT269" s="211" t="s">
        <v>191</v>
      </c>
      <c r="AU269" s="211" t="s">
        <v>83</v>
      </c>
      <c r="AY269" s="18" t="s">
        <v>195</v>
      </c>
      <c r="BE269" s="212">
        <f>IF(N269="základní",J269,0)</f>
        <v>0</v>
      </c>
      <c r="BF269" s="212">
        <f>IF(N269="snížená",J269,0)</f>
        <v>0</v>
      </c>
      <c r="BG269" s="212">
        <f>IF(N269="zákl. přenesená",J269,0)</f>
        <v>0</v>
      </c>
      <c r="BH269" s="212">
        <f>IF(N269="sníž. přenesená",J269,0)</f>
        <v>0</v>
      </c>
      <c r="BI269" s="212">
        <f>IF(N269="nulová",J269,0)</f>
        <v>0</v>
      </c>
      <c r="BJ269" s="18" t="s">
        <v>83</v>
      </c>
      <c r="BK269" s="212">
        <f>ROUND(I269*H269,2)</f>
        <v>0</v>
      </c>
      <c r="BL269" s="18" t="s">
        <v>221</v>
      </c>
      <c r="BM269" s="211" t="s">
        <v>674</v>
      </c>
    </row>
    <row r="270" s="13" customFormat="1" ht="25.92" customHeight="1">
      <c r="A270" s="13"/>
      <c r="B270" s="248"/>
      <c r="C270" s="249"/>
      <c r="D270" s="250" t="s">
        <v>75</v>
      </c>
      <c r="E270" s="251" t="s">
        <v>675</v>
      </c>
      <c r="F270" s="251" t="s">
        <v>676</v>
      </c>
      <c r="G270" s="249"/>
      <c r="H270" s="249"/>
      <c r="I270" s="252"/>
      <c r="J270" s="253">
        <f>BK270</f>
        <v>0</v>
      </c>
      <c r="K270" s="249"/>
      <c r="L270" s="254"/>
      <c r="M270" s="255"/>
      <c r="N270" s="256"/>
      <c r="O270" s="256"/>
      <c r="P270" s="257">
        <f>SUM(P271:P278)</f>
        <v>0</v>
      </c>
      <c r="Q270" s="256"/>
      <c r="R270" s="257">
        <f>SUM(R271:R278)</f>
        <v>0</v>
      </c>
      <c r="S270" s="256"/>
      <c r="T270" s="258">
        <f>SUM(T271:T278)</f>
        <v>0</v>
      </c>
      <c r="U270" s="13"/>
      <c r="V270" s="13"/>
      <c r="W270" s="13"/>
      <c r="X270" s="13"/>
      <c r="Y270" s="13"/>
      <c r="Z270" s="13"/>
      <c r="AA270" s="13"/>
      <c r="AB270" s="13"/>
      <c r="AC270" s="13"/>
      <c r="AD270" s="13"/>
      <c r="AE270" s="13"/>
      <c r="AR270" s="259" t="s">
        <v>83</v>
      </c>
      <c r="AT270" s="260" t="s">
        <v>75</v>
      </c>
      <c r="AU270" s="260" t="s">
        <v>76</v>
      </c>
      <c r="AY270" s="259" t="s">
        <v>195</v>
      </c>
      <c r="BK270" s="261">
        <f>SUM(BK271:BK278)</f>
        <v>0</v>
      </c>
    </row>
    <row r="271" s="2" customFormat="1" ht="16.5" customHeight="1">
      <c r="A271" s="39"/>
      <c r="B271" s="40"/>
      <c r="C271" s="200" t="s">
        <v>677</v>
      </c>
      <c r="D271" s="200" t="s">
        <v>191</v>
      </c>
      <c r="E271" s="201" t="s">
        <v>678</v>
      </c>
      <c r="F271" s="202" t="s">
        <v>654</v>
      </c>
      <c r="G271" s="203" t="s">
        <v>220</v>
      </c>
      <c r="H271" s="204">
        <v>1</v>
      </c>
      <c r="I271" s="205"/>
      <c r="J271" s="206">
        <f>ROUND(I271*H271,2)</f>
        <v>0</v>
      </c>
      <c r="K271" s="202" t="s">
        <v>1</v>
      </c>
      <c r="L271" s="45"/>
      <c r="M271" s="207" t="s">
        <v>1</v>
      </c>
      <c r="N271" s="208" t="s">
        <v>41</v>
      </c>
      <c r="O271" s="92"/>
      <c r="P271" s="209">
        <f>O271*H271</f>
        <v>0</v>
      </c>
      <c r="Q271" s="209">
        <v>0</v>
      </c>
      <c r="R271" s="209">
        <f>Q271*H271</f>
        <v>0</v>
      </c>
      <c r="S271" s="209">
        <v>0</v>
      </c>
      <c r="T271" s="210">
        <f>S271*H271</f>
        <v>0</v>
      </c>
      <c r="U271" s="39"/>
      <c r="V271" s="39"/>
      <c r="W271" s="39"/>
      <c r="X271" s="39"/>
      <c r="Y271" s="39"/>
      <c r="Z271" s="39"/>
      <c r="AA271" s="39"/>
      <c r="AB271" s="39"/>
      <c r="AC271" s="39"/>
      <c r="AD271" s="39"/>
      <c r="AE271" s="39"/>
      <c r="AR271" s="211" t="s">
        <v>221</v>
      </c>
      <c r="AT271" s="211" t="s">
        <v>191</v>
      </c>
      <c r="AU271" s="211" t="s">
        <v>83</v>
      </c>
      <c r="AY271" s="18" t="s">
        <v>195</v>
      </c>
      <c r="BE271" s="212">
        <f>IF(N271="základní",J271,0)</f>
        <v>0</v>
      </c>
      <c r="BF271" s="212">
        <f>IF(N271="snížená",J271,0)</f>
        <v>0</v>
      </c>
      <c r="BG271" s="212">
        <f>IF(N271="zákl. přenesená",J271,0)</f>
        <v>0</v>
      </c>
      <c r="BH271" s="212">
        <f>IF(N271="sníž. přenesená",J271,0)</f>
        <v>0</v>
      </c>
      <c r="BI271" s="212">
        <f>IF(N271="nulová",J271,0)</f>
        <v>0</v>
      </c>
      <c r="BJ271" s="18" t="s">
        <v>83</v>
      </c>
      <c r="BK271" s="212">
        <f>ROUND(I271*H271,2)</f>
        <v>0</v>
      </c>
      <c r="BL271" s="18" t="s">
        <v>221</v>
      </c>
      <c r="BM271" s="211" t="s">
        <v>679</v>
      </c>
    </row>
    <row r="272" s="2" customFormat="1">
      <c r="A272" s="39"/>
      <c r="B272" s="40"/>
      <c r="C272" s="41"/>
      <c r="D272" s="213" t="s">
        <v>197</v>
      </c>
      <c r="E272" s="41"/>
      <c r="F272" s="214" t="s">
        <v>680</v>
      </c>
      <c r="G272" s="41"/>
      <c r="H272" s="41"/>
      <c r="I272" s="215"/>
      <c r="J272" s="41"/>
      <c r="K272" s="41"/>
      <c r="L272" s="45"/>
      <c r="M272" s="216"/>
      <c r="N272" s="217"/>
      <c r="O272" s="92"/>
      <c r="P272" s="92"/>
      <c r="Q272" s="92"/>
      <c r="R272" s="92"/>
      <c r="S272" s="92"/>
      <c r="T272" s="93"/>
      <c r="U272" s="39"/>
      <c r="V272" s="39"/>
      <c r="W272" s="39"/>
      <c r="X272" s="39"/>
      <c r="Y272" s="39"/>
      <c r="Z272" s="39"/>
      <c r="AA272" s="39"/>
      <c r="AB272" s="39"/>
      <c r="AC272" s="39"/>
      <c r="AD272" s="39"/>
      <c r="AE272" s="39"/>
      <c r="AT272" s="18" t="s">
        <v>197</v>
      </c>
      <c r="AU272" s="18" t="s">
        <v>83</v>
      </c>
    </row>
    <row r="273" s="2" customFormat="1" ht="16.5" customHeight="1">
      <c r="A273" s="39"/>
      <c r="B273" s="40"/>
      <c r="C273" s="200" t="s">
        <v>681</v>
      </c>
      <c r="D273" s="200" t="s">
        <v>191</v>
      </c>
      <c r="E273" s="201" t="s">
        <v>682</v>
      </c>
      <c r="F273" s="202" t="s">
        <v>659</v>
      </c>
      <c r="G273" s="203" t="s">
        <v>220</v>
      </c>
      <c r="H273" s="204">
        <v>1</v>
      </c>
      <c r="I273" s="205"/>
      <c r="J273" s="206">
        <f>ROUND(I273*H273,2)</f>
        <v>0</v>
      </c>
      <c r="K273" s="202" t="s">
        <v>1</v>
      </c>
      <c r="L273" s="45"/>
      <c r="M273" s="207" t="s">
        <v>1</v>
      </c>
      <c r="N273" s="208" t="s">
        <v>41</v>
      </c>
      <c r="O273" s="92"/>
      <c r="P273" s="209">
        <f>O273*H273</f>
        <v>0</v>
      </c>
      <c r="Q273" s="209">
        <v>0</v>
      </c>
      <c r="R273" s="209">
        <f>Q273*H273</f>
        <v>0</v>
      </c>
      <c r="S273" s="209">
        <v>0</v>
      </c>
      <c r="T273" s="210">
        <f>S273*H273</f>
        <v>0</v>
      </c>
      <c r="U273" s="39"/>
      <c r="V273" s="39"/>
      <c r="W273" s="39"/>
      <c r="X273" s="39"/>
      <c r="Y273" s="39"/>
      <c r="Z273" s="39"/>
      <c r="AA273" s="39"/>
      <c r="AB273" s="39"/>
      <c r="AC273" s="39"/>
      <c r="AD273" s="39"/>
      <c r="AE273" s="39"/>
      <c r="AR273" s="211" t="s">
        <v>221</v>
      </c>
      <c r="AT273" s="211" t="s">
        <v>191</v>
      </c>
      <c r="AU273" s="211" t="s">
        <v>83</v>
      </c>
      <c r="AY273" s="18" t="s">
        <v>195</v>
      </c>
      <c r="BE273" s="212">
        <f>IF(N273="základní",J273,0)</f>
        <v>0</v>
      </c>
      <c r="BF273" s="212">
        <f>IF(N273="snížená",J273,0)</f>
        <v>0</v>
      </c>
      <c r="BG273" s="212">
        <f>IF(N273="zákl. přenesená",J273,0)</f>
        <v>0</v>
      </c>
      <c r="BH273" s="212">
        <f>IF(N273="sníž. přenesená",J273,0)</f>
        <v>0</v>
      </c>
      <c r="BI273" s="212">
        <f>IF(N273="nulová",J273,0)</f>
        <v>0</v>
      </c>
      <c r="BJ273" s="18" t="s">
        <v>83</v>
      </c>
      <c r="BK273" s="212">
        <f>ROUND(I273*H273,2)</f>
        <v>0</v>
      </c>
      <c r="BL273" s="18" t="s">
        <v>221</v>
      </c>
      <c r="BM273" s="211" t="s">
        <v>683</v>
      </c>
    </row>
    <row r="274" s="2" customFormat="1">
      <c r="A274" s="39"/>
      <c r="B274" s="40"/>
      <c r="C274" s="41"/>
      <c r="D274" s="213" t="s">
        <v>197</v>
      </c>
      <c r="E274" s="41"/>
      <c r="F274" s="214" t="s">
        <v>661</v>
      </c>
      <c r="G274" s="41"/>
      <c r="H274" s="41"/>
      <c r="I274" s="215"/>
      <c r="J274" s="41"/>
      <c r="K274" s="41"/>
      <c r="L274" s="45"/>
      <c r="M274" s="216"/>
      <c r="N274" s="217"/>
      <c r="O274" s="92"/>
      <c r="P274" s="92"/>
      <c r="Q274" s="92"/>
      <c r="R274" s="92"/>
      <c r="S274" s="92"/>
      <c r="T274" s="93"/>
      <c r="U274" s="39"/>
      <c r="V274" s="39"/>
      <c r="W274" s="39"/>
      <c r="X274" s="39"/>
      <c r="Y274" s="39"/>
      <c r="Z274" s="39"/>
      <c r="AA274" s="39"/>
      <c r="AB274" s="39"/>
      <c r="AC274" s="39"/>
      <c r="AD274" s="39"/>
      <c r="AE274" s="39"/>
      <c r="AT274" s="18" t="s">
        <v>197</v>
      </c>
      <c r="AU274" s="18" t="s">
        <v>83</v>
      </c>
    </row>
    <row r="275" s="2" customFormat="1" ht="21.75" customHeight="1">
      <c r="A275" s="39"/>
      <c r="B275" s="40"/>
      <c r="C275" s="200" t="s">
        <v>684</v>
      </c>
      <c r="D275" s="200" t="s">
        <v>191</v>
      </c>
      <c r="E275" s="201" t="s">
        <v>685</v>
      </c>
      <c r="F275" s="202" t="s">
        <v>664</v>
      </c>
      <c r="G275" s="203" t="s">
        <v>220</v>
      </c>
      <c r="H275" s="204">
        <v>1</v>
      </c>
      <c r="I275" s="205"/>
      <c r="J275" s="206">
        <f>ROUND(I275*H275,2)</f>
        <v>0</v>
      </c>
      <c r="K275" s="202" t="s">
        <v>1</v>
      </c>
      <c r="L275" s="45"/>
      <c r="M275" s="207" t="s">
        <v>1</v>
      </c>
      <c r="N275" s="208" t="s">
        <v>41</v>
      </c>
      <c r="O275" s="92"/>
      <c r="P275" s="209">
        <f>O275*H275</f>
        <v>0</v>
      </c>
      <c r="Q275" s="209">
        <v>0</v>
      </c>
      <c r="R275" s="209">
        <f>Q275*H275</f>
        <v>0</v>
      </c>
      <c r="S275" s="209">
        <v>0</v>
      </c>
      <c r="T275" s="210">
        <f>S275*H275</f>
        <v>0</v>
      </c>
      <c r="U275" s="39"/>
      <c r="V275" s="39"/>
      <c r="W275" s="39"/>
      <c r="X275" s="39"/>
      <c r="Y275" s="39"/>
      <c r="Z275" s="39"/>
      <c r="AA275" s="39"/>
      <c r="AB275" s="39"/>
      <c r="AC275" s="39"/>
      <c r="AD275" s="39"/>
      <c r="AE275" s="39"/>
      <c r="AR275" s="211" t="s">
        <v>221</v>
      </c>
      <c r="AT275" s="211" t="s">
        <v>191</v>
      </c>
      <c r="AU275" s="211" t="s">
        <v>83</v>
      </c>
      <c r="AY275" s="18" t="s">
        <v>195</v>
      </c>
      <c r="BE275" s="212">
        <f>IF(N275="základní",J275,0)</f>
        <v>0</v>
      </c>
      <c r="BF275" s="212">
        <f>IF(N275="snížená",J275,0)</f>
        <v>0</v>
      </c>
      <c r="BG275" s="212">
        <f>IF(N275="zákl. přenesená",J275,0)</f>
        <v>0</v>
      </c>
      <c r="BH275" s="212">
        <f>IF(N275="sníž. přenesená",J275,0)</f>
        <v>0</v>
      </c>
      <c r="BI275" s="212">
        <f>IF(N275="nulová",J275,0)</f>
        <v>0</v>
      </c>
      <c r="BJ275" s="18" t="s">
        <v>83</v>
      </c>
      <c r="BK275" s="212">
        <f>ROUND(I275*H275,2)</f>
        <v>0</v>
      </c>
      <c r="BL275" s="18" t="s">
        <v>221</v>
      </c>
      <c r="BM275" s="211" t="s">
        <v>686</v>
      </c>
    </row>
    <row r="276" s="2" customFormat="1">
      <c r="A276" s="39"/>
      <c r="B276" s="40"/>
      <c r="C276" s="41"/>
      <c r="D276" s="213" t="s">
        <v>197</v>
      </c>
      <c r="E276" s="41"/>
      <c r="F276" s="214" t="s">
        <v>666</v>
      </c>
      <c r="G276" s="41"/>
      <c r="H276" s="41"/>
      <c r="I276" s="215"/>
      <c r="J276" s="41"/>
      <c r="K276" s="41"/>
      <c r="L276" s="45"/>
      <c r="M276" s="216"/>
      <c r="N276" s="217"/>
      <c r="O276" s="92"/>
      <c r="P276" s="92"/>
      <c r="Q276" s="92"/>
      <c r="R276" s="92"/>
      <c r="S276" s="92"/>
      <c r="T276" s="93"/>
      <c r="U276" s="39"/>
      <c r="V276" s="39"/>
      <c r="W276" s="39"/>
      <c r="X276" s="39"/>
      <c r="Y276" s="39"/>
      <c r="Z276" s="39"/>
      <c r="AA276" s="39"/>
      <c r="AB276" s="39"/>
      <c r="AC276" s="39"/>
      <c r="AD276" s="39"/>
      <c r="AE276" s="39"/>
      <c r="AT276" s="18" t="s">
        <v>197</v>
      </c>
      <c r="AU276" s="18" t="s">
        <v>83</v>
      </c>
    </row>
    <row r="277" s="2" customFormat="1" ht="16.5" customHeight="1">
      <c r="A277" s="39"/>
      <c r="B277" s="40"/>
      <c r="C277" s="200" t="s">
        <v>687</v>
      </c>
      <c r="D277" s="200" t="s">
        <v>191</v>
      </c>
      <c r="E277" s="201" t="s">
        <v>688</v>
      </c>
      <c r="F277" s="202" t="s">
        <v>669</v>
      </c>
      <c r="G277" s="203" t="s">
        <v>232</v>
      </c>
      <c r="H277" s="204">
        <v>2</v>
      </c>
      <c r="I277" s="205"/>
      <c r="J277" s="206">
        <f>ROUND(I277*H277,2)</f>
        <v>0</v>
      </c>
      <c r="K277" s="202" t="s">
        <v>1</v>
      </c>
      <c r="L277" s="45"/>
      <c r="M277" s="207" t="s">
        <v>1</v>
      </c>
      <c r="N277" s="208" t="s">
        <v>41</v>
      </c>
      <c r="O277" s="92"/>
      <c r="P277" s="209">
        <f>O277*H277</f>
        <v>0</v>
      </c>
      <c r="Q277" s="209">
        <v>0</v>
      </c>
      <c r="R277" s="209">
        <f>Q277*H277</f>
        <v>0</v>
      </c>
      <c r="S277" s="209">
        <v>0</v>
      </c>
      <c r="T277" s="210">
        <f>S277*H277</f>
        <v>0</v>
      </c>
      <c r="U277" s="39"/>
      <c r="V277" s="39"/>
      <c r="W277" s="39"/>
      <c r="X277" s="39"/>
      <c r="Y277" s="39"/>
      <c r="Z277" s="39"/>
      <c r="AA277" s="39"/>
      <c r="AB277" s="39"/>
      <c r="AC277" s="39"/>
      <c r="AD277" s="39"/>
      <c r="AE277" s="39"/>
      <c r="AR277" s="211" t="s">
        <v>221</v>
      </c>
      <c r="AT277" s="211" t="s">
        <v>191</v>
      </c>
      <c r="AU277" s="211" t="s">
        <v>83</v>
      </c>
      <c r="AY277" s="18" t="s">
        <v>195</v>
      </c>
      <c r="BE277" s="212">
        <f>IF(N277="základní",J277,0)</f>
        <v>0</v>
      </c>
      <c r="BF277" s="212">
        <f>IF(N277="snížená",J277,0)</f>
        <v>0</v>
      </c>
      <c r="BG277" s="212">
        <f>IF(N277="zákl. přenesená",J277,0)</f>
        <v>0</v>
      </c>
      <c r="BH277" s="212">
        <f>IF(N277="sníž. přenesená",J277,0)</f>
        <v>0</v>
      </c>
      <c r="BI277" s="212">
        <f>IF(N277="nulová",J277,0)</f>
        <v>0</v>
      </c>
      <c r="BJ277" s="18" t="s">
        <v>83</v>
      </c>
      <c r="BK277" s="212">
        <f>ROUND(I277*H277,2)</f>
        <v>0</v>
      </c>
      <c r="BL277" s="18" t="s">
        <v>221</v>
      </c>
      <c r="BM277" s="211" t="s">
        <v>689</v>
      </c>
    </row>
    <row r="278" s="2" customFormat="1" ht="16.5" customHeight="1">
      <c r="A278" s="39"/>
      <c r="B278" s="40"/>
      <c r="C278" s="200" t="s">
        <v>690</v>
      </c>
      <c r="D278" s="200" t="s">
        <v>191</v>
      </c>
      <c r="E278" s="201" t="s">
        <v>691</v>
      </c>
      <c r="F278" s="202" t="s">
        <v>673</v>
      </c>
      <c r="G278" s="203" t="s">
        <v>232</v>
      </c>
      <c r="H278" s="204">
        <v>1</v>
      </c>
      <c r="I278" s="205"/>
      <c r="J278" s="206">
        <f>ROUND(I278*H278,2)</f>
        <v>0</v>
      </c>
      <c r="K278" s="202" t="s">
        <v>1</v>
      </c>
      <c r="L278" s="45"/>
      <c r="M278" s="207" t="s">
        <v>1</v>
      </c>
      <c r="N278" s="208" t="s">
        <v>41</v>
      </c>
      <c r="O278" s="92"/>
      <c r="P278" s="209">
        <f>O278*H278</f>
        <v>0</v>
      </c>
      <c r="Q278" s="209">
        <v>0</v>
      </c>
      <c r="R278" s="209">
        <f>Q278*H278</f>
        <v>0</v>
      </c>
      <c r="S278" s="209">
        <v>0</v>
      </c>
      <c r="T278" s="210">
        <f>S278*H278</f>
        <v>0</v>
      </c>
      <c r="U278" s="39"/>
      <c r="V278" s="39"/>
      <c r="W278" s="39"/>
      <c r="X278" s="39"/>
      <c r="Y278" s="39"/>
      <c r="Z278" s="39"/>
      <c r="AA278" s="39"/>
      <c r="AB278" s="39"/>
      <c r="AC278" s="39"/>
      <c r="AD278" s="39"/>
      <c r="AE278" s="39"/>
      <c r="AR278" s="211" t="s">
        <v>221</v>
      </c>
      <c r="AT278" s="211" t="s">
        <v>191</v>
      </c>
      <c r="AU278" s="211" t="s">
        <v>83</v>
      </c>
      <c r="AY278" s="18" t="s">
        <v>195</v>
      </c>
      <c r="BE278" s="212">
        <f>IF(N278="základní",J278,0)</f>
        <v>0</v>
      </c>
      <c r="BF278" s="212">
        <f>IF(N278="snížená",J278,0)</f>
        <v>0</v>
      </c>
      <c r="BG278" s="212">
        <f>IF(N278="zákl. přenesená",J278,0)</f>
        <v>0</v>
      </c>
      <c r="BH278" s="212">
        <f>IF(N278="sníž. přenesená",J278,0)</f>
        <v>0</v>
      </c>
      <c r="BI278" s="212">
        <f>IF(N278="nulová",J278,0)</f>
        <v>0</v>
      </c>
      <c r="BJ278" s="18" t="s">
        <v>83</v>
      </c>
      <c r="BK278" s="212">
        <f>ROUND(I278*H278,2)</f>
        <v>0</v>
      </c>
      <c r="BL278" s="18" t="s">
        <v>221</v>
      </c>
      <c r="BM278" s="211" t="s">
        <v>692</v>
      </c>
    </row>
    <row r="279" s="13" customFormat="1" ht="25.92" customHeight="1">
      <c r="A279" s="13"/>
      <c r="B279" s="248"/>
      <c r="C279" s="249"/>
      <c r="D279" s="250" t="s">
        <v>75</v>
      </c>
      <c r="E279" s="251" t="s">
        <v>693</v>
      </c>
      <c r="F279" s="251" t="s">
        <v>694</v>
      </c>
      <c r="G279" s="249"/>
      <c r="H279" s="249"/>
      <c r="I279" s="252"/>
      <c r="J279" s="253">
        <f>BK279</f>
        <v>0</v>
      </c>
      <c r="K279" s="249"/>
      <c r="L279" s="254"/>
      <c r="M279" s="255"/>
      <c r="N279" s="256"/>
      <c r="O279" s="256"/>
      <c r="P279" s="257">
        <f>SUM(P280:P281)</f>
        <v>0</v>
      </c>
      <c r="Q279" s="256"/>
      <c r="R279" s="257">
        <f>SUM(R280:R281)</f>
        <v>0</v>
      </c>
      <c r="S279" s="256"/>
      <c r="T279" s="258">
        <f>SUM(T280:T281)</f>
        <v>0</v>
      </c>
      <c r="U279" s="13"/>
      <c r="V279" s="13"/>
      <c r="W279" s="13"/>
      <c r="X279" s="13"/>
      <c r="Y279" s="13"/>
      <c r="Z279" s="13"/>
      <c r="AA279" s="13"/>
      <c r="AB279" s="13"/>
      <c r="AC279" s="13"/>
      <c r="AD279" s="13"/>
      <c r="AE279" s="13"/>
      <c r="AR279" s="259" t="s">
        <v>83</v>
      </c>
      <c r="AT279" s="260" t="s">
        <v>75</v>
      </c>
      <c r="AU279" s="260" t="s">
        <v>76</v>
      </c>
      <c r="AY279" s="259" t="s">
        <v>195</v>
      </c>
      <c r="BK279" s="261">
        <f>SUM(BK280:BK281)</f>
        <v>0</v>
      </c>
    </row>
    <row r="280" s="2" customFormat="1" ht="21.75" customHeight="1">
      <c r="A280" s="39"/>
      <c r="B280" s="40"/>
      <c r="C280" s="200" t="s">
        <v>695</v>
      </c>
      <c r="D280" s="200" t="s">
        <v>191</v>
      </c>
      <c r="E280" s="201" t="s">
        <v>696</v>
      </c>
      <c r="F280" s="202" t="s">
        <v>697</v>
      </c>
      <c r="G280" s="203" t="s">
        <v>220</v>
      </c>
      <c r="H280" s="204">
        <v>1</v>
      </c>
      <c r="I280" s="205"/>
      <c r="J280" s="206">
        <f>ROUND(I280*H280,2)</f>
        <v>0</v>
      </c>
      <c r="K280" s="202" t="s">
        <v>1</v>
      </c>
      <c r="L280" s="45"/>
      <c r="M280" s="207" t="s">
        <v>1</v>
      </c>
      <c r="N280" s="208" t="s">
        <v>41</v>
      </c>
      <c r="O280" s="92"/>
      <c r="P280" s="209">
        <f>O280*H280</f>
        <v>0</v>
      </c>
      <c r="Q280" s="209">
        <v>0</v>
      </c>
      <c r="R280" s="209">
        <f>Q280*H280</f>
        <v>0</v>
      </c>
      <c r="S280" s="209">
        <v>0</v>
      </c>
      <c r="T280" s="210">
        <f>S280*H280</f>
        <v>0</v>
      </c>
      <c r="U280" s="39"/>
      <c r="V280" s="39"/>
      <c r="W280" s="39"/>
      <c r="X280" s="39"/>
      <c r="Y280" s="39"/>
      <c r="Z280" s="39"/>
      <c r="AA280" s="39"/>
      <c r="AB280" s="39"/>
      <c r="AC280" s="39"/>
      <c r="AD280" s="39"/>
      <c r="AE280" s="39"/>
      <c r="AR280" s="211" t="s">
        <v>221</v>
      </c>
      <c r="AT280" s="211" t="s">
        <v>191</v>
      </c>
      <c r="AU280" s="211" t="s">
        <v>83</v>
      </c>
      <c r="AY280" s="18" t="s">
        <v>195</v>
      </c>
      <c r="BE280" s="212">
        <f>IF(N280="základní",J280,0)</f>
        <v>0</v>
      </c>
      <c r="BF280" s="212">
        <f>IF(N280="snížená",J280,0)</f>
        <v>0</v>
      </c>
      <c r="BG280" s="212">
        <f>IF(N280="zákl. přenesená",J280,0)</f>
        <v>0</v>
      </c>
      <c r="BH280" s="212">
        <f>IF(N280="sníž. přenesená",J280,0)</f>
        <v>0</v>
      </c>
      <c r="BI280" s="212">
        <f>IF(N280="nulová",J280,0)</f>
        <v>0</v>
      </c>
      <c r="BJ280" s="18" t="s">
        <v>83</v>
      </c>
      <c r="BK280" s="212">
        <f>ROUND(I280*H280,2)</f>
        <v>0</v>
      </c>
      <c r="BL280" s="18" t="s">
        <v>221</v>
      </c>
      <c r="BM280" s="211" t="s">
        <v>698</v>
      </c>
    </row>
    <row r="281" s="2" customFormat="1">
      <c r="A281" s="39"/>
      <c r="B281" s="40"/>
      <c r="C281" s="41"/>
      <c r="D281" s="213" t="s">
        <v>197</v>
      </c>
      <c r="E281" s="41"/>
      <c r="F281" s="214" t="s">
        <v>699</v>
      </c>
      <c r="G281" s="41"/>
      <c r="H281" s="41"/>
      <c r="I281" s="215"/>
      <c r="J281" s="41"/>
      <c r="K281" s="41"/>
      <c r="L281" s="45"/>
      <c r="M281" s="272"/>
      <c r="N281" s="273"/>
      <c r="O281" s="274"/>
      <c r="P281" s="274"/>
      <c r="Q281" s="274"/>
      <c r="R281" s="274"/>
      <c r="S281" s="274"/>
      <c r="T281" s="275"/>
      <c r="U281" s="39"/>
      <c r="V281" s="39"/>
      <c r="W281" s="39"/>
      <c r="X281" s="39"/>
      <c r="Y281" s="39"/>
      <c r="Z281" s="39"/>
      <c r="AA281" s="39"/>
      <c r="AB281" s="39"/>
      <c r="AC281" s="39"/>
      <c r="AD281" s="39"/>
      <c r="AE281" s="39"/>
      <c r="AT281" s="18" t="s">
        <v>197</v>
      </c>
      <c r="AU281" s="18" t="s">
        <v>83</v>
      </c>
    </row>
    <row r="282" s="2" customFormat="1" ht="6.96" customHeight="1">
      <c r="A282" s="39"/>
      <c r="B282" s="67"/>
      <c r="C282" s="68"/>
      <c r="D282" s="68"/>
      <c r="E282" s="68"/>
      <c r="F282" s="68"/>
      <c r="G282" s="68"/>
      <c r="H282" s="68"/>
      <c r="I282" s="68"/>
      <c r="J282" s="68"/>
      <c r="K282" s="68"/>
      <c r="L282" s="45"/>
      <c r="M282" s="39"/>
      <c r="O282" s="39"/>
      <c r="P282" s="39"/>
      <c r="Q282" s="39"/>
      <c r="R282" s="39"/>
      <c r="S282" s="39"/>
      <c r="T282" s="39"/>
      <c r="U282" s="39"/>
      <c r="V282" s="39"/>
      <c r="W282" s="39"/>
      <c r="X282" s="39"/>
      <c r="Y282" s="39"/>
      <c r="Z282" s="39"/>
      <c r="AA282" s="39"/>
      <c r="AB282" s="39"/>
      <c r="AC282" s="39"/>
      <c r="AD282" s="39"/>
      <c r="AE282" s="39"/>
    </row>
  </sheetData>
  <sheetProtection sheet="1" autoFilter="0" formatColumns="0" formatRows="0" objects="1" scenarios="1" spinCount="100000" saltValue="gIn0SLXo8zI7ySKxVdti0IvHQiTmEWhkAhQW5QMcDYskWnnTH2vCPBGsY3zKgNB15gqJqg3v2F2oEptVpwbcdA==" hashValue="8FOZtaN0bxBgpDBvTt65ygUEqvcN+ix/ZWDYyt7z2JWpIQr8N38urPiweeAqBCvYfhCCehOv9s9qM3QyRHX7UQ==" algorithmName="SHA-512" password="C71F"/>
  <autoFilter ref="C126:K281"/>
  <mergeCells count="12">
    <mergeCell ref="E7:H7"/>
    <mergeCell ref="E9:H9"/>
    <mergeCell ref="E11:H11"/>
    <mergeCell ref="E20:H20"/>
    <mergeCell ref="E29:H29"/>
    <mergeCell ref="E85:H85"/>
    <mergeCell ref="E87:H87"/>
    <mergeCell ref="E89:H89"/>
    <mergeCell ref="E115:H115"/>
    <mergeCell ref="E117:H117"/>
    <mergeCell ref="E119:H11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99</v>
      </c>
    </row>
    <row r="3" s="1" customFormat="1" ht="6.96" customHeight="1">
      <c r="B3" s="147"/>
      <c r="C3" s="148"/>
      <c r="D3" s="148"/>
      <c r="E3" s="148"/>
      <c r="F3" s="148"/>
      <c r="G3" s="148"/>
      <c r="H3" s="148"/>
      <c r="I3" s="148"/>
      <c r="J3" s="148"/>
      <c r="K3" s="148"/>
      <c r="L3" s="21"/>
      <c r="AT3" s="18" t="s">
        <v>85</v>
      </c>
    </row>
    <row r="4" s="1" customFormat="1" ht="24.96" customHeight="1">
      <c r="B4" s="21"/>
      <c r="D4" s="149" t="s">
        <v>168</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SPLAŠKOVÁ KANALIZACE ÚSTÍ NAD ORLICÍ ČERNOVÍR</v>
      </c>
      <c r="F7" s="151"/>
      <c r="G7" s="151"/>
      <c r="H7" s="151"/>
      <c r="L7" s="21"/>
    </row>
    <row r="8" s="1" customFormat="1" ht="12" customHeight="1">
      <c r="B8" s="21"/>
      <c r="D8" s="151" t="s">
        <v>169</v>
      </c>
      <c r="L8" s="21"/>
    </row>
    <row r="9" s="2" customFormat="1" ht="16.5" customHeight="1">
      <c r="A9" s="39"/>
      <c r="B9" s="45"/>
      <c r="C9" s="39"/>
      <c r="D9" s="39"/>
      <c r="E9" s="152" t="s">
        <v>700</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1" t="s">
        <v>171</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3" t="s">
        <v>701</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1" t="s">
        <v>18</v>
      </c>
      <c r="E13" s="39"/>
      <c r="F13" s="142" t="s">
        <v>1</v>
      </c>
      <c r="G13" s="39"/>
      <c r="H13" s="39"/>
      <c r="I13" s="151"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1" t="s">
        <v>20</v>
      </c>
      <c r="E14" s="39"/>
      <c r="F14" s="142" t="s">
        <v>21</v>
      </c>
      <c r="G14" s="39"/>
      <c r="H14" s="39"/>
      <c r="I14" s="151" t="s">
        <v>22</v>
      </c>
      <c r="J14" s="154" t="str">
        <f>'Rekapitulace stavby'!AN8</f>
        <v>18. 10. 2021</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1" t="s">
        <v>24</v>
      </c>
      <c r="E16" s="39"/>
      <c r="F16" s="39"/>
      <c r="G16" s="39"/>
      <c r="H16" s="39"/>
      <c r="I16" s="151" t="s">
        <v>25</v>
      </c>
      <c r="J16" s="142" t="s">
        <v>1</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26</v>
      </c>
      <c r="F17" s="39"/>
      <c r="G17" s="39"/>
      <c r="H17" s="39"/>
      <c r="I17" s="151" t="s">
        <v>27</v>
      </c>
      <c r="J17" s="142" t="s">
        <v>1</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1" t="s">
        <v>28</v>
      </c>
      <c r="E19" s="39"/>
      <c r="F19" s="39"/>
      <c r="G19" s="39"/>
      <c r="H19" s="39"/>
      <c r="I19" s="151"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1" t="s">
        <v>27</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1" t="s">
        <v>30</v>
      </c>
      <c r="E22" s="39"/>
      <c r="F22" s="39"/>
      <c r="G22" s="39"/>
      <c r="H22" s="39"/>
      <c r="I22" s="151" t="s">
        <v>25</v>
      </c>
      <c r="J22" s="142" t="s">
        <v>1</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31</v>
      </c>
      <c r="F23" s="39"/>
      <c r="G23" s="39"/>
      <c r="H23" s="39"/>
      <c r="I23" s="151" t="s">
        <v>27</v>
      </c>
      <c r="J23" s="142" t="s">
        <v>1</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1" t="s">
        <v>33</v>
      </c>
      <c r="E25" s="39"/>
      <c r="F25" s="39"/>
      <c r="G25" s="39"/>
      <c r="H25" s="39"/>
      <c r="I25" s="151" t="s">
        <v>25</v>
      </c>
      <c r="J25" s="142" t="s">
        <v>1</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
        <v>34</v>
      </c>
      <c r="F26" s="39"/>
      <c r="G26" s="39"/>
      <c r="H26" s="39"/>
      <c r="I26" s="151" t="s">
        <v>27</v>
      </c>
      <c r="J26" s="142" t="s">
        <v>1</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1" t="s">
        <v>35</v>
      </c>
      <c r="E28" s="39"/>
      <c r="F28" s="39"/>
      <c r="G28" s="39"/>
      <c r="H28" s="39"/>
      <c r="I28" s="39"/>
      <c r="J28" s="39"/>
      <c r="K28" s="39"/>
      <c r="L28" s="64"/>
      <c r="S28" s="39"/>
      <c r="T28" s="39"/>
      <c r="U28" s="39"/>
      <c r="V28" s="39"/>
      <c r="W28" s="39"/>
      <c r="X28" s="39"/>
      <c r="Y28" s="39"/>
      <c r="Z28" s="39"/>
      <c r="AA28" s="39"/>
      <c r="AB28" s="39"/>
      <c r="AC28" s="39"/>
      <c r="AD28" s="39"/>
      <c r="AE28" s="39"/>
    </row>
    <row r="29" s="8" customFormat="1" ht="16.5" customHeight="1">
      <c r="A29" s="155"/>
      <c r="B29" s="156"/>
      <c r="C29" s="155"/>
      <c r="D29" s="155"/>
      <c r="E29" s="157" t="s">
        <v>1</v>
      </c>
      <c r="F29" s="157"/>
      <c r="G29" s="157"/>
      <c r="H29" s="157"/>
      <c r="I29" s="155"/>
      <c r="J29" s="155"/>
      <c r="K29" s="155"/>
      <c r="L29" s="158"/>
      <c r="S29" s="155"/>
      <c r="T29" s="155"/>
      <c r="U29" s="155"/>
      <c r="V29" s="155"/>
      <c r="W29" s="155"/>
      <c r="X29" s="155"/>
      <c r="Y29" s="155"/>
      <c r="Z29" s="155"/>
      <c r="AA29" s="155"/>
      <c r="AB29" s="155"/>
      <c r="AC29" s="155"/>
      <c r="AD29" s="155"/>
      <c r="AE29" s="155"/>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25.44" customHeight="1">
      <c r="A32" s="39"/>
      <c r="B32" s="45"/>
      <c r="C32" s="39"/>
      <c r="D32" s="160" t="s">
        <v>36</v>
      </c>
      <c r="E32" s="39"/>
      <c r="F32" s="39"/>
      <c r="G32" s="39"/>
      <c r="H32" s="39"/>
      <c r="I32" s="39"/>
      <c r="J32" s="161">
        <f>ROUND(J120, 2)</f>
        <v>0</v>
      </c>
      <c r="K32" s="39"/>
      <c r="L32" s="64"/>
      <c r="S32" s="39"/>
      <c r="T32" s="39"/>
      <c r="U32" s="39"/>
      <c r="V32" s="39"/>
      <c r="W32" s="39"/>
      <c r="X32" s="39"/>
      <c r="Y32" s="39"/>
      <c r="Z32" s="39"/>
      <c r="AA32" s="39"/>
      <c r="AB32" s="39"/>
      <c r="AC32" s="39"/>
      <c r="AD32" s="39"/>
      <c r="AE32" s="39"/>
    </row>
    <row r="33" s="2" customFormat="1" ht="6.96" customHeight="1">
      <c r="A33" s="39"/>
      <c r="B33" s="45"/>
      <c r="C33" s="39"/>
      <c r="D33" s="159"/>
      <c r="E33" s="159"/>
      <c r="F33" s="159"/>
      <c r="G33" s="159"/>
      <c r="H33" s="159"/>
      <c r="I33" s="159"/>
      <c r="J33" s="159"/>
      <c r="K33" s="159"/>
      <c r="L33" s="64"/>
      <c r="S33" s="39"/>
      <c r="T33" s="39"/>
      <c r="U33" s="39"/>
      <c r="V33" s="39"/>
      <c r="W33" s="39"/>
      <c r="X33" s="39"/>
      <c r="Y33" s="39"/>
      <c r="Z33" s="39"/>
      <c r="AA33" s="39"/>
      <c r="AB33" s="39"/>
      <c r="AC33" s="39"/>
      <c r="AD33" s="39"/>
      <c r="AE33" s="39"/>
    </row>
    <row r="34" s="2" customFormat="1" ht="14.4" customHeight="1">
      <c r="A34" s="39"/>
      <c r="B34" s="45"/>
      <c r="C34" s="39"/>
      <c r="D34" s="39"/>
      <c r="E34" s="39"/>
      <c r="F34" s="162" t="s">
        <v>38</v>
      </c>
      <c r="G34" s="39"/>
      <c r="H34" s="39"/>
      <c r="I34" s="162" t="s">
        <v>37</v>
      </c>
      <c r="J34" s="162" t="s">
        <v>39</v>
      </c>
      <c r="K34" s="39"/>
      <c r="L34" s="64"/>
      <c r="S34" s="39"/>
      <c r="T34" s="39"/>
      <c r="U34" s="39"/>
      <c r="V34" s="39"/>
      <c r="W34" s="39"/>
      <c r="X34" s="39"/>
      <c r="Y34" s="39"/>
      <c r="Z34" s="39"/>
      <c r="AA34" s="39"/>
      <c r="AB34" s="39"/>
      <c r="AC34" s="39"/>
      <c r="AD34" s="39"/>
      <c r="AE34" s="39"/>
    </row>
    <row r="35" s="2" customFormat="1" ht="14.4" customHeight="1">
      <c r="A35" s="39"/>
      <c r="B35" s="45"/>
      <c r="C35" s="39"/>
      <c r="D35" s="163" t="s">
        <v>40</v>
      </c>
      <c r="E35" s="151" t="s">
        <v>41</v>
      </c>
      <c r="F35" s="164">
        <f>ROUND((SUM(BE120:BE132)),  2)</f>
        <v>0</v>
      </c>
      <c r="G35" s="39"/>
      <c r="H35" s="39"/>
      <c r="I35" s="165">
        <v>0.20999999999999999</v>
      </c>
      <c r="J35" s="164">
        <f>ROUND(((SUM(BE120:BE132))*I35),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1" t="s">
        <v>42</v>
      </c>
      <c r="F36" s="164">
        <f>ROUND((SUM(BF120:BF132)),  2)</f>
        <v>0</v>
      </c>
      <c r="G36" s="39"/>
      <c r="H36" s="39"/>
      <c r="I36" s="165">
        <v>0.14999999999999999</v>
      </c>
      <c r="J36" s="164">
        <f>ROUND(((SUM(BF120:BF132))*I36),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43</v>
      </c>
      <c r="F37" s="164">
        <f>ROUND((SUM(BG120:BG132)),  2)</f>
        <v>0</v>
      </c>
      <c r="G37" s="39"/>
      <c r="H37" s="39"/>
      <c r="I37" s="165">
        <v>0.20999999999999999</v>
      </c>
      <c r="J37" s="164">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1" t="s">
        <v>44</v>
      </c>
      <c r="F38" s="164">
        <f>ROUND((SUM(BH120:BH132)),  2)</f>
        <v>0</v>
      </c>
      <c r="G38" s="39"/>
      <c r="H38" s="39"/>
      <c r="I38" s="165">
        <v>0.14999999999999999</v>
      </c>
      <c r="J38" s="164">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1" t="s">
        <v>45</v>
      </c>
      <c r="F39" s="164">
        <f>ROUND((SUM(BI120:BI132)),  2)</f>
        <v>0</v>
      </c>
      <c r="G39" s="39"/>
      <c r="H39" s="39"/>
      <c r="I39" s="165">
        <v>0</v>
      </c>
      <c r="J39" s="164">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6"/>
      <c r="D41" s="167" t="s">
        <v>46</v>
      </c>
      <c r="E41" s="168"/>
      <c r="F41" s="168"/>
      <c r="G41" s="169" t="s">
        <v>47</v>
      </c>
      <c r="H41" s="170" t="s">
        <v>48</v>
      </c>
      <c r="I41" s="168"/>
      <c r="J41" s="171">
        <f>SUM(J32:J39)</f>
        <v>0</v>
      </c>
      <c r="K41" s="172"/>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49</v>
      </c>
      <c r="E50" s="174"/>
      <c r="F50" s="174"/>
      <c r="G50" s="173" t="s">
        <v>50</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51</v>
      </c>
      <c r="E61" s="176"/>
      <c r="F61" s="177" t="s">
        <v>52</v>
      </c>
      <c r="G61" s="175" t="s">
        <v>51</v>
      </c>
      <c r="H61" s="176"/>
      <c r="I61" s="176"/>
      <c r="J61" s="178" t="s">
        <v>52</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53</v>
      </c>
      <c r="E65" s="179"/>
      <c r="F65" s="179"/>
      <c r="G65" s="173" t="s">
        <v>54</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51</v>
      </c>
      <c r="E76" s="176"/>
      <c r="F76" s="177" t="s">
        <v>52</v>
      </c>
      <c r="G76" s="175" t="s">
        <v>51</v>
      </c>
      <c r="H76" s="176"/>
      <c r="I76" s="176"/>
      <c r="J76" s="178" t="s">
        <v>52</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173</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SPLAŠKOVÁ KANALIZACE ÚSTÍ NAD ORLICÍ ČERNOVÍR</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169</v>
      </c>
      <c r="D86" s="23"/>
      <c r="E86" s="23"/>
      <c r="F86" s="23"/>
      <c r="G86" s="23"/>
      <c r="H86" s="23"/>
      <c r="I86" s="23"/>
      <c r="J86" s="23"/>
      <c r="K86" s="23"/>
      <c r="L86" s="21"/>
    </row>
    <row r="87" s="2" customFormat="1" ht="16.5" customHeight="1">
      <c r="A87" s="39"/>
      <c r="B87" s="40"/>
      <c r="C87" s="41"/>
      <c r="D87" s="41"/>
      <c r="E87" s="184" t="s">
        <v>700</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171</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PS-02.1 - ČS-3, ČS-4, ČS-5 - vystrojení technologie</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Černovír</v>
      </c>
      <c r="G91" s="41"/>
      <c r="H91" s="41"/>
      <c r="I91" s="33" t="s">
        <v>22</v>
      </c>
      <c r="J91" s="80" t="str">
        <f>IF(J14="","",J14)</f>
        <v>18. 10. 2021</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25.65" customHeight="1">
      <c r="A93" s="39"/>
      <c r="B93" s="40"/>
      <c r="C93" s="33" t="s">
        <v>24</v>
      </c>
      <c r="D93" s="41"/>
      <c r="E93" s="41"/>
      <c r="F93" s="28" t="str">
        <f>E17</f>
        <v>TEPVOS s.r.o., Královéhradecká 1566, Ústí n.Orlicí</v>
      </c>
      <c r="G93" s="41"/>
      <c r="H93" s="41"/>
      <c r="I93" s="33" t="s">
        <v>30</v>
      </c>
      <c r="J93" s="37" t="str">
        <f>E23</f>
        <v>Aquaprocon s.r.o., Divize Praha</v>
      </c>
      <c r="K93" s="41"/>
      <c r="L93" s="64"/>
      <c r="S93" s="39"/>
      <c r="T93" s="39"/>
      <c r="U93" s="39"/>
      <c r="V93" s="39"/>
      <c r="W93" s="39"/>
      <c r="X93" s="39"/>
      <c r="Y93" s="39"/>
      <c r="Z93" s="39"/>
      <c r="AA93" s="39"/>
      <c r="AB93" s="39"/>
      <c r="AC93" s="39"/>
      <c r="AD93" s="39"/>
      <c r="AE93" s="39"/>
    </row>
    <row r="94" s="2" customFormat="1" ht="15.15" customHeight="1">
      <c r="A94" s="39"/>
      <c r="B94" s="40"/>
      <c r="C94" s="33" t="s">
        <v>28</v>
      </c>
      <c r="D94" s="41"/>
      <c r="E94" s="41"/>
      <c r="F94" s="28" t="str">
        <f>IF(E20="","",E20)</f>
        <v>Vyplň údaj</v>
      </c>
      <c r="G94" s="41"/>
      <c r="H94" s="41"/>
      <c r="I94" s="33" t="s">
        <v>33</v>
      </c>
      <c r="J94" s="37" t="str">
        <f>E26</f>
        <v>ing. Iveta Heřmanská</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5" t="s">
        <v>174</v>
      </c>
      <c r="D96" s="186"/>
      <c r="E96" s="186"/>
      <c r="F96" s="186"/>
      <c r="G96" s="186"/>
      <c r="H96" s="186"/>
      <c r="I96" s="186"/>
      <c r="J96" s="187" t="s">
        <v>175</v>
      </c>
      <c r="K96" s="186"/>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8" t="s">
        <v>176</v>
      </c>
      <c r="D98" s="41"/>
      <c r="E98" s="41"/>
      <c r="F98" s="41"/>
      <c r="G98" s="41"/>
      <c r="H98" s="41"/>
      <c r="I98" s="41"/>
      <c r="J98" s="111">
        <f>J120</f>
        <v>0</v>
      </c>
      <c r="K98" s="41"/>
      <c r="L98" s="64"/>
      <c r="S98" s="39"/>
      <c r="T98" s="39"/>
      <c r="U98" s="39"/>
      <c r="V98" s="39"/>
      <c r="W98" s="39"/>
      <c r="X98" s="39"/>
      <c r="Y98" s="39"/>
      <c r="Z98" s="39"/>
      <c r="AA98" s="39"/>
      <c r="AB98" s="39"/>
      <c r="AC98" s="39"/>
      <c r="AD98" s="39"/>
      <c r="AE98" s="39"/>
      <c r="AU98" s="18" t="s">
        <v>177</v>
      </c>
    </row>
    <row r="99" s="2" customFormat="1" ht="21.84" customHeight="1">
      <c r="A99" s="39"/>
      <c r="B99" s="40"/>
      <c r="C99" s="41"/>
      <c r="D99" s="41"/>
      <c r="E99" s="41"/>
      <c r="F99" s="41"/>
      <c r="G99" s="41"/>
      <c r="H99" s="41"/>
      <c r="I99" s="41"/>
      <c r="J99" s="41"/>
      <c r="K99" s="41"/>
      <c r="L99" s="64"/>
      <c r="S99" s="39"/>
      <c r="T99" s="39"/>
      <c r="U99" s="39"/>
      <c r="V99" s="39"/>
      <c r="W99" s="39"/>
      <c r="X99" s="39"/>
      <c r="Y99" s="39"/>
      <c r="Z99" s="39"/>
      <c r="AA99" s="39"/>
      <c r="AB99" s="39"/>
      <c r="AC99" s="39"/>
      <c r="AD99" s="39"/>
      <c r="AE99" s="39"/>
    </row>
    <row r="100" s="2" customFormat="1" ht="6.96" customHeight="1">
      <c r="A100" s="39"/>
      <c r="B100" s="67"/>
      <c r="C100" s="68"/>
      <c r="D100" s="68"/>
      <c r="E100" s="68"/>
      <c r="F100" s="68"/>
      <c r="G100" s="68"/>
      <c r="H100" s="68"/>
      <c r="I100" s="68"/>
      <c r="J100" s="68"/>
      <c r="K100" s="68"/>
      <c r="L100" s="64"/>
      <c r="S100" s="39"/>
      <c r="T100" s="39"/>
      <c r="U100" s="39"/>
      <c r="V100" s="39"/>
      <c r="W100" s="39"/>
      <c r="X100" s="39"/>
      <c r="Y100" s="39"/>
      <c r="Z100" s="39"/>
      <c r="AA100" s="39"/>
      <c r="AB100" s="39"/>
      <c r="AC100" s="39"/>
      <c r="AD100" s="39"/>
      <c r="AE100" s="39"/>
    </row>
    <row r="104" s="2" customFormat="1" ht="6.96" customHeight="1">
      <c r="A104" s="39"/>
      <c r="B104" s="69"/>
      <c r="C104" s="70"/>
      <c r="D104" s="70"/>
      <c r="E104" s="70"/>
      <c r="F104" s="70"/>
      <c r="G104" s="70"/>
      <c r="H104" s="70"/>
      <c r="I104" s="70"/>
      <c r="J104" s="70"/>
      <c r="K104" s="70"/>
      <c r="L104" s="64"/>
      <c r="S104" s="39"/>
      <c r="T104" s="39"/>
      <c r="U104" s="39"/>
      <c r="V104" s="39"/>
      <c r="W104" s="39"/>
      <c r="X104" s="39"/>
      <c r="Y104" s="39"/>
      <c r="Z104" s="39"/>
      <c r="AA104" s="39"/>
      <c r="AB104" s="39"/>
      <c r="AC104" s="39"/>
      <c r="AD104" s="39"/>
      <c r="AE104" s="39"/>
    </row>
    <row r="105" s="2" customFormat="1" ht="24.96" customHeight="1">
      <c r="A105" s="39"/>
      <c r="B105" s="40"/>
      <c r="C105" s="24" t="s">
        <v>178</v>
      </c>
      <c r="D105" s="41"/>
      <c r="E105" s="41"/>
      <c r="F105" s="41"/>
      <c r="G105" s="41"/>
      <c r="H105" s="41"/>
      <c r="I105" s="41"/>
      <c r="J105" s="41"/>
      <c r="K105" s="41"/>
      <c r="L105" s="64"/>
      <c r="S105" s="39"/>
      <c r="T105" s="39"/>
      <c r="U105" s="39"/>
      <c r="V105" s="39"/>
      <c r="W105" s="39"/>
      <c r="X105" s="39"/>
      <c r="Y105" s="39"/>
      <c r="Z105" s="39"/>
      <c r="AA105" s="39"/>
      <c r="AB105" s="39"/>
      <c r="AC105" s="39"/>
      <c r="AD105" s="39"/>
      <c r="AE105" s="39"/>
    </row>
    <row r="106" s="2" customFormat="1" ht="6.96" customHeight="1">
      <c r="A106" s="39"/>
      <c r="B106" s="40"/>
      <c r="C106" s="41"/>
      <c r="D106" s="41"/>
      <c r="E106" s="41"/>
      <c r="F106" s="41"/>
      <c r="G106" s="41"/>
      <c r="H106" s="41"/>
      <c r="I106" s="41"/>
      <c r="J106" s="41"/>
      <c r="K106" s="41"/>
      <c r="L106" s="64"/>
      <c r="S106" s="39"/>
      <c r="T106" s="39"/>
      <c r="U106" s="39"/>
      <c r="V106" s="39"/>
      <c r="W106" s="39"/>
      <c r="X106" s="39"/>
      <c r="Y106" s="39"/>
      <c r="Z106" s="39"/>
      <c r="AA106" s="39"/>
      <c r="AB106" s="39"/>
      <c r="AC106" s="39"/>
      <c r="AD106" s="39"/>
      <c r="AE106" s="39"/>
    </row>
    <row r="107" s="2" customFormat="1" ht="12" customHeight="1">
      <c r="A107" s="39"/>
      <c r="B107" s="40"/>
      <c r="C107" s="33" t="s">
        <v>16</v>
      </c>
      <c r="D107" s="41"/>
      <c r="E107" s="41"/>
      <c r="F107" s="41"/>
      <c r="G107" s="41"/>
      <c r="H107" s="41"/>
      <c r="I107" s="41"/>
      <c r="J107" s="41"/>
      <c r="K107" s="41"/>
      <c r="L107" s="64"/>
      <c r="S107" s="39"/>
      <c r="T107" s="39"/>
      <c r="U107" s="39"/>
      <c r="V107" s="39"/>
      <c r="W107" s="39"/>
      <c r="X107" s="39"/>
      <c r="Y107" s="39"/>
      <c r="Z107" s="39"/>
      <c r="AA107" s="39"/>
      <c r="AB107" s="39"/>
      <c r="AC107" s="39"/>
      <c r="AD107" s="39"/>
      <c r="AE107" s="39"/>
    </row>
    <row r="108" s="2" customFormat="1" ht="16.5" customHeight="1">
      <c r="A108" s="39"/>
      <c r="B108" s="40"/>
      <c r="C108" s="41"/>
      <c r="D108" s="41"/>
      <c r="E108" s="184" t="str">
        <f>E7</f>
        <v>SPLAŠKOVÁ KANALIZACE ÚSTÍ NAD ORLICÍ ČERNOVÍR</v>
      </c>
      <c r="F108" s="33"/>
      <c r="G108" s="33"/>
      <c r="H108" s="33"/>
      <c r="I108" s="41"/>
      <c r="J108" s="41"/>
      <c r="K108" s="41"/>
      <c r="L108" s="64"/>
      <c r="S108" s="39"/>
      <c r="T108" s="39"/>
      <c r="U108" s="39"/>
      <c r="V108" s="39"/>
      <c r="W108" s="39"/>
      <c r="X108" s="39"/>
      <c r="Y108" s="39"/>
      <c r="Z108" s="39"/>
      <c r="AA108" s="39"/>
      <c r="AB108" s="39"/>
      <c r="AC108" s="39"/>
      <c r="AD108" s="39"/>
      <c r="AE108" s="39"/>
    </row>
    <row r="109" s="1" customFormat="1" ht="12" customHeight="1">
      <c r="B109" s="22"/>
      <c r="C109" s="33" t="s">
        <v>169</v>
      </c>
      <c r="D109" s="23"/>
      <c r="E109" s="23"/>
      <c r="F109" s="23"/>
      <c r="G109" s="23"/>
      <c r="H109" s="23"/>
      <c r="I109" s="23"/>
      <c r="J109" s="23"/>
      <c r="K109" s="23"/>
      <c r="L109" s="21"/>
    </row>
    <row r="110" s="2" customFormat="1" ht="16.5" customHeight="1">
      <c r="A110" s="39"/>
      <c r="B110" s="40"/>
      <c r="C110" s="41"/>
      <c r="D110" s="41"/>
      <c r="E110" s="184" t="s">
        <v>700</v>
      </c>
      <c r="F110" s="41"/>
      <c r="G110" s="41"/>
      <c r="H110" s="41"/>
      <c r="I110" s="41"/>
      <c r="J110" s="41"/>
      <c r="K110" s="41"/>
      <c r="L110" s="64"/>
      <c r="S110" s="39"/>
      <c r="T110" s="39"/>
      <c r="U110" s="39"/>
      <c r="V110" s="39"/>
      <c r="W110" s="39"/>
      <c r="X110" s="39"/>
      <c r="Y110" s="39"/>
      <c r="Z110" s="39"/>
      <c r="AA110" s="39"/>
      <c r="AB110" s="39"/>
      <c r="AC110" s="39"/>
      <c r="AD110" s="39"/>
      <c r="AE110" s="39"/>
    </row>
    <row r="111" s="2" customFormat="1" ht="12" customHeight="1">
      <c r="A111" s="39"/>
      <c r="B111" s="40"/>
      <c r="C111" s="33" t="s">
        <v>171</v>
      </c>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16.5" customHeight="1">
      <c r="A112" s="39"/>
      <c r="B112" s="40"/>
      <c r="C112" s="41"/>
      <c r="D112" s="41"/>
      <c r="E112" s="77" t="str">
        <f>E11</f>
        <v>PS-02.1 - ČS-3, ČS-4, ČS-5 - vystrojení technologie</v>
      </c>
      <c r="F112" s="41"/>
      <c r="G112" s="41"/>
      <c r="H112" s="41"/>
      <c r="I112" s="41"/>
      <c r="J112" s="41"/>
      <c r="K112" s="41"/>
      <c r="L112" s="64"/>
      <c r="S112" s="39"/>
      <c r="T112" s="39"/>
      <c r="U112" s="39"/>
      <c r="V112" s="39"/>
      <c r="W112" s="39"/>
      <c r="X112" s="39"/>
      <c r="Y112" s="39"/>
      <c r="Z112" s="39"/>
      <c r="AA112" s="39"/>
      <c r="AB112" s="39"/>
      <c r="AC112" s="39"/>
      <c r="AD112" s="39"/>
      <c r="AE112" s="39"/>
    </row>
    <row r="113" s="2" customFormat="1" ht="6.96" customHeight="1">
      <c r="A113" s="39"/>
      <c r="B113" s="40"/>
      <c r="C113" s="41"/>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12" customHeight="1">
      <c r="A114" s="39"/>
      <c r="B114" s="40"/>
      <c r="C114" s="33" t="s">
        <v>20</v>
      </c>
      <c r="D114" s="41"/>
      <c r="E114" s="41"/>
      <c r="F114" s="28" t="str">
        <f>F14</f>
        <v>Černovír</v>
      </c>
      <c r="G114" s="41"/>
      <c r="H114" s="41"/>
      <c r="I114" s="33" t="s">
        <v>22</v>
      </c>
      <c r="J114" s="80" t="str">
        <f>IF(J14="","",J14)</f>
        <v>18. 10. 2021</v>
      </c>
      <c r="K114" s="41"/>
      <c r="L114" s="64"/>
      <c r="S114" s="39"/>
      <c r="T114" s="39"/>
      <c r="U114" s="39"/>
      <c r="V114" s="39"/>
      <c r="W114" s="39"/>
      <c r="X114" s="39"/>
      <c r="Y114" s="39"/>
      <c r="Z114" s="39"/>
      <c r="AA114" s="39"/>
      <c r="AB114" s="39"/>
      <c r="AC114" s="39"/>
      <c r="AD114" s="39"/>
      <c r="AE114" s="39"/>
    </row>
    <row r="115" s="2" customFormat="1" ht="6.96" customHeight="1">
      <c r="A115" s="39"/>
      <c r="B115" s="40"/>
      <c r="C115" s="41"/>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25.65" customHeight="1">
      <c r="A116" s="39"/>
      <c r="B116" s="40"/>
      <c r="C116" s="33" t="s">
        <v>24</v>
      </c>
      <c r="D116" s="41"/>
      <c r="E116" s="41"/>
      <c r="F116" s="28" t="str">
        <f>E17</f>
        <v>TEPVOS s.r.o., Královéhradecká 1566, Ústí n.Orlicí</v>
      </c>
      <c r="G116" s="41"/>
      <c r="H116" s="41"/>
      <c r="I116" s="33" t="s">
        <v>30</v>
      </c>
      <c r="J116" s="37" t="str">
        <f>E23</f>
        <v>Aquaprocon s.r.o., Divize Praha</v>
      </c>
      <c r="K116" s="41"/>
      <c r="L116" s="64"/>
      <c r="S116" s="39"/>
      <c r="T116" s="39"/>
      <c r="U116" s="39"/>
      <c r="V116" s="39"/>
      <c r="W116" s="39"/>
      <c r="X116" s="39"/>
      <c r="Y116" s="39"/>
      <c r="Z116" s="39"/>
      <c r="AA116" s="39"/>
      <c r="AB116" s="39"/>
      <c r="AC116" s="39"/>
      <c r="AD116" s="39"/>
      <c r="AE116" s="39"/>
    </row>
    <row r="117" s="2" customFormat="1" ht="15.15" customHeight="1">
      <c r="A117" s="39"/>
      <c r="B117" s="40"/>
      <c r="C117" s="33" t="s">
        <v>28</v>
      </c>
      <c r="D117" s="41"/>
      <c r="E117" s="41"/>
      <c r="F117" s="28" t="str">
        <f>IF(E20="","",E20)</f>
        <v>Vyplň údaj</v>
      </c>
      <c r="G117" s="41"/>
      <c r="H117" s="41"/>
      <c r="I117" s="33" t="s">
        <v>33</v>
      </c>
      <c r="J117" s="37" t="str">
        <f>E26</f>
        <v>ing. Iveta Heřmanská</v>
      </c>
      <c r="K117" s="41"/>
      <c r="L117" s="64"/>
      <c r="S117" s="39"/>
      <c r="T117" s="39"/>
      <c r="U117" s="39"/>
      <c r="V117" s="39"/>
      <c r="W117" s="39"/>
      <c r="X117" s="39"/>
      <c r="Y117" s="39"/>
      <c r="Z117" s="39"/>
      <c r="AA117" s="39"/>
      <c r="AB117" s="39"/>
      <c r="AC117" s="39"/>
      <c r="AD117" s="39"/>
      <c r="AE117" s="39"/>
    </row>
    <row r="118" s="2" customFormat="1" ht="10.32" customHeight="1">
      <c r="A118" s="39"/>
      <c r="B118" s="40"/>
      <c r="C118" s="41"/>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9" customFormat="1" ht="29.28" customHeight="1">
      <c r="A119" s="189"/>
      <c r="B119" s="190"/>
      <c r="C119" s="191" t="s">
        <v>179</v>
      </c>
      <c r="D119" s="192" t="s">
        <v>61</v>
      </c>
      <c r="E119" s="192" t="s">
        <v>57</v>
      </c>
      <c r="F119" s="192" t="s">
        <v>58</v>
      </c>
      <c r="G119" s="192" t="s">
        <v>180</v>
      </c>
      <c r="H119" s="192" t="s">
        <v>181</v>
      </c>
      <c r="I119" s="192" t="s">
        <v>182</v>
      </c>
      <c r="J119" s="192" t="s">
        <v>175</v>
      </c>
      <c r="K119" s="193" t="s">
        <v>183</v>
      </c>
      <c r="L119" s="194"/>
      <c r="M119" s="101" t="s">
        <v>1</v>
      </c>
      <c r="N119" s="102" t="s">
        <v>40</v>
      </c>
      <c r="O119" s="102" t="s">
        <v>184</v>
      </c>
      <c r="P119" s="102" t="s">
        <v>185</v>
      </c>
      <c r="Q119" s="102" t="s">
        <v>186</v>
      </c>
      <c r="R119" s="102" t="s">
        <v>187</v>
      </c>
      <c r="S119" s="102" t="s">
        <v>188</v>
      </c>
      <c r="T119" s="103" t="s">
        <v>189</v>
      </c>
      <c r="U119" s="189"/>
      <c r="V119" s="189"/>
      <c r="W119" s="189"/>
      <c r="X119" s="189"/>
      <c r="Y119" s="189"/>
      <c r="Z119" s="189"/>
      <c r="AA119" s="189"/>
      <c r="AB119" s="189"/>
      <c r="AC119" s="189"/>
      <c r="AD119" s="189"/>
      <c r="AE119" s="189"/>
    </row>
    <row r="120" s="2" customFormat="1" ht="22.8" customHeight="1">
      <c r="A120" s="39"/>
      <c r="B120" s="40"/>
      <c r="C120" s="108" t="s">
        <v>190</v>
      </c>
      <c r="D120" s="41"/>
      <c r="E120" s="41"/>
      <c r="F120" s="41"/>
      <c r="G120" s="41"/>
      <c r="H120" s="41"/>
      <c r="I120" s="41"/>
      <c r="J120" s="195">
        <f>BK120</f>
        <v>0</v>
      </c>
      <c r="K120" s="41"/>
      <c r="L120" s="45"/>
      <c r="M120" s="104"/>
      <c r="N120" s="196"/>
      <c r="O120" s="105"/>
      <c r="P120" s="197">
        <f>SUM(P121:P132)</f>
        <v>0</v>
      </c>
      <c r="Q120" s="105"/>
      <c r="R120" s="197">
        <f>SUM(R121:R132)</f>
        <v>0</v>
      </c>
      <c r="S120" s="105"/>
      <c r="T120" s="198">
        <f>SUM(T121:T132)</f>
        <v>0</v>
      </c>
      <c r="U120" s="39"/>
      <c r="V120" s="39"/>
      <c r="W120" s="39"/>
      <c r="X120" s="39"/>
      <c r="Y120" s="39"/>
      <c r="Z120" s="39"/>
      <c r="AA120" s="39"/>
      <c r="AB120" s="39"/>
      <c r="AC120" s="39"/>
      <c r="AD120" s="39"/>
      <c r="AE120" s="39"/>
      <c r="AT120" s="18" t="s">
        <v>75</v>
      </c>
      <c r="AU120" s="18" t="s">
        <v>177</v>
      </c>
      <c r="BK120" s="199">
        <f>SUM(BK121:BK132)</f>
        <v>0</v>
      </c>
    </row>
    <row r="121" s="2" customFormat="1" ht="24.15" customHeight="1">
      <c r="A121" s="39"/>
      <c r="B121" s="40"/>
      <c r="C121" s="200" t="s">
        <v>83</v>
      </c>
      <c r="D121" s="200" t="s">
        <v>191</v>
      </c>
      <c r="E121" s="201" t="s">
        <v>192</v>
      </c>
      <c r="F121" s="202" t="s">
        <v>702</v>
      </c>
      <c r="G121" s="203" t="s">
        <v>194</v>
      </c>
      <c r="H121" s="204">
        <v>1</v>
      </c>
      <c r="I121" s="205"/>
      <c r="J121" s="206">
        <f>ROUND(I121*H121,2)</f>
        <v>0</v>
      </c>
      <c r="K121" s="202" t="s">
        <v>1</v>
      </c>
      <c r="L121" s="45"/>
      <c r="M121" s="207" t="s">
        <v>1</v>
      </c>
      <c r="N121" s="208" t="s">
        <v>41</v>
      </c>
      <c r="O121" s="92"/>
      <c r="P121" s="209">
        <f>O121*H121</f>
        <v>0</v>
      </c>
      <c r="Q121" s="209">
        <v>0</v>
      </c>
      <c r="R121" s="209">
        <f>Q121*H121</f>
        <v>0</v>
      </c>
      <c r="S121" s="209">
        <v>0</v>
      </c>
      <c r="T121" s="210">
        <f>S121*H121</f>
        <v>0</v>
      </c>
      <c r="U121" s="39"/>
      <c r="V121" s="39"/>
      <c r="W121" s="39"/>
      <c r="X121" s="39"/>
      <c r="Y121" s="39"/>
      <c r="Z121" s="39"/>
      <c r="AA121" s="39"/>
      <c r="AB121" s="39"/>
      <c r="AC121" s="39"/>
      <c r="AD121" s="39"/>
      <c r="AE121" s="39"/>
      <c r="AR121" s="211" t="s">
        <v>83</v>
      </c>
      <c r="AT121" s="211" t="s">
        <v>191</v>
      </c>
      <c r="AU121" s="211" t="s">
        <v>76</v>
      </c>
      <c r="AY121" s="18" t="s">
        <v>195</v>
      </c>
      <c r="BE121" s="212">
        <f>IF(N121="základní",J121,0)</f>
        <v>0</v>
      </c>
      <c r="BF121" s="212">
        <f>IF(N121="snížená",J121,0)</f>
        <v>0</v>
      </c>
      <c r="BG121" s="212">
        <f>IF(N121="zákl. přenesená",J121,0)</f>
        <v>0</v>
      </c>
      <c r="BH121" s="212">
        <f>IF(N121="sníž. přenesená",J121,0)</f>
        <v>0</v>
      </c>
      <c r="BI121" s="212">
        <f>IF(N121="nulová",J121,0)</f>
        <v>0</v>
      </c>
      <c r="BJ121" s="18" t="s">
        <v>83</v>
      </c>
      <c r="BK121" s="212">
        <f>ROUND(I121*H121,2)</f>
        <v>0</v>
      </c>
      <c r="BL121" s="18" t="s">
        <v>83</v>
      </c>
      <c r="BM121" s="211" t="s">
        <v>703</v>
      </c>
    </row>
    <row r="122" s="2" customFormat="1">
      <c r="A122" s="39"/>
      <c r="B122" s="40"/>
      <c r="C122" s="41"/>
      <c r="D122" s="213" t="s">
        <v>197</v>
      </c>
      <c r="E122" s="41"/>
      <c r="F122" s="214" t="s">
        <v>704</v>
      </c>
      <c r="G122" s="41"/>
      <c r="H122" s="41"/>
      <c r="I122" s="215"/>
      <c r="J122" s="41"/>
      <c r="K122" s="41"/>
      <c r="L122" s="45"/>
      <c r="M122" s="216"/>
      <c r="N122" s="217"/>
      <c r="O122" s="92"/>
      <c r="P122" s="92"/>
      <c r="Q122" s="92"/>
      <c r="R122" s="92"/>
      <c r="S122" s="92"/>
      <c r="T122" s="93"/>
      <c r="U122" s="39"/>
      <c r="V122" s="39"/>
      <c r="W122" s="39"/>
      <c r="X122" s="39"/>
      <c r="Y122" s="39"/>
      <c r="Z122" s="39"/>
      <c r="AA122" s="39"/>
      <c r="AB122" s="39"/>
      <c r="AC122" s="39"/>
      <c r="AD122" s="39"/>
      <c r="AE122" s="39"/>
      <c r="AT122" s="18" t="s">
        <v>197</v>
      </c>
      <c r="AU122" s="18" t="s">
        <v>76</v>
      </c>
    </row>
    <row r="123" s="10" customFormat="1">
      <c r="A123" s="10"/>
      <c r="B123" s="218"/>
      <c r="C123" s="219"/>
      <c r="D123" s="213" t="s">
        <v>199</v>
      </c>
      <c r="E123" s="220" t="s">
        <v>1</v>
      </c>
      <c r="F123" s="221" t="s">
        <v>705</v>
      </c>
      <c r="G123" s="219"/>
      <c r="H123" s="220" t="s">
        <v>1</v>
      </c>
      <c r="I123" s="222"/>
      <c r="J123" s="219"/>
      <c r="K123" s="219"/>
      <c r="L123" s="223"/>
      <c r="M123" s="224"/>
      <c r="N123" s="225"/>
      <c r="O123" s="225"/>
      <c r="P123" s="225"/>
      <c r="Q123" s="225"/>
      <c r="R123" s="225"/>
      <c r="S123" s="225"/>
      <c r="T123" s="226"/>
      <c r="U123" s="10"/>
      <c r="V123" s="10"/>
      <c r="W123" s="10"/>
      <c r="X123" s="10"/>
      <c r="Y123" s="10"/>
      <c r="Z123" s="10"/>
      <c r="AA123" s="10"/>
      <c r="AB123" s="10"/>
      <c r="AC123" s="10"/>
      <c r="AD123" s="10"/>
      <c r="AE123" s="10"/>
      <c r="AT123" s="227" t="s">
        <v>199</v>
      </c>
      <c r="AU123" s="227" t="s">
        <v>76</v>
      </c>
      <c r="AV123" s="10" t="s">
        <v>83</v>
      </c>
      <c r="AW123" s="10" t="s">
        <v>32</v>
      </c>
      <c r="AX123" s="10" t="s">
        <v>76</v>
      </c>
      <c r="AY123" s="227" t="s">
        <v>195</v>
      </c>
    </row>
    <row r="124" s="11" customFormat="1">
      <c r="A124" s="11"/>
      <c r="B124" s="228"/>
      <c r="C124" s="229"/>
      <c r="D124" s="213" t="s">
        <v>199</v>
      </c>
      <c r="E124" s="230" t="s">
        <v>1</v>
      </c>
      <c r="F124" s="231" t="s">
        <v>201</v>
      </c>
      <c r="G124" s="229"/>
      <c r="H124" s="232">
        <v>1</v>
      </c>
      <c r="I124" s="233"/>
      <c r="J124" s="229"/>
      <c r="K124" s="229"/>
      <c r="L124" s="234"/>
      <c r="M124" s="235"/>
      <c r="N124" s="236"/>
      <c r="O124" s="236"/>
      <c r="P124" s="236"/>
      <c r="Q124" s="236"/>
      <c r="R124" s="236"/>
      <c r="S124" s="236"/>
      <c r="T124" s="237"/>
      <c r="U124" s="11"/>
      <c r="V124" s="11"/>
      <c r="W124" s="11"/>
      <c r="X124" s="11"/>
      <c r="Y124" s="11"/>
      <c r="Z124" s="11"/>
      <c r="AA124" s="11"/>
      <c r="AB124" s="11"/>
      <c r="AC124" s="11"/>
      <c r="AD124" s="11"/>
      <c r="AE124" s="11"/>
      <c r="AT124" s="238" t="s">
        <v>199</v>
      </c>
      <c r="AU124" s="238" t="s">
        <v>76</v>
      </c>
      <c r="AV124" s="11" t="s">
        <v>85</v>
      </c>
      <c r="AW124" s="11" t="s">
        <v>32</v>
      </c>
      <c r="AX124" s="11" t="s">
        <v>83</v>
      </c>
      <c r="AY124" s="238" t="s">
        <v>195</v>
      </c>
    </row>
    <row r="125" s="2" customFormat="1" ht="24.15" customHeight="1">
      <c r="A125" s="39"/>
      <c r="B125" s="40"/>
      <c r="C125" s="200" t="s">
        <v>85</v>
      </c>
      <c r="D125" s="200" t="s">
        <v>191</v>
      </c>
      <c r="E125" s="201" t="s">
        <v>202</v>
      </c>
      <c r="F125" s="202" t="s">
        <v>706</v>
      </c>
      <c r="G125" s="203" t="s">
        <v>194</v>
      </c>
      <c r="H125" s="204">
        <v>1</v>
      </c>
      <c r="I125" s="205"/>
      <c r="J125" s="206">
        <f>ROUND(I125*H125,2)</f>
        <v>0</v>
      </c>
      <c r="K125" s="202" t="s">
        <v>1</v>
      </c>
      <c r="L125" s="45"/>
      <c r="M125" s="207" t="s">
        <v>1</v>
      </c>
      <c r="N125" s="208" t="s">
        <v>41</v>
      </c>
      <c r="O125" s="92"/>
      <c r="P125" s="209">
        <f>O125*H125</f>
        <v>0</v>
      </c>
      <c r="Q125" s="209">
        <v>0</v>
      </c>
      <c r="R125" s="209">
        <f>Q125*H125</f>
        <v>0</v>
      </c>
      <c r="S125" s="209">
        <v>0</v>
      </c>
      <c r="T125" s="210">
        <f>S125*H125</f>
        <v>0</v>
      </c>
      <c r="U125" s="39"/>
      <c r="V125" s="39"/>
      <c r="W125" s="39"/>
      <c r="X125" s="39"/>
      <c r="Y125" s="39"/>
      <c r="Z125" s="39"/>
      <c r="AA125" s="39"/>
      <c r="AB125" s="39"/>
      <c r="AC125" s="39"/>
      <c r="AD125" s="39"/>
      <c r="AE125" s="39"/>
      <c r="AR125" s="211" t="s">
        <v>83</v>
      </c>
      <c r="AT125" s="211" t="s">
        <v>191</v>
      </c>
      <c r="AU125" s="211" t="s">
        <v>76</v>
      </c>
      <c r="AY125" s="18" t="s">
        <v>195</v>
      </c>
      <c r="BE125" s="212">
        <f>IF(N125="základní",J125,0)</f>
        <v>0</v>
      </c>
      <c r="BF125" s="212">
        <f>IF(N125="snížená",J125,0)</f>
        <v>0</v>
      </c>
      <c r="BG125" s="212">
        <f>IF(N125="zákl. přenesená",J125,0)</f>
        <v>0</v>
      </c>
      <c r="BH125" s="212">
        <f>IF(N125="sníž. přenesená",J125,0)</f>
        <v>0</v>
      </c>
      <c r="BI125" s="212">
        <f>IF(N125="nulová",J125,0)</f>
        <v>0</v>
      </c>
      <c r="BJ125" s="18" t="s">
        <v>83</v>
      </c>
      <c r="BK125" s="212">
        <f>ROUND(I125*H125,2)</f>
        <v>0</v>
      </c>
      <c r="BL125" s="18" t="s">
        <v>83</v>
      </c>
      <c r="BM125" s="211" t="s">
        <v>707</v>
      </c>
    </row>
    <row r="126" s="2" customFormat="1">
      <c r="A126" s="39"/>
      <c r="B126" s="40"/>
      <c r="C126" s="41"/>
      <c r="D126" s="213" t="s">
        <v>197</v>
      </c>
      <c r="E126" s="41"/>
      <c r="F126" s="214" t="s">
        <v>708</v>
      </c>
      <c r="G126" s="41"/>
      <c r="H126" s="41"/>
      <c r="I126" s="215"/>
      <c r="J126" s="41"/>
      <c r="K126" s="41"/>
      <c r="L126" s="45"/>
      <c r="M126" s="216"/>
      <c r="N126" s="217"/>
      <c r="O126" s="92"/>
      <c r="P126" s="92"/>
      <c r="Q126" s="92"/>
      <c r="R126" s="92"/>
      <c r="S126" s="92"/>
      <c r="T126" s="93"/>
      <c r="U126" s="39"/>
      <c r="V126" s="39"/>
      <c r="W126" s="39"/>
      <c r="X126" s="39"/>
      <c r="Y126" s="39"/>
      <c r="Z126" s="39"/>
      <c r="AA126" s="39"/>
      <c r="AB126" s="39"/>
      <c r="AC126" s="39"/>
      <c r="AD126" s="39"/>
      <c r="AE126" s="39"/>
      <c r="AT126" s="18" t="s">
        <v>197</v>
      </c>
      <c r="AU126" s="18" t="s">
        <v>76</v>
      </c>
    </row>
    <row r="127" s="10" customFormat="1">
      <c r="A127" s="10"/>
      <c r="B127" s="218"/>
      <c r="C127" s="219"/>
      <c r="D127" s="213" t="s">
        <v>199</v>
      </c>
      <c r="E127" s="220" t="s">
        <v>1</v>
      </c>
      <c r="F127" s="221" t="s">
        <v>709</v>
      </c>
      <c r="G127" s="219"/>
      <c r="H127" s="220" t="s">
        <v>1</v>
      </c>
      <c r="I127" s="222"/>
      <c r="J127" s="219"/>
      <c r="K127" s="219"/>
      <c r="L127" s="223"/>
      <c r="M127" s="224"/>
      <c r="N127" s="225"/>
      <c r="O127" s="225"/>
      <c r="P127" s="225"/>
      <c r="Q127" s="225"/>
      <c r="R127" s="225"/>
      <c r="S127" s="225"/>
      <c r="T127" s="226"/>
      <c r="U127" s="10"/>
      <c r="V127" s="10"/>
      <c r="W127" s="10"/>
      <c r="X127" s="10"/>
      <c r="Y127" s="10"/>
      <c r="Z127" s="10"/>
      <c r="AA127" s="10"/>
      <c r="AB127" s="10"/>
      <c r="AC127" s="10"/>
      <c r="AD127" s="10"/>
      <c r="AE127" s="10"/>
      <c r="AT127" s="227" t="s">
        <v>199</v>
      </c>
      <c r="AU127" s="227" t="s">
        <v>76</v>
      </c>
      <c r="AV127" s="10" t="s">
        <v>83</v>
      </c>
      <c r="AW127" s="10" t="s">
        <v>32</v>
      </c>
      <c r="AX127" s="10" t="s">
        <v>76</v>
      </c>
      <c r="AY127" s="227" t="s">
        <v>195</v>
      </c>
    </row>
    <row r="128" s="11" customFormat="1">
      <c r="A128" s="11"/>
      <c r="B128" s="228"/>
      <c r="C128" s="229"/>
      <c r="D128" s="213" t="s">
        <v>199</v>
      </c>
      <c r="E128" s="230" t="s">
        <v>1</v>
      </c>
      <c r="F128" s="231" t="s">
        <v>201</v>
      </c>
      <c r="G128" s="229"/>
      <c r="H128" s="232">
        <v>1</v>
      </c>
      <c r="I128" s="233"/>
      <c r="J128" s="229"/>
      <c r="K128" s="229"/>
      <c r="L128" s="234"/>
      <c r="M128" s="235"/>
      <c r="N128" s="236"/>
      <c r="O128" s="236"/>
      <c r="P128" s="236"/>
      <c r="Q128" s="236"/>
      <c r="R128" s="236"/>
      <c r="S128" s="236"/>
      <c r="T128" s="237"/>
      <c r="U128" s="11"/>
      <c r="V128" s="11"/>
      <c r="W128" s="11"/>
      <c r="X128" s="11"/>
      <c r="Y128" s="11"/>
      <c r="Z128" s="11"/>
      <c r="AA128" s="11"/>
      <c r="AB128" s="11"/>
      <c r="AC128" s="11"/>
      <c r="AD128" s="11"/>
      <c r="AE128" s="11"/>
      <c r="AT128" s="238" t="s">
        <v>199</v>
      </c>
      <c r="AU128" s="238" t="s">
        <v>76</v>
      </c>
      <c r="AV128" s="11" t="s">
        <v>85</v>
      </c>
      <c r="AW128" s="11" t="s">
        <v>32</v>
      </c>
      <c r="AX128" s="11" t="s">
        <v>83</v>
      </c>
      <c r="AY128" s="238" t="s">
        <v>195</v>
      </c>
    </row>
    <row r="129" s="2" customFormat="1" ht="24.15" customHeight="1">
      <c r="A129" s="39"/>
      <c r="B129" s="40"/>
      <c r="C129" s="200" t="s">
        <v>229</v>
      </c>
      <c r="D129" s="200" t="s">
        <v>191</v>
      </c>
      <c r="E129" s="201" t="s">
        <v>710</v>
      </c>
      <c r="F129" s="202" t="s">
        <v>711</v>
      </c>
      <c r="G129" s="203" t="s">
        <v>194</v>
      </c>
      <c r="H129" s="204">
        <v>1</v>
      </c>
      <c r="I129" s="205"/>
      <c r="J129" s="206">
        <f>ROUND(I129*H129,2)</f>
        <v>0</v>
      </c>
      <c r="K129" s="202" t="s">
        <v>1</v>
      </c>
      <c r="L129" s="45"/>
      <c r="M129" s="207" t="s">
        <v>1</v>
      </c>
      <c r="N129" s="208" t="s">
        <v>41</v>
      </c>
      <c r="O129" s="92"/>
      <c r="P129" s="209">
        <f>O129*H129</f>
        <v>0</v>
      </c>
      <c r="Q129" s="209">
        <v>0</v>
      </c>
      <c r="R129" s="209">
        <f>Q129*H129</f>
        <v>0</v>
      </c>
      <c r="S129" s="209">
        <v>0</v>
      </c>
      <c r="T129" s="210">
        <f>S129*H129</f>
        <v>0</v>
      </c>
      <c r="U129" s="39"/>
      <c r="V129" s="39"/>
      <c r="W129" s="39"/>
      <c r="X129" s="39"/>
      <c r="Y129" s="39"/>
      <c r="Z129" s="39"/>
      <c r="AA129" s="39"/>
      <c r="AB129" s="39"/>
      <c r="AC129" s="39"/>
      <c r="AD129" s="39"/>
      <c r="AE129" s="39"/>
      <c r="AR129" s="211" t="s">
        <v>83</v>
      </c>
      <c r="AT129" s="211" t="s">
        <v>191</v>
      </c>
      <c r="AU129" s="211" t="s">
        <v>76</v>
      </c>
      <c r="AY129" s="18" t="s">
        <v>195</v>
      </c>
      <c r="BE129" s="212">
        <f>IF(N129="základní",J129,0)</f>
        <v>0</v>
      </c>
      <c r="BF129" s="212">
        <f>IF(N129="snížená",J129,0)</f>
        <v>0</v>
      </c>
      <c r="BG129" s="212">
        <f>IF(N129="zákl. přenesená",J129,0)</f>
        <v>0</v>
      </c>
      <c r="BH129" s="212">
        <f>IF(N129="sníž. přenesená",J129,0)</f>
        <v>0</v>
      </c>
      <c r="BI129" s="212">
        <f>IF(N129="nulová",J129,0)</f>
        <v>0</v>
      </c>
      <c r="BJ129" s="18" t="s">
        <v>83</v>
      </c>
      <c r="BK129" s="212">
        <f>ROUND(I129*H129,2)</f>
        <v>0</v>
      </c>
      <c r="BL129" s="18" t="s">
        <v>83</v>
      </c>
      <c r="BM129" s="211" t="s">
        <v>712</v>
      </c>
    </row>
    <row r="130" s="2" customFormat="1">
      <c r="A130" s="39"/>
      <c r="B130" s="40"/>
      <c r="C130" s="41"/>
      <c r="D130" s="213" t="s">
        <v>197</v>
      </c>
      <c r="E130" s="41"/>
      <c r="F130" s="214" t="s">
        <v>713</v>
      </c>
      <c r="G130" s="41"/>
      <c r="H130" s="41"/>
      <c r="I130" s="215"/>
      <c r="J130" s="41"/>
      <c r="K130" s="41"/>
      <c r="L130" s="45"/>
      <c r="M130" s="216"/>
      <c r="N130" s="217"/>
      <c r="O130" s="92"/>
      <c r="P130" s="92"/>
      <c r="Q130" s="92"/>
      <c r="R130" s="92"/>
      <c r="S130" s="92"/>
      <c r="T130" s="93"/>
      <c r="U130" s="39"/>
      <c r="V130" s="39"/>
      <c r="W130" s="39"/>
      <c r="X130" s="39"/>
      <c r="Y130" s="39"/>
      <c r="Z130" s="39"/>
      <c r="AA130" s="39"/>
      <c r="AB130" s="39"/>
      <c r="AC130" s="39"/>
      <c r="AD130" s="39"/>
      <c r="AE130" s="39"/>
      <c r="AT130" s="18" t="s">
        <v>197</v>
      </c>
      <c r="AU130" s="18" t="s">
        <v>76</v>
      </c>
    </row>
    <row r="131" s="10" customFormat="1">
      <c r="A131" s="10"/>
      <c r="B131" s="218"/>
      <c r="C131" s="219"/>
      <c r="D131" s="213" t="s">
        <v>199</v>
      </c>
      <c r="E131" s="220" t="s">
        <v>1</v>
      </c>
      <c r="F131" s="221" t="s">
        <v>714</v>
      </c>
      <c r="G131" s="219"/>
      <c r="H131" s="220" t="s">
        <v>1</v>
      </c>
      <c r="I131" s="222"/>
      <c r="J131" s="219"/>
      <c r="K131" s="219"/>
      <c r="L131" s="223"/>
      <c r="M131" s="224"/>
      <c r="N131" s="225"/>
      <c r="O131" s="225"/>
      <c r="P131" s="225"/>
      <c r="Q131" s="225"/>
      <c r="R131" s="225"/>
      <c r="S131" s="225"/>
      <c r="T131" s="226"/>
      <c r="U131" s="10"/>
      <c r="V131" s="10"/>
      <c r="W131" s="10"/>
      <c r="X131" s="10"/>
      <c r="Y131" s="10"/>
      <c r="Z131" s="10"/>
      <c r="AA131" s="10"/>
      <c r="AB131" s="10"/>
      <c r="AC131" s="10"/>
      <c r="AD131" s="10"/>
      <c r="AE131" s="10"/>
      <c r="AT131" s="227" t="s">
        <v>199</v>
      </c>
      <c r="AU131" s="227" t="s">
        <v>76</v>
      </c>
      <c r="AV131" s="10" t="s">
        <v>83</v>
      </c>
      <c r="AW131" s="10" t="s">
        <v>32</v>
      </c>
      <c r="AX131" s="10" t="s">
        <v>76</v>
      </c>
      <c r="AY131" s="227" t="s">
        <v>195</v>
      </c>
    </row>
    <row r="132" s="11" customFormat="1">
      <c r="A132" s="11"/>
      <c r="B132" s="228"/>
      <c r="C132" s="229"/>
      <c r="D132" s="213" t="s">
        <v>199</v>
      </c>
      <c r="E132" s="230" t="s">
        <v>1</v>
      </c>
      <c r="F132" s="231" t="s">
        <v>201</v>
      </c>
      <c r="G132" s="229"/>
      <c r="H132" s="232">
        <v>1</v>
      </c>
      <c r="I132" s="233"/>
      <c r="J132" s="229"/>
      <c r="K132" s="229"/>
      <c r="L132" s="234"/>
      <c r="M132" s="239"/>
      <c r="N132" s="240"/>
      <c r="O132" s="240"/>
      <c r="P132" s="240"/>
      <c r="Q132" s="240"/>
      <c r="R132" s="240"/>
      <c r="S132" s="240"/>
      <c r="T132" s="241"/>
      <c r="U132" s="11"/>
      <c r="V132" s="11"/>
      <c r="W132" s="11"/>
      <c r="X132" s="11"/>
      <c r="Y132" s="11"/>
      <c r="Z132" s="11"/>
      <c r="AA132" s="11"/>
      <c r="AB132" s="11"/>
      <c r="AC132" s="11"/>
      <c r="AD132" s="11"/>
      <c r="AE132" s="11"/>
      <c r="AT132" s="238" t="s">
        <v>199</v>
      </c>
      <c r="AU132" s="238" t="s">
        <v>76</v>
      </c>
      <c r="AV132" s="11" t="s">
        <v>85</v>
      </c>
      <c r="AW132" s="11" t="s">
        <v>32</v>
      </c>
      <c r="AX132" s="11" t="s">
        <v>83</v>
      </c>
      <c r="AY132" s="238" t="s">
        <v>195</v>
      </c>
    </row>
    <row r="133" s="2" customFormat="1" ht="6.96" customHeight="1">
      <c r="A133" s="39"/>
      <c r="B133" s="67"/>
      <c r="C133" s="68"/>
      <c r="D133" s="68"/>
      <c r="E133" s="68"/>
      <c r="F133" s="68"/>
      <c r="G133" s="68"/>
      <c r="H133" s="68"/>
      <c r="I133" s="68"/>
      <c r="J133" s="68"/>
      <c r="K133" s="68"/>
      <c r="L133" s="45"/>
      <c r="M133" s="39"/>
      <c r="O133" s="39"/>
      <c r="P133" s="39"/>
      <c r="Q133" s="39"/>
      <c r="R133" s="39"/>
      <c r="S133" s="39"/>
      <c r="T133" s="39"/>
      <c r="U133" s="39"/>
      <c r="V133" s="39"/>
      <c r="W133" s="39"/>
      <c r="X133" s="39"/>
      <c r="Y133" s="39"/>
      <c r="Z133" s="39"/>
      <c r="AA133" s="39"/>
      <c r="AB133" s="39"/>
      <c r="AC133" s="39"/>
      <c r="AD133" s="39"/>
      <c r="AE133" s="39"/>
    </row>
  </sheetData>
  <sheetProtection sheet="1" autoFilter="0" formatColumns="0" formatRows="0" objects="1" scenarios="1" spinCount="100000" saltValue="v9Q09HU+hiVG4bM//WKC7sfJXPV8XLTrtSx1t8oDGV+6UOR3ZIGS9rzfkL6YuYP0CIUCBb84Kf5oMT44eXLlLg==" hashValue="H+PAsho93p47MSErc1pxrtesb0U4hMrSDsNNL1au6AWDS829lAJIwhXsii/6dPLXTPvz6LoGwNyvb7hWJqI24g==" algorithmName="SHA-512" password="C71F"/>
  <autoFilter ref="C119:K132"/>
  <mergeCells count="12">
    <mergeCell ref="E7:H7"/>
    <mergeCell ref="E9:H9"/>
    <mergeCell ref="E11:H11"/>
    <mergeCell ref="E20:H20"/>
    <mergeCell ref="E29:H29"/>
    <mergeCell ref="E85:H85"/>
    <mergeCell ref="E87:H87"/>
    <mergeCell ref="E89:H89"/>
    <mergeCell ref="E108:H108"/>
    <mergeCell ref="E110:H110"/>
    <mergeCell ref="E112:H112"/>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102</v>
      </c>
    </row>
    <row r="3" s="1" customFormat="1" ht="6.96" customHeight="1">
      <c r="B3" s="147"/>
      <c r="C3" s="148"/>
      <c r="D3" s="148"/>
      <c r="E3" s="148"/>
      <c r="F3" s="148"/>
      <c r="G3" s="148"/>
      <c r="H3" s="148"/>
      <c r="I3" s="148"/>
      <c r="J3" s="148"/>
      <c r="K3" s="148"/>
      <c r="L3" s="21"/>
      <c r="AT3" s="18" t="s">
        <v>85</v>
      </c>
    </row>
    <row r="4" s="1" customFormat="1" ht="24.96" customHeight="1">
      <c r="B4" s="21"/>
      <c r="D4" s="149" t="s">
        <v>168</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SPLAŠKOVÁ KANALIZACE ÚSTÍ NAD ORLICÍ ČERNOVÍR</v>
      </c>
      <c r="F7" s="151"/>
      <c r="G7" s="151"/>
      <c r="H7" s="151"/>
      <c r="L7" s="21"/>
    </row>
    <row r="8" s="1" customFormat="1" ht="12" customHeight="1">
      <c r="B8" s="21"/>
      <c r="D8" s="151" t="s">
        <v>169</v>
      </c>
      <c r="L8" s="21"/>
    </row>
    <row r="9" s="2" customFormat="1" ht="16.5" customHeight="1">
      <c r="A9" s="39"/>
      <c r="B9" s="45"/>
      <c r="C9" s="39"/>
      <c r="D9" s="39"/>
      <c r="E9" s="152" t="s">
        <v>700</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1" t="s">
        <v>171</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3" t="s">
        <v>715</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1" t="s">
        <v>18</v>
      </c>
      <c r="E13" s="39"/>
      <c r="F13" s="142" t="s">
        <v>1</v>
      </c>
      <c r="G13" s="39"/>
      <c r="H13" s="39"/>
      <c r="I13" s="151"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1" t="s">
        <v>20</v>
      </c>
      <c r="E14" s="39"/>
      <c r="F14" s="142" t="s">
        <v>21</v>
      </c>
      <c r="G14" s="39"/>
      <c r="H14" s="39"/>
      <c r="I14" s="151" t="s">
        <v>22</v>
      </c>
      <c r="J14" s="154" t="str">
        <f>'Rekapitulace stavby'!AN8</f>
        <v>18. 10. 2021</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1" t="s">
        <v>24</v>
      </c>
      <c r="E16" s="39"/>
      <c r="F16" s="39"/>
      <c r="G16" s="39"/>
      <c r="H16" s="39"/>
      <c r="I16" s="151" t="s">
        <v>25</v>
      </c>
      <c r="J16" s="142" t="s">
        <v>1</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26</v>
      </c>
      <c r="F17" s="39"/>
      <c r="G17" s="39"/>
      <c r="H17" s="39"/>
      <c r="I17" s="151" t="s">
        <v>27</v>
      </c>
      <c r="J17" s="142" t="s">
        <v>1</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1" t="s">
        <v>28</v>
      </c>
      <c r="E19" s="39"/>
      <c r="F19" s="39"/>
      <c r="G19" s="39"/>
      <c r="H19" s="39"/>
      <c r="I19" s="151"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1" t="s">
        <v>27</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1" t="s">
        <v>30</v>
      </c>
      <c r="E22" s="39"/>
      <c r="F22" s="39"/>
      <c r="G22" s="39"/>
      <c r="H22" s="39"/>
      <c r="I22" s="151" t="s">
        <v>25</v>
      </c>
      <c r="J22" s="142" t="s">
        <v>1</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31</v>
      </c>
      <c r="F23" s="39"/>
      <c r="G23" s="39"/>
      <c r="H23" s="39"/>
      <c r="I23" s="151" t="s">
        <v>27</v>
      </c>
      <c r="J23" s="142" t="s">
        <v>1</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1" t="s">
        <v>33</v>
      </c>
      <c r="E25" s="39"/>
      <c r="F25" s="39"/>
      <c r="G25" s="39"/>
      <c r="H25" s="39"/>
      <c r="I25" s="151" t="s">
        <v>25</v>
      </c>
      <c r="J25" s="142" t="s">
        <v>1</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
        <v>208</v>
      </c>
      <c r="F26" s="39"/>
      <c r="G26" s="39"/>
      <c r="H26" s="39"/>
      <c r="I26" s="151" t="s">
        <v>27</v>
      </c>
      <c r="J26" s="142" t="s">
        <v>1</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1" t="s">
        <v>35</v>
      </c>
      <c r="E28" s="39"/>
      <c r="F28" s="39"/>
      <c r="G28" s="39"/>
      <c r="H28" s="39"/>
      <c r="I28" s="39"/>
      <c r="J28" s="39"/>
      <c r="K28" s="39"/>
      <c r="L28" s="64"/>
      <c r="S28" s="39"/>
      <c r="T28" s="39"/>
      <c r="U28" s="39"/>
      <c r="V28" s="39"/>
      <c r="W28" s="39"/>
      <c r="X28" s="39"/>
      <c r="Y28" s="39"/>
      <c r="Z28" s="39"/>
      <c r="AA28" s="39"/>
      <c r="AB28" s="39"/>
      <c r="AC28" s="39"/>
      <c r="AD28" s="39"/>
      <c r="AE28" s="39"/>
    </row>
    <row r="29" s="8" customFormat="1" ht="16.5" customHeight="1">
      <c r="A29" s="155"/>
      <c r="B29" s="156"/>
      <c r="C29" s="155"/>
      <c r="D29" s="155"/>
      <c r="E29" s="157" t="s">
        <v>1</v>
      </c>
      <c r="F29" s="157"/>
      <c r="G29" s="157"/>
      <c r="H29" s="157"/>
      <c r="I29" s="155"/>
      <c r="J29" s="155"/>
      <c r="K29" s="155"/>
      <c r="L29" s="158"/>
      <c r="S29" s="155"/>
      <c r="T29" s="155"/>
      <c r="U29" s="155"/>
      <c r="V29" s="155"/>
      <c r="W29" s="155"/>
      <c r="X29" s="155"/>
      <c r="Y29" s="155"/>
      <c r="Z29" s="155"/>
      <c r="AA29" s="155"/>
      <c r="AB29" s="155"/>
      <c r="AC29" s="155"/>
      <c r="AD29" s="155"/>
      <c r="AE29" s="155"/>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25.44" customHeight="1">
      <c r="A32" s="39"/>
      <c r="B32" s="45"/>
      <c r="C32" s="39"/>
      <c r="D32" s="160" t="s">
        <v>36</v>
      </c>
      <c r="E32" s="39"/>
      <c r="F32" s="39"/>
      <c r="G32" s="39"/>
      <c r="H32" s="39"/>
      <c r="I32" s="39"/>
      <c r="J32" s="161">
        <f>ROUND(J130, 2)</f>
        <v>0</v>
      </c>
      <c r="K32" s="39"/>
      <c r="L32" s="64"/>
      <c r="S32" s="39"/>
      <c r="T32" s="39"/>
      <c r="U32" s="39"/>
      <c r="V32" s="39"/>
      <c r="W32" s="39"/>
      <c r="X32" s="39"/>
      <c r="Y32" s="39"/>
      <c r="Z32" s="39"/>
      <c r="AA32" s="39"/>
      <c r="AB32" s="39"/>
      <c r="AC32" s="39"/>
      <c r="AD32" s="39"/>
      <c r="AE32" s="39"/>
    </row>
    <row r="33" s="2" customFormat="1" ht="6.96" customHeight="1">
      <c r="A33" s="39"/>
      <c r="B33" s="45"/>
      <c r="C33" s="39"/>
      <c r="D33" s="159"/>
      <c r="E33" s="159"/>
      <c r="F33" s="159"/>
      <c r="G33" s="159"/>
      <c r="H33" s="159"/>
      <c r="I33" s="159"/>
      <c r="J33" s="159"/>
      <c r="K33" s="159"/>
      <c r="L33" s="64"/>
      <c r="S33" s="39"/>
      <c r="T33" s="39"/>
      <c r="U33" s="39"/>
      <c r="V33" s="39"/>
      <c r="W33" s="39"/>
      <c r="X33" s="39"/>
      <c r="Y33" s="39"/>
      <c r="Z33" s="39"/>
      <c r="AA33" s="39"/>
      <c r="AB33" s="39"/>
      <c r="AC33" s="39"/>
      <c r="AD33" s="39"/>
      <c r="AE33" s="39"/>
    </row>
    <row r="34" s="2" customFormat="1" ht="14.4" customHeight="1">
      <c r="A34" s="39"/>
      <c r="B34" s="45"/>
      <c r="C34" s="39"/>
      <c r="D34" s="39"/>
      <c r="E34" s="39"/>
      <c r="F34" s="162" t="s">
        <v>38</v>
      </c>
      <c r="G34" s="39"/>
      <c r="H34" s="39"/>
      <c r="I34" s="162" t="s">
        <v>37</v>
      </c>
      <c r="J34" s="162" t="s">
        <v>39</v>
      </c>
      <c r="K34" s="39"/>
      <c r="L34" s="64"/>
      <c r="S34" s="39"/>
      <c r="T34" s="39"/>
      <c r="U34" s="39"/>
      <c r="V34" s="39"/>
      <c r="W34" s="39"/>
      <c r="X34" s="39"/>
      <c r="Y34" s="39"/>
      <c r="Z34" s="39"/>
      <c r="AA34" s="39"/>
      <c r="AB34" s="39"/>
      <c r="AC34" s="39"/>
      <c r="AD34" s="39"/>
      <c r="AE34" s="39"/>
    </row>
    <row r="35" s="2" customFormat="1" ht="14.4" customHeight="1">
      <c r="A35" s="39"/>
      <c r="B35" s="45"/>
      <c r="C35" s="39"/>
      <c r="D35" s="163" t="s">
        <v>40</v>
      </c>
      <c r="E35" s="151" t="s">
        <v>41</v>
      </c>
      <c r="F35" s="164">
        <f>ROUND((SUM(BE130:BE354)),  2)</f>
        <v>0</v>
      </c>
      <c r="G35" s="39"/>
      <c r="H35" s="39"/>
      <c r="I35" s="165">
        <v>0.20999999999999999</v>
      </c>
      <c r="J35" s="164">
        <f>ROUND(((SUM(BE130:BE354))*I35),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1" t="s">
        <v>42</v>
      </c>
      <c r="F36" s="164">
        <f>ROUND((SUM(BF130:BF354)),  2)</f>
        <v>0</v>
      </c>
      <c r="G36" s="39"/>
      <c r="H36" s="39"/>
      <c r="I36" s="165">
        <v>0.14999999999999999</v>
      </c>
      <c r="J36" s="164">
        <f>ROUND(((SUM(BF130:BF354))*I36),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43</v>
      </c>
      <c r="F37" s="164">
        <f>ROUND((SUM(BG130:BG354)),  2)</f>
        <v>0</v>
      </c>
      <c r="G37" s="39"/>
      <c r="H37" s="39"/>
      <c r="I37" s="165">
        <v>0.20999999999999999</v>
      </c>
      <c r="J37" s="164">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1" t="s">
        <v>44</v>
      </c>
      <c r="F38" s="164">
        <f>ROUND((SUM(BH130:BH354)),  2)</f>
        <v>0</v>
      </c>
      <c r="G38" s="39"/>
      <c r="H38" s="39"/>
      <c r="I38" s="165">
        <v>0.14999999999999999</v>
      </c>
      <c r="J38" s="164">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1" t="s">
        <v>45</v>
      </c>
      <c r="F39" s="164">
        <f>ROUND((SUM(BI130:BI354)),  2)</f>
        <v>0</v>
      </c>
      <c r="G39" s="39"/>
      <c r="H39" s="39"/>
      <c r="I39" s="165">
        <v>0</v>
      </c>
      <c r="J39" s="164">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6"/>
      <c r="D41" s="167" t="s">
        <v>46</v>
      </c>
      <c r="E41" s="168"/>
      <c r="F41" s="168"/>
      <c r="G41" s="169" t="s">
        <v>47</v>
      </c>
      <c r="H41" s="170" t="s">
        <v>48</v>
      </c>
      <c r="I41" s="168"/>
      <c r="J41" s="171">
        <f>SUM(J32:J39)</f>
        <v>0</v>
      </c>
      <c r="K41" s="172"/>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49</v>
      </c>
      <c r="E50" s="174"/>
      <c r="F50" s="174"/>
      <c r="G50" s="173" t="s">
        <v>50</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51</v>
      </c>
      <c r="E61" s="176"/>
      <c r="F61" s="177" t="s">
        <v>52</v>
      </c>
      <c r="G61" s="175" t="s">
        <v>51</v>
      </c>
      <c r="H61" s="176"/>
      <c r="I61" s="176"/>
      <c r="J61" s="178" t="s">
        <v>52</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53</v>
      </c>
      <c r="E65" s="179"/>
      <c r="F65" s="179"/>
      <c r="G65" s="173" t="s">
        <v>54</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51</v>
      </c>
      <c r="E76" s="176"/>
      <c r="F76" s="177" t="s">
        <v>52</v>
      </c>
      <c r="G76" s="175" t="s">
        <v>51</v>
      </c>
      <c r="H76" s="176"/>
      <c r="I76" s="176"/>
      <c r="J76" s="178" t="s">
        <v>52</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173</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SPLAŠKOVÁ KANALIZACE ÚSTÍ NAD ORLICÍ ČERNOVÍR</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169</v>
      </c>
      <c r="D86" s="23"/>
      <c r="E86" s="23"/>
      <c r="F86" s="23"/>
      <c r="G86" s="23"/>
      <c r="H86" s="23"/>
      <c r="I86" s="23"/>
      <c r="J86" s="23"/>
      <c r="K86" s="23"/>
      <c r="L86" s="21"/>
    </row>
    <row r="87" s="2" customFormat="1" ht="16.5" customHeight="1">
      <c r="A87" s="39"/>
      <c r="B87" s="40"/>
      <c r="C87" s="41"/>
      <c r="D87" s="41"/>
      <c r="E87" s="184" t="s">
        <v>700</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171</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PS-02.2 - ČS-3, ČS-4, ČS-5 - vystrojení elektro</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Černovír</v>
      </c>
      <c r="G91" s="41"/>
      <c r="H91" s="41"/>
      <c r="I91" s="33" t="s">
        <v>22</v>
      </c>
      <c r="J91" s="80" t="str">
        <f>IF(J14="","",J14)</f>
        <v>18. 10. 2021</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25.65" customHeight="1">
      <c r="A93" s="39"/>
      <c r="B93" s="40"/>
      <c r="C93" s="33" t="s">
        <v>24</v>
      </c>
      <c r="D93" s="41"/>
      <c r="E93" s="41"/>
      <c r="F93" s="28" t="str">
        <f>E17</f>
        <v>TEPVOS s.r.o., Královéhradecká 1566, Ústí n.Orlicí</v>
      </c>
      <c r="G93" s="41"/>
      <c r="H93" s="41"/>
      <c r="I93" s="33" t="s">
        <v>30</v>
      </c>
      <c r="J93" s="37" t="str">
        <f>E23</f>
        <v>Aquaprocon s.r.o., Divize Praha</v>
      </c>
      <c r="K93" s="41"/>
      <c r="L93" s="64"/>
      <c r="S93" s="39"/>
      <c r="T93" s="39"/>
      <c r="U93" s="39"/>
      <c r="V93" s="39"/>
      <c r="W93" s="39"/>
      <c r="X93" s="39"/>
      <c r="Y93" s="39"/>
      <c r="Z93" s="39"/>
      <c r="AA93" s="39"/>
      <c r="AB93" s="39"/>
      <c r="AC93" s="39"/>
      <c r="AD93" s="39"/>
      <c r="AE93" s="39"/>
    </row>
    <row r="94" s="2" customFormat="1" ht="15.15" customHeight="1">
      <c r="A94" s="39"/>
      <c r="B94" s="40"/>
      <c r="C94" s="33" t="s">
        <v>28</v>
      </c>
      <c r="D94" s="41"/>
      <c r="E94" s="41"/>
      <c r="F94" s="28" t="str">
        <f>IF(E20="","",E20)</f>
        <v>Vyplň údaj</v>
      </c>
      <c r="G94" s="41"/>
      <c r="H94" s="41"/>
      <c r="I94" s="33" t="s">
        <v>33</v>
      </c>
      <c r="J94" s="37" t="str">
        <f>E26</f>
        <v>Petr Šulc</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5" t="s">
        <v>174</v>
      </c>
      <c r="D96" s="186"/>
      <c r="E96" s="186"/>
      <c r="F96" s="186"/>
      <c r="G96" s="186"/>
      <c r="H96" s="186"/>
      <c r="I96" s="186"/>
      <c r="J96" s="187" t="s">
        <v>175</v>
      </c>
      <c r="K96" s="186"/>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8" t="s">
        <v>176</v>
      </c>
      <c r="D98" s="41"/>
      <c r="E98" s="41"/>
      <c r="F98" s="41"/>
      <c r="G98" s="41"/>
      <c r="H98" s="41"/>
      <c r="I98" s="41"/>
      <c r="J98" s="111">
        <f>J130</f>
        <v>0</v>
      </c>
      <c r="K98" s="41"/>
      <c r="L98" s="64"/>
      <c r="S98" s="39"/>
      <c r="T98" s="39"/>
      <c r="U98" s="39"/>
      <c r="V98" s="39"/>
      <c r="W98" s="39"/>
      <c r="X98" s="39"/>
      <c r="Y98" s="39"/>
      <c r="Z98" s="39"/>
      <c r="AA98" s="39"/>
      <c r="AB98" s="39"/>
      <c r="AC98" s="39"/>
      <c r="AD98" s="39"/>
      <c r="AE98" s="39"/>
      <c r="AU98" s="18" t="s">
        <v>177</v>
      </c>
    </row>
    <row r="99" s="12" customFormat="1" ht="24.96" customHeight="1">
      <c r="A99" s="12"/>
      <c r="B99" s="242"/>
      <c r="C99" s="243"/>
      <c r="D99" s="244" t="s">
        <v>716</v>
      </c>
      <c r="E99" s="245"/>
      <c r="F99" s="245"/>
      <c r="G99" s="245"/>
      <c r="H99" s="245"/>
      <c r="I99" s="245"/>
      <c r="J99" s="246">
        <f>J131</f>
        <v>0</v>
      </c>
      <c r="K99" s="243"/>
      <c r="L99" s="247"/>
      <c r="S99" s="12"/>
      <c r="T99" s="12"/>
      <c r="U99" s="12"/>
      <c r="V99" s="12"/>
      <c r="W99" s="12"/>
      <c r="X99" s="12"/>
      <c r="Y99" s="12"/>
      <c r="Z99" s="12"/>
      <c r="AA99" s="12"/>
      <c r="AB99" s="12"/>
      <c r="AC99" s="12"/>
      <c r="AD99" s="12"/>
      <c r="AE99" s="12"/>
    </row>
    <row r="100" s="12" customFormat="1" ht="24.96" customHeight="1">
      <c r="A100" s="12"/>
      <c r="B100" s="242"/>
      <c r="C100" s="243"/>
      <c r="D100" s="244" t="s">
        <v>717</v>
      </c>
      <c r="E100" s="245"/>
      <c r="F100" s="245"/>
      <c r="G100" s="245"/>
      <c r="H100" s="245"/>
      <c r="I100" s="245"/>
      <c r="J100" s="246">
        <f>J178</f>
        <v>0</v>
      </c>
      <c r="K100" s="243"/>
      <c r="L100" s="247"/>
      <c r="S100" s="12"/>
      <c r="T100" s="12"/>
      <c r="U100" s="12"/>
      <c r="V100" s="12"/>
      <c r="W100" s="12"/>
      <c r="X100" s="12"/>
      <c r="Y100" s="12"/>
      <c r="Z100" s="12"/>
      <c r="AA100" s="12"/>
      <c r="AB100" s="12"/>
      <c r="AC100" s="12"/>
      <c r="AD100" s="12"/>
      <c r="AE100" s="12"/>
    </row>
    <row r="101" s="12" customFormat="1" ht="24.96" customHeight="1">
      <c r="A101" s="12"/>
      <c r="B101" s="242"/>
      <c r="C101" s="243"/>
      <c r="D101" s="244" t="s">
        <v>718</v>
      </c>
      <c r="E101" s="245"/>
      <c r="F101" s="245"/>
      <c r="G101" s="245"/>
      <c r="H101" s="245"/>
      <c r="I101" s="245"/>
      <c r="J101" s="246">
        <f>J225</f>
        <v>0</v>
      </c>
      <c r="K101" s="243"/>
      <c r="L101" s="247"/>
      <c r="S101" s="12"/>
      <c r="T101" s="12"/>
      <c r="U101" s="12"/>
      <c r="V101" s="12"/>
      <c r="W101" s="12"/>
      <c r="X101" s="12"/>
      <c r="Y101" s="12"/>
      <c r="Z101" s="12"/>
      <c r="AA101" s="12"/>
      <c r="AB101" s="12"/>
      <c r="AC101" s="12"/>
      <c r="AD101" s="12"/>
      <c r="AE101" s="12"/>
    </row>
    <row r="102" s="12" customFormat="1" ht="24.96" customHeight="1">
      <c r="A102" s="12"/>
      <c r="B102" s="242"/>
      <c r="C102" s="243"/>
      <c r="D102" s="244" t="s">
        <v>719</v>
      </c>
      <c r="E102" s="245"/>
      <c r="F102" s="245"/>
      <c r="G102" s="245"/>
      <c r="H102" s="245"/>
      <c r="I102" s="245"/>
      <c r="J102" s="246">
        <f>J272</f>
        <v>0</v>
      </c>
      <c r="K102" s="243"/>
      <c r="L102" s="247"/>
      <c r="S102" s="12"/>
      <c r="T102" s="12"/>
      <c r="U102" s="12"/>
      <c r="V102" s="12"/>
      <c r="W102" s="12"/>
      <c r="X102" s="12"/>
      <c r="Y102" s="12"/>
      <c r="Z102" s="12"/>
      <c r="AA102" s="12"/>
      <c r="AB102" s="12"/>
      <c r="AC102" s="12"/>
      <c r="AD102" s="12"/>
      <c r="AE102" s="12"/>
    </row>
    <row r="103" s="12" customFormat="1" ht="24.96" customHeight="1">
      <c r="A103" s="12"/>
      <c r="B103" s="242"/>
      <c r="C103" s="243"/>
      <c r="D103" s="244" t="s">
        <v>720</v>
      </c>
      <c r="E103" s="245"/>
      <c r="F103" s="245"/>
      <c r="G103" s="245"/>
      <c r="H103" s="245"/>
      <c r="I103" s="245"/>
      <c r="J103" s="246">
        <f>J289</f>
        <v>0</v>
      </c>
      <c r="K103" s="243"/>
      <c r="L103" s="247"/>
      <c r="S103" s="12"/>
      <c r="T103" s="12"/>
      <c r="U103" s="12"/>
      <c r="V103" s="12"/>
      <c r="W103" s="12"/>
      <c r="X103" s="12"/>
      <c r="Y103" s="12"/>
      <c r="Z103" s="12"/>
      <c r="AA103" s="12"/>
      <c r="AB103" s="12"/>
      <c r="AC103" s="12"/>
      <c r="AD103" s="12"/>
      <c r="AE103" s="12"/>
    </row>
    <row r="104" s="12" customFormat="1" ht="24.96" customHeight="1">
      <c r="A104" s="12"/>
      <c r="B104" s="242"/>
      <c r="C104" s="243"/>
      <c r="D104" s="244" t="s">
        <v>721</v>
      </c>
      <c r="E104" s="245"/>
      <c r="F104" s="245"/>
      <c r="G104" s="245"/>
      <c r="H104" s="245"/>
      <c r="I104" s="245"/>
      <c r="J104" s="246">
        <f>J307</f>
        <v>0</v>
      </c>
      <c r="K104" s="243"/>
      <c r="L104" s="247"/>
      <c r="S104" s="12"/>
      <c r="T104" s="12"/>
      <c r="U104" s="12"/>
      <c r="V104" s="12"/>
      <c r="W104" s="12"/>
      <c r="X104" s="12"/>
      <c r="Y104" s="12"/>
      <c r="Z104" s="12"/>
      <c r="AA104" s="12"/>
      <c r="AB104" s="12"/>
      <c r="AC104" s="12"/>
      <c r="AD104" s="12"/>
      <c r="AE104" s="12"/>
    </row>
    <row r="105" s="12" customFormat="1" ht="24.96" customHeight="1">
      <c r="A105" s="12"/>
      <c r="B105" s="242"/>
      <c r="C105" s="243"/>
      <c r="D105" s="244" t="s">
        <v>722</v>
      </c>
      <c r="E105" s="245"/>
      <c r="F105" s="245"/>
      <c r="G105" s="245"/>
      <c r="H105" s="245"/>
      <c r="I105" s="245"/>
      <c r="J105" s="246">
        <f>J325</f>
        <v>0</v>
      </c>
      <c r="K105" s="243"/>
      <c r="L105" s="247"/>
      <c r="S105" s="12"/>
      <c r="T105" s="12"/>
      <c r="U105" s="12"/>
      <c r="V105" s="12"/>
      <c r="W105" s="12"/>
      <c r="X105" s="12"/>
      <c r="Y105" s="12"/>
      <c r="Z105" s="12"/>
      <c r="AA105" s="12"/>
      <c r="AB105" s="12"/>
      <c r="AC105" s="12"/>
      <c r="AD105" s="12"/>
      <c r="AE105" s="12"/>
    </row>
    <row r="106" s="12" customFormat="1" ht="24.96" customHeight="1">
      <c r="A106" s="12"/>
      <c r="B106" s="242"/>
      <c r="C106" s="243"/>
      <c r="D106" s="244" t="s">
        <v>723</v>
      </c>
      <c r="E106" s="245"/>
      <c r="F106" s="245"/>
      <c r="G106" s="245"/>
      <c r="H106" s="245"/>
      <c r="I106" s="245"/>
      <c r="J106" s="246">
        <f>J334</f>
        <v>0</v>
      </c>
      <c r="K106" s="243"/>
      <c r="L106" s="247"/>
      <c r="S106" s="12"/>
      <c r="T106" s="12"/>
      <c r="U106" s="12"/>
      <c r="V106" s="12"/>
      <c r="W106" s="12"/>
      <c r="X106" s="12"/>
      <c r="Y106" s="12"/>
      <c r="Z106" s="12"/>
      <c r="AA106" s="12"/>
      <c r="AB106" s="12"/>
      <c r="AC106" s="12"/>
      <c r="AD106" s="12"/>
      <c r="AE106" s="12"/>
    </row>
    <row r="107" s="12" customFormat="1" ht="24.96" customHeight="1">
      <c r="A107" s="12"/>
      <c r="B107" s="242"/>
      <c r="C107" s="243"/>
      <c r="D107" s="244" t="s">
        <v>724</v>
      </c>
      <c r="E107" s="245"/>
      <c r="F107" s="245"/>
      <c r="G107" s="245"/>
      <c r="H107" s="245"/>
      <c r="I107" s="245"/>
      <c r="J107" s="246">
        <f>J343</f>
        <v>0</v>
      </c>
      <c r="K107" s="243"/>
      <c r="L107" s="247"/>
      <c r="S107" s="12"/>
      <c r="T107" s="12"/>
      <c r="U107" s="12"/>
      <c r="V107" s="12"/>
      <c r="W107" s="12"/>
      <c r="X107" s="12"/>
      <c r="Y107" s="12"/>
      <c r="Z107" s="12"/>
      <c r="AA107" s="12"/>
      <c r="AB107" s="12"/>
      <c r="AC107" s="12"/>
      <c r="AD107" s="12"/>
      <c r="AE107" s="12"/>
    </row>
    <row r="108" s="12" customFormat="1" ht="24.96" customHeight="1">
      <c r="A108" s="12"/>
      <c r="B108" s="242"/>
      <c r="C108" s="243"/>
      <c r="D108" s="244" t="s">
        <v>215</v>
      </c>
      <c r="E108" s="245"/>
      <c r="F108" s="245"/>
      <c r="G108" s="245"/>
      <c r="H108" s="245"/>
      <c r="I108" s="245"/>
      <c r="J108" s="246">
        <f>J352</f>
        <v>0</v>
      </c>
      <c r="K108" s="243"/>
      <c r="L108" s="247"/>
      <c r="S108" s="12"/>
      <c r="T108" s="12"/>
      <c r="U108" s="12"/>
      <c r="V108" s="12"/>
      <c r="W108" s="12"/>
      <c r="X108" s="12"/>
      <c r="Y108" s="12"/>
      <c r="Z108" s="12"/>
      <c r="AA108" s="12"/>
      <c r="AB108" s="12"/>
      <c r="AC108" s="12"/>
      <c r="AD108" s="12"/>
      <c r="AE108" s="12"/>
    </row>
    <row r="109" s="2" customFormat="1" ht="21.84" customHeight="1">
      <c r="A109" s="39"/>
      <c r="B109" s="40"/>
      <c r="C109" s="41"/>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6.96" customHeight="1">
      <c r="A110" s="39"/>
      <c r="B110" s="67"/>
      <c r="C110" s="68"/>
      <c r="D110" s="68"/>
      <c r="E110" s="68"/>
      <c r="F110" s="68"/>
      <c r="G110" s="68"/>
      <c r="H110" s="68"/>
      <c r="I110" s="68"/>
      <c r="J110" s="68"/>
      <c r="K110" s="68"/>
      <c r="L110" s="64"/>
      <c r="S110" s="39"/>
      <c r="T110" s="39"/>
      <c r="U110" s="39"/>
      <c r="V110" s="39"/>
      <c r="W110" s="39"/>
      <c r="X110" s="39"/>
      <c r="Y110" s="39"/>
      <c r="Z110" s="39"/>
      <c r="AA110" s="39"/>
      <c r="AB110" s="39"/>
      <c r="AC110" s="39"/>
      <c r="AD110" s="39"/>
      <c r="AE110" s="39"/>
    </row>
    <row r="114" s="2" customFormat="1" ht="6.96" customHeight="1">
      <c r="A114" s="39"/>
      <c r="B114" s="69"/>
      <c r="C114" s="70"/>
      <c r="D114" s="70"/>
      <c r="E114" s="70"/>
      <c r="F114" s="70"/>
      <c r="G114" s="70"/>
      <c r="H114" s="70"/>
      <c r="I114" s="70"/>
      <c r="J114" s="70"/>
      <c r="K114" s="70"/>
      <c r="L114" s="64"/>
      <c r="S114" s="39"/>
      <c r="T114" s="39"/>
      <c r="U114" s="39"/>
      <c r="V114" s="39"/>
      <c r="W114" s="39"/>
      <c r="X114" s="39"/>
      <c r="Y114" s="39"/>
      <c r="Z114" s="39"/>
      <c r="AA114" s="39"/>
      <c r="AB114" s="39"/>
      <c r="AC114" s="39"/>
      <c r="AD114" s="39"/>
      <c r="AE114" s="39"/>
    </row>
    <row r="115" s="2" customFormat="1" ht="24.96" customHeight="1">
      <c r="A115" s="39"/>
      <c r="B115" s="40"/>
      <c r="C115" s="24" t="s">
        <v>178</v>
      </c>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6.96" customHeight="1">
      <c r="A116" s="39"/>
      <c r="B116" s="40"/>
      <c r="C116" s="41"/>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12" customHeight="1">
      <c r="A117" s="39"/>
      <c r="B117" s="40"/>
      <c r="C117" s="33" t="s">
        <v>16</v>
      </c>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16.5" customHeight="1">
      <c r="A118" s="39"/>
      <c r="B118" s="40"/>
      <c r="C118" s="41"/>
      <c r="D118" s="41"/>
      <c r="E118" s="184" t="str">
        <f>E7</f>
        <v>SPLAŠKOVÁ KANALIZACE ÚSTÍ NAD ORLICÍ ČERNOVÍR</v>
      </c>
      <c r="F118" s="33"/>
      <c r="G118" s="33"/>
      <c r="H118" s="33"/>
      <c r="I118" s="41"/>
      <c r="J118" s="41"/>
      <c r="K118" s="41"/>
      <c r="L118" s="64"/>
      <c r="S118" s="39"/>
      <c r="T118" s="39"/>
      <c r="U118" s="39"/>
      <c r="V118" s="39"/>
      <c r="W118" s="39"/>
      <c r="X118" s="39"/>
      <c r="Y118" s="39"/>
      <c r="Z118" s="39"/>
      <c r="AA118" s="39"/>
      <c r="AB118" s="39"/>
      <c r="AC118" s="39"/>
      <c r="AD118" s="39"/>
      <c r="AE118" s="39"/>
    </row>
    <row r="119" s="1" customFormat="1" ht="12" customHeight="1">
      <c r="B119" s="22"/>
      <c r="C119" s="33" t="s">
        <v>169</v>
      </c>
      <c r="D119" s="23"/>
      <c r="E119" s="23"/>
      <c r="F119" s="23"/>
      <c r="G119" s="23"/>
      <c r="H119" s="23"/>
      <c r="I119" s="23"/>
      <c r="J119" s="23"/>
      <c r="K119" s="23"/>
      <c r="L119" s="21"/>
    </row>
    <row r="120" s="2" customFormat="1" ht="16.5" customHeight="1">
      <c r="A120" s="39"/>
      <c r="B120" s="40"/>
      <c r="C120" s="41"/>
      <c r="D120" s="41"/>
      <c r="E120" s="184" t="s">
        <v>700</v>
      </c>
      <c r="F120" s="41"/>
      <c r="G120" s="41"/>
      <c r="H120" s="41"/>
      <c r="I120" s="41"/>
      <c r="J120" s="41"/>
      <c r="K120" s="41"/>
      <c r="L120" s="64"/>
      <c r="S120" s="39"/>
      <c r="T120" s="39"/>
      <c r="U120" s="39"/>
      <c r="V120" s="39"/>
      <c r="W120" s="39"/>
      <c r="X120" s="39"/>
      <c r="Y120" s="39"/>
      <c r="Z120" s="39"/>
      <c r="AA120" s="39"/>
      <c r="AB120" s="39"/>
      <c r="AC120" s="39"/>
      <c r="AD120" s="39"/>
      <c r="AE120" s="39"/>
    </row>
    <row r="121" s="2" customFormat="1" ht="12" customHeight="1">
      <c r="A121" s="39"/>
      <c r="B121" s="40"/>
      <c r="C121" s="33" t="s">
        <v>171</v>
      </c>
      <c r="D121" s="41"/>
      <c r="E121" s="41"/>
      <c r="F121" s="41"/>
      <c r="G121" s="41"/>
      <c r="H121" s="41"/>
      <c r="I121" s="41"/>
      <c r="J121" s="41"/>
      <c r="K121" s="41"/>
      <c r="L121" s="64"/>
      <c r="S121" s="39"/>
      <c r="T121" s="39"/>
      <c r="U121" s="39"/>
      <c r="V121" s="39"/>
      <c r="W121" s="39"/>
      <c r="X121" s="39"/>
      <c r="Y121" s="39"/>
      <c r="Z121" s="39"/>
      <c r="AA121" s="39"/>
      <c r="AB121" s="39"/>
      <c r="AC121" s="39"/>
      <c r="AD121" s="39"/>
      <c r="AE121" s="39"/>
    </row>
    <row r="122" s="2" customFormat="1" ht="16.5" customHeight="1">
      <c r="A122" s="39"/>
      <c r="B122" s="40"/>
      <c r="C122" s="41"/>
      <c r="D122" s="41"/>
      <c r="E122" s="77" t="str">
        <f>E11</f>
        <v>PS-02.2 - ČS-3, ČS-4, ČS-5 - vystrojení elektro</v>
      </c>
      <c r="F122" s="41"/>
      <c r="G122" s="41"/>
      <c r="H122" s="41"/>
      <c r="I122" s="41"/>
      <c r="J122" s="41"/>
      <c r="K122" s="41"/>
      <c r="L122" s="64"/>
      <c r="S122" s="39"/>
      <c r="T122" s="39"/>
      <c r="U122" s="39"/>
      <c r="V122" s="39"/>
      <c r="W122" s="39"/>
      <c r="X122" s="39"/>
      <c r="Y122" s="39"/>
      <c r="Z122" s="39"/>
      <c r="AA122" s="39"/>
      <c r="AB122" s="39"/>
      <c r="AC122" s="39"/>
      <c r="AD122" s="39"/>
      <c r="AE122" s="39"/>
    </row>
    <row r="123" s="2" customFormat="1" ht="6.96" customHeight="1">
      <c r="A123" s="39"/>
      <c r="B123" s="40"/>
      <c r="C123" s="41"/>
      <c r="D123" s="41"/>
      <c r="E123" s="41"/>
      <c r="F123" s="41"/>
      <c r="G123" s="41"/>
      <c r="H123" s="41"/>
      <c r="I123" s="41"/>
      <c r="J123" s="41"/>
      <c r="K123" s="41"/>
      <c r="L123" s="64"/>
      <c r="S123" s="39"/>
      <c r="T123" s="39"/>
      <c r="U123" s="39"/>
      <c r="V123" s="39"/>
      <c r="W123" s="39"/>
      <c r="X123" s="39"/>
      <c r="Y123" s="39"/>
      <c r="Z123" s="39"/>
      <c r="AA123" s="39"/>
      <c r="AB123" s="39"/>
      <c r="AC123" s="39"/>
      <c r="AD123" s="39"/>
      <c r="AE123" s="39"/>
    </row>
    <row r="124" s="2" customFormat="1" ht="12" customHeight="1">
      <c r="A124" s="39"/>
      <c r="B124" s="40"/>
      <c r="C124" s="33" t="s">
        <v>20</v>
      </c>
      <c r="D124" s="41"/>
      <c r="E124" s="41"/>
      <c r="F124" s="28" t="str">
        <f>F14</f>
        <v>Černovír</v>
      </c>
      <c r="G124" s="41"/>
      <c r="H124" s="41"/>
      <c r="I124" s="33" t="s">
        <v>22</v>
      </c>
      <c r="J124" s="80" t="str">
        <f>IF(J14="","",J14)</f>
        <v>18. 10. 2021</v>
      </c>
      <c r="K124" s="41"/>
      <c r="L124" s="64"/>
      <c r="S124" s="39"/>
      <c r="T124" s="39"/>
      <c r="U124" s="39"/>
      <c r="V124" s="39"/>
      <c r="W124" s="39"/>
      <c r="X124" s="39"/>
      <c r="Y124" s="39"/>
      <c r="Z124" s="39"/>
      <c r="AA124" s="39"/>
      <c r="AB124" s="39"/>
      <c r="AC124" s="39"/>
      <c r="AD124" s="39"/>
      <c r="AE124" s="39"/>
    </row>
    <row r="125" s="2" customFormat="1" ht="6.96" customHeight="1">
      <c r="A125" s="39"/>
      <c r="B125" s="40"/>
      <c r="C125" s="41"/>
      <c r="D125" s="41"/>
      <c r="E125" s="41"/>
      <c r="F125" s="41"/>
      <c r="G125" s="41"/>
      <c r="H125" s="41"/>
      <c r="I125" s="41"/>
      <c r="J125" s="41"/>
      <c r="K125" s="41"/>
      <c r="L125" s="64"/>
      <c r="S125" s="39"/>
      <c r="T125" s="39"/>
      <c r="U125" s="39"/>
      <c r="V125" s="39"/>
      <c r="W125" s="39"/>
      <c r="X125" s="39"/>
      <c r="Y125" s="39"/>
      <c r="Z125" s="39"/>
      <c r="AA125" s="39"/>
      <c r="AB125" s="39"/>
      <c r="AC125" s="39"/>
      <c r="AD125" s="39"/>
      <c r="AE125" s="39"/>
    </row>
    <row r="126" s="2" customFormat="1" ht="25.65" customHeight="1">
      <c r="A126" s="39"/>
      <c r="B126" s="40"/>
      <c r="C126" s="33" t="s">
        <v>24</v>
      </c>
      <c r="D126" s="41"/>
      <c r="E126" s="41"/>
      <c r="F126" s="28" t="str">
        <f>E17</f>
        <v>TEPVOS s.r.o., Královéhradecká 1566, Ústí n.Orlicí</v>
      </c>
      <c r="G126" s="41"/>
      <c r="H126" s="41"/>
      <c r="I126" s="33" t="s">
        <v>30</v>
      </c>
      <c r="J126" s="37" t="str">
        <f>E23</f>
        <v>Aquaprocon s.r.o., Divize Praha</v>
      </c>
      <c r="K126" s="41"/>
      <c r="L126" s="64"/>
      <c r="S126" s="39"/>
      <c r="T126" s="39"/>
      <c r="U126" s="39"/>
      <c r="V126" s="39"/>
      <c r="W126" s="39"/>
      <c r="X126" s="39"/>
      <c r="Y126" s="39"/>
      <c r="Z126" s="39"/>
      <c r="AA126" s="39"/>
      <c r="AB126" s="39"/>
      <c r="AC126" s="39"/>
      <c r="AD126" s="39"/>
      <c r="AE126" s="39"/>
    </row>
    <row r="127" s="2" customFormat="1" ht="15.15" customHeight="1">
      <c r="A127" s="39"/>
      <c r="B127" s="40"/>
      <c r="C127" s="33" t="s">
        <v>28</v>
      </c>
      <c r="D127" s="41"/>
      <c r="E127" s="41"/>
      <c r="F127" s="28" t="str">
        <f>IF(E20="","",E20)</f>
        <v>Vyplň údaj</v>
      </c>
      <c r="G127" s="41"/>
      <c r="H127" s="41"/>
      <c r="I127" s="33" t="s">
        <v>33</v>
      </c>
      <c r="J127" s="37" t="str">
        <f>E26</f>
        <v>Petr Šulc</v>
      </c>
      <c r="K127" s="41"/>
      <c r="L127" s="64"/>
      <c r="S127" s="39"/>
      <c r="T127" s="39"/>
      <c r="U127" s="39"/>
      <c r="V127" s="39"/>
      <c r="W127" s="39"/>
      <c r="X127" s="39"/>
      <c r="Y127" s="39"/>
      <c r="Z127" s="39"/>
      <c r="AA127" s="39"/>
      <c r="AB127" s="39"/>
      <c r="AC127" s="39"/>
      <c r="AD127" s="39"/>
      <c r="AE127" s="39"/>
    </row>
    <row r="128" s="2" customFormat="1" ht="10.32" customHeight="1">
      <c r="A128" s="39"/>
      <c r="B128" s="40"/>
      <c r="C128" s="41"/>
      <c r="D128" s="41"/>
      <c r="E128" s="41"/>
      <c r="F128" s="41"/>
      <c r="G128" s="41"/>
      <c r="H128" s="41"/>
      <c r="I128" s="41"/>
      <c r="J128" s="41"/>
      <c r="K128" s="41"/>
      <c r="L128" s="64"/>
      <c r="S128" s="39"/>
      <c r="T128" s="39"/>
      <c r="U128" s="39"/>
      <c r="V128" s="39"/>
      <c r="W128" s="39"/>
      <c r="X128" s="39"/>
      <c r="Y128" s="39"/>
      <c r="Z128" s="39"/>
      <c r="AA128" s="39"/>
      <c r="AB128" s="39"/>
      <c r="AC128" s="39"/>
      <c r="AD128" s="39"/>
      <c r="AE128" s="39"/>
    </row>
    <row r="129" s="9" customFormat="1" ht="29.28" customHeight="1">
      <c r="A129" s="189"/>
      <c r="B129" s="190"/>
      <c r="C129" s="191" t="s">
        <v>179</v>
      </c>
      <c r="D129" s="192" t="s">
        <v>61</v>
      </c>
      <c r="E129" s="192" t="s">
        <v>57</v>
      </c>
      <c r="F129" s="192" t="s">
        <v>58</v>
      </c>
      <c r="G129" s="192" t="s">
        <v>180</v>
      </c>
      <c r="H129" s="192" t="s">
        <v>181</v>
      </c>
      <c r="I129" s="192" t="s">
        <v>182</v>
      </c>
      <c r="J129" s="192" t="s">
        <v>175</v>
      </c>
      <c r="K129" s="193" t="s">
        <v>183</v>
      </c>
      <c r="L129" s="194"/>
      <c r="M129" s="101" t="s">
        <v>1</v>
      </c>
      <c r="N129" s="102" t="s">
        <v>40</v>
      </c>
      <c r="O129" s="102" t="s">
        <v>184</v>
      </c>
      <c r="P129" s="102" t="s">
        <v>185</v>
      </c>
      <c r="Q129" s="102" t="s">
        <v>186</v>
      </c>
      <c r="R129" s="102" t="s">
        <v>187</v>
      </c>
      <c r="S129" s="102" t="s">
        <v>188</v>
      </c>
      <c r="T129" s="103" t="s">
        <v>189</v>
      </c>
      <c r="U129" s="189"/>
      <c r="V129" s="189"/>
      <c r="W129" s="189"/>
      <c r="X129" s="189"/>
      <c r="Y129" s="189"/>
      <c r="Z129" s="189"/>
      <c r="AA129" s="189"/>
      <c r="AB129" s="189"/>
      <c r="AC129" s="189"/>
      <c r="AD129" s="189"/>
      <c r="AE129" s="189"/>
    </row>
    <row r="130" s="2" customFormat="1" ht="22.8" customHeight="1">
      <c r="A130" s="39"/>
      <c r="B130" s="40"/>
      <c r="C130" s="108" t="s">
        <v>190</v>
      </c>
      <c r="D130" s="41"/>
      <c r="E130" s="41"/>
      <c r="F130" s="41"/>
      <c r="G130" s="41"/>
      <c r="H130" s="41"/>
      <c r="I130" s="41"/>
      <c r="J130" s="195">
        <f>BK130</f>
        <v>0</v>
      </c>
      <c r="K130" s="41"/>
      <c r="L130" s="45"/>
      <c r="M130" s="104"/>
      <c r="N130" s="196"/>
      <c r="O130" s="105"/>
      <c r="P130" s="197">
        <f>P131+P178+P225+P272+P289+P307+P325+P334+P343+P352</f>
        <v>0</v>
      </c>
      <c r="Q130" s="105"/>
      <c r="R130" s="197">
        <f>R131+R178+R225+R272+R289+R307+R325+R334+R343+R352</f>
        <v>0</v>
      </c>
      <c r="S130" s="105"/>
      <c r="T130" s="198">
        <f>T131+T178+T225+T272+T289+T307+T325+T334+T343+T352</f>
        <v>0</v>
      </c>
      <c r="U130" s="39"/>
      <c r="V130" s="39"/>
      <c r="W130" s="39"/>
      <c r="X130" s="39"/>
      <c r="Y130" s="39"/>
      <c r="Z130" s="39"/>
      <c r="AA130" s="39"/>
      <c r="AB130" s="39"/>
      <c r="AC130" s="39"/>
      <c r="AD130" s="39"/>
      <c r="AE130" s="39"/>
      <c r="AT130" s="18" t="s">
        <v>75</v>
      </c>
      <c r="AU130" s="18" t="s">
        <v>177</v>
      </c>
      <c r="BK130" s="199">
        <f>BK131+BK178+BK225+BK272+BK289+BK307+BK325+BK334+BK343+BK352</f>
        <v>0</v>
      </c>
    </row>
    <row r="131" s="13" customFormat="1" ht="25.92" customHeight="1">
      <c r="A131" s="13"/>
      <c r="B131" s="248"/>
      <c r="C131" s="249"/>
      <c r="D131" s="250" t="s">
        <v>75</v>
      </c>
      <c r="E131" s="251" t="s">
        <v>725</v>
      </c>
      <c r="F131" s="251" t="s">
        <v>726</v>
      </c>
      <c r="G131" s="249"/>
      <c r="H131" s="249"/>
      <c r="I131" s="252"/>
      <c r="J131" s="253">
        <f>BK131</f>
        <v>0</v>
      </c>
      <c r="K131" s="249"/>
      <c r="L131" s="254"/>
      <c r="M131" s="255"/>
      <c r="N131" s="256"/>
      <c r="O131" s="256"/>
      <c r="P131" s="257">
        <f>SUM(P132:P177)</f>
        <v>0</v>
      </c>
      <c r="Q131" s="256"/>
      <c r="R131" s="257">
        <f>SUM(R132:R177)</f>
        <v>0</v>
      </c>
      <c r="S131" s="256"/>
      <c r="T131" s="258">
        <f>SUM(T132:T177)</f>
        <v>0</v>
      </c>
      <c r="U131" s="13"/>
      <c r="V131" s="13"/>
      <c r="W131" s="13"/>
      <c r="X131" s="13"/>
      <c r="Y131" s="13"/>
      <c r="Z131" s="13"/>
      <c r="AA131" s="13"/>
      <c r="AB131" s="13"/>
      <c r="AC131" s="13"/>
      <c r="AD131" s="13"/>
      <c r="AE131" s="13"/>
      <c r="AR131" s="259" t="s">
        <v>83</v>
      </c>
      <c r="AT131" s="260" t="s">
        <v>75</v>
      </c>
      <c r="AU131" s="260" t="s">
        <v>76</v>
      </c>
      <c r="AY131" s="259" t="s">
        <v>195</v>
      </c>
      <c r="BK131" s="261">
        <f>SUM(BK132:BK177)</f>
        <v>0</v>
      </c>
    </row>
    <row r="132" s="2" customFormat="1" ht="16.5" customHeight="1">
      <c r="A132" s="39"/>
      <c r="B132" s="40"/>
      <c r="C132" s="262" t="s">
        <v>83</v>
      </c>
      <c r="D132" s="262" t="s">
        <v>224</v>
      </c>
      <c r="E132" s="263" t="s">
        <v>727</v>
      </c>
      <c r="F132" s="264" t="s">
        <v>728</v>
      </c>
      <c r="G132" s="265" t="s">
        <v>220</v>
      </c>
      <c r="H132" s="266">
        <v>1</v>
      </c>
      <c r="I132" s="267"/>
      <c r="J132" s="268">
        <f>ROUND(I132*H132,2)</f>
        <v>0</v>
      </c>
      <c r="K132" s="264" t="s">
        <v>1</v>
      </c>
      <c r="L132" s="269"/>
      <c r="M132" s="270" t="s">
        <v>1</v>
      </c>
      <c r="N132" s="271" t="s">
        <v>41</v>
      </c>
      <c r="O132" s="92"/>
      <c r="P132" s="209">
        <f>O132*H132</f>
        <v>0</v>
      </c>
      <c r="Q132" s="209">
        <v>0</v>
      </c>
      <c r="R132" s="209">
        <f>Q132*H132</f>
        <v>0</v>
      </c>
      <c r="S132" s="209">
        <v>0</v>
      </c>
      <c r="T132" s="210">
        <f>S132*H132</f>
        <v>0</v>
      </c>
      <c r="U132" s="39"/>
      <c r="V132" s="39"/>
      <c r="W132" s="39"/>
      <c r="X132" s="39"/>
      <c r="Y132" s="39"/>
      <c r="Z132" s="39"/>
      <c r="AA132" s="39"/>
      <c r="AB132" s="39"/>
      <c r="AC132" s="39"/>
      <c r="AD132" s="39"/>
      <c r="AE132" s="39"/>
      <c r="AR132" s="211" t="s">
        <v>227</v>
      </c>
      <c r="AT132" s="211" t="s">
        <v>224</v>
      </c>
      <c r="AU132" s="211" t="s">
        <v>83</v>
      </c>
      <c r="AY132" s="18" t="s">
        <v>195</v>
      </c>
      <c r="BE132" s="212">
        <f>IF(N132="základní",J132,0)</f>
        <v>0</v>
      </c>
      <c r="BF132" s="212">
        <f>IF(N132="snížená",J132,0)</f>
        <v>0</v>
      </c>
      <c r="BG132" s="212">
        <f>IF(N132="zákl. přenesená",J132,0)</f>
        <v>0</v>
      </c>
      <c r="BH132" s="212">
        <f>IF(N132="sníž. přenesená",J132,0)</f>
        <v>0</v>
      </c>
      <c r="BI132" s="212">
        <f>IF(N132="nulová",J132,0)</f>
        <v>0</v>
      </c>
      <c r="BJ132" s="18" t="s">
        <v>83</v>
      </c>
      <c r="BK132" s="212">
        <f>ROUND(I132*H132,2)</f>
        <v>0</v>
      </c>
      <c r="BL132" s="18" t="s">
        <v>221</v>
      </c>
      <c r="BM132" s="211" t="s">
        <v>729</v>
      </c>
    </row>
    <row r="133" s="2" customFormat="1">
      <c r="A133" s="39"/>
      <c r="B133" s="40"/>
      <c r="C133" s="41"/>
      <c r="D133" s="213" t="s">
        <v>197</v>
      </c>
      <c r="E133" s="41"/>
      <c r="F133" s="214" t="s">
        <v>730</v>
      </c>
      <c r="G133" s="41"/>
      <c r="H133" s="41"/>
      <c r="I133" s="215"/>
      <c r="J133" s="41"/>
      <c r="K133" s="41"/>
      <c r="L133" s="45"/>
      <c r="M133" s="216"/>
      <c r="N133" s="217"/>
      <c r="O133" s="92"/>
      <c r="P133" s="92"/>
      <c r="Q133" s="92"/>
      <c r="R133" s="92"/>
      <c r="S133" s="92"/>
      <c r="T133" s="93"/>
      <c r="U133" s="39"/>
      <c r="V133" s="39"/>
      <c r="W133" s="39"/>
      <c r="X133" s="39"/>
      <c r="Y133" s="39"/>
      <c r="Z133" s="39"/>
      <c r="AA133" s="39"/>
      <c r="AB133" s="39"/>
      <c r="AC133" s="39"/>
      <c r="AD133" s="39"/>
      <c r="AE133" s="39"/>
      <c r="AT133" s="18" t="s">
        <v>197</v>
      </c>
      <c r="AU133" s="18" t="s">
        <v>83</v>
      </c>
    </row>
    <row r="134" s="2" customFormat="1" ht="16.5" customHeight="1">
      <c r="A134" s="39"/>
      <c r="B134" s="40"/>
      <c r="C134" s="262" t="s">
        <v>85</v>
      </c>
      <c r="D134" s="262" t="s">
        <v>224</v>
      </c>
      <c r="E134" s="263" t="s">
        <v>731</v>
      </c>
      <c r="F134" s="264" t="s">
        <v>387</v>
      </c>
      <c r="G134" s="265" t="s">
        <v>220</v>
      </c>
      <c r="H134" s="266">
        <v>1</v>
      </c>
      <c r="I134" s="267"/>
      <c r="J134" s="268">
        <f>ROUND(I134*H134,2)</f>
        <v>0</v>
      </c>
      <c r="K134" s="264" t="s">
        <v>1</v>
      </c>
      <c r="L134" s="269"/>
      <c r="M134" s="270" t="s">
        <v>1</v>
      </c>
      <c r="N134" s="271" t="s">
        <v>41</v>
      </c>
      <c r="O134" s="92"/>
      <c r="P134" s="209">
        <f>O134*H134</f>
        <v>0</v>
      </c>
      <c r="Q134" s="209">
        <v>0</v>
      </c>
      <c r="R134" s="209">
        <f>Q134*H134</f>
        <v>0</v>
      </c>
      <c r="S134" s="209">
        <v>0</v>
      </c>
      <c r="T134" s="210">
        <f>S134*H134</f>
        <v>0</v>
      </c>
      <c r="U134" s="39"/>
      <c r="V134" s="39"/>
      <c r="W134" s="39"/>
      <c r="X134" s="39"/>
      <c r="Y134" s="39"/>
      <c r="Z134" s="39"/>
      <c r="AA134" s="39"/>
      <c r="AB134" s="39"/>
      <c r="AC134" s="39"/>
      <c r="AD134" s="39"/>
      <c r="AE134" s="39"/>
      <c r="AR134" s="211" t="s">
        <v>227</v>
      </c>
      <c r="AT134" s="211" t="s">
        <v>224</v>
      </c>
      <c r="AU134" s="211" t="s">
        <v>83</v>
      </c>
      <c r="AY134" s="18" t="s">
        <v>195</v>
      </c>
      <c r="BE134" s="212">
        <f>IF(N134="základní",J134,0)</f>
        <v>0</v>
      </c>
      <c r="BF134" s="212">
        <f>IF(N134="snížená",J134,0)</f>
        <v>0</v>
      </c>
      <c r="BG134" s="212">
        <f>IF(N134="zákl. přenesená",J134,0)</f>
        <v>0</v>
      </c>
      <c r="BH134" s="212">
        <f>IF(N134="sníž. přenesená",J134,0)</f>
        <v>0</v>
      </c>
      <c r="BI134" s="212">
        <f>IF(N134="nulová",J134,0)</f>
        <v>0</v>
      </c>
      <c r="BJ134" s="18" t="s">
        <v>83</v>
      </c>
      <c r="BK134" s="212">
        <f>ROUND(I134*H134,2)</f>
        <v>0</v>
      </c>
      <c r="BL134" s="18" t="s">
        <v>221</v>
      </c>
      <c r="BM134" s="211" t="s">
        <v>732</v>
      </c>
    </row>
    <row r="135" s="2" customFormat="1" ht="24.15" customHeight="1">
      <c r="A135" s="39"/>
      <c r="B135" s="40"/>
      <c r="C135" s="262" t="s">
        <v>229</v>
      </c>
      <c r="D135" s="262" t="s">
        <v>224</v>
      </c>
      <c r="E135" s="263" t="s">
        <v>733</v>
      </c>
      <c r="F135" s="264" t="s">
        <v>231</v>
      </c>
      <c r="G135" s="265" t="s">
        <v>232</v>
      </c>
      <c r="H135" s="266">
        <v>1</v>
      </c>
      <c r="I135" s="267"/>
      <c r="J135" s="268">
        <f>ROUND(I135*H135,2)</f>
        <v>0</v>
      </c>
      <c r="K135" s="264" t="s">
        <v>1</v>
      </c>
      <c r="L135" s="269"/>
      <c r="M135" s="270" t="s">
        <v>1</v>
      </c>
      <c r="N135" s="271" t="s">
        <v>41</v>
      </c>
      <c r="O135" s="92"/>
      <c r="P135" s="209">
        <f>O135*H135</f>
        <v>0</v>
      </c>
      <c r="Q135" s="209">
        <v>0</v>
      </c>
      <c r="R135" s="209">
        <f>Q135*H135</f>
        <v>0</v>
      </c>
      <c r="S135" s="209">
        <v>0</v>
      </c>
      <c r="T135" s="210">
        <f>S135*H135</f>
        <v>0</v>
      </c>
      <c r="U135" s="39"/>
      <c r="V135" s="39"/>
      <c r="W135" s="39"/>
      <c r="X135" s="39"/>
      <c r="Y135" s="39"/>
      <c r="Z135" s="39"/>
      <c r="AA135" s="39"/>
      <c r="AB135" s="39"/>
      <c r="AC135" s="39"/>
      <c r="AD135" s="39"/>
      <c r="AE135" s="39"/>
      <c r="AR135" s="211" t="s">
        <v>227</v>
      </c>
      <c r="AT135" s="211" t="s">
        <v>224</v>
      </c>
      <c r="AU135" s="211" t="s">
        <v>83</v>
      </c>
      <c r="AY135" s="18" t="s">
        <v>195</v>
      </c>
      <c r="BE135" s="212">
        <f>IF(N135="základní",J135,0)</f>
        <v>0</v>
      </c>
      <c r="BF135" s="212">
        <f>IF(N135="snížená",J135,0)</f>
        <v>0</v>
      </c>
      <c r="BG135" s="212">
        <f>IF(N135="zákl. přenesená",J135,0)</f>
        <v>0</v>
      </c>
      <c r="BH135" s="212">
        <f>IF(N135="sníž. přenesená",J135,0)</f>
        <v>0</v>
      </c>
      <c r="BI135" s="212">
        <f>IF(N135="nulová",J135,0)</f>
        <v>0</v>
      </c>
      <c r="BJ135" s="18" t="s">
        <v>83</v>
      </c>
      <c r="BK135" s="212">
        <f>ROUND(I135*H135,2)</f>
        <v>0</v>
      </c>
      <c r="BL135" s="18" t="s">
        <v>221</v>
      </c>
      <c r="BM135" s="211" t="s">
        <v>734</v>
      </c>
    </row>
    <row r="136" s="2" customFormat="1" ht="16.5" customHeight="1">
      <c r="A136" s="39"/>
      <c r="B136" s="40"/>
      <c r="C136" s="262" t="s">
        <v>234</v>
      </c>
      <c r="D136" s="262" t="s">
        <v>224</v>
      </c>
      <c r="E136" s="263" t="s">
        <v>735</v>
      </c>
      <c r="F136" s="264" t="s">
        <v>236</v>
      </c>
      <c r="G136" s="265" t="s">
        <v>232</v>
      </c>
      <c r="H136" s="266">
        <v>1</v>
      </c>
      <c r="I136" s="267"/>
      <c r="J136" s="268">
        <f>ROUND(I136*H136,2)</f>
        <v>0</v>
      </c>
      <c r="K136" s="264" t="s">
        <v>1</v>
      </c>
      <c r="L136" s="269"/>
      <c r="M136" s="270" t="s">
        <v>1</v>
      </c>
      <c r="N136" s="271" t="s">
        <v>41</v>
      </c>
      <c r="O136" s="92"/>
      <c r="P136" s="209">
        <f>O136*H136</f>
        <v>0</v>
      </c>
      <c r="Q136" s="209">
        <v>0</v>
      </c>
      <c r="R136" s="209">
        <f>Q136*H136</f>
        <v>0</v>
      </c>
      <c r="S136" s="209">
        <v>0</v>
      </c>
      <c r="T136" s="210">
        <f>S136*H136</f>
        <v>0</v>
      </c>
      <c r="U136" s="39"/>
      <c r="V136" s="39"/>
      <c r="W136" s="39"/>
      <c r="X136" s="39"/>
      <c r="Y136" s="39"/>
      <c r="Z136" s="39"/>
      <c r="AA136" s="39"/>
      <c r="AB136" s="39"/>
      <c r="AC136" s="39"/>
      <c r="AD136" s="39"/>
      <c r="AE136" s="39"/>
      <c r="AR136" s="211" t="s">
        <v>227</v>
      </c>
      <c r="AT136" s="211" t="s">
        <v>224</v>
      </c>
      <c r="AU136" s="211" t="s">
        <v>83</v>
      </c>
      <c r="AY136" s="18" t="s">
        <v>195</v>
      </c>
      <c r="BE136" s="212">
        <f>IF(N136="základní",J136,0)</f>
        <v>0</v>
      </c>
      <c r="BF136" s="212">
        <f>IF(N136="snížená",J136,0)</f>
        <v>0</v>
      </c>
      <c r="BG136" s="212">
        <f>IF(N136="zákl. přenesená",J136,0)</f>
        <v>0</v>
      </c>
      <c r="BH136" s="212">
        <f>IF(N136="sníž. přenesená",J136,0)</f>
        <v>0</v>
      </c>
      <c r="BI136" s="212">
        <f>IF(N136="nulová",J136,0)</f>
        <v>0</v>
      </c>
      <c r="BJ136" s="18" t="s">
        <v>83</v>
      </c>
      <c r="BK136" s="212">
        <f>ROUND(I136*H136,2)</f>
        <v>0</v>
      </c>
      <c r="BL136" s="18" t="s">
        <v>221</v>
      </c>
      <c r="BM136" s="211" t="s">
        <v>736</v>
      </c>
    </row>
    <row r="137" s="2" customFormat="1">
      <c r="A137" s="39"/>
      <c r="B137" s="40"/>
      <c r="C137" s="41"/>
      <c r="D137" s="213" t="s">
        <v>197</v>
      </c>
      <c r="E137" s="41"/>
      <c r="F137" s="214" t="s">
        <v>238</v>
      </c>
      <c r="G137" s="41"/>
      <c r="H137" s="41"/>
      <c r="I137" s="215"/>
      <c r="J137" s="41"/>
      <c r="K137" s="41"/>
      <c r="L137" s="45"/>
      <c r="M137" s="216"/>
      <c r="N137" s="217"/>
      <c r="O137" s="92"/>
      <c r="P137" s="92"/>
      <c r="Q137" s="92"/>
      <c r="R137" s="92"/>
      <c r="S137" s="92"/>
      <c r="T137" s="93"/>
      <c r="U137" s="39"/>
      <c r="V137" s="39"/>
      <c r="W137" s="39"/>
      <c r="X137" s="39"/>
      <c r="Y137" s="39"/>
      <c r="Z137" s="39"/>
      <c r="AA137" s="39"/>
      <c r="AB137" s="39"/>
      <c r="AC137" s="39"/>
      <c r="AD137" s="39"/>
      <c r="AE137" s="39"/>
      <c r="AT137" s="18" t="s">
        <v>197</v>
      </c>
      <c r="AU137" s="18" t="s">
        <v>83</v>
      </c>
    </row>
    <row r="138" s="2" customFormat="1" ht="16.5" customHeight="1">
      <c r="A138" s="39"/>
      <c r="B138" s="40"/>
      <c r="C138" s="262" t="s">
        <v>239</v>
      </c>
      <c r="D138" s="262" t="s">
        <v>224</v>
      </c>
      <c r="E138" s="263" t="s">
        <v>737</v>
      </c>
      <c r="F138" s="264" t="s">
        <v>241</v>
      </c>
      <c r="G138" s="265" t="s">
        <v>220</v>
      </c>
      <c r="H138" s="266">
        <v>1</v>
      </c>
      <c r="I138" s="267"/>
      <c r="J138" s="268">
        <f>ROUND(I138*H138,2)</f>
        <v>0</v>
      </c>
      <c r="K138" s="264" t="s">
        <v>1</v>
      </c>
      <c r="L138" s="269"/>
      <c r="M138" s="270" t="s">
        <v>1</v>
      </c>
      <c r="N138" s="271" t="s">
        <v>41</v>
      </c>
      <c r="O138" s="92"/>
      <c r="P138" s="209">
        <f>O138*H138</f>
        <v>0</v>
      </c>
      <c r="Q138" s="209">
        <v>0</v>
      </c>
      <c r="R138" s="209">
        <f>Q138*H138</f>
        <v>0</v>
      </c>
      <c r="S138" s="209">
        <v>0</v>
      </c>
      <c r="T138" s="210">
        <f>S138*H138</f>
        <v>0</v>
      </c>
      <c r="U138" s="39"/>
      <c r="V138" s="39"/>
      <c r="W138" s="39"/>
      <c r="X138" s="39"/>
      <c r="Y138" s="39"/>
      <c r="Z138" s="39"/>
      <c r="AA138" s="39"/>
      <c r="AB138" s="39"/>
      <c r="AC138" s="39"/>
      <c r="AD138" s="39"/>
      <c r="AE138" s="39"/>
      <c r="AR138" s="211" t="s">
        <v>227</v>
      </c>
      <c r="AT138" s="211" t="s">
        <v>224</v>
      </c>
      <c r="AU138" s="211" t="s">
        <v>83</v>
      </c>
      <c r="AY138" s="18" t="s">
        <v>195</v>
      </c>
      <c r="BE138" s="212">
        <f>IF(N138="základní",J138,0)</f>
        <v>0</v>
      </c>
      <c r="BF138" s="212">
        <f>IF(N138="snížená",J138,0)</f>
        <v>0</v>
      </c>
      <c r="BG138" s="212">
        <f>IF(N138="zákl. přenesená",J138,0)</f>
        <v>0</v>
      </c>
      <c r="BH138" s="212">
        <f>IF(N138="sníž. přenesená",J138,0)</f>
        <v>0</v>
      </c>
      <c r="BI138" s="212">
        <f>IF(N138="nulová",J138,0)</f>
        <v>0</v>
      </c>
      <c r="BJ138" s="18" t="s">
        <v>83</v>
      </c>
      <c r="BK138" s="212">
        <f>ROUND(I138*H138,2)</f>
        <v>0</v>
      </c>
      <c r="BL138" s="18" t="s">
        <v>221</v>
      </c>
      <c r="BM138" s="211" t="s">
        <v>738</v>
      </c>
    </row>
    <row r="139" s="2" customFormat="1">
      <c r="A139" s="39"/>
      <c r="B139" s="40"/>
      <c r="C139" s="41"/>
      <c r="D139" s="213" t="s">
        <v>197</v>
      </c>
      <c r="E139" s="41"/>
      <c r="F139" s="214" t="s">
        <v>243</v>
      </c>
      <c r="G139" s="41"/>
      <c r="H139" s="41"/>
      <c r="I139" s="215"/>
      <c r="J139" s="41"/>
      <c r="K139" s="41"/>
      <c r="L139" s="45"/>
      <c r="M139" s="216"/>
      <c r="N139" s="217"/>
      <c r="O139" s="92"/>
      <c r="P139" s="92"/>
      <c r="Q139" s="92"/>
      <c r="R139" s="92"/>
      <c r="S139" s="92"/>
      <c r="T139" s="93"/>
      <c r="U139" s="39"/>
      <c r="V139" s="39"/>
      <c r="W139" s="39"/>
      <c r="X139" s="39"/>
      <c r="Y139" s="39"/>
      <c r="Z139" s="39"/>
      <c r="AA139" s="39"/>
      <c r="AB139" s="39"/>
      <c r="AC139" s="39"/>
      <c r="AD139" s="39"/>
      <c r="AE139" s="39"/>
      <c r="AT139" s="18" t="s">
        <v>197</v>
      </c>
      <c r="AU139" s="18" t="s">
        <v>83</v>
      </c>
    </row>
    <row r="140" s="2" customFormat="1" ht="16.5" customHeight="1">
      <c r="A140" s="39"/>
      <c r="B140" s="40"/>
      <c r="C140" s="262" t="s">
        <v>244</v>
      </c>
      <c r="D140" s="262" t="s">
        <v>224</v>
      </c>
      <c r="E140" s="263" t="s">
        <v>739</v>
      </c>
      <c r="F140" s="264" t="s">
        <v>246</v>
      </c>
      <c r="G140" s="265" t="s">
        <v>232</v>
      </c>
      <c r="H140" s="266">
        <v>1</v>
      </c>
      <c r="I140" s="267"/>
      <c r="J140" s="268">
        <f>ROUND(I140*H140,2)</f>
        <v>0</v>
      </c>
      <c r="K140" s="264" t="s">
        <v>1</v>
      </c>
      <c r="L140" s="269"/>
      <c r="M140" s="270" t="s">
        <v>1</v>
      </c>
      <c r="N140" s="271" t="s">
        <v>41</v>
      </c>
      <c r="O140" s="92"/>
      <c r="P140" s="209">
        <f>O140*H140</f>
        <v>0</v>
      </c>
      <c r="Q140" s="209">
        <v>0</v>
      </c>
      <c r="R140" s="209">
        <f>Q140*H140</f>
        <v>0</v>
      </c>
      <c r="S140" s="209">
        <v>0</v>
      </c>
      <c r="T140" s="210">
        <f>S140*H140</f>
        <v>0</v>
      </c>
      <c r="U140" s="39"/>
      <c r="V140" s="39"/>
      <c r="W140" s="39"/>
      <c r="X140" s="39"/>
      <c r="Y140" s="39"/>
      <c r="Z140" s="39"/>
      <c r="AA140" s="39"/>
      <c r="AB140" s="39"/>
      <c r="AC140" s="39"/>
      <c r="AD140" s="39"/>
      <c r="AE140" s="39"/>
      <c r="AR140" s="211" t="s">
        <v>227</v>
      </c>
      <c r="AT140" s="211" t="s">
        <v>224</v>
      </c>
      <c r="AU140" s="211" t="s">
        <v>83</v>
      </c>
      <c r="AY140" s="18" t="s">
        <v>195</v>
      </c>
      <c r="BE140" s="212">
        <f>IF(N140="základní",J140,0)</f>
        <v>0</v>
      </c>
      <c r="BF140" s="212">
        <f>IF(N140="snížená",J140,0)</f>
        <v>0</v>
      </c>
      <c r="BG140" s="212">
        <f>IF(N140="zákl. přenesená",J140,0)</f>
        <v>0</v>
      </c>
      <c r="BH140" s="212">
        <f>IF(N140="sníž. přenesená",J140,0)</f>
        <v>0</v>
      </c>
      <c r="BI140" s="212">
        <f>IF(N140="nulová",J140,0)</f>
        <v>0</v>
      </c>
      <c r="BJ140" s="18" t="s">
        <v>83</v>
      </c>
      <c r="BK140" s="212">
        <f>ROUND(I140*H140,2)</f>
        <v>0</v>
      </c>
      <c r="BL140" s="18" t="s">
        <v>221</v>
      </c>
      <c r="BM140" s="211" t="s">
        <v>740</v>
      </c>
    </row>
    <row r="141" s="2" customFormat="1" ht="16.5" customHeight="1">
      <c r="A141" s="39"/>
      <c r="B141" s="40"/>
      <c r="C141" s="262" t="s">
        <v>248</v>
      </c>
      <c r="D141" s="262" t="s">
        <v>224</v>
      </c>
      <c r="E141" s="263" t="s">
        <v>741</v>
      </c>
      <c r="F141" s="264" t="s">
        <v>250</v>
      </c>
      <c r="G141" s="265" t="s">
        <v>232</v>
      </c>
      <c r="H141" s="266">
        <v>1</v>
      </c>
      <c r="I141" s="267"/>
      <c r="J141" s="268">
        <f>ROUND(I141*H141,2)</f>
        <v>0</v>
      </c>
      <c r="K141" s="264" t="s">
        <v>1</v>
      </c>
      <c r="L141" s="269"/>
      <c r="M141" s="270" t="s">
        <v>1</v>
      </c>
      <c r="N141" s="271" t="s">
        <v>41</v>
      </c>
      <c r="O141" s="92"/>
      <c r="P141" s="209">
        <f>O141*H141</f>
        <v>0</v>
      </c>
      <c r="Q141" s="209">
        <v>0</v>
      </c>
      <c r="R141" s="209">
        <f>Q141*H141</f>
        <v>0</v>
      </c>
      <c r="S141" s="209">
        <v>0</v>
      </c>
      <c r="T141" s="210">
        <f>S141*H141</f>
        <v>0</v>
      </c>
      <c r="U141" s="39"/>
      <c r="V141" s="39"/>
      <c r="W141" s="39"/>
      <c r="X141" s="39"/>
      <c r="Y141" s="39"/>
      <c r="Z141" s="39"/>
      <c r="AA141" s="39"/>
      <c r="AB141" s="39"/>
      <c r="AC141" s="39"/>
      <c r="AD141" s="39"/>
      <c r="AE141" s="39"/>
      <c r="AR141" s="211" t="s">
        <v>227</v>
      </c>
      <c r="AT141" s="211" t="s">
        <v>224</v>
      </c>
      <c r="AU141" s="211" t="s">
        <v>83</v>
      </c>
      <c r="AY141" s="18" t="s">
        <v>195</v>
      </c>
      <c r="BE141" s="212">
        <f>IF(N141="základní",J141,0)</f>
        <v>0</v>
      </c>
      <c r="BF141" s="212">
        <f>IF(N141="snížená",J141,0)</f>
        <v>0</v>
      </c>
      <c r="BG141" s="212">
        <f>IF(N141="zákl. přenesená",J141,0)</f>
        <v>0</v>
      </c>
      <c r="BH141" s="212">
        <f>IF(N141="sníž. přenesená",J141,0)</f>
        <v>0</v>
      </c>
      <c r="BI141" s="212">
        <f>IF(N141="nulová",J141,0)</f>
        <v>0</v>
      </c>
      <c r="BJ141" s="18" t="s">
        <v>83</v>
      </c>
      <c r="BK141" s="212">
        <f>ROUND(I141*H141,2)</f>
        <v>0</v>
      </c>
      <c r="BL141" s="18" t="s">
        <v>221</v>
      </c>
      <c r="BM141" s="211" t="s">
        <v>742</v>
      </c>
    </row>
    <row r="142" s="2" customFormat="1">
      <c r="A142" s="39"/>
      <c r="B142" s="40"/>
      <c r="C142" s="41"/>
      <c r="D142" s="213" t="s">
        <v>197</v>
      </c>
      <c r="E142" s="41"/>
      <c r="F142" s="214" t="s">
        <v>252</v>
      </c>
      <c r="G142" s="41"/>
      <c r="H142" s="41"/>
      <c r="I142" s="215"/>
      <c r="J142" s="41"/>
      <c r="K142" s="41"/>
      <c r="L142" s="45"/>
      <c r="M142" s="216"/>
      <c r="N142" s="217"/>
      <c r="O142" s="92"/>
      <c r="P142" s="92"/>
      <c r="Q142" s="92"/>
      <c r="R142" s="92"/>
      <c r="S142" s="92"/>
      <c r="T142" s="93"/>
      <c r="U142" s="39"/>
      <c r="V142" s="39"/>
      <c r="W142" s="39"/>
      <c r="X142" s="39"/>
      <c r="Y142" s="39"/>
      <c r="Z142" s="39"/>
      <c r="AA142" s="39"/>
      <c r="AB142" s="39"/>
      <c r="AC142" s="39"/>
      <c r="AD142" s="39"/>
      <c r="AE142" s="39"/>
      <c r="AT142" s="18" t="s">
        <v>197</v>
      </c>
      <c r="AU142" s="18" t="s">
        <v>83</v>
      </c>
    </row>
    <row r="143" s="2" customFormat="1" ht="16.5" customHeight="1">
      <c r="A143" s="39"/>
      <c r="B143" s="40"/>
      <c r="C143" s="262" t="s">
        <v>253</v>
      </c>
      <c r="D143" s="262" t="s">
        <v>224</v>
      </c>
      <c r="E143" s="263" t="s">
        <v>743</v>
      </c>
      <c r="F143" s="264" t="s">
        <v>255</v>
      </c>
      <c r="G143" s="265" t="s">
        <v>232</v>
      </c>
      <c r="H143" s="266">
        <v>3</v>
      </c>
      <c r="I143" s="267"/>
      <c r="J143" s="268">
        <f>ROUND(I143*H143,2)</f>
        <v>0</v>
      </c>
      <c r="K143" s="264" t="s">
        <v>1</v>
      </c>
      <c r="L143" s="269"/>
      <c r="M143" s="270" t="s">
        <v>1</v>
      </c>
      <c r="N143" s="271" t="s">
        <v>41</v>
      </c>
      <c r="O143" s="92"/>
      <c r="P143" s="209">
        <f>O143*H143</f>
        <v>0</v>
      </c>
      <c r="Q143" s="209">
        <v>0</v>
      </c>
      <c r="R143" s="209">
        <f>Q143*H143</f>
        <v>0</v>
      </c>
      <c r="S143" s="209">
        <v>0</v>
      </c>
      <c r="T143" s="210">
        <f>S143*H143</f>
        <v>0</v>
      </c>
      <c r="U143" s="39"/>
      <c r="V143" s="39"/>
      <c r="W143" s="39"/>
      <c r="X143" s="39"/>
      <c r="Y143" s="39"/>
      <c r="Z143" s="39"/>
      <c r="AA143" s="39"/>
      <c r="AB143" s="39"/>
      <c r="AC143" s="39"/>
      <c r="AD143" s="39"/>
      <c r="AE143" s="39"/>
      <c r="AR143" s="211" t="s">
        <v>227</v>
      </c>
      <c r="AT143" s="211" t="s">
        <v>224</v>
      </c>
      <c r="AU143" s="211" t="s">
        <v>83</v>
      </c>
      <c r="AY143" s="18" t="s">
        <v>195</v>
      </c>
      <c r="BE143" s="212">
        <f>IF(N143="základní",J143,0)</f>
        <v>0</v>
      </c>
      <c r="BF143" s="212">
        <f>IF(N143="snížená",J143,0)</f>
        <v>0</v>
      </c>
      <c r="BG143" s="212">
        <f>IF(N143="zákl. přenesená",J143,0)</f>
        <v>0</v>
      </c>
      <c r="BH143" s="212">
        <f>IF(N143="sníž. přenesená",J143,0)</f>
        <v>0</v>
      </c>
      <c r="BI143" s="212">
        <f>IF(N143="nulová",J143,0)</f>
        <v>0</v>
      </c>
      <c r="BJ143" s="18" t="s">
        <v>83</v>
      </c>
      <c r="BK143" s="212">
        <f>ROUND(I143*H143,2)</f>
        <v>0</v>
      </c>
      <c r="BL143" s="18" t="s">
        <v>221</v>
      </c>
      <c r="BM143" s="211" t="s">
        <v>744</v>
      </c>
    </row>
    <row r="144" s="2" customFormat="1" ht="16.5" customHeight="1">
      <c r="A144" s="39"/>
      <c r="B144" s="40"/>
      <c r="C144" s="262" t="s">
        <v>257</v>
      </c>
      <c r="D144" s="262" t="s">
        <v>224</v>
      </c>
      <c r="E144" s="263" t="s">
        <v>745</v>
      </c>
      <c r="F144" s="264" t="s">
        <v>259</v>
      </c>
      <c r="G144" s="265" t="s">
        <v>232</v>
      </c>
      <c r="H144" s="266">
        <v>1</v>
      </c>
      <c r="I144" s="267"/>
      <c r="J144" s="268">
        <f>ROUND(I144*H144,2)</f>
        <v>0</v>
      </c>
      <c r="K144" s="264" t="s">
        <v>1</v>
      </c>
      <c r="L144" s="269"/>
      <c r="M144" s="270" t="s">
        <v>1</v>
      </c>
      <c r="N144" s="271" t="s">
        <v>41</v>
      </c>
      <c r="O144" s="92"/>
      <c r="P144" s="209">
        <f>O144*H144</f>
        <v>0</v>
      </c>
      <c r="Q144" s="209">
        <v>0</v>
      </c>
      <c r="R144" s="209">
        <f>Q144*H144</f>
        <v>0</v>
      </c>
      <c r="S144" s="209">
        <v>0</v>
      </c>
      <c r="T144" s="210">
        <f>S144*H144</f>
        <v>0</v>
      </c>
      <c r="U144" s="39"/>
      <c r="V144" s="39"/>
      <c r="W144" s="39"/>
      <c r="X144" s="39"/>
      <c r="Y144" s="39"/>
      <c r="Z144" s="39"/>
      <c r="AA144" s="39"/>
      <c r="AB144" s="39"/>
      <c r="AC144" s="39"/>
      <c r="AD144" s="39"/>
      <c r="AE144" s="39"/>
      <c r="AR144" s="211" t="s">
        <v>227</v>
      </c>
      <c r="AT144" s="211" t="s">
        <v>224</v>
      </c>
      <c r="AU144" s="211" t="s">
        <v>83</v>
      </c>
      <c r="AY144" s="18" t="s">
        <v>195</v>
      </c>
      <c r="BE144" s="212">
        <f>IF(N144="základní",J144,0)</f>
        <v>0</v>
      </c>
      <c r="BF144" s="212">
        <f>IF(N144="snížená",J144,0)</f>
        <v>0</v>
      </c>
      <c r="BG144" s="212">
        <f>IF(N144="zákl. přenesená",J144,0)</f>
        <v>0</v>
      </c>
      <c r="BH144" s="212">
        <f>IF(N144="sníž. přenesená",J144,0)</f>
        <v>0</v>
      </c>
      <c r="BI144" s="212">
        <f>IF(N144="nulová",J144,0)</f>
        <v>0</v>
      </c>
      <c r="BJ144" s="18" t="s">
        <v>83</v>
      </c>
      <c r="BK144" s="212">
        <f>ROUND(I144*H144,2)</f>
        <v>0</v>
      </c>
      <c r="BL144" s="18" t="s">
        <v>221</v>
      </c>
      <c r="BM144" s="211" t="s">
        <v>746</v>
      </c>
    </row>
    <row r="145" s="2" customFormat="1" ht="16.5" customHeight="1">
      <c r="A145" s="39"/>
      <c r="B145" s="40"/>
      <c r="C145" s="262" t="s">
        <v>261</v>
      </c>
      <c r="D145" s="262" t="s">
        <v>224</v>
      </c>
      <c r="E145" s="263" t="s">
        <v>747</v>
      </c>
      <c r="F145" s="264" t="s">
        <v>263</v>
      </c>
      <c r="G145" s="265" t="s">
        <v>232</v>
      </c>
      <c r="H145" s="266">
        <v>1</v>
      </c>
      <c r="I145" s="267"/>
      <c r="J145" s="268">
        <f>ROUND(I145*H145,2)</f>
        <v>0</v>
      </c>
      <c r="K145" s="264" t="s">
        <v>1</v>
      </c>
      <c r="L145" s="269"/>
      <c r="M145" s="270" t="s">
        <v>1</v>
      </c>
      <c r="N145" s="271" t="s">
        <v>41</v>
      </c>
      <c r="O145" s="92"/>
      <c r="P145" s="209">
        <f>O145*H145</f>
        <v>0</v>
      </c>
      <c r="Q145" s="209">
        <v>0</v>
      </c>
      <c r="R145" s="209">
        <f>Q145*H145</f>
        <v>0</v>
      </c>
      <c r="S145" s="209">
        <v>0</v>
      </c>
      <c r="T145" s="210">
        <f>S145*H145</f>
        <v>0</v>
      </c>
      <c r="U145" s="39"/>
      <c r="V145" s="39"/>
      <c r="W145" s="39"/>
      <c r="X145" s="39"/>
      <c r="Y145" s="39"/>
      <c r="Z145" s="39"/>
      <c r="AA145" s="39"/>
      <c r="AB145" s="39"/>
      <c r="AC145" s="39"/>
      <c r="AD145" s="39"/>
      <c r="AE145" s="39"/>
      <c r="AR145" s="211" t="s">
        <v>227</v>
      </c>
      <c r="AT145" s="211" t="s">
        <v>224</v>
      </c>
      <c r="AU145" s="211" t="s">
        <v>83</v>
      </c>
      <c r="AY145" s="18" t="s">
        <v>195</v>
      </c>
      <c r="BE145" s="212">
        <f>IF(N145="základní",J145,0)</f>
        <v>0</v>
      </c>
      <c r="BF145" s="212">
        <f>IF(N145="snížená",J145,0)</f>
        <v>0</v>
      </c>
      <c r="BG145" s="212">
        <f>IF(N145="zákl. přenesená",J145,0)</f>
        <v>0</v>
      </c>
      <c r="BH145" s="212">
        <f>IF(N145="sníž. přenesená",J145,0)</f>
        <v>0</v>
      </c>
      <c r="BI145" s="212">
        <f>IF(N145="nulová",J145,0)</f>
        <v>0</v>
      </c>
      <c r="BJ145" s="18" t="s">
        <v>83</v>
      </c>
      <c r="BK145" s="212">
        <f>ROUND(I145*H145,2)</f>
        <v>0</v>
      </c>
      <c r="BL145" s="18" t="s">
        <v>221</v>
      </c>
      <c r="BM145" s="211" t="s">
        <v>748</v>
      </c>
    </row>
    <row r="146" s="2" customFormat="1" ht="16.5" customHeight="1">
      <c r="A146" s="39"/>
      <c r="B146" s="40"/>
      <c r="C146" s="262" t="s">
        <v>265</v>
      </c>
      <c r="D146" s="262" t="s">
        <v>224</v>
      </c>
      <c r="E146" s="263" t="s">
        <v>749</v>
      </c>
      <c r="F146" s="264" t="s">
        <v>267</v>
      </c>
      <c r="G146" s="265" t="s">
        <v>232</v>
      </c>
      <c r="H146" s="266">
        <v>1</v>
      </c>
      <c r="I146" s="267"/>
      <c r="J146" s="268">
        <f>ROUND(I146*H146,2)</f>
        <v>0</v>
      </c>
      <c r="K146" s="264" t="s">
        <v>1</v>
      </c>
      <c r="L146" s="269"/>
      <c r="M146" s="270" t="s">
        <v>1</v>
      </c>
      <c r="N146" s="271" t="s">
        <v>41</v>
      </c>
      <c r="O146" s="92"/>
      <c r="P146" s="209">
        <f>O146*H146</f>
        <v>0</v>
      </c>
      <c r="Q146" s="209">
        <v>0</v>
      </c>
      <c r="R146" s="209">
        <f>Q146*H146</f>
        <v>0</v>
      </c>
      <c r="S146" s="209">
        <v>0</v>
      </c>
      <c r="T146" s="210">
        <f>S146*H146</f>
        <v>0</v>
      </c>
      <c r="U146" s="39"/>
      <c r="V146" s="39"/>
      <c r="W146" s="39"/>
      <c r="X146" s="39"/>
      <c r="Y146" s="39"/>
      <c r="Z146" s="39"/>
      <c r="AA146" s="39"/>
      <c r="AB146" s="39"/>
      <c r="AC146" s="39"/>
      <c r="AD146" s="39"/>
      <c r="AE146" s="39"/>
      <c r="AR146" s="211" t="s">
        <v>227</v>
      </c>
      <c r="AT146" s="211" t="s">
        <v>224</v>
      </c>
      <c r="AU146" s="211" t="s">
        <v>83</v>
      </c>
      <c r="AY146" s="18" t="s">
        <v>195</v>
      </c>
      <c r="BE146" s="212">
        <f>IF(N146="základní",J146,0)</f>
        <v>0</v>
      </c>
      <c r="BF146" s="212">
        <f>IF(N146="snížená",J146,0)</f>
        <v>0</v>
      </c>
      <c r="BG146" s="212">
        <f>IF(N146="zákl. přenesená",J146,0)</f>
        <v>0</v>
      </c>
      <c r="BH146" s="212">
        <f>IF(N146="sníž. přenesená",J146,0)</f>
        <v>0</v>
      </c>
      <c r="BI146" s="212">
        <f>IF(N146="nulová",J146,0)</f>
        <v>0</v>
      </c>
      <c r="BJ146" s="18" t="s">
        <v>83</v>
      </c>
      <c r="BK146" s="212">
        <f>ROUND(I146*H146,2)</f>
        <v>0</v>
      </c>
      <c r="BL146" s="18" t="s">
        <v>221</v>
      </c>
      <c r="BM146" s="211" t="s">
        <v>750</v>
      </c>
    </row>
    <row r="147" s="2" customFormat="1" ht="16.5" customHeight="1">
      <c r="A147" s="39"/>
      <c r="B147" s="40"/>
      <c r="C147" s="262" t="s">
        <v>269</v>
      </c>
      <c r="D147" s="262" t="s">
        <v>224</v>
      </c>
      <c r="E147" s="263" t="s">
        <v>751</v>
      </c>
      <c r="F147" s="264" t="s">
        <v>271</v>
      </c>
      <c r="G147" s="265" t="s">
        <v>232</v>
      </c>
      <c r="H147" s="266">
        <v>1</v>
      </c>
      <c r="I147" s="267"/>
      <c r="J147" s="268">
        <f>ROUND(I147*H147,2)</f>
        <v>0</v>
      </c>
      <c r="K147" s="264" t="s">
        <v>1</v>
      </c>
      <c r="L147" s="269"/>
      <c r="M147" s="270" t="s">
        <v>1</v>
      </c>
      <c r="N147" s="271" t="s">
        <v>41</v>
      </c>
      <c r="O147" s="92"/>
      <c r="P147" s="209">
        <f>O147*H147</f>
        <v>0</v>
      </c>
      <c r="Q147" s="209">
        <v>0</v>
      </c>
      <c r="R147" s="209">
        <f>Q147*H147</f>
        <v>0</v>
      </c>
      <c r="S147" s="209">
        <v>0</v>
      </c>
      <c r="T147" s="210">
        <f>S147*H147</f>
        <v>0</v>
      </c>
      <c r="U147" s="39"/>
      <c r="V147" s="39"/>
      <c r="W147" s="39"/>
      <c r="X147" s="39"/>
      <c r="Y147" s="39"/>
      <c r="Z147" s="39"/>
      <c r="AA147" s="39"/>
      <c r="AB147" s="39"/>
      <c r="AC147" s="39"/>
      <c r="AD147" s="39"/>
      <c r="AE147" s="39"/>
      <c r="AR147" s="211" t="s">
        <v>227</v>
      </c>
      <c r="AT147" s="211" t="s">
        <v>224</v>
      </c>
      <c r="AU147" s="211" t="s">
        <v>83</v>
      </c>
      <c r="AY147" s="18" t="s">
        <v>195</v>
      </c>
      <c r="BE147" s="212">
        <f>IF(N147="základní",J147,0)</f>
        <v>0</v>
      </c>
      <c r="BF147" s="212">
        <f>IF(N147="snížená",J147,0)</f>
        <v>0</v>
      </c>
      <c r="BG147" s="212">
        <f>IF(N147="zákl. přenesená",J147,0)</f>
        <v>0</v>
      </c>
      <c r="BH147" s="212">
        <f>IF(N147="sníž. přenesená",J147,0)</f>
        <v>0</v>
      </c>
      <c r="BI147" s="212">
        <f>IF(N147="nulová",J147,0)</f>
        <v>0</v>
      </c>
      <c r="BJ147" s="18" t="s">
        <v>83</v>
      </c>
      <c r="BK147" s="212">
        <f>ROUND(I147*H147,2)</f>
        <v>0</v>
      </c>
      <c r="BL147" s="18" t="s">
        <v>221</v>
      </c>
      <c r="BM147" s="211" t="s">
        <v>752</v>
      </c>
    </row>
    <row r="148" s="2" customFormat="1" ht="16.5" customHeight="1">
      <c r="A148" s="39"/>
      <c r="B148" s="40"/>
      <c r="C148" s="262" t="s">
        <v>273</v>
      </c>
      <c r="D148" s="262" t="s">
        <v>224</v>
      </c>
      <c r="E148" s="263" t="s">
        <v>753</v>
      </c>
      <c r="F148" s="264" t="s">
        <v>424</v>
      </c>
      <c r="G148" s="265" t="s">
        <v>232</v>
      </c>
      <c r="H148" s="266">
        <v>1</v>
      </c>
      <c r="I148" s="267"/>
      <c r="J148" s="268">
        <f>ROUND(I148*H148,2)</f>
        <v>0</v>
      </c>
      <c r="K148" s="264" t="s">
        <v>1</v>
      </c>
      <c r="L148" s="269"/>
      <c r="M148" s="270" t="s">
        <v>1</v>
      </c>
      <c r="N148" s="271" t="s">
        <v>41</v>
      </c>
      <c r="O148" s="92"/>
      <c r="P148" s="209">
        <f>O148*H148</f>
        <v>0</v>
      </c>
      <c r="Q148" s="209">
        <v>0</v>
      </c>
      <c r="R148" s="209">
        <f>Q148*H148</f>
        <v>0</v>
      </c>
      <c r="S148" s="209">
        <v>0</v>
      </c>
      <c r="T148" s="210">
        <f>S148*H148</f>
        <v>0</v>
      </c>
      <c r="U148" s="39"/>
      <c r="V148" s="39"/>
      <c r="W148" s="39"/>
      <c r="X148" s="39"/>
      <c r="Y148" s="39"/>
      <c r="Z148" s="39"/>
      <c r="AA148" s="39"/>
      <c r="AB148" s="39"/>
      <c r="AC148" s="39"/>
      <c r="AD148" s="39"/>
      <c r="AE148" s="39"/>
      <c r="AR148" s="211" t="s">
        <v>227</v>
      </c>
      <c r="AT148" s="211" t="s">
        <v>224</v>
      </c>
      <c r="AU148" s="211" t="s">
        <v>83</v>
      </c>
      <c r="AY148" s="18" t="s">
        <v>195</v>
      </c>
      <c r="BE148" s="212">
        <f>IF(N148="základní",J148,0)</f>
        <v>0</v>
      </c>
      <c r="BF148" s="212">
        <f>IF(N148="snížená",J148,0)</f>
        <v>0</v>
      </c>
      <c r="BG148" s="212">
        <f>IF(N148="zákl. přenesená",J148,0)</f>
        <v>0</v>
      </c>
      <c r="BH148" s="212">
        <f>IF(N148="sníž. přenesená",J148,0)</f>
        <v>0</v>
      </c>
      <c r="BI148" s="212">
        <f>IF(N148="nulová",J148,0)</f>
        <v>0</v>
      </c>
      <c r="BJ148" s="18" t="s">
        <v>83</v>
      </c>
      <c r="BK148" s="212">
        <f>ROUND(I148*H148,2)</f>
        <v>0</v>
      </c>
      <c r="BL148" s="18" t="s">
        <v>221</v>
      </c>
      <c r="BM148" s="211" t="s">
        <v>754</v>
      </c>
    </row>
    <row r="149" s="2" customFormat="1" ht="21.75" customHeight="1">
      <c r="A149" s="39"/>
      <c r="B149" s="40"/>
      <c r="C149" s="262" t="s">
        <v>277</v>
      </c>
      <c r="D149" s="262" t="s">
        <v>224</v>
      </c>
      <c r="E149" s="263" t="s">
        <v>755</v>
      </c>
      <c r="F149" s="264" t="s">
        <v>279</v>
      </c>
      <c r="G149" s="265" t="s">
        <v>232</v>
      </c>
      <c r="H149" s="266">
        <v>15</v>
      </c>
      <c r="I149" s="267"/>
      <c r="J149" s="268">
        <f>ROUND(I149*H149,2)</f>
        <v>0</v>
      </c>
      <c r="K149" s="264" t="s">
        <v>1</v>
      </c>
      <c r="L149" s="269"/>
      <c r="M149" s="270" t="s">
        <v>1</v>
      </c>
      <c r="N149" s="271" t="s">
        <v>41</v>
      </c>
      <c r="O149" s="92"/>
      <c r="P149" s="209">
        <f>O149*H149</f>
        <v>0</v>
      </c>
      <c r="Q149" s="209">
        <v>0</v>
      </c>
      <c r="R149" s="209">
        <f>Q149*H149</f>
        <v>0</v>
      </c>
      <c r="S149" s="209">
        <v>0</v>
      </c>
      <c r="T149" s="210">
        <f>S149*H149</f>
        <v>0</v>
      </c>
      <c r="U149" s="39"/>
      <c r="V149" s="39"/>
      <c r="W149" s="39"/>
      <c r="X149" s="39"/>
      <c r="Y149" s="39"/>
      <c r="Z149" s="39"/>
      <c r="AA149" s="39"/>
      <c r="AB149" s="39"/>
      <c r="AC149" s="39"/>
      <c r="AD149" s="39"/>
      <c r="AE149" s="39"/>
      <c r="AR149" s="211" t="s">
        <v>227</v>
      </c>
      <c r="AT149" s="211" t="s">
        <v>224</v>
      </c>
      <c r="AU149" s="211" t="s">
        <v>83</v>
      </c>
      <c r="AY149" s="18" t="s">
        <v>195</v>
      </c>
      <c r="BE149" s="212">
        <f>IF(N149="základní",J149,0)</f>
        <v>0</v>
      </c>
      <c r="BF149" s="212">
        <f>IF(N149="snížená",J149,0)</f>
        <v>0</v>
      </c>
      <c r="BG149" s="212">
        <f>IF(N149="zákl. přenesená",J149,0)</f>
        <v>0</v>
      </c>
      <c r="BH149" s="212">
        <f>IF(N149="sníž. přenesená",J149,0)</f>
        <v>0</v>
      </c>
      <c r="BI149" s="212">
        <f>IF(N149="nulová",J149,0)</f>
        <v>0</v>
      </c>
      <c r="BJ149" s="18" t="s">
        <v>83</v>
      </c>
      <c r="BK149" s="212">
        <f>ROUND(I149*H149,2)</f>
        <v>0</v>
      </c>
      <c r="BL149" s="18" t="s">
        <v>221</v>
      </c>
      <c r="BM149" s="211" t="s">
        <v>756</v>
      </c>
    </row>
    <row r="150" s="2" customFormat="1" ht="16.5" customHeight="1">
      <c r="A150" s="39"/>
      <c r="B150" s="40"/>
      <c r="C150" s="262" t="s">
        <v>8</v>
      </c>
      <c r="D150" s="262" t="s">
        <v>224</v>
      </c>
      <c r="E150" s="263" t="s">
        <v>757</v>
      </c>
      <c r="F150" s="264" t="s">
        <v>282</v>
      </c>
      <c r="G150" s="265" t="s">
        <v>232</v>
      </c>
      <c r="H150" s="266">
        <v>15</v>
      </c>
      <c r="I150" s="267"/>
      <c r="J150" s="268">
        <f>ROUND(I150*H150,2)</f>
        <v>0</v>
      </c>
      <c r="K150" s="264" t="s">
        <v>1</v>
      </c>
      <c r="L150" s="269"/>
      <c r="M150" s="270" t="s">
        <v>1</v>
      </c>
      <c r="N150" s="271" t="s">
        <v>41</v>
      </c>
      <c r="O150" s="92"/>
      <c r="P150" s="209">
        <f>O150*H150</f>
        <v>0</v>
      </c>
      <c r="Q150" s="209">
        <v>0</v>
      </c>
      <c r="R150" s="209">
        <f>Q150*H150</f>
        <v>0</v>
      </c>
      <c r="S150" s="209">
        <v>0</v>
      </c>
      <c r="T150" s="210">
        <f>S150*H150</f>
        <v>0</v>
      </c>
      <c r="U150" s="39"/>
      <c r="V150" s="39"/>
      <c r="W150" s="39"/>
      <c r="X150" s="39"/>
      <c r="Y150" s="39"/>
      <c r="Z150" s="39"/>
      <c r="AA150" s="39"/>
      <c r="AB150" s="39"/>
      <c r="AC150" s="39"/>
      <c r="AD150" s="39"/>
      <c r="AE150" s="39"/>
      <c r="AR150" s="211" t="s">
        <v>227</v>
      </c>
      <c r="AT150" s="211" t="s">
        <v>224</v>
      </c>
      <c r="AU150" s="211" t="s">
        <v>83</v>
      </c>
      <c r="AY150" s="18" t="s">
        <v>195</v>
      </c>
      <c r="BE150" s="212">
        <f>IF(N150="základní",J150,0)</f>
        <v>0</v>
      </c>
      <c r="BF150" s="212">
        <f>IF(N150="snížená",J150,0)</f>
        <v>0</v>
      </c>
      <c r="BG150" s="212">
        <f>IF(N150="zákl. přenesená",J150,0)</f>
        <v>0</v>
      </c>
      <c r="BH150" s="212">
        <f>IF(N150="sníž. přenesená",J150,0)</f>
        <v>0</v>
      </c>
      <c r="BI150" s="212">
        <f>IF(N150="nulová",J150,0)</f>
        <v>0</v>
      </c>
      <c r="BJ150" s="18" t="s">
        <v>83</v>
      </c>
      <c r="BK150" s="212">
        <f>ROUND(I150*H150,2)</f>
        <v>0</v>
      </c>
      <c r="BL150" s="18" t="s">
        <v>221</v>
      </c>
      <c r="BM150" s="211" t="s">
        <v>758</v>
      </c>
    </row>
    <row r="151" s="2" customFormat="1" ht="21.75" customHeight="1">
      <c r="A151" s="39"/>
      <c r="B151" s="40"/>
      <c r="C151" s="262" t="s">
        <v>284</v>
      </c>
      <c r="D151" s="262" t="s">
        <v>224</v>
      </c>
      <c r="E151" s="263" t="s">
        <v>759</v>
      </c>
      <c r="F151" s="264" t="s">
        <v>286</v>
      </c>
      <c r="G151" s="265" t="s">
        <v>232</v>
      </c>
      <c r="H151" s="266">
        <v>1</v>
      </c>
      <c r="I151" s="267"/>
      <c r="J151" s="268">
        <f>ROUND(I151*H151,2)</f>
        <v>0</v>
      </c>
      <c r="K151" s="264" t="s">
        <v>1</v>
      </c>
      <c r="L151" s="269"/>
      <c r="M151" s="270" t="s">
        <v>1</v>
      </c>
      <c r="N151" s="271" t="s">
        <v>41</v>
      </c>
      <c r="O151" s="92"/>
      <c r="P151" s="209">
        <f>O151*H151</f>
        <v>0</v>
      </c>
      <c r="Q151" s="209">
        <v>0</v>
      </c>
      <c r="R151" s="209">
        <f>Q151*H151</f>
        <v>0</v>
      </c>
      <c r="S151" s="209">
        <v>0</v>
      </c>
      <c r="T151" s="210">
        <f>S151*H151</f>
        <v>0</v>
      </c>
      <c r="U151" s="39"/>
      <c r="V151" s="39"/>
      <c r="W151" s="39"/>
      <c r="X151" s="39"/>
      <c r="Y151" s="39"/>
      <c r="Z151" s="39"/>
      <c r="AA151" s="39"/>
      <c r="AB151" s="39"/>
      <c r="AC151" s="39"/>
      <c r="AD151" s="39"/>
      <c r="AE151" s="39"/>
      <c r="AR151" s="211" t="s">
        <v>227</v>
      </c>
      <c r="AT151" s="211" t="s">
        <v>224</v>
      </c>
      <c r="AU151" s="211" t="s">
        <v>83</v>
      </c>
      <c r="AY151" s="18" t="s">
        <v>195</v>
      </c>
      <c r="BE151" s="212">
        <f>IF(N151="základní",J151,0)</f>
        <v>0</v>
      </c>
      <c r="BF151" s="212">
        <f>IF(N151="snížená",J151,0)</f>
        <v>0</v>
      </c>
      <c r="BG151" s="212">
        <f>IF(N151="zákl. přenesená",J151,0)</f>
        <v>0</v>
      </c>
      <c r="BH151" s="212">
        <f>IF(N151="sníž. přenesená",J151,0)</f>
        <v>0</v>
      </c>
      <c r="BI151" s="212">
        <f>IF(N151="nulová",J151,0)</f>
        <v>0</v>
      </c>
      <c r="BJ151" s="18" t="s">
        <v>83</v>
      </c>
      <c r="BK151" s="212">
        <f>ROUND(I151*H151,2)</f>
        <v>0</v>
      </c>
      <c r="BL151" s="18" t="s">
        <v>221</v>
      </c>
      <c r="BM151" s="211" t="s">
        <v>760</v>
      </c>
    </row>
    <row r="152" s="2" customFormat="1" ht="24.15" customHeight="1">
      <c r="A152" s="39"/>
      <c r="B152" s="40"/>
      <c r="C152" s="262" t="s">
        <v>288</v>
      </c>
      <c r="D152" s="262" t="s">
        <v>224</v>
      </c>
      <c r="E152" s="263" t="s">
        <v>761</v>
      </c>
      <c r="F152" s="264" t="s">
        <v>290</v>
      </c>
      <c r="G152" s="265" t="s">
        <v>232</v>
      </c>
      <c r="H152" s="266">
        <v>1</v>
      </c>
      <c r="I152" s="267"/>
      <c r="J152" s="268">
        <f>ROUND(I152*H152,2)</f>
        <v>0</v>
      </c>
      <c r="K152" s="264" t="s">
        <v>1</v>
      </c>
      <c r="L152" s="269"/>
      <c r="M152" s="270" t="s">
        <v>1</v>
      </c>
      <c r="N152" s="271" t="s">
        <v>41</v>
      </c>
      <c r="O152" s="92"/>
      <c r="P152" s="209">
        <f>O152*H152</f>
        <v>0</v>
      </c>
      <c r="Q152" s="209">
        <v>0</v>
      </c>
      <c r="R152" s="209">
        <f>Q152*H152</f>
        <v>0</v>
      </c>
      <c r="S152" s="209">
        <v>0</v>
      </c>
      <c r="T152" s="210">
        <f>S152*H152</f>
        <v>0</v>
      </c>
      <c r="U152" s="39"/>
      <c r="V152" s="39"/>
      <c r="W152" s="39"/>
      <c r="X152" s="39"/>
      <c r="Y152" s="39"/>
      <c r="Z152" s="39"/>
      <c r="AA152" s="39"/>
      <c r="AB152" s="39"/>
      <c r="AC152" s="39"/>
      <c r="AD152" s="39"/>
      <c r="AE152" s="39"/>
      <c r="AR152" s="211" t="s">
        <v>227</v>
      </c>
      <c r="AT152" s="211" t="s">
        <v>224</v>
      </c>
      <c r="AU152" s="211" t="s">
        <v>83</v>
      </c>
      <c r="AY152" s="18" t="s">
        <v>195</v>
      </c>
      <c r="BE152" s="212">
        <f>IF(N152="základní",J152,0)</f>
        <v>0</v>
      </c>
      <c r="BF152" s="212">
        <f>IF(N152="snížená",J152,0)</f>
        <v>0</v>
      </c>
      <c r="BG152" s="212">
        <f>IF(N152="zákl. přenesená",J152,0)</f>
        <v>0</v>
      </c>
      <c r="BH152" s="212">
        <f>IF(N152="sníž. přenesená",J152,0)</f>
        <v>0</v>
      </c>
      <c r="BI152" s="212">
        <f>IF(N152="nulová",J152,0)</f>
        <v>0</v>
      </c>
      <c r="BJ152" s="18" t="s">
        <v>83</v>
      </c>
      <c r="BK152" s="212">
        <f>ROUND(I152*H152,2)</f>
        <v>0</v>
      </c>
      <c r="BL152" s="18" t="s">
        <v>221</v>
      </c>
      <c r="BM152" s="211" t="s">
        <v>762</v>
      </c>
    </row>
    <row r="153" s="2" customFormat="1" ht="16.5" customHeight="1">
      <c r="A153" s="39"/>
      <c r="B153" s="40"/>
      <c r="C153" s="262" t="s">
        <v>292</v>
      </c>
      <c r="D153" s="262" t="s">
        <v>224</v>
      </c>
      <c r="E153" s="263" t="s">
        <v>763</v>
      </c>
      <c r="F153" s="264" t="s">
        <v>294</v>
      </c>
      <c r="G153" s="265" t="s">
        <v>232</v>
      </c>
      <c r="H153" s="266">
        <v>1</v>
      </c>
      <c r="I153" s="267"/>
      <c r="J153" s="268">
        <f>ROUND(I153*H153,2)</f>
        <v>0</v>
      </c>
      <c r="K153" s="264" t="s">
        <v>1</v>
      </c>
      <c r="L153" s="269"/>
      <c r="M153" s="270" t="s">
        <v>1</v>
      </c>
      <c r="N153" s="271" t="s">
        <v>41</v>
      </c>
      <c r="O153" s="92"/>
      <c r="P153" s="209">
        <f>O153*H153</f>
        <v>0</v>
      </c>
      <c r="Q153" s="209">
        <v>0</v>
      </c>
      <c r="R153" s="209">
        <f>Q153*H153</f>
        <v>0</v>
      </c>
      <c r="S153" s="209">
        <v>0</v>
      </c>
      <c r="T153" s="210">
        <f>S153*H153</f>
        <v>0</v>
      </c>
      <c r="U153" s="39"/>
      <c r="V153" s="39"/>
      <c r="W153" s="39"/>
      <c r="X153" s="39"/>
      <c r="Y153" s="39"/>
      <c r="Z153" s="39"/>
      <c r="AA153" s="39"/>
      <c r="AB153" s="39"/>
      <c r="AC153" s="39"/>
      <c r="AD153" s="39"/>
      <c r="AE153" s="39"/>
      <c r="AR153" s="211" t="s">
        <v>227</v>
      </c>
      <c r="AT153" s="211" t="s">
        <v>224</v>
      </c>
      <c r="AU153" s="211" t="s">
        <v>83</v>
      </c>
      <c r="AY153" s="18" t="s">
        <v>195</v>
      </c>
      <c r="BE153" s="212">
        <f>IF(N153="základní",J153,0)</f>
        <v>0</v>
      </c>
      <c r="BF153" s="212">
        <f>IF(N153="snížená",J153,0)</f>
        <v>0</v>
      </c>
      <c r="BG153" s="212">
        <f>IF(N153="zákl. přenesená",J153,0)</f>
        <v>0</v>
      </c>
      <c r="BH153" s="212">
        <f>IF(N153="sníž. přenesená",J153,0)</f>
        <v>0</v>
      </c>
      <c r="BI153" s="212">
        <f>IF(N153="nulová",J153,0)</f>
        <v>0</v>
      </c>
      <c r="BJ153" s="18" t="s">
        <v>83</v>
      </c>
      <c r="BK153" s="212">
        <f>ROUND(I153*H153,2)</f>
        <v>0</v>
      </c>
      <c r="BL153" s="18" t="s">
        <v>221</v>
      </c>
      <c r="BM153" s="211" t="s">
        <v>764</v>
      </c>
    </row>
    <row r="154" s="2" customFormat="1" ht="16.5" customHeight="1">
      <c r="A154" s="39"/>
      <c r="B154" s="40"/>
      <c r="C154" s="262" t="s">
        <v>296</v>
      </c>
      <c r="D154" s="262" t="s">
        <v>224</v>
      </c>
      <c r="E154" s="263" t="s">
        <v>765</v>
      </c>
      <c r="F154" s="264" t="s">
        <v>298</v>
      </c>
      <c r="G154" s="265" t="s">
        <v>232</v>
      </c>
      <c r="H154" s="266">
        <v>1</v>
      </c>
      <c r="I154" s="267"/>
      <c r="J154" s="268">
        <f>ROUND(I154*H154,2)</f>
        <v>0</v>
      </c>
      <c r="K154" s="264" t="s">
        <v>1</v>
      </c>
      <c r="L154" s="269"/>
      <c r="M154" s="270" t="s">
        <v>1</v>
      </c>
      <c r="N154" s="271" t="s">
        <v>41</v>
      </c>
      <c r="O154" s="92"/>
      <c r="P154" s="209">
        <f>O154*H154</f>
        <v>0</v>
      </c>
      <c r="Q154" s="209">
        <v>0</v>
      </c>
      <c r="R154" s="209">
        <f>Q154*H154</f>
        <v>0</v>
      </c>
      <c r="S154" s="209">
        <v>0</v>
      </c>
      <c r="T154" s="210">
        <f>S154*H154</f>
        <v>0</v>
      </c>
      <c r="U154" s="39"/>
      <c r="V154" s="39"/>
      <c r="W154" s="39"/>
      <c r="X154" s="39"/>
      <c r="Y154" s="39"/>
      <c r="Z154" s="39"/>
      <c r="AA154" s="39"/>
      <c r="AB154" s="39"/>
      <c r="AC154" s="39"/>
      <c r="AD154" s="39"/>
      <c r="AE154" s="39"/>
      <c r="AR154" s="211" t="s">
        <v>227</v>
      </c>
      <c r="AT154" s="211" t="s">
        <v>224</v>
      </c>
      <c r="AU154" s="211" t="s">
        <v>83</v>
      </c>
      <c r="AY154" s="18" t="s">
        <v>195</v>
      </c>
      <c r="BE154" s="212">
        <f>IF(N154="základní",J154,0)</f>
        <v>0</v>
      </c>
      <c r="BF154" s="212">
        <f>IF(N154="snížená",J154,0)</f>
        <v>0</v>
      </c>
      <c r="BG154" s="212">
        <f>IF(N154="zákl. přenesená",J154,0)</f>
        <v>0</v>
      </c>
      <c r="BH154" s="212">
        <f>IF(N154="sníž. přenesená",J154,0)</f>
        <v>0</v>
      </c>
      <c r="BI154" s="212">
        <f>IF(N154="nulová",J154,0)</f>
        <v>0</v>
      </c>
      <c r="BJ154" s="18" t="s">
        <v>83</v>
      </c>
      <c r="BK154" s="212">
        <f>ROUND(I154*H154,2)</f>
        <v>0</v>
      </c>
      <c r="BL154" s="18" t="s">
        <v>221</v>
      </c>
      <c r="BM154" s="211" t="s">
        <v>766</v>
      </c>
    </row>
    <row r="155" s="2" customFormat="1" ht="16.5" customHeight="1">
      <c r="A155" s="39"/>
      <c r="B155" s="40"/>
      <c r="C155" s="262" t="s">
        <v>300</v>
      </c>
      <c r="D155" s="262" t="s">
        <v>224</v>
      </c>
      <c r="E155" s="263" t="s">
        <v>767</v>
      </c>
      <c r="F155" s="264" t="s">
        <v>302</v>
      </c>
      <c r="G155" s="265" t="s">
        <v>232</v>
      </c>
      <c r="H155" s="266">
        <v>1</v>
      </c>
      <c r="I155" s="267"/>
      <c r="J155" s="268">
        <f>ROUND(I155*H155,2)</f>
        <v>0</v>
      </c>
      <c r="K155" s="264" t="s">
        <v>1</v>
      </c>
      <c r="L155" s="269"/>
      <c r="M155" s="270" t="s">
        <v>1</v>
      </c>
      <c r="N155" s="271" t="s">
        <v>41</v>
      </c>
      <c r="O155" s="92"/>
      <c r="P155" s="209">
        <f>O155*H155</f>
        <v>0</v>
      </c>
      <c r="Q155" s="209">
        <v>0</v>
      </c>
      <c r="R155" s="209">
        <f>Q155*H155</f>
        <v>0</v>
      </c>
      <c r="S155" s="209">
        <v>0</v>
      </c>
      <c r="T155" s="210">
        <f>S155*H155</f>
        <v>0</v>
      </c>
      <c r="U155" s="39"/>
      <c r="V155" s="39"/>
      <c r="W155" s="39"/>
      <c r="X155" s="39"/>
      <c r="Y155" s="39"/>
      <c r="Z155" s="39"/>
      <c r="AA155" s="39"/>
      <c r="AB155" s="39"/>
      <c r="AC155" s="39"/>
      <c r="AD155" s="39"/>
      <c r="AE155" s="39"/>
      <c r="AR155" s="211" t="s">
        <v>227</v>
      </c>
      <c r="AT155" s="211" t="s">
        <v>224</v>
      </c>
      <c r="AU155" s="211" t="s">
        <v>83</v>
      </c>
      <c r="AY155" s="18" t="s">
        <v>195</v>
      </c>
      <c r="BE155" s="212">
        <f>IF(N155="základní",J155,0)</f>
        <v>0</v>
      </c>
      <c r="BF155" s="212">
        <f>IF(N155="snížená",J155,0)</f>
        <v>0</v>
      </c>
      <c r="BG155" s="212">
        <f>IF(N155="zákl. přenesená",J155,0)</f>
        <v>0</v>
      </c>
      <c r="BH155" s="212">
        <f>IF(N155="sníž. přenesená",J155,0)</f>
        <v>0</v>
      </c>
      <c r="BI155" s="212">
        <f>IF(N155="nulová",J155,0)</f>
        <v>0</v>
      </c>
      <c r="BJ155" s="18" t="s">
        <v>83</v>
      </c>
      <c r="BK155" s="212">
        <f>ROUND(I155*H155,2)</f>
        <v>0</v>
      </c>
      <c r="BL155" s="18" t="s">
        <v>221</v>
      </c>
      <c r="BM155" s="211" t="s">
        <v>768</v>
      </c>
    </row>
    <row r="156" s="2" customFormat="1" ht="16.5" customHeight="1">
      <c r="A156" s="39"/>
      <c r="B156" s="40"/>
      <c r="C156" s="262" t="s">
        <v>7</v>
      </c>
      <c r="D156" s="262" t="s">
        <v>224</v>
      </c>
      <c r="E156" s="263" t="s">
        <v>769</v>
      </c>
      <c r="F156" s="264" t="s">
        <v>305</v>
      </c>
      <c r="G156" s="265" t="s">
        <v>232</v>
      </c>
      <c r="H156" s="266">
        <v>2</v>
      </c>
      <c r="I156" s="267"/>
      <c r="J156" s="268">
        <f>ROUND(I156*H156,2)</f>
        <v>0</v>
      </c>
      <c r="K156" s="264" t="s">
        <v>1</v>
      </c>
      <c r="L156" s="269"/>
      <c r="M156" s="270" t="s">
        <v>1</v>
      </c>
      <c r="N156" s="271" t="s">
        <v>41</v>
      </c>
      <c r="O156" s="92"/>
      <c r="P156" s="209">
        <f>O156*H156</f>
        <v>0</v>
      </c>
      <c r="Q156" s="209">
        <v>0</v>
      </c>
      <c r="R156" s="209">
        <f>Q156*H156</f>
        <v>0</v>
      </c>
      <c r="S156" s="209">
        <v>0</v>
      </c>
      <c r="T156" s="210">
        <f>S156*H156</f>
        <v>0</v>
      </c>
      <c r="U156" s="39"/>
      <c r="V156" s="39"/>
      <c r="W156" s="39"/>
      <c r="X156" s="39"/>
      <c r="Y156" s="39"/>
      <c r="Z156" s="39"/>
      <c r="AA156" s="39"/>
      <c r="AB156" s="39"/>
      <c r="AC156" s="39"/>
      <c r="AD156" s="39"/>
      <c r="AE156" s="39"/>
      <c r="AR156" s="211" t="s">
        <v>227</v>
      </c>
      <c r="AT156" s="211" t="s">
        <v>224</v>
      </c>
      <c r="AU156" s="211" t="s">
        <v>83</v>
      </c>
      <c r="AY156" s="18" t="s">
        <v>195</v>
      </c>
      <c r="BE156" s="212">
        <f>IF(N156="základní",J156,0)</f>
        <v>0</v>
      </c>
      <c r="BF156" s="212">
        <f>IF(N156="snížená",J156,0)</f>
        <v>0</v>
      </c>
      <c r="BG156" s="212">
        <f>IF(N156="zákl. přenesená",J156,0)</f>
        <v>0</v>
      </c>
      <c r="BH156" s="212">
        <f>IF(N156="sníž. přenesená",J156,0)</f>
        <v>0</v>
      </c>
      <c r="BI156" s="212">
        <f>IF(N156="nulová",J156,0)</f>
        <v>0</v>
      </c>
      <c r="BJ156" s="18" t="s">
        <v>83</v>
      </c>
      <c r="BK156" s="212">
        <f>ROUND(I156*H156,2)</f>
        <v>0</v>
      </c>
      <c r="BL156" s="18" t="s">
        <v>221</v>
      </c>
      <c r="BM156" s="211" t="s">
        <v>770</v>
      </c>
    </row>
    <row r="157" s="2" customFormat="1" ht="16.5" customHeight="1">
      <c r="A157" s="39"/>
      <c r="B157" s="40"/>
      <c r="C157" s="262" t="s">
        <v>307</v>
      </c>
      <c r="D157" s="262" t="s">
        <v>224</v>
      </c>
      <c r="E157" s="263" t="s">
        <v>771</v>
      </c>
      <c r="F157" s="264" t="s">
        <v>309</v>
      </c>
      <c r="G157" s="265" t="s">
        <v>232</v>
      </c>
      <c r="H157" s="266">
        <v>1</v>
      </c>
      <c r="I157" s="267"/>
      <c r="J157" s="268">
        <f>ROUND(I157*H157,2)</f>
        <v>0</v>
      </c>
      <c r="K157" s="264" t="s">
        <v>1</v>
      </c>
      <c r="L157" s="269"/>
      <c r="M157" s="270" t="s">
        <v>1</v>
      </c>
      <c r="N157" s="271" t="s">
        <v>41</v>
      </c>
      <c r="O157" s="92"/>
      <c r="P157" s="209">
        <f>O157*H157</f>
        <v>0</v>
      </c>
      <c r="Q157" s="209">
        <v>0</v>
      </c>
      <c r="R157" s="209">
        <f>Q157*H157</f>
        <v>0</v>
      </c>
      <c r="S157" s="209">
        <v>0</v>
      </c>
      <c r="T157" s="210">
        <f>S157*H157</f>
        <v>0</v>
      </c>
      <c r="U157" s="39"/>
      <c r="V157" s="39"/>
      <c r="W157" s="39"/>
      <c r="X157" s="39"/>
      <c r="Y157" s="39"/>
      <c r="Z157" s="39"/>
      <c r="AA157" s="39"/>
      <c r="AB157" s="39"/>
      <c r="AC157" s="39"/>
      <c r="AD157" s="39"/>
      <c r="AE157" s="39"/>
      <c r="AR157" s="211" t="s">
        <v>227</v>
      </c>
      <c r="AT157" s="211" t="s">
        <v>224</v>
      </c>
      <c r="AU157" s="211" t="s">
        <v>83</v>
      </c>
      <c r="AY157" s="18" t="s">
        <v>195</v>
      </c>
      <c r="BE157" s="212">
        <f>IF(N157="základní",J157,0)</f>
        <v>0</v>
      </c>
      <c r="BF157" s="212">
        <f>IF(N157="snížená",J157,0)</f>
        <v>0</v>
      </c>
      <c r="BG157" s="212">
        <f>IF(N157="zákl. přenesená",J157,0)</f>
        <v>0</v>
      </c>
      <c r="BH157" s="212">
        <f>IF(N157="sníž. přenesená",J157,0)</f>
        <v>0</v>
      </c>
      <c r="BI157" s="212">
        <f>IF(N157="nulová",J157,0)</f>
        <v>0</v>
      </c>
      <c r="BJ157" s="18" t="s">
        <v>83</v>
      </c>
      <c r="BK157" s="212">
        <f>ROUND(I157*H157,2)</f>
        <v>0</v>
      </c>
      <c r="BL157" s="18" t="s">
        <v>221</v>
      </c>
      <c r="BM157" s="211" t="s">
        <v>772</v>
      </c>
    </row>
    <row r="158" s="2" customFormat="1" ht="16.5" customHeight="1">
      <c r="A158" s="39"/>
      <c r="B158" s="40"/>
      <c r="C158" s="262" t="s">
        <v>311</v>
      </c>
      <c r="D158" s="262" t="s">
        <v>224</v>
      </c>
      <c r="E158" s="263" t="s">
        <v>773</v>
      </c>
      <c r="F158" s="264" t="s">
        <v>313</v>
      </c>
      <c r="G158" s="265" t="s">
        <v>232</v>
      </c>
      <c r="H158" s="266">
        <v>1</v>
      </c>
      <c r="I158" s="267"/>
      <c r="J158" s="268">
        <f>ROUND(I158*H158,2)</f>
        <v>0</v>
      </c>
      <c r="K158" s="264" t="s">
        <v>1</v>
      </c>
      <c r="L158" s="269"/>
      <c r="M158" s="270" t="s">
        <v>1</v>
      </c>
      <c r="N158" s="271" t="s">
        <v>41</v>
      </c>
      <c r="O158" s="92"/>
      <c r="P158" s="209">
        <f>O158*H158</f>
        <v>0</v>
      </c>
      <c r="Q158" s="209">
        <v>0</v>
      </c>
      <c r="R158" s="209">
        <f>Q158*H158</f>
        <v>0</v>
      </c>
      <c r="S158" s="209">
        <v>0</v>
      </c>
      <c r="T158" s="210">
        <f>S158*H158</f>
        <v>0</v>
      </c>
      <c r="U158" s="39"/>
      <c r="V158" s="39"/>
      <c r="W158" s="39"/>
      <c r="X158" s="39"/>
      <c r="Y158" s="39"/>
      <c r="Z158" s="39"/>
      <c r="AA158" s="39"/>
      <c r="AB158" s="39"/>
      <c r="AC158" s="39"/>
      <c r="AD158" s="39"/>
      <c r="AE158" s="39"/>
      <c r="AR158" s="211" t="s">
        <v>227</v>
      </c>
      <c r="AT158" s="211" t="s">
        <v>224</v>
      </c>
      <c r="AU158" s="211" t="s">
        <v>83</v>
      </c>
      <c r="AY158" s="18" t="s">
        <v>195</v>
      </c>
      <c r="BE158" s="212">
        <f>IF(N158="základní",J158,0)</f>
        <v>0</v>
      </c>
      <c r="BF158" s="212">
        <f>IF(N158="snížená",J158,0)</f>
        <v>0</v>
      </c>
      <c r="BG158" s="212">
        <f>IF(N158="zákl. přenesená",J158,0)</f>
        <v>0</v>
      </c>
      <c r="BH158" s="212">
        <f>IF(N158="sníž. přenesená",J158,0)</f>
        <v>0</v>
      </c>
      <c r="BI158" s="212">
        <f>IF(N158="nulová",J158,0)</f>
        <v>0</v>
      </c>
      <c r="BJ158" s="18" t="s">
        <v>83</v>
      </c>
      <c r="BK158" s="212">
        <f>ROUND(I158*H158,2)</f>
        <v>0</v>
      </c>
      <c r="BL158" s="18" t="s">
        <v>221</v>
      </c>
      <c r="BM158" s="211" t="s">
        <v>774</v>
      </c>
    </row>
    <row r="159" s="2" customFormat="1" ht="16.5" customHeight="1">
      <c r="A159" s="39"/>
      <c r="B159" s="40"/>
      <c r="C159" s="262" t="s">
        <v>315</v>
      </c>
      <c r="D159" s="262" t="s">
        <v>224</v>
      </c>
      <c r="E159" s="263" t="s">
        <v>775</v>
      </c>
      <c r="F159" s="264" t="s">
        <v>776</v>
      </c>
      <c r="G159" s="265" t="s">
        <v>232</v>
      </c>
      <c r="H159" s="266">
        <v>1</v>
      </c>
      <c r="I159" s="267"/>
      <c r="J159" s="268">
        <f>ROUND(I159*H159,2)</f>
        <v>0</v>
      </c>
      <c r="K159" s="264" t="s">
        <v>1</v>
      </c>
      <c r="L159" s="269"/>
      <c r="M159" s="270" t="s">
        <v>1</v>
      </c>
      <c r="N159" s="271" t="s">
        <v>41</v>
      </c>
      <c r="O159" s="92"/>
      <c r="P159" s="209">
        <f>O159*H159</f>
        <v>0</v>
      </c>
      <c r="Q159" s="209">
        <v>0</v>
      </c>
      <c r="R159" s="209">
        <f>Q159*H159</f>
        <v>0</v>
      </c>
      <c r="S159" s="209">
        <v>0</v>
      </c>
      <c r="T159" s="210">
        <f>S159*H159</f>
        <v>0</v>
      </c>
      <c r="U159" s="39"/>
      <c r="V159" s="39"/>
      <c r="W159" s="39"/>
      <c r="X159" s="39"/>
      <c r="Y159" s="39"/>
      <c r="Z159" s="39"/>
      <c r="AA159" s="39"/>
      <c r="AB159" s="39"/>
      <c r="AC159" s="39"/>
      <c r="AD159" s="39"/>
      <c r="AE159" s="39"/>
      <c r="AR159" s="211" t="s">
        <v>227</v>
      </c>
      <c r="AT159" s="211" t="s">
        <v>224</v>
      </c>
      <c r="AU159" s="211" t="s">
        <v>83</v>
      </c>
      <c r="AY159" s="18" t="s">
        <v>195</v>
      </c>
      <c r="BE159" s="212">
        <f>IF(N159="základní",J159,0)</f>
        <v>0</v>
      </c>
      <c r="BF159" s="212">
        <f>IF(N159="snížená",J159,0)</f>
        <v>0</v>
      </c>
      <c r="BG159" s="212">
        <f>IF(N159="zákl. přenesená",J159,0)</f>
        <v>0</v>
      </c>
      <c r="BH159" s="212">
        <f>IF(N159="sníž. přenesená",J159,0)</f>
        <v>0</v>
      </c>
      <c r="BI159" s="212">
        <f>IF(N159="nulová",J159,0)</f>
        <v>0</v>
      </c>
      <c r="BJ159" s="18" t="s">
        <v>83</v>
      </c>
      <c r="BK159" s="212">
        <f>ROUND(I159*H159,2)</f>
        <v>0</v>
      </c>
      <c r="BL159" s="18" t="s">
        <v>221</v>
      </c>
      <c r="BM159" s="211" t="s">
        <v>777</v>
      </c>
    </row>
    <row r="160" s="2" customFormat="1" ht="24.15" customHeight="1">
      <c r="A160" s="39"/>
      <c r="B160" s="40"/>
      <c r="C160" s="262" t="s">
        <v>319</v>
      </c>
      <c r="D160" s="262" t="s">
        <v>224</v>
      </c>
      <c r="E160" s="263" t="s">
        <v>778</v>
      </c>
      <c r="F160" s="264" t="s">
        <v>317</v>
      </c>
      <c r="G160" s="265" t="s">
        <v>232</v>
      </c>
      <c r="H160" s="266">
        <v>1</v>
      </c>
      <c r="I160" s="267"/>
      <c r="J160" s="268">
        <f>ROUND(I160*H160,2)</f>
        <v>0</v>
      </c>
      <c r="K160" s="264" t="s">
        <v>1</v>
      </c>
      <c r="L160" s="269"/>
      <c r="M160" s="270" t="s">
        <v>1</v>
      </c>
      <c r="N160" s="271" t="s">
        <v>41</v>
      </c>
      <c r="O160" s="92"/>
      <c r="P160" s="209">
        <f>O160*H160</f>
        <v>0</v>
      </c>
      <c r="Q160" s="209">
        <v>0</v>
      </c>
      <c r="R160" s="209">
        <f>Q160*H160</f>
        <v>0</v>
      </c>
      <c r="S160" s="209">
        <v>0</v>
      </c>
      <c r="T160" s="210">
        <f>S160*H160</f>
        <v>0</v>
      </c>
      <c r="U160" s="39"/>
      <c r="V160" s="39"/>
      <c r="W160" s="39"/>
      <c r="X160" s="39"/>
      <c r="Y160" s="39"/>
      <c r="Z160" s="39"/>
      <c r="AA160" s="39"/>
      <c r="AB160" s="39"/>
      <c r="AC160" s="39"/>
      <c r="AD160" s="39"/>
      <c r="AE160" s="39"/>
      <c r="AR160" s="211" t="s">
        <v>227</v>
      </c>
      <c r="AT160" s="211" t="s">
        <v>224</v>
      </c>
      <c r="AU160" s="211" t="s">
        <v>83</v>
      </c>
      <c r="AY160" s="18" t="s">
        <v>195</v>
      </c>
      <c r="BE160" s="212">
        <f>IF(N160="základní",J160,0)</f>
        <v>0</v>
      </c>
      <c r="BF160" s="212">
        <f>IF(N160="snížená",J160,0)</f>
        <v>0</v>
      </c>
      <c r="BG160" s="212">
        <f>IF(N160="zákl. přenesená",J160,0)</f>
        <v>0</v>
      </c>
      <c r="BH160" s="212">
        <f>IF(N160="sníž. přenesená",J160,0)</f>
        <v>0</v>
      </c>
      <c r="BI160" s="212">
        <f>IF(N160="nulová",J160,0)</f>
        <v>0</v>
      </c>
      <c r="BJ160" s="18" t="s">
        <v>83</v>
      </c>
      <c r="BK160" s="212">
        <f>ROUND(I160*H160,2)</f>
        <v>0</v>
      </c>
      <c r="BL160" s="18" t="s">
        <v>221</v>
      </c>
      <c r="BM160" s="211" t="s">
        <v>779</v>
      </c>
    </row>
    <row r="161" s="2" customFormat="1" ht="16.5" customHeight="1">
      <c r="A161" s="39"/>
      <c r="B161" s="40"/>
      <c r="C161" s="262" t="s">
        <v>323</v>
      </c>
      <c r="D161" s="262" t="s">
        <v>224</v>
      </c>
      <c r="E161" s="263" t="s">
        <v>780</v>
      </c>
      <c r="F161" s="264" t="s">
        <v>321</v>
      </c>
      <c r="G161" s="265" t="s">
        <v>232</v>
      </c>
      <c r="H161" s="266">
        <v>2</v>
      </c>
      <c r="I161" s="267"/>
      <c r="J161" s="268">
        <f>ROUND(I161*H161,2)</f>
        <v>0</v>
      </c>
      <c r="K161" s="264" t="s">
        <v>1</v>
      </c>
      <c r="L161" s="269"/>
      <c r="M161" s="270" t="s">
        <v>1</v>
      </c>
      <c r="N161" s="271" t="s">
        <v>41</v>
      </c>
      <c r="O161" s="92"/>
      <c r="P161" s="209">
        <f>O161*H161</f>
        <v>0</v>
      </c>
      <c r="Q161" s="209">
        <v>0</v>
      </c>
      <c r="R161" s="209">
        <f>Q161*H161</f>
        <v>0</v>
      </c>
      <c r="S161" s="209">
        <v>0</v>
      </c>
      <c r="T161" s="210">
        <f>S161*H161</f>
        <v>0</v>
      </c>
      <c r="U161" s="39"/>
      <c r="V161" s="39"/>
      <c r="W161" s="39"/>
      <c r="X161" s="39"/>
      <c r="Y161" s="39"/>
      <c r="Z161" s="39"/>
      <c r="AA161" s="39"/>
      <c r="AB161" s="39"/>
      <c r="AC161" s="39"/>
      <c r="AD161" s="39"/>
      <c r="AE161" s="39"/>
      <c r="AR161" s="211" t="s">
        <v>227</v>
      </c>
      <c r="AT161" s="211" t="s">
        <v>224</v>
      </c>
      <c r="AU161" s="211" t="s">
        <v>83</v>
      </c>
      <c r="AY161" s="18" t="s">
        <v>195</v>
      </c>
      <c r="BE161" s="212">
        <f>IF(N161="základní",J161,0)</f>
        <v>0</v>
      </c>
      <c r="BF161" s="212">
        <f>IF(N161="snížená",J161,0)</f>
        <v>0</v>
      </c>
      <c r="BG161" s="212">
        <f>IF(N161="zákl. přenesená",J161,0)</f>
        <v>0</v>
      </c>
      <c r="BH161" s="212">
        <f>IF(N161="sníž. přenesená",J161,0)</f>
        <v>0</v>
      </c>
      <c r="BI161" s="212">
        <f>IF(N161="nulová",J161,0)</f>
        <v>0</v>
      </c>
      <c r="BJ161" s="18" t="s">
        <v>83</v>
      </c>
      <c r="BK161" s="212">
        <f>ROUND(I161*H161,2)</f>
        <v>0</v>
      </c>
      <c r="BL161" s="18" t="s">
        <v>221</v>
      </c>
      <c r="BM161" s="211" t="s">
        <v>781</v>
      </c>
    </row>
    <row r="162" s="2" customFormat="1" ht="16.5" customHeight="1">
      <c r="A162" s="39"/>
      <c r="B162" s="40"/>
      <c r="C162" s="262" t="s">
        <v>327</v>
      </c>
      <c r="D162" s="262" t="s">
        <v>224</v>
      </c>
      <c r="E162" s="263" t="s">
        <v>782</v>
      </c>
      <c r="F162" s="264" t="s">
        <v>325</v>
      </c>
      <c r="G162" s="265" t="s">
        <v>232</v>
      </c>
      <c r="H162" s="266">
        <v>1</v>
      </c>
      <c r="I162" s="267"/>
      <c r="J162" s="268">
        <f>ROUND(I162*H162,2)</f>
        <v>0</v>
      </c>
      <c r="K162" s="264" t="s">
        <v>1</v>
      </c>
      <c r="L162" s="269"/>
      <c r="M162" s="270" t="s">
        <v>1</v>
      </c>
      <c r="N162" s="271" t="s">
        <v>41</v>
      </c>
      <c r="O162" s="92"/>
      <c r="P162" s="209">
        <f>O162*H162</f>
        <v>0</v>
      </c>
      <c r="Q162" s="209">
        <v>0</v>
      </c>
      <c r="R162" s="209">
        <f>Q162*H162</f>
        <v>0</v>
      </c>
      <c r="S162" s="209">
        <v>0</v>
      </c>
      <c r="T162" s="210">
        <f>S162*H162</f>
        <v>0</v>
      </c>
      <c r="U162" s="39"/>
      <c r="V162" s="39"/>
      <c r="W162" s="39"/>
      <c r="X162" s="39"/>
      <c r="Y162" s="39"/>
      <c r="Z162" s="39"/>
      <c r="AA162" s="39"/>
      <c r="AB162" s="39"/>
      <c r="AC162" s="39"/>
      <c r="AD162" s="39"/>
      <c r="AE162" s="39"/>
      <c r="AR162" s="211" t="s">
        <v>227</v>
      </c>
      <c r="AT162" s="211" t="s">
        <v>224</v>
      </c>
      <c r="AU162" s="211" t="s">
        <v>83</v>
      </c>
      <c r="AY162" s="18" t="s">
        <v>195</v>
      </c>
      <c r="BE162" s="212">
        <f>IF(N162="základní",J162,0)</f>
        <v>0</v>
      </c>
      <c r="BF162" s="212">
        <f>IF(N162="snížená",J162,0)</f>
        <v>0</v>
      </c>
      <c r="BG162" s="212">
        <f>IF(N162="zákl. přenesená",J162,0)</f>
        <v>0</v>
      </c>
      <c r="BH162" s="212">
        <f>IF(N162="sníž. přenesená",J162,0)</f>
        <v>0</v>
      </c>
      <c r="BI162" s="212">
        <f>IF(N162="nulová",J162,0)</f>
        <v>0</v>
      </c>
      <c r="BJ162" s="18" t="s">
        <v>83</v>
      </c>
      <c r="BK162" s="212">
        <f>ROUND(I162*H162,2)</f>
        <v>0</v>
      </c>
      <c r="BL162" s="18" t="s">
        <v>221</v>
      </c>
      <c r="BM162" s="211" t="s">
        <v>783</v>
      </c>
    </row>
    <row r="163" s="2" customFormat="1" ht="16.5" customHeight="1">
      <c r="A163" s="39"/>
      <c r="B163" s="40"/>
      <c r="C163" s="262" t="s">
        <v>331</v>
      </c>
      <c r="D163" s="262" t="s">
        <v>224</v>
      </c>
      <c r="E163" s="263" t="s">
        <v>784</v>
      </c>
      <c r="F163" s="264" t="s">
        <v>329</v>
      </c>
      <c r="G163" s="265" t="s">
        <v>232</v>
      </c>
      <c r="H163" s="266">
        <v>2</v>
      </c>
      <c r="I163" s="267"/>
      <c r="J163" s="268">
        <f>ROUND(I163*H163,2)</f>
        <v>0</v>
      </c>
      <c r="K163" s="264" t="s">
        <v>1</v>
      </c>
      <c r="L163" s="269"/>
      <c r="M163" s="270" t="s">
        <v>1</v>
      </c>
      <c r="N163" s="271" t="s">
        <v>41</v>
      </c>
      <c r="O163" s="92"/>
      <c r="P163" s="209">
        <f>O163*H163</f>
        <v>0</v>
      </c>
      <c r="Q163" s="209">
        <v>0</v>
      </c>
      <c r="R163" s="209">
        <f>Q163*H163</f>
        <v>0</v>
      </c>
      <c r="S163" s="209">
        <v>0</v>
      </c>
      <c r="T163" s="210">
        <f>S163*H163</f>
        <v>0</v>
      </c>
      <c r="U163" s="39"/>
      <c r="V163" s="39"/>
      <c r="W163" s="39"/>
      <c r="X163" s="39"/>
      <c r="Y163" s="39"/>
      <c r="Z163" s="39"/>
      <c r="AA163" s="39"/>
      <c r="AB163" s="39"/>
      <c r="AC163" s="39"/>
      <c r="AD163" s="39"/>
      <c r="AE163" s="39"/>
      <c r="AR163" s="211" t="s">
        <v>227</v>
      </c>
      <c r="AT163" s="211" t="s">
        <v>224</v>
      </c>
      <c r="AU163" s="211" t="s">
        <v>83</v>
      </c>
      <c r="AY163" s="18" t="s">
        <v>195</v>
      </c>
      <c r="BE163" s="212">
        <f>IF(N163="základní",J163,0)</f>
        <v>0</v>
      </c>
      <c r="BF163" s="212">
        <f>IF(N163="snížená",J163,0)</f>
        <v>0</v>
      </c>
      <c r="BG163" s="212">
        <f>IF(N163="zákl. přenesená",J163,0)</f>
        <v>0</v>
      </c>
      <c r="BH163" s="212">
        <f>IF(N163="sníž. přenesená",J163,0)</f>
        <v>0</v>
      </c>
      <c r="BI163" s="212">
        <f>IF(N163="nulová",J163,0)</f>
        <v>0</v>
      </c>
      <c r="BJ163" s="18" t="s">
        <v>83</v>
      </c>
      <c r="BK163" s="212">
        <f>ROUND(I163*H163,2)</f>
        <v>0</v>
      </c>
      <c r="BL163" s="18" t="s">
        <v>221</v>
      </c>
      <c r="BM163" s="211" t="s">
        <v>785</v>
      </c>
    </row>
    <row r="164" s="2" customFormat="1" ht="16.5" customHeight="1">
      <c r="A164" s="39"/>
      <c r="B164" s="40"/>
      <c r="C164" s="262" t="s">
        <v>335</v>
      </c>
      <c r="D164" s="262" t="s">
        <v>224</v>
      </c>
      <c r="E164" s="263" t="s">
        <v>786</v>
      </c>
      <c r="F164" s="264" t="s">
        <v>333</v>
      </c>
      <c r="G164" s="265" t="s">
        <v>232</v>
      </c>
      <c r="H164" s="266">
        <v>1</v>
      </c>
      <c r="I164" s="267"/>
      <c r="J164" s="268">
        <f>ROUND(I164*H164,2)</f>
        <v>0</v>
      </c>
      <c r="K164" s="264" t="s">
        <v>1</v>
      </c>
      <c r="L164" s="269"/>
      <c r="M164" s="270" t="s">
        <v>1</v>
      </c>
      <c r="N164" s="271" t="s">
        <v>41</v>
      </c>
      <c r="O164" s="92"/>
      <c r="P164" s="209">
        <f>O164*H164</f>
        <v>0</v>
      </c>
      <c r="Q164" s="209">
        <v>0</v>
      </c>
      <c r="R164" s="209">
        <f>Q164*H164</f>
        <v>0</v>
      </c>
      <c r="S164" s="209">
        <v>0</v>
      </c>
      <c r="T164" s="210">
        <f>S164*H164</f>
        <v>0</v>
      </c>
      <c r="U164" s="39"/>
      <c r="V164" s="39"/>
      <c r="W164" s="39"/>
      <c r="X164" s="39"/>
      <c r="Y164" s="39"/>
      <c r="Z164" s="39"/>
      <c r="AA164" s="39"/>
      <c r="AB164" s="39"/>
      <c r="AC164" s="39"/>
      <c r="AD164" s="39"/>
      <c r="AE164" s="39"/>
      <c r="AR164" s="211" t="s">
        <v>227</v>
      </c>
      <c r="AT164" s="211" t="s">
        <v>224</v>
      </c>
      <c r="AU164" s="211" t="s">
        <v>83</v>
      </c>
      <c r="AY164" s="18" t="s">
        <v>195</v>
      </c>
      <c r="BE164" s="212">
        <f>IF(N164="základní",J164,0)</f>
        <v>0</v>
      </c>
      <c r="BF164" s="212">
        <f>IF(N164="snížená",J164,0)</f>
        <v>0</v>
      </c>
      <c r="BG164" s="212">
        <f>IF(N164="zákl. přenesená",J164,0)</f>
        <v>0</v>
      </c>
      <c r="BH164" s="212">
        <f>IF(N164="sníž. přenesená",J164,0)</f>
        <v>0</v>
      </c>
      <c r="BI164" s="212">
        <f>IF(N164="nulová",J164,0)</f>
        <v>0</v>
      </c>
      <c r="BJ164" s="18" t="s">
        <v>83</v>
      </c>
      <c r="BK164" s="212">
        <f>ROUND(I164*H164,2)</f>
        <v>0</v>
      </c>
      <c r="BL164" s="18" t="s">
        <v>221</v>
      </c>
      <c r="BM164" s="211" t="s">
        <v>787</v>
      </c>
    </row>
    <row r="165" s="2" customFormat="1" ht="24.15" customHeight="1">
      <c r="A165" s="39"/>
      <c r="B165" s="40"/>
      <c r="C165" s="262" t="s">
        <v>340</v>
      </c>
      <c r="D165" s="262" t="s">
        <v>224</v>
      </c>
      <c r="E165" s="263" t="s">
        <v>788</v>
      </c>
      <c r="F165" s="264" t="s">
        <v>789</v>
      </c>
      <c r="G165" s="265" t="s">
        <v>220</v>
      </c>
      <c r="H165" s="266">
        <v>1</v>
      </c>
      <c r="I165" s="267"/>
      <c r="J165" s="268">
        <f>ROUND(I165*H165,2)</f>
        <v>0</v>
      </c>
      <c r="K165" s="264" t="s">
        <v>1</v>
      </c>
      <c r="L165" s="269"/>
      <c r="M165" s="270" t="s">
        <v>1</v>
      </c>
      <c r="N165" s="271" t="s">
        <v>41</v>
      </c>
      <c r="O165" s="92"/>
      <c r="P165" s="209">
        <f>O165*H165</f>
        <v>0</v>
      </c>
      <c r="Q165" s="209">
        <v>0</v>
      </c>
      <c r="R165" s="209">
        <f>Q165*H165</f>
        <v>0</v>
      </c>
      <c r="S165" s="209">
        <v>0</v>
      </c>
      <c r="T165" s="210">
        <f>S165*H165</f>
        <v>0</v>
      </c>
      <c r="U165" s="39"/>
      <c r="V165" s="39"/>
      <c r="W165" s="39"/>
      <c r="X165" s="39"/>
      <c r="Y165" s="39"/>
      <c r="Z165" s="39"/>
      <c r="AA165" s="39"/>
      <c r="AB165" s="39"/>
      <c r="AC165" s="39"/>
      <c r="AD165" s="39"/>
      <c r="AE165" s="39"/>
      <c r="AR165" s="211" t="s">
        <v>227</v>
      </c>
      <c r="AT165" s="211" t="s">
        <v>224</v>
      </c>
      <c r="AU165" s="211" t="s">
        <v>83</v>
      </c>
      <c r="AY165" s="18" t="s">
        <v>195</v>
      </c>
      <c r="BE165" s="212">
        <f>IF(N165="základní",J165,0)</f>
        <v>0</v>
      </c>
      <c r="BF165" s="212">
        <f>IF(N165="snížená",J165,0)</f>
        <v>0</v>
      </c>
      <c r="BG165" s="212">
        <f>IF(N165="zákl. přenesená",J165,0)</f>
        <v>0</v>
      </c>
      <c r="BH165" s="212">
        <f>IF(N165="sníž. přenesená",J165,0)</f>
        <v>0</v>
      </c>
      <c r="BI165" s="212">
        <f>IF(N165="nulová",J165,0)</f>
        <v>0</v>
      </c>
      <c r="BJ165" s="18" t="s">
        <v>83</v>
      </c>
      <c r="BK165" s="212">
        <f>ROUND(I165*H165,2)</f>
        <v>0</v>
      </c>
      <c r="BL165" s="18" t="s">
        <v>221</v>
      </c>
      <c r="BM165" s="211" t="s">
        <v>790</v>
      </c>
    </row>
    <row r="166" s="2" customFormat="1">
      <c r="A166" s="39"/>
      <c r="B166" s="40"/>
      <c r="C166" s="41"/>
      <c r="D166" s="213" t="s">
        <v>197</v>
      </c>
      <c r="E166" s="41"/>
      <c r="F166" s="214" t="s">
        <v>791</v>
      </c>
      <c r="G166" s="41"/>
      <c r="H166" s="41"/>
      <c r="I166" s="215"/>
      <c r="J166" s="41"/>
      <c r="K166" s="41"/>
      <c r="L166" s="45"/>
      <c r="M166" s="216"/>
      <c r="N166" s="217"/>
      <c r="O166" s="92"/>
      <c r="P166" s="92"/>
      <c r="Q166" s="92"/>
      <c r="R166" s="92"/>
      <c r="S166" s="92"/>
      <c r="T166" s="93"/>
      <c r="U166" s="39"/>
      <c r="V166" s="39"/>
      <c r="W166" s="39"/>
      <c r="X166" s="39"/>
      <c r="Y166" s="39"/>
      <c r="Z166" s="39"/>
      <c r="AA166" s="39"/>
      <c r="AB166" s="39"/>
      <c r="AC166" s="39"/>
      <c r="AD166" s="39"/>
      <c r="AE166" s="39"/>
      <c r="AT166" s="18" t="s">
        <v>197</v>
      </c>
      <c r="AU166" s="18" t="s">
        <v>83</v>
      </c>
    </row>
    <row r="167" s="2" customFormat="1" ht="16.5" customHeight="1">
      <c r="A167" s="39"/>
      <c r="B167" s="40"/>
      <c r="C167" s="262" t="s">
        <v>345</v>
      </c>
      <c r="D167" s="262" t="s">
        <v>224</v>
      </c>
      <c r="E167" s="263" t="s">
        <v>792</v>
      </c>
      <c r="F167" s="264" t="s">
        <v>342</v>
      </c>
      <c r="G167" s="265" t="s">
        <v>232</v>
      </c>
      <c r="H167" s="266">
        <v>1</v>
      </c>
      <c r="I167" s="267"/>
      <c r="J167" s="268">
        <f>ROUND(I167*H167,2)</f>
        <v>0</v>
      </c>
      <c r="K167" s="264" t="s">
        <v>1</v>
      </c>
      <c r="L167" s="269"/>
      <c r="M167" s="270" t="s">
        <v>1</v>
      </c>
      <c r="N167" s="271" t="s">
        <v>41</v>
      </c>
      <c r="O167" s="92"/>
      <c r="P167" s="209">
        <f>O167*H167</f>
        <v>0</v>
      </c>
      <c r="Q167" s="209">
        <v>0</v>
      </c>
      <c r="R167" s="209">
        <f>Q167*H167</f>
        <v>0</v>
      </c>
      <c r="S167" s="209">
        <v>0</v>
      </c>
      <c r="T167" s="210">
        <f>S167*H167</f>
        <v>0</v>
      </c>
      <c r="U167" s="39"/>
      <c r="V167" s="39"/>
      <c r="W167" s="39"/>
      <c r="X167" s="39"/>
      <c r="Y167" s="39"/>
      <c r="Z167" s="39"/>
      <c r="AA167" s="39"/>
      <c r="AB167" s="39"/>
      <c r="AC167" s="39"/>
      <c r="AD167" s="39"/>
      <c r="AE167" s="39"/>
      <c r="AR167" s="211" t="s">
        <v>227</v>
      </c>
      <c r="AT167" s="211" t="s">
        <v>224</v>
      </c>
      <c r="AU167" s="211" t="s">
        <v>83</v>
      </c>
      <c r="AY167" s="18" t="s">
        <v>195</v>
      </c>
      <c r="BE167" s="212">
        <f>IF(N167="základní",J167,0)</f>
        <v>0</v>
      </c>
      <c r="BF167" s="212">
        <f>IF(N167="snížená",J167,0)</f>
        <v>0</v>
      </c>
      <c r="BG167" s="212">
        <f>IF(N167="zákl. přenesená",J167,0)</f>
        <v>0</v>
      </c>
      <c r="BH167" s="212">
        <f>IF(N167="sníž. přenesená",J167,0)</f>
        <v>0</v>
      </c>
      <c r="BI167" s="212">
        <f>IF(N167="nulová",J167,0)</f>
        <v>0</v>
      </c>
      <c r="BJ167" s="18" t="s">
        <v>83</v>
      </c>
      <c r="BK167" s="212">
        <f>ROUND(I167*H167,2)</f>
        <v>0</v>
      </c>
      <c r="BL167" s="18" t="s">
        <v>221</v>
      </c>
      <c r="BM167" s="211" t="s">
        <v>793</v>
      </c>
    </row>
    <row r="168" s="2" customFormat="1">
      <c r="A168" s="39"/>
      <c r="B168" s="40"/>
      <c r="C168" s="41"/>
      <c r="D168" s="213" t="s">
        <v>197</v>
      </c>
      <c r="E168" s="41"/>
      <c r="F168" s="214" t="s">
        <v>344</v>
      </c>
      <c r="G168" s="41"/>
      <c r="H168" s="41"/>
      <c r="I168" s="215"/>
      <c r="J168" s="41"/>
      <c r="K168" s="41"/>
      <c r="L168" s="45"/>
      <c r="M168" s="216"/>
      <c r="N168" s="217"/>
      <c r="O168" s="92"/>
      <c r="P168" s="92"/>
      <c r="Q168" s="92"/>
      <c r="R168" s="92"/>
      <c r="S168" s="92"/>
      <c r="T168" s="93"/>
      <c r="U168" s="39"/>
      <c r="V168" s="39"/>
      <c r="W168" s="39"/>
      <c r="X168" s="39"/>
      <c r="Y168" s="39"/>
      <c r="Z168" s="39"/>
      <c r="AA168" s="39"/>
      <c r="AB168" s="39"/>
      <c r="AC168" s="39"/>
      <c r="AD168" s="39"/>
      <c r="AE168" s="39"/>
      <c r="AT168" s="18" t="s">
        <v>197</v>
      </c>
      <c r="AU168" s="18" t="s">
        <v>83</v>
      </c>
    </row>
    <row r="169" s="2" customFormat="1" ht="16.5" customHeight="1">
      <c r="A169" s="39"/>
      <c r="B169" s="40"/>
      <c r="C169" s="262" t="s">
        <v>349</v>
      </c>
      <c r="D169" s="262" t="s">
        <v>224</v>
      </c>
      <c r="E169" s="263" t="s">
        <v>794</v>
      </c>
      <c r="F169" s="264" t="s">
        <v>347</v>
      </c>
      <c r="G169" s="265" t="s">
        <v>194</v>
      </c>
      <c r="H169" s="266">
        <v>1</v>
      </c>
      <c r="I169" s="267"/>
      <c r="J169" s="268">
        <f>ROUND(I169*H169,2)</f>
        <v>0</v>
      </c>
      <c r="K169" s="264" t="s">
        <v>1</v>
      </c>
      <c r="L169" s="269"/>
      <c r="M169" s="270" t="s">
        <v>1</v>
      </c>
      <c r="N169" s="271" t="s">
        <v>41</v>
      </c>
      <c r="O169" s="92"/>
      <c r="P169" s="209">
        <f>O169*H169</f>
        <v>0</v>
      </c>
      <c r="Q169" s="209">
        <v>0</v>
      </c>
      <c r="R169" s="209">
        <f>Q169*H169</f>
        <v>0</v>
      </c>
      <c r="S169" s="209">
        <v>0</v>
      </c>
      <c r="T169" s="210">
        <f>S169*H169</f>
        <v>0</v>
      </c>
      <c r="U169" s="39"/>
      <c r="V169" s="39"/>
      <c r="W169" s="39"/>
      <c r="X169" s="39"/>
      <c r="Y169" s="39"/>
      <c r="Z169" s="39"/>
      <c r="AA169" s="39"/>
      <c r="AB169" s="39"/>
      <c r="AC169" s="39"/>
      <c r="AD169" s="39"/>
      <c r="AE169" s="39"/>
      <c r="AR169" s="211" t="s">
        <v>227</v>
      </c>
      <c r="AT169" s="211" t="s">
        <v>224</v>
      </c>
      <c r="AU169" s="211" t="s">
        <v>83</v>
      </c>
      <c r="AY169" s="18" t="s">
        <v>195</v>
      </c>
      <c r="BE169" s="212">
        <f>IF(N169="základní",J169,0)</f>
        <v>0</v>
      </c>
      <c r="BF169" s="212">
        <f>IF(N169="snížená",J169,0)</f>
        <v>0</v>
      </c>
      <c r="BG169" s="212">
        <f>IF(N169="zákl. přenesená",J169,0)</f>
        <v>0</v>
      </c>
      <c r="BH169" s="212">
        <f>IF(N169="sníž. přenesená",J169,0)</f>
        <v>0</v>
      </c>
      <c r="BI169" s="212">
        <f>IF(N169="nulová",J169,0)</f>
        <v>0</v>
      </c>
      <c r="BJ169" s="18" t="s">
        <v>83</v>
      </c>
      <c r="BK169" s="212">
        <f>ROUND(I169*H169,2)</f>
        <v>0</v>
      </c>
      <c r="BL169" s="18" t="s">
        <v>221</v>
      </c>
      <c r="BM169" s="211" t="s">
        <v>795</v>
      </c>
    </row>
    <row r="170" s="2" customFormat="1" ht="16.5" customHeight="1">
      <c r="A170" s="39"/>
      <c r="B170" s="40"/>
      <c r="C170" s="262" t="s">
        <v>353</v>
      </c>
      <c r="D170" s="262" t="s">
        <v>224</v>
      </c>
      <c r="E170" s="263" t="s">
        <v>796</v>
      </c>
      <c r="F170" s="264" t="s">
        <v>351</v>
      </c>
      <c r="G170" s="265" t="s">
        <v>194</v>
      </c>
      <c r="H170" s="266">
        <v>1</v>
      </c>
      <c r="I170" s="267"/>
      <c r="J170" s="268">
        <f>ROUND(I170*H170,2)</f>
        <v>0</v>
      </c>
      <c r="K170" s="264" t="s">
        <v>1</v>
      </c>
      <c r="L170" s="269"/>
      <c r="M170" s="270" t="s">
        <v>1</v>
      </c>
      <c r="N170" s="271" t="s">
        <v>41</v>
      </c>
      <c r="O170" s="92"/>
      <c r="P170" s="209">
        <f>O170*H170</f>
        <v>0</v>
      </c>
      <c r="Q170" s="209">
        <v>0</v>
      </c>
      <c r="R170" s="209">
        <f>Q170*H170</f>
        <v>0</v>
      </c>
      <c r="S170" s="209">
        <v>0</v>
      </c>
      <c r="T170" s="210">
        <f>S170*H170</f>
        <v>0</v>
      </c>
      <c r="U170" s="39"/>
      <c r="V170" s="39"/>
      <c r="W170" s="39"/>
      <c r="X170" s="39"/>
      <c r="Y170" s="39"/>
      <c r="Z170" s="39"/>
      <c r="AA170" s="39"/>
      <c r="AB170" s="39"/>
      <c r="AC170" s="39"/>
      <c r="AD170" s="39"/>
      <c r="AE170" s="39"/>
      <c r="AR170" s="211" t="s">
        <v>227</v>
      </c>
      <c r="AT170" s="211" t="s">
        <v>224</v>
      </c>
      <c r="AU170" s="211" t="s">
        <v>83</v>
      </c>
      <c r="AY170" s="18" t="s">
        <v>195</v>
      </c>
      <c r="BE170" s="212">
        <f>IF(N170="základní",J170,0)</f>
        <v>0</v>
      </c>
      <c r="BF170" s="212">
        <f>IF(N170="snížená",J170,0)</f>
        <v>0</v>
      </c>
      <c r="BG170" s="212">
        <f>IF(N170="zákl. přenesená",J170,0)</f>
        <v>0</v>
      </c>
      <c r="BH170" s="212">
        <f>IF(N170="sníž. přenesená",J170,0)</f>
        <v>0</v>
      </c>
      <c r="BI170" s="212">
        <f>IF(N170="nulová",J170,0)</f>
        <v>0</v>
      </c>
      <c r="BJ170" s="18" t="s">
        <v>83</v>
      </c>
      <c r="BK170" s="212">
        <f>ROUND(I170*H170,2)</f>
        <v>0</v>
      </c>
      <c r="BL170" s="18" t="s">
        <v>221</v>
      </c>
      <c r="BM170" s="211" t="s">
        <v>797</v>
      </c>
    </row>
    <row r="171" s="2" customFormat="1" ht="16.5" customHeight="1">
      <c r="A171" s="39"/>
      <c r="B171" s="40"/>
      <c r="C171" s="262" t="s">
        <v>357</v>
      </c>
      <c r="D171" s="262" t="s">
        <v>224</v>
      </c>
      <c r="E171" s="263" t="s">
        <v>798</v>
      </c>
      <c r="F171" s="264" t="s">
        <v>355</v>
      </c>
      <c r="G171" s="265" t="s">
        <v>194</v>
      </c>
      <c r="H171" s="266">
        <v>1</v>
      </c>
      <c r="I171" s="267"/>
      <c r="J171" s="268">
        <f>ROUND(I171*H171,2)</f>
        <v>0</v>
      </c>
      <c r="K171" s="264" t="s">
        <v>1</v>
      </c>
      <c r="L171" s="269"/>
      <c r="M171" s="270" t="s">
        <v>1</v>
      </c>
      <c r="N171" s="271" t="s">
        <v>41</v>
      </c>
      <c r="O171" s="92"/>
      <c r="P171" s="209">
        <f>O171*H171</f>
        <v>0</v>
      </c>
      <c r="Q171" s="209">
        <v>0</v>
      </c>
      <c r="R171" s="209">
        <f>Q171*H171</f>
        <v>0</v>
      </c>
      <c r="S171" s="209">
        <v>0</v>
      </c>
      <c r="T171" s="210">
        <f>S171*H171</f>
        <v>0</v>
      </c>
      <c r="U171" s="39"/>
      <c r="V171" s="39"/>
      <c r="W171" s="39"/>
      <c r="X171" s="39"/>
      <c r="Y171" s="39"/>
      <c r="Z171" s="39"/>
      <c r="AA171" s="39"/>
      <c r="AB171" s="39"/>
      <c r="AC171" s="39"/>
      <c r="AD171" s="39"/>
      <c r="AE171" s="39"/>
      <c r="AR171" s="211" t="s">
        <v>227</v>
      </c>
      <c r="AT171" s="211" t="s">
        <v>224</v>
      </c>
      <c r="AU171" s="211" t="s">
        <v>83</v>
      </c>
      <c r="AY171" s="18" t="s">
        <v>195</v>
      </c>
      <c r="BE171" s="212">
        <f>IF(N171="základní",J171,0)</f>
        <v>0</v>
      </c>
      <c r="BF171" s="212">
        <f>IF(N171="snížená",J171,0)</f>
        <v>0</v>
      </c>
      <c r="BG171" s="212">
        <f>IF(N171="zákl. přenesená",J171,0)</f>
        <v>0</v>
      </c>
      <c r="BH171" s="212">
        <f>IF(N171="sníž. přenesená",J171,0)</f>
        <v>0</v>
      </c>
      <c r="BI171" s="212">
        <f>IF(N171="nulová",J171,0)</f>
        <v>0</v>
      </c>
      <c r="BJ171" s="18" t="s">
        <v>83</v>
      </c>
      <c r="BK171" s="212">
        <f>ROUND(I171*H171,2)</f>
        <v>0</v>
      </c>
      <c r="BL171" s="18" t="s">
        <v>221</v>
      </c>
      <c r="BM171" s="211" t="s">
        <v>799</v>
      </c>
    </row>
    <row r="172" s="2" customFormat="1" ht="16.5" customHeight="1">
      <c r="A172" s="39"/>
      <c r="B172" s="40"/>
      <c r="C172" s="262" t="s">
        <v>361</v>
      </c>
      <c r="D172" s="262" t="s">
        <v>224</v>
      </c>
      <c r="E172" s="263" t="s">
        <v>800</v>
      </c>
      <c r="F172" s="264" t="s">
        <v>359</v>
      </c>
      <c r="G172" s="265" t="s">
        <v>194</v>
      </c>
      <c r="H172" s="266">
        <v>1</v>
      </c>
      <c r="I172" s="267"/>
      <c r="J172" s="268">
        <f>ROUND(I172*H172,2)</f>
        <v>0</v>
      </c>
      <c r="K172" s="264" t="s">
        <v>1</v>
      </c>
      <c r="L172" s="269"/>
      <c r="M172" s="270" t="s">
        <v>1</v>
      </c>
      <c r="N172" s="271" t="s">
        <v>41</v>
      </c>
      <c r="O172" s="92"/>
      <c r="P172" s="209">
        <f>O172*H172</f>
        <v>0</v>
      </c>
      <c r="Q172" s="209">
        <v>0</v>
      </c>
      <c r="R172" s="209">
        <f>Q172*H172</f>
        <v>0</v>
      </c>
      <c r="S172" s="209">
        <v>0</v>
      </c>
      <c r="T172" s="210">
        <f>S172*H172</f>
        <v>0</v>
      </c>
      <c r="U172" s="39"/>
      <c r="V172" s="39"/>
      <c r="W172" s="39"/>
      <c r="X172" s="39"/>
      <c r="Y172" s="39"/>
      <c r="Z172" s="39"/>
      <c r="AA172" s="39"/>
      <c r="AB172" s="39"/>
      <c r="AC172" s="39"/>
      <c r="AD172" s="39"/>
      <c r="AE172" s="39"/>
      <c r="AR172" s="211" t="s">
        <v>227</v>
      </c>
      <c r="AT172" s="211" t="s">
        <v>224</v>
      </c>
      <c r="AU172" s="211" t="s">
        <v>83</v>
      </c>
      <c r="AY172" s="18" t="s">
        <v>195</v>
      </c>
      <c r="BE172" s="212">
        <f>IF(N172="základní",J172,0)</f>
        <v>0</v>
      </c>
      <c r="BF172" s="212">
        <f>IF(N172="snížená",J172,0)</f>
        <v>0</v>
      </c>
      <c r="BG172" s="212">
        <f>IF(N172="zákl. přenesená",J172,0)</f>
        <v>0</v>
      </c>
      <c r="BH172" s="212">
        <f>IF(N172="sníž. přenesená",J172,0)</f>
        <v>0</v>
      </c>
      <c r="BI172" s="212">
        <f>IF(N172="nulová",J172,0)</f>
        <v>0</v>
      </c>
      <c r="BJ172" s="18" t="s">
        <v>83</v>
      </c>
      <c r="BK172" s="212">
        <f>ROUND(I172*H172,2)</f>
        <v>0</v>
      </c>
      <c r="BL172" s="18" t="s">
        <v>221</v>
      </c>
      <c r="BM172" s="211" t="s">
        <v>801</v>
      </c>
    </row>
    <row r="173" s="2" customFormat="1" ht="16.5" customHeight="1">
      <c r="A173" s="39"/>
      <c r="B173" s="40"/>
      <c r="C173" s="262" t="s">
        <v>365</v>
      </c>
      <c r="D173" s="262" t="s">
        <v>224</v>
      </c>
      <c r="E173" s="263" t="s">
        <v>802</v>
      </c>
      <c r="F173" s="264" t="s">
        <v>363</v>
      </c>
      <c r="G173" s="265" t="s">
        <v>194</v>
      </c>
      <c r="H173" s="266">
        <v>1</v>
      </c>
      <c r="I173" s="267"/>
      <c r="J173" s="268">
        <f>ROUND(I173*H173,2)</f>
        <v>0</v>
      </c>
      <c r="K173" s="264" t="s">
        <v>1</v>
      </c>
      <c r="L173" s="269"/>
      <c r="M173" s="270" t="s">
        <v>1</v>
      </c>
      <c r="N173" s="271" t="s">
        <v>41</v>
      </c>
      <c r="O173" s="92"/>
      <c r="P173" s="209">
        <f>O173*H173</f>
        <v>0</v>
      </c>
      <c r="Q173" s="209">
        <v>0</v>
      </c>
      <c r="R173" s="209">
        <f>Q173*H173</f>
        <v>0</v>
      </c>
      <c r="S173" s="209">
        <v>0</v>
      </c>
      <c r="T173" s="210">
        <f>S173*H173</f>
        <v>0</v>
      </c>
      <c r="U173" s="39"/>
      <c r="V173" s="39"/>
      <c r="W173" s="39"/>
      <c r="X173" s="39"/>
      <c r="Y173" s="39"/>
      <c r="Z173" s="39"/>
      <c r="AA173" s="39"/>
      <c r="AB173" s="39"/>
      <c r="AC173" s="39"/>
      <c r="AD173" s="39"/>
      <c r="AE173" s="39"/>
      <c r="AR173" s="211" t="s">
        <v>227</v>
      </c>
      <c r="AT173" s="211" t="s">
        <v>224</v>
      </c>
      <c r="AU173" s="211" t="s">
        <v>83</v>
      </c>
      <c r="AY173" s="18" t="s">
        <v>195</v>
      </c>
      <c r="BE173" s="212">
        <f>IF(N173="základní",J173,0)</f>
        <v>0</v>
      </c>
      <c r="BF173" s="212">
        <f>IF(N173="snížená",J173,0)</f>
        <v>0</v>
      </c>
      <c r="BG173" s="212">
        <f>IF(N173="zákl. přenesená",J173,0)</f>
        <v>0</v>
      </c>
      <c r="BH173" s="212">
        <f>IF(N173="sníž. přenesená",J173,0)</f>
        <v>0</v>
      </c>
      <c r="BI173" s="212">
        <f>IF(N173="nulová",J173,0)</f>
        <v>0</v>
      </c>
      <c r="BJ173" s="18" t="s">
        <v>83</v>
      </c>
      <c r="BK173" s="212">
        <f>ROUND(I173*H173,2)</f>
        <v>0</v>
      </c>
      <c r="BL173" s="18" t="s">
        <v>221</v>
      </c>
      <c r="BM173" s="211" t="s">
        <v>803</v>
      </c>
    </row>
    <row r="174" s="2" customFormat="1" ht="16.5" customHeight="1">
      <c r="A174" s="39"/>
      <c r="B174" s="40"/>
      <c r="C174" s="262" t="s">
        <v>369</v>
      </c>
      <c r="D174" s="262" t="s">
        <v>224</v>
      </c>
      <c r="E174" s="263" t="s">
        <v>804</v>
      </c>
      <c r="F174" s="264" t="s">
        <v>367</v>
      </c>
      <c r="G174" s="265" t="s">
        <v>194</v>
      </c>
      <c r="H174" s="266">
        <v>1</v>
      </c>
      <c r="I174" s="267"/>
      <c r="J174" s="268">
        <f>ROUND(I174*H174,2)</f>
        <v>0</v>
      </c>
      <c r="K174" s="264" t="s">
        <v>1</v>
      </c>
      <c r="L174" s="269"/>
      <c r="M174" s="270" t="s">
        <v>1</v>
      </c>
      <c r="N174" s="271" t="s">
        <v>41</v>
      </c>
      <c r="O174" s="92"/>
      <c r="P174" s="209">
        <f>O174*H174</f>
        <v>0</v>
      </c>
      <c r="Q174" s="209">
        <v>0</v>
      </c>
      <c r="R174" s="209">
        <f>Q174*H174</f>
        <v>0</v>
      </c>
      <c r="S174" s="209">
        <v>0</v>
      </c>
      <c r="T174" s="210">
        <f>S174*H174</f>
        <v>0</v>
      </c>
      <c r="U174" s="39"/>
      <c r="V174" s="39"/>
      <c r="W174" s="39"/>
      <c r="X174" s="39"/>
      <c r="Y174" s="39"/>
      <c r="Z174" s="39"/>
      <c r="AA174" s="39"/>
      <c r="AB174" s="39"/>
      <c r="AC174" s="39"/>
      <c r="AD174" s="39"/>
      <c r="AE174" s="39"/>
      <c r="AR174" s="211" t="s">
        <v>227</v>
      </c>
      <c r="AT174" s="211" t="s">
        <v>224</v>
      </c>
      <c r="AU174" s="211" t="s">
        <v>83</v>
      </c>
      <c r="AY174" s="18" t="s">
        <v>195</v>
      </c>
      <c r="BE174" s="212">
        <f>IF(N174="základní",J174,0)</f>
        <v>0</v>
      </c>
      <c r="BF174" s="212">
        <f>IF(N174="snížená",J174,0)</f>
        <v>0</v>
      </c>
      <c r="BG174" s="212">
        <f>IF(N174="zákl. přenesená",J174,0)</f>
        <v>0</v>
      </c>
      <c r="BH174" s="212">
        <f>IF(N174="sníž. přenesená",J174,0)</f>
        <v>0</v>
      </c>
      <c r="BI174" s="212">
        <f>IF(N174="nulová",J174,0)</f>
        <v>0</v>
      </c>
      <c r="BJ174" s="18" t="s">
        <v>83</v>
      </c>
      <c r="BK174" s="212">
        <f>ROUND(I174*H174,2)</f>
        <v>0</v>
      </c>
      <c r="BL174" s="18" t="s">
        <v>221</v>
      </c>
      <c r="BM174" s="211" t="s">
        <v>805</v>
      </c>
    </row>
    <row r="175" s="2" customFormat="1" ht="21.75" customHeight="1">
      <c r="A175" s="39"/>
      <c r="B175" s="40"/>
      <c r="C175" s="200" t="s">
        <v>373</v>
      </c>
      <c r="D175" s="200" t="s">
        <v>191</v>
      </c>
      <c r="E175" s="201" t="s">
        <v>806</v>
      </c>
      <c r="F175" s="202" t="s">
        <v>371</v>
      </c>
      <c r="G175" s="203" t="s">
        <v>194</v>
      </c>
      <c r="H175" s="204">
        <v>1</v>
      </c>
      <c r="I175" s="205"/>
      <c r="J175" s="206">
        <f>ROUND(I175*H175,2)</f>
        <v>0</v>
      </c>
      <c r="K175" s="202" t="s">
        <v>1</v>
      </c>
      <c r="L175" s="45"/>
      <c r="M175" s="207" t="s">
        <v>1</v>
      </c>
      <c r="N175" s="208" t="s">
        <v>41</v>
      </c>
      <c r="O175" s="92"/>
      <c r="P175" s="209">
        <f>O175*H175</f>
        <v>0</v>
      </c>
      <c r="Q175" s="209">
        <v>0</v>
      </c>
      <c r="R175" s="209">
        <f>Q175*H175</f>
        <v>0</v>
      </c>
      <c r="S175" s="209">
        <v>0</v>
      </c>
      <c r="T175" s="210">
        <f>S175*H175</f>
        <v>0</v>
      </c>
      <c r="U175" s="39"/>
      <c r="V175" s="39"/>
      <c r="W175" s="39"/>
      <c r="X175" s="39"/>
      <c r="Y175" s="39"/>
      <c r="Z175" s="39"/>
      <c r="AA175" s="39"/>
      <c r="AB175" s="39"/>
      <c r="AC175" s="39"/>
      <c r="AD175" s="39"/>
      <c r="AE175" s="39"/>
      <c r="AR175" s="211" t="s">
        <v>221</v>
      </c>
      <c r="AT175" s="211" t="s">
        <v>191</v>
      </c>
      <c r="AU175" s="211" t="s">
        <v>83</v>
      </c>
      <c r="AY175" s="18" t="s">
        <v>195</v>
      </c>
      <c r="BE175" s="212">
        <f>IF(N175="základní",J175,0)</f>
        <v>0</v>
      </c>
      <c r="BF175" s="212">
        <f>IF(N175="snížená",J175,0)</f>
        <v>0</v>
      </c>
      <c r="BG175" s="212">
        <f>IF(N175="zákl. přenesená",J175,0)</f>
        <v>0</v>
      </c>
      <c r="BH175" s="212">
        <f>IF(N175="sníž. přenesená",J175,0)</f>
        <v>0</v>
      </c>
      <c r="BI175" s="212">
        <f>IF(N175="nulová",J175,0)</f>
        <v>0</v>
      </c>
      <c r="BJ175" s="18" t="s">
        <v>83</v>
      </c>
      <c r="BK175" s="212">
        <f>ROUND(I175*H175,2)</f>
        <v>0</v>
      </c>
      <c r="BL175" s="18" t="s">
        <v>221</v>
      </c>
      <c r="BM175" s="211" t="s">
        <v>807</v>
      </c>
    </row>
    <row r="176" s="2" customFormat="1">
      <c r="A176" s="39"/>
      <c r="B176" s="40"/>
      <c r="C176" s="41"/>
      <c r="D176" s="213" t="s">
        <v>197</v>
      </c>
      <c r="E176" s="41"/>
      <c r="F176" s="214" t="s">
        <v>377</v>
      </c>
      <c r="G176" s="41"/>
      <c r="H176" s="41"/>
      <c r="I176" s="215"/>
      <c r="J176" s="41"/>
      <c r="K176" s="41"/>
      <c r="L176" s="45"/>
      <c r="M176" s="216"/>
      <c r="N176" s="217"/>
      <c r="O176" s="92"/>
      <c r="P176" s="92"/>
      <c r="Q176" s="92"/>
      <c r="R176" s="92"/>
      <c r="S176" s="92"/>
      <c r="T176" s="93"/>
      <c r="U176" s="39"/>
      <c r="V176" s="39"/>
      <c r="W176" s="39"/>
      <c r="X176" s="39"/>
      <c r="Y176" s="39"/>
      <c r="Z176" s="39"/>
      <c r="AA176" s="39"/>
      <c r="AB176" s="39"/>
      <c r="AC176" s="39"/>
      <c r="AD176" s="39"/>
      <c r="AE176" s="39"/>
      <c r="AT176" s="18" t="s">
        <v>197</v>
      </c>
      <c r="AU176" s="18" t="s">
        <v>83</v>
      </c>
    </row>
    <row r="177" s="2" customFormat="1" ht="24.15" customHeight="1">
      <c r="A177" s="39"/>
      <c r="B177" s="40"/>
      <c r="C177" s="200" t="s">
        <v>380</v>
      </c>
      <c r="D177" s="200" t="s">
        <v>191</v>
      </c>
      <c r="E177" s="201" t="s">
        <v>808</v>
      </c>
      <c r="F177" s="202" t="s">
        <v>809</v>
      </c>
      <c r="G177" s="203" t="s">
        <v>194</v>
      </c>
      <c r="H177" s="204">
        <v>1</v>
      </c>
      <c r="I177" s="205"/>
      <c r="J177" s="206">
        <f>ROUND(I177*H177,2)</f>
        <v>0</v>
      </c>
      <c r="K177" s="202" t="s">
        <v>1</v>
      </c>
      <c r="L177" s="45"/>
      <c r="M177" s="207" t="s">
        <v>1</v>
      </c>
      <c r="N177" s="208" t="s">
        <v>41</v>
      </c>
      <c r="O177" s="92"/>
      <c r="P177" s="209">
        <f>O177*H177</f>
        <v>0</v>
      </c>
      <c r="Q177" s="209">
        <v>0</v>
      </c>
      <c r="R177" s="209">
        <f>Q177*H177</f>
        <v>0</v>
      </c>
      <c r="S177" s="209">
        <v>0</v>
      </c>
      <c r="T177" s="210">
        <f>S177*H177</f>
        <v>0</v>
      </c>
      <c r="U177" s="39"/>
      <c r="V177" s="39"/>
      <c r="W177" s="39"/>
      <c r="X177" s="39"/>
      <c r="Y177" s="39"/>
      <c r="Z177" s="39"/>
      <c r="AA177" s="39"/>
      <c r="AB177" s="39"/>
      <c r="AC177" s="39"/>
      <c r="AD177" s="39"/>
      <c r="AE177" s="39"/>
      <c r="AR177" s="211" t="s">
        <v>221</v>
      </c>
      <c r="AT177" s="211" t="s">
        <v>191</v>
      </c>
      <c r="AU177" s="211" t="s">
        <v>83</v>
      </c>
      <c r="AY177" s="18" t="s">
        <v>195</v>
      </c>
      <c r="BE177" s="212">
        <f>IF(N177="základní",J177,0)</f>
        <v>0</v>
      </c>
      <c r="BF177" s="212">
        <f>IF(N177="snížená",J177,0)</f>
        <v>0</v>
      </c>
      <c r="BG177" s="212">
        <f>IF(N177="zákl. přenesená",J177,0)</f>
        <v>0</v>
      </c>
      <c r="BH177" s="212">
        <f>IF(N177="sníž. přenesená",J177,0)</f>
        <v>0</v>
      </c>
      <c r="BI177" s="212">
        <f>IF(N177="nulová",J177,0)</f>
        <v>0</v>
      </c>
      <c r="BJ177" s="18" t="s">
        <v>83</v>
      </c>
      <c r="BK177" s="212">
        <f>ROUND(I177*H177,2)</f>
        <v>0</v>
      </c>
      <c r="BL177" s="18" t="s">
        <v>221</v>
      </c>
      <c r="BM177" s="211" t="s">
        <v>810</v>
      </c>
    </row>
    <row r="178" s="13" customFormat="1" ht="25.92" customHeight="1">
      <c r="A178" s="13"/>
      <c r="B178" s="248"/>
      <c r="C178" s="249"/>
      <c r="D178" s="250" t="s">
        <v>75</v>
      </c>
      <c r="E178" s="251" t="s">
        <v>811</v>
      </c>
      <c r="F178" s="251" t="s">
        <v>812</v>
      </c>
      <c r="G178" s="249"/>
      <c r="H178" s="249"/>
      <c r="I178" s="252"/>
      <c r="J178" s="253">
        <f>BK178</f>
        <v>0</v>
      </c>
      <c r="K178" s="249"/>
      <c r="L178" s="254"/>
      <c r="M178" s="255"/>
      <c r="N178" s="256"/>
      <c r="O178" s="256"/>
      <c r="P178" s="257">
        <f>SUM(P179:P224)</f>
        <v>0</v>
      </c>
      <c r="Q178" s="256"/>
      <c r="R178" s="257">
        <f>SUM(R179:R224)</f>
        <v>0</v>
      </c>
      <c r="S178" s="256"/>
      <c r="T178" s="258">
        <f>SUM(T179:T224)</f>
        <v>0</v>
      </c>
      <c r="U178" s="13"/>
      <c r="V178" s="13"/>
      <c r="W178" s="13"/>
      <c r="X178" s="13"/>
      <c r="Y178" s="13"/>
      <c r="Z178" s="13"/>
      <c r="AA178" s="13"/>
      <c r="AB178" s="13"/>
      <c r="AC178" s="13"/>
      <c r="AD178" s="13"/>
      <c r="AE178" s="13"/>
      <c r="AR178" s="259" t="s">
        <v>83</v>
      </c>
      <c r="AT178" s="260" t="s">
        <v>75</v>
      </c>
      <c r="AU178" s="260" t="s">
        <v>76</v>
      </c>
      <c r="AY178" s="259" t="s">
        <v>195</v>
      </c>
      <c r="BK178" s="261">
        <f>SUM(BK179:BK224)</f>
        <v>0</v>
      </c>
    </row>
    <row r="179" s="2" customFormat="1" ht="16.5" customHeight="1">
      <c r="A179" s="39"/>
      <c r="B179" s="40"/>
      <c r="C179" s="262" t="s">
        <v>385</v>
      </c>
      <c r="D179" s="262" t="s">
        <v>224</v>
      </c>
      <c r="E179" s="263" t="s">
        <v>813</v>
      </c>
      <c r="F179" s="264" t="s">
        <v>814</v>
      </c>
      <c r="G179" s="265" t="s">
        <v>220</v>
      </c>
      <c r="H179" s="266">
        <v>1</v>
      </c>
      <c r="I179" s="267"/>
      <c r="J179" s="268">
        <f>ROUND(I179*H179,2)</f>
        <v>0</v>
      </c>
      <c r="K179" s="264" t="s">
        <v>1</v>
      </c>
      <c r="L179" s="269"/>
      <c r="M179" s="270" t="s">
        <v>1</v>
      </c>
      <c r="N179" s="271" t="s">
        <v>41</v>
      </c>
      <c r="O179" s="92"/>
      <c r="P179" s="209">
        <f>O179*H179</f>
        <v>0</v>
      </c>
      <c r="Q179" s="209">
        <v>0</v>
      </c>
      <c r="R179" s="209">
        <f>Q179*H179</f>
        <v>0</v>
      </c>
      <c r="S179" s="209">
        <v>0</v>
      </c>
      <c r="T179" s="210">
        <f>S179*H179</f>
        <v>0</v>
      </c>
      <c r="U179" s="39"/>
      <c r="V179" s="39"/>
      <c r="W179" s="39"/>
      <c r="X179" s="39"/>
      <c r="Y179" s="39"/>
      <c r="Z179" s="39"/>
      <c r="AA179" s="39"/>
      <c r="AB179" s="39"/>
      <c r="AC179" s="39"/>
      <c r="AD179" s="39"/>
      <c r="AE179" s="39"/>
      <c r="AR179" s="211" t="s">
        <v>227</v>
      </c>
      <c r="AT179" s="211" t="s">
        <v>224</v>
      </c>
      <c r="AU179" s="211" t="s">
        <v>83</v>
      </c>
      <c r="AY179" s="18" t="s">
        <v>195</v>
      </c>
      <c r="BE179" s="212">
        <f>IF(N179="základní",J179,0)</f>
        <v>0</v>
      </c>
      <c r="BF179" s="212">
        <f>IF(N179="snížená",J179,0)</f>
        <v>0</v>
      </c>
      <c r="BG179" s="212">
        <f>IF(N179="zákl. přenesená",J179,0)</f>
        <v>0</v>
      </c>
      <c r="BH179" s="212">
        <f>IF(N179="sníž. přenesená",J179,0)</f>
        <v>0</v>
      </c>
      <c r="BI179" s="212">
        <f>IF(N179="nulová",J179,0)</f>
        <v>0</v>
      </c>
      <c r="BJ179" s="18" t="s">
        <v>83</v>
      </c>
      <c r="BK179" s="212">
        <f>ROUND(I179*H179,2)</f>
        <v>0</v>
      </c>
      <c r="BL179" s="18" t="s">
        <v>221</v>
      </c>
      <c r="BM179" s="211" t="s">
        <v>815</v>
      </c>
    </row>
    <row r="180" s="2" customFormat="1">
      <c r="A180" s="39"/>
      <c r="B180" s="40"/>
      <c r="C180" s="41"/>
      <c r="D180" s="213" t="s">
        <v>197</v>
      </c>
      <c r="E180" s="41"/>
      <c r="F180" s="214" t="s">
        <v>816</v>
      </c>
      <c r="G180" s="41"/>
      <c r="H180" s="41"/>
      <c r="I180" s="215"/>
      <c r="J180" s="41"/>
      <c r="K180" s="41"/>
      <c r="L180" s="45"/>
      <c r="M180" s="216"/>
      <c r="N180" s="217"/>
      <c r="O180" s="92"/>
      <c r="P180" s="92"/>
      <c r="Q180" s="92"/>
      <c r="R180" s="92"/>
      <c r="S180" s="92"/>
      <c r="T180" s="93"/>
      <c r="U180" s="39"/>
      <c r="V180" s="39"/>
      <c r="W180" s="39"/>
      <c r="X180" s="39"/>
      <c r="Y180" s="39"/>
      <c r="Z180" s="39"/>
      <c r="AA180" s="39"/>
      <c r="AB180" s="39"/>
      <c r="AC180" s="39"/>
      <c r="AD180" s="39"/>
      <c r="AE180" s="39"/>
      <c r="AT180" s="18" t="s">
        <v>197</v>
      </c>
      <c r="AU180" s="18" t="s">
        <v>83</v>
      </c>
    </row>
    <row r="181" s="2" customFormat="1" ht="16.5" customHeight="1">
      <c r="A181" s="39"/>
      <c r="B181" s="40"/>
      <c r="C181" s="262" t="s">
        <v>389</v>
      </c>
      <c r="D181" s="262" t="s">
        <v>224</v>
      </c>
      <c r="E181" s="263" t="s">
        <v>817</v>
      </c>
      <c r="F181" s="264" t="s">
        <v>818</v>
      </c>
      <c r="G181" s="265" t="s">
        <v>220</v>
      </c>
      <c r="H181" s="266">
        <v>1</v>
      </c>
      <c r="I181" s="267"/>
      <c r="J181" s="268">
        <f>ROUND(I181*H181,2)</f>
        <v>0</v>
      </c>
      <c r="K181" s="264" t="s">
        <v>1</v>
      </c>
      <c r="L181" s="269"/>
      <c r="M181" s="270" t="s">
        <v>1</v>
      </c>
      <c r="N181" s="271" t="s">
        <v>41</v>
      </c>
      <c r="O181" s="92"/>
      <c r="P181" s="209">
        <f>O181*H181</f>
        <v>0</v>
      </c>
      <c r="Q181" s="209">
        <v>0</v>
      </c>
      <c r="R181" s="209">
        <f>Q181*H181</f>
        <v>0</v>
      </c>
      <c r="S181" s="209">
        <v>0</v>
      </c>
      <c r="T181" s="210">
        <f>S181*H181</f>
        <v>0</v>
      </c>
      <c r="U181" s="39"/>
      <c r="V181" s="39"/>
      <c r="W181" s="39"/>
      <c r="X181" s="39"/>
      <c r="Y181" s="39"/>
      <c r="Z181" s="39"/>
      <c r="AA181" s="39"/>
      <c r="AB181" s="39"/>
      <c r="AC181" s="39"/>
      <c r="AD181" s="39"/>
      <c r="AE181" s="39"/>
      <c r="AR181" s="211" t="s">
        <v>227</v>
      </c>
      <c r="AT181" s="211" t="s">
        <v>224</v>
      </c>
      <c r="AU181" s="211" t="s">
        <v>83</v>
      </c>
      <c r="AY181" s="18" t="s">
        <v>195</v>
      </c>
      <c r="BE181" s="212">
        <f>IF(N181="základní",J181,0)</f>
        <v>0</v>
      </c>
      <c r="BF181" s="212">
        <f>IF(N181="snížená",J181,0)</f>
        <v>0</v>
      </c>
      <c r="BG181" s="212">
        <f>IF(N181="zákl. přenesená",J181,0)</f>
        <v>0</v>
      </c>
      <c r="BH181" s="212">
        <f>IF(N181="sníž. přenesená",J181,0)</f>
        <v>0</v>
      </c>
      <c r="BI181" s="212">
        <f>IF(N181="nulová",J181,0)</f>
        <v>0</v>
      </c>
      <c r="BJ181" s="18" t="s">
        <v>83</v>
      </c>
      <c r="BK181" s="212">
        <f>ROUND(I181*H181,2)</f>
        <v>0</v>
      </c>
      <c r="BL181" s="18" t="s">
        <v>221</v>
      </c>
      <c r="BM181" s="211" t="s">
        <v>819</v>
      </c>
    </row>
    <row r="182" s="2" customFormat="1" ht="24.15" customHeight="1">
      <c r="A182" s="39"/>
      <c r="B182" s="40"/>
      <c r="C182" s="262" t="s">
        <v>392</v>
      </c>
      <c r="D182" s="262" t="s">
        <v>224</v>
      </c>
      <c r="E182" s="263" t="s">
        <v>820</v>
      </c>
      <c r="F182" s="264" t="s">
        <v>231</v>
      </c>
      <c r="G182" s="265" t="s">
        <v>232</v>
      </c>
      <c r="H182" s="266">
        <v>1</v>
      </c>
      <c r="I182" s="267"/>
      <c r="J182" s="268">
        <f>ROUND(I182*H182,2)</f>
        <v>0</v>
      </c>
      <c r="K182" s="264" t="s">
        <v>1</v>
      </c>
      <c r="L182" s="269"/>
      <c r="M182" s="270" t="s">
        <v>1</v>
      </c>
      <c r="N182" s="271" t="s">
        <v>41</v>
      </c>
      <c r="O182" s="92"/>
      <c r="P182" s="209">
        <f>O182*H182</f>
        <v>0</v>
      </c>
      <c r="Q182" s="209">
        <v>0</v>
      </c>
      <c r="R182" s="209">
        <f>Q182*H182</f>
        <v>0</v>
      </c>
      <c r="S182" s="209">
        <v>0</v>
      </c>
      <c r="T182" s="210">
        <f>S182*H182</f>
        <v>0</v>
      </c>
      <c r="U182" s="39"/>
      <c r="V182" s="39"/>
      <c r="W182" s="39"/>
      <c r="X182" s="39"/>
      <c r="Y182" s="39"/>
      <c r="Z182" s="39"/>
      <c r="AA182" s="39"/>
      <c r="AB182" s="39"/>
      <c r="AC182" s="39"/>
      <c r="AD182" s="39"/>
      <c r="AE182" s="39"/>
      <c r="AR182" s="211" t="s">
        <v>227</v>
      </c>
      <c r="AT182" s="211" t="s">
        <v>224</v>
      </c>
      <c r="AU182" s="211" t="s">
        <v>83</v>
      </c>
      <c r="AY182" s="18" t="s">
        <v>195</v>
      </c>
      <c r="BE182" s="212">
        <f>IF(N182="základní",J182,0)</f>
        <v>0</v>
      </c>
      <c r="BF182" s="212">
        <f>IF(N182="snížená",J182,0)</f>
        <v>0</v>
      </c>
      <c r="BG182" s="212">
        <f>IF(N182="zákl. přenesená",J182,0)</f>
        <v>0</v>
      </c>
      <c r="BH182" s="212">
        <f>IF(N182="sníž. přenesená",J182,0)</f>
        <v>0</v>
      </c>
      <c r="BI182" s="212">
        <f>IF(N182="nulová",J182,0)</f>
        <v>0</v>
      </c>
      <c r="BJ182" s="18" t="s">
        <v>83</v>
      </c>
      <c r="BK182" s="212">
        <f>ROUND(I182*H182,2)</f>
        <v>0</v>
      </c>
      <c r="BL182" s="18" t="s">
        <v>221</v>
      </c>
      <c r="BM182" s="211" t="s">
        <v>821</v>
      </c>
    </row>
    <row r="183" s="2" customFormat="1" ht="16.5" customHeight="1">
      <c r="A183" s="39"/>
      <c r="B183" s="40"/>
      <c r="C183" s="262" t="s">
        <v>397</v>
      </c>
      <c r="D183" s="262" t="s">
        <v>224</v>
      </c>
      <c r="E183" s="263" t="s">
        <v>822</v>
      </c>
      <c r="F183" s="264" t="s">
        <v>236</v>
      </c>
      <c r="G183" s="265" t="s">
        <v>232</v>
      </c>
      <c r="H183" s="266">
        <v>1</v>
      </c>
      <c r="I183" s="267"/>
      <c r="J183" s="268">
        <f>ROUND(I183*H183,2)</f>
        <v>0</v>
      </c>
      <c r="K183" s="264" t="s">
        <v>1</v>
      </c>
      <c r="L183" s="269"/>
      <c r="M183" s="270" t="s">
        <v>1</v>
      </c>
      <c r="N183" s="271" t="s">
        <v>41</v>
      </c>
      <c r="O183" s="92"/>
      <c r="P183" s="209">
        <f>O183*H183</f>
        <v>0</v>
      </c>
      <c r="Q183" s="209">
        <v>0</v>
      </c>
      <c r="R183" s="209">
        <f>Q183*H183</f>
        <v>0</v>
      </c>
      <c r="S183" s="209">
        <v>0</v>
      </c>
      <c r="T183" s="210">
        <f>S183*H183</f>
        <v>0</v>
      </c>
      <c r="U183" s="39"/>
      <c r="V183" s="39"/>
      <c r="W183" s="39"/>
      <c r="X183" s="39"/>
      <c r="Y183" s="39"/>
      <c r="Z183" s="39"/>
      <c r="AA183" s="39"/>
      <c r="AB183" s="39"/>
      <c r="AC183" s="39"/>
      <c r="AD183" s="39"/>
      <c r="AE183" s="39"/>
      <c r="AR183" s="211" t="s">
        <v>227</v>
      </c>
      <c r="AT183" s="211" t="s">
        <v>224</v>
      </c>
      <c r="AU183" s="211" t="s">
        <v>83</v>
      </c>
      <c r="AY183" s="18" t="s">
        <v>195</v>
      </c>
      <c r="BE183" s="212">
        <f>IF(N183="základní",J183,0)</f>
        <v>0</v>
      </c>
      <c r="BF183" s="212">
        <f>IF(N183="snížená",J183,0)</f>
        <v>0</v>
      </c>
      <c r="BG183" s="212">
        <f>IF(N183="zákl. přenesená",J183,0)</f>
        <v>0</v>
      </c>
      <c r="BH183" s="212">
        <f>IF(N183="sníž. přenesená",J183,0)</f>
        <v>0</v>
      </c>
      <c r="BI183" s="212">
        <f>IF(N183="nulová",J183,0)</f>
        <v>0</v>
      </c>
      <c r="BJ183" s="18" t="s">
        <v>83</v>
      </c>
      <c r="BK183" s="212">
        <f>ROUND(I183*H183,2)</f>
        <v>0</v>
      </c>
      <c r="BL183" s="18" t="s">
        <v>221</v>
      </c>
      <c r="BM183" s="211" t="s">
        <v>823</v>
      </c>
    </row>
    <row r="184" s="2" customFormat="1">
      <c r="A184" s="39"/>
      <c r="B184" s="40"/>
      <c r="C184" s="41"/>
      <c r="D184" s="213" t="s">
        <v>197</v>
      </c>
      <c r="E184" s="41"/>
      <c r="F184" s="214" t="s">
        <v>238</v>
      </c>
      <c r="G184" s="41"/>
      <c r="H184" s="41"/>
      <c r="I184" s="215"/>
      <c r="J184" s="41"/>
      <c r="K184" s="41"/>
      <c r="L184" s="45"/>
      <c r="M184" s="216"/>
      <c r="N184" s="217"/>
      <c r="O184" s="92"/>
      <c r="P184" s="92"/>
      <c r="Q184" s="92"/>
      <c r="R184" s="92"/>
      <c r="S184" s="92"/>
      <c r="T184" s="93"/>
      <c r="U184" s="39"/>
      <c r="V184" s="39"/>
      <c r="W184" s="39"/>
      <c r="X184" s="39"/>
      <c r="Y184" s="39"/>
      <c r="Z184" s="39"/>
      <c r="AA184" s="39"/>
      <c r="AB184" s="39"/>
      <c r="AC184" s="39"/>
      <c r="AD184" s="39"/>
      <c r="AE184" s="39"/>
      <c r="AT184" s="18" t="s">
        <v>197</v>
      </c>
      <c r="AU184" s="18" t="s">
        <v>83</v>
      </c>
    </row>
    <row r="185" s="2" customFormat="1" ht="16.5" customHeight="1">
      <c r="A185" s="39"/>
      <c r="B185" s="40"/>
      <c r="C185" s="262" t="s">
        <v>401</v>
      </c>
      <c r="D185" s="262" t="s">
        <v>224</v>
      </c>
      <c r="E185" s="263" t="s">
        <v>824</v>
      </c>
      <c r="F185" s="264" t="s">
        <v>241</v>
      </c>
      <c r="G185" s="265" t="s">
        <v>220</v>
      </c>
      <c r="H185" s="266">
        <v>1</v>
      </c>
      <c r="I185" s="267"/>
      <c r="J185" s="268">
        <f>ROUND(I185*H185,2)</f>
        <v>0</v>
      </c>
      <c r="K185" s="264" t="s">
        <v>1</v>
      </c>
      <c r="L185" s="269"/>
      <c r="M185" s="270" t="s">
        <v>1</v>
      </c>
      <c r="N185" s="271" t="s">
        <v>41</v>
      </c>
      <c r="O185" s="92"/>
      <c r="P185" s="209">
        <f>O185*H185</f>
        <v>0</v>
      </c>
      <c r="Q185" s="209">
        <v>0</v>
      </c>
      <c r="R185" s="209">
        <f>Q185*H185</f>
        <v>0</v>
      </c>
      <c r="S185" s="209">
        <v>0</v>
      </c>
      <c r="T185" s="210">
        <f>S185*H185</f>
        <v>0</v>
      </c>
      <c r="U185" s="39"/>
      <c r="V185" s="39"/>
      <c r="W185" s="39"/>
      <c r="X185" s="39"/>
      <c r="Y185" s="39"/>
      <c r="Z185" s="39"/>
      <c r="AA185" s="39"/>
      <c r="AB185" s="39"/>
      <c r="AC185" s="39"/>
      <c r="AD185" s="39"/>
      <c r="AE185" s="39"/>
      <c r="AR185" s="211" t="s">
        <v>227</v>
      </c>
      <c r="AT185" s="211" t="s">
        <v>224</v>
      </c>
      <c r="AU185" s="211" t="s">
        <v>83</v>
      </c>
      <c r="AY185" s="18" t="s">
        <v>195</v>
      </c>
      <c r="BE185" s="212">
        <f>IF(N185="základní",J185,0)</f>
        <v>0</v>
      </c>
      <c r="BF185" s="212">
        <f>IF(N185="snížená",J185,0)</f>
        <v>0</v>
      </c>
      <c r="BG185" s="212">
        <f>IF(N185="zákl. přenesená",J185,0)</f>
        <v>0</v>
      </c>
      <c r="BH185" s="212">
        <f>IF(N185="sníž. přenesená",J185,0)</f>
        <v>0</v>
      </c>
      <c r="BI185" s="212">
        <f>IF(N185="nulová",J185,0)</f>
        <v>0</v>
      </c>
      <c r="BJ185" s="18" t="s">
        <v>83</v>
      </c>
      <c r="BK185" s="212">
        <f>ROUND(I185*H185,2)</f>
        <v>0</v>
      </c>
      <c r="BL185" s="18" t="s">
        <v>221</v>
      </c>
      <c r="BM185" s="211" t="s">
        <v>825</v>
      </c>
    </row>
    <row r="186" s="2" customFormat="1">
      <c r="A186" s="39"/>
      <c r="B186" s="40"/>
      <c r="C186" s="41"/>
      <c r="D186" s="213" t="s">
        <v>197</v>
      </c>
      <c r="E186" s="41"/>
      <c r="F186" s="214" t="s">
        <v>243</v>
      </c>
      <c r="G186" s="41"/>
      <c r="H186" s="41"/>
      <c r="I186" s="215"/>
      <c r="J186" s="41"/>
      <c r="K186" s="41"/>
      <c r="L186" s="45"/>
      <c r="M186" s="216"/>
      <c r="N186" s="217"/>
      <c r="O186" s="92"/>
      <c r="P186" s="92"/>
      <c r="Q186" s="92"/>
      <c r="R186" s="92"/>
      <c r="S186" s="92"/>
      <c r="T186" s="93"/>
      <c r="U186" s="39"/>
      <c r="V186" s="39"/>
      <c r="W186" s="39"/>
      <c r="X186" s="39"/>
      <c r="Y186" s="39"/>
      <c r="Z186" s="39"/>
      <c r="AA186" s="39"/>
      <c r="AB186" s="39"/>
      <c r="AC186" s="39"/>
      <c r="AD186" s="39"/>
      <c r="AE186" s="39"/>
      <c r="AT186" s="18" t="s">
        <v>197</v>
      </c>
      <c r="AU186" s="18" t="s">
        <v>83</v>
      </c>
    </row>
    <row r="187" s="2" customFormat="1" ht="16.5" customHeight="1">
      <c r="A187" s="39"/>
      <c r="B187" s="40"/>
      <c r="C187" s="262" t="s">
        <v>404</v>
      </c>
      <c r="D187" s="262" t="s">
        <v>224</v>
      </c>
      <c r="E187" s="263" t="s">
        <v>826</v>
      </c>
      <c r="F187" s="264" t="s">
        <v>246</v>
      </c>
      <c r="G187" s="265" t="s">
        <v>232</v>
      </c>
      <c r="H187" s="266">
        <v>1</v>
      </c>
      <c r="I187" s="267"/>
      <c r="J187" s="268">
        <f>ROUND(I187*H187,2)</f>
        <v>0</v>
      </c>
      <c r="K187" s="264" t="s">
        <v>1</v>
      </c>
      <c r="L187" s="269"/>
      <c r="M187" s="270" t="s">
        <v>1</v>
      </c>
      <c r="N187" s="271" t="s">
        <v>41</v>
      </c>
      <c r="O187" s="92"/>
      <c r="P187" s="209">
        <f>O187*H187</f>
        <v>0</v>
      </c>
      <c r="Q187" s="209">
        <v>0</v>
      </c>
      <c r="R187" s="209">
        <f>Q187*H187</f>
        <v>0</v>
      </c>
      <c r="S187" s="209">
        <v>0</v>
      </c>
      <c r="T187" s="210">
        <f>S187*H187</f>
        <v>0</v>
      </c>
      <c r="U187" s="39"/>
      <c r="V187" s="39"/>
      <c r="W187" s="39"/>
      <c r="X187" s="39"/>
      <c r="Y187" s="39"/>
      <c r="Z187" s="39"/>
      <c r="AA187" s="39"/>
      <c r="AB187" s="39"/>
      <c r="AC187" s="39"/>
      <c r="AD187" s="39"/>
      <c r="AE187" s="39"/>
      <c r="AR187" s="211" t="s">
        <v>227</v>
      </c>
      <c r="AT187" s="211" t="s">
        <v>224</v>
      </c>
      <c r="AU187" s="211" t="s">
        <v>83</v>
      </c>
      <c r="AY187" s="18" t="s">
        <v>195</v>
      </c>
      <c r="BE187" s="212">
        <f>IF(N187="základní",J187,0)</f>
        <v>0</v>
      </c>
      <c r="BF187" s="212">
        <f>IF(N187="snížená",J187,0)</f>
        <v>0</v>
      </c>
      <c r="BG187" s="212">
        <f>IF(N187="zákl. přenesená",J187,0)</f>
        <v>0</v>
      </c>
      <c r="BH187" s="212">
        <f>IF(N187="sníž. přenesená",J187,0)</f>
        <v>0</v>
      </c>
      <c r="BI187" s="212">
        <f>IF(N187="nulová",J187,0)</f>
        <v>0</v>
      </c>
      <c r="BJ187" s="18" t="s">
        <v>83</v>
      </c>
      <c r="BK187" s="212">
        <f>ROUND(I187*H187,2)</f>
        <v>0</v>
      </c>
      <c r="BL187" s="18" t="s">
        <v>221</v>
      </c>
      <c r="BM187" s="211" t="s">
        <v>827</v>
      </c>
    </row>
    <row r="188" s="2" customFormat="1" ht="16.5" customHeight="1">
      <c r="A188" s="39"/>
      <c r="B188" s="40"/>
      <c r="C188" s="262" t="s">
        <v>407</v>
      </c>
      <c r="D188" s="262" t="s">
        <v>224</v>
      </c>
      <c r="E188" s="263" t="s">
        <v>828</v>
      </c>
      <c r="F188" s="264" t="s">
        <v>250</v>
      </c>
      <c r="G188" s="265" t="s">
        <v>232</v>
      </c>
      <c r="H188" s="266">
        <v>1</v>
      </c>
      <c r="I188" s="267"/>
      <c r="J188" s="268">
        <f>ROUND(I188*H188,2)</f>
        <v>0</v>
      </c>
      <c r="K188" s="264" t="s">
        <v>1</v>
      </c>
      <c r="L188" s="269"/>
      <c r="M188" s="270" t="s">
        <v>1</v>
      </c>
      <c r="N188" s="271" t="s">
        <v>41</v>
      </c>
      <c r="O188" s="92"/>
      <c r="P188" s="209">
        <f>O188*H188</f>
        <v>0</v>
      </c>
      <c r="Q188" s="209">
        <v>0</v>
      </c>
      <c r="R188" s="209">
        <f>Q188*H188</f>
        <v>0</v>
      </c>
      <c r="S188" s="209">
        <v>0</v>
      </c>
      <c r="T188" s="210">
        <f>S188*H188</f>
        <v>0</v>
      </c>
      <c r="U188" s="39"/>
      <c r="V188" s="39"/>
      <c r="W188" s="39"/>
      <c r="X188" s="39"/>
      <c r="Y188" s="39"/>
      <c r="Z188" s="39"/>
      <c r="AA188" s="39"/>
      <c r="AB188" s="39"/>
      <c r="AC188" s="39"/>
      <c r="AD188" s="39"/>
      <c r="AE188" s="39"/>
      <c r="AR188" s="211" t="s">
        <v>227</v>
      </c>
      <c r="AT188" s="211" t="s">
        <v>224</v>
      </c>
      <c r="AU188" s="211" t="s">
        <v>83</v>
      </c>
      <c r="AY188" s="18" t="s">
        <v>195</v>
      </c>
      <c r="BE188" s="212">
        <f>IF(N188="základní",J188,0)</f>
        <v>0</v>
      </c>
      <c r="BF188" s="212">
        <f>IF(N188="snížená",J188,0)</f>
        <v>0</v>
      </c>
      <c r="BG188" s="212">
        <f>IF(N188="zákl. přenesená",J188,0)</f>
        <v>0</v>
      </c>
      <c r="BH188" s="212">
        <f>IF(N188="sníž. přenesená",J188,0)</f>
        <v>0</v>
      </c>
      <c r="BI188" s="212">
        <f>IF(N188="nulová",J188,0)</f>
        <v>0</v>
      </c>
      <c r="BJ188" s="18" t="s">
        <v>83</v>
      </c>
      <c r="BK188" s="212">
        <f>ROUND(I188*H188,2)</f>
        <v>0</v>
      </c>
      <c r="BL188" s="18" t="s">
        <v>221</v>
      </c>
      <c r="BM188" s="211" t="s">
        <v>829</v>
      </c>
    </row>
    <row r="189" s="2" customFormat="1">
      <c r="A189" s="39"/>
      <c r="B189" s="40"/>
      <c r="C189" s="41"/>
      <c r="D189" s="213" t="s">
        <v>197</v>
      </c>
      <c r="E189" s="41"/>
      <c r="F189" s="214" t="s">
        <v>252</v>
      </c>
      <c r="G189" s="41"/>
      <c r="H189" s="41"/>
      <c r="I189" s="215"/>
      <c r="J189" s="41"/>
      <c r="K189" s="41"/>
      <c r="L189" s="45"/>
      <c r="M189" s="216"/>
      <c r="N189" s="217"/>
      <c r="O189" s="92"/>
      <c r="P189" s="92"/>
      <c r="Q189" s="92"/>
      <c r="R189" s="92"/>
      <c r="S189" s="92"/>
      <c r="T189" s="93"/>
      <c r="U189" s="39"/>
      <c r="V189" s="39"/>
      <c r="W189" s="39"/>
      <c r="X189" s="39"/>
      <c r="Y189" s="39"/>
      <c r="Z189" s="39"/>
      <c r="AA189" s="39"/>
      <c r="AB189" s="39"/>
      <c r="AC189" s="39"/>
      <c r="AD189" s="39"/>
      <c r="AE189" s="39"/>
      <c r="AT189" s="18" t="s">
        <v>197</v>
      </c>
      <c r="AU189" s="18" t="s">
        <v>83</v>
      </c>
    </row>
    <row r="190" s="2" customFormat="1" ht="16.5" customHeight="1">
      <c r="A190" s="39"/>
      <c r="B190" s="40"/>
      <c r="C190" s="262" t="s">
        <v>410</v>
      </c>
      <c r="D190" s="262" t="s">
        <v>224</v>
      </c>
      <c r="E190" s="263" t="s">
        <v>830</v>
      </c>
      <c r="F190" s="264" t="s">
        <v>255</v>
      </c>
      <c r="G190" s="265" t="s">
        <v>232</v>
      </c>
      <c r="H190" s="266">
        <v>3</v>
      </c>
      <c r="I190" s="267"/>
      <c r="J190" s="268">
        <f>ROUND(I190*H190,2)</f>
        <v>0</v>
      </c>
      <c r="K190" s="264" t="s">
        <v>1</v>
      </c>
      <c r="L190" s="269"/>
      <c r="M190" s="270" t="s">
        <v>1</v>
      </c>
      <c r="N190" s="271" t="s">
        <v>41</v>
      </c>
      <c r="O190" s="92"/>
      <c r="P190" s="209">
        <f>O190*H190</f>
        <v>0</v>
      </c>
      <c r="Q190" s="209">
        <v>0</v>
      </c>
      <c r="R190" s="209">
        <f>Q190*H190</f>
        <v>0</v>
      </c>
      <c r="S190" s="209">
        <v>0</v>
      </c>
      <c r="T190" s="210">
        <f>S190*H190</f>
        <v>0</v>
      </c>
      <c r="U190" s="39"/>
      <c r="V190" s="39"/>
      <c r="W190" s="39"/>
      <c r="X190" s="39"/>
      <c r="Y190" s="39"/>
      <c r="Z190" s="39"/>
      <c r="AA190" s="39"/>
      <c r="AB190" s="39"/>
      <c r="AC190" s="39"/>
      <c r="AD190" s="39"/>
      <c r="AE190" s="39"/>
      <c r="AR190" s="211" t="s">
        <v>227</v>
      </c>
      <c r="AT190" s="211" t="s">
        <v>224</v>
      </c>
      <c r="AU190" s="211" t="s">
        <v>83</v>
      </c>
      <c r="AY190" s="18" t="s">
        <v>195</v>
      </c>
      <c r="BE190" s="212">
        <f>IF(N190="základní",J190,0)</f>
        <v>0</v>
      </c>
      <c r="BF190" s="212">
        <f>IF(N190="snížená",J190,0)</f>
        <v>0</v>
      </c>
      <c r="BG190" s="212">
        <f>IF(N190="zákl. přenesená",J190,0)</f>
        <v>0</v>
      </c>
      <c r="BH190" s="212">
        <f>IF(N190="sníž. přenesená",J190,0)</f>
        <v>0</v>
      </c>
      <c r="BI190" s="212">
        <f>IF(N190="nulová",J190,0)</f>
        <v>0</v>
      </c>
      <c r="BJ190" s="18" t="s">
        <v>83</v>
      </c>
      <c r="BK190" s="212">
        <f>ROUND(I190*H190,2)</f>
        <v>0</v>
      </c>
      <c r="BL190" s="18" t="s">
        <v>221</v>
      </c>
      <c r="BM190" s="211" t="s">
        <v>831</v>
      </c>
    </row>
    <row r="191" s="2" customFormat="1" ht="16.5" customHeight="1">
      <c r="A191" s="39"/>
      <c r="B191" s="40"/>
      <c r="C191" s="262" t="s">
        <v>413</v>
      </c>
      <c r="D191" s="262" t="s">
        <v>224</v>
      </c>
      <c r="E191" s="263" t="s">
        <v>832</v>
      </c>
      <c r="F191" s="264" t="s">
        <v>259</v>
      </c>
      <c r="G191" s="265" t="s">
        <v>232</v>
      </c>
      <c r="H191" s="266">
        <v>1</v>
      </c>
      <c r="I191" s="267"/>
      <c r="J191" s="268">
        <f>ROUND(I191*H191,2)</f>
        <v>0</v>
      </c>
      <c r="K191" s="264" t="s">
        <v>1</v>
      </c>
      <c r="L191" s="269"/>
      <c r="M191" s="270" t="s">
        <v>1</v>
      </c>
      <c r="N191" s="271" t="s">
        <v>41</v>
      </c>
      <c r="O191" s="92"/>
      <c r="P191" s="209">
        <f>O191*H191</f>
        <v>0</v>
      </c>
      <c r="Q191" s="209">
        <v>0</v>
      </c>
      <c r="R191" s="209">
        <f>Q191*H191</f>
        <v>0</v>
      </c>
      <c r="S191" s="209">
        <v>0</v>
      </c>
      <c r="T191" s="210">
        <f>S191*H191</f>
        <v>0</v>
      </c>
      <c r="U191" s="39"/>
      <c r="V191" s="39"/>
      <c r="W191" s="39"/>
      <c r="X191" s="39"/>
      <c r="Y191" s="39"/>
      <c r="Z191" s="39"/>
      <c r="AA191" s="39"/>
      <c r="AB191" s="39"/>
      <c r="AC191" s="39"/>
      <c r="AD191" s="39"/>
      <c r="AE191" s="39"/>
      <c r="AR191" s="211" t="s">
        <v>227</v>
      </c>
      <c r="AT191" s="211" t="s">
        <v>224</v>
      </c>
      <c r="AU191" s="211" t="s">
        <v>83</v>
      </c>
      <c r="AY191" s="18" t="s">
        <v>195</v>
      </c>
      <c r="BE191" s="212">
        <f>IF(N191="základní",J191,0)</f>
        <v>0</v>
      </c>
      <c r="BF191" s="212">
        <f>IF(N191="snížená",J191,0)</f>
        <v>0</v>
      </c>
      <c r="BG191" s="212">
        <f>IF(N191="zákl. přenesená",J191,0)</f>
        <v>0</v>
      </c>
      <c r="BH191" s="212">
        <f>IF(N191="sníž. přenesená",J191,0)</f>
        <v>0</v>
      </c>
      <c r="BI191" s="212">
        <f>IF(N191="nulová",J191,0)</f>
        <v>0</v>
      </c>
      <c r="BJ191" s="18" t="s">
        <v>83</v>
      </c>
      <c r="BK191" s="212">
        <f>ROUND(I191*H191,2)</f>
        <v>0</v>
      </c>
      <c r="BL191" s="18" t="s">
        <v>221</v>
      </c>
      <c r="BM191" s="211" t="s">
        <v>833</v>
      </c>
    </row>
    <row r="192" s="2" customFormat="1" ht="16.5" customHeight="1">
      <c r="A192" s="39"/>
      <c r="B192" s="40"/>
      <c r="C192" s="262" t="s">
        <v>416</v>
      </c>
      <c r="D192" s="262" t="s">
        <v>224</v>
      </c>
      <c r="E192" s="263" t="s">
        <v>834</v>
      </c>
      <c r="F192" s="264" t="s">
        <v>263</v>
      </c>
      <c r="G192" s="265" t="s">
        <v>232</v>
      </c>
      <c r="H192" s="266">
        <v>1</v>
      </c>
      <c r="I192" s="267"/>
      <c r="J192" s="268">
        <f>ROUND(I192*H192,2)</f>
        <v>0</v>
      </c>
      <c r="K192" s="264" t="s">
        <v>1</v>
      </c>
      <c r="L192" s="269"/>
      <c r="M192" s="270" t="s">
        <v>1</v>
      </c>
      <c r="N192" s="271" t="s">
        <v>41</v>
      </c>
      <c r="O192" s="92"/>
      <c r="P192" s="209">
        <f>O192*H192</f>
        <v>0</v>
      </c>
      <c r="Q192" s="209">
        <v>0</v>
      </c>
      <c r="R192" s="209">
        <f>Q192*H192</f>
        <v>0</v>
      </c>
      <c r="S192" s="209">
        <v>0</v>
      </c>
      <c r="T192" s="210">
        <f>S192*H192</f>
        <v>0</v>
      </c>
      <c r="U192" s="39"/>
      <c r="V192" s="39"/>
      <c r="W192" s="39"/>
      <c r="X192" s="39"/>
      <c r="Y192" s="39"/>
      <c r="Z192" s="39"/>
      <c r="AA192" s="39"/>
      <c r="AB192" s="39"/>
      <c r="AC192" s="39"/>
      <c r="AD192" s="39"/>
      <c r="AE192" s="39"/>
      <c r="AR192" s="211" t="s">
        <v>227</v>
      </c>
      <c r="AT192" s="211" t="s">
        <v>224</v>
      </c>
      <c r="AU192" s="211" t="s">
        <v>83</v>
      </c>
      <c r="AY192" s="18" t="s">
        <v>195</v>
      </c>
      <c r="BE192" s="212">
        <f>IF(N192="základní",J192,0)</f>
        <v>0</v>
      </c>
      <c r="BF192" s="212">
        <f>IF(N192="snížená",J192,0)</f>
        <v>0</v>
      </c>
      <c r="BG192" s="212">
        <f>IF(N192="zákl. přenesená",J192,0)</f>
        <v>0</v>
      </c>
      <c r="BH192" s="212">
        <f>IF(N192="sníž. přenesená",J192,0)</f>
        <v>0</v>
      </c>
      <c r="BI192" s="212">
        <f>IF(N192="nulová",J192,0)</f>
        <v>0</v>
      </c>
      <c r="BJ192" s="18" t="s">
        <v>83</v>
      </c>
      <c r="BK192" s="212">
        <f>ROUND(I192*H192,2)</f>
        <v>0</v>
      </c>
      <c r="BL192" s="18" t="s">
        <v>221</v>
      </c>
      <c r="BM192" s="211" t="s">
        <v>835</v>
      </c>
    </row>
    <row r="193" s="2" customFormat="1" ht="16.5" customHeight="1">
      <c r="A193" s="39"/>
      <c r="B193" s="40"/>
      <c r="C193" s="262" t="s">
        <v>419</v>
      </c>
      <c r="D193" s="262" t="s">
        <v>224</v>
      </c>
      <c r="E193" s="263" t="s">
        <v>836</v>
      </c>
      <c r="F193" s="264" t="s">
        <v>267</v>
      </c>
      <c r="G193" s="265" t="s">
        <v>232</v>
      </c>
      <c r="H193" s="266">
        <v>1</v>
      </c>
      <c r="I193" s="267"/>
      <c r="J193" s="268">
        <f>ROUND(I193*H193,2)</f>
        <v>0</v>
      </c>
      <c r="K193" s="264" t="s">
        <v>1</v>
      </c>
      <c r="L193" s="269"/>
      <c r="M193" s="270" t="s">
        <v>1</v>
      </c>
      <c r="N193" s="271" t="s">
        <v>41</v>
      </c>
      <c r="O193" s="92"/>
      <c r="P193" s="209">
        <f>O193*H193</f>
        <v>0</v>
      </c>
      <c r="Q193" s="209">
        <v>0</v>
      </c>
      <c r="R193" s="209">
        <f>Q193*H193</f>
        <v>0</v>
      </c>
      <c r="S193" s="209">
        <v>0</v>
      </c>
      <c r="T193" s="210">
        <f>S193*H193</f>
        <v>0</v>
      </c>
      <c r="U193" s="39"/>
      <c r="V193" s="39"/>
      <c r="W193" s="39"/>
      <c r="X193" s="39"/>
      <c r="Y193" s="39"/>
      <c r="Z193" s="39"/>
      <c r="AA193" s="39"/>
      <c r="AB193" s="39"/>
      <c r="AC193" s="39"/>
      <c r="AD193" s="39"/>
      <c r="AE193" s="39"/>
      <c r="AR193" s="211" t="s">
        <v>227</v>
      </c>
      <c r="AT193" s="211" t="s">
        <v>224</v>
      </c>
      <c r="AU193" s="211" t="s">
        <v>83</v>
      </c>
      <c r="AY193" s="18" t="s">
        <v>195</v>
      </c>
      <c r="BE193" s="212">
        <f>IF(N193="základní",J193,0)</f>
        <v>0</v>
      </c>
      <c r="BF193" s="212">
        <f>IF(N193="snížená",J193,0)</f>
        <v>0</v>
      </c>
      <c r="BG193" s="212">
        <f>IF(N193="zákl. přenesená",J193,0)</f>
        <v>0</v>
      </c>
      <c r="BH193" s="212">
        <f>IF(N193="sníž. přenesená",J193,0)</f>
        <v>0</v>
      </c>
      <c r="BI193" s="212">
        <f>IF(N193="nulová",J193,0)</f>
        <v>0</v>
      </c>
      <c r="BJ193" s="18" t="s">
        <v>83</v>
      </c>
      <c r="BK193" s="212">
        <f>ROUND(I193*H193,2)</f>
        <v>0</v>
      </c>
      <c r="BL193" s="18" t="s">
        <v>221</v>
      </c>
      <c r="BM193" s="211" t="s">
        <v>837</v>
      </c>
    </row>
    <row r="194" s="2" customFormat="1" ht="16.5" customHeight="1">
      <c r="A194" s="39"/>
      <c r="B194" s="40"/>
      <c r="C194" s="262" t="s">
        <v>422</v>
      </c>
      <c r="D194" s="262" t="s">
        <v>224</v>
      </c>
      <c r="E194" s="263" t="s">
        <v>838</v>
      </c>
      <c r="F194" s="264" t="s">
        <v>271</v>
      </c>
      <c r="G194" s="265" t="s">
        <v>232</v>
      </c>
      <c r="H194" s="266">
        <v>1</v>
      </c>
      <c r="I194" s="267"/>
      <c r="J194" s="268">
        <f>ROUND(I194*H194,2)</f>
        <v>0</v>
      </c>
      <c r="K194" s="264" t="s">
        <v>1</v>
      </c>
      <c r="L194" s="269"/>
      <c r="M194" s="270" t="s">
        <v>1</v>
      </c>
      <c r="N194" s="271" t="s">
        <v>41</v>
      </c>
      <c r="O194" s="92"/>
      <c r="P194" s="209">
        <f>O194*H194</f>
        <v>0</v>
      </c>
      <c r="Q194" s="209">
        <v>0</v>
      </c>
      <c r="R194" s="209">
        <f>Q194*H194</f>
        <v>0</v>
      </c>
      <c r="S194" s="209">
        <v>0</v>
      </c>
      <c r="T194" s="210">
        <f>S194*H194</f>
        <v>0</v>
      </c>
      <c r="U194" s="39"/>
      <c r="V194" s="39"/>
      <c r="W194" s="39"/>
      <c r="X194" s="39"/>
      <c r="Y194" s="39"/>
      <c r="Z194" s="39"/>
      <c r="AA194" s="39"/>
      <c r="AB194" s="39"/>
      <c r="AC194" s="39"/>
      <c r="AD194" s="39"/>
      <c r="AE194" s="39"/>
      <c r="AR194" s="211" t="s">
        <v>227</v>
      </c>
      <c r="AT194" s="211" t="s">
        <v>224</v>
      </c>
      <c r="AU194" s="211" t="s">
        <v>83</v>
      </c>
      <c r="AY194" s="18" t="s">
        <v>195</v>
      </c>
      <c r="BE194" s="212">
        <f>IF(N194="základní",J194,0)</f>
        <v>0</v>
      </c>
      <c r="BF194" s="212">
        <f>IF(N194="snížená",J194,0)</f>
        <v>0</v>
      </c>
      <c r="BG194" s="212">
        <f>IF(N194="zákl. přenesená",J194,0)</f>
        <v>0</v>
      </c>
      <c r="BH194" s="212">
        <f>IF(N194="sníž. přenesená",J194,0)</f>
        <v>0</v>
      </c>
      <c r="BI194" s="212">
        <f>IF(N194="nulová",J194,0)</f>
        <v>0</v>
      </c>
      <c r="BJ194" s="18" t="s">
        <v>83</v>
      </c>
      <c r="BK194" s="212">
        <f>ROUND(I194*H194,2)</f>
        <v>0</v>
      </c>
      <c r="BL194" s="18" t="s">
        <v>221</v>
      </c>
      <c r="BM194" s="211" t="s">
        <v>839</v>
      </c>
    </row>
    <row r="195" s="2" customFormat="1" ht="16.5" customHeight="1">
      <c r="A195" s="39"/>
      <c r="B195" s="40"/>
      <c r="C195" s="262" t="s">
        <v>426</v>
      </c>
      <c r="D195" s="262" t="s">
        <v>224</v>
      </c>
      <c r="E195" s="263" t="s">
        <v>840</v>
      </c>
      <c r="F195" s="264" t="s">
        <v>275</v>
      </c>
      <c r="G195" s="265" t="s">
        <v>232</v>
      </c>
      <c r="H195" s="266">
        <v>1</v>
      </c>
      <c r="I195" s="267"/>
      <c r="J195" s="268">
        <f>ROUND(I195*H195,2)</f>
        <v>0</v>
      </c>
      <c r="K195" s="264" t="s">
        <v>1</v>
      </c>
      <c r="L195" s="269"/>
      <c r="M195" s="270" t="s">
        <v>1</v>
      </c>
      <c r="N195" s="271" t="s">
        <v>41</v>
      </c>
      <c r="O195" s="92"/>
      <c r="P195" s="209">
        <f>O195*H195</f>
        <v>0</v>
      </c>
      <c r="Q195" s="209">
        <v>0</v>
      </c>
      <c r="R195" s="209">
        <f>Q195*H195</f>
        <v>0</v>
      </c>
      <c r="S195" s="209">
        <v>0</v>
      </c>
      <c r="T195" s="210">
        <f>S195*H195</f>
        <v>0</v>
      </c>
      <c r="U195" s="39"/>
      <c r="V195" s="39"/>
      <c r="W195" s="39"/>
      <c r="X195" s="39"/>
      <c r="Y195" s="39"/>
      <c r="Z195" s="39"/>
      <c r="AA195" s="39"/>
      <c r="AB195" s="39"/>
      <c r="AC195" s="39"/>
      <c r="AD195" s="39"/>
      <c r="AE195" s="39"/>
      <c r="AR195" s="211" t="s">
        <v>227</v>
      </c>
      <c r="AT195" s="211" t="s">
        <v>224</v>
      </c>
      <c r="AU195" s="211" t="s">
        <v>83</v>
      </c>
      <c r="AY195" s="18" t="s">
        <v>195</v>
      </c>
      <c r="BE195" s="212">
        <f>IF(N195="základní",J195,0)</f>
        <v>0</v>
      </c>
      <c r="BF195" s="212">
        <f>IF(N195="snížená",J195,0)</f>
        <v>0</v>
      </c>
      <c r="BG195" s="212">
        <f>IF(N195="zákl. přenesená",J195,0)</f>
        <v>0</v>
      </c>
      <c r="BH195" s="212">
        <f>IF(N195="sníž. přenesená",J195,0)</f>
        <v>0</v>
      </c>
      <c r="BI195" s="212">
        <f>IF(N195="nulová",J195,0)</f>
        <v>0</v>
      </c>
      <c r="BJ195" s="18" t="s">
        <v>83</v>
      </c>
      <c r="BK195" s="212">
        <f>ROUND(I195*H195,2)</f>
        <v>0</v>
      </c>
      <c r="BL195" s="18" t="s">
        <v>221</v>
      </c>
      <c r="BM195" s="211" t="s">
        <v>841</v>
      </c>
    </row>
    <row r="196" s="2" customFormat="1" ht="21.75" customHeight="1">
      <c r="A196" s="39"/>
      <c r="B196" s="40"/>
      <c r="C196" s="262" t="s">
        <v>429</v>
      </c>
      <c r="D196" s="262" t="s">
        <v>224</v>
      </c>
      <c r="E196" s="263" t="s">
        <v>842</v>
      </c>
      <c r="F196" s="264" t="s">
        <v>279</v>
      </c>
      <c r="G196" s="265" t="s">
        <v>232</v>
      </c>
      <c r="H196" s="266">
        <v>15</v>
      </c>
      <c r="I196" s="267"/>
      <c r="J196" s="268">
        <f>ROUND(I196*H196,2)</f>
        <v>0</v>
      </c>
      <c r="K196" s="264" t="s">
        <v>1</v>
      </c>
      <c r="L196" s="269"/>
      <c r="M196" s="270" t="s">
        <v>1</v>
      </c>
      <c r="N196" s="271" t="s">
        <v>41</v>
      </c>
      <c r="O196" s="92"/>
      <c r="P196" s="209">
        <f>O196*H196</f>
        <v>0</v>
      </c>
      <c r="Q196" s="209">
        <v>0</v>
      </c>
      <c r="R196" s="209">
        <f>Q196*H196</f>
        <v>0</v>
      </c>
      <c r="S196" s="209">
        <v>0</v>
      </c>
      <c r="T196" s="210">
        <f>S196*H196</f>
        <v>0</v>
      </c>
      <c r="U196" s="39"/>
      <c r="V196" s="39"/>
      <c r="W196" s="39"/>
      <c r="X196" s="39"/>
      <c r="Y196" s="39"/>
      <c r="Z196" s="39"/>
      <c r="AA196" s="39"/>
      <c r="AB196" s="39"/>
      <c r="AC196" s="39"/>
      <c r="AD196" s="39"/>
      <c r="AE196" s="39"/>
      <c r="AR196" s="211" t="s">
        <v>227</v>
      </c>
      <c r="AT196" s="211" t="s">
        <v>224</v>
      </c>
      <c r="AU196" s="211" t="s">
        <v>83</v>
      </c>
      <c r="AY196" s="18" t="s">
        <v>195</v>
      </c>
      <c r="BE196" s="212">
        <f>IF(N196="základní",J196,0)</f>
        <v>0</v>
      </c>
      <c r="BF196" s="212">
        <f>IF(N196="snížená",J196,0)</f>
        <v>0</v>
      </c>
      <c r="BG196" s="212">
        <f>IF(N196="zákl. přenesená",J196,0)</f>
        <v>0</v>
      </c>
      <c r="BH196" s="212">
        <f>IF(N196="sníž. přenesená",J196,0)</f>
        <v>0</v>
      </c>
      <c r="BI196" s="212">
        <f>IF(N196="nulová",J196,0)</f>
        <v>0</v>
      </c>
      <c r="BJ196" s="18" t="s">
        <v>83</v>
      </c>
      <c r="BK196" s="212">
        <f>ROUND(I196*H196,2)</f>
        <v>0</v>
      </c>
      <c r="BL196" s="18" t="s">
        <v>221</v>
      </c>
      <c r="BM196" s="211" t="s">
        <v>843</v>
      </c>
    </row>
    <row r="197" s="2" customFormat="1" ht="16.5" customHeight="1">
      <c r="A197" s="39"/>
      <c r="B197" s="40"/>
      <c r="C197" s="262" t="s">
        <v>432</v>
      </c>
      <c r="D197" s="262" t="s">
        <v>224</v>
      </c>
      <c r="E197" s="263" t="s">
        <v>844</v>
      </c>
      <c r="F197" s="264" t="s">
        <v>282</v>
      </c>
      <c r="G197" s="265" t="s">
        <v>232</v>
      </c>
      <c r="H197" s="266">
        <v>15</v>
      </c>
      <c r="I197" s="267"/>
      <c r="J197" s="268">
        <f>ROUND(I197*H197,2)</f>
        <v>0</v>
      </c>
      <c r="K197" s="264" t="s">
        <v>1</v>
      </c>
      <c r="L197" s="269"/>
      <c r="M197" s="270" t="s">
        <v>1</v>
      </c>
      <c r="N197" s="271" t="s">
        <v>41</v>
      </c>
      <c r="O197" s="92"/>
      <c r="P197" s="209">
        <f>O197*H197</f>
        <v>0</v>
      </c>
      <c r="Q197" s="209">
        <v>0</v>
      </c>
      <c r="R197" s="209">
        <f>Q197*H197</f>
        <v>0</v>
      </c>
      <c r="S197" s="209">
        <v>0</v>
      </c>
      <c r="T197" s="210">
        <f>S197*H197</f>
        <v>0</v>
      </c>
      <c r="U197" s="39"/>
      <c r="V197" s="39"/>
      <c r="W197" s="39"/>
      <c r="X197" s="39"/>
      <c r="Y197" s="39"/>
      <c r="Z197" s="39"/>
      <c r="AA197" s="39"/>
      <c r="AB197" s="39"/>
      <c r="AC197" s="39"/>
      <c r="AD197" s="39"/>
      <c r="AE197" s="39"/>
      <c r="AR197" s="211" t="s">
        <v>227</v>
      </c>
      <c r="AT197" s="211" t="s">
        <v>224</v>
      </c>
      <c r="AU197" s="211" t="s">
        <v>83</v>
      </c>
      <c r="AY197" s="18" t="s">
        <v>195</v>
      </c>
      <c r="BE197" s="212">
        <f>IF(N197="základní",J197,0)</f>
        <v>0</v>
      </c>
      <c r="BF197" s="212">
        <f>IF(N197="snížená",J197,0)</f>
        <v>0</v>
      </c>
      <c r="BG197" s="212">
        <f>IF(N197="zákl. přenesená",J197,0)</f>
        <v>0</v>
      </c>
      <c r="BH197" s="212">
        <f>IF(N197="sníž. přenesená",J197,0)</f>
        <v>0</v>
      </c>
      <c r="BI197" s="212">
        <f>IF(N197="nulová",J197,0)</f>
        <v>0</v>
      </c>
      <c r="BJ197" s="18" t="s">
        <v>83</v>
      </c>
      <c r="BK197" s="212">
        <f>ROUND(I197*H197,2)</f>
        <v>0</v>
      </c>
      <c r="BL197" s="18" t="s">
        <v>221</v>
      </c>
      <c r="BM197" s="211" t="s">
        <v>845</v>
      </c>
    </row>
    <row r="198" s="2" customFormat="1" ht="21.75" customHeight="1">
      <c r="A198" s="39"/>
      <c r="B198" s="40"/>
      <c r="C198" s="262" t="s">
        <v>435</v>
      </c>
      <c r="D198" s="262" t="s">
        <v>224</v>
      </c>
      <c r="E198" s="263" t="s">
        <v>846</v>
      </c>
      <c r="F198" s="264" t="s">
        <v>286</v>
      </c>
      <c r="G198" s="265" t="s">
        <v>232</v>
      </c>
      <c r="H198" s="266">
        <v>1</v>
      </c>
      <c r="I198" s="267"/>
      <c r="J198" s="268">
        <f>ROUND(I198*H198,2)</f>
        <v>0</v>
      </c>
      <c r="K198" s="264" t="s">
        <v>1</v>
      </c>
      <c r="L198" s="269"/>
      <c r="M198" s="270" t="s">
        <v>1</v>
      </c>
      <c r="N198" s="271" t="s">
        <v>41</v>
      </c>
      <c r="O198" s="92"/>
      <c r="P198" s="209">
        <f>O198*H198</f>
        <v>0</v>
      </c>
      <c r="Q198" s="209">
        <v>0</v>
      </c>
      <c r="R198" s="209">
        <f>Q198*H198</f>
        <v>0</v>
      </c>
      <c r="S198" s="209">
        <v>0</v>
      </c>
      <c r="T198" s="210">
        <f>S198*H198</f>
        <v>0</v>
      </c>
      <c r="U198" s="39"/>
      <c r="V198" s="39"/>
      <c r="W198" s="39"/>
      <c r="X198" s="39"/>
      <c r="Y198" s="39"/>
      <c r="Z198" s="39"/>
      <c r="AA198" s="39"/>
      <c r="AB198" s="39"/>
      <c r="AC198" s="39"/>
      <c r="AD198" s="39"/>
      <c r="AE198" s="39"/>
      <c r="AR198" s="211" t="s">
        <v>227</v>
      </c>
      <c r="AT198" s="211" t="s">
        <v>224</v>
      </c>
      <c r="AU198" s="211" t="s">
        <v>83</v>
      </c>
      <c r="AY198" s="18" t="s">
        <v>195</v>
      </c>
      <c r="BE198" s="212">
        <f>IF(N198="základní",J198,0)</f>
        <v>0</v>
      </c>
      <c r="BF198" s="212">
        <f>IF(N198="snížená",J198,0)</f>
        <v>0</v>
      </c>
      <c r="BG198" s="212">
        <f>IF(N198="zákl. přenesená",J198,0)</f>
        <v>0</v>
      </c>
      <c r="BH198" s="212">
        <f>IF(N198="sníž. přenesená",J198,0)</f>
        <v>0</v>
      </c>
      <c r="BI198" s="212">
        <f>IF(N198="nulová",J198,0)</f>
        <v>0</v>
      </c>
      <c r="BJ198" s="18" t="s">
        <v>83</v>
      </c>
      <c r="BK198" s="212">
        <f>ROUND(I198*H198,2)</f>
        <v>0</v>
      </c>
      <c r="BL198" s="18" t="s">
        <v>221</v>
      </c>
      <c r="BM198" s="211" t="s">
        <v>847</v>
      </c>
    </row>
    <row r="199" s="2" customFormat="1" ht="24.15" customHeight="1">
      <c r="A199" s="39"/>
      <c r="B199" s="40"/>
      <c r="C199" s="262" t="s">
        <v>438</v>
      </c>
      <c r="D199" s="262" t="s">
        <v>224</v>
      </c>
      <c r="E199" s="263" t="s">
        <v>848</v>
      </c>
      <c r="F199" s="264" t="s">
        <v>290</v>
      </c>
      <c r="G199" s="265" t="s">
        <v>232</v>
      </c>
      <c r="H199" s="266">
        <v>1</v>
      </c>
      <c r="I199" s="267"/>
      <c r="J199" s="268">
        <f>ROUND(I199*H199,2)</f>
        <v>0</v>
      </c>
      <c r="K199" s="264" t="s">
        <v>1</v>
      </c>
      <c r="L199" s="269"/>
      <c r="M199" s="270" t="s">
        <v>1</v>
      </c>
      <c r="N199" s="271" t="s">
        <v>41</v>
      </c>
      <c r="O199" s="92"/>
      <c r="P199" s="209">
        <f>O199*H199</f>
        <v>0</v>
      </c>
      <c r="Q199" s="209">
        <v>0</v>
      </c>
      <c r="R199" s="209">
        <f>Q199*H199</f>
        <v>0</v>
      </c>
      <c r="S199" s="209">
        <v>0</v>
      </c>
      <c r="T199" s="210">
        <f>S199*H199</f>
        <v>0</v>
      </c>
      <c r="U199" s="39"/>
      <c r="V199" s="39"/>
      <c r="W199" s="39"/>
      <c r="X199" s="39"/>
      <c r="Y199" s="39"/>
      <c r="Z199" s="39"/>
      <c r="AA199" s="39"/>
      <c r="AB199" s="39"/>
      <c r="AC199" s="39"/>
      <c r="AD199" s="39"/>
      <c r="AE199" s="39"/>
      <c r="AR199" s="211" t="s">
        <v>227</v>
      </c>
      <c r="AT199" s="211" t="s">
        <v>224</v>
      </c>
      <c r="AU199" s="211" t="s">
        <v>83</v>
      </c>
      <c r="AY199" s="18" t="s">
        <v>195</v>
      </c>
      <c r="BE199" s="212">
        <f>IF(N199="základní",J199,0)</f>
        <v>0</v>
      </c>
      <c r="BF199" s="212">
        <f>IF(N199="snížená",J199,0)</f>
        <v>0</v>
      </c>
      <c r="BG199" s="212">
        <f>IF(N199="zákl. přenesená",J199,0)</f>
        <v>0</v>
      </c>
      <c r="BH199" s="212">
        <f>IF(N199="sníž. přenesená",J199,0)</f>
        <v>0</v>
      </c>
      <c r="BI199" s="212">
        <f>IF(N199="nulová",J199,0)</f>
        <v>0</v>
      </c>
      <c r="BJ199" s="18" t="s">
        <v>83</v>
      </c>
      <c r="BK199" s="212">
        <f>ROUND(I199*H199,2)</f>
        <v>0</v>
      </c>
      <c r="BL199" s="18" t="s">
        <v>221</v>
      </c>
      <c r="BM199" s="211" t="s">
        <v>849</v>
      </c>
    </row>
    <row r="200" s="2" customFormat="1" ht="16.5" customHeight="1">
      <c r="A200" s="39"/>
      <c r="B200" s="40"/>
      <c r="C200" s="262" t="s">
        <v>441</v>
      </c>
      <c r="D200" s="262" t="s">
        <v>224</v>
      </c>
      <c r="E200" s="263" t="s">
        <v>850</v>
      </c>
      <c r="F200" s="264" t="s">
        <v>294</v>
      </c>
      <c r="G200" s="265" t="s">
        <v>232</v>
      </c>
      <c r="H200" s="266">
        <v>1</v>
      </c>
      <c r="I200" s="267"/>
      <c r="J200" s="268">
        <f>ROUND(I200*H200,2)</f>
        <v>0</v>
      </c>
      <c r="K200" s="264" t="s">
        <v>1</v>
      </c>
      <c r="L200" s="269"/>
      <c r="M200" s="270" t="s">
        <v>1</v>
      </c>
      <c r="N200" s="271" t="s">
        <v>41</v>
      </c>
      <c r="O200" s="92"/>
      <c r="P200" s="209">
        <f>O200*H200</f>
        <v>0</v>
      </c>
      <c r="Q200" s="209">
        <v>0</v>
      </c>
      <c r="R200" s="209">
        <f>Q200*H200</f>
        <v>0</v>
      </c>
      <c r="S200" s="209">
        <v>0</v>
      </c>
      <c r="T200" s="210">
        <f>S200*H200</f>
        <v>0</v>
      </c>
      <c r="U200" s="39"/>
      <c r="V200" s="39"/>
      <c r="W200" s="39"/>
      <c r="X200" s="39"/>
      <c r="Y200" s="39"/>
      <c r="Z200" s="39"/>
      <c r="AA200" s="39"/>
      <c r="AB200" s="39"/>
      <c r="AC200" s="39"/>
      <c r="AD200" s="39"/>
      <c r="AE200" s="39"/>
      <c r="AR200" s="211" t="s">
        <v>227</v>
      </c>
      <c r="AT200" s="211" t="s">
        <v>224</v>
      </c>
      <c r="AU200" s="211" t="s">
        <v>83</v>
      </c>
      <c r="AY200" s="18" t="s">
        <v>195</v>
      </c>
      <c r="BE200" s="212">
        <f>IF(N200="základní",J200,0)</f>
        <v>0</v>
      </c>
      <c r="BF200" s="212">
        <f>IF(N200="snížená",J200,0)</f>
        <v>0</v>
      </c>
      <c r="BG200" s="212">
        <f>IF(N200="zákl. přenesená",J200,0)</f>
        <v>0</v>
      </c>
      <c r="BH200" s="212">
        <f>IF(N200="sníž. přenesená",J200,0)</f>
        <v>0</v>
      </c>
      <c r="BI200" s="212">
        <f>IF(N200="nulová",J200,0)</f>
        <v>0</v>
      </c>
      <c r="BJ200" s="18" t="s">
        <v>83</v>
      </c>
      <c r="BK200" s="212">
        <f>ROUND(I200*H200,2)</f>
        <v>0</v>
      </c>
      <c r="BL200" s="18" t="s">
        <v>221</v>
      </c>
      <c r="BM200" s="211" t="s">
        <v>851</v>
      </c>
    </row>
    <row r="201" s="2" customFormat="1" ht="16.5" customHeight="1">
      <c r="A201" s="39"/>
      <c r="B201" s="40"/>
      <c r="C201" s="262" t="s">
        <v>444</v>
      </c>
      <c r="D201" s="262" t="s">
        <v>224</v>
      </c>
      <c r="E201" s="263" t="s">
        <v>852</v>
      </c>
      <c r="F201" s="264" t="s">
        <v>298</v>
      </c>
      <c r="G201" s="265" t="s">
        <v>232</v>
      </c>
      <c r="H201" s="266">
        <v>1</v>
      </c>
      <c r="I201" s="267"/>
      <c r="J201" s="268">
        <f>ROUND(I201*H201,2)</f>
        <v>0</v>
      </c>
      <c r="K201" s="264" t="s">
        <v>1</v>
      </c>
      <c r="L201" s="269"/>
      <c r="M201" s="270" t="s">
        <v>1</v>
      </c>
      <c r="N201" s="271" t="s">
        <v>41</v>
      </c>
      <c r="O201" s="92"/>
      <c r="P201" s="209">
        <f>O201*H201</f>
        <v>0</v>
      </c>
      <c r="Q201" s="209">
        <v>0</v>
      </c>
      <c r="R201" s="209">
        <f>Q201*H201</f>
        <v>0</v>
      </c>
      <c r="S201" s="209">
        <v>0</v>
      </c>
      <c r="T201" s="210">
        <f>S201*H201</f>
        <v>0</v>
      </c>
      <c r="U201" s="39"/>
      <c r="V201" s="39"/>
      <c r="W201" s="39"/>
      <c r="X201" s="39"/>
      <c r="Y201" s="39"/>
      <c r="Z201" s="39"/>
      <c r="AA201" s="39"/>
      <c r="AB201" s="39"/>
      <c r="AC201" s="39"/>
      <c r="AD201" s="39"/>
      <c r="AE201" s="39"/>
      <c r="AR201" s="211" t="s">
        <v>227</v>
      </c>
      <c r="AT201" s="211" t="s">
        <v>224</v>
      </c>
      <c r="AU201" s="211" t="s">
        <v>83</v>
      </c>
      <c r="AY201" s="18" t="s">
        <v>195</v>
      </c>
      <c r="BE201" s="212">
        <f>IF(N201="základní",J201,0)</f>
        <v>0</v>
      </c>
      <c r="BF201" s="212">
        <f>IF(N201="snížená",J201,0)</f>
        <v>0</v>
      </c>
      <c r="BG201" s="212">
        <f>IF(N201="zákl. přenesená",J201,0)</f>
        <v>0</v>
      </c>
      <c r="BH201" s="212">
        <f>IF(N201="sníž. přenesená",J201,0)</f>
        <v>0</v>
      </c>
      <c r="BI201" s="212">
        <f>IF(N201="nulová",J201,0)</f>
        <v>0</v>
      </c>
      <c r="BJ201" s="18" t="s">
        <v>83</v>
      </c>
      <c r="BK201" s="212">
        <f>ROUND(I201*H201,2)</f>
        <v>0</v>
      </c>
      <c r="BL201" s="18" t="s">
        <v>221</v>
      </c>
      <c r="BM201" s="211" t="s">
        <v>853</v>
      </c>
    </row>
    <row r="202" s="2" customFormat="1" ht="16.5" customHeight="1">
      <c r="A202" s="39"/>
      <c r="B202" s="40"/>
      <c r="C202" s="262" t="s">
        <v>447</v>
      </c>
      <c r="D202" s="262" t="s">
        <v>224</v>
      </c>
      <c r="E202" s="263" t="s">
        <v>854</v>
      </c>
      <c r="F202" s="264" t="s">
        <v>302</v>
      </c>
      <c r="G202" s="265" t="s">
        <v>232</v>
      </c>
      <c r="H202" s="266">
        <v>1</v>
      </c>
      <c r="I202" s="267"/>
      <c r="J202" s="268">
        <f>ROUND(I202*H202,2)</f>
        <v>0</v>
      </c>
      <c r="K202" s="264" t="s">
        <v>1</v>
      </c>
      <c r="L202" s="269"/>
      <c r="M202" s="270" t="s">
        <v>1</v>
      </c>
      <c r="N202" s="271" t="s">
        <v>41</v>
      </c>
      <c r="O202" s="92"/>
      <c r="P202" s="209">
        <f>O202*H202</f>
        <v>0</v>
      </c>
      <c r="Q202" s="209">
        <v>0</v>
      </c>
      <c r="R202" s="209">
        <f>Q202*H202</f>
        <v>0</v>
      </c>
      <c r="S202" s="209">
        <v>0</v>
      </c>
      <c r="T202" s="210">
        <f>S202*H202</f>
        <v>0</v>
      </c>
      <c r="U202" s="39"/>
      <c r="V202" s="39"/>
      <c r="W202" s="39"/>
      <c r="X202" s="39"/>
      <c r="Y202" s="39"/>
      <c r="Z202" s="39"/>
      <c r="AA202" s="39"/>
      <c r="AB202" s="39"/>
      <c r="AC202" s="39"/>
      <c r="AD202" s="39"/>
      <c r="AE202" s="39"/>
      <c r="AR202" s="211" t="s">
        <v>227</v>
      </c>
      <c r="AT202" s="211" t="s">
        <v>224</v>
      </c>
      <c r="AU202" s="211" t="s">
        <v>83</v>
      </c>
      <c r="AY202" s="18" t="s">
        <v>195</v>
      </c>
      <c r="BE202" s="212">
        <f>IF(N202="základní",J202,0)</f>
        <v>0</v>
      </c>
      <c r="BF202" s="212">
        <f>IF(N202="snížená",J202,0)</f>
        <v>0</v>
      </c>
      <c r="BG202" s="212">
        <f>IF(N202="zákl. přenesená",J202,0)</f>
        <v>0</v>
      </c>
      <c r="BH202" s="212">
        <f>IF(N202="sníž. přenesená",J202,0)</f>
        <v>0</v>
      </c>
      <c r="BI202" s="212">
        <f>IF(N202="nulová",J202,0)</f>
        <v>0</v>
      </c>
      <c r="BJ202" s="18" t="s">
        <v>83</v>
      </c>
      <c r="BK202" s="212">
        <f>ROUND(I202*H202,2)</f>
        <v>0</v>
      </c>
      <c r="BL202" s="18" t="s">
        <v>221</v>
      </c>
      <c r="BM202" s="211" t="s">
        <v>855</v>
      </c>
    </row>
    <row r="203" s="2" customFormat="1" ht="16.5" customHeight="1">
      <c r="A203" s="39"/>
      <c r="B203" s="40"/>
      <c r="C203" s="262" t="s">
        <v>450</v>
      </c>
      <c r="D203" s="262" t="s">
        <v>224</v>
      </c>
      <c r="E203" s="263" t="s">
        <v>856</v>
      </c>
      <c r="F203" s="264" t="s">
        <v>305</v>
      </c>
      <c r="G203" s="265" t="s">
        <v>232</v>
      </c>
      <c r="H203" s="266">
        <v>2</v>
      </c>
      <c r="I203" s="267"/>
      <c r="J203" s="268">
        <f>ROUND(I203*H203,2)</f>
        <v>0</v>
      </c>
      <c r="K203" s="264" t="s">
        <v>1</v>
      </c>
      <c r="L203" s="269"/>
      <c r="M203" s="270" t="s">
        <v>1</v>
      </c>
      <c r="N203" s="271" t="s">
        <v>41</v>
      </c>
      <c r="O203" s="92"/>
      <c r="P203" s="209">
        <f>O203*H203</f>
        <v>0</v>
      </c>
      <c r="Q203" s="209">
        <v>0</v>
      </c>
      <c r="R203" s="209">
        <f>Q203*H203</f>
        <v>0</v>
      </c>
      <c r="S203" s="209">
        <v>0</v>
      </c>
      <c r="T203" s="210">
        <f>S203*H203</f>
        <v>0</v>
      </c>
      <c r="U203" s="39"/>
      <c r="V203" s="39"/>
      <c r="W203" s="39"/>
      <c r="X203" s="39"/>
      <c r="Y203" s="39"/>
      <c r="Z203" s="39"/>
      <c r="AA203" s="39"/>
      <c r="AB203" s="39"/>
      <c r="AC203" s="39"/>
      <c r="AD203" s="39"/>
      <c r="AE203" s="39"/>
      <c r="AR203" s="211" t="s">
        <v>227</v>
      </c>
      <c r="AT203" s="211" t="s">
        <v>224</v>
      </c>
      <c r="AU203" s="211" t="s">
        <v>83</v>
      </c>
      <c r="AY203" s="18" t="s">
        <v>195</v>
      </c>
      <c r="BE203" s="212">
        <f>IF(N203="základní",J203,0)</f>
        <v>0</v>
      </c>
      <c r="BF203" s="212">
        <f>IF(N203="snížená",J203,0)</f>
        <v>0</v>
      </c>
      <c r="BG203" s="212">
        <f>IF(N203="zákl. přenesená",J203,0)</f>
        <v>0</v>
      </c>
      <c r="BH203" s="212">
        <f>IF(N203="sníž. přenesená",J203,0)</f>
        <v>0</v>
      </c>
      <c r="BI203" s="212">
        <f>IF(N203="nulová",J203,0)</f>
        <v>0</v>
      </c>
      <c r="BJ203" s="18" t="s">
        <v>83</v>
      </c>
      <c r="BK203" s="212">
        <f>ROUND(I203*H203,2)</f>
        <v>0</v>
      </c>
      <c r="BL203" s="18" t="s">
        <v>221</v>
      </c>
      <c r="BM203" s="211" t="s">
        <v>857</v>
      </c>
    </row>
    <row r="204" s="2" customFormat="1" ht="16.5" customHeight="1">
      <c r="A204" s="39"/>
      <c r="B204" s="40"/>
      <c r="C204" s="262" t="s">
        <v>453</v>
      </c>
      <c r="D204" s="262" t="s">
        <v>224</v>
      </c>
      <c r="E204" s="263" t="s">
        <v>858</v>
      </c>
      <c r="F204" s="264" t="s">
        <v>309</v>
      </c>
      <c r="G204" s="265" t="s">
        <v>232</v>
      </c>
      <c r="H204" s="266">
        <v>1</v>
      </c>
      <c r="I204" s="267"/>
      <c r="J204" s="268">
        <f>ROUND(I204*H204,2)</f>
        <v>0</v>
      </c>
      <c r="K204" s="264" t="s">
        <v>1</v>
      </c>
      <c r="L204" s="269"/>
      <c r="M204" s="270" t="s">
        <v>1</v>
      </c>
      <c r="N204" s="271" t="s">
        <v>41</v>
      </c>
      <c r="O204" s="92"/>
      <c r="P204" s="209">
        <f>O204*H204</f>
        <v>0</v>
      </c>
      <c r="Q204" s="209">
        <v>0</v>
      </c>
      <c r="R204" s="209">
        <f>Q204*H204</f>
        <v>0</v>
      </c>
      <c r="S204" s="209">
        <v>0</v>
      </c>
      <c r="T204" s="210">
        <f>S204*H204</f>
        <v>0</v>
      </c>
      <c r="U204" s="39"/>
      <c r="V204" s="39"/>
      <c r="W204" s="39"/>
      <c r="X204" s="39"/>
      <c r="Y204" s="39"/>
      <c r="Z204" s="39"/>
      <c r="AA204" s="39"/>
      <c r="AB204" s="39"/>
      <c r="AC204" s="39"/>
      <c r="AD204" s="39"/>
      <c r="AE204" s="39"/>
      <c r="AR204" s="211" t="s">
        <v>227</v>
      </c>
      <c r="AT204" s="211" t="s">
        <v>224</v>
      </c>
      <c r="AU204" s="211" t="s">
        <v>83</v>
      </c>
      <c r="AY204" s="18" t="s">
        <v>195</v>
      </c>
      <c r="BE204" s="212">
        <f>IF(N204="základní",J204,0)</f>
        <v>0</v>
      </c>
      <c r="BF204" s="212">
        <f>IF(N204="snížená",J204,0)</f>
        <v>0</v>
      </c>
      <c r="BG204" s="212">
        <f>IF(N204="zákl. přenesená",J204,0)</f>
        <v>0</v>
      </c>
      <c r="BH204" s="212">
        <f>IF(N204="sníž. přenesená",J204,0)</f>
        <v>0</v>
      </c>
      <c r="BI204" s="212">
        <f>IF(N204="nulová",J204,0)</f>
        <v>0</v>
      </c>
      <c r="BJ204" s="18" t="s">
        <v>83</v>
      </c>
      <c r="BK204" s="212">
        <f>ROUND(I204*H204,2)</f>
        <v>0</v>
      </c>
      <c r="BL204" s="18" t="s">
        <v>221</v>
      </c>
      <c r="BM204" s="211" t="s">
        <v>859</v>
      </c>
    </row>
    <row r="205" s="2" customFormat="1" ht="16.5" customHeight="1">
      <c r="A205" s="39"/>
      <c r="B205" s="40"/>
      <c r="C205" s="262" t="s">
        <v>456</v>
      </c>
      <c r="D205" s="262" t="s">
        <v>224</v>
      </c>
      <c r="E205" s="263" t="s">
        <v>860</v>
      </c>
      <c r="F205" s="264" t="s">
        <v>313</v>
      </c>
      <c r="G205" s="265" t="s">
        <v>232</v>
      </c>
      <c r="H205" s="266">
        <v>1</v>
      </c>
      <c r="I205" s="267"/>
      <c r="J205" s="268">
        <f>ROUND(I205*H205,2)</f>
        <v>0</v>
      </c>
      <c r="K205" s="264" t="s">
        <v>1</v>
      </c>
      <c r="L205" s="269"/>
      <c r="M205" s="270" t="s">
        <v>1</v>
      </c>
      <c r="N205" s="271" t="s">
        <v>41</v>
      </c>
      <c r="O205" s="92"/>
      <c r="P205" s="209">
        <f>O205*H205</f>
        <v>0</v>
      </c>
      <c r="Q205" s="209">
        <v>0</v>
      </c>
      <c r="R205" s="209">
        <f>Q205*H205</f>
        <v>0</v>
      </c>
      <c r="S205" s="209">
        <v>0</v>
      </c>
      <c r="T205" s="210">
        <f>S205*H205</f>
        <v>0</v>
      </c>
      <c r="U205" s="39"/>
      <c r="V205" s="39"/>
      <c r="W205" s="39"/>
      <c r="X205" s="39"/>
      <c r="Y205" s="39"/>
      <c r="Z205" s="39"/>
      <c r="AA205" s="39"/>
      <c r="AB205" s="39"/>
      <c r="AC205" s="39"/>
      <c r="AD205" s="39"/>
      <c r="AE205" s="39"/>
      <c r="AR205" s="211" t="s">
        <v>227</v>
      </c>
      <c r="AT205" s="211" t="s">
        <v>224</v>
      </c>
      <c r="AU205" s="211" t="s">
        <v>83</v>
      </c>
      <c r="AY205" s="18" t="s">
        <v>195</v>
      </c>
      <c r="BE205" s="212">
        <f>IF(N205="základní",J205,0)</f>
        <v>0</v>
      </c>
      <c r="BF205" s="212">
        <f>IF(N205="snížená",J205,0)</f>
        <v>0</v>
      </c>
      <c r="BG205" s="212">
        <f>IF(N205="zákl. přenesená",J205,0)</f>
        <v>0</v>
      </c>
      <c r="BH205" s="212">
        <f>IF(N205="sníž. přenesená",J205,0)</f>
        <v>0</v>
      </c>
      <c r="BI205" s="212">
        <f>IF(N205="nulová",J205,0)</f>
        <v>0</v>
      </c>
      <c r="BJ205" s="18" t="s">
        <v>83</v>
      </c>
      <c r="BK205" s="212">
        <f>ROUND(I205*H205,2)</f>
        <v>0</v>
      </c>
      <c r="BL205" s="18" t="s">
        <v>221</v>
      </c>
      <c r="BM205" s="211" t="s">
        <v>861</v>
      </c>
    </row>
    <row r="206" s="2" customFormat="1" ht="16.5" customHeight="1">
      <c r="A206" s="39"/>
      <c r="B206" s="40"/>
      <c r="C206" s="262" t="s">
        <v>460</v>
      </c>
      <c r="D206" s="262" t="s">
        <v>224</v>
      </c>
      <c r="E206" s="263" t="s">
        <v>862</v>
      </c>
      <c r="F206" s="264" t="s">
        <v>458</v>
      </c>
      <c r="G206" s="265" t="s">
        <v>232</v>
      </c>
      <c r="H206" s="266">
        <v>1</v>
      </c>
      <c r="I206" s="267"/>
      <c r="J206" s="268">
        <f>ROUND(I206*H206,2)</f>
        <v>0</v>
      </c>
      <c r="K206" s="264" t="s">
        <v>1</v>
      </c>
      <c r="L206" s="269"/>
      <c r="M206" s="270" t="s">
        <v>1</v>
      </c>
      <c r="N206" s="271" t="s">
        <v>41</v>
      </c>
      <c r="O206" s="92"/>
      <c r="P206" s="209">
        <f>O206*H206</f>
        <v>0</v>
      </c>
      <c r="Q206" s="209">
        <v>0</v>
      </c>
      <c r="R206" s="209">
        <f>Q206*H206</f>
        <v>0</v>
      </c>
      <c r="S206" s="209">
        <v>0</v>
      </c>
      <c r="T206" s="210">
        <f>S206*H206</f>
        <v>0</v>
      </c>
      <c r="U206" s="39"/>
      <c r="V206" s="39"/>
      <c r="W206" s="39"/>
      <c r="X206" s="39"/>
      <c r="Y206" s="39"/>
      <c r="Z206" s="39"/>
      <c r="AA206" s="39"/>
      <c r="AB206" s="39"/>
      <c r="AC206" s="39"/>
      <c r="AD206" s="39"/>
      <c r="AE206" s="39"/>
      <c r="AR206" s="211" t="s">
        <v>227</v>
      </c>
      <c r="AT206" s="211" t="s">
        <v>224</v>
      </c>
      <c r="AU206" s="211" t="s">
        <v>83</v>
      </c>
      <c r="AY206" s="18" t="s">
        <v>195</v>
      </c>
      <c r="BE206" s="212">
        <f>IF(N206="základní",J206,0)</f>
        <v>0</v>
      </c>
      <c r="BF206" s="212">
        <f>IF(N206="snížená",J206,0)</f>
        <v>0</v>
      </c>
      <c r="BG206" s="212">
        <f>IF(N206="zákl. přenesená",J206,0)</f>
        <v>0</v>
      </c>
      <c r="BH206" s="212">
        <f>IF(N206="sníž. přenesená",J206,0)</f>
        <v>0</v>
      </c>
      <c r="BI206" s="212">
        <f>IF(N206="nulová",J206,0)</f>
        <v>0</v>
      </c>
      <c r="BJ206" s="18" t="s">
        <v>83</v>
      </c>
      <c r="BK206" s="212">
        <f>ROUND(I206*H206,2)</f>
        <v>0</v>
      </c>
      <c r="BL206" s="18" t="s">
        <v>221</v>
      </c>
      <c r="BM206" s="211" t="s">
        <v>863</v>
      </c>
    </row>
    <row r="207" s="2" customFormat="1" ht="24.15" customHeight="1">
      <c r="A207" s="39"/>
      <c r="B207" s="40"/>
      <c r="C207" s="262" t="s">
        <v>221</v>
      </c>
      <c r="D207" s="262" t="s">
        <v>224</v>
      </c>
      <c r="E207" s="263" t="s">
        <v>864</v>
      </c>
      <c r="F207" s="264" t="s">
        <v>317</v>
      </c>
      <c r="G207" s="265" t="s">
        <v>232</v>
      </c>
      <c r="H207" s="266">
        <v>1</v>
      </c>
      <c r="I207" s="267"/>
      <c r="J207" s="268">
        <f>ROUND(I207*H207,2)</f>
        <v>0</v>
      </c>
      <c r="K207" s="264" t="s">
        <v>1</v>
      </c>
      <c r="L207" s="269"/>
      <c r="M207" s="270" t="s">
        <v>1</v>
      </c>
      <c r="N207" s="271" t="s">
        <v>41</v>
      </c>
      <c r="O207" s="92"/>
      <c r="P207" s="209">
        <f>O207*H207</f>
        <v>0</v>
      </c>
      <c r="Q207" s="209">
        <v>0</v>
      </c>
      <c r="R207" s="209">
        <f>Q207*H207</f>
        <v>0</v>
      </c>
      <c r="S207" s="209">
        <v>0</v>
      </c>
      <c r="T207" s="210">
        <f>S207*H207</f>
        <v>0</v>
      </c>
      <c r="U207" s="39"/>
      <c r="V207" s="39"/>
      <c r="W207" s="39"/>
      <c r="X207" s="39"/>
      <c r="Y207" s="39"/>
      <c r="Z207" s="39"/>
      <c r="AA207" s="39"/>
      <c r="AB207" s="39"/>
      <c r="AC207" s="39"/>
      <c r="AD207" s="39"/>
      <c r="AE207" s="39"/>
      <c r="AR207" s="211" t="s">
        <v>227</v>
      </c>
      <c r="AT207" s="211" t="s">
        <v>224</v>
      </c>
      <c r="AU207" s="211" t="s">
        <v>83</v>
      </c>
      <c r="AY207" s="18" t="s">
        <v>195</v>
      </c>
      <c r="BE207" s="212">
        <f>IF(N207="základní",J207,0)</f>
        <v>0</v>
      </c>
      <c r="BF207" s="212">
        <f>IF(N207="snížená",J207,0)</f>
        <v>0</v>
      </c>
      <c r="BG207" s="212">
        <f>IF(N207="zákl. přenesená",J207,0)</f>
        <v>0</v>
      </c>
      <c r="BH207" s="212">
        <f>IF(N207="sníž. přenesená",J207,0)</f>
        <v>0</v>
      </c>
      <c r="BI207" s="212">
        <f>IF(N207="nulová",J207,0)</f>
        <v>0</v>
      </c>
      <c r="BJ207" s="18" t="s">
        <v>83</v>
      </c>
      <c r="BK207" s="212">
        <f>ROUND(I207*H207,2)</f>
        <v>0</v>
      </c>
      <c r="BL207" s="18" t="s">
        <v>221</v>
      </c>
      <c r="BM207" s="211" t="s">
        <v>865</v>
      </c>
    </row>
    <row r="208" s="2" customFormat="1" ht="16.5" customHeight="1">
      <c r="A208" s="39"/>
      <c r="B208" s="40"/>
      <c r="C208" s="262" t="s">
        <v>465</v>
      </c>
      <c r="D208" s="262" t="s">
        <v>224</v>
      </c>
      <c r="E208" s="263" t="s">
        <v>866</v>
      </c>
      <c r="F208" s="264" t="s">
        <v>321</v>
      </c>
      <c r="G208" s="265" t="s">
        <v>232</v>
      </c>
      <c r="H208" s="266">
        <v>2</v>
      </c>
      <c r="I208" s="267"/>
      <c r="J208" s="268">
        <f>ROUND(I208*H208,2)</f>
        <v>0</v>
      </c>
      <c r="K208" s="264" t="s">
        <v>1</v>
      </c>
      <c r="L208" s="269"/>
      <c r="M208" s="270" t="s">
        <v>1</v>
      </c>
      <c r="N208" s="271" t="s">
        <v>41</v>
      </c>
      <c r="O208" s="92"/>
      <c r="P208" s="209">
        <f>O208*H208</f>
        <v>0</v>
      </c>
      <c r="Q208" s="209">
        <v>0</v>
      </c>
      <c r="R208" s="209">
        <f>Q208*H208</f>
        <v>0</v>
      </c>
      <c r="S208" s="209">
        <v>0</v>
      </c>
      <c r="T208" s="210">
        <f>S208*H208</f>
        <v>0</v>
      </c>
      <c r="U208" s="39"/>
      <c r="V208" s="39"/>
      <c r="W208" s="39"/>
      <c r="X208" s="39"/>
      <c r="Y208" s="39"/>
      <c r="Z208" s="39"/>
      <c r="AA208" s="39"/>
      <c r="AB208" s="39"/>
      <c r="AC208" s="39"/>
      <c r="AD208" s="39"/>
      <c r="AE208" s="39"/>
      <c r="AR208" s="211" t="s">
        <v>227</v>
      </c>
      <c r="AT208" s="211" t="s">
        <v>224</v>
      </c>
      <c r="AU208" s="211" t="s">
        <v>83</v>
      </c>
      <c r="AY208" s="18" t="s">
        <v>195</v>
      </c>
      <c r="BE208" s="212">
        <f>IF(N208="základní",J208,0)</f>
        <v>0</v>
      </c>
      <c r="BF208" s="212">
        <f>IF(N208="snížená",J208,0)</f>
        <v>0</v>
      </c>
      <c r="BG208" s="212">
        <f>IF(N208="zákl. přenesená",J208,0)</f>
        <v>0</v>
      </c>
      <c r="BH208" s="212">
        <f>IF(N208="sníž. přenesená",J208,0)</f>
        <v>0</v>
      </c>
      <c r="BI208" s="212">
        <f>IF(N208="nulová",J208,0)</f>
        <v>0</v>
      </c>
      <c r="BJ208" s="18" t="s">
        <v>83</v>
      </c>
      <c r="BK208" s="212">
        <f>ROUND(I208*H208,2)</f>
        <v>0</v>
      </c>
      <c r="BL208" s="18" t="s">
        <v>221</v>
      </c>
      <c r="BM208" s="211" t="s">
        <v>867</v>
      </c>
    </row>
    <row r="209" s="2" customFormat="1" ht="16.5" customHeight="1">
      <c r="A209" s="39"/>
      <c r="B209" s="40"/>
      <c r="C209" s="262" t="s">
        <v>468</v>
      </c>
      <c r="D209" s="262" t="s">
        <v>224</v>
      </c>
      <c r="E209" s="263" t="s">
        <v>868</v>
      </c>
      <c r="F209" s="264" t="s">
        <v>325</v>
      </c>
      <c r="G209" s="265" t="s">
        <v>232</v>
      </c>
      <c r="H209" s="266">
        <v>1</v>
      </c>
      <c r="I209" s="267"/>
      <c r="J209" s="268">
        <f>ROUND(I209*H209,2)</f>
        <v>0</v>
      </c>
      <c r="K209" s="264" t="s">
        <v>1</v>
      </c>
      <c r="L209" s="269"/>
      <c r="M209" s="270" t="s">
        <v>1</v>
      </c>
      <c r="N209" s="271" t="s">
        <v>41</v>
      </c>
      <c r="O209" s="92"/>
      <c r="P209" s="209">
        <f>O209*H209</f>
        <v>0</v>
      </c>
      <c r="Q209" s="209">
        <v>0</v>
      </c>
      <c r="R209" s="209">
        <f>Q209*H209</f>
        <v>0</v>
      </c>
      <c r="S209" s="209">
        <v>0</v>
      </c>
      <c r="T209" s="210">
        <f>S209*H209</f>
        <v>0</v>
      </c>
      <c r="U209" s="39"/>
      <c r="V209" s="39"/>
      <c r="W209" s="39"/>
      <c r="X209" s="39"/>
      <c r="Y209" s="39"/>
      <c r="Z209" s="39"/>
      <c r="AA209" s="39"/>
      <c r="AB209" s="39"/>
      <c r="AC209" s="39"/>
      <c r="AD209" s="39"/>
      <c r="AE209" s="39"/>
      <c r="AR209" s="211" t="s">
        <v>227</v>
      </c>
      <c r="AT209" s="211" t="s">
        <v>224</v>
      </c>
      <c r="AU209" s="211" t="s">
        <v>83</v>
      </c>
      <c r="AY209" s="18" t="s">
        <v>195</v>
      </c>
      <c r="BE209" s="212">
        <f>IF(N209="základní",J209,0)</f>
        <v>0</v>
      </c>
      <c r="BF209" s="212">
        <f>IF(N209="snížená",J209,0)</f>
        <v>0</v>
      </c>
      <c r="BG209" s="212">
        <f>IF(N209="zákl. přenesená",J209,0)</f>
        <v>0</v>
      </c>
      <c r="BH209" s="212">
        <f>IF(N209="sníž. přenesená",J209,0)</f>
        <v>0</v>
      </c>
      <c r="BI209" s="212">
        <f>IF(N209="nulová",J209,0)</f>
        <v>0</v>
      </c>
      <c r="BJ209" s="18" t="s">
        <v>83</v>
      </c>
      <c r="BK209" s="212">
        <f>ROUND(I209*H209,2)</f>
        <v>0</v>
      </c>
      <c r="BL209" s="18" t="s">
        <v>221</v>
      </c>
      <c r="BM209" s="211" t="s">
        <v>869</v>
      </c>
    </row>
    <row r="210" s="2" customFormat="1" ht="16.5" customHeight="1">
      <c r="A210" s="39"/>
      <c r="B210" s="40"/>
      <c r="C210" s="262" t="s">
        <v>471</v>
      </c>
      <c r="D210" s="262" t="s">
        <v>224</v>
      </c>
      <c r="E210" s="263" t="s">
        <v>870</v>
      </c>
      <c r="F210" s="264" t="s">
        <v>329</v>
      </c>
      <c r="G210" s="265" t="s">
        <v>232</v>
      </c>
      <c r="H210" s="266">
        <v>2</v>
      </c>
      <c r="I210" s="267"/>
      <c r="J210" s="268">
        <f>ROUND(I210*H210,2)</f>
        <v>0</v>
      </c>
      <c r="K210" s="264" t="s">
        <v>1</v>
      </c>
      <c r="L210" s="269"/>
      <c r="M210" s="270" t="s">
        <v>1</v>
      </c>
      <c r="N210" s="271" t="s">
        <v>41</v>
      </c>
      <c r="O210" s="92"/>
      <c r="P210" s="209">
        <f>O210*H210</f>
        <v>0</v>
      </c>
      <c r="Q210" s="209">
        <v>0</v>
      </c>
      <c r="R210" s="209">
        <f>Q210*H210</f>
        <v>0</v>
      </c>
      <c r="S210" s="209">
        <v>0</v>
      </c>
      <c r="T210" s="210">
        <f>S210*H210</f>
        <v>0</v>
      </c>
      <c r="U210" s="39"/>
      <c r="V210" s="39"/>
      <c r="W210" s="39"/>
      <c r="X210" s="39"/>
      <c r="Y210" s="39"/>
      <c r="Z210" s="39"/>
      <c r="AA210" s="39"/>
      <c r="AB210" s="39"/>
      <c r="AC210" s="39"/>
      <c r="AD210" s="39"/>
      <c r="AE210" s="39"/>
      <c r="AR210" s="211" t="s">
        <v>227</v>
      </c>
      <c r="AT210" s="211" t="s">
        <v>224</v>
      </c>
      <c r="AU210" s="211" t="s">
        <v>83</v>
      </c>
      <c r="AY210" s="18" t="s">
        <v>195</v>
      </c>
      <c r="BE210" s="212">
        <f>IF(N210="základní",J210,0)</f>
        <v>0</v>
      </c>
      <c r="BF210" s="212">
        <f>IF(N210="snížená",J210,0)</f>
        <v>0</v>
      </c>
      <c r="BG210" s="212">
        <f>IF(N210="zákl. přenesená",J210,0)</f>
        <v>0</v>
      </c>
      <c r="BH210" s="212">
        <f>IF(N210="sníž. přenesená",J210,0)</f>
        <v>0</v>
      </c>
      <c r="BI210" s="212">
        <f>IF(N210="nulová",J210,0)</f>
        <v>0</v>
      </c>
      <c r="BJ210" s="18" t="s">
        <v>83</v>
      </c>
      <c r="BK210" s="212">
        <f>ROUND(I210*H210,2)</f>
        <v>0</v>
      </c>
      <c r="BL210" s="18" t="s">
        <v>221</v>
      </c>
      <c r="BM210" s="211" t="s">
        <v>871</v>
      </c>
    </row>
    <row r="211" s="2" customFormat="1" ht="16.5" customHeight="1">
      <c r="A211" s="39"/>
      <c r="B211" s="40"/>
      <c r="C211" s="262" t="s">
        <v>474</v>
      </c>
      <c r="D211" s="262" t="s">
        <v>224</v>
      </c>
      <c r="E211" s="263" t="s">
        <v>872</v>
      </c>
      <c r="F211" s="264" t="s">
        <v>333</v>
      </c>
      <c r="G211" s="265" t="s">
        <v>232</v>
      </c>
      <c r="H211" s="266">
        <v>1</v>
      </c>
      <c r="I211" s="267"/>
      <c r="J211" s="268">
        <f>ROUND(I211*H211,2)</f>
        <v>0</v>
      </c>
      <c r="K211" s="264" t="s">
        <v>1</v>
      </c>
      <c r="L211" s="269"/>
      <c r="M211" s="270" t="s">
        <v>1</v>
      </c>
      <c r="N211" s="271" t="s">
        <v>41</v>
      </c>
      <c r="O211" s="92"/>
      <c r="P211" s="209">
        <f>O211*H211</f>
        <v>0</v>
      </c>
      <c r="Q211" s="209">
        <v>0</v>
      </c>
      <c r="R211" s="209">
        <f>Q211*H211</f>
        <v>0</v>
      </c>
      <c r="S211" s="209">
        <v>0</v>
      </c>
      <c r="T211" s="210">
        <f>S211*H211</f>
        <v>0</v>
      </c>
      <c r="U211" s="39"/>
      <c r="V211" s="39"/>
      <c r="W211" s="39"/>
      <c r="X211" s="39"/>
      <c r="Y211" s="39"/>
      <c r="Z211" s="39"/>
      <c r="AA211" s="39"/>
      <c r="AB211" s="39"/>
      <c r="AC211" s="39"/>
      <c r="AD211" s="39"/>
      <c r="AE211" s="39"/>
      <c r="AR211" s="211" t="s">
        <v>227</v>
      </c>
      <c r="AT211" s="211" t="s">
        <v>224</v>
      </c>
      <c r="AU211" s="211" t="s">
        <v>83</v>
      </c>
      <c r="AY211" s="18" t="s">
        <v>195</v>
      </c>
      <c r="BE211" s="212">
        <f>IF(N211="základní",J211,0)</f>
        <v>0</v>
      </c>
      <c r="BF211" s="212">
        <f>IF(N211="snížená",J211,0)</f>
        <v>0</v>
      </c>
      <c r="BG211" s="212">
        <f>IF(N211="zákl. přenesená",J211,0)</f>
        <v>0</v>
      </c>
      <c r="BH211" s="212">
        <f>IF(N211="sníž. přenesená",J211,0)</f>
        <v>0</v>
      </c>
      <c r="BI211" s="212">
        <f>IF(N211="nulová",J211,0)</f>
        <v>0</v>
      </c>
      <c r="BJ211" s="18" t="s">
        <v>83</v>
      </c>
      <c r="BK211" s="212">
        <f>ROUND(I211*H211,2)</f>
        <v>0</v>
      </c>
      <c r="BL211" s="18" t="s">
        <v>221</v>
      </c>
      <c r="BM211" s="211" t="s">
        <v>873</v>
      </c>
    </row>
    <row r="212" s="2" customFormat="1" ht="24.15" customHeight="1">
      <c r="A212" s="39"/>
      <c r="B212" s="40"/>
      <c r="C212" s="262" t="s">
        <v>479</v>
      </c>
      <c r="D212" s="262" t="s">
        <v>224</v>
      </c>
      <c r="E212" s="263" t="s">
        <v>874</v>
      </c>
      <c r="F212" s="264" t="s">
        <v>875</v>
      </c>
      <c r="G212" s="265" t="s">
        <v>220</v>
      </c>
      <c r="H212" s="266">
        <v>1</v>
      </c>
      <c r="I212" s="267"/>
      <c r="J212" s="268">
        <f>ROUND(I212*H212,2)</f>
        <v>0</v>
      </c>
      <c r="K212" s="264" t="s">
        <v>1</v>
      </c>
      <c r="L212" s="269"/>
      <c r="M212" s="270" t="s">
        <v>1</v>
      </c>
      <c r="N212" s="271" t="s">
        <v>41</v>
      </c>
      <c r="O212" s="92"/>
      <c r="P212" s="209">
        <f>O212*H212</f>
        <v>0</v>
      </c>
      <c r="Q212" s="209">
        <v>0</v>
      </c>
      <c r="R212" s="209">
        <f>Q212*H212</f>
        <v>0</v>
      </c>
      <c r="S212" s="209">
        <v>0</v>
      </c>
      <c r="T212" s="210">
        <f>S212*H212</f>
        <v>0</v>
      </c>
      <c r="U212" s="39"/>
      <c r="V212" s="39"/>
      <c r="W212" s="39"/>
      <c r="X212" s="39"/>
      <c r="Y212" s="39"/>
      <c r="Z212" s="39"/>
      <c r="AA212" s="39"/>
      <c r="AB212" s="39"/>
      <c r="AC212" s="39"/>
      <c r="AD212" s="39"/>
      <c r="AE212" s="39"/>
      <c r="AR212" s="211" t="s">
        <v>227</v>
      </c>
      <c r="AT212" s="211" t="s">
        <v>224</v>
      </c>
      <c r="AU212" s="211" t="s">
        <v>83</v>
      </c>
      <c r="AY212" s="18" t="s">
        <v>195</v>
      </c>
      <c r="BE212" s="212">
        <f>IF(N212="základní",J212,0)</f>
        <v>0</v>
      </c>
      <c r="BF212" s="212">
        <f>IF(N212="snížená",J212,0)</f>
        <v>0</v>
      </c>
      <c r="BG212" s="212">
        <f>IF(N212="zákl. přenesená",J212,0)</f>
        <v>0</v>
      </c>
      <c r="BH212" s="212">
        <f>IF(N212="sníž. přenesená",J212,0)</f>
        <v>0</v>
      </c>
      <c r="BI212" s="212">
        <f>IF(N212="nulová",J212,0)</f>
        <v>0</v>
      </c>
      <c r="BJ212" s="18" t="s">
        <v>83</v>
      </c>
      <c r="BK212" s="212">
        <f>ROUND(I212*H212,2)</f>
        <v>0</v>
      </c>
      <c r="BL212" s="18" t="s">
        <v>221</v>
      </c>
      <c r="BM212" s="211" t="s">
        <v>876</v>
      </c>
    </row>
    <row r="213" s="2" customFormat="1">
      <c r="A213" s="39"/>
      <c r="B213" s="40"/>
      <c r="C213" s="41"/>
      <c r="D213" s="213" t="s">
        <v>197</v>
      </c>
      <c r="E213" s="41"/>
      <c r="F213" s="214" t="s">
        <v>877</v>
      </c>
      <c r="G213" s="41"/>
      <c r="H213" s="41"/>
      <c r="I213" s="215"/>
      <c r="J213" s="41"/>
      <c r="K213" s="41"/>
      <c r="L213" s="45"/>
      <c r="M213" s="216"/>
      <c r="N213" s="217"/>
      <c r="O213" s="92"/>
      <c r="P213" s="92"/>
      <c r="Q213" s="92"/>
      <c r="R213" s="92"/>
      <c r="S213" s="92"/>
      <c r="T213" s="93"/>
      <c r="U213" s="39"/>
      <c r="V213" s="39"/>
      <c r="W213" s="39"/>
      <c r="X213" s="39"/>
      <c r="Y213" s="39"/>
      <c r="Z213" s="39"/>
      <c r="AA213" s="39"/>
      <c r="AB213" s="39"/>
      <c r="AC213" s="39"/>
      <c r="AD213" s="39"/>
      <c r="AE213" s="39"/>
      <c r="AT213" s="18" t="s">
        <v>197</v>
      </c>
      <c r="AU213" s="18" t="s">
        <v>83</v>
      </c>
    </row>
    <row r="214" s="2" customFormat="1" ht="16.5" customHeight="1">
      <c r="A214" s="39"/>
      <c r="B214" s="40"/>
      <c r="C214" s="262" t="s">
        <v>483</v>
      </c>
      <c r="D214" s="262" t="s">
        <v>224</v>
      </c>
      <c r="E214" s="263" t="s">
        <v>878</v>
      </c>
      <c r="F214" s="264" t="s">
        <v>342</v>
      </c>
      <c r="G214" s="265" t="s">
        <v>232</v>
      </c>
      <c r="H214" s="266">
        <v>1</v>
      </c>
      <c r="I214" s="267"/>
      <c r="J214" s="268">
        <f>ROUND(I214*H214,2)</f>
        <v>0</v>
      </c>
      <c r="K214" s="264" t="s">
        <v>1</v>
      </c>
      <c r="L214" s="269"/>
      <c r="M214" s="270" t="s">
        <v>1</v>
      </c>
      <c r="N214" s="271" t="s">
        <v>41</v>
      </c>
      <c r="O214" s="92"/>
      <c r="P214" s="209">
        <f>O214*H214</f>
        <v>0</v>
      </c>
      <c r="Q214" s="209">
        <v>0</v>
      </c>
      <c r="R214" s="209">
        <f>Q214*H214</f>
        <v>0</v>
      </c>
      <c r="S214" s="209">
        <v>0</v>
      </c>
      <c r="T214" s="210">
        <f>S214*H214</f>
        <v>0</v>
      </c>
      <c r="U214" s="39"/>
      <c r="V214" s="39"/>
      <c r="W214" s="39"/>
      <c r="X214" s="39"/>
      <c r="Y214" s="39"/>
      <c r="Z214" s="39"/>
      <c r="AA214" s="39"/>
      <c r="AB214" s="39"/>
      <c r="AC214" s="39"/>
      <c r="AD214" s="39"/>
      <c r="AE214" s="39"/>
      <c r="AR214" s="211" t="s">
        <v>227</v>
      </c>
      <c r="AT214" s="211" t="s">
        <v>224</v>
      </c>
      <c r="AU214" s="211" t="s">
        <v>83</v>
      </c>
      <c r="AY214" s="18" t="s">
        <v>195</v>
      </c>
      <c r="BE214" s="212">
        <f>IF(N214="základní",J214,0)</f>
        <v>0</v>
      </c>
      <c r="BF214" s="212">
        <f>IF(N214="snížená",J214,0)</f>
        <v>0</v>
      </c>
      <c r="BG214" s="212">
        <f>IF(N214="zákl. přenesená",J214,0)</f>
        <v>0</v>
      </c>
      <c r="BH214" s="212">
        <f>IF(N214="sníž. přenesená",J214,0)</f>
        <v>0</v>
      </c>
      <c r="BI214" s="212">
        <f>IF(N214="nulová",J214,0)</f>
        <v>0</v>
      </c>
      <c r="BJ214" s="18" t="s">
        <v>83</v>
      </c>
      <c r="BK214" s="212">
        <f>ROUND(I214*H214,2)</f>
        <v>0</v>
      </c>
      <c r="BL214" s="18" t="s">
        <v>221</v>
      </c>
      <c r="BM214" s="211" t="s">
        <v>879</v>
      </c>
    </row>
    <row r="215" s="2" customFormat="1">
      <c r="A215" s="39"/>
      <c r="B215" s="40"/>
      <c r="C215" s="41"/>
      <c r="D215" s="213" t="s">
        <v>197</v>
      </c>
      <c r="E215" s="41"/>
      <c r="F215" s="214" t="s">
        <v>880</v>
      </c>
      <c r="G215" s="41"/>
      <c r="H215" s="41"/>
      <c r="I215" s="215"/>
      <c r="J215" s="41"/>
      <c r="K215" s="41"/>
      <c r="L215" s="45"/>
      <c r="M215" s="216"/>
      <c r="N215" s="217"/>
      <c r="O215" s="92"/>
      <c r="P215" s="92"/>
      <c r="Q215" s="92"/>
      <c r="R215" s="92"/>
      <c r="S215" s="92"/>
      <c r="T215" s="93"/>
      <c r="U215" s="39"/>
      <c r="V215" s="39"/>
      <c r="W215" s="39"/>
      <c r="X215" s="39"/>
      <c r="Y215" s="39"/>
      <c r="Z215" s="39"/>
      <c r="AA215" s="39"/>
      <c r="AB215" s="39"/>
      <c r="AC215" s="39"/>
      <c r="AD215" s="39"/>
      <c r="AE215" s="39"/>
      <c r="AT215" s="18" t="s">
        <v>197</v>
      </c>
      <c r="AU215" s="18" t="s">
        <v>83</v>
      </c>
    </row>
    <row r="216" s="2" customFormat="1" ht="16.5" customHeight="1">
      <c r="A216" s="39"/>
      <c r="B216" s="40"/>
      <c r="C216" s="262" t="s">
        <v>486</v>
      </c>
      <c r="D216" s="262" t="s">
        <v>224</v>
      </c>
      <c r="E216" s="263" t="s">
        <v>881</v>
      </c>
      <c r="F216" s="264" t="s">
        <v>347</v>
      </c>
      <c r="G216" s="265" t="s">
        <v>194</v>
      </c>
      <c r="H216" s="266">
        <v>1</v>
      </c>
      <c r="I216" s="267"/>
      <c r="J216" s="268">
        <f>ROUND(I216*H216,2)</f>
        <v>0</v>
      </c>
      <c r="K216" s="264" t="s">
        <v>1</v>
      </c>
      <c r="L216" s="269"/>
      <c r="M216" s="270" t="s">
        <v>1</v>
      </c>
      <c r="N216" s="271" t="s">
        <v>41</v>
      </c>
      <c r="O216" s="92"/>
      <c r="P216" s="209">
        <f>O216*H216</f>
        <v>0</v>
      </c>
      <c r="Q216" s="209">
        <v>0</v>
      </c>
      <c r="R216" s="209">
        <f>Q216*H216</f>
        <v>0</v>
      </c>
      <c r="S216" s="209">
        <v>0</v>
      </c>
      <c r="T216" s="210">
        <f>S216*H216</f>
        <v>0</v>
      </c>
      <c r="U216" s="39"/>
      <c r="V216" s="39"/>
      <c r="W216" s="39"/>
      <c r="X216" s="39"/>
      <c r="Y216" s="39"/>
      <c r="Z216" s="39"/>
      <c r="AA216" s="39"/>
      <c r="AB216" s="39"/>
      <c r="AC216" s="39"/>
      <c r="AD216" s="39"/>
      <c r="AE216" s="39"/>
      <c r="AR216" s="211" t="s">
        <v>227</v>
      </c>
      <c r="AT216" s="211" t="s">
        <v>224</v>
      </c>
      <c r="AU216" s="211" t="s">
        <v>83</v>
      </c>
      <c r="AY216" s="18" t="s">
        <v>195</v>
      </c>
      <c r="BE216" s="212">
        <f>IF(N216="základní",J216,0)</f>
        <v>0</v>
      </c>
      <c r="BF216" s="212">
        <f>IF(N216="snížená",J216,0)</f>
        <v>0</v>
      </c>
      <c r="BG216" s="212">
        <f>IF(N216="zákl. přenesená",J216,0)</f>
        <v>0</v>
      </c>
      <c r="BH216" s="212">
        <f>IF(N216="sníž. přenesená",J216,0)</f>
        <v>0</v>
      </c>
      <c r="BI216" s="212">
        <f>IF(N216="nulová",J216,0)</f>
        <v>0</v>
      </c>
      <c r="BJ216" s="18" t="s">
        <v>83</v>
      </c>
      <c r="BK216" s="212">
        <f>ROUND(I216*H216,2)</f>
        <v>0</v>
      </c>
      <c r="BL216" s="18" t="s">
        <v>221</v>
      </c>
      <c r="BM216" s="211" t="s">
        <v>882</v>
      </c>
    </row>
    <row r="217" s="2" customFormat="1" ht="16.5" customHeight="1">
      <c r="A217" s="39"/>
      <c r="B217" s="40"/>
      <c r="C217" s="262" t="s">
        <v>489</v>
      </c>
      <c r="D217" s="262" t="s">
        <v>224</v>
      </c>
      <c r="E217" s="263" t="s">
        <v>883</v>
      </c>
      <c r="F217" s="264" t="s">
        <v>351</v>
      </c>
      <c r="G217" s="265" t="s">
        <v>194</v>
      </c>
      <c r="H217" s="266">
        <v>1</v>
      </c>
      <c r="I217" s="267"/>
      <c r="J217" s="268">
        <f>ROUND(I217*H217,2)</f>
        <v>0</v>
      </c>
      <c r="K217" s="264" t="s">
        <v>1</v>
      </c>
      <c r="L217" s="269"/>
      <c r="M217" s="270" t="s">
        <v>1</v>
      </c>
      <c r="N217" s="271" t="s">
        <v>41</v>
      </c>
      <c r="O217" s="92"/>
      <c r="P217" s="209">
        <f>O217*H217</f>
        <v>0</v>
      </c>
      <c r="Q217" s="209">
        <v>0</v>
      </c>
      <c r="R217" s="209">
        <f>Q217*H217</f>
        <v>0</v>
      </c>
      <c r="S217" s="209">
        <v>0</v>
      </c>
      <c r="T217" s="210">
        <f>S217*H217</f>
        <v>0</v>
      </c>
      <c r="U217" s="39"/>
      <c r="V217" s="39"/>
      <c r="W217" s="39"/>
      <c r="X217" s="39"/>
      <c r="Y217" s="39"/>
      <c r="Z217" s="39"/>
      <c r="AA217" s="39"/>
      <c r="AB217" s="39"/>
      <c r="AC217" s="39"/>
      <c r="AD217" s="39"/>
      <c r="AE217" s="39"/>
      <c r="AR217" s="211" t="s">
        <v>227</v>
      </c>
      <c r="AT217" s="211" t="s">
        <v>224</v>
      </c>
      <c r="AU217" s="211" t="s">
        <v>83</v>
      </c>
      <c r="AY217" s="18" t="s">
        <v>195</v>
      </c>
      <c r="BE217" s="212">
        <f>IF(N217="základní",J217,0)</f>
        <v>0</v>
      </c>
      <c r="BF217" s="212">
        <f>IF(N217="snížená",J217,0)</f>
        <v>0</v>
      </c>
      <c r="BG217" s="212">
        <f>IF(N217="zákl. přenesená",J217,0)</f>
        <v>0</v>
      </c>
      <c r="BH217" s="212">
        <f>IF(N217="sníž. přenesená",J217,0)</f>
        <v>0</v>
      </c>
      <c r="BI217" s="212">
        <f>IF(N217="nulová",J217,0)</f>
        <v>0</v>
      </c>
      <c r="BJ217" s="18" t="s">
        <v>83</v>
      </c>
      <c r="BK217" s="212">
        <f>ROUND(I217*H217,2)</f>
        <v>0</v>
      </c>
      <c r="BL217" s="18" t="s">
        <v>221</v>
      </c>
      <c r="BM217" s="211" t="s">
        <v>884</v>
      </c>
    </row>
    <row r="218" s="2" customFormat="1" ht="16.5" customHeight="1">
      <c r="A218" s="39"/>
      <c r="B218" s="40"/>
      <c r="C218" s="262" t="s">
        <v>492</v>
      </c>
      <c r="D218" s="262" t="s">
        <v>224</v>
      </c>
      <c r="E218" s="263" t="s">
        <v>885</v>
      </c>
      <c r="F218" s="264" t="s">
        <v>355</v>
      </c>
      <c r="G218" s="265" t="s">
        <v>194</v>
      </c>
      <c r="H218" s="266">
        <v>1</v>
      </c>
      <c r="I218" s="267"/>
      <c r="J218" s="268">
        <f>ROUND(I218*H218,2)</f>
        <v>0</v>
      </c>
      <c r="K218" s="264" t="s">
        <v>1</v>
      </c>
      <c r="L218" s="269"/>
      <c r="M218" s="270" t="s">
        <v>1</v>
      </c>
      <c r="N218" s="271" t="s">
        <v>41</v>
      </c>
      <c r="O218" s="92"/>
      <c r="P218" s="209">
        <f>O218*H218</f>
        <v>0</v>
      </c>
      <c r="Q218" s="209">
        <v>0</v>
      </c>
      <c r="R218" s="209">
        <f>Q218*H218</f>
        <v>0</v>
      </c>
      <c r="S218" s="209">
        <v>0</v>
      </c>
      <c r="T218" s="210">
        <f>S218*H218</f>
        <v>0</v>
      </c>
      <c r="U218" s="39"/>
      <c r="V218" s="39"/>
      <c r="W218" s="39"/>
      <c r="X218" s="39"/>
      <c r="Y218" s="39"/>
      <c r="Z218" s="39"/>
      <c r="AA218" s="39"/>
      <c r="AB218" s="39"/>
      <c r="AC218" s="39"/>
      <c r="AD218" s="39"/>
      <c r="AE218" s="39"/>
      <c r="AR218" s="211" t="s">
        <v>227</v>
      </c>
      <c r="AT218" s="211" t="s">
        <v>224</v>
      </c>
      <c r="AU218" s="211" t="s">
        <v>83</v>
      </c>
      <c r="AY218" s="18" t="s">
        <v>195</v>
      </c>
      <c r="BE218" s="212">
        <f>IF(N218="základní",J218,0)</f>
        <v>0</v>
      </c>
      <c r="BF218" s="212">
        <f>IF(N218="snížená",J218,0)</f>
        <v>0</v>
      </c>
      <c r="BG218" s="212">
        <f>IF(N218="zákl. přenesená",J218,0)</f>
        <v>0</v>
      </c>
      <c r="BH218" s="212">
        <f>IF(N218="sníž. přenesená",J218,0)</f>
        <v>0</v>
      </c>
      <c r="BI218" s="212">
        <f>IF(N218="nulová",J218,0)</f>
        <v>0</v>
      </c>
      <c r="BJ218" s="18" t="s">
        <v>83</v>
      </c>
      <c r="BK218" s="212">
        <f>ROUND(I218*H218,2)</f>
        <v>0</v>
      </c>
      <c r="BL218" s="18" t="s">
        <v>221</v>
      </c>
      <c r="BM218" s="211" t="s">
        <v>886</v>
      </c>
    </row>
    <row r="219" s="2" customFormat="1" ht="16.5" customHeight="1">
      <c r="A219" s="39"/>
      <c r="B219" s="40"/>
      <c r="C219" s="262" t="s">
        <v>495</v>
      </c>
      <c r="D219" s="262" t="s">
        <v>224</v>
      </c>
      <c r="E219" s="263" t="s">
        <v>887</v>
      </c>
      <c r="F219" s="264" t="s">
        <v>359</v>
      </c>
      <c r="G219" s="265" t="s">
        <v>194</v>
      </c>
      <c r="H219" s="266">
        <v>1</v>
      </c>
      <c r="I219" s="267"/>
      <c r="J219" s="268">
        <f>ROUND(I219*H219,2)</f>
        <v>0</v>
      </c>
      <c r="K219" s="264" t="s">
        <v>1</v>
      </c>
      <c r="L219" s="269"/>
      <c r="M219" s="270" t="s">
        <v>1</v>
      </c>
      <c r="N219" s="271" t="s">
        <v>41</v>
      </c>
      <c r="O219" s="92"/>
      <c r="P219" s="209">
        <f>O219*H219</f>
        <v>0</v>
      </c>
      <c r="Q219" s="209">
        <v>0</v>
      </c>
      <c r="R219" s="209">
        <f>Q219*H219</f>
        <v>0</v>
      </c>
      <c r="S219" s="209">
        <v>0</v>
      </c>
      <c r="T219" s="210">
        <f>S219*H219</f>
        <v>0</v>
      </c>
      <c r="U219" s="39"/>
      <c r="V219" s="39"/>
      <c r="W219" s="39"/>
      <c r="X219" s="39"/>
      <c r="Y219" s="39"/>
      <c r="Z219" s="39"/>
      <c r="AA219" s="39"/>
      <c r="AB219" s="39"/>
      <c r="AC219" s="39"/>
      <c r="AD219" s="39"/>
      <c r="AE219" s="39"/>
      <c r="AR219" s="211" t="s">
        <v>227</v>
      </c>
      <c r="AT219" s="211" t="s">
        <v>224</v>
      </c>
      <c r="AU219" s="211" t="s">
        <v>83</v>
      </c>
      <c r="AY219" s="18" t="s">
        <v>195</v>
      </c>
      <c r="BE219" s="212">
        <f>IF(N219="základní",J219,0)</f>
        <v>0</v>
      </c>
      <c r="BF219" s="212">
        <f>IF(N219="snížená",J219,0)</f>
        <v>0</v>
      </c>
      <c r="BG219" s="212">
        <f>IF(N219="zákl. přenesená",J219,0)</f>
        <v>0</v>
      </c>
      <c r="BH219" s="212">
        <f>IF(N219="sníž. přenesená",J219,0)</f>
        <v>0</v>
      </c>
      <c r="BI219" s="212">
        <f>IF(N219="nulová",J219,0)</f>
        <v>0</v>
      </c>
      <c r="BJ219" s="18" t="s">
        <v>83</v>
      </c>
      <c r="BK219" s="212">
        <f>ROUND(I219*H219,2)</f>
        <v>0</v>
      </c>
      <c r="BL219" s="18" t="s">
        <v>221</v>
      </c>
      <c r="BM219" s="211" t="s">
        <v>888</v>
      </c>
    </row>
    <row r="220" s="2" customFormat="1" ht="16.5" customHeight="1">
      <c r="A220" s="39"/>
      <c r="B220" s="40"/>
      <c r="C220" s="262" t="s">
        <v>498</v>
      </c>
      <c r="D220" s="262" t="s">
        <v>224</v>
      </c>
      <c r="E220" s="263" t="s">
        <v>889</v>
      </c>
      <c r="F220" s="264" t="s">
        <v>363</v>
      </c>
      <c r="G220" s="265" t="s">
        <v>194</v>
      </c>
      <c r="H220" s="266">
        <v>1</v>
      </c>
      <c r="I220" s="267"/>
      <c r="J220" s="268">
        <f>ROUND(I220*H220,2)</f>
        <v>0</v>
      </c>
      <c r="K220" s="264" t="s">
        <v>1</v>
      </c>
      <c r="L220" s="269"/>
      <c r="M220" s="270" t="s">
        <v>1</v>
      </c>
      <c r="N220" s="271" t="s">
        <v>41</v>
      </c>
      <c r="O220" s="92"/>
      <c r="P220" s="209">
        <f>O220*H220</f>
        <v>0</v>
      </c>
      <c r="Q220" s="209">
        <v>0</v>
      </c>
      <c r="R220" s="209">
        <f>Q220*H220</f>
        <v>0</v>
      </c>
      <c r="S220" s="209">
        <v>0</v>
      </c>
      <c r="T220" s="210">
        <f>S220*H220</f>
        <v>0</v>
      </c>
      <c r="U220" s="39"/>
      <c r="V220" s="39"/>
      <c r="W220" s="39"/>
      <c r="X220" s="39"/>
      <c r="Y220" s="39"/>
      <c r="Z220" s="39"/>
      <c r="AA220" s="39"/>
      <c r="AB220" s="39"/>
      <c r="AC220" s="39"/>
      <c r="AD220" s="39"/>
      <c r="AE220" s="39"/>
      <c r="AR220" s="211" t="s">
        <v>227</v>
      </c>
      <c r="AT220" s="211" t="s">
        <v>224</v>
      </c>
      <c r="AU220" s="211" t="s">
        <v>83</v>
      </c>
      <c r="AY220" s="18" t="s">
        <v>195</v>
      </c>
      <c r="BE220" s="212">
        <f>IF(N220="základní",J220,0)</f>
        <v>0</v>
      </c>
      <c r="BF220" s="212">
        <f>IF(N220="snížená",J220,0)</f>
        <v>0</v>
      </c>
      <c r="BG220" s="212">
        <f>IF(N220="zákl. přenesená",J220,0)</f>
        <v>0</v>
      </c>
      <c r="BH220" s="212">
        <f>IF(N220="sníž. přenesená",J220,0)</f>
        <v>0</v>
      </c>
      <c r="BI220" s="212">
        <f>IF(N220="nulová",J220,0)</f>
        <v>0</v>
      </c>
      <c r="BJ220" s="18" t="s">
        <v>83</v>
      </c>
      <c r="BK220" s="212">
        <f>ROUND(I220*H220,2)</f>
        <v>0</v>
      </c>
      <c r="BL220" s="18" t="s">
        <v>221</v>
      </c>
      <c r="BM220" s="211" t="s">
        <v>890</v>
      </c>
    </row>
    <row r="221" s="2" customFormat="1" ht="16.5" customHeight="1">
      <c r="A221" s="39"/>
      <c r="B221" s="40"/>
      <c r="C221" s="262" t="s">
        <v>501</v>
      </c>
      <c r="D221" s="262" t="s">
        <v>224</v>
      </c>
      <c r="E221" s="263" t="s">
        <v>891</v>
      </c>
      <c r="F221" s="264" t="s">
        <v>367</v>
      </c>
      <c r="G221" s="265" t="s">
        <v>194</v>
      </c>
      <c r="H221" s="266">
        <v>1</v>
      </c>
      <c r="I221" s="267"/>
      <c r="J221" s="268">
        <f>ROUND(I221*H221,2)</f>
        <v>0</v>
      </c>
      <c r="K221" s="264" t="s">
        <v>1</v>
      </c>
      <c r="L221" s="269"/>
      <c r="M221" s="270" t="s">
        <v>1</v>
      </c>
      <c r="N221" s="271" t="s">
        <v>41</v>
      </c>
      <c r="O221" s="92"/>
      <c r="P221" s="209">
        <f>O221*H221</f>
        <v>0</v>
      </c>
      <c r="Q221" s="209">
        <v>0</v>
      </c>
      <c r="R221" s="209">
        <f>Q221*H221</f>
        <v>0</v>
      </c>
      <c r="S221" s="209">
        <v>0</v>
      </c>
      <c r="T221" s="210">
        <f>S221*H221</f>
        <v>0</v>
      </c>
      <c r="U221" s="39"/>
      <c r="V221" s="39"/>
      <c r="W221" s="39"/>
      <c r="X221" s="39"/>
      <c r="Y221" s="39"/>
      <c r="Z221" s="39"/>
      <c r="AA221" s="39"/>
      <c r="AB221" s="39"/>
      <c r="AC221" s="39"/>
      <c r="AD221" s="39"/>
      <c r="AE221" s="39"/>
      <c r="AR221" s="211" t="s">
        <v>227</v>
      </c>
      <c r="AT221" s="211" t="s">
        <v>224</v>
      </c>
      <c r="AU221" s="211" t="s">
        <v>83</v>
      </c>
      <c r="AY221" s="18" t="s">
        <v>195</v>
      </c>
      <c r="BE221" s="212">
        <f>IF(N221="základní",J221,0)</f>
        <v>0</v>
      </c>
      <c r="BF221" s="212">
        <f>IF(N221="snížená",J221,0)</f>
        <v>0</v>
      </c>
      <c r="BG221" s="212">
        <f>IF(N221="zákl. přenesená",J221,0)</f>
        <v>0</v>
      </c>
      <c r="BH221" s="212">
        <f>IF(N221="sníž. přenesená",J221,0)</f>
        <v>0</v>
      </c>
      <c r="BI221" s="212">
        <f>IF(N221="nulová",J221,0)</f>
        <v>0</v>
      </c>
      <c r="BJ221" s="18" t="s">
        <v>83</v>
      </c>
      <c r="BK221" s="212">
        <f>ROUND(I221*H221,2)</f>
        <v>0</v>
      </c>
      <c r="BL221" s="18" t="s">
        <v>221</v>
      </c>
      <c r="BM221" s="211" t="s">
        <v>892</v>
      </c>
    </row>
    <row r="222" s="2" customFormat="1" ht="21.75" customHeight="1">
      <c r="A222" s="39"/>
      <c r="B222" s="40"/>
      <c r="C222" s="200" t="s">
        <v>504</v>
      </c>
      <c r="D222" s="200" t="s">
        <v>191</v>
      </c>
      <c r="E222" s="201" t="s">
        <v>893</v>
      </c>
      <c r="F222" s="202" t="s">
        <v>371</v>
      </c>
      <c r="G222" s="203" t="s">
        <v>194</v>
      </c>
      <c r="H222" s="204">
        <v>1</v>
      </c>
      <c r="I222" s="205"/>
      <c r="J222" s="206">
        <f>ROUND(I222*H222,2)</f>
        <v>0</v>
      </c>
      <c r="K222" s="202" t="s">
        <v>1</v>
      </c>
      <c r="L222" s="45"/>
      <c r="M222" s="207" t="s">
        <v>1</v>
      </c>
      <c r="N222" s="208" t="s">
        <v>41</v>
      </c>
      <c r="O222" s="92"/>
      <c r="P222" s="209">
        <f>O222*H222</f>
        <v>0</v>
      </c>
      <c r="Q222" s="209">
        <v>0</v>
      </c>
      <c r="R222" s="209">
        <f>Q222*H222</f>
        <v>0</v>
      </c>
      <c r="S222" s="209">
        <v>0</v>
      </c>
      <c r="T222" s="210">
        <f>S222*H222</f>
        <v>0</v>
      </c>
      <c r="U222" s="39"/>
      <c r="V222" s="39"/>
      <c r="W222" s="39"/>
      <c r="X222" s="39"/>
      <c r="Y222" s="39"/>
      <c r="Z222" s="39"/>
      <c r="AA222" s="39"/>
      <c r="AB222" s="39"/>
      <c r="AC222" s="39"/>
      <c r="AD222" s="39"/>
      <c r="AE222" s="39"/>
      <c r="AR222" s="211" t="s">
        <v>221</v>
      </c>
      <c r="AT222" s="211" t="s">
        <v>191</v>
      </c>
      <c r="AU222" s="211" t="s">
        <v>83</v>
      </c>
      <c r="AY222" s="18" t="s">
        <v>195</v>
      </c>
      <c r="BE222" s="212">
        <f>IF(N222="základní",J222,0)</f>
        <v>0</v>
      </c>
      <c r="BF222" s="212">
        <f>IF(N222="snížená",J222,0)</f>
        <v>0</v>
      </c>
      <c r="BG222" s="212">
        <f>IF(N222="zákl. přenesená",J222,0)</f>
        <v>0</v>
      </c>
      <c r="BH222" s="212">
        <f>IF(N222="sníž. přenesená",J222,0)</f>
        <v>0</v>
      </c>
      <c r="BI222" s="212">
        <f>IF(N222="nulová",J222,0)</f>
        <v>0</v>
      </c>
      <c r="BJ222" s="18" t="s">
        <v>83</v>
      </c>
      <c r="BK222" s="212">
        <f>ROUND(I222*H222,2)</f>
        <v>0</v>
      </c>
      <c r="BL222" s="18" t="s">
        <v>221</v>
      </c>
      <c r="BM222" s="211" t="s">
        <v>894</v>
      </c>
    </row>
    <row r="223" s="2" customFormat="1">
      <c r="A223" s="39"/>
      <c r="B223" s="40"/>
      <c r="C223" s="41"/>
      <c r="D223" s="213" t="s">
        <v>197</v>
      </c>
      <c r="E223" s="41"/>
      <c r="F223" s="214" t="s">
        <v>895</v>
      </c>
      <c r="G223" s="41"/>
      <c r="H223" s="41"/>
      <c r="I223" s="215"/>
      <c r="J223" s="41"/>
      <c r="K223" s="41"/>
      <c r="L223" s="45"/>
      <c r="M223" s="216"/>
      <c r="N223" s="217"/>
      <c r="O223" s="92"/>
      <c r="P223" s="92"/>
      <c r="Q223" s="92"/>
      <c r="R223" s="92"/>
      <c r="S223" s="92"/>
      <c r="T223" s="93"/>
      <c r="U223" s="39"/>
      <c r="V223" s="39"/>
      <c r="W223" s="39"/>
      <c r="X223" s="39"/>
      <c r="Y223" s="39"/>
      <c r="Z223" s="39"/>
      <c r="AA223" s="39"/>
      <c r="AB223" s="39"/>
      <c r="AC223" s="39"/>
      <c r="AD223" s="39"/>
      <c r="AE223" s="39"/>
      <c r="AT223" s="18" t="s">
        <v>197</v>
      </c>
      <c r="AU223" s="18" t="s">
        <v>83</v>
      </c>
    </row>
    <row r="224" s="2" customFormat="1" ht="24.15" customHeight="1">
      <c r="A224" s="39"/>
      <c r="B224" s="40"/>
      <c r="C224" s="200" t="s">
        <v>510</v>
      </c>
      <c r="D224" s="200" t="s">
        <v>191</v>
      </c>
      <c r="E224" s="201" t="s">
        <v>896</v>
      </c>
      <c r="F224" s="202" t="s">
        <v>897</v>
      </c>
      <c r="G224" s="203" t="s">
        <v>194</v>
      </c>
      <c r="H224" s="204">
        <v>1</v>
      </c>
      <c r="I224" s="205"/>
      <c r="J224" s="206">
        <f>ROUND(I224*H224,2)</f>
        <v>0</v>
      </c>
      <c r="K224" s="202" t="s">
        <v>1</v>
      </c>
      <c r="L224" s="45"/>
      <c r="M224" s="207" t="s">
        <v>1</v>
      </c>
      <c r="N224" s="208" t="s">
        <v>41</v>
      </c>
      <c r="O224" s="92"/>
      <c r="P224" s="209">
        <f>O224*H224</f>
        <v>0</v>
      </c>
      <c r="Q224" s="209">
        <v>0</v>
      </c>
      <c r="R224" s="209">
        <f>Q224*H224</f>
        <v>0</v>
      </c>
      <c r="S224" s="209">
        <v>0</v>
      </c>
      <c r="T224" s="210">
        <f>S224*H224</f>
        <v>0</v>
      </c>
      <c r="U224" s="39"/>
      <c r="V224" s="39"/>
      <c r="W224" s="39"/>
      <c r="X224" s="39"/>
      <c r="Y224" s="39"/>
      <c r="Z224" s="39"/>
      <c r="AA224" s="39"/>
      <c r="AB224" s="39"/>
      <c r="AC224" s="39"/>
      <c r="AD224" s="39"/>
      <c r="AE224" s="39"/>
      <c r="AR224" s="211" t="s">
        <v>221</v>
      </c>
      <c r="AT224" s="211" t="s">
        <v>191</v>
      </c>
      <c r="AU224" s="211" t="s">
        <v>83</v>
      </c>
      <c r="AY224" s="18" t="s">
        <v>195</v>
      </c>
      <c r="BE224" s="212">
        <f>IF(N224="základní",J224,0)</f>
        <v>0</v>
      </c>
      <c r="BF224" s="212">
        <f>IF(N224="snížená",J224,0)</f>
        <v>0</v>
      </c>
      <c r="BG224" s="212">
        <f>IF(N224="zákl. přenesená",J224,0)</f>
        <v>0</v>
      </c>
      <c r="BH224" s="212">
        <f>IF(N224="sníž. přenesená",J224,0)</f>
        <v>0</v>
      </c>
      <c r="BI224" s="212">
        <f>IF(N224="nulová",J224,0)</f>
        <v>0</v>
      </c>
      <c r="BJ224" s="18" t="s">
        <v>83</v>
      </c>
      <c r="BK224" s="212">
        <f>ROUND(I224*H224,2)</f>
        <v>0</v>
      </c>
      <c r="BL224" s="18" t="s">
        <v>221</v>
      </c>
      <c r="BM224" s="211" t="s">
        <v>898</v>
      </c>
    </row>
    <row r="225" s="13" customFormat="1" ht="25.92" customHeight="1">
      <c r="A225" s="13"/>
      <c r="B225" s="248"/>
      <c r="C225" s="249"/>
      <c r="D225" s="250" t="s">
        <v>75</v>
      </c>
      <c r="E225" s="251" t="s">
        <v>899</v>
      </c>
      <c r="F225" s="251" t="s">
        <v>900</v>
      </c>
      <c r="G225" s="249"/>
      <c r="H225" s="249"/>
      <c r="I225" s="252"/>
      <c r="J225" s="253">
        <f>BK225</f>
        <v>0</v>
      </c>
      <c r="K225" s="249"/>
      <c r="L225" s="254"/>
      <c r="M225" s="255"/>
      <c r="N225" s="256"/>
      <c r="O225" s="256"/>
      <c r="P225" s="257">
        <f>SUM(P226:P271)</f>
        <v>0</v>
      </c>
      <c r="Q225" s="256"/>
      <c r="R225" s="257">
        <f>SUM(R226:R271)</f>
        <v>0</v>
      </c>
      <c r="S225" s="256"/>
      <c r="T225" s="258">
        <f>SUM(T226:T271)</f>
        <v>0</v>
      </c>
      <c r="U225" s="13"/>
      <c r="V225" s="13"/>
      <c r="W225" s="13"/>
      <c r="X225" s="13"/>
      <c r="Y225" s="13"/>
      <c r="Z225" s="13"/>
      <c r="AA225" s="13"/>
      <c r="AB225" s="13"/>
      <c r="AC225" s="13"/>
      <c r="AD225" s="13"/>
      <c r="AE225" s="13"/>
      <c r="AR225" s="259" t="s">
        <v>83</v>
      </c>
      <c r="AT225" s="260" t="s">
        <v>75</v>
      </c>
      <c r="AU225" s="260" t="s">
        <v>76</v>
      </c>
      <c r="AY225" s="259" t="s">
        <v>195</v>
      </c>
      <c r="BK225" s="261">
        <f>SUM(BK226:BK271)</f>
        <v>0</v>
      </c>
    </row>
    <row r="226" s="2" customFormat="1" ht="16.5" customHeight="1">
      <c r="A226" s="39"/>
      <c r="B226" s="40"/>
      <c r="C226" s="262" t="s">
        <v>515</v>
      </c>
      <c r="D226" s="262" t="s">
        <v>224</v>
      </c>
      <c r="E226" s="263" t="s">
        <v>901</v>
      </c>
      <c r="F226" s="264" t="s">
        <v>902</v>
      </c>
      <c r="G226" s="265" t="s">
        <v>220</v>
      </c>
      <c r="H226" s="266">
        <v>1</v>
      </c>
      <c r="I226" s="267"/>
      <c r="J226" s="268">
        <f>ROUND(I226*H226,2)</f>
        <v>0</v>
      </c>
      <c r="K226" s="264" t="s">
        <v>1</v>
      </c>
      <c r="L226" s="269"/>
      <c r="M226" s="270" t="s">
        <v>1</v>
      </c>
      <c r="N226" s="271" t="s">
        <v>41</v>
      </c>
      <c r="O226" s="92"/>
      <c r="P226" s="209">
        <f>O226*H226</f>
        <v>0</v>
      </c>
      <c r="Q226" s="209">
        <v>0</v>
      </c>
      <c r="R226" s="209">
        <f>Q226*H226</f>
        <v>0</v>
      </c>
      <c r="S226" s="209">
        <v>0</v>
      </c>
      <c r="T226" s="210">
        <f>S226*H226</f>
        <v>0</v>
      </c>
      <c r="U226" s="39"/>
      <c r="V226" s="39"/>
      <c r="W226" s="39"/>
      <c r="X226" s="39"/>
      <c r="Y226" s="39"/>
      <c r="Z226" s="39"/>
      <c r="AA226" s="39"/>
      <c r="AB226" s="39"/>
      <c r="AC226" s="39"/>
      <c r="AD226" s="39"/>
      <c r="AE226" s="39"/>
      <c r="AR226" s="211" t="s">
        <v>227</v>
      </c>
      <c r="AT226" s="211" t="s">
        <v>224</v>
      </c>
      <c r="AU226" s="211" t="s">
        <v>83</v>
      </c>
      <c r="AY226" s="18" t="s">
        <v>195</v>
      </c>
      <c r="BE226" s="212">
        <f>IF(N226="základní",J226,0)</f>
        <v>0</v>
      </c>
      <c r="BF226" s="212">
        <f>IF(N226="snížená",J226,0)</f>
        <v>0</v>
      </c>
      <c r="BG226" s="212">
        <f>IF(N226="zákl. přenesená",J226,0)</f>
        <v>0</v>
      </c>
      <c r="BH226" s="212">
        <f>IF(N226="sníž. přenesená",J226,0)</f>
        <v>0</v>
      </c>
      <c r="BI226" s="212">
        <f>IF(N226="nulová",J226,0)</f>
        <v>0</v>
      </c>
      <c r="BJ226" s="18" t="s">
        <v>83</v>
      </c>
      <c r="BK226" s="212">
        <f>ROUND(I226*H226,2)</f>
        <v>0</v>
      </c>
      <c r="BL226" s="18" t="s">
        <v>221</v>
      </c>
      <c r="BM226" s="211" t="s">
        <v>903</v>
      </c>
    </row>
    <row r="227" s="2" customFormat="1">
      <c r="A227" s="39"/>
      <c r="B227" s="40"/>
      <c r="C227" s="41"/>
      <c r="D227" s="213" t="s">
        <v>197</v>
      </c>
      <c r="E227" s="41"/>
      <c r="F227" s="214" t="s">
        <v>730</v>
      </c>
      <c r="G227" s="41"/>
      <c r="H227" s="41"/>
      <c r="I227" s="215"/>
      <c r="J227" s="41"/>
      <c r="K227" s="41"/>
      <c r="L227" s="45"/>
      <c r="M227" s="216"/>
      <c r="N227" s="217"/>
      <c r="O227" s="92"/>
      <c r="P227" s="92"/>
      <c r="Q227" s="92"/>
      <c r="R227" s="92"/>
      <c r="S227" s="92"/>
      <c r="T227" s="93"/>
      <c r="U227" s="39"/>
      <c r="V227" s="39"/>
      <c r="W227" s="39"/>
      <c r="X227" s="39"/>
      <c r="Y227" s="39"/>
      <c r="Z227" s="39"/>
      <c r="AA227" s="39"/>
      <c r="AB227" s="39"/>
      <c r="AC227" s="39"/>
      <c r="AD227" s="39"/>
      <c r="AE227" s="39"/>
      <c r="AT227" s="18" t="s">
        <v>197</v>
      </c>
      <c r="AU227" s="18" t="s">
        <v>83</v>
      </c>
    </row>
    <row r="228" s="2" customFormat="1" ht="16.5" customHeight="1">
      <c r="A228" s="39"/>
      <c r="B228" s="40"/>
      <c r="C228" s="262" t="s">
        <v>519</v>
      </c>
      <c r="D228" s="262" t="s">
        <v>224</v>
      </c>
      <c r="E228" s="263" t="s">
        <v>904</v>
      </c>
      <c r="F228" s="264" t="s">
        <v>226</v>
      </c>
      <c r="G228" s="265" t="s">
        <v>220</v>
      </c>
      <c r="H228" s="266">
        <v>1</v>
      </c>
      <c r="I228" s="267"/>
      <c r="J228" s="268">
        <f>ROUND(I228*H228,2)</f>
        <v>0</v>
      </c>
      <c r="K228" s="264" t="s">
        <v>1</v>
      </c>
      <c r="L228" s="269"/>
      <c r="M228" s="270" t="s">
        <v>1</v>
      </c>
      <c r="N228" s="271" t="s">
        <v>41</v>
      </c>
      <c r="O228" s="92"/>
      <c r="P228" s="209">
        <f>O228*H228</f>
        <v>0</v>
      </c>
      <c r="Q228" s="209">
        <v>0</v>
      </c>
      <c r="R228" s="209">
        <f>Q228*H228</f>
        <v>0</v>
      </c>
      <c r="S228" s="209">
        <v>0</v>
      </c>
      <c r="T228" s="210">
        <f>S228*H228</f>
        <v>0</v>
      </c>
      <c r="U228" s="39"/>
      <c r="V228" s="39"/>
      <c r="W228" s="39"/>
      <c r="X228" s="39"/>
      <c r="Y228" s="39"/>
      <c r="Z228" s="39"/>
      <c r="AA228" s="39"/>
      <c r="AB228" s="39"/>
      <c r="AC228" s="39"/>
      <c r="AD228" s="39"/>
      <c r="AE228" s="39"/>
      <c r="AR228" s="211" t="s">
        <v>227</v>
      </c>
      <c r="AT228" s="211" t="s">
        <v>224</v>
      </c>
      <c r="AU228" s="211" t="s">
        <v>83</v>
      </c>
      <c r="AY228" s="18" t="s">
        <v>195</v>
      </c>
      <c r="BE228" s="212">
        <f>IF(N228="základní",J228,0)</f>
        <v>0</v>
      </c>
      <c r="BF228" s="212">
        <f>IF(N228="snížená",J228,0)</f>
        <v>0</v>
      </c>
      <c r="BG228" s="212">
        <f>IF(N228="zákl. přenesená",J228,0)</f>
        <v>0</v>
      </c>
      <c r="BH228" s="212">
        <f>IF(N228="sníž. přenesená",J228,0)</f>
        <v>0</v>
      </c>
      <c r="BI228" s="212">
        <f>IF(N228="nulová",J228,0)</f>
        <v>0</v>
      </c>
      <c r="BJ228" s="18" t="s">
        <v>83</v>
      </c>
      <c r="BK228" s="212">
        <f>ROUND(I228*H228,2)</f>
        <v>0</v>
      </c>
      <c r="BL228" s="18" t="s">
        <v>221</v>
      </c>
      <c r="BM228" s="211" t="s">
        <v>905</v>
      </c>
    </row>
    <row r="229" s="2" customFormat="1" ht="24.15" customHeight="1">
      <c r="A229" s="39"/>
      <c r="B229" s="40"/>
      <c r="C229" s="262" t="s">
        <v>523</v>
      </c>
      <c r="D229" s="262" t="s">
        <v>224</v>
      </c>
      <c r="E229" s="263" t="s">
        <v>906</v>
      </c>
      <c r="F229" s="264" t="s">
        <v>231</v>
      </c>
      <c r="G229" s="265" t="s">
        <v>232</v>
      </c>
      <c r="H229" s="266">
        <v>1</v>
      </c>
      <c r="I229" s="267"/>
      <c r="J229" s="268">
        <f>ROUND(I229*H229,2)</f>
        <v>0</v>
      </c>
      <c r="K229" s="264" t="s">
        <v>1</v>
      </c>
      <c r="L229" s="269"/>
      <c r="M229" s="270" t="s">
        <v>1</v>
      </c>
      <c r="N229" s="271" t="s">
        <v>41</v>
      </c>
      <c r="O229" s="92"/>
      <c r="P229" s="209">
        <f>O229*H229</f>
        <v>0</v>
      </c>
      <c r="Q229" s="209">
        <v>0</v>
      </c>
      <c r="R229" s="209">
        <f>Q229*H229</f>
        <v>0</v>
      </c>
      <c r="S229" s="209">
        <v>0</v>
      </c>
      <c r="T229" s="210">
        <f>S229*H229</f>
        <v>0</v>
      </c>
      <c r="U229" s="39"/>
      <c r="V229" s="39"/>
      <c r="W229" s="39"/>
      <c r="X229" s="39"/>
      <c r="Y229" s="39"/>
      <c r="Z229" s="39"/>
      <c r="AA229" s="39"/>
      <c r="AB229" s="39"/>
      <c r="AC229" s="39"/>
      <c r="AD229" s="39"/>
      <c r="AE229" s="39"/>
      <c r="AR229" s="211" t="s">
        <v>227</v>
      </c>
      <c r="AT229" s="211" t="s">
        <v>224</v>
      </c>
      <c r="AU229" s="211" t="s">
        <v>83</v>
      </c>
      <c r="AY229" s="18" t="s">
        <v>195</v>
      </c>
      <c r="BE229" s="212">
        <f>IF(N229="základní",J229,0)</f>
        <v>0</v>
      </c>
      <c r="BF229" s="212">
        <f>IF(N229="snížená",J229,0)</f>
        <v>0</v>
      </c>
      <c r="BG229" s="212">
        <f>IF(N229="zákl. přenesená",J229,0)</f>
        <v>0</v>
      </c>
      <c r="BH229" s="212">
        <f>IF(N229="sníž. přenesená",J229,0)</f>
        <v>0</v>
      </c>
      <c r="BI229" s="212">
        <f>IF(N229="nulová",J229,0)</f>
        <v>0</v>
      </c>
      <c r="BJ229" s="18" t="s">
        <v>83</v>
      </c>
      <c r="BK229" s="212">
        <f>ROUND(I229*H229,2)</f>
        <v>0</v>
      </c>
      <c r="BL229" s="18" t="s">
        <v>221</v>
      </c>
      <c r="BM229" s="211" t="s">
        <v>907</v>
      </c>
    </row>
    <row r="230" s="2" customFormat="1" ht="16.5" customHeight="1">
      <c r="A230" s="39"/>
      <c r="B230" s="40"/>
      <c r="C230" s="262" t="s">
        <v>527</v>
      </c>
      <c r="D230" s="262" t="s">
        <v>224</v>
      </c>
      <c r="E230" s="263" t="s">
        <v>908</v>
      </c>
      <c r="F230" s="264" t="s">
        <v>236</v>
      </c>
      <c r="G230" s="265" t="s">
        <v>232</v>
      </c>
      <c r="H230" s="266">
        <v>1</v>
      </c>
      <c r="I230" s="267"/>
      <c r="J230" s="268">
        <f>ROUND(I230*H230,2)</f>
        <v>0</v>
      </c>
      <c r="K230" s="264" t="s">
        <v>1</v>
      </c>
      <c r="L230" s="269"/>
      <c r="M230" s="270" t="s">
        <v>1</v>
      </c>
      <c r="N230" s="271" t="s">
        <v>41</v>
      </c>
      <c r="O230" s="92"/>
      <c r="P230" s="209">
        <f>O230*H230</f>
        <v>0</v>
      </c>
      <c r="Q230" s="209">
        <v>0</v>
      </c>
      <c r="R230" s="209">
        <f>Q230*H230</f>
        <v>0</v>
      </c>
      <c r="S230" s="209">
        <v>0</v>
      </c>
      <c r="T230" s="210">
        <f>S230*H230</f>
        <v>0</v>
      </c>
      <c r="U230" s="39"/>
      <c r="V230" s="39"/>
      <c r="W230" s="39"/>
      <c r="X230" s="39"/>
      <c r="Y230" s="39"/>
      <c r="Z230" s="39"/>
      <c r="AA230" s="39"/>
      <c r="AB230" s="39"/>
      <c r="AC230" s="39"/>
      <c r="AD230" s="39"/>
      <c r="AE230" s="39"/>
      <c r="AR230" s="211" t="s">
        <v>227</v>
      </c>
      <c r="AT230" s="211" t="s">
        <v>224</v>
      </c>
      <c r="AU230" s="211" t="s">
        <v>83</v>
      </c>
      <c r="AY230" s="18" t="s">
        <v>195</v>
      </c>
      <c r="BE230" s="212">
        <f>IF(N230="základní",J230,0)</f>
        <v>0</v>
      </c>
      <c r="BF230" s="212">
        <f>IF(N230="snížená",J230,0)</f>
        <v>0</v>
      </c>
      <c r="BG230" s="212">
        <f>IF(N230="zákl. přenesená",J230,0)</f>
        <v>0</v>
      </c>
      <c r="BH230" s="212">
        <f>IF(N230="sníž. přenesená",J230,0)</f>
        <v>0</v>
      </c>
      <c r="BI230" s="212">
        <f>IF(N230="nulová",J230,0)</f>
        <v>0</v>
      </c>
      <c r="BJ230" s="18" t="s">
        <v>83</v>
      </c>
      <c r="BK230" s="212">
        <f>ROUND(I230*H230,2)</f>
        <v>0</v>
      </c>
      <c r="BL230" s="18" t="s">
        <v>221</v>
      </c>
      <c r="BM230" s="211" t="s">
        <v>909</v>
      </c>
    </row>
    <row r="231" s="2" customFormat="1">
      <c r="A231" s="39"/>
      <c r="B231" s="40"/>
      <c r="C231" s="41"/>
      <c r="D231" s="213" t="s">
        <v>197</v>
      </c>
      <c r="E231" s="41"/>
      <c r="F231" s="214" t="s">
        <v>238</v>
      </c>
      <c r="G231" s="41"/>
      <c r="H231" s="41"/>
      <c r="I231" s="215"/>
      <c r="J231" s="41"/>
      <c r="K231" s="41"/>
      <c r="L231" s="45"/>
      <c r="M231" s="216"/>
      <c r="N231" s="217"/>
      <c r="O231" s="92"/>
      <c r="P231" s="92"/>
      <c r="Q231" s="92"/>
      <c r="R231" s="92"/>
      <c r="S231" s="92"/>
      <c r="T231" s="93"/>
      <c r="U231" s="39"/>
      <c r="V231" s="39"/>
      <c r="W231" s="39"/>
      <c r="X231" s="39"/>
      <c r="Y231" s="39"/>
      <c r="Z231" s="39"/>
      <c r="AA231" s="39"/>
      <c r="AB231" s="39"/>
      <c r="AC231" s="39"/>
      <c r="AD231" s="39"/>
      <c r="AE231" s="39"/>
      <c r="AT231" s="18" t="s">
        <v>197</v>
      </c>
      <c r="AU231" s="18" t="s">
        <v>83</v>
      </c>
    </row>
    <row r="232" s="2" customFormat="1" ht="16.5" customHeight="1">
      <c r="A232" s="39"/>
      <c r="B232" s="40"/>
      <c r="C232" s="262" t="s">
        <v>531</v>
      </c>
      <c r="D232" s="262" t="s">
        <v>224</v>
      </c>
      <c r="E232" s="263" t="s">
        <v>910</v>
      </c>
      <c r="F232" s="264" t="s">
        <v>241</v>
      </c>
      <c r="G232" s="265" t="s">
        <v>220</v>
      </c>
      <c r="H232" s="266">
        <v>1</v>
      </c>
      <c r="I232" s="267"/>
      <c r="J232" s="268">
        <f>ROUND(I232*H232,2)</f>
        <v>0</v>
      </c>
      <c r="K232" s="264" t="s">
        <v>1</v>
      </c>
      <c r="L232" s="269"/>
      <c r="M232" s="270" t="s">
        <v>1</v>
      </c>
      <c r="N232" s="271" t="s">
        <v>41</v>
      </c>
      <c r="O232" s="92"/>
      <c r="P232" s="209">
        <f>O232*H232</f>
        <v>0</v>
      </c>
      <c r="Q232" s="209">
        <v>0</v>
      </c>
      <c r="R232" s="209">
        <f>Q232*H232</f>
        <v>0</v>
      </c>
      <c r="S232" s="209">
        <v>0</v>
      </c>
      <c r="T232" s="210">
        <f>S232*H232</f>
        <v>0</v>
      </c>
      <c r="U232" s="39"/>
      <c r="V232" s="39"/>
      <c r="W232" s="39"/>
      <c r="X232" s="39"/>
      <c r="Y232" s="39"/>
      <c r="Z232" s="39"/>
      <c r="AA232" s="39"/>
      <c r="AB232" s="39"/>
      <c r="AC232" s="39"/>
      <c r="AD232" s="39"/>
      <c r="AE232" s="39"/>
      <c r="AR232" s="211" t="s">
        <v>227</v>
      </c>
      <c r="AT232" s="211" t="s">
        <v>224</v>
      </c>
      <c r="AU232" s="211" t="s">
        <v>83</v>
      </c>
      <c r="AY232" s="18" t="s">
        <v>195</v>
      </c>
      <c r="BE232" s="212">
        <f>IF(N232="základní",J232,0)</f>
        <v>0</v>
      </c>
      <c r="BF232" s="212">
        <f>IF(N232="snížená",J232,0)</f>
        <v>0</v>
      </c>
      <c r="BG232" s="212">
        <f>IF(N232="zákl. přenesená",J232,0)</f>
        <v>0</v>
      </c>
      <c r="BH232" s="212">
        <f>IF(N232="sníž. přenesená",J232,0)</f>
        <v>0</v>
      </c>
      <c r="BI232" s="212">
        <f>IF(N232="nulová",J232,0)</f>
        <v>0</v>
      </c>
      <c r="BJ232" s="18" t="s">
        <v>83</v>
      </c>
      <c r="BK232" s="212">
        <f>ROUND(I232*H232,2)</f>
        <v>0</v>
      </c>
      <c r="BL232" s="18" t="s">
        <v>221</v>
      </c>
      <c r="BM232" s="211" t="s">
        <v>911</v>
      </c>
    </row>
    <row r="233" s="2" customFormat="1">
      <c r="A233" s="39"/>
      <c r="B233" s="40"/>
      <c r="C233" s="41"/>
      <c r="D233" s="213" t="s">
        <v>197</v>
      </c>
      <c r="E233" s="41"/>
      <c r="F233" s="214" t="s">
        <v>243</v>
      </c>
      <c r="G233" s="41"/>
      <c r="H233" s="41"/>
      <c r="I233" s="215"/>
      <c r="J233" s="41"/>
      <c r="K233" s="41"/>
      <c r="L233" s="45"/>
      <c r="M233" s="216"/>
      <c r="N233" s="217"/>
      <c r="O233" s="92"/>
      <c r="P233" s="92"/>
      <c r="Q233" s="92"/>
      <c r="R233" s="92"/>
      <c r="S233" s="92"/>
      <c r="T233" s="93"/>
      <c r="U233" s="39"/>
      <c r="V233" s="39"/>
      <c r="W233" s="39"/>
      <c r="X233" s="39"/>
      <c r="Y233" s="39"/>
      <c r="Z233" s="39"/>
      <c r="AA233" s="39"/>
      <c r="AB233" s="39"/>
      <c r="AC233" s="39"/>
      <c r="AD233" s="39"/>
      <c r="AE233" s="39"/>
      <c r="AT233" s="18" t="s">
        <v>197</v>
      </c>
      <c r="AU233" s="18" t="s">
        <v>83</v>
      </c>
    </row>
    <row r="234" s="2" customFormat="1" ht="16.5" customHeight="1">
      <c r="A234" s="39"/>
      <c r="B234" s="40"/>
      <c r="C234" s="262" t="s">
        <v>535</v>
      </c>
      <c r="D234" s="262" t="s">
        <v>224</v>
      </c>
      <c r="E234" s="263" t="s">
        <v>912</v>
      </c>
      <c r="F234" s="264" t="s">
        <v>246</v>
      </c>
      <c r="G234" s="265" t="s">
        <v>232</v>
      </c>
      <c r="H234" s="266">
        <v>1</v>
      </c>
      <c r="I234" s="267"/>
      <c r="J234" s="268">
        <f>ROUND(I234*H234,2)</f>
        <v>0</v>
      </c>
      <c r="K234" s="264" t="s">
        <v>1</v>
      </c>
      <c r="L234" s="269"/>
      <c r="M234" s="270" t="s">
        <v>1</v>
      </c>
      <c r="N234" s="271" t="s">
        <v>41</v>
      </c>
      <c r="O234" s="92"/>
      <c r="P234" s="209">
        <f>O234*H234</f>
        <v>0</v>
      </c>
      <c r="Q234" s="209">
        <v>0</v>
      </c>
      <c r="R234" s="209">
        <f>Q234*H234</f>
        <v>0</v>
      </c>
      <c r="S234" s="209">
        <v>0</v>
      </c>
      <c r="T234" s="210">
        <f>S234*H234</f>
        <v>0</v>
      </c>
      <c r="U234" s="39"/>
      <c r="V234" s="39"/>
      <c r="W234" s="39"/>
      <c r="X234" s="39"/>
      <c r="Y234" s="39"/>
      <c r="Z234" s="39"/>
      <c r="AA234" s="39"/>
      <c r="AB234" s="39"/>
      <c r="AC234" s="39"/>
      <c r="AD234" s="39"/>
      <c r="AE234" s="39"/>
      <c r="AR234" s="211" t="s">
        <v>227</v>
      </c>
      <c r="AT234" s="211" t="s">
        <v>224</v>
      </c>
      <c r="AU234" s="211" t="s">
        <v>83</v>
      </c>
      <c r="AY234" s="18" t="s">
        <v>195</v>
      </c>
      <c r="BE234" s="212">
        <f>IF(N234="základní",J234,0)</f>
        <v>0</v>
      </c>
      <c r="BF234" s="212">
        <f>IF(N234="snížená",J234,0)</f>
        <v>0</v>
      </c>
      <c r="BG234" s="212">
        <f>IF(N234="zákl. přenesená",J234,0)</f>
        <v>0</v>
      </c>
      <c r="BH234" s="212">
        <f>IF(N234="sníž. přenesená",J234,0)</f>
        <v>0</v>
      </c>
      <c r="BI234" s="212">
        <f>IF(N234="nulová",J234,0)</f>
        <v>0</v>
      </c>
      <c r="BJ234" s="18" t="s">
        <v>83</v>
      </c>
      <c r="BK234" s="212">
        <f>ROUND(I234*H234,2)</f>
        <v>0</v>
      </c>
      <c r="BL234" s="18" t="s">
        <v>221</v>
      </c>
      <c r="BM234" s="211" t="s">
        <v>913</v>
      </c>
    </row>
    <row r="235" s="2" customFormat="1" ht="16.5" customHeight="1">
      <c r="A235" s="39"/>
      <c r="B235" s="40"/>
      <c r="C235" s="262" t="s">
        <v>539</v>
      </c>
      <c r="D235" s="262" t="s">
        <v>224</v>
      </c>
      <c r="E235" s="263" t="s">
        <v>914</v>
      </c>
      <c r="F235" s="264" t="s">
        <v>250</v>
      </c>
      <c r="G235" s="265" t="s">
        <v>232</v>
      </c>
      <c r="H235" s="266">
        <v>1</v>
      </c>
      <c r="I235" s="267"/>
      <c r="J235" s="268">
        <f>ROUND(I235*H235,2)</f>
        <v>0</v>
      </c>
      <c r="K235" s="264" t="s">
        <v>1</v>
      </c>
      <c r="L235" s="269"/>
      <c r="M235" s="270" t="s">
        <v>1</v>
      </c>
      <c r="N235" s="271" t="s">
        <v>41</v>
      </c>
      <c r="O235" s="92"/>
      <c r="P235" s="209">
        <f>O235*H235</f>
        <v>0</v>
      </c>
      <c r="Q235" s="209">
        <v>0</v>
      </c>
      <c r="R235" s="209">
        <f>Q235*H235</f>
        <v>0</v>
      </c>
      <c r="S235" s="209">
        <v>0</v>
      </c>
      <c r="T235" s="210">
        <f>S235*H235</f>
        <v>0</v>
      </c>
      <c r="U235" s="39"/>
      <c r="V235" s="39"/>
      <c r="W235" s="39"/>
      <c r="X235" s="39"/>
      <c r="Y235" s="39"/>
      <c r="Z235" s="39"/>
      <c r="AA235" s="39"/>
      <c r="AB235" s="39"/>
      <c r="AC235" s="39"/>
      <c r="AD235" s="39"/>
      <c r="AE235" s="39"/>
      <c r="AR235" s="211" t="s">
        <v>227</v>
      </c>
      <c r="AT235" s="211" t="s">
        <v>224</v>
      </c>
      <c r="AU235" s="211" t="s">
        <v>83</v>
      </c>
      <c r="AY235" s="18" t="s">
        <v>195</v>
      </c>
      <c r="BE235" s="212">
        <f>IF(N235="základní",J235,0)</f>
        <v>0</v>
      </c>
      <c r="BF235" s="212">
        <f>IF(N235="snížená",J235,0)</f>
        <v>0</v>
      </c>
      <c r="BG235" s="212">
        <f>IF(N235="zákl. přenesená",J235,0)</f>
        <v>0</v>
      </c>
      <c r="BH235" s="212">
        <f>IF(N235="sníž. přenesená",J235,0)</f>
        <v>0</v>
      </c>
      <c r="BI235" s="212">
        <f>IF(N235="nulová",J235,0)</f>
        <v>0</v>
      </c>
      <c r="BJ235" s="18" t="s">
        <v>83</v>
      </c>
      <c r="BK235" s="212">
        <f>ROUND(I235*H235,2)</f>
        <v>0</v>
      </c>
      <c r="BL235" s="18" t="s">
        <v>221</v>
      </c>
      <c r="BM235" s="211" t="s">
        <v>915</v>
      </c>
    </row>
    <row r="236" s="2" customFormat="1">
      <c r="A236" s="39"/>
      <c r="B236" s="40"/>
      <c r="C236" s="41"/>
      <c r="D236" s="213" t="s">
        <v>197</v>
      </c>
      <c r="E236" s="41"/>
      <c r="F236" s="214" t="s">
        <v>252</v>
      </c>
      <c r="G236" s="41"/>
      <c r="H236" s="41"/>
      <c r="I236" s="215"/>
      <c r="J236" s="41"/>
      <c r="K236" s="41"/>
      <c r="L236" s="45"/>
      <c r="M236" s="216"/>
      <c r="N236" s="217"/>
      <c r="O236" s="92"/>
      <c r="P236" s="92"/>
      <c r="Q236" s="92"/>
      <c r="R236" s="92"/>
      <c r="S236" s="92"/>
      <c r="T236" s="93"/>
      <c r="U236" s="39"/>
      <c r="V236" s="39"/>
      <c r="W236" s="39"/>
      <c r="X236" s="39"/>
      <c r="Y236" s="39"/>
      <c r="Z236" s="39"/>
      <c r="AA236" s="39"/>
      <c r="AB236" s="39"/>
      <c r="AC236" s="39"/>
      <c r="AD236" s="39"/>
      <c r="AE236" s="39"/>
      <c r="AT236" s="18" t="s">
        <v>197</v>
      </c>
      <c r="AU236" s="18" t="s">
        <v>83</v>
      </c>
    </row>
    <row r="237" s="2" customFormat="1" ht="16.5" customHeight="1">
      <c r="A237" s="39"/>
      <c r="B237" s="40"/>
      <c r="C237" s="262" t="s">
        <v>543</v>
      </c>
      <c r="D237" s="262" t="s">
        <v>224</v>
      </c>
      <c r="E237" s="263" t="s">
        <v>916</v>
      </c>
      <c r="F237" s="264" t="s">
        <v>255</v>
      </c>
      <c r="G237" s="265" t="s">
        <v>232</v>
      </c>
      <c r="H237" s="266">
        <v>3</v>
      </c>
      <c r="I237" s="267"/>
      <c r="J237" s="268">
        <f>ROUND(I237*H237,2)</f>
        <v>0</v>
      </c>
      <c r="K237" s="264" t="s">
        <v>1</v>
      </c>
      <c r="L237" s="269"/>
      <c r="M237" s="270" t="s">
        <v>1</v>
      </c>
      <c r="N237" s="271" t="s">
        <v>41</v>
      </c>
      <c r="O237" s="92"/>
      <c r="P237" s="209">
        <f>O237*H237</f>
        <v>0</v>
      </c>
      <c r="Q237" s="209">
        <v>0</v>
      </c>
      <c r="R237" s="209">
        <f>Q237*H237</f>
        <v>0</v>
      </c>
      <c r="S237" s="209">
        <v>0</v>
      </c>
      <c r="T237" s="210">
        <f>S237*H237</f>
        <v>0</v>
      </c>
      <c r="U237" s="39"/>
      <c r="V237" s="39"/>
      <c r="W237" s="39"/>
      <c r="X237" s="39"/>
      <c r="Y237" s="39"/>
      <c r="Z237" s="39"/>
      <c r="AA237" s="39"/>
      <c r="AB237" s="39"/>
      <c r="AC237" s="39"/>
      <c r="AD237" s="39"/>
      <c r="AE237" s="39"/>
      <c r="AR237" s="211" t="s">
        <v>227</v>
      </c>
      <c r="AT237" s="211" t="s">
        <v>224</v>
      </c>
      <c r="AU237" s="211" t="s">
        <v>83</v>
      </c>
      <c r="AY237" s="18" t="s">
        <v>195</v>
      </c>
      <c r="BE237" s="212">
        <f>IF(N237="základní",J237,0)</f>
        <v>0</v>
      </c>
      <c r="BF237" s="212">
        <f>IF(N237="snížená",J237,0)</f>
        <v>0</v>
      </c>
      <c r="BG237" s="212">
        <f>IF(N237="zákl. přenesená",J237,0)</f>
        <v>0</v>
      </c>
      <c r="BH237" s="212">
        <f>IF(N237="sníž. přenesená",J237,0)</f>
        <v>0</v>
      </c>
      <c r="BI237" s="212">
        <f>IF(N237="nulová",J237,0)</f>
        <v>0</v>
      </c>
      <c r="BJ237" s="18" t="s">
        <v>83</v>
      </c>
      <c r="BK237" s="212">
        <f>ROUND(I237*H237,2)</f>
        <v>0</v>
      </c>
      <c r="BL237" s="18" t="s">
        <v>221</v>
      </c>
      <c r="BM237" s="211" t="s">
        <v>917</v>
      </c>
    </row>
    <row r="238" s="2" customFormat="1" ht="16.5" customHeight="1">
      <c r="A238" s="39"/>
      <c r="B238" s="40"/>
      <c r="C238" s="262" t="s">
        <v>547</v>
      </c>
      <c r="D238" s="262" t="s">
        <v>224</v>
      </c>
      <c r="E238" s="263" t="s">
        <v>918</v>
      </c>
      <c r="F238" s="264" t="s">
        <v>259</v>
      </c>
      <c r="G238" s="265" t="s">
        <v>232</v>
      </c>
      <c r="H238" s="266">
        <v>1</v>
      </c>
      <c r="I238" s="267"/>
      <c r="J238" s="268">
        <f>ROUND(I238*H238,2)</f>
        <v>0</v>
      </c>
      <c r="K238" s="264" t="s">
        <v>1</v>
      </c>
      <c r="L238" s="269"/>
      <c r="M238" s="270" t="s">
        <v>1</v>
      </c>
      <c r="N238" s="271" t="s">
        <v>41</v>
      </c>
      <c r="O238" s="92"/>
      <c r="P238" s="209">
        <f>O238*H238</f>
        <v>0</v>
      </c>
      <c r="Q238" s="209">
        <v>0</v>
      </c>
      <c r="R238" s="209">
        <f>Q238*H238</f>
        <v>0</v>
      </c>
      <c r="S238" s="209">
        <v>0</v>
      </c>
      <c r="T238" s="210">
        <f>S238*H238</f>
        <v>0</v>
      </c>
      <c r="U238" s="39"/>
      <c r="V238" s="39"/>
      <c r="W238" s="39"/>
      <c r="X238" s="39"/>
      <c r="Y238" s="39"/>
      <c r="Z238" s="39"/>
      <c r="AA238" s="39"/>
      <c r="AB238" s="39"/>
      <c r="AC238" s="39"/>
      <c r="AD238" s="39"/>
      <c r="AE238" s="39"/>
      <c r="AR238" s="211" t="s">
        <v>227</v>
      </c>
      <c r="AT238" s="211" t="s">
        <v>224</v>
      </c>
      <c r="AU238" s="211" t="s">
        <v>83</v>
      </c>
      <c r="AY238" s="18" t="s">
        <v>195</v>
      </c>
      <c r="BE238" s="212">
        <f>IF(N238="základní",J238,0)</f>
        <v>0</v>
      </c>
      <c r="BF238" s="212">
        <f>IF(N238="snížená",J238,0)</f>
        <v>0</v>
      </c>
      <c r="BG238" s="212">
        <f>IF(N238="zákl. přenesená",J238,0)</f>
        <v>0</v>
      </c>
      <c r="BH238" s="212">
        <f>IF(N238="sníž. přenesená",J238,0)</f>
        <v>0</v>
      </c>
      <c r="BI238" s="212">
        <f>IF(N238="nulová",J238,0)</f>
        <v>0</v>
      </c>
      <c r="BJ238" s="18" t="s">
        <v>83</v>
      </c>
      <c r="BK238" s="212">
        <f>ROUND(I238*H238,2)</f>
        <v>0</v>
      </c>
      <c r="BL238" s="18" t="s">
        <v>221</v>
      </c>
      <c r="BM238" s="211" t="s">
        <v>919</v>
      </c>
    </row>
    <row r="239" s="2" customFormat="1" ht="16.5" customHeight="1">
      <c r="A239" s="39"/>
      <c r="B239" s="40"/>
      <c r="C239" s="262" t="s">
        <v>551</v>
      </c>
      <c r="D239" s="262" t="s">
        <v>224</v>
      </c>
      <c r="E239" s="263" t="s">
        <v>920</v>
      </c>
      <c r="F239" s="264" t="s">
        <v>263</v>
      </c>
      <c r="G239" s="265" t="s">
        <v>232</v>
      </c>
      <c r="H239" s="266">
        <v>1</v>
      </c>
      <c r="I239" s="267"/>
      <c r="J239" s="268">
        <f>ROUND(I239*H239,2)</f>
        <v>0</v>
      </c>
      <c r="K239" s="264" t="s">
        <v>1</v>
      </c>
      <c r="L239" s="269"/>
      <c r="M239" s="270" t="s">
        <v>1</v>
      </c>
      <c r="N239" s="271" t="s">
        <v>41</v>
      </c>
      <c r="O239" s="92"/>
      <c r="P239" s="209">
        <f>O239*H239</f>
        <v>0</v>
      </c>
      <c r="Q239" s="209">
        <v>0</v>
      </c>
      <c r="R239" s="209">
        <f>Q239*H239</f>
        <v>0</v>
      </c>
      <c r="S239" s="209">
        <v>0</v>
      </c>
      <c r="T239" s="210">
        <f>S239*H239</f>
        <v>0</v>
      </c>
      <c r="U239" s="39"/>
      <c r="V239" s="39"/>
      <c r="W239" s="39"/>
      <c r="X239" s="39"/>
      <c r="Y239" s="39"/>
      <c r="Z239" s="39"/>
      <c r="AA239" s="39"/>
      <c r="AB239" s="39"/>
      <c r="AC239" s="39"/>
      <c r="AD239" s="39"/>
      <c r="AE239" s="39"/>
      <c r="AR239" s="211" t="s">
        <v>227</v>
      </c>
      <c r="AT239" s="211" t="s">
        <v>224</v>
      </c>
      <c r="AU239" s="211" t="s">
        <v>83</v>
      </c>
      <c r="AY239" s="18" t="s">
        <v>195</v>
      </c>
      <c r="BE239" s="212">
        <f>IF(N239="základní",J239,0)</f>
        <v>0</v>
      </c>
      <c r="BF239" s="212">
        <f>IF(N239="snížená",J239,0)</f>
        <v>0</v>
      </c>
      <c r="BG239" s="212">
        <f>IF(N239="zákl. přenesená",J239,0)</f>
        <v>0</v>
      </c>
      <c r="BH239" s="212">
        <f>IF(N239="sníž. přenesená",J239,0)</f>
        <v>0</v>
      </c>
      <c r="BI239" s="212">
        <f>IF(N239="nulová",J239,0)</f>
        <v>0</v>
      </c>
      <c r="BJ239" s="18" t="s">
        <v>83</v>
      </c>
      <c r="BK239" s="212">
        <f>ROUND(I239*H239,2)</f>
        <v>0</v>
      </c>
      <c r="BL239" s="18" t="s">
        <v>221</v>
      </c>
      <c r="BM239" s="211" t="s">
        <v>921</v>
      </c>
    </row>
    <row r="240" s="2" customFormat="1" ht="16.5" customHeight="1">
      <c r="A240" s="39"/>
      <c r="B240" s="40"/>
      <c r="C240" s="262" t="s">
        <v>555</v>
      </c>
      <c r="D240" s="262" t="s">
        <v>224</v>
      </c>
      <c r="E240" s="263" t="s">
        <v>922</v>
      </c>
      <c r="F240" s="264" t="s">
        <v>267</v>
      </c>
      <c r="G240" s="265" t="s">
        <v>232</v>
      </c>
      <c r="H240" s="266">
        <v>1</v>
      </c>
      <c r="I240" s="267"/>
      <c r="J240" s="268">
        <f>ROUND(I240*H240,2)</f>
        <v>0</v>
      </c>
      <c r="K240" s="264" t="s">
        <v>1</v>
      </c>
      <c r="L240" s="269"/>
      <c r="M240" s="270" t="s">
        <v>1</v>
      </c>
      <c r="N240" s="271" t="s">
        <v>41</v>
      </c>
      <c r="O240" s="92"/>
      <c r="P240" s="209">
        <f>O240*H240</f>
        <v>0</v>
      </c>
      <c r="Q240" s="209">
        <v>0</v>
      </c>
      <c r="R240" s="209">
        <f>Q240*H240</f>
        <v>0</v>
      </c>
      <c r="S240" s="209">
        <v>0</v>
      </c>
      <c r="T240" s="210">
        <f>S240*H240</f>
        <v>0</v>
      </c>
      <c r="U240" s="39"/>
      <c r="V240" s="39"/>
      <c r="W240" s="39"/>
      <c r="X240" s="39"/>
      <c r="Y240" s="39"/>
      <c r="Z240" s="39"/>
      <c r="AA240" s="39"/>
      <c r="AB240" s="39"/>
      <c r="AC240" s="39"/>
      <c r="AD240" s="39"/>
      <c r="AE240" s="39"/>
      <c r="AR240" s="211" t="s">
        <v>227</v>
      </c>
      <c r="AT240" s="211" t="s">
        <v>224</v>
      </c>
      <c r="AU240" s="211" t="s">
        <v>83</v>
      </c>
      <c r="AY240" s="18" t="s">
        <v>195</v>
      </c>
      <c r="BE240" s="212">
        <f>IF(N240="základní",J240,0)</f>
        <v>0</v>
      </c>
      <c r="BF240" s="212">
        <f>IF(N240="snížená",J240,0)</f>
        <v>0</v>
      </c>
      <c r="BG240" s="212">
        <f>IF(N240="zákl. přenesená",J240,0)</f>
        <v>0</v>
      </c>
      <c r="BH240" s="212">
        <f>IF(N240="sníž. přenesená",J240,0)</f>
        <v>0</v>
      </c>
      <c r="BI240" s="212">
        <f>IF(N240="nulová",J240,0)</f>
        <v>0</v>
      </c>
      <c r="BJ240" s="18" t="s">
        <v>83</v>
      </c>
      <c r="BK240" s="212">
        <f>ROUND(I240*H240,2)</f>
        <v>0</v>
      </c>
      <c r="BL240" s="18" t="s">
        <v>221</v>
      </c>
      <c r="BM240" s="211" t="s">
        <v>923</v>
      </c>
    </row>
    <row r="241" s="2" customFormat="1" ht="16.5" customHeight="1">
      <c r="A241" s="39"/>
      <c r="B241" s="40"/>
      <c r="C241" s="262" t="s">
        <v>559</v>
      </c>
      <c r="D241" s="262" t="s">
        <v>224</v>
      </c>
      <c r="E241" s="263" t="s">
        <v>924</v>
      </c>
      <c r="F241" s="264" t="s">
        <v>271</v>
      </c>
      <c r="G241" s="265" t="s">
        <v>232</v>
      </c>
      <c r="H241" s="266">
        <v>1</v>
      </c>
      <c r="I241" s="267"/>
      <c r="J241" s="268">
        <f>ROUND(I241*H241,2)</f>
        <v>0</v>
      </c>
      <c r="K241" s="264" t="s">
        <v>1</v>
      </c>
      <c r="L241" s="269"/>
      <c r="M241" s="270" t="s">
        <v>1</v>
      </c>
      <c r="N241" s="271" t="s">
        <v>41</v>
      </c>
      <c r="O241" s="92"/>
      <c r="P241" s="209">
        <f>O241*H241</f>
        <v>0</v>
      </c>
      <c r="Q241" s="209">
        <v>0</v>
      </c>
      <c r="R241" s="209">
        <f>Q241*H241</f>
        <v>0</v>
      </c>
      <c r="S241" s="209">
        <v>0</v>
      </c>
      <c r="T241" s="210">
        <f>S241*H241</f>
        <v>0</v>
      </c>
      <c r="U241" s="39"/>
      <c r="V241" s="39"/>
      <c r="W241" s="39"/>
      <c r="X241" s="39"/>
      <c r="Y241" s="39"/>
      <c r="Z241" s="39"/>
      <c r="AA241" s="39"/>
      <c r="AB241" s="39"/>
      <c r="AC241" s="39"/>
      <c r="AD241" s="39"/>
      <c r="AE241" s="39"/>
      <c r="AR241" s="211" t="s">
        <v>227</v>
      </c>
      <c r="AT241" s="211" t="s">
        <v>224</v>
      </c>
      <c r="AU241" s="211" t="s">
        <v>83</v>
      </c>
      <c r="AY241" s="18" t="s">
        <v>195</v>
      </c>
      <c r="BE241" s="212">
        <f>IF(N241="základní",J241,0)</f>
        <v>0</v>
      </c>
      <c r="BF241" s="212">
        <f>IF(N241="snížená",J241,0)</f>
        <v>0</v>
      </c>
      <c r="BG241" s="212">
        <f>IF(N241="zákl. přenesená",J241,0)</f>
        <v>0</v>
      </c>
      <c r="BH241" s="212">
        <f>IF(N241="sníž. přenesená",J241,0)</f>
        <v>0</v>
      </c>
      <c r="BI241" s="212">
        <f>IF(N241="nulová",J241,0)</f>
        <v>0</v>
      </c>
      <c r="BJ241" s="18" t="s">
        <v>83</v>
      </c>
      <c r="BK241" s="212">
        <f>ROUND(I241*H241,2)</f>
        <v>0</v>
      </c>
      <c r="BL241" s="18" t="s">
        <v>221</v>
      </c>
      <c r="BM241" s="211" t="s">
        <v>925</v>
      </c>
    </row>
    <row r="242" s="2" customFormat="1" ht="16.5" customHeight="1">
      <c r="A242" s="39"/>
      <c r="B242" s="40"/>
      <c r="C242" s="262" t="s">
        <v>563</v>
      </c>
      <c r="D242" s="262" t="s">
        <v>224</v>
      </c>
      <c r="E242" s="263" t="s">
        <v>926</v>
      </c>
      <c r="F242" s="264" t="s">
        <v>424</v>
      </c>
      <c r="G242" s="265" t="s">
        <v>232</v>
      </c>
      <c r="H242" s="266">
        <v>1</v>
      </c>
      <c r="I242" s="267"/>
      <c r="J242" s="268">
        <f>ROUND(I242*H242,2)</f>
        <v>0</v>
      </c>
      <c r="K242" s="264" t="s">
        <v>1</v>
      </c>
      <c r="L242" s="269"/>
      <c r="M242" s="270" t="s">
        <v>1</v>
      </c>
      <c r="N242" s="271" t="s">
        <v>41</v>
      </c>
      <c r="O242" s="92"/>
      <c r="P242" s="209">
        <f>O242*H242</f>
        <v>0</v>
      </c>
      <c r="Q242" s="209">
        <v>0</v>
      </c>
      <c r="R242" s="209">
        <f>Q242*H242</f>
        <v>0</v>
      </c>
      <c r="S242" s="209">
        <v>0</v>
      </c>
      <c r="T242" s="210">
        <f>S242*H242</f>
        <v>0</v>
      </c>
      <c r="U242" s="39"/>
      <c r="V242" s="39"/>
      <c r="W242" s="39"/>
      <c r="X242" s="39"/>
      <c r="Y242" s="39"/>
      <c r="Z242" s="39"/>
      <c r="AA242" s="39"/>
      <c r="AB242" s="39"/>
      <c r="AC242" s="39"/>
      <c r="AD242" s="39"/>
      <c r="AE242" s="39"/>
      <c r="AR242" s="211" t="s">
        <v>227</v>
      </c>
      <c r="AT242" s="211" t="s">
        <v>224</v>
      </c>
      <c r="AU242" s="211" t="s">
        <v>83</v>
      </c>
      <c r="AY242" s="18" t="s">
        <v>195</v>
      </c>
      <c r="BE242" s="212">
        <f>IF(N242="základní",J242,0)</f>
        <v>0</v>
      </c>
      <c r="BF242" s="212">
        <f>IF(N242="snížená",J242,0)</f>
        <v>0</v>
      </c>
      <c r="BG242" s="212">
        <f>IF(N242="zákl. přenesená",J242,0)</f>
        <v>0</v>
      </c>
      <c r="BH242" s="212">
        <f>IF(N242="sníž. přenesená",J242,0)</f>
        <v>0</v>
      </c>
      <c r="BI242" s="212">
        <f>IF(N242="nulová",J242,0)</f>
        <v>0</v>
      </c>
      <c r="BJ242" s="18" t="s">
        <v>83</v>
      </c>
      <c r="BK242" s="212">
        <f>ROUND(I242*H242,2)</f>
        <v>0</v>
      </c>
      <c r="BL242" s="18" t="s">
        <v>221</v>
      </c>
      <c r="BM242" s="211" t="s">
        <v>927</v>
      </c>
    </row>
    <row r="243" s="2" customFormat="1" ht="21.75" customHeight="1">
      <c r="A243" s="39"/>
      <c r="B243" s="40"/>
      <c r="C243" s="262" t="s">
        <v>567</v>
      </c>
      <c r="D243" s="262" t="s">
        <v>224</v>
      </c>
      <c r="E243" s="263" t="s">
        <v>928</v>
      </c>
      <c r="F243" s="264" t="s">
        <v>279</v>
      </c>
      <c r="G243" s="265" t="s">
        <v>232</v>
      </c>
      <c r="H243" s="266">
        <v>15</v>
      </c>
      <c r="I243" s="267"/>
      <c r="J243" s="268">
        <f>ROUND(I243*H243,2)</f>
        <v>0</v>
      </c>
      <c r="K243" s="264" t="s">
        <v>1</v>
      </c>
      <c r="L243" s="269"/>
      <c r="M243" s="270" t="s">
        <v>1</v>
      </c>
      <c r="N243" s="271" t="s">
        <v>41</v>
      </c>
      <c r="O243" s="92"/>
      <c r="P243" s="209">
        <f>O243*H243</f>
        <v>0</v>
      </c>
      <c r="Q243" s="209">
        <v>0</v>
      </c>
      <c r="R243" s="209">
        <f>Q243*H243</f>
        <v>0</v>
      </c>
      <c r="S243" s="209">
        <v>0</v>
      </c>
      <c r="T243" s="210">
        <f>S243*H243</f>
        <v>0</v>
      </c>
      <c r="U243" s="39"/>
      <c r="V243" s="39"/>
      <c r="W243" s="39"/>
      <c r="X243" s="39"/>
      <c r="Y243" s="39"/>
      <c r="Z243" s="39"/>
      <c r="AA243" s="39"/>
      <c r="AB243" s="39"/>
      <c r="AC243" s="39"/>
      <c r="AD243" s="39"/>
      <c r="AE243" s="39"/>
      <c r="AR243" s="211" t="s">
        <v>227</v>
      </c>
      <c r="AT243" s="211" t="s">
        <v>224</v>
      </c>
      <c r="AU243" s="211" t="s">
        <v>83</v>
      </c>
      <c r="AY243" s="18" t="s">
        <v>195</v>
      </c>
      <c r="BE243" s="212">
        <f>IF(N243="základní",J243,0)</f>
        <v>0</v>
      </c>
      <c r="BF243" s="212">
        <f>IF(N243="snížená",J243,0)</f>
        <v>0</v>
      </c>
      <c r="BG243" s="212">
        <f>IF(N243="zákl. přenesená",J243,0)</f>
        <v>0</v>
      </c>
      <c r="BH243" s="212">
        <f>IF(N243="sníž. přenesená",J243,0)</f>
        <v>0</v>
      </c>
      <c r="BI243" s="212">
        <f>IF(N243="nulová",J243,0)</f>
        <v>0</v>
      </c>
      <c r="BJ243" s="18" t="s">
        <v>83</v>
      </c>
      <c r="BK243" s="212">
        <f>ROUND(I243*H243,2)</f>
        <v>0</v>
      </c>
      <c r="BL243" s="18" t="s">
        <v>221</v>
      </c>
      <c r="BM243" s="211" t="s">
        <v>929</v>
      </c>
    </row>
    <row r="244" s="2" customFormat="1" ht="16.5" customHeight="1">
      <c r="A244" s="39"/>
      <c r="B244" s="40"/>
      <c r="C244" s="262" t="s">
        <v>571</v>
      </c>
      <c r="D244" s="262" t="s">
        <v>224</v>
      </c>
      <c r="E244" s="263" t="s">
        <v>930</v>
      </c>
      <c r="F244" s="264" t="s">
        <v>282</v>
      </c>
      <c r="G244" s="265" t="s">
        <v>232</v>
      </c>
      <c r="H244" s="266">
        <v>15</v>
      </c>
      <c r="I244" s="267"/>
      <c r="J244" s="268">
        <f>ROUND(I244*H244,2)</f>
        <v>0</v>
      </c>
      <c r="K244" s="264" t="s">
        <v>1</v>
      </c>
      <c r="L244" s="269"/>
      <c r="M244" s="270" t="s">
        <v>1</v>
      </c>
      <c r="N244" s="271" t="s">
        <v>41</v>
      </c>
      <c r="O244" s="92"/>
      <c r="P244" s="209">
        <f>O244*H244</f>
        <v>0</v>
      </c>
      <c r="Q244" s="209">
        <v>0</v>
      </c>
      <c r="R244" s="209">
        <f>Q244*H244</f>
        <v>0</v>
      </c>
      <c r="S244" s="209">
        <v>0</v>
      </c>
      <c r="T244" s="210">
        <f>S244*H244</f>
        <v>0</v>
      </c>
      <c r="U244" s="39"/>
      <c r="V244" s="39"/>
      <c r="W244" s="39"/>
      <c r="X244" s="39"/>
      <c r="Y244" s="39"/>
      <c r="Z244" s="39"/>
      <c r="AA244" s="39"/>
      <c r="AB244" s="39"/>
      <c r="AC244" s="39"/>
      <c r="AD244" s="39"/>
      <c r="AE244" s="39"/>
      <c r="AR244" s="211" t="s">
        <v>227</v>
      </c>
      <c r="AT244" s="211" t="s">
        <v>224</v>
      </c>
      <c r="AU244" s="211" t="s">
        <v>83</v>
      </c>
      <c r="AY244" s="18" t="s">
        <v>195</v>
      </c>
      <c r="BE244" s="212">
        <f>IF(N244="základní",J244,0)</f>
        <v>0</v>
      </c>
      <c r="BF244" s="212">
        <f>IF(N244="snížená",J244,0)</f>
        <v>0</v>
      </c>
      <c r="BG244" s="212">
        <f>IF(N244="zákl. přenesená",J244,0)</f>
        <v>0</v>
      </c>
      <c r="BH244" s="212">
        <f>IF(N244="sníž. přenesená",J244,0)</f>
        <v>0</v>
      </c>
      <c r="BI244" s="212">
        <f>IF(N244="nulová",J244,0)</f>
        <v>0</v>
      </c>
      <c r="BJ244" s="18" t="s">
        <v>83</v>
      </c>
      <c r="BK244" s="212">
        <f>ROUND(I244*H244,2)</f>
        <v>0</v>
      </c>
      <c r="BL244" s="18" t="s">
        <v>221</v>
      </c>
      <c r="BM244" s="211" t="s">
        <v>931</v>
      </c>
    </row>
    <row r="245" s="2" customFormat="1" ht="21.75" customHeight="1">
      <c r="A245" s="39"/>
      <c r="B245" s="40"/>
      <c r="C245" s="262" t="s">
        <v>575</v>
      </c>
      <c r="D245" s="262" t="s">
        <v>224</v>
      </c>
      <c r="E245" s="263" t="s">
        <v>932</v>
      </c>
      <c r="F245" s="264" t="s">
        <v>286</v>
      </c>
      <c r="G245" s="265" t="s">
        <v>232</v>
      </c>
      <c r="H245" s="266">
        <v>1</v>
      </c>
      <c r="I245" s="267"/>
      <c r="J245" s="268">
        <f>ROUND(I245*H245,2)</f>
        <v>0</v>
      </c>
      <c r="K245" s="264" t="s">
        <v>1</v>
      </c>
      <c r="L245" s="269"/>
      <c r="M245" s="270" t="s">
        <v>1</v>
      </c>
      <c r="N245" s="271" t="s">
        <v>41</v>
      </c>
      <c r="O245" s="92"/>
      <c r="P245" s="209">
        <f>O245*H245</f>
        <v>0</v>
      </c>
      <c r="Q245" s="209">
        <v>0</v>
      </c>
      <c r="R245" s="209">
        <f>Q245*H245</f>
        <v>0</v>
      </c>
      <c r="S245" s="209">
        <v>0</v>
      </c>
      <c r="T245" s="210">
        <f>S245*H245</f>
        <v>0</v>
      </c>
      <c r="U245" s="39"/>
      <c r="V245" s="39"/>
      <c r="W245" s="39"/>
      <c r="X245" s="39"/>
      <c r="Y245" s="39"/>
      <c r="Z245" s="39"/>
      <c r="AA245" s="39"/>
      <c r="AB245" s="39"/>
      <c r="AC245" s="39"/>
      <c r="AD245" s="39"/>
      <c r="AE245" s="39"/>
      <c r="AR245" s="211" t="s">
        <v>227</v>
      </c>
      <c r="AT245" s="211" t="s">
        <v>224</v>
      </c>
      <c r="AU245" s="211" t="s">
        <v>83</v>
      </c>
      <c r="AY245" s="18" t="s">
        <v>195</v>
      </c>
      <c r="BE245" s="212">
        <f>IF(N245="základní",J245,0)</f>
        <v>0</v>
      </c>
      <c r="BF245" s="212">
        <f>IF(N245="snížená",J245,0)</f>
        <v>0</v>
      </c>
      <c r="BG245" s="212">
        <f>IF(N245="zákl. přenesená",J245,0)</f>
        <v>0</v>
      </c>
      <c r="BH245" s="212">
        <f>IF(N245="sníž. přenesená",J245,0)</f>
        <v>0</v>
      </c>
      <c r="BI245" s="212">
        <f>IF(N245="nulová",J245,0)</f>
        <v>0</v>
      </c>
      <c r="BJ245" s="18" t="s">
        <v>83</v>
      </c>
      <c r="BK245" s="212">
        <f>ROUND(I245*H245,2)</f>
        <v>0</v>
      </c>
      <c r="BL245" s="18" t="s">
        <v>221</v>
      </c>
      <c r="BM245" s="211" t="s">
        <v>933</v>
      </c>
    </row>
    <row r="246" s="2" customFormat="1" ht="24.15" customHeight="1">
      <c r="A246" s="39"/>
      <c r="B246" s="40"/>
      <c r="C246" s="262" t="s">
        <v>579</v>
      </c>
      <c r="D246" s="262" t="s">
        <v>224</v>
      </c>
      <c r="E246" s="263" t="s">
        <v>934</v>
      </c>
      <c r="F246" s="264" t="s">
        <v>290</v>
      </c>
      <c r="G246" s="265" t="s">
        <v>232</v>
      </c>
      <c r="H246" s="266">
        <v>1</v>
      </c>
      <c r="I246" s="267"/>
      <c r="J246" s="268">
        <f>ROUND(I246*H246,2)</f>
        <v>0</v>
      </c>
      <c r="K246" s="264" t="s">
        <v>1</v>
      </c>
      <c r="L246" s="269"/>
      <c r="M246" s="270" t="s">
        <v>1</v>
      </c>
      <c r="N246" s="271" t="s">
        <v>41</v>
      </c>
      <c r="O246" s="92"/>
      <c r="P246" s="209">
        <f>O246*H246</f>
        <v>0</v>
      </c>
      <c r="Q246" s="209">
        <v>0</v>
      </c>
      <c r="R246" s="209">
        <f>Q246*H246</f>
        <v>0</v>
      </c>
      <c r="S246" s="209">
        <v>0</v>
      </c>
      <c r="T246" s="210">
        <f>S246*H246</f>
        <v>0</v>
      </c>
      <c r="U246" s="39"/>
      <c r="V246" s="39"/>
      <c r="W246" s="39"/>
      <c r="X246" s="39"/>
      <c r="Y246" s="39"/>
      <c r="Z246" s="39"/>
      <c r="AA246" s="39"/>
      <c r="AB246" s="39"/>
      <c r="AC246" s="39"/>
      <c r="AD246" s="39"/>
      <c r="AE246" s="39"/>
      <c r="AR246" s="211" t="s">
        <v>227</v>
      </c>
      <c r="AT246" s="211" t="s">
        <v>224</v>
      </c>
      <c r="AU246" s="211" t="s">
        <v>83</v>
      </c>
      <c r="AY246" s="18" t="s">
        <v>195</v>
      </c>
      <c r="BE246" s="212">
        <f>IF(N246="základní",J246,0)</f>
        <v>0</v>
      </c>
      <c r="BF246" s="212">
        <f>IF(N246="snížená",J246,0)</f>
        <v>0</v>
      </c>
      <c r="BG246" s="212">
        <f>IF(N246="zákl. přenesená",J246,0)</f>
        <v>0</v>
      </c>
      <c r="BH246" s="212">
        <f>IF(N246="sníž. přenesená",J246,0)</f>
        <v>0</v>
      </c>
      <c r="BI246" s="212">
        <f>IF(N246="nulová",J246,0)</f>
        <v>0</v>
      </c>
      <c r="BJ246" s="18" t="s">
        <v>83</v>
      </c>
      <c r="BK246" s="212">
        <f>ROUND(I246*H246,2)</f>
        <v>0</v>
      </c>
      <c r="BL246" s="18" t="s">
        <v>221</v>
      </c>
      <c r="BM246" s="211" t="s">
        <v>935</v>
      </c>
    </row>
    <row r="247" s="2" customFormat="1" ht="16.5" customHeight="1">
      <c r="A247" s="39"/>
      <c r="B247" s="40"/>
      <c r="C247" s="262" t="s">
        <v>583</v>
      </c>
      <c r="D247" s="262" t="s">
        <v>224</v>
      </c>
      <c r="E247" s="263" t="s">
        <v>936</v>
      </c>
      <c r="F247" s="264" t="s">
        <v>294</v>
      </c>
      <c r="G247" s="265" t="s">
        <v>232</v>
      </c>
      <c r="H247" s="266">
        <v>1</v>
      </c>
      <c r="I247" s="267"/>
      <c r="J247" s="268">
        <f>ROUND(I247*H247,2)</f>
        <v>0</v>
      </c>
      <c r="K247" s="264" t="s">
        <v>1</v>
      </c>
      <c r="L247" s="269"/>
      <c r="M247" s="270" t="s">
        <v>1</v>
      </c>
      <c r="N247" s="271" t="s">
        <v>41</v>
      </c>
      <c r="O247" s="92"/>
      <c r="P247" s="209">
        <f>O247*H247</f>
        <v>0</v>
      </c>
      <c r="Q247" s="209">
        <v>0</v>
      </c>
      <c r="R247" s="209">
        <f>Q247*H247</f>
        <v>0</v>
      </c>
      <c r="S247" s="209">
        <v>0</v>
      </c>
      <c r="T247" s="210">
        <f>S247*H247</f>
        <v>0</v>
      </c>
      <c r="U247" s="39"/>
      <c r="V247" s="39"/>
      <c r="W247" s="39"/>
      <c r="X247" s="39"/>
      <c r="Y247" s="39"/>
      <c r="Z247" s="39"/>
      <c r="AA247" s="39"/>
      <c r="AB247" s="39"/>
      <c r="AC247" s="39"/>
      <c r="AD247" s="39"/>
      <c r="AE247" s="39"/>
      <c r="AR247" s="211" t="s">
        <v>227</v>
      </c>
      <c r="AT247" s="211" t="s">
        <v>224</v>
      </c>
      <c r="AU247" s="211" t="s">
        <v>83</v>
      </c>
      <c r="AY247" s="18" t="s">
        <v>195</v>
      </c>
      <c r="BE247" s="212">
        <f>IF(N247="základní",J247,0)</f>
        <v>0</v>
      </c>
      <c r="BF247" s="212">
        <f>IF(N247="snížená",J247,0)</f>
        <v>0</v>
      </c>
      <c r="BG247" s="212">
        <f>IF(N247="zákl. přenesená",J247,0)</f>
        <v>0</v>
      </c>
      <c r="BH247" s="212">
        <f>IF(N247="sníž. přenesená",J247,0)</f>
        <v>0</v>
      </c>
      <c r="BI247" s="212">
        <f>IF(N247="nulová",J247,0)</f>
        <v>0</v>
      </c>
      <c r="BJ247" s="18" t="s">
        <v>83</v>
      </c>
      <c r="BK247" s="212">
        <f>ROUND(I247*H247,2)</f>
        <v>0</v>
      </c>
      <c r="BL247" s="18" t="s">
        <v>221</v>
      </c>
      <c r="BM247" s="211" t="s">
        <v>937</v>
      </c>
    </row>
    <row r="248" s="2" customFormat="1" ht="16.5" customHeight="1">
      <c r="A248" s="39"/>
      <c r="B248" s="40"/>
      <c r="C248" s="262" t="s">
        <v>587</v>
      </c>
      <c r="D248" s="262" t="s">
        <v>224</v>
      </c>
      <c r="E248" s="263" t="s">
        <v>938</v>
      </c>
      <c r="F248" s="264" t="s">
        <v>298</v>
      </c>
      <c r="G248" s="265" t="s">
        <v>232</v>
      </c>
      <c r="H248" s="266">
        <v>1</v>
      </c>
      <c r="I248" s="267"/>
      <c r="J248" s="268">
        <f>ROUND(I248*H248,2)</f>
        <v>0</v>
      </c>
      <c r="K248" s="264" t="s">
        <v>1</v>
      </c>
      <c r="L248" s="269"/>
      <c r="M248" s="270" t="s">
        <v>1</v>
      </c>
      <c r="N248" s="271" t="s">
        <v>41</v>
      </c>
      <c r="O248" s="92"/>
      <c r="P248" s="209">
        <f>O248*H248</f>
        <v>0</v>
      </c>
      <c r="Q248" s="209">
        <v>0</v>
      </c>
      <c r="R248" s="209">
        <f>Q248*H248</f>
        <v>0</v>
      </c>
      <c r="S248" s="209">
        <v>0</v>
      </c>
      <c r="T248" s="210">
        <f>S248*H248</f>
        <v>0</v>
      </c>
      <c r="U248" s="39"/>
      <c r="V248" s="39"/>
      <c r="W248" s="39"/>
      <c r="X248" s="39"/>
      <c r="Y248" s="39"/>
      <c r="Z248" s="39"/>
      <c r="AA248" s="39"/>
      <c r="AB248" s="39"/>
      <c r="AC248" s="39"/>
      <c r="AD248" s="39"/>
      <c r="AE248" s="39"/>
      <c r="AR248" s="211" t="s">
        <v>227</v>
      </c>
      <c r="AT248" s="211" t="s">
        <v>224</v>
      </c>
      <c r="AU248" s="211" t="s">
        <v>83</v>
      </c>
      <c r="AY248" s="18" t="s">
        <v>195</v>
      </c>
      <c r="BE248" s="212">
        <f>IF(N248="základní",J248,0)</f>
        <v>0</v>
      </c>
      <c r="BF248" s="212">
        <f>IF(N248="snížená",J248,0)</f>
        <v>0</v>
      </c>
      <c r="BG248" s="212">
        <f>IF(N248="zákl. přenesená",J248,0)</f>
        <v>0</v>
      </c>
      <c r="BH248" s="212">
        <f>IF(N248="sníž. přenesená",J248,0)</f>
        <v>0</v>
      </c>
      <c r="BI248" s="212">
        <f>IF(N248="nulová",J248,0)</f>
        <v>0</v>
      </c>
      <c r="BJ248" s="18" t="s">
        <v>83</v>
      </c>
      <c r="BK248" s="212">
        <f>ROUND(I248*H248,2)</f>
        <v>0</v>
      </c>
      <c r="BL248" s="18" t="s">
        <v>221</v>
      </c>
      <c r="BM248" s="211" t="s">
        <v>939</v>
      </c>
    </row>
    <row r="249" s="2" customFormat="1" ht="16.5" customHeight="1">
      <c r="A249" s="39"/>
      <c r="B249" s="40"/>
      <c r="C249" s="262" t="s">
        <v>592</v>
      </c>
      <c r="D249" s="262" t="s">
        <v>224</v>
      </c>
      <c r="E249" s="263" t="s">
        <v>940</v>
      </c>
      <c r="F249" s="264" t="s">
        <v>302</v>
      </c>
      <c r="G249" s="265" t="s">
        <v>232</v>
      </c>
      <c r="H249" s="266">
        <v>1</v>
      </c>
      <c r="I249" s="267"/>
      <c r="J249" s="268">
        <f>ROUND(I249*H249,2)</f>
        <v>0</v>
      </c>
      <c r="K249" s="264" t="s">
        <v>1</v>
      </c>
      <c r="L249" s="269"/>
      <c r="M249" s="270" t="s">
        <v>1</v>
      </c>
      <c r="N249" s="271" t="s">
        <v>41</v>
      </c>
      <c r="O249" s="92"/>
      <c r="P249" s="209">
        <f>O249*H249</f>
        <v>0</v>
      </c>
      <c r="Q249" s="209">
        <v>0</v>
      </c>
      <c r="R249" s="209">
        <f>Q249*H249</f>
        <v>0</v>
      </c>
      <c r="S249" s="209">
        <v>0</v>
      </c>
      <c r="T249" s="210">
        <f>S249*H249</f>
        <v>0</v>
      </c>
      <c r="U249" s="39"/>
      <c r="V249" s="39"/>
      <c r="W249" s="39"/>
      <c r="X249" s="39"/>
      <c r="Y249" s="39"/>
      <c r="Z249" s="39"/>
      <c r="AA249" s="39"/>
      <c r="AB249" s="39"/>
      <c r="AC249" s="39"/>
      <c r="AD249" s="39"/>
      <c r="AE249" s="39"/>
      <c r="AR249" s="211" t="s">
        <v>227</v>
      </c>
      <c r="AT249" s="211" t="s">
        <v>224</v>
      </c>
      <c r="AU249" s="211" t="s">
        <v>83</v>
      </c>
      <c r="AY249" s="18" t="s">
        <v>195</v>
      </c>
      <c r="BE249" s="212">
        <f>IF(N249="základní",J249,0)</f>
        <v>0</v>
      </c>
      <c r="BF249" s="212">
        <f>IF(N249="snížená",J249,0)</f>
        <v>0</v>
      </c>
      <c r="BG249" s="212">
        <f>IF(N249="zákl. přenesená",J249,0)</f>
        <v>0</v>
      </c>
      <c r="BH249" s="212">
        <f>IF(N249="sníž. přenesená",J249,0)</f>
        <v>0</v>
      </c>
      <c r="BI249" s="212">
        <f>IF(N249="nulová",J249,0)</f>
        <v>0</v>
      </c>
      <c r="BJ249" s="18" t="s">
        <v>83</v>
      </c>
      <c r="BK249" s="212">
        <f>ROUND(I249*H249,2)</f>
        <v>0</v>
      </c>
      <c r="BL249" s="18" t="s">
        <v>221</v>
      </c>
      <c r="BM249" s="211" t="s">
        <v>941</v>
      </c>
    </row>
    <row r="250" s="2" customFormat="1" ht="16.5" customHeight="1">
      <c r="A250" s="39"/>
      <c r="B250" s="40"/>
      <c r="C250" s="262" t="s">
        <v>595</v>
      </c>
      <c r="D250" s="262" t="s">
        <v>224</v>
      </c>
      <c r="E250" s="263" t="s">
        <v>942</v>
      </c>
      <c r="F250" s="264" t="s">
        <v>305</v>
      </c>
      <c r="G250" s="265" t="s">
        <v>232</v>
      </c>
      <c r="H250" s="266">
        <v>2</v>
      </c>
      <c r="I250" s="267"/>
      <c r="J250" s="268">
        <f>ROUND(I250*H250,2)</f>
        <v>0</v>
      </c>
      <c r="K250" s="264" t="s">
        <v>1</v>
      </c>
      <c r="L250" s="269"/>
      <c r="M250" s="270" t="s">
        <v>1</v>
      </c>
      <c r="N250" s="271" t="s">
        <v>41</v>
      </c>
      <c r="O250" s="92"/>
      <c r="P250" s="209">
        <f>O250*H250</f>
        <v>0</v>
      </c>
      <c r="Q250" s="209">
        <v>0</v>
      </c>
      <c r="R250" s="209">
        <f>Q250*H250</f>
        <v>0</v>
      </c>
      <c r="S250" s="209">
        <v>0</v>
      </c>
      <c r="T250" s="210">
        <f>S250*H250</f>
        <v>0</v>
      </c>
      <c r="U250" s="39"/>
      <c r="V250" s="39"/>
      <c r="W250" s="39"/>
      <c r="X250" s="39"/>
      <c r="Y250" s="39"/>
      <c r="Z250" s="39"/>
      <c r="AA250" s="39"/>
      <c r="AB250" s="39"/>
      <c r="AC250" s="39"/>
      <c r="AD250" s="39"/>
      <c r="AE250" s="39"/>
      <c r="AR250" s="211" t="s">
        <v>227</v>
      </c>
      <c r="AT250" s="211" t="s">
        <v>224</v>
      </c>
      <c r="AU250" s="211" t="s">
        <v>83</v>
      </c>
      <c r="AY250" s="18" t="s">
        <v>195</v>
      </c>
      <c r="BE250" s="212">
        <f>IF(N250="základní",J250,0)</f>
        <v>0</v>
      </c>
      <c r="BF250" s="212">
        <f>IF(N250="snížená",J250,0)</f>
        <v>0</v>
      </c>
      <c r="BG250" s="212">
        <f>IF(N250="zákl. přenesená",J250,0)</f>
        <v>0</v>
      </c>
      <c r="BH250" s="212">
        <f>IF(N250="sníž. přenesená",J250,0)</f>
        <v>0</v>
      </c>
      <c r="BI250" s="212">
        <f>IF(N250="nulová",J250,0)</f>
        <v>0</v>
      </c>
      <c r="BJ250" s="18" t="s">
        <v>83</v>
      </c>
      <c r="BK250" s="212">
        <f>ROUND(I250*H250,2)</f>
        <v>0</v>
      </c>
      <c r="BL250" s="18" t="s">
        <v>221</v>
      </c>
      <c r="BM250" s="211" t="s">
        <v>943</v>
      </c>
    </row>
    <row r="251" s="2" customFormat="1" ht="16.5" customHeight="1">
      <c r="A251" s="39"/>
      <c r="B251" s="40"/>
      <c r="C251" s="262" t="s">
        <v>598</v>
      </c>
      <c r="D251" s="262" t="s">
        <v>224</v>
      </c>
      <c r="E251" s="263" t="s">
        <v>944</v>
      </c>
      <c r="F251" s="264" t="s">
        <v>309</v>
      </c>
      <c r="G251" s="265" t="s">
        <v>232</v>
      </c>
      <c r="H251" s="266">
        <v>1</v>
      </c>
      <c r="I251" s="267"/>
      <c r="J251" s="268">
        <f>ROUND(I251*H251,2)</f>
        <v>0</v>
      </c>
      <c r="K251" s="264" t="s">
        <v>1</v>
      </c>
      <c r="L251" s="269"/>
      <c r="M251" s="270" t="s">
        <v>1</v>
      </c>
      <c r="N251" s="271" t="s">
        <v>41</v>
      </c>
      <c r="O251" s="92"/>
      <c r="P251" s="209">
        <f>O251*H251</f>
        <v>0</v>
      </c>
      <c r="Q251" s="209">
        <v>0</v>
      </c>
      <c r="R251" s="209">
        <f>Q251*H251</f>
        <v>0</v>
      </c>
      <c r="S251" s="209">
        <v>0</v>
      </c>
      <c r="T251" s="210">
        <f>S251*H251</f>
        <v>0</v>
      </c>
      <c r="U251" s="39"/>
      <c r="V251" s="39"/>
      <c r="W251" s="39"/>
      <c r="X251" s="39"/>
      <c r="Y251" s="39"/>
      <c r="Z251" s="39"/>
      <c r="AA251" s="39"/>
      <c r="AB251" s="39"/>
      <c r="AC251" s="39"/>
      <c r="AD251" s="39"/>
      <c r="AE251" s="39"/>
      <c r="AR251" s="211" t="s">
        <v>227</v>
      </c>
      <c r="AT251" s="211" t="s">
        <v>224</v>
      </c>
      <c r="AU251" s="211" t="s">
        <v>83</v>
      </c>
      <c r="AY251" s="18" t="s">
        <v>195</v>
      </c>
      <c r="BE251" s="212">
        <f>IF(N251="základní",J251,0)</f>
        <v>0</v>
      </c>
      <c r="BF251" s="212">
        <f>IF(N251="snížená",J251,0)</f>
        <v>0</v>
      </c>
      <c r="BG251" s="212">
        <f>IF(N251="zákl. přenesená",J251,0)</f>
        <v>0</v>
      </c>
      <c r="BH251" s="212">
        <f>IF(N251="sníž. přenesená",J251,0)</f>
        <v>0</v>
      </c>
      <c r="BI251" s="212">
        <f>IF(N251="nulová",J251,0)</f>
        <v>0</v>
      </c>
      <c r="BJ251" s="18" t="s">
        <v>83</v>
      </c>
      <c r="BK251" s="212">
        <f>ROUND(I251*H251,2)</f>
        <v>0</v>
      </c>
      <c r="BL251" s="18" t="s">
        <v>221</v>
      </c>
      <c r="BM251" s="211" t="s">
        <v>945</v>
      </c>
    </row>
    <row r="252" s="2" customFormat="1" ht="16.5" customHeight="1">
      <c r="A252" s="39"/>
      <c r="B252" s="40"/>
      <c r="C252" s="262" t="s">
        <v>601</v>
      </c>
      <c r="D252" s="262" t="s">
        <v>224</v>
      </c>
      <c r="E252" s="263" t="s">
        <v>946</v>
      </c>
      <c r="F252" s="264" t="s">
        <v>313</v>
      </c>
      <c r="G252" s="265" t="s">
        <v>232</v>
      </c>
      <c r="H252" s="266">
        <v>1</v>
      </c>
      <c r="I252" s="267"/>
      <c r="J252" s="268">
        <f>ROUND(I252*H252,2)</f>
        <v>0</v>
      </c>
      <c r="K252" s="264" t="s">
        <v>1</v>
      </c>
      <c r="L252" s="269"/>
      <c r="M252" s="270" t="s">
        <v>1</v>
      </c>
      <c r="N252" s="271" t="s">
        <v>41</v>
      </c>
      <c r="O252" s="92"/>
      <c r="P252" s="209">
        <f>O252*H252</f>
        <v>0</v>
      </c>
      <c r="Q252" s="209">
        <v>0</v>
      </c>
      <c r="R252" s="209">
        <f>Q252*H252</f>
        <v>0</v>
      </c>
      <c r="S252" s="209">
        <v>0</v>
      </c>
      <c r="T252" s="210">
        <f>S252*H252</f>
        <v>0</v>
      </c>
      <c r="U252" s="39"/>
      <c r="V252" s="39"/>
      <c r="W252" s="39"/>
      <c r="X252" s="39"/>
      <c r="Y252" s="39"/>
      <c r="Z252" s="39"/>
      <c r="AA252" s="39"/>
      <c r="AB252" s="39"/>
      <c r="AC252" s="39"/>
      <c r="AD252" s="39"/>
      <c r="AE252" s="39"/>
      <c r="AR252" s="211" t="s">
        <v>227</v>
      </c>
      <c r="AT252" s="211" t="s">
        <v>224</v>
      </c>
      <c r="AU252" s="211" t="s">
        <v>83</v>
      </c>
      <c r="AY252" s="18" t="s">
        <v>195</v>
      </c>
      <c r="BE252" s="212">
        <f>IF(N252="základní",J252,0)</f>
        <v>0</v>
      </c>
      <c r="BF252" s="212">
        <f>IF(N252="snížená",J252,0)</f>
        <v>0</v>
      </c>
      <c r="BG252" s="212">
        <f>IF(N252="zákl. přenesená",J252,0)</f>
        <v>0</v>
      </c>
      <c r="BH252" s="212">
        <f>IF(N252="sníž. přenesená",J252,0)</f>
        <v>0</v>
      </c>
      <c r="BI252" s="212">
        <f>IF(N252="nulová",J252,0)</f>
        <v>0</v>
      </c>
      <c r="BJ252" s="18" t="s">
        <v>83</v>
      </c>
      <c r="BK252" s="212">
        <f>ROUND(I252*H252,2)</f>
        <v>0</v>
      </c>
      <c r="BL252" s="18" t="s">
        <v>221</v>
      </c>
      <c r="BM252" s="211" t="s">
        <v>947</v>
      </c>
    </row>
    <row r="253" s="2" customFormat="1" ht="16.5" customHeight="1">
      <c r="A253" s="39"/>
      <c r="B253" s="40"/>
      <c r="C253" s="262" t="s">
        <v>604</v>
      </c>
      <c r="D253" s="262" t="s">
        <v>224</v>
      </c>
      <c r="E253" s="263" t="s">
        <v>948</v>
      </c>
      <c r="F253" s="264" t="s">
        <v>776</v>
      </c>
      <c r="G253" s="265" t="s">
        <v>232</v>
      </c>
      <c r="H253" s="266">
        <v>1</v>
      </c>
      <c r="I253" s="267"/>
      <c r="J253" s="268">
        <f>ROUND(I253*H253,2)</f>
        <v>0</v>
      </c>
      <c r="K253" s="264" t="s">
        <v>1</v>
      </c>
      <c r="L253" s="269"/>
      <c r="M253" s="270" t="s">
        <v>1</v>
      </c>
      <c r="N253" s="271" t="s">
        <v>41</v>
      </c>
      <c r="O253" s="92"/>
      <c r="P253" s="209">
        <f>O253*H253</f>
        <v>0</v>
      </c>
      <c r="Q253" s="209">
        <v>0</v>
      </c>
      <c r="R253" s="209">
        <f>Q253*H253</f>
        <v>0</v>
      </c>
      <c r="S253" s="209">
        <v>0</v>
      </c>
      <c r="T253" s="210">
        <f>S253*H253</f>
        <v>0</v>
      </c>
      <c r="U253" s="39"/>
      <c r="V253" s="39"/>
      <c r="W253" s="39"/>
      <c r="X253" s="39"/>
      <c r="Y253" s="39"/>
      <c r="Z253" s="39"/>
      <c r="AA253" s="39"/>
      <c r="AB253" s="39"/>
      <c r="AC253" s="39"/>
      <c r="AD253" s="39"/>
      <c r="AE253" s="39"/>
      <c r="AR253" s="211" t="s">
        <v>227</v>
      </c>
      <c r="AT253" s="211" t="s">
        <v>224</v>
      </c>
      <c r="AU253" s="211" t="s">
        <v>83</v>
      </c>
      <c r="AY253" s="18" t="s">
        <v>195</v>
      </c>
      <c r="BE253" s="212">
        <f>IF(N253="základní",J253,0)</f>
        <v>0</v>
      </c>
      <c r="BF253" s="212">
        <f>IF(N253="snížená",J253,0)</f>
        <v>0</v>
      </c>
      <c r="BG253" s="212">
        <f>IF(N253="zákl. přenesená",J253,0)</f>
        <v>0</v>
      </c>
      <c r="BH253" s="212">
        <f>IF(N253="sníž. přenesená",J253,0)</f>
        <v>0</v>
      </c>
      <c r="BI253" s="212">
        <f>IF(N253="nulová",J253,0)</f>
        <v>0</v>
      </c>
      <c r="BJ253" s="18" t="s">
        <v>83</v>
      </c>
      <c r="BK253" s="212">
        <f>ROUND(I253*H253,2)</f>
        <v>0</v>
      </c>
      <c r="BL253" s="18" t="s">
        <v>221</v>
      </c>
      <c r="BM253" s="211" t="s">
        <v>949</v>
      </c>
    </row>
    <row r="254" s="2" customFormat="1" ht="24.15" customHeight="1">
      <c r="A254" s="39"/>
      <c r="B254" s="40"/>
      <c r="C254" s="262" t="s">
        <v>607</v>
      </c>
      <c r="D254" s="262" t="s">
        <v>224</v>
      </c>
      <c r="E254" s="263" t="s">
        <v>950</v>
      </c>
      <c r="F254" s="264" t="s">
        <v>317</v>
      </c>
      <c r="G254" s="265" t="s">
        <v>232</v>
      </c>
      <c r="H254" s="266">
        <v>1</v>
      </c>
      <c r="I254" s="267"/>
      <c r="J254" s="268">
        <f>ROUND(I254*H254,2)</f>
        <v>0</v>
      </c>
      <c r="K254" s="264" t="s">
        <v>1</v>
      </c>
      <c r="L254" s="269"/>
      <c r="M254" s="270" t="s">
        <v>1</v>
      </c>
      <c r="N254" s="271" t="s">
        <v>41</v>
      </c>
      <c r="O254" s="92"/>
      <c r="P254" s="209">
        <f>O254*H254</f>
        <v>0</v>
      </c>
      <c r="Q254" s="209">
        <v>0</v>
      </c>
      <c r="R254" s="209">
        <f>Q254*H254</f>
        <v>0</v>
      </c>
      <c r="S254" s="209">
        <v>0</v>
      </c>
      <c r="T254" s="210">
        <f>S254*H254</f>
        <v>0</v>
      </c>
      <c r="U254" s="39"/>
      <c r="V254" s="39"/>
      <c r="W254" s="39"/>
      <c r="X254" s="39"/>
      <c r="Y254" s="39"/>
      <c r="Z254" s="39"/>
      <c r="AA254" s="39"/>
      <c r="AB254" s="39"/>
      <c r="AC254" s="39"/>
      <c r="AD254" s="39"/>
      <c r="AE254" s="39"/>
      <c r="AR254" s="211" t="s">
        <v>227</v>
      </c>
      <c r="AT254" s="211" t="s">
        <v>224</v>
      </c>
      <c r="AU254" s="211" t="s">
        <v>83</v>
      </c>
      <c r="AY254" s="18" t="s">
        <v>195</v>
      </c>
      <c r="BE254" s="212">
        <f>IF(N254="základní",J254,0)</f>
        <v>0</v>
      </c>
      <c r="BF254" s="212">
        <f>IF(N254="snížená",J254,0)</f>
        <v>0</v>
      </c>
      <c r="BG254" s="212">
        <f>IF(N254="zákl. přenesená",J254,0)</f>
        <v>0</v>
      </c>
      <c r="BH254" s="212">
        <f>IF(N254="sníž. přenesená",J254,0)</f>
        <v>0</v>
      </c>
      <c r="BI254" s="212">
        <f>IF(N254="nulová",J254,0)</f>
        <v>0</v>
      </c>
      <c r="BJ254" s="18" t="s">
        <v>83</v>
      </c>
      <c r="BK254" s="212">
        <f>ROUND(I254*H254,2)</f>
        <v>0</v>
      </c>
      <c r="BL254" s="18" t="s">
        <v>221</v>
      </c>
      <c r="BM254" s="211" t="s">
        <v>951</v>
      </c>
    </row>
    <row r="255" s="2" customFormat="1" ht="16.5" customHeight="1">
      <c r="A255" s="39"/>
      <c r="B255" s="40"/>
      <c r="C255" s="262" t="s">
        <v>610</v>
      </c>
      <c r="D255" s="262" t="s">
        <v>224</v>
      </c>
      <c r="E255" s="263" t="s">
        <v>952</v>
      </c>
      <c r="F255" s="264" t="s">
        <v>321</v>
      </c>
      <c r="G255" s="265" t="s">
        <v>232</v>
      </c>
      <c r="H255" s="266">
        <v>2</v>
      </c>
      <c r="I255" s="267"/>
      <c r="J255" s="268">
        <f>ROUND(I255*H255,2)</f>
        <v>0</v>
      </c>
      <c r="K255" s="264" t="s">
        <v>1</v>
      </c>
      <c r="L255" s="269"/>
      <c r="M255" s="270" t="s">
        <v>1</v>
      </c>
      <c r="N255" s="271" t="s">
        <v>41</v>
      </c>
      <c r="O255" s="92"/>
      <c r="P255" s="209">
        <f>O255*H255</f>
        <v>0</v>
      </c>
      <c r="Q255" s="209">
        <v>0</v>
      </c>
      <c r="R255" s="209">
        <f>Q255*H255</f>
        <v>0</v>
      </c>
      <c r="S255" s="209">
        <v>0</v>
      </c>
      <c r="T255" s="210">
        <f>S255*H255</f>
        <v>0</v>
      </c>
      <c r="U255" s="39"/>
      <c r="V255" s="39"/>
      <c r="W255" s="39"/>
      <c r="X255" s="39"/>
      <c r="Y255" s="39"/>
      <c r="Z255" s="39"/>
      <c r="AA255" s="39"/>
      <c r="AB255" s="39"/>
      <c r="AC255" s="39"/>
      <c r="AD255" s="39"/>
      <c r="AE255" s="39"/>
      <c r="AR255" s="211" t="s">
        <v>227</v>
      </c>
      <c r="AT255" s="211" t="s">
        <v>224</v>
      </c>
      <c r="AU255" s="211" t="s">
        <v>83</v>
      </c>
      <c r="AY255" s="18" t="s">
        <v>195</v>
      </c>
      <c r="BE255" s="212">
        <f>IF(N255="základní",J255,0)</f>
        <v>0</v>
      </c>
      <c r="BF255" s="212">
        <f>IF(N255="snížená",J255,0)</f>
        <v>0</v>
      </c>
      <c r="BG255" s="212">
        <f>IF(N255="zákl. přenesená",J255,0)</f>
        <v>0</v>
      </c>
      <c r="BH255" s="212">
        <f>IF(N255="sníž. přenesená",J255,0)</f>
        <v>0</v>
      </c>
      <c r="BI255" s="212">
        <f>IF(N255="nulová",J255,0)</f>
        <v>0</v>
      </c>
      <c r="BJ255" s="18" t="s">
        <v>83</v>
      </c>
      <c r="BK255" s="212">
        <f>ROUND(I255*H255,2)</f>
        <v>0</v>
      </c>
      <c r="BL255" s="18" t="s">
        <v>221</v>
      </c>
      <c r="BM255" s="211" t="s">
        <v>953</v>
      </c>
    </row>
    <row r="256" s="2" customFormat="1" ht="16.5" customHeight="1">
      <c r="A256" s="39"/>
      <c r="B256" s="40"/>
      <c r="C256" s="262" t="s">
        <v>613</v>
      </c>
      <c r="D256" s="262" t="s">
        <v>224</v>
      </c>
      <c r="E256" s="263" t="s">
        <v>954</v>
      </c>
      <c r="F256" s="264" t="s">
        <v>325</v>
      </c>
      <c r="G256" s="265" t="s">
        <v>232</v>
      </c>
      <c r="H256" s="266">
        <v>1</v>
      </c>
      <c r="I256" s="267"/>
      <c r="J256" s="268">
        <f>ROUND(I256*H256,2)</f>
        <v>0</v>
      </c>
      <c r="K256" s="264" t="s">
        <v>1</v>
      </c>
      <c r="L256" s="269"/>
      <c r="M256" s="270" t="s">
        <v>1</v>
      </c>
      <c r="N256" s="271" t="s">
        <v>41</v>
      </c>
      <c r="O256" s="92"/>
      <c r="P256" s="209">
        <f>O256*H256</f>
        <v>0</v>
      </c>
      <c r="Q256" s="209">
        <v>0</v>
      </c>
      <c r="R256" s="209">
        <f>Q256*H256</f>
        <v>0</v>
      </c>
      <c r="S256" s="209">
        <v>0</v>
      </c>
      <c r="T256" s="210">
        <f>S256*H256</f>
        <v>0</v>
      </c>
      <c r="U256" s="39"/>
      <c r="V256" s="39"/>
      <c r="W256" s="39"/>
      <c r="X256" s="39"/>
      <c r="Y256" s="39"/>
      <c r="Z256" s="39"/>
      <c r="AA256" s="39"/>
      <c r="AB256" s="39"/>
      <c r="AC256" s="39"/>
      <c r="AD256" s="39"/>
      <c r="AE256" s="39"/>
      <c r="AR256" s="211" t="s">
        <v>227</v>
      </c>
      <c r="AT256" s="211" t="s">
        <v>224</v>
      </c>
      <c r="AU256" s="211" t="s">
        <v>83</v>
      </c>
      <c r="AY256" s="18" t="s">
        <v>195</v>
      </c>
      <c r="BE256" s="212">
        <f>IF(N256="základní",J256,0)</f>
        <v>0</v>
      </c>
      <c r="BF256" s="212">
        <f>IF(N256="snížená",J256,0)</f>
        <v>0</v>
      </c>
      <c r="BG256" s="212">
        <f>IF(N256="zákl. přenesená",J256,0)</f>
        <v>0</v>
      </c>
      <c r="BH256" s="212">
        <f>IF(N256="sníž. přenesená",J256,0)</f>
        <v>0</v>
      </c>
      <c r="BI256" s="212">
        <f>IF(N256="nulová",J256,0)</f>
        <v>0</v>
      </c>
      <c r="BJ256" s="18" t="s">
        <v>83</v>
      </c>
      <c r="BK256" s="212">
        <f>ROUND(I256*H256,2)</f>
        <v>0</v>
      </c>
      <c r="BL256" s="18" t="s">
        <v>221</v>
      </c>
      <c r="BM256" s="211" t="s">
        <v>955</v>
      </c>
    </row>
    <row r="257" s="2" customFormat="1" ht="16.5" customHeight="1">
      <c r="A257" s="39"/>
      <c r="B257" s="40"/>
      <c r="C257" s="262" t="s">
        <v>616</v>
      </c>
      <c r="D257" s="262" t="s">
        <v>224</v>
      </c>
      <c r="E257" s="263" t="s">
        <v>956</v>
      </c>
      <c r="F257" s="264" t="s">
        <v>329</v>
      </c>
      <c r="G257" s="265" t="s">
        <v>232</v>
      </c>
      <c r="H257" s="266">
        <v>2</v>
      </c>
      <c r="I257" s="267"/>
      <c r="J257" s="268">
        <f>ROUND(I257*H257,2)</f>
        <v>0</v>
      </c>
      <c r="K257" s="264" t="s">
        <v>1</v>
      </c>
      <c r="L257" s="269"/>
      <c r="M257" s="270" t="s">
        <v>1</v>
      </c>
      <c r="N257" s="271" t="s">
        <v>41</v>
      </c>
      <c r="O257" s="92"/>
      <c r="P257" s="209">
        <f>O257*H257</f>
        <v>0</v>
      </c>
      <c r="Q257" s="209">
        <v>0</v>
      </c>
      <c r="R257" s="209">
        <f>Q257*H257</f>
        <v>0</v>
      </c>
      <c r="S257" s="209">
        <v>0</v>
      </c>
      <c r="T257" s="210">
        <f>S257*H257</f>
        <v>0</v>
      </c>
      <c r="U257" s="39"/>
      <c r="V257" s="39"/>
      <c r="W257" s="39"/>
      <c r="X257" s="39"/>
      <c r="Y257" s="39"/>
      <c r="Z257" s="39"/>
      <c r="AA257" s="39"/>
      <c r="AB257" s="39"/>
      <c r="AC257" s="39"/>
      <c r="AD257" s="39"/>
      <c r="AE257" s="39"/>
      <c r="AR257" s="211" t="s">
        <v>227</v>
      </c>
      <c r="AT257" s="211" t="s">
        <v>224</v>
      </c>
      <c r="AU257" s="211" t="s">
        <v>83</v>
      </c>
      <c r="AY257" s="18" t="s">
        <v>195</v>
      </c>
      <c r="BE257" s="212">
        <f>IF(N257="základní",J257,0)</f>
        <v>0</v>
      </c>
      <c r="BF257" s="212">
        <f>IF(N257="snížená",J257,0)</f>
        <v>0</v>
      </c>
      <c r="BG257" s="212">
        <f>IF(N257="zákl. přenesená",J257,0)</f>
        <v>0</v>
      </c>
      <c r="BH257" s="212">
        <f>IF(N257="sníž. přenesená",J257,0)</f>
        <v>0</v>
      </c>
      <c r="BI257" s="212">
        <f>IF(N257="nulová",J257,0)</f>
        <v>0</v>
      </c>
      <c r="BJ257" s="18" t="s">
        <v>83</v>
      </c>
      <c r="BK257" s="212">
        <f>ROUND(I257*H257,2)</f>
        <v>0</v>
      </c>
      <c r="BL257" s="18" t="s">
        <v>221</v>
      </c>
      <c r="BM257" s="211" t="s">
        <v>957</v>
      </c>
    </row>
    <row r="258" s="2" customFormat="1" ht="16.5" customHeight="1">
      <c r="A258" s="39"/>
      <c r="B258" s="40"/>
      <c r="C258" s="262" t="s">
        <v>619</v>
      </c>
      <c r="D258" s="262" t="s">
        <v>224</v>
      </c>
      <c r="E258" s="263" t="s">
        <v>958</v>
      </c>
      <c r="F258" s="264" t="s">
        <v>333</v>
      </c>
      <c r="G258" s="265" t="s">
        <v>232</v>
      </c>
      <c r="H258" s="266">
        <v>1</v>
      </c>
      <c r="I258" s="267"/>
      <c r="J258" s="268">
        <f>ROUND(I258*H258,2)</f>
        <v>0</v>
      </c>
      <c r="K258" s="264" t="s">
        <v>1</v>
      </c>
      <c r="L258" s="269"/>
      <c r="M258" s="270" t="s">
        <v>1</v>
      </c>
      <c r="N258" s="271" t="s">
        <v>41</v>
      </c>
      <c r="O258" s="92"/>
      <c r="P258" s="209">
        <f>O258*H258</f>
        <v>0</v>
      </c>
      <c r="Q258" s="209">
        <v>0</v>
      </c>
      <c r="R258" s="209">
        <f>Q258*H258</f>
        <v>0</v>
      </c>
      <c r="S258" s="209">
        <v>0</v>
      </c>
      <c r="T258" s="210">
        <f>S258*H258</f>
        <v>0</v>
      </c>
      <c r="U258" s="39"/>
      <c r="V258" s="39"/>
      <c r="W258" s="39"/>
      <c r="X258" s="39"/>
      <c r="Y258" s="39"/>
      <c r="Z258" s="39"/>
      <c r="AA258" s="39"/>
      <c r="AB258" s="39"/>
      <c r="AC258" s="39"/>
      <c r="AD258" s="39"/>
      <c r="AE258" s="39"/>
      <c r="AR258" s="211" t="s">
        <v>227</v>
      </c>
      <c r="AT258" s="211" t="s">
        <v>224</v>
      </c>
      <c r="AU258" s="211" t="s">
        <v>83</v>
      </c>
      <c r="AY258" s="18" t="s">
        <v>195</v>
      </c>
      <c r="BE258" s="212">
        <f>IF(N258="základní",J258,0)</f>
        <v>0</v>
      </c>
      <c r="BF258" s="212">
        <f>IF(N258="snížená",J258,0)</f>
        <v>0</v>
      </c>
      <c r="BG258" s="212">
        <f>IF(N258="zákl. přenesená",J258,0)</f>
        <v>0</v>
      </c>
      <c r="BH258" s="212">
        <f>IF(N258="sníž. přenesená",J258,0)</f>
        <v>0</v>
      </c>
      <c r="BI258" s="212">
        <f>IF(N258="nulová",J258,0)</f>
        <v>0</v>
      </c>
      <c r="BJ258" s="18" t="s">
        <v>83</v>
      </c>
      <c r="BK258" s="212">
        <f>ROUND(I258*H258,2)</f>
        <v>0</v>
      </c>
      <c r="BL258" s="18" t="s">
        <v>221</v>
      </c>
      <c r="BM258" s="211" t="s">
        <v>959</v>
      </c>
    </row>
    <row r="259" s="2" customFormat="1" ht="24.15" customHeight="1">
      <c r="A259" s="39"/>
      <c r="B259" s="40"/>
      <c r="C259" s="262" t="s">
        <v>623</v>
      </c>
      <c r="D259" s="262" t="s">
        <v>224</v>
      </c>
      <c r="E259" s="263" t="s">
        <v>960</v>
      </c>
      <c r="F259" s="264" t="s">
        <v>789</v>
      </c>
      <c r="G259" s="265" t="s">
        <v>220</v>
      </c>
      <c r="H259" s="266">
        <v>1</v>
      </c>
      <c r="I259" s="267"/>
      <c r="J259" s="268">
        <f>ROUND(I259*H259,2)</f>
        <v>0</v>
      </c>
      <c r="K259" s="264" t="s">
        <v>1</v>
      </c>
      <c r="L259" s="269"/>
      <c r="M259" s="270" t="s">
        <v>1</v>
      </c>
      <c r="N259" s="271" t="s">
        <v>41</v>
      </c>
      <c r="O259" s="92"/>
      <c r="P259" s="209">
        <f>O259*H259</f>
        <v>0</v>
      </c>
      <c r="Q259" s="209">
        <v>0</v>
      </c>
      <c r="R259" s="209">
        <f>Q259*H259</f>
        <v>0</v>
      </c>
      <c r="S259" s="209">
        <v>0</v>
      </c>
      <c r="T259" s="210">
        <f>S259*H259</f>
        <v>0</v>
      </c>
      <c r="U259" s="39"/>
      <c r="V259" s="39"/>
      <c r="W259" s="39"/>
      <c r="X259" s="39"/>
      <c r="Y259" s="39"/>
      <c r="Z259" s="39"/>
      <c r="AA259" s="39"/>
      <c r="AB259" s="39"/>
      <c r="AC259" s="39"/>
      <c r="AD259" s="39"/>
      <c r="AE259" s="39"/>
      <c r="AR259" s="211" t="s">
        <v>227</v>
      </c>
      <c r="AT259" s="211" t="s">
        <v>224</v>
      </c>
      <c r="AU259" s="211" t="s">
        <v>83</v>
      </c>
      <c r="AY259" s="18" t="s">
        <v>195</v>
      </c>
      <c r="BE259" s="212">
        <f>IF(N259="základní",J259,0)</f>
        <v>0</v>
      </c>
      <c r="BF259" s="212">
        <f>IF(N259="snížená",J259,0)</f>
        <v>0</v>
      </c>
      <c r="BG259" s="212">
        <f>IF(N259="zákl. přenesená",J259,0)</f>
        <v>0</v>
      </c>
      <c r="BH259" s="212">
        <f>IF(N259="sníž. přenesená",J259,0)</f>
        <v>0</v>
      </c>
      <c r="BI259" s="212">
        <f>IF(N259="nulová",J259,0)</f>
        <v>0</v>
      </c>
      <c r="BJ259" s="18" t="s">
        <v>83</v>
      </c>
      <c r="BK259" s="212">
        <f>ROUND(I259*H259,2)</f>
        <v>0</v>
      </c>
      <c r="BL259" s="18" t="s">
        <v>221</v>
      </c>
      <c r="BM259" s="211" t="s">
        <v>961</v>
      </c>
    </row>
    <row r="260" s="2" customFormat="1">
      <c r="A260" s="39"/>
      <c r="B260" s="40"/>
      <c r="C260" s="41"/>
      <c r="D260" s="213" t="s">
        <v>197</v>
      </c>
      <c r="E260" s="41"/>
      <c r="F260" s="214" t="s">
        <v>791</v>
      </c>
      <c r="G260" s="41"/>
      <c r="H260" s="41"/>
      <c r="I260" s="215"/>
      <c r="J260" s="41"/>
      <c r="K260" s="41"/>
      <c r="L260" s="45"/>
      <c r="M260" s="216"/>
      <c r="N260" s="217"/>
      <c r="O260" s="92"/>
      <c r="P260" s="92"/>
      <c r="Q260" s="92"/>
      <c r="R260" s="92"/>
      <c r="S260" s="92"/>
      <c r="T260" s="93"/>
      <c r="U260" s="39"/>
      <c r="V260" s="39"/>
      <c r="W260" s="39"/>
      <c r="X260" s="39"/>
      <c r="Y260" s="39"/>
      <c r="Z260" s="39"/>
      <c r="AA260" s="39"/>
      <c r="AB260" s="39"/>
      <c r="AC260" s="39"/>
      <c r="AD260" s="39"/>
      <c r="AE260" s="39"/>
      <c r="AT260" s="18" t="s">
        <v>197</v>
      </c>
      <c r="AU260" s="18" t="s">
        <v>83</v>
      </c>
    </row>
    <row r="261" s="2" customFormat="1" ht="16.5" customHeight="1">
      <c r="A261" s="39"/>
      <c r="B261" s="40"/>
      <c r="C261" s="262" t="s">
        <v>626</v>
      </c>
      <c r="D261" s="262" t="s">
        <v>224</v>
      </c>
      <c r="E261" s="263" t="s">
        <v>962</v>
      </c>
      <c r="F261" s="264" t="s">
        <v>342</v>
      </c>
      <c r="G261" s="265" t="s">
        <v>232</v>
      </c>
      <c r="H261" s="266">
        <v>1</v>
      </c>
      <c r="I261" s="267"/>
      <c r="J261" s="268">
        <f>ROUND(I261*H261,2)</f>
        <v>0</v>
      </c>
      <c r="K261" s="264" t="s">
        <v>1</v>
      </c>
      <c r="L261" s="269"/>
      <c r="M261" s="270" t="s">
        <v>1</v>
      </c>
      <c r="N261" s="271" t="s">
        <v>41</v>
      </c>
      <c r="O261" s="92"/>
      <c r="P261" s="209">
        <f>O261*H261</f>
        <v>0</v>
      </c>
      <c r="Q261" s="209">
        <v>0</v>
      </c>
      <c r="R261" s="209">
        <f>Q261*H261</f>
        <v>0</v>
      </c>
      <c r="S261" s="209">
        <v>0</v>
      </c>
      <c r="T261" s="210">
        <f>S261*H261</f>
        <v>0</v>
      </c>
      <c r="U261" s="39"/>
      <c r="V261" s="39"/>
      <c r="W261" s="39"/>
      <c r="X261" s="39"/>
      <c r="Y261" s="39"/>
      <c r="Z261" s="39"/>
      <c r="AA261" s="39"/>
      <c r="AB261" s="39"/>
      <c r="AC261" s="39"/>
      <c r="AD261" s="39"/>
      <c r="AE261" s="39"/>
      <c r="AR261" s="211" t="s">
        <v>227</v>
      </c>
      <c r="AT261" s="211" t="s">
        <v>224</v>
      </c>
      <c r="AU261" s="211" t="s">
        <v>83</v>
      </c>
      <c r="AY261" s="18" t="s">
        <v>195</v>
      </c>
      <c r="BE261" s="212">
        <f>IF(N261="základní",J261,0)</f>
        <v>0</v>
      </c>
      <c r="BF261" s="212">
        <f>IF(N261="snížená",J261,0)</f>
        <v>0</v>
      </c>
      <c r="BG261" s="212">
        <f>IF(N261="zákl. přenesená",J261,0)</f>
        <v>0</v>
      </c>
      <c r="BH261" s="212">
        <f>IF(N261="sníž. přenesená",J261,0)</f>
        <v>0</v>
      </c>
      <c r="BI261" s="212">
        <f>IF(N261="nulová",J261,0)</f>
        <v>0</v>
      </c>
      <c r="BJ261" s="18" t="s">
        <v>83</v>
      </c>
      <c r="BK261" s="212">
        <f>ROUND(I261*H261,2)</f>
        <v>0</v>
      </c>
      <c r="BL261" s="18" t="s">
        <v>221</v>
      </c>
      <c r="BM261" s="211" t="s">
        <v>963</v>
      </c>
    </row>
    <row r="262" s="2" customFormat="1">
      <c r="A262" s="39"/>
      <c r="B262" s="40"/>
      <c r="C262" s="41"/>
      <c r="D262" s="213" t="s">
        <v>197</v>
      </c>
      <c r="E262" s="41"/>
      <c r="F262" s="214" t="s">
        <v>344</v>
      </c>
      <c r="G262" s="41"/>
      <c r="H262" s="41"/>
      <c r="I262" s="215"/>
      <c r="J262" s="41"/>
      <c r="K262" s="41"/>
      <c r="L262" s="45"/>
      <c r="M262" s="216"/>
      <c r="N262" s="217"/>
      <c r="O262" s="92"/>
      <c r="P262" s="92"/>
      <c r="Q262" s="92"/>
      <c r="R262" s="92"/>
      <c r="S262" s="92"/>
      <c r="T262" s="93"/>
      <c r="U262" s="39"/>
      <c r="V262" s="39"/>
      <c r="W262" s="39"/>
      <c r="X262" s="39"/>
      <c r="Y262" s="39"/>
      <c r="Z262" s="39"/>
      <c r="AA262" s="39"/>
      <c r="AB262" s="39"/>
      <c r="AC262" s="39"/>
      <c r="AD262" s="39"/>
      <c r="AE262" s="39"/>
      <c r="AT262" s="18" t="s">
        <v>197</v>
      </c>
      <c r="AU262" s="18" t="s">
        <v>83</v>
      </c>
    </row>
    <row r="263" s="2" customFormat="1" ht="16.5" customHeight="1">
      <c r="A263" s="39"/>
      <c r="B263" s="40"/>
      <c r="C263" s="262" t="s">
        <v>629</v>
      </c>
      <c r="D263" s="262" t="s">
        <v>224</v>
      </c>
      <c r="E263" s="263" t="s">
        <v>964</v>
      </c>
      <c r="F263" s="264" t="s">
        <v>347</v>
      </c>
      <c r="G263" s="265" t="s">
        <v>194</v>
      </c>
      <c r="H263" s="266">
        <v>1</v>
      </c>
      <c r="I263" s="267"/>
      <c r="J263" s="268">
        <f>ROUND(I263*H263,2)</f>
        <v>0</v>
      </c>
      <c r="K263" s="264" t="s">
        <v>1</v>
      </c>
      <c r="L263" s="269"/>
      <c r="M263" s="270" t="s">
        <v>1</v>
      </c>
      <c r="N263" s="271" t="s">
        <v>41</v>
      </c>
      <c r="O263" s="92"/>
      <c r="P263" s="209">
        <f>O263*H263</f>
        <v>0</v>
      </c>
      <c r="Q263" s="209">
        <v>0</v>
      </c>
      <c r="R263" s="209">
        <f>Q263*H263</f>
        <v>0</v>
      </c>
      <c r="S263" s="209">
        <v>0</v>
      </c>
      <c r="T263" s="210">
        <f>S263*H263</f>
        <v>0</v>
      </c>
      <c r="U263" s="39"/>
      <c r="V263" s="39"/>
      <c r="W263" s="39"/>
      <c r="X263" s="39"/>
      <c r="Y263" s="39"/>
      <c r="Z263" s="39"/>
      <c r="AA263" s="39"/>
      <c r="AB263" s="39"/>
      <c r="AC263" s="39"/>
      <c r="AD263" s="39"/>
      <c r="AE263" s="39"/>
      <c r="AR263" s="211" t="s">
        <v>227</v>
      </c>
      <c r="AT263" s="211" t="s">
        <v>224</v>
      </c>
      <c r="AU263" s="211" t="s">
        <v>83</v>
      </c>
      <c r="AY263" s="18" t="s">
        <v>195</v>
      </c>
      <c r="BE263" s="212">
        <f>IF(N263="základní",J263,0)</f>
        <v>0</v>
      </c>
      <c r="BF263" s="212">
        <f>IF(N263="snížená",J263,0)</f>
        <v>0</v>
      </c>
      <c r="BG263" s="212">
        <f>IF(N263="zákl. přenesená",J263,0)</f>
        <v>0</v>
      </c>
      <c r="BH263" s="212">
        <f>IF(N263="sníž. přenesená",J263,0)</f>
        <v>0</v>
      </c>
      <c r="BI263" s="212">
        <f>IF(N263="nulová",J263,0)</f>
        <v>0</v>
      </c>
      <c r="BJ263" s="18" t="s">
        <v>83</v>
      </c>
      <c r="BK263" s="212">
        <f>ROUND(I263*H263,2)</f>
        <v>0</v>
      </c>
      <c r="BL263" s="18" t="s">
        <v>221</v>
      </c>
      <c r="BM263" s="211" t="s">
        <v>965</v>
      </c>
    </row>
    <row r="264" s="2" customFormat="1" ht="16.5" customHeight="1">
      <c r="A264" s="39"/>
      <c r="B264" s="40"/>
      <c r="C264" s="262" t="s">
        <v>632</v>
      </c>
      <c r="D264" s="262" t="s">
        <v>224</v>
      </c>
      <c r="E264" s="263" t="s">
        <v>966</v>
      </c>
      <c r="F264" s="264" t="s">
        <v>351</v>
      </c>
      <c r="G264" s="265" t="s">
        <v>194</v>
      </c>
      <c r="H264" s="266">
        <v>1</v>
      </c>
      <c r="I264" s="267"/>
      <c r="J264" s="268">
        <f>ROUND(I264*H264,2)</f>
        <v>0</v>
      </c>
      <c r="K264" s="264" t="s">
        <v>1</v>
      </c>
      <c r="L264" s="269"/>
      <c r="M264" s="270" t="s">
        <v>1</v>
      </c>
      <c r="N264" s="271" t="s">
        <v>41</v>
      </c>
      <c r="O264" s="92"/>
      <c r="P264" s="209">
        <f>O264*H264</f>
        <v>0</v>
      </c>
      <c r="Q264" s="209">
        <v>0</v>
      </c>
      <c r="R264" s="209">
        <f>Q264*H264</f>
        <v>0</v>
      </c>
      <c r="S264" s="209">
        <v>0</v>
      </c>
      <c r="T264" s="210">
        <f>S264*H264</f>
        <v>0</v>
      </c>
      <c r="U264" s="39"/>
      <c r="V264" s="39"/>
      <c r="W264" s="39"/>
      <c r="X264" s="39"/>
      <c r="Y264" s="39"/>
      <c r="Z264" s="39"/>
      <c r="AA264" s="39"/>
      <c r="AB264" s="39"/>
      <c r="AC264" s="39"/>
      <c r="AD264" s="39"/>
      <c r="AE264" s="39"/>
      <c r="AR264" s="211" t="s">
        <v>227</v>
      </c>
      <c r="AT264" s="211" t="s">
        <v>224</v>
      </c>
      <c r="AU264" s="211" t="s">
        <v>83</v>
      </c>
      <c r="AY264" s="18" t="s">
        <v>195</v>
      </c>
      <c r="BE264" s="212">
        <f>IF(N264="základní",J264,0)</f>
        <v>0</v>
      </c>
      <c r="BF264" s="212">
        <f>IF(N264="snížená",J264,0)</f>
        <v>0</v>
      </c>
      <c r="BG264" s="212">
        <f>IF(N264="zákl. přenesená",J264,0)</f>
        <v>0</v>
      </c>
      <c r="BH264" s="212">
        <f>IF(N264="sníž. přenesená",J264,0)</f>
        <v>0</v>
      </c>
      <c r="BI264" s="212">
        <f>IF(N264="nulová",J264,0)</f>
        <v>0</v>
      </c>
      <c r="BJ264" s="18" t="s">
        <v>83</v>
      </c>
      <c r="BK264" s="212">
        <f>ROUND(I264*H264,2)</f>
        <v>0</v>
      </c>
      <c r="BL264" s="18" t="s">
        <v>221</v>
      </c>
      <c r="BM264" s="211" t="s">
        <v>967</v>
      </c>
    </row>
    <row r="265" s="2" customFormat="1" ht="16.5" customHeight="1">
      <c r="A265" s="39"/>
      <c r="B265" s="40"/>
      <c r="C265" s="262" t="s">
        <v>635</v>
      </c>
      <c r="D265" s="262" t="s">
        <v>224</v>
      </c>
      <c r="E265" s="263" t="s">
        <v>968</v>
      </c>
      <c r="F265" s="264" t="s">
        <v>355</v>
      </c>
      <c r="G265" s="265" t="s">
        <v>194</v>
      </c>
      <c r="H265" s="266">
        <v>1</v>
      </c>
      <c r="I265" s="267"/>
      <c r="J265" s="268">
        <f>ROUND(I265*H265,2)</f>
        <v>0</v>
      </c>
      <c r="K265" s="264" t="s">
        <v>1</v>
      </c>
      <c r="L265" s="269"/>
      <c r="M265" s="270" t="s">
        <v>1</v>
      </c>
      <c r="N265" s="271" t="s">
        <v>41</v>
      </c>
      <c r="O265" s="92"/>
      <c r="P265" s="209">
        <f>O265*H265</f>
        <v>0</v>
      </c>
      <c r="Q265" s="209">
        <v>0</v>
      </c>
      <c r="R265" s="209">
        <f>Q265*H265</f>
        <v>0</v>
      </c>
      <c r="S265" s="209">
        <v>0</v>
      </c>
      <c r="T265" s="210">
        <f>S265*H265</f>
        <v>0</v>
      </c>
      <c r="U265" s="39"/>
      <c r="V265" s="39"/>
      <c r="W265" s="39"/>
      <c r="X265" s="39"/>
      <c r="Y265" s="39"/>
      <c r="Z265" s="39"/>
      <c r="AA265" s="39"/>
      <c r="AB265" s="39"/>
      <c r="AC265" s="39"/>
      <c r="AD265" s="39"/>
      <c r="AE265" s="39"/>
      <c r="AR265" s="211" t="s">
        <v>227</v>
      </c>
      <c r="AT265" s="211" t="s">
        <v>224</v>
      </c>
      <c r="AU265" s="211" t="s">
        <v>83</v>
      </c>
      <c r="AY265" s="18" t="s">
        <v>195</v>
      </c>
      <c r="BE265" s="212">
        <f>IF(N265="základní",J265,0)</f>
        <v>0</v>
      </c>
      <c r="BF265" s="212">
        <f>IF(N265="snížená",J265,0)</f>
        <v>0</v>
      </c>
      <c r="BG265" s="212">
        <f>IF(N265="zákl. přenesená",J265,0)</f>
        <v>0</v>
      </c>
      <c r="BH265" s="212">
        <f>IF(N265="sníž. přenesená",J265,0)</f>
        <v>0</v>
      </c>
      <c r="BI265" s="212">
        <f>IF(N265="nulová",J265,0)</f>
        <v>0</v>
      </c>
      <c r="BJ265" s="18" t="s">
        <v>83</v>
      </c>
      <c r="BK265" s="212">
        <f>ROUND(I265*H265,2)</f>
        <v>0</v>
      </c>
      <c r="BL265" s="18" t="s">
        <v>221</v>
      </c>
      <c r="BM265" s="211" t="s">
        <v>969</v>
      </c>
    </row>
    <row r="266" s="2" customFormat="1" ht="16.5" customHeight="1">
      <c r="A266" s="39"/>
      <c r="B266" s="40"/>
      <c r="C266" s="262" t="s">
        <v>638</v>
      </c>
      <c r="D266" s="262" t="s">
        <v>224</v>
      </c>
      <c r="E266" s="263" t="s">
        <v>970</v>
      </c>
      <c r="F266" s="264" t="s">
        <v>359</v>
      </c>
      <c r="G266" s="265" t="s">
        <v>194</v>
      </c>
      <c r="H266" s="266">
        <v>1</v>
      </c>
      <c r="I266" s="267"/>
      <c r="J266" s="268">
        <f>ROUND(I266*H266,2)</f>
        <v>0</v>
      </c>
      <c r="K266" s="264" t="s">
        <v>1</v>
      </c>
      <c r="L266" s="269"/>
      <c r="M266" s="270" t="s">
        <v>1</v>
      </c>
      <c r="N266" s="271" t="s">
        <v>41</v>
      </c>
      <c r="O266" s="92"/>
      <c r="P266" s="209">
        <f>O266*H266</f>
        <v>0</v>
      </c>
      <c r="Q266" s="209">
        <v>0</v>
      </c>
      <c r="R266" s="209">
        <f>Q266*H266</f>
        <v>0</v>
      </c>
      <c r="S266" s="209">
        <v>0</v>
      </c>
      <c r="T266" s="210">
        <f>S266*H266</f>
        <v>0</v>
      </c>
      <c r="U266" s="39"/>
      <c r="V266" s="39"/>
      <c r="W266" s="39"/>
      <c r="X266" s="39"/>
      <c r="Y266" s="39"/>
      <c r="Z266" s="39"/>
      <c r="AA266" s="39"/>
      <c r="AB266" s="39"/>
      <c r="AC266" s="39"/>
      <c r="AD266" s="39"/>
      <c r="AE266" s="39"/>
      <c r="AR266" s="211" t="s">
        <v>227</v>
      </c>
      <c r="AT266" s="211" t="s">
        <v>224</v>
      </c>
      <c r="AU266" s="211" t="s">
        <v>83</v>
      </c>
      <c r="AY266" s="18" t="s">
        <v>195</v>
      </c>
      <c r="BE266" s="212">
        <f>IF(N266="základní",J266,0)</f>
        <v>0</v>
      </c>
      <c r="BF266" s="212">
        <f>IF(N266="snížená",J266,0)</f>
        <v>0</v>
      </c>
      <c r="BG266" s="212">
        <f>IF(N266="zákl. přenesená",J266,0)</f>
        <v>0</v>
      </c>
      <c r="BH266" s="212">
        <f>IF(N266="sníž. přenesená",J266,0)</f>
        <v>0</v>
      </c>
      <c r="BI266" s="212">
        <f>IF(N266="nulová",J266,0)</f>
        <v>0</v>
      </c>
      <c r="BJ266" s="18" t="s">
        <v>83</v>
      </c>
      <c r="BK266" s="212">
        <f>ROUND(I266*H266,2)</f>
        <v>0</v>
      </c>
      <c r="BL266" s="18" t="s">
        <v>221</v>
      </c>
      <c r="BM266" s="211" t="s">
        <v>971</v>
      </c>
    </row>
    <row r="267" s="2" customFormat="1" ht="16.5" customHeight="1">
      <c r="A267" s="39"/>
      <c r="B267" s="40"/>
      <c r="C267" s="262" t="s">
        <v>641</v>
      </c>
      <c r="D267" s="262" t="s">
        <v>224</v>
      </c>
      <c r="E267" s="263" t="s">
        <v>972</v>
      </c>
      <c r="F267" s="264" t="s">
        <v>363</v>
      </c>
      <c r="G267" s="265" t="s">
        <v>194</v>
      </c>
      <c r="H267" s="266">
        <v>1</v>
      </c>
      <c r="I267" s="267"/>
      <c r="J267" s="268">
        <f>ROUND(I267*H267,2)</f>
        <v>0</v>
      </c>
      <c r="K267" s="264" t="s">
        <v>1</v>
      </c>
      <c r="L267" s="269"/>
      <c r="M267" s="270" t="s">
        <v>1</v>
      </c>
      <c r="N267" s="271" t="s">
        <v>41</v>
      </c>
      <c r="O267" s="92"/>
      <c r="P267" s="209">
        <f>O267*H267</f>
        <v>0</v>
      </c>
      <c r="Q267" s="209">
        <v>0</v>
      </c>
      <c r="R267" s="209">
        <f>Q267*H267</f>
        <v>0</v>
      </c>
      <c r="S267" s="209">
        <v>0</v>
      </c>
      <c r="T267" s="210">
        <f>S267*H267</f>
        <v>0</v>
      </c>
      <c r="U267" s="39"/>
      <c r="V267" s="39"/>
      <c r="W267" s="39"/>
      <c r="X267" s="39"/>
      <c r="Y267" s="39"/>
      <c r="Z267" s="39"/>
      <c r="AA267" s="39"/>
      <c r="AB267" s="39"/>
      <c r="AC267" s="39"/>
      <c r="AD267" s="39"/>
      <c r="AE267" s="39"/>
      <c r="AR267" s="211" t="s">
        <v>227</v>
      </c>
      <c r="AT267" s="211" t="s">
        <v>224</v>
      </c>
      <c r="AU267" s="211" t="s">
        <v>83</v>
      </c>
      <c r="AY267" s="18" t="s">
        <v>195</v>
      </c>
      <c r="BE267" s="212">
        <f>IF(N267="základní",J267,0)</f>
        <v>0</v>
      </c>
      <c r="BF267" s="212">
        <f>IF(N267="snížená",J267,0)</f>
        <v>0</v>
      </c>
      <c r="BG267" s="212">
        <f>IF(N267="zákl. přenesená",J267,0)</f>
        <v>0</v>
      </c>
      <c r="BH267" s="212">
        <f>IF(N267="sníž. přenesená",J267,0)</f>
        <v>0</v>
      </c>
      <c r="BI267" s="212">
        <f>IF(N267="nulová",J267,0)</f>
        <v>0</v>
      </c>
      <c r="BJ267" s="18" t="s">
        <v>83</v>
      </c>
      <c r="BK267" s="212">
        <f>ROUND(I267*H267,2)</f>
        <v>0</v>
      </c>
      <c r="BL267" s="18" t="s">
        <v>221</v>
      </c>
      <c r="BM267" s="211" t="s">
        <v>973</v>
      </c>
    </row>
    <row r="268" s="2" customFormat="1" ht="16.5" customHeight="1">
      <c r="A268" s="39"/>
      <c r="B268" s="40"/>
      <c r="C268" s="262" t="s">
        <v>644</v>
      </c>
      <c r="D268" s="262" t="s">
        <v>224</v>
      </c>
      <c r="E268" s="263" t="s">
        <v>974</v>
      </c>
      <c r="F268" s="264" t="s">
        <v>367</v>
      </c>
      <c r="G268" s="265" t="s">
        <v>194</v>
      </c>
      <c r="H268" s="266">
        <v>1</v>
      </c>
      <c r="I268" s="267"/>
      <c r="J268" s="268">
        <f>ROUND(I268*H268,2)</f>
        <v>0</v>
      </c>
      <c r="K268" s="264" t="s">
        <v>1</v>
      </c>
      <c r="L268" s="269"/>
      <c r="M268" s="270" t="s">
        <v>1</v>
      </c>
      <c r="N268" s="271" t="s">
        <v>41</v>
      </c>
      <c r="O268" s="92"/>
      <c r="P268" s="209">
        <f>O268*H268</f>
        <v>0</v>
      </c>
      <c r="Q268" s="209">
        <v>0</v>
      </c>
      <c r="R268" s="209">
        <f>Q268*H268</f>
        <v>0</v>
      </c>
      <c r="S268" s="209">
        <v>0</v>
      </c>
      <c r="T268" s="210">
        <f>S268*H268</f>
        <v>0</v>
      </c>
      <c r="U268" s="39"/>
      <c r="V268" s="39"/>
      <c r="W268" s="39"/>
      <c r="X268" s="39"/>
      <c r="Y268" s="39"/>
      <c r="Z268" s="39"/>
      <c r="AA268" s="39"/>
      <c r="AB268" s="39"/>
      <c r="AC268" s="39"/>
      <c r="AD268" s="39"/>
      <c r="AE268" s="39"/>
      <c r="AR268" s="211" t="s">
        <v>227</v>
      </c>
      <c r="AT268" s="211" t="s">
        <v>224</v>
      </c>
      <c r="AU268" s="211" t="s">
        <v>83</v>
      </c>
      <c r="AY268" s="18" t="s">
        <v>195</v>
      </c>
      <c r="BE268" s="212">
        <f>IF(N268="základní",J268,0)</f>
        <v>0</v>
      </c>
      <c r="BF268" s="212">
        <f>IF(N268="snížená",J268,0)</f>
        <v>0</v>
      </c>
      <c r="BG268" s="212">
        <f>IF(N268="zákl. přenesená",J268,0)</f>
        <v>0</v>
      </c>
      <c r="BH268" s="212">
        <f>IF(N268="sníž. přenesená",J268,0)</f>
        <v>0</v>
      </c>
      <c r="BI268" s="212">
        <f>IF(N268="nulová",J268,0)</f>
        <v>0</v>
      </c>
      <c r="BJ268" s="18" t="s">
        <v>83</v>
      </c>
      <c r="BK268" s="212">
        <f>ROUND(I268*H268,2)</f>
        <v>0</v>
      </c>
      <c r="BL268" s="18" t="s">
        <v>221</v>
      </c>
      <c r="BM268" s="211" t="s">
        <v>975</v>
      </c>
    </row>
    <row r="269" s="2" customFormat="1" ht="21.75" customHeight="1">
      <c r="A269" s="39"/>
      <c r="B269" s="40"/>
      <c r="C269" s="200" t="s">
        <v>647</v>
      </c>
      <c r="D269" s="200" t="s">
        <v>191</v>
      </c>
      <c r="E269" s="201" t="s">
        <v>976</v>
      </c>
      <c r="F269" s="202" t="s">
        <v>371</v>
      </c>
      <c r="G269" s="203" t="s">
        <v>194</v>
      </c>
      <c r="H269" s="204">
        <v>1</v>
      </c>
      <c r="I269" s="205"/>
      <c r="J269" s="206">
        <f>ROUND(I269*H269,2)</f>
        <v>0</v>
      </c>
      <c r="K269" s="202" t="s">
        <v>1</v>
      </c>
      <c r="L269" s="45"/>
      <c r="M269" s="207" t="s">
        <v>1</v>
      </c>
      <c r="N269" s="208" t="s">
        <v>41</v>
      </c>
      <c r="O269" s="92"/>
      <c r="P269" s="209">
        <f>O269*H269</f>
        <v>0</v>
      </c>
      <c r="Q269" s="209">
        <v>0</v>
      </c>
      <c r="R269" s="209">
        <f>Q269*H269</f>
        <v>0</v>
      </c>
      <c r="S269" s="209">
        <v>0</v>
      </c>
      <c r="T269" s="210">
        <f>S269*H269</f>
        <v>0</v>
      </c>
      <c r="U269" s="39"/>
      <c r="V269" s="39"/>
      <c r="W269" s="39"/>
      <c r="X269" s="39"/>
      <c r="Y269" s="39"/>
      <c r="Z269" s="39"/>
      <c r="AA269" s="39"/>
      <c r="AB269" s="39"/>
      <c r="AC269" s="39"/>
      <c r="AD269" s="39"/>
      <c r="AE269" s="39"/>
      <c r="AR269" s="211" t="s">
        <v>221</v>
      </c>
      <c r="AT269" s="211" t="s">
        <v>191</v>
      </c>
      <c r="AU269" s="211" t="s">
        <v>83</v>
      </c>
      <c r="AY269" s="18" t="s">
        <v>195</v>
      </c>
      <c r="BE269" s="212">
        <f>IF(N269="základní",J269,0)</f>
        <v>0</v>
      </c>
      <c r="BF269" s="212">
        <f>IF(N269="snížená",J269,0)</f>
        <v>0</v>
      </c>
      <c r="BG269" s="212">
        <f>IF(N269="zákl. přenesená",J269,0)</f>
        <v>0</v>
      </c>
      <c r="BH269" s="212">
        <f>IF(N269="sníž. přenesená",J269,0)</f>
        <v>0</v>
      </c>
      <c r="BI269" s="212">
        <f>IF(N269="nulová",J269,0)</f>
        <v>0</v>
      </c>
      <c r="BJ269" s="18" t="s">
        <v>83</v>
      </c>
      <c r="BK269" s="212">
        <f>ROUND(I269*H269,2)</f>
        <v>0</v>
      </c>
      <c r="BL269" s="18" t="s">
        <v>221</v>
      </c>
      <c r="BM269" s="211" t="s">
        <v>977</v>
      </c>
    </row>
    <row r="270" s="2" customFormat="1">
      <c r="A270" s="39"/>
      <c r="B270" s="40"/>
      <c r="C270" s="41"/>
      <c r="D270" s="213" t="s">
        <v>197</v>
      </c>
      <c r="E270" s="41"/>
      <c r="F270" s="214" t="s">
        <v>377</v>
      </c>
      <c r="G270" s="41"/>
      <c r="H270" s="41"/>
      <c r="I270" s="215"/>
      <c r="J270" s="41"/>
      <c r="K270" s="41"/>
      <c r="L270" s="45"/>
      <c r="M270" s="216"/>
      <c r="N270" s="217"/>
      <c r="O270" s="92"/>
      <c r="P270" s="92"/>
      <c r="Q270" s="92"/>
      <c r="R270" s="92"/>
      <c r="S270" s="92"/>
      <c r="T270" s="93"/>
      <c r="U270" s="39"/>
      <c r="V270" s="39"/>
      <c r="W270" s="39"/>
      <c r="X270" s="39"/>
      <c r="Y270" s="39"/>
      <c r="Z270" s="39"/>
      <c r="AA270" s="39"/>
      <c r="AB270" s="39"/>
      <c r="AC270" s="39"/>
      <c r="AD270" s="39"/>
      <c r="AE270" s="39"/>
      <c r="AT270" s="18" t="s">
        <v>197</v>
      </c>
      <c r="AU270" s="18" t="s">
        <v>83</v>
      </c>
    </row>
    <row r="271" s="2" customFormat="1" ht="24.15" customHeight="1">
      <c r="A271" s="39"/>
      <c r="B271" s="40"/>
      <c r="C271" s="200" t="s">
        <v>652</v>
      </c>
      <c r="D271" s="200" t="s">
        <v>191</v>
      </c>
      <c r="E271" s="201" t="s">
        <v>978</v>
      </c>
      <c r="F271" s="202" t="s">
        <v>979</v>
      </c>
      <c r="G271" s="203" t="s">
        <v>194</v>
      </c>
      <c r="H271" s="204">
        <v>1</v>
      </c>
      <c r="I271" s="205"/>
      <c r="J271" s="206">
        <f>ROUND(I271*H271,2)</f>
        <v>0</v>
      </c>
      <c r="K271" s="202" t="s">
        <v>1</v>
      </c>
      <c r="L271" s="45"/>
      <c r="M271" s="207" t="s">
        <v>1</v>
      </c>
      <c r="N271" s="208" t="s">
        <v>41</v>
      </c>
      <c r="O271" s="92"/>
      <c r="P271" s="209">
        <f>O271*H271</f>
        <v>0</v>
      </c>
      <c r="Q271" s="209">
        <v>0</v>
      </c>
      <c r="R271" s="209">
        <f>Q271*H271</f>
        <v>0</v>
      </c>
      <c r="S271" s="209">
        <v>0</v>
      </c>
      <c r="T271" s="210">
        <f>S271*H271</f>
        <v>0</v>
      </c>
      <c r="U271" s="39"/>
      <c r="V271" s="39"/>
      <c r="W271" s="39"/>
      <c r="X271" s="39"/>
      <c r="Y271" s="39"/>
      <c r="Z271" s="39"/>
      <c r="AA271" s="39"/>
      <c r="AB271" s="39"/>
      <c r="AC271" s="39"/>
      <c r="AD271" s="39"/>
      <c r="AE271" s="39"/>
      <c r="AR271" s="211" t="s">
        <v>221</v>
      </c>
      <c r="AT271" s="211" t="s">
        <v>191</v>
      </c>
      <c r="AU271" s="211" t="s">
        <v>83</v>
      </c>
      <c r="AY271" s="18" t="s">
        <v>195</v>
      </c>
      <c r="BE271" s="212">
        <f>IF(N271="základní",J271,0)</f>
        <v>0</v>
      </c>
      <c r="BF271" s="212">
        <f>IF(N271="snížená",J271,0)</f>
        <v>0</v>
      </c>
      <c r="BG271" s="212">
        <f>IF(N271="zákl. přenesená",J271,0)</f>
        <v>0</v>
      </c>
      <c r="BH271" s="212">
        <f>IF(N271="sníž. přenesená",J271,0)</f>
        <v>0</v>
      </c>
      <c r="BI271" s="212">
        <f>IF(N271="nulová",J271,0)</f>
        <v>0</v>
      </c>
      <c r="BJ271" s="18" t="s">
        <v>83</v>
      </c>
      <c r="BK271" s="212">
        <f>ROUND(I271*H271,2)</f>
        <v>0</v>
      </c>
      <c r="BL271" s="18" t="s">
        <v>221</v>
      </c>
      <c r="BM271" s="211" t="s">
        <v>980</v>
      </c>
    </row>
    <row r="272" s="13" customFormat="1" ht="25.92" customHeight="1">
      <c r="A272" s="13"/>
      <c r="B272" s="248"/>
      <c r="C272" s="249"/>
      <c r="D272" s="250" t="s">
        <v>75</v>
      </c>
      <c r="E272" s="251" t="s">
        <v>981</v>
      </c>
      <c r="F272" s="251" t="s">
        <v>982</v>
      </c>
      <c r="G272" s="249"/>
      <c r="H272" s="249"/>
      <c r="I272" s="252"/>
      <c r="J272" s="253">
        <f>BK272</f>
        <v>0</v>
      </c>
      <c r="K272" s="249"/>
      <c r="L272" s="254"/>
      <c r="M272" s="255"/>
      <c r="N272" s="256"/>
      <c r="O272" s="256"/>
      <c r="P272" s="257">
        <f>SUM(P273:P288)</f>
        <v>0</v>
      </c>
      <c r="Q272" s="256"/>
      <c r="R272" s="257">
        <f>SUM(R273:R288)</f>
        <v>0</v>
      </c>
      <c r="S272" s="256"/>
      <c r="T272" s="258">
        <f>SUM(T273:T288)</f>
        <v>0</v>
      </c>
      <c r="U272" s="13"/>
      <c r="V272" s="13"/>
      <c r="W272" s="13"/>
      <c r="X272" s="13"/>
      <c r="Y272" s="13"/>
      <c r="Z272" s="13"/>
      <c r="AA272" s="13"/>
      <c r="AB272" s="13"/>
      <c r="AC272" s="13"/>
      <c r="AD272" s="13"/>
      <c r="AE272" s="13"/>
      <c r="AR272" s="259" t="s">
        <v>83</v>
      </c>
      <c r="AT272" s="260" t="s">
        <v>75</v>
      </c>
      <c r="AU272" s="260" t="s">
        <v>76</v>
      </c>
      <c r="AY272" s="259" t="s">
        <v>195</v>
      </c>
      <c r="BK272" s="261">
        <f>SUM(BK273:BK288)</f>
        <v>0</v>
      </c>
    </row>
    <row r="273" s="2" customFormat="1" ht="24.15" customHeight="1">
      <c r="A273" s="39"/>
      <c r="B273" s="40"/>
      <c r="C273" s="200" t="s">
        <v>657</v>
      </c>
      <c r="D273" s="200" t="s">
        <v>191</v>
      </c>
      <c r="E273" s="201" t="s">
        <v>983</v>
      </c>
      <c r="F273" s="202" t="s">
        <v>512</v>
      </c>
      <c r="G273" s="203" t="s">
        <v>513</v>
      </c>
      <c r="H273" s="204">
        <v>15</v>
      </c>
      <c r="I273" s="205"/>
      <c r="J273" s="206">
        <f>ROUND(I273*H273,2)</f>
        <v>0</v>
      </c>
      <c r="K273" s="202" t="s">
        <v>1</v>
      </c>
      <c r="L273" s="45"/>
      <c r="M273" s="207" t="s">
        <v>1</v>
      </c>
      <c r="N273" s="208" t="s">
        <v>41</v>
      </c>
      <c r="O273" s="92"/>
      <c r="P273" s="209">
        <f>O273*H273</f>
        <v>0</v>
      </c>
      <c r="Q273" s="209">
        <v>0</v>
      </c>
      <c r="R273" s="209">
        <f>Q273*H273</f>
        <v>0</v>
      </c>
      <c r="S273" s="209">
        <v>0</v>
      </c>
      <c r="T273" s="210">
        <f>S273*H273</f>
        <v>0</v>
      </c>
      <c r="U273" s="39"/>
      <c r="V273" s="39"/>
      <c r="W273" s="39"/>
      <c r="X273" s="39"/>
      <c r="Y273" s="39"/>
      <c r="Z273" s="39"/>
      <c r="AA273" s="39"/>
      <c r="AB273" s="39"/>
      <c r="AC273" s="39"/>
      <c r="AD273" s="39"/>
      <c r="AE273" s="39"/>
      <c r="AR273" s="211" t="s">
        <v>221</v>
      </c>
      <c r="AT273" s="211" t="s">
        <v>191</v>
      </c>
      <c r="AU273" s="211" t="s">
        <v>83</v>
      </c>
      <c r="AY273" s="18" t="s">
        <v>195</v>
      </c>
      <c r="BE273" s="212">
        <f>IF(N273="základní",J273,0)</f>
        <v>0</v>
      </c>
      <c r="BF273" s="212">
        <f>IF(N273="snížená",J273,0)</f>
        <v>0</v>
      </c>
      <c r="BG273" s="212">
        <f>IF(N273="zákl. přenesená",J273,0)</f>
        <v>0</v>
      </c>
      <c r="BH273" s="212">
        <f>IF(N273="sníž. přenesená",J273,0)</f>
        <v>0</v>
      </c>
      <c r="BI273" s="212">
        <f>IF(N273="nulová",J273,0)</f>
        <v>0</v>
      </c>
      <c r="BJ273" s="18" t="s">
        <v>83</v>
      </c>
      <c r="BK273" s="212">
        <f>ROUND(I273*H273,2)</f>
        <v>0</v>
      </c>
      <c r="BL273" s="18" t="s">
        <v>221</v>
      </c>
      <c r="BM273" s="211" t="s">
        <v>984</v>
      </c>
    </row>
    <row r="274" s="2" customFormat="1" ht="24.15" customHeight="1">
      <c r="A274" s="39"/>
      <c r="B274" s="40"/>
      <c r="C274" s="200" t="s">
        <v>662</v>
      </c>
      <c r="D274" s="200" t="s">
        <v>191</v>
      </c>
      <c r="E274" s="201" t="s">
        <v>985</v>
      </c>
      <c r="F274" s="202" t="s">
        <v>517</v>
      </c>
      <c r="G274" s="203" t="s">
        <v>513</v>
      </c>
      <c r="H274" s="204">
        <v>45</v>
      </c>
      <c r="I274" s="205"/>
      <c r="J274" s="206">
        <f>ROUND(I274*H274,2)</f>
        <v>0</v>
      </c>
      <c r="K274" s="202" t="s">
        <v>1</v>
      </c>
      <c r="L274" s="45"/>
      <c r="M274" s="207" t="s">
        <v>1</v>
      </c>
      <c r="N274" s="208" t="s">
        <v>41</v>
      </c>
      <c r="O274" s="92"/>
      <c r="P274" s="209">
        <f>O274*H274</f>
        <v>0</v>
      </c>
      <c r="Q274" s="209">
        <v>0</v>
      </c>
      <c r="R274" s="209">
        <f>Q274*H274</f>
        <v>0</v>
      </c>
      <c r="S274" s="209">
        <v>0</v>
      </c>
      <c r="T274" s="210">
        <f>S274*H274</f>
        <v>0</v>
      </c>
      <c r="U274" s="39"/>
      <c r="V274" s="39"/>
      <c r="W274" s="39"/>
      <c r="X274" s="39"/>
      <c r="Y274" s="39"/>
      <c r="Z274" s="39"/>
      <c r="AA274" s="39"/>
      <c r="AB274" s="39"/>
      <c r="AC274" s="39"/>
      <c r="AD274" s="39"/>
      <c r="AE274" s="39"/>
      <c r="AR274" s="211" t="s">
        <v>221</v>
      </c>
      <c r="AT274" s="211" t="s">
        <v>191</v>
      </c>
      <c r="AU274" s="211" t="s">
        <v>83</v>
      </c>
      <c r="AY274" s="18" t="s">
        <v>195</v>
      </c>
      <c r="BE274" s="212">
        <f>IF(N274="základní",J274,0)</f>
        <v>0</v>
      </c>
      <c r="BF274" s="212">
        <f>IF(N274="snížená",J274,0)</f>
        <v>0</v>
      </c>
      <c r="BG274" s="212">
        <f>IF(N274="zákl. přenesená",J274,0)</f>
        <v>0</v>
      </c>
      <c r="BH274" s="212">
        <f>IF(N274="sníž. přenesená",J274,0)</f>
        <v>0</v>
      </c>
      <c r="BI274" s="212">
        <f>IF(N274="nulová",J274,0)</f>
        <v>0</v>
      </c>
      <c r="BJ274" s="18" t="s">
        <v>83</v>
      </c>
      <c r="BK274" s="212">
        <f>ROUND(I274*H274,2)</f>
        <v>0</v>
      </c>
      <c r="BL274" s="18" t="s">
        <v>221</v>
      </c>
      <c r="BM274" s="211" t="s">
        <v>986</v>
      </c>
    </row>
    <row r="275" s="2" customFormat="1" ht="24.15" customHeight="1">
      <c r="A275" s="39"/>
      <c r="B275" s="40"/>
      <c r="C275" s="200" t="s">
        <v>667</v>
      </c>
      <c r="D275" s="200" t="s">
        <v>191</v>
      </c>
      <c r="E275" s="201" t="s">
        <v>987</v>
      </c>
      <c r="F275" s="202" t="s">
        <v>521</v>
      </c>
      <c r="G275" s="203" t="s">
        <v>513</v>
      </c>
      <c r="H275" s="204">
        <v>15</v>
      </c>
      <c r="I275" s="205"/>
      <c r="J275" s="206">
        <f>ROUND(I275*H275,2)</f>
        <v>0</v>
      </c>
      <c r="K275" s="202" t="s">
        <v>1</v>
      </c>
      <c r="L275" s="45"/>
      <c r="M275" s="207" t="s">
        <v>1</v>
      </c>
      <c r="N275" s="208" t="s">
        <v>41</v>
      </c>
      <c r="O275" s="92"/>
      <c r="P275" s="209">
        <f>O275*H275</f>
        <v>0</v>
      </c>
      <c r="Q275" s="209">
        <v>0</v>
      </c>
      <c r="R275" s="209">
        <f>Q275*H275</f>
        <v>0</v>
      </c>
      <c r="S275" s="209">
        <v>0</v>
      </c>
      <c r="T275" s="210">
        <f>S275*H275</f>
        <v>0</v>
      </c>
      <c r="U275" s="39"/>
      <c r="V275" s="39"/>
      <c r="W275" s="39"/>
      <c r="X275" s="39"/>
      <c r="Y275" s="39"/>
      <c r="Z275" s="39"/>
      <c r="AA275" s="39"/>
      <c r="AB275" s="39"/>
      <c r="AC275" s="39"/>
      <c r="AD275" s="39"/>
      <c r="AE275" s="39"/>
      <c r="AR275" s="211" t="s">
        <v>221</v>
      </c>
      <c r="AT275" s="211" t="s">
        <v>191</v>
      </c>
      <c r="AU275" s="211" t="s">
        <v>83</v>
      </c>
      <c r="AY275" s="18" t="s">
        <v>195</v>
      </c>
      <c r="BE275" s="212">
        <f>IF(N275="základní",J275,0)</f>
        <v>0</v>
      </c>
      <c r="BF275" s="212">
        <f>IF(N275="snížená",J275,0)</f>
        <v>0</v>
      </c>
      <c r="BG275" s="212">
        <f>IF(N275="zákl. přenesená",J275,0)</f>
        <v>0</v>
      </c>
      <c r="BH275" s="212">
        <f>IF(N275="sníž. přenesená",J275,0)</f>
        <v>0</v>
      </c>
      <c r="BI275" s="212">
        <f>IF(N275="nulová",J275,0)</f>
        <v>0</v>
      </c>
      <c r="BJ275" s="18" t="s">
        <v>83</v>
      </c>
      <c r="BK275" s="212">
        <f>ROUND(I275*H275,2)</f>
        <v>0</v>
      </c>
      <c r="BL275" s="18" t="s">
        <v>221</v>
      </c>
      <c r="BM275" s="211" t="s">
        <v>988</v>
      </c>
    </row>
    <row r="276" s="2" customFormat="1" ht="21.75" customHeight="1">
      <c r="A276" s="39"/>
      <c r="B276" s="40"/>
      <c r="C276" s="200" t="s">
        <v>671</v>
      </c>
      <c r="D276" s="200" t="s">
        <v>191</v>
      </c>
      <c r="E276" s="201" t="s">
        <v>989</v>
      </c>
      <c r="F276" s="202" t="s">
        <v>525</v>
      </c>
      <c r="G276" s="203" t="s">
        <v>513</v>
      </c>
      <c r="H276" s="204">
        <v>20</v>
      </c>
      <c r="I276" s="205"/>
      <c r="J276" s="206">
        <f>ROUND(I276*H276,2)</f>
        <v>0</v>
      </c>
      <c r="K276" s="202" t="s">
        <v>1</v>
      </c>
      <c r="L276" s="45"/>
      <c r="M276" s="207" t="s">
        <v>1</v>
      </c>
      <c r="N276" s="208" t="s">
        <v>41</v>
      </c>
      <c r="O276" s="92"/>
      <c r="P276" s="209">
        <f>O276*H276</f>
        <v>0</v>
      </c>
      <c r="Q276" s="209">
        <v>0</v>
      </c>
      <c r="R276" s="209">
        <f>Q276*H276</f>
        <v>0</v>
      </c>
      <c r="S276" s="209">
        <v>0</v>
      </c>
      <c r="T276" s="210">
        <f>S276*H276</f>
        <v>0</v>
      </c>
      <c r="U276" s="39"/>
      <c r="V276" s="39"/>
      <c r="W276" s="39"/>
      <c r="X276" s="39"/>
      <c r="Y276" s="39"/>
      <c r="Z276" s="39"/>
      <c r="AA276" s="39"/>
      <c r="AB276" s="39"/>
      <c r="AC276" s="39"/>
      <c r="AD276" s="39"/>
      <c r="AE276" s="39"/>
      <c r="AR276" s="211" t="s">
        <v>221</v>
      </c>
      <c r="AT276" s="211" t="s">
        <v>191</v>
      </c>
      <c r="AU276" s="211" t="s">
        <v>83</v>
      </c>
      <c r="AY276" s="18" t="s">
        <v>195</v>
      </c>
      <c r="BE276" s="212">
        <f>IF(N276="základní",J276,0)</f>
        <v>0</v>
      </c>
      <c r="BF276" s="212">
        <f>IF(N276="snížená",J276,0)</f>
        <v>0</v>
      </c>
      <c r="BG276" s="212">
        <f>IF(N276="zákl. přenesená",J276,0)</f>
        <v>0</v>
      </c>
      <c r="BH276" s="212">
        <f>IF(N276="sníž. přenesená",J276,0)</f>
        <v>0</v>
      </c>
      <c r="BI276" s="212">
        <f>IF(N276="nulová",J276,0)</f>
        <v>0</v>
      </c>
      <c r="BJ276" s="18" t="s">
        <v>83</v>
      </c>
      <c r="BK276" s="212">
        <f>ROUND(I276*H276,2)</f>
        <v>0</v>
      </c>
      <c r="BL276" s="18" t="s">
        <v>221</v>
      </c>
      <c r="BM276" s="211" t="s">
        <v>990</v>
      </c>
    </row>
    <row r="277" s="2" customFormat="1" ht="21.75" customHeight="1">
      <c r="A277" s="39"/>
      <c r="B277" s="40"/>
      <c r="C277" s="200" t="s">
        <v>677</v>
      </c>
      <c r="D277" s="200" t="s">
        <v>191</v>
      </c>
      <c r="E277" s="201" t="s">
        <v>991</v>
      </c>
      <c r="F277" s="202" t="s">
        <v>529</v>
      </c>
      <c r="G277" s="203" t="s">
        <v>513</v>
      </c>
      <c r="H277" s="204">
        <v>4</v>
      </c>
      <c r="I277" s="205"/>
      <c r="J277" s="206">
        <f>ROUND(I277*H277,2)</f>
        <v>0</v>
      </c>
      <c r="K277" s="202" t="s">
        <v>1</v>
      </c>
      <c r="L277" s="45"/>
      <c r="M277" s="207" t="s">
        <v>1</v>
      </c>
      <c r="N277" s="208" t="s">
        <v>41</v>
      </c>
      <c r="O277" s="92"/>
      <c r="P277" s="209">
        <f>O277*H277</f>
        <v>0</v>
      </c>
      <c r="Q277" s="209">
        <v>0</v>
      </c>
      <c r="R277" s="209">
        <f>Q277*H277</f>
        <v>0</v>
      </c>
      <c r="S277" s="209">
        <v>0</v>
      </c>
      <c r="T277" s="210">
        <f>S277*H277</f>
        <v>0</v>
      </c>
      <c r="U277" s="39"/>
      <c r="V277" s="39"/>
      <c r="W277" s="39"/>
      <c r="X277" s="39"/>
      <c r="Y277" s="39"/>
      <c r="Z277" s="39"/>
      <c r="AA277" s="39"/>
      <c r="AB277" s="39"/>
      <c r="AC277" s="39"/>
      <c r="AD277" s="39"/>
      <c r="AE277" s="39"/>
      <c r="AR277" s="211" t="s">
        <v>221</v>
      </c>
      <c r="AT277" s="211" t="s">
        <v>191</v>
      </c>
      <c r="AU277" s="211" t="s">
        <v>83</v>
      </c>
      <c r="AY277" s="18" t="s">
        <v>195</v>
      </c>
      <c r="BE277" s="212">
        <f>IF(N277="základní",J277,0)</f>
        <v>0</v>
      </c>
      <c r="BF277" s="212">
        <f>IF(N277="snížená",J277,0)</f>
        <v>0</v>
      </c>
      <c r="BG277" s="212">
        <f>IF(N277="zákl. přenesená",J277,0)</f>
        <v>0</v>
      </c>
      <c r="BH277" s="212">
        <f>IF(N277="sníž. přenesená",J277,0)</f>
        <v>0</v>
      </c>
      <c r="BI277" s="212">
        <f>IF(N277="nulová",J277,0)</f>
        <v>0</v>
      </c>
      <c r="BJ277" s="18" t="s">
        <v>83</v>
      </c>
      <c r="BK277" s="212">
        <f>ROUND(I277*H277,2)</f>
        <v>0</v>
      </c>
      <c r="BL277" s="18" t="s">
        <v>221</v>
      </c>
      <c r="BM277" s="211" t="s">
        <v>992</v>
      </c>
    </row>
    <row r="278" s="2" customFormat="1" ht="24.15" customHeight="1">
      <c r="A278" s="39"/>
      <c r="B278" s="40"/>
      <c r="C278" s="200" t="s">
        <v>681</v>
      </c>
      <c r="D278" s="200" t="s">
        <v>191</v>
      </c>
      <c r="E278" s="201" t="s">
        <v>993</v>
      </c>
      <c r="F278" s="202" t="s">
        <v>533</v>
      </c>
      <c r="G278" s="203" t="s">
        <v>513</v>
      </c>
      <c r="H278" s="204">
        <v>20</v>
      </c>
      <c r="I278" s="205"/>
      <c r="J278" s="206">
        <f>ROUND(I278*H278,2)</f>
        <v>0</v>
      </c>
      <c r="K278" s="202" t="s">
        <v>1</v>
      </c>
      <c r="L278" s="45"/>
      <c r="M278" s="207" t="s">
        <v>1</v>
      </c>
      <c r="N278" s="208" t="s">
        <v>41</v>
      </c>
      <c r="O278" s="92"/>
      <c r="P278" s="209">
        <f>O278*H278</f>
        <v>0</v>
      </c>
      <c r="Q278" s="209">
        <v>0</v>
      </c>
      <c r="R278" s="209">
        <f>Q278*H278</f>
        <v>0</v>
      </c>
      <c r="S278" s="209">
        <v>0</v>
      </c>
      <c r="T278" s="210">
        <f>S278*H278</f>
        <v>0</v>
      </c>
      <c r="U278" s="39"/>
      <c r="V278" s="39"/>
      <c r="W278" s="39"/>
      <c r="X278" s="39"/>
      <c r="Y278" s="39"/>
      <c r="Z278" s="39"/>
      <c r="AA278" s="39"/>
      <c r="AB278" s="39"/>
      <c r="AC278" s="39"/>
      <c r="AD278" s="39"/>
      <c r="AE278" s="39"/>
      <c r="AR278" s="211" t="s">
        <v>221</v>
      </c>
      <c r="AT278" s="211" t="s">
        <v>191</v>
      </c>
      <c r="AU278" s="211" t="s">
        <v>83</v>
      </c>
      <c r="AY278" s="18" t="s">
        <v>195</v>
      </c>
      <c r="BE278" s="212">
        <f>IF(N278="základní",J278,0)</f>
        <v>0</v>
      </c>
      <c r="BF278" s="212">
        <f>IF(N278="snížená",J278,0)</f>
        <v>0</v>
      </c>
      <c r="BG278" s="212">
        <f>IF(N278="zákl. přenesená",J278,0)</f>
        <v>0</v>
      </c>
      <c r="BH278" s="212">
        <f>IF(N278="sníž. přenesená",J278,0)</f>
        <v>0</v>
      </c>
      <c r="BI278" s="212">
        <f>IF(N278="nulová",J278,0)</f>
        <v>0</v>
      </c>
      <c r="BJ278" s="18" t="s">
        <v>83</v>
      </c>
      <c r="BK278" s="212">
        <f>ROUND(I278*H278,2)</f>
        <v>0</v>
      </c>
      <c r="BL278" s="18" t="s">
        <v>221</v>
      </c>
      <c r="BM278" s="211" t="s">
        <v>994</v>
      </c>
    </row>
    <row r="279" s="2" customFormat="1" ht="21.75" customHeight="1">
      <c r="A279" s="39"/>
      <c r="B279" s="40"/>
      <c r="C279" s="200" t="s">
        <v>684</v>
      </c>
      <c r="D279" s="200" t="s">
        <v>191</v>
      </c>
      <c r="E279" s="201" t="s">
        <v>995</v>
      </c>
      <c r="F279" s="202" t="s">
        <v>541</v>
      </c>
      <c r="G279" s="203" t="s">
        <v>232</v>
      </c>
      <c r="H279" s="204">
        <v>1</v>
      </c>
      <c r="I279" s="205"/>
      <c r="J279" s="206">
        <f>ROUND(I279*H279,2)</f>
        <v>0</v>
      </c>
      <c r="K279" s="202" t="s">
        <v>1</v>
      </c>
      <c r="L279" s="45"/>
      <c r="M279" s="207" t="s">
        <v>1</v>
      </c>
      <c r="N279" s="208" t="s">
        <v>41</v>
      </c>
      <c r="O279" s="92"/>
      <c r="P279" s="209">
        <f>O279*H279</f>
        <v>0</v>
      </c>
      <c r="Q279" s="209">
        <v>0</v>
      </c>
      <c r="R279" s="209">
        <f>Q279*H279</f>
        <v>0</v>
      </c>
      <c r="S279" s="209">
        <v>0</v>
      </c>
      <c r="T279" s="210">
        <f>S279*H279</f>
        <v>0</v>
      </c>
      <c r="U279" s="39"/>
      <c r="V279" s="39"/>
      <c r="W279" s="39"/>
      <c r="X279" s="39"/>
      <c r="Y279" s="39"/>
      <c r="Z279" s="39"/>
      <c r="AA279" s="39"/>
      <c r="AB279" s="39"/>
      <c r="AC279" s="39"/>
      <c r="AD279" s="39"/>
      <c r="AE279" s="39"/>
      <c r="AR279" s="211" t="s">
        <v>221</v>
      </c>
      <c r="AT279" s="211" t="s">
        <v>191</v>
      </c>
      <c r="AU279" s="211" t="s">
        <v>83</v>
      </c>
      <c r="AY279" s="18" t="s">
        <v>195</v>
      </c>
      <c r="BE279" s="212">
        <f>IF(N279="základní",J279,0)</f>
        <v>0</v>
      </c>
      <c r="BF279" s="212">
        <f>IF(N279="snížená",J279,0)</f>
        <v>0</v>
      </c>
      <c r="BG279" s="212">
        <f>IF(N279="zákl. přenesená",J279,0)</f>
        <v>0</v>
      </c>
      <c r="BH279" s="212">
        <f>IF(N279="sníž. přenesená",J279,0)</f>
        <v>0</v>
      </c>
      <c r="BI279" s="212">
        <f>IF(N279="nulová",J279,0)</f>
        <v>0</v>
      </c>
      <c r="BJ279" s="18" t="s">
        <v>83</v>
      </c>
      <c r="BK279" s="212">
        <f>ROUND(I279*H279,2)</f>
        <v>0</v>
      </c>
      <c r="BL279" s="18" t="s">
        <v>221</v>
      </c>
      <c r="BM279" s="211" t="s">
        <v>996</v>
      </c>
    </row>
    <row r="280" s="2" customFormat="1" ht="21.75" customHeight="1">
      <c r="A280" s="39"/>
      <c r="B280" s="40"/>
      <c r="C280" s="200" t="s">
        <v>687</v>
      </c>
      <c r="D280" s="200" t="s">
        <v>191</v>
      </c>
      <c r="E280" s="201" t="s">
        <v>997</v>
      </c>
      <c r="F280" s="202" t="s">
        <v>545</v>
      </c>
      <c r="G280" s="203" t="s">
        <v>232</v>
      </c>
      <c r="H280" s="204">
        <v>5</v>
      </c>
      <c r="I280" s="205"/>
      <c r="J280" s="206">
        <f>ROUND(I280*H280,2)</f>
        <v>0</v>
      </c>
      <c r="K280" s="202" t="s">
        <v>1</v>
      </c>
      <c r="L280" s="45"/>
      <c r="M280" s="207" t="s">
        <v>1</v>
      </c>
      <c r="N280" s="208" t="s">
        <v>41</v>
      </c>
      <c r="O280" s="92"/>
      <c r="P280" s="209">
        <f>O280*H280</f>
        <v>0</v>
      </c>
      <c r="Q280" s="209">
        <v>0</v>
      </c>
      <c r="R280" s="209">
        <f>Q280*H280</f>
        <v>0</v>
      </c>
      <c r="S280" s="209">
        <v>0</v>
      </c>
      <c r="T280" s="210">
        <f>S280*H280</f>
        <v>0</v>
      </c>
      <c r="U280" s="39"/>
      <c r="V280" s="39"/>
      <c r="W280" s="39"/>
      <c r="X280" s="39"/>
      <c r="Y280" s="39"/>
      <c r="Z280" s="39"/>
      <c r="AA280" s="39"/>
      <c r="AB280" s="39"/>
      <c r="AC280" s="39"/>
      <c r="AD280" s="39"/>
      <c r="AE280" s="39"/>
      <c r="AR280" s="211" t="s">
        <v>221</v>
      </c>
      <c r="AT280" s="211" t="s">
        <v>191</v>
      </c>
      <c r="AU280" s="211" t="s">
        <v>83</v>
      </c>
      <c r="AY280" s="18" t="s">
        <v>195</v>
      </c>
      <c r="BE280" s="212">
        <f>IF(N280="základní",J280,0)</f>
        <v>0</v>
      </c>
      <c r="BF280" s="212">
        <f>IF(N280="snížená",J280,0)</f>
        <v>0</v>
      </c>
      <c r="BG280" s="212">
        <f>IF(N280="zákl. přenesená",J280,0)</f>
        <v>0</v>
      </c>
      <c r="BH280" s="212">
        <f>IF(N280="sníž. přenesená",J280,0)</f>
        <v>0</v>
      </c>
      <c r="BI280" s="212">
        <f>IF(N280="nulová",J280,0)</f>
        <v>0</v>
      </c>
      <c r="BJ280" s="18" t="s">
        <v>83</v>
      </c>
      <c r="BK280" s="212">
        <f>ROUND(I280*H280,2)</f>
        <v>0</v>
      </c>
      <c r="BL280" s="18" t="s">
        <v>221</v>
      </c>
      <c r="BM280" s="211" t="s">
        <v>998</v>
      </c>
    </row>
    <row r="281" s="2" customFormat="1" ht="21.75" customHeight="1">
      <c r="A281" s="39"/>
      <c r="B281" s="40"/>
      <c r="C281" s="200" t="s">
        <v>690</v>
      </c>
      <c r="D281" s="200" t="s">
        <v>191</v>
      </c>
      <c r="E281" s="201" t="s">
        <v>999</v>
      </c>
      <c r="F281" s="202" t="s">
        <v>549</v>
      </c>
      <c r="G281" s="203" t="s">
        <v>232</v>
      </c>
      <c r="H281" s="204">
        <v>1</v>
      </c>
      <c r="I281" s="205"/>
      <c r="J281" s="206">
        <f>ROUND(I281*H281,2)</f>
        <v>0</v>
      </c>
      <c r="K281" s="202" t="s">
        <v>1</v>
      </c>
      <c r="L281" s="45"/>
      <c r="M281" s="207" t="s">
        <v>1</v>
      </c>
      <c r="N281" s="208" t="s">
        <v>41</v>
      </c>
      <c r="O281" s="92"/>
      <c r="P281" s="209">
        <f>O281*H281</f>
        <v>0</v>
      </c>
      <c r="Q281" s="209">
        <v>0</v>
      </c>
      <c r="R281" s="209">
        <f>Q281*H281</f>
        <v>0</v>
      </c>
      <c r="S281" s="209">
        <v>0</v>
      </c>
      <c r="T281" s="210">
        <f>S281*H281</f>
        <v>0</v>
      </c>
      <c r="U281" s="39"/>
      <c r="V281" s="39"/>
      <c r="W281" s="39"/>
      <c r="X281" s="39"/>
      <c r="Y281" s="39"/>
      <c r="Z281" s="39"/>
      <c r="AA281" s="39"/>
      <c r="AB281" s="39"/>
      <c r="AC281" s="39"/>
      <c r="AD281" s="39"/>
      <c r="AE281" s="39"/>
      <c r="AR281" s="211" t="s">
        <v>221</v>
      </c>
      <c r="AT281" s="211" t="s">
        <v>191</v>
      </c>
      <c r="AU281" s="211" t="s">
        <v>83</v>
      </c>
      <c r="AY281" s="18" t="s">
        <v>195</v>
      </c>
      <c r="BE281" s="212">
        <f>IF(N281="základní",J281,0)</f>
        <v>0</v>
      </c>
      <c r="BF281" s="212">
        <f>IF(N281="snížená",J281,0)</f>
        <v>0</v>
      </c>
      <c r="BG281" s="212">
        <f>IF(N281="zákl. přenesená",J281,0)</f>
        <v>0</v>
      </c>
      <c r="BH281" s="212">
        <f>IF(N281="sníž. přenesená",J281,0)</f>
        <v>0</v>
      </c>
      <c r="BI281" s="212">
        <f>IF(N281="nulová",J281,0)</f>
        <v>0</v>
      </c>
      <c r="BJ281" s="18" t="s">
        <v>83</v>
      </c>
      <c r="BK281" s="212">
        <f>ROUND(I281*H281,2)</f>
        <v>0</v>
      </c>
      <c r="BL281" s="18" t="s">
        <v>221</v>
      </c>
      <c r="BM281" s="211" t="s">
        <v>1000</v>
      </c>
    </row>
    <row r="282" s="2" customFormat="1" ht="16.5" customHeight="1">
      <c r="A282" s="39"/>
      <c r="B282" s="40"/>
      <c r="C282" s="200" t="s">
        <v>695</v>
      </c>
      <c r="D282" s="200" t="s">
        <v>191</v>
      </c>
      <c r="E282" s="201" t="s">
        <v>1001</v>
      </c>
      <c r="F282" s="202" t="s">
        <v>621</v>
      </c>
      <c r="G282" s="203" t="s">
        <v>232</v>
      </c>
      <c r="H282" s="204">
        <v>1</v>
      </c>
      <c r="I282" s="205"/>
      <c r="J282" s="206">
        <f>ROUND(I282*H282,2)</f>
        <v>0</v>
      </c>
      <c r="K282" s="202" t="s">
        <v>1</v>
      </c>
      <c r="L282" s="45"/>
      <c r="M282" s="207" t="s">
        <v>1</v>
      </c>
      <c r="N282" s="208" t="s">
        <v>41</v>
      </c>
      <c r="O282" s="92"/>
      <c r="P282" s="209">
        <f>O282*H282</f>
        <v>0</v>
      </c>
      <c r="Q282" s="209">
        <v>0</v>
      </c>
      <c r="R282" s="209">
        <f>Q282*H282</f>
        <v>0</v>
      </c>
      <c r="S282" s="209">
        <v>0</v>
      </c>
      <c r="T282" s="210">
        <f>S282*H282</f>
        <v>0</v>
      </c>
      <c r="U282" s="39"/>
      <c r="V282" s="39"/>
      <c r="W282" s="39"/>
      <c r="X282" s="39"/>
      <c r="Y282" s="39"/>
      <c r="Z282" s="39"/>
      <c r="AA282" s="39"/>
      <c r="AB282" s="39"/>
      <c r="AC282" s="39"/>
      <c r="AD282" s="39"/>
      <c r="AE282" s="39"/>
      <c r="AR282" s="211" t="s">
        <v>221</v>
      </c>
      <c r="AT282" s="211" t="s">
        <v>191</v>
      </c>
      <c r="AU282" s="211" t="s">
        <v>83</v>
      </c>
      <c r="AY282" s="18" t="s">
        <v>195</v>
      </c>
      <c r="BE282" s="212">
        <f>IF(N282="základní",J282,0)</f>
        <v>0</v>
      </c>
      <c r="BF282" s="212">
        <f>IF(N282="snížená",J282,0)</f>
        <v>0</v>
      </c>
      <c r="BG282" s="212">
        <f>IF(N282="zákl. přenesená",J282,0)</f>
        <v>0</v>
      </c>
      <c r="BH282" s="212">
        <f>IF(N282="sníž. přenesená",J282,0)</f>
        <v>0</v>
      </c>
      <c r="BI282" s="212">
        <f>IF(N282="nulová",J282,0)</f>
        <v>0</v>
      </c>
      <c r="BJ282" s="18" t="s">
        <v>83</v>
      </c>
      <c r="BK282" s="212">
        <f>ROUND(I282*H282,2)</f>
        <v>0</v>
      </c>
      <c r="BL282" s="18" t="s">
        <v>221</v>
      </c>
      <c r="BM282" s="211" t="s">
        <v>1002</v>
      </c>
    </row>
    <row r="283" s="2" customFormat="1" ht="16.5" customHeight="1">
      <c r="A283" s="39"/>
      <c r="B283" s="40"/>
      <c r="C283" s="200" t="s">
        <v>1003</v>
      </c>
      <c r="D283" s="200" t="s">
        <v>191</v>
      </c>
      <c r="E283" s="201" t="s">
        <v>1004</v>
      </c>
      <c r="F283" s="202" t="s">
        <v>557</v>
      </c>
      <c r="G283" s="203" t="s">
        <v>232</v>
      </c>
      <c r="H283" s="204">
        <v>1</v>
      </c>
      <c r="I283" s="205"/>
      <c r="J283" s="206">
        <f>ROUND(I283*H283,2)</f>
        <v>0</v>
      </c>
      <c r="K283" s="202" t="s">
        <v>1</v>
      </c>
      <c r="L283" s="45"/>
      <c r="M283" s="207" t="s">
        <v>1</v>
      </c>
      <c r="N283" s="208" t="s">
        <v>41</v>
      </c>
      <c r="O283" s="92"/>
      <c r="P283" s="209">
        <f>O283*H283</f>
        <v>0</v>
      </c>
      <c r="Q283" s="209">
        <v>0</v>
      </c>
      <c r="R283" s="209">
        <f>Q283*H283</f>
        <v>0</v>
      </c>
      <c r="S283" s="209">
        <v>0</v>
      </c>
      <c r="T283" s="210">
        <f>S283*H283</f>
        <v>0</v>
      </c>
      <c r="U283" s="39"/>
      <c r="V283" s="39"/>
      <c r="W283" s="39"/>
      <c r="X283" s="39"/>
      <c r="Y283" s="39"/>
      <c r="Z283" s="39"/>
      <c r="AA283" s="39"/>
      <c r="AB283" s="39"/>
      <c r="AC283" s="39"/>
      <c r="AD283" s="39"/>
      <c r="AE283" s="39"/>
      <c r="AR283" s="211" t="s">
        <v>221</v>
      </c>
      <c r="AT283" s="211" t="s">
        <v>191</v>
      </c>
      <c r="AU283" s="211" t="s">
        <v>83</v>
      </c>
      <c r="AY283" s="18" t="s">
        <v>195</v>
      </c>
      <c r="BE283" s="212">
        <f>IF(N283="základní",J283,0)</f>
        <v>0</v>
      </c>
      <c r="BF283" s="212">
        <f>IF(N283="snížená",J283,0)</f>
        <v>0</v>
      </c>
      <c r="BG283" s="212">
        <f>IF(N283="zákl. přenesená",J283,0)</f>
        <v>0</v>
      </c>
      <c r="BH283" s="212">
        <f>IF(N283="sníž. přenesená",J283,0)</f>
        <v>0</v>
      </c>
      <c r="BI283" s="212">
        <f>IF(N283="nulová",J283,0)</f>
        <v>0</v>
      </c>
      <c r="BJ283" s="18" t="s">
        <v>83</v>
      </c>
      <c r="BK283" s="212">
        <f>ROUND(I283*H283,2)</f>
        <v>0</v>
      </c>
      <c r="BL283" s="18" t="s">
        <v>221</v>
      </c>
      <c r="BM283" s="211" t="s">
        <v>1005</v>
      </c>
    </row>
    <row r="284" s="2" customFormat="1" ht="16.5" customHeight="1">
      <c r="A284" s="39"/>
      <c r="B284" s="40"/>
      <c r="C284" s="200" t="s">
        <v>1006</v>
      </c>
      <c r="D284" s="200" t="s">
        <v>191</v>
      </c>
      <c r="E284" s="201" t="s">
        <v>1007</v>
      </c>
      <c r="F284" s="202" t="s">
        <v>561</v>
      </c>
      <c r="G284" s="203" t="s">
        <v>232</v>
      </c>
      <c r="H284" s="204">
        <v>1</v>
      </c>
      <c r="I284" s="205"/>
      <c r="J284" s="206">
        <f>ROUND(I284*H284,2)</f>
        <v>0</v>
      </c>
      <c r="K284" s="202" t="s">
        <v>1</v>
      </c>
      <c r="L284" s="45"/>
      <c r="M284" s="207" t="s">
        <v>1</v>
      </c>
      <c r="N284" s="208" t="s">
        <v>41</v>
      </c>
      <c r="O284" s="92"/>
      <c r="P284" s="209">
        <f>O284*H284</f>
        <v>0</v>
      </c>
      <c r="Q284" s="209">
        <v>0</v>
      </c>
      <c r="R284" s="209">
        <f>Q284*H284</f>
        <v>0</v>
      </c>
      <c r="S284" s="209">
        <v>0</v>
      </c>
      <c r="T284" s="210">
        <f>S284*H284</f>
        <v>0</v>
      </c>
      <c r="U284" s="39"/>
      <c r="V284" s="39"/>
      <c r="W284" s="39"/>
      <c r="X284" s="39"/>
      <c r="Y284" s="39"/>
      <c r="Z284" s="39"/>
      <c r="AA284" s="39"/>
      <c r="AB284" s="39"/>
      <c r="AC284" s="39"/>
      <c r="AD284" s="39"/>
      <c r="AE284" s="39"/>
      <c r="AR284" s="211" t="s">
        <v>221</v>
      </c>
      <c r="AT284" s="211" t="s">
        <v>191</v>
      </c>
      <c r="AU284" s="211" t="s">
        <v>83</v>
      </c>
      <c r="AY284" s="18" t="s">
        <v>195</v>
      </c>
      <c r="BE284" s="212">
        <f>IF(N284="základní",J284,0)</f>
        <v>0</v>
      </c>
      <c r="BF284" s="212">
        <f>IF(N284="snížená",J284,0)</f>
        <v>0</v>
      </c>
      <c r="BG284" s="212">
        <f>IF(N284="zákl. přenesená",J284,0)</f>
        <v>0</v>
      </c>
      <c r="BH284" s="212">
        <f>IF(N284="sníž. přenesená",J284,0)</f>
        <v>0</v>
      </c>
      <c r="BI284" s="212">
        <f>IF(N284="nulová",J284,0)</f>
        <v>0</v>
      </c>
      <c r="BJ284" s="18" t="s">
        <v>83</v>
      </c>
      <c r="BK284" s="212">
        <f>ROUND(I284*H284,2)</f>
        <v>0</v>
      </c>
      <c r="BL284" s="18" t="s">
        <v>221</v>
      </c>
      <c r="BM284" s="211" t="s">
        <v>1008</v>
      </c>
    </row>
    <row r="285" s="2" customFormat="1" ht="16.5" customHeight="1">
      <c r="A285" s="39"/>
      <c r="B285" s="40"/>
      <c r="C285" s="200" t="s">
        <v>1009</v>
      </c>
      <c r="D285" s="200" t="s">
        <v>191</v>
      </c>
      <c r="E285" s="201" t="s">
        <v>1010</v>
      </c>
      <c r="F285" s="202" t="s">
        <v>565</v>
      </c>
      <c r="G285" s="203" t="s">
        <v>232</v>
      </c>
      <c r="H285" s="204">
        <v>1</v>
      </c>
      <c r="I285" s="205"/>
      <c r="J285" s="206">
        <f>ROUND(I285*H285,2)</f>
        <v>0</v>
      </c>
      <c r="K285" s="202" t="s">
        <v>1</v>
      </c>
      <c r="L285" s="45"/>
      <c r="M285" s="207" t="s">
        <v>1</v>
      </c>
      <c r="N285" s="208" t="s">
        <v>41</v>
      </c>
      <c r="O285" s="92"/>
      <c r="P285" s="209">
        <f>O285*H285</f>
        <v>0</v>
      </c>
      <c r="Q285" s="209">
        <v>0</v>
      </c>
      <c r="R285" s="209">
        <f>Q285*H285</f>
        <v>0</v>
      </c>
      <c r="S285" s="209">
        <v>0</v>
      </c>
      <c r="T285" s="210">
        <f>S285*H285</f>
        <v>0</v>
      </c>
      <c r="U285" s="39"/>
      <c r="V285" s="39"/>
      <c r="W285" s="39"/>
      <c r="X285" s="39"/>
      <c r="Y285" s="39"/>
      <c r="Z285" s="39"/>
      <c r="AA285" s="39"/>
      <c r="AB285" s="39"/>
      <c r="AC285" s="39"/>
      <c r="AD285" s="39"/>
      <c r="AE285" s="39"/>
      <c r="AR285" s="211" t="s">
        <v>221</v>
      </c>
      <c r="AT285" s="211" t="s">
        <v>191</v>
      </c>
      <c r="AU285" s="211" t="s">
        <v>83</v>
      </c>
      <c r="AY285" s="18" t="s">
        <v>195</v>
      </c>
      <c r="BE285" s="212">
        <f>IF(N285="základní",J285,0)</f>
        <v>0</v>
      </c>
      <c r="BF285" s="212">
        <f>IF(N285="snížená",J285,0)</f>
        <v>0</v>
      </c>
      <c r="BG285" s="212">
        <f>IF(N285="zákl. přenesená",J285,0)</f>
        <v>0</v>
      </c>
      <c r="BH285" s="212">
        <f>IF(N285="sníž. přenesená",J285,0)</f>
        <v>0</v>
      </c>
      <c r="BI285" s="212">
        <f>IF(N285="nulová",J285,0)</f>
        <v>0</v>
      </c>
      <c r="BJ285" s="18" t="s">
        <v>83</v>
      </c>
      <c r="BK285" s="212">
        <f>ROUND(I285*H285,2)</f>
        <v>0</v>
      </c>
      <c r="BL285" s="18" t="s">
        <v>221</v>
      </c>
      <c r="BM285" s="211" t="s">
        <v>1011</v>
      </c>
    </row>
    <row r="286" s="2" customFormat="1" ht="24.15" customHeight="1">
      <c r="A286" s="39"/>
      <c r="B286" s="40"/>
      <c r="C286" s="200" t="s">
        <v>1012</v>
      </c>
      <c r="D286" s="200" t="s">
        <v>191</v>
      </c>
      <c r="E286" s="201" t="s">
        <v>1013</v>
      </c>
      <c r="F286" s="202" t="s">
        <v>569</v>
      </c>
      <c r="G286" s="203" t="s">
        <v>232</v>
      </c>
      <c r="H286" s="204">
        <v>1</v>
      </c>
      <c r="I286" s="205"/>
      <c r="J286" s="206">
        <f>ROUND(I286*H286,2)</f>
        <v>0</v>
      </c>
      <c r="K286" s="202" t="s">
        <v>1</v>
      </c>
      <c r="L286" s="45"/>
      <c r="M286" s="207" t="s">
        <v>1</v>
      </c>
      <c r="N286" s="208" t="s">
        <v>41</v>
      </c>
      <c r="O286" s="92"/>
      <c r="P286" s="209">
        <f>O286*H286</f>
        <v>0</v>
      </c>
      <c r="Q286" s="209">
        <v>0</v>
      </c>
      <c r="R286" s="209">
        <f>Q286*H286</f>
        <v>0</v>
      </c>
      <c r="S286" s="209">
        <v>0</v>
      </c>
      <c r="T286" s="210">
        <f>S286*H286</f>
        <v>0</v>
      </c>
      <c r="U286" s="39"/>
      <c r="V286" s="39"/>
      <c r="W286" s="39"/>
      <c r="X286" s="39"/>
      <c r="Y286" s="39"/>
      <c r="Z286" s="39"/>
      <c r="AA286" s="39"/>
      <c r="AB286" s="39"/>
      <c r="AC286" s="39"/>
      <c r="AD286" s="39"/>
      <c r="AE286" s="39"/>
      <c r="AR286" s="211" t="s">
        <v>221</v>
      </c>
      <c r="AT286" s="211" t="s">
        <v>191</v>
      </c>
      <c r="AU286" s="211" t="s">
        <v>83</v>
      </c>
      <c r="AY286" s="18" t="s">
        <v>195</v>
      </c>
      <c r="BE286" s="212">
        <f>IF(N286="základní",J286,0)</f>
        <v>0</v>
      </c>
      <c r="BF286" s="212">
        <f>IF(N286="snížená",J286,0)</f>
        <v>0</v>
      </c>
      <c r="BG286" s="212">
        <f>IF(N286="zákl. přenesená",J286,0)</f>
        <v>0</v>
      </c>
      <c r="BH286" s="212">
        <f>IF(N286="sníž. přenesená",J286,0)</f>
        <v>0</v>
      </c>
      <c r="BI286" s="212">
        <f>IF(N286="nulová",J286,0)</f>
        <v>0</v>
      </c>
      <c r="BJ286" s="18" t="s">
        <v>83</v>
      </c>
      <c r="BK286" s="212">
        <f>ROUND(I286*H286,2)</f>
        <v>0</v>
      </c>
      <c r="BL286" s="18" t="s">
        <v>221</v>
      </c>
      <c r="BM286" s="211" t="s">
        <v>1014</v>
      </c>
    </row>
    <row r="287" s="2" customFormat="1" ht="24.15" customHeight="1">
      <c r="A287" s="39"/>
      <c r="B287" s="40"/>
      <c r="C287" s="200" t="s">
        <v>1015</v>
      </c>
      <c r="D287" s="200" t="s">
        <v>191</v>
      </c>
      <c r="E287" s="201" t="s">
        <v>1016</v>
      </c>
      <c r="F287" s="202" t="s">
        <v>573</v>
      </c>
      <c r="G287" s="203" t="s">
        <v>232</v>
      </c>
      <c r="H287" s="204">
        <v>1</v>
      </c>
      <c r="I287" s="205"/>
      <c r="J287" s="206">
        <f>ROUND(I287*H287,2)</f>
        <v>0</v>
      </c>
      <c r="K287" s="202" t="s">
        <v>1</v>
      </c>
      <c r="L287" s="45"/>
      <c r="M287" s="207" t="s">
        <v>1</v>
      </c>
      <c r="N287" s="208" t="s">
        <v>41</v>
      </c>
      <c r="O287" s="92"/>
      <c r="P287" s="209">
        <f>O287*H287</f>
        <v>0</v>
      </c>
      <c r="Q287" s="209">
        <v>0</v>
      </c>
      <c r="R287" s="209">
        <f>Q287*H287</f>
        <v>0</v>
      </c>
      <c r="S287" s="209">
        <v>0</v>
      </c>
      <c r="T287" s="210">
        <f>S287*H287</f>
        <v>0</v>
      </c>
      <c r="U287" s="39"/>
      <c r="V287" s="39"/>
      <c r="W287" s="39"/>
      <c r="X287" s="39"/>
      <c r="Y287" s="39"/>
      <c r="Z287" s="39"/>
      <c r="AA287" s="39"/>
      <c r="AB287" s="39"/>
      <c r="AC287" s="39"/>
      <c r="AD287" s="39"/>
      <c r="AE287" s="39"/>
      <c r="AR287" s="211" t="s">
        <v>221</v>
      </c>
      <c r="AT287" s="211" t="s">
        <v>191</v>
      </c>
      <c r="AU287" s="211" t="s">
        <v>83</v>
      </c>
      <c r="AY287" s="18" t="s">
        <v>195</v>
      </c>
      <c r="BE287" s="212">
        <f>IF(N287="základní",J287,0)</f>
        <v>0</v>
      </c>
      <c r="BF287" s="212">
        <f>IF(N287="snížená",J287,0)</f>
        <v>0</v>
      </c>
      <c r="BG287" s="212">
        <f>IF(N287="zákl. přenesená",J287,0)</f>
        <v>0</v>
      </c>
      <c r="BH287" s="212">
        <f>IF(N287="sníž. přenesená",J287,0)</f>
        <v>0</v>
      </c>
      <c r="BI287" s="212">
        <f>IF(N287="nulová",J287,0)</f>
        <v>0</v>
      </c>
      <c r="BJ287" s="18" t="s">
        <v>83</v>
      </c>
      <c r="BK287" s="212">
        <f>ROUND(I287*H287,2)</f>
        <v>0</v>
      </c>
      <c r="BL287" s="18" t="s">
        <v>221</v>
      </c>
      <c r="BM287" s="211" t="s">
        <v>1017</v>
      </c>
    </row>
    <row r="288" s="2" customFormat="1" ht="16.5" customHeight="1">
      <c r="A288" s="39"/>
      <c r="B288" s="40"/>
      <c r="C288" s="262" t="s">
        <v>1018</v>
      </c>
      <c r="D288" s="262" t="s">
        <v>224</v>
      </c>
      <c r="E288" s="263" t="s">
        <v>1019</v>
      </c>
      <c r="F288" s="264" t="s">
        <v>363</v>
      </c>
      <c r="G288" s="265" t="s">
        <v>220</v>
      </c>
      <c r="H288" s="266">
        <v>1</v>
      </c>
      <c r="I288" s="267"/>
      <c r="J288" s="268">
        <f>ROUND(I288*H288,2)</f>
        <v>0</v>
      </c>
      <c r="K288" s="264" t="s">
        <v>1</v>
      </c>
      <c r="L288" s="269"/>
      <c r="M288" s="270" t="s">
        <v>1</v>
      </c>
      <c r="N288" s="271" t="s">
        <v>41</v>
      </c>
      <c r="O288" s="92"/>
      <c r="P288" s="209">
        <f>O288*H288</f>
        <v>0</v>
      </c>
      <c r="Q288" s="209">
        <v>0</v>
      </c>
      <c r="R288" s="209">
        <f>Q288*H288</f>
        <v>0</v>
      </c>
      <c r="S288" s="209">
        <v>0</v>
      </c>
      <c r="T288" s="210">
        <f>S288*H288</f>
        <v>0</v>
      </c>
      <c r="U288" s="39"/>
      <c r="V288" s="39"/>
      <c r="W288" s="39"/>
      <c r="X288" s="39"/>
      <c r="Y288" s="39"/>
      <c r="Z288" s="39"/>
      <c r="AA288" s="39"/>
      <c r="AB288" s="39"/>
      <c r="AC288" s="39"/>
      <c r="AD288" s="39"/>
      <c r="AE288" s="39"/>
      <c r="AR288" s="211" t="s">
        <v>227</v>
      </c>
      <c r="AT288" s="211" t="s">
        <v>224</v>
      </c>
      <c r="AU288" s="211" t="s">
        <v>83</v>
      </c>
      <c r="AY288" s="18" t="s">
        <v>195</v>
      </c>
      <c r="BE288" s="212">
        <f>IF(N288="základní",J288,0)</f>
        <v>0</v>
      </c>
      <c r="BF288" s="212">
        <f>IF(N288="snížená",J288,0)</f>
        <v>0</v>
      </c>
      <c r="BG288" s="212">
        <f>IF(N288="zákl. přenesená",J288,0)</f>
        <v>0</v>
      </c>
      <c r="BH288" s="212">
        <f>IF(N288="sníž. přenesená",J288,0)</f>
        <v>0</v>
      </c>
      <c r="BI288" s="212">
        <f>IF(N288="nulová",J288,0)</f>
        <v>0</v>
      </c>
      <c r="BJ288" s="18" t="s">
        <v>83</v>
      </c>
      <c r="BK288" s="212">
        <f>ROUND(I288*H288,2)</f>
        <v>0</v>
      </c>
      <c r="BL288" s="18" t="s">
        <v>221</v>
      </c>
      <c r="BM288" s="211" t="s">
        <v>1020</v>
      </c>
    </row>
    <row r="289" s="13" customFormat="1" ht="25.92" customHeight="1">
      <c r="A289" s="13"/>
      <c r="B289" s="248"/>
      <c r="C289" s="249"/>
      <c r="D289" s="250" t="s">
        <v>75</v>
      </c>
      <c r="E289" s="251" t="s">
        <v>1021</v>
      </c>
      <c r="F289" s="251" t="s">
        <v>1022</v>
      </c>
      <c r="G289" s="249"/>
      <c r="H289" s="249"/>
      <c r="I289" s="252"/>
      <c r="J289" s="253">
        <f>BK289</f>
        <v>0</v>
      </c>
      <c r="K289" s="249"/>
      <c r="L289" s="254"/>
      <c r="M289" s="255"/>
      <c r="N289" s="256"/>
      <c r="O289" s="256"/>
      <c r="P289" s="257">
        <f>SUM(P290:P306)</f>
        <v>0</v>
      </c>
      <c r="Q289" s="256"/>
      <c r="R289" s="257">
        <f>SUM(R290:R306)</f>
        <v>0</v>
      </c>
      <c r="S289" s="256"/>
      <c r="T289" s="258">
        <f>SUM(T290:T306)</f>
        <v>0</v>
      </c>
      <c r="U289" s="13"/>
      <c r="V289" s="13"/>
      <c r="W289" s="13"/>
      <c r="X289" s="13"/>
      <c r="Y289" s="13"/>
      <c r="Z289" s="13"/>
      <c r="AA289" s="13"/>
      <c r="AB289" s="13"/>
      <c r="AC289" s="13"/>
      <c r="AD289" s="13"/>
      <c r="AE289" s="13"/>
      <c r="AR289" s="259" t="s">
        <v>83</v>
      </c>
      <c r="AT289" s="260" t="s">
        <v>75</v>
      </c>
      <c r="AU289" s="260" t="s">
        <v>76</v>
      </c>
      <c r="AY289" s="259" t="s">
        <v>195</v>
      </c>
      <c r="BK289" s="261">
        <f>SUM(BK290:BK306)</f>
        <v>0</v>
      </c>
    </row>
    <row r="290" s="2" customFormat="1" ht="24.15" customHeight="1">
      <c r="A290" s="39"/>
      <c r="B290" s="40"/>
      <c r="C290" s="200" t="s">
        <v>1023</v>
      </c>
      <c r="D290" s="200" t="s">
        <v>191</v>
      </c>
      <c r="E290" s="201" t="s">
        <v>1024</v>
      </c>
      <c r="F290" s="202" t="s">
        <v>512</v>
      </c>
      <c r="G290" s="203" t="s">
        <v>513</v>
      </c>
      <c r="H290" s="204">
        <v>15</v>
      </c>
      <c r="I290" s="205"/>
      <c r="J290" s="206">
        <f>ROUND(I290*H290,2)</f>
        <v>0</v>
      </c>
      <c r="K290" s="202" t="s">
        <v>1</v>
      </c>
      <c r="L290" s="45"/>
      <c r="M290" s="207" t="s">
        <v>1</v>
      </c>
      <c r="N290" s="208" t="s">
        <v>41</v>
      </c>
      <c r="O290" s="92"/>
      <c r="P290" s="209">
        <f>O290*H290</f>
        <v>0</v>
      </c>
      <c r="Q290" s="209">
        <v>0</v>
      </c>
      <c r="R290" s="209">
        <f>Q290*H290</f>
        <v>0</v>
      </c>
      <c r="S290" s="209">
        <v>0</v>
      </c>
      <c r="T290" s="210">
        <f>S290*H290</f>
        <v>0</v>
      </c>
      <c r="U290" s="39"/>
      <c r="V290" s="39"/>
      <c r="W290" s="39"/>
      <c r="X290" s="39"/>
      <c r="Y290" s="39"/>
      <c r="Z290" s="39"/>
      <c r="AA290" s="39"/>
      <c r="AB290" s="39"/>
      <c r="AC290" s="39"/>
      <c r="AD290" s="39"/>
      <c r="AE290" s="39"/>
      <c r="AR290" s="211" t="s">
        <v>221</v>
      </c>
      <c r="AT290" s="211" t="s">
        <v>191</v>
      </c>
      <c r="AU290" s="211" t="s">
        <v>83</v>
      </c>
      <c r="AY290" s="18" t="s">
        <v>195</v>
      </c>
      <c r="BE290" s="212">
        <f>IF(N290="základní",J290,0)</f>
        <v>0</v>
      </c>
      <c r="BF290" s="212">
        <f>IF(N290="snížená",J290,0)</f>
        <v>0</v>
      </c>
      <c r="BG290" s="212">
        <f>IF(N290="zákl. přenesená",J290,0)</f>
        <v>0</v>
      </c>
      <c r="BH290" s="212">
        <f>IF(N290="sníž. přenesená",J290,0)</f>
        <v>0</v>
      </c>
      <c r="BI290" s="212">
        <f>IF(N290="nulová",J290,0)</f>
        <v>0</v>
      </c>
      <c r="BJ290" s="18" t="s">
        <v>83</v>
      </c>
      <c r="BK290" s="212">
        <f>ROUND(I290*H290,2)</f>
        <v>0</v>
      </c>
      <c r="BL290" s="18" t="s">
        <v>221</v>
      </c>
      <c r="BM290" s="211" t="s">
        <v>1025</v>
      </c>
    </row>
    <row r="291" s="2" customFormat="1" ht="24.15" customHeight="1">
      <c r="A291" s="39"/>
      <c r="B291" s="40"/>
      <c r="C291" s="200" t="s">
        <v>1026</v>
      </c>
      <c r="D291" s="200" t="s">
        <v>191</v>
      </c>
      <c r="E291" s="201" t="s">
        <v>1027</v>
      </c>
      <c r="F291" s="202" t="s">
        <v>517</v>
      </c>
      <c r="G291" s="203" t="s">
        <v>513</v>
      </c>
      <c r="H291" s="204">
        <v>45</v>
      </c>
      <c r="I291" s="205"/>
      <c r="J291" s="206">
        <f>ROUND(I291*H291,2)</f>
        <v>0</v>
      </c>
      <c r="K291" s="202" t="s">
        <v>1</v>
      </c>
      <c r="L291" s="45"/>
      <c r="M291" s="207" t="s">
        <v>1</v>
      </c>
      <c r="N291" s="208" t="s">
        <v>41</v>
      </c>
      <c r="O291" s="92"/>
      <c r="P291" s="209">
        <f>O291*H291</f>
        <v>0</v>
      </c>
      <c r="Q291" s="209">
        <v>0</v>
      </c>
      <c r="R291" s="209">
        <f>Q291*H291</f>
        <v>0</v>
      </c>
      <c r="S291" s="209">
        <v>0</v>
      </c>
      <c r="T291" s="210">
        <f>S291*H291</f>
        <v>0</v>
      </c>
      <c r="U291" s="39"/>
      <c r="V291" s="39"/>
      <c r="W291" s="39"/>
      <c r="X291" s="39"/>
      <c r="Y291" s="39"/>
      <c r="Z291" s="39"/>
      <c r="AA291" s="39"/>
      <c r="AB291" s="39"/>
      <c r="AC291" s="39"/>
      <c r="AD291" s="39"/>
      <c r="AE291" s="39"/>
      <c r="AR291" s="211" t="s">
        <v>221</v>
      </c>
      <c r="AT291" s="211" t="s">
        <v>191</v>
      </c>
      <c r="AU291" s="211" t="s">
        <v>83</v>
      </c>
      <c r="AY291" s="18" t="s">
        <v>195</v>
      </c>
      <c r="BE291" s="212">
        <f>IF(N291="základní",J291,0)</f>
        <v>0</v>
      </c>
      <c r="BF291" s="212">
        <f>IF(N291="snížená",J291,0)</f>
        <v>0</v>
      </c>
      <c r="BG291" s="212">
        <f>IF(N291="zákl. přenesená",J291,0)</f>
        <v>0</v>
      </c>
      <c r="BH291" s="212">
        <f>IF(N291="sníž. přenesená",J291,0)</f>
        <v>0</v>
      </c>
      <c r="BI291" s="212">
        <f>IF(N291="nulová",J291,0)</f>
        <v>0</v>
      </c>
      <c r="BJ291" s="18" t="s">
        <v>83</v>
      </c>
      <c r="BK291" s="212">
        <f>ROUND(I291*H291,2)</f>
        <v>0</v>
      </c>
      <c r="BL291" s="18" t="s">
        <v>221</v>
      </c>
      <c r="BM291" s="211" t="s">
        <v>1028</v>
      </c>
    </row>
    <row r="292" s="2" customFormat="1" ht="24.15" customHeight="1">
      <c r="A292" s="39"/>
      <c r="B292" s="40"/>
      <c r="C292" s="200" t="s">
        <v>1029</v>
      </c>
      <c r="D292" s="200" t="s">
        <v>191</v>
      </c>
      <c r="E292" s="201" t="s">
        <v>1030</v>
      </c>
      <c r="F292" s="202" t="s">
        <v>521</v>
      </c>
      <c r="G292" s="203" t="s">
        <v>513</v>
      </c>
      <c r="H292" s="204">
        <v>15</v>
      </c>
      <c r="I292" s="205"/>
      <c r="J292" s="206">
        <f>ROUND(I292*H292,2)</f>
        <v>0</v>
      </c>
      <c r="K292" s="202" t="s">
        <v>1</v>
      </c>
      <c r="L292" s="45"/>
      <c r="M292" s="207" t="s">
        <v>1</v>
      </c>
      <c r="N292" s="208" t="s">
        <v>41</v>
      </c>
      <c r="O292" s="92"/>
      <c r="P292" s="209">
        <f>O292*H292</f>
        <v>0</v>
      </c>
      <c r="Q292" s="209">
        <v>0</v>
      </c>
      <c r="R292" s="209">
        <f>Q292*H292</f>
        <v>0</v>
      </c>
      <c r="S292" s="209">
        <v>0</v>
      </c>
      <c r="T292" s="210">
        <f>S292*H292</f>
        <v>0</v>
      </c>
      <c r="U292" s="39"/>
      <c r="V292" s="39"/>
      <c r="W292" s="39"/>
      <c r="X292" s="39"/>
      <c r="Y292" s="39"/>
      <c r="Z292" s="39"/>
      <c r="AA292" s="39"/>
      <c r="AB292" s="39"/>
      <c r="AC292" s="39"/>
      <c r="AD292" s="39"/>
      <c r="AE292" s="39"/>
      <c r="AR292" s="211" t="s">
        <v>221</v>
      </c>
      <c r="AT292" s="211" t="s">
        <v>191</v>
      </c>
      <c r="AU292" s="211" t="s">
        <v>83</v>
      </c>
      <c r="AY292" s="18" t="s">
        <v>195</v>
      </c>
      <c r="BE292" s="212">
        <f>IF(N292="základní",J292,0)</f>
        <v>0</v>
      </c>
      <c r="BF292" s="212">
        <f>IF(N292="snížená",J292,0)</f>
        <v>0</v>
      </c>
      <c r="BG292" s="212">
        <f>IF(N292="zákl. přenesená",J292,0)</f>
        <v>0</v>
      </c>
      <c r="BH292" s="212">
        <f>IF(N292="sníž. přenesená",J292,0)</f>
        <v>0</v>
      </c>
      <c r="BI292" s="212">
        <f>IF(N292="nulová",J292,0)</f>
        <v>0</v>
      </c>
      <c r="BJ292" s="18" t="s">
        <v>83</v>
      </c>
      <c r="BK292" s="212">
        <f>ROUND(I292*H292,2)</f>
        <v>0</v>
      </c>
      <c r="BL292" s="18" t="s">
        <v>221</v>
      </c>
      <c r="BM292" s="211" t="s">
        <v>1031</v>
      </c>
    </row>
    <row r="293" s="2" customFormat="1" ht="21.75" customHeight="1">
      <c r="A293" s="39"/>
      <c r="B293" s="40"/>
      <c r="C293" s="200" t="s">
        <v>1032</v>
      </c>
      <c r="D293" s="200" t="s">
        <v>191</v>
      </c>
      <c r="E293" s="201" t="s">
        <v>1033</v>
      </c>
      <c r="F293" s="202" t="s">
        <v>525</v>
      </c>
      <c r="G293" s="203" t="s">
        <v>513</v>
      </c>
      <c r="H293" s="204">
        <v>20</v>
      </c>
      <c r="I293" s="205"/>
      <c r="J293" s="206">
        <f>ROUND(I293*H293,2)</f>
        <v>0</v>
      </c>
      <c r="K293" s="202" t="s">
        <v>1</v>
      </c>
      <c r="L293" s="45"/>
      <c r="M293" s="207" t="s">
        <v>1</v>
      </c>
      <c r="N293" s="208" t="s">
        <v>41</v>
      </c>
      <c r="O293" s="92"/>
      <c r="P293" s="209">
        <f>O293*H293</f>
        <v>0</v>
      </c>
      <c r="Q293" s="209">
        <v>0</v>
      </c>
      <c r="R293" s="209">
        <f>Q293*H293</f>
        <v>0</v>
      </c>
      <c r="S293" s="209">
        <v>0</v>
      </c>
      <c r="T293" s="210">
        <f>S293*H293</f>
        <v>0</v>
      </c>
      <c r="U293" s="39"/>
      <c r="V293" s="39"/>
      <c r="W293" s="39"/>
      <c r="X293" s="39"/>
      <c r="Y293" s="39"/>
      <c r="Z293" s="39"/>
      <c r="AA293" s="39"/>
      <c r="AB293" s="39"/>
      <c r="AC293" s="39"/>
      <c r="AD293" s="39"/>
      <c r="AE293" s="39"/>
      <c r="AR293" s="211" t="s">
        <v>221</v>
      </c>
      <c r="AT293" s="211" t="s">
        <v>191</v>
      </c>
      <c r="AU293" s="211" t="s">
        <v>83</v>
      </c>
      <c r="AY293" s="18" t="s">
        <v>195</v>
      </c>
      <c r="BE293" s="212">
        <f>IF(N293="základní",J293,0)</f>
        <v>0</v>
      </c>
      <c r="BF293" s="212">
        <f>IF(N293="snížená",J293,0)</f>
        <v>0</v>
      </c>
      <c r="BG293" s="212">
        <f>IF(N293="zákl. přenesená",J293,0)</f>
        <v>0</v>
      </c>
      <c r="BH293" s="212">
        <f>IF(N293="sníž. přenesená",J293,0)</f>
        <v>0</v>
      </c>
      <c r="BI293" s="212">
        <f>IF(N293="nulová",J293,0)</f>
        <v>0</v>
      </c>
      <c r="BJ293" s="18" t="s">
        <v>83</v>
      </c>
      <c r="BK293" s="212">
        <f>ROUND(I293*H293,2)</f>
        <v>0</v>
      </c>
      <c r="BL293" s="18" t="s">
        <v>221</v>
      </c>
      <c r="BM293" s="211" t="s">
        <v>1034</v>
      </c>
    </row>
    <row r="294" s="2" customFormat="1" ht="21.75" customHeight="1">
      <c r="A294" s="39"/>
      <c r="B294" s="40"/>
      <c r="C294" s="200" t="s">
        <v>1035</v>
      </c>
      <c r="D294" s="200" t="s">
        <v>191</v>
      </c>
      <c r="E294" s="201" t="s">
        <v>1036</v>
      </c>
      <c r="F294" s="202" t="s">
        <v>529</v>
      </c>
      <c r="G294" s="203" t="s">
        <v>513</v>
      </c>
      <c r="H294" s="204">
        <v>4</v>
      </c>
      <c r="I294" s="205"/>
      <c r="J294" s="206">
        <f>ROUND(I294*H294,2)</f>
        <v>0</v>
      </c>
      <c r="K294" s="202" t="s">
        <v>1</v>
      </c>
      <c r="L294" s="45"/>
      <c r="M294" s="207" t="s">
        <v>1</v>
      </c>
      <c r="N294" s="208" t="s">
        <v>41</v>
      </c>
      <c r="O294" s="92"/>
      <c r="P294" s="209">
        <f>O294*H294</f>
        <v>0</v>
      </c>
      <c r="Q294" s="209">
        <v>0</v>
      </c>
      <c r="R294" s="209">
        <f>Q294*H294</f>
        <v>0</v>
      </c>
      <c r="S294" s="209">
        <v>0</v>
      </c>
      <c r="T294" s="210">
        <f>S294*H294</f>
        <v>0</v>
      </c>
      <c r="U294" s="39"/>
      <c r="V294" s="39"/>
      <c r="W294" s="39"/>
      <c r="X294" s="39"/>
      <c r="Y294" s="39"/>
      <c r="Z294" s="39"/>
      <c r="AA294" s="39"/>
      <c r="AB294" s="39"/>
      <c r="AC294" s="39"/>
      <c r="AD294" s="39"/>
      <c r="AE294" s="39"/>
      <c r="AR294" s="211" t="s">
        <v>221</v>
      </c>
      <c r="AT294" s="211" t="s">
        <v>191</v>
      </c>
      <c r="AU294" s="211" t="s">
        <v>83</v>
      </c>
      <c r="AY294" s="18" t="s">
        <v>195</v>
      </c>
      <c r="BE294" s="212">
        <f>IF(N294="základní",J294,0)</f>
        <v>0</v>
      </c>
      <c r="BF294" s="212">
        <f>IF(N294="snížená",J294,0)</f>
        <v>0</v>
      </c>
      <c r="BG294" s="212">
        <f>IF(N294="zákl. přenesená",J294,0)</f>
        <v>0</v>
      </c>
      <c r="BH294" s="212">
        <f>IF(N294="sníž. přenesená",J294,0)</f>
        <v>0</v>
      </c>
      <c r="BI294" s="212">
        <f>IF(N294="nulová",J294,0)</f>
        <v>0</v>
      </c>
      <c r="BJ294" s="18" t="s">
        <v>83</v>
      </c>
      <c r="BK294" s="212">
        <f>ROUND(I294*H294,2)</f>
        <v>0</v>
      </c>
      <c r="BL294" s="18" t="s">
        <v>221</v>
      </c>
      <c r="BM294" s="211" t="s">
        <v>1037</v>
      </c>
    </row>
    <row r="295" s="2" customFormat="1" ht="24.15" customHeight="1">
      <c r="A295" s="39"/>
      <c r="B295" s="40"/>
      <c r="C295" s="200" t="s">
        <v>1038</v>
      </c>
      <c r="D295" s="200" t="s">
        <v>191</v>
      </c>
      <c r="E295" s="201" t="s">
        <v>1039</v>
      </c>
      <c r="F295" s="202" t="s">
        <v>533</v>
      </c>
      <c r="G295" s="203" t="s">
        <v>513</v>
      </c>
      <c r="H295" s="204">
        <v>20</v>
      </c>
      <c r="I295" s="205"/>
      <c r="J295" s="206">
        <f>ROUND(I295*H295,2)</f>
        <v>0</v>
      </c>
      <c r="K295" s="202" t="s">
        <v>1</v>
      </c>
      <c r="L295" s="45"/>
      <c r="M295" s="207" t="s">
        <v>1</v>
      </c>
      <c r="N295" s="208" t="s">
        <v>41</v>
      </c>
      <c r="O295" s="92"/>
      <c r="P295" s="209">
        <f>O295*H295</f>
        <v>0</v>
      </c>
      <c r="Q295" s="209">
        <v>0</v>
      </c>
      <c r="R295" s="209">
        <f>Q295*H295</f>
        <v>0</v>
      </c>
      <c r="S295" s="209">
        <v>0</v>
      </c>
      <c r="T295" s="210">
        <f>S295*H295</f>
        <v>0</v>
      </c>
      <c r="U295" s="39"/>
      <c r="V295" s="39"/>
      <c r="W295" s="39"/>
      <c r="X295" s="39"/>
      <c r="Y295" s="39"/>
      <c r="Z295" s="39"/>
      <c r="AA295" s="39"/>
      <c r="AB295" s="39"/>
      <c r="AC295" s="39"/>
      <c r="AD295" s="39"/>
      <c r="AE295" s="39"/>
      <c r="AR295" s="211" t="s">
        <v>221</v>
      </c>
      <c r="AT295" s="211" t="s">
        <v>191</v>
      </c>
      <c r="AU295" s="211" t="s">
        <v>83</v>
      </c>
      <c r="AY295" s="18" t="s">
        <v>195</v>
      </c>
      <c r="BE295" s="212">
        <f>IF(N295="základní",J295,0)</f>
        <v>0</v>
      </c>
      <c r="BF295" s="212">
        <f>IF(N295="snížená",J295,0)</f>
        <v>0</v>
      </c>
      <c r="BG295" s="212">
        <f>IF(N295="zákl. přenesená",J295,0)</f>
        <v>0</v>
      </c>
      <c r="BH295" s="212">
        <f>IF(N295="sníž. přenesená",J295,0)</f>
        <v>0</v>
      </c>
      <c r="BI295" s="212">
        <f>IF(N295="nulová",J295,0)</f>
        <v>0</v>
      </c>
      <c r="BJ295" s="18" t="s">
        <v>83</v>
      </c>
      <c r="BK295" s="212">
        <f>ROUND(I295*H295,2)</f>
        <v>0</v>
      </c>
      <c r="BL295" s="18" t="s">
        <v>221</v>
      </c>
      <c r="BM295" s="211" t="s">
        <v>1040</v>
      </c>
    </row>
    <row r="296" s="2" customFormat="1" ht="21.75" customHeight="1">
      <c r="A296" s="39"/>
      <c r="B296" s="40"/>
      <c r="C296" s="200" t="s">
        <v>1041</v>
      </c>
      <c r="D296" s="200" t="s">
        <v>191</v>
      </c>
      <c r="E296" s="201" t="s">
        <v>1042</v>
      </c>
      <c r="F296" s="202" t="s">
        <v>541</v>
      </c>
      <c r="G296" s="203" t="s">
        <v>232</v>
      </c>
      <c r="H296" s="204">
        <v>1</v>
      </c>
      <c r="I296" s="205"/>
      <c r="J296" s="206">
        <f>ROUND(I296*H296,2)</f>
        <v>0</v>
      </c>
      <c r="K296" s="202" t="s">
        <v>1</v>
      </c>
      <c r="L296" s="45"/>
      <c r="M296" s="207" t="s">
        <v>1</v>
      </c>
      <c r="N296" s="208" t="s">
        <v>41</v>
      </c>
      <c r="O296" s="92"/>
      <c r="P296" s="209">
        <f>O296*H296</f>
        <v>0</v>
      </c>
      <c r="Q296" s="209">
        <v>0</v>
      </c>
      <c r="R296" s="209">
        <f>Q296*H296</f>
        <v>0</v>
      </c>
      <c r="S296" s="209">
        <v>0</v>
      </c>
      <c r="T296" s="210">
        <f>S296*H296</f>
        <v>0</v>
      </c>
      <c r="U296" s="39"/>
      <c r="V296" s="39"/>
      <c r="W296" s="39"/>
      <c r="X296" s="39"/>
      <c r="Y296" s="39"/>
      <c r="Z296" s="39"/>
      <c r="AA296" s="39"/>
      <c r="AB296" s="39"/>
      <c r="AC296" s="39"/>
      <c r="AD296" s="39"/>
      <c r="AE296" s="39"/>
      <c r="AR296" s="211" t="s">
        <v>221</v>
      </c>
      <c r="AT296" s="211" t="s">
        <v>191</v>
      </c>
      <c r="AU296" s="211" t="s">
        <v>83</v>
      </c>
      <c r="AY296" s="18" t="s">
        <v>195</v>
      </c>
      <c r="BE296" s="212">
        <f>IF(N296="základní",J296,0)</f>
        <v>0</v>
      </c>
      <c r="BF296" s="212">
        <f>IF(N296="snížená",J296,0)</f>
        <v>0</v>
      </c>
      <c r="BG296" s="212">
        <f>IF(N296="zákl. přenesená",J296,0)</f>
        <v>0</v>
      </c>
      <c r="BH296" s="212">
        <f>IF(N296="sníž. přenesená",J296,0)</f>
        <v>0</v>
      </c>
      <c r="BI296" s="212">
        <f>IF(N296="nulová",J296,0)</f>
        <v>0</v>
      </c>
      <c r="BJ296" s="18" t="s">
        <v>83</v>
      </c>
      <c r="BK296" s="212">
        <f>ROUND(I296*H296,2)</f>
        <v>0</v>
      </c>
      <c r="BL296" s="18" t="s">
        <v>221</v>
      </c>
      <c r="BM296" s="211" t="s">
        <v>1043</v>
      </c>
    </row>
    <row r="297" s="2" customFormat="1" ht="21.75" customHeight="1">
      <c r="A297" s="39"/>
      <c r="B297" s="40"/>
      <c r="C297" s="200" t="s">
        <v>1044</v>
      </c>
      <c r="D297" s="200" t="s">
        <v>191</v>
      </c>
      <c r="E297" s="201" t="s">
        <v>1045</v>
      </c>
      <c r="F297" s="202" t="s">
        <v>545</v>
      </c>
      <c r="G297" s="203" t="s">
        <v>232</v>
      </c>
      <c r="H297" s="204">
        <v>5</v>
      </c>
      <c r="I297" s="205"/>
      <c r="J297" s="206">
        <f>ROUND(I297*H297,2)</f>
        <v>0</v>
      </c>
      <c r="K297" s="202" t="s">
        <v>1</v>
      </c>
      <c r="L297" s="45"/>
      <c r="M297" s="207" t="s">
        <v>1</v>
      </c>
      <c r="N297" s="208" t="s">
        <v>41</v>
      </c>
      <c r="O297" s="92"/>
      <c r="P297" s="209">
        <f>O297*H297</f>
        <v>0</v>
      </c>
      <c r="Q297" s="209">
        <v>0</v>
      </c>
      <c r="R297" s="209">
        <f>Q297*H297</f>
        <v>0</v>
      </c>
      <c r="S297" s="209">
        <v>0</v>
      </c>
      <c r="T297" s="210">
        <f>S297*H297</f>
        <v>0</v>
      </c>
      <c r="U297" s="39"/>
      <c r="V297" s="39"/>
      <c r="W297" s="39"/>
      <c r="X297" s="39"/>
      <c r="Y297" s="39"/>
      <c r="Z297" s="39"/>
      <c r="AA297" s="39"/>
      <c r="AB297" s="39"/>
      <c r="AC297" s="39"/>
      <c r="AD297" s="39"/>
      <c r="AE297" s="39"/>
      <c r="AR297" s="211" t="s">
        <v>221</v>
      </c>
      <c r="AT297" s="211" t="s">
        <v>191</v>
      </c>
      <c r="AU297" s="211" t="s">
        <v>83</v>
      </c>
      <c r="AY297" s="18" t="s">
        <v>195</v>
      </c>
      <c r="BE297" s="212">
        <f>IF(N297="základní",J297,0)</f>
        <v>0</v>
      </c>
      <c r="BF297" s="212">
        <f>IF(N297="snížená",J297,0)</f>
        <v>0</v>
      </c>
      <c r="BG297" s="212">
        <f>IF(N297="zákl. přenesená",J297,0)</f>
        <v>0</v>
      </c>
      <c r="BH297" s="212">
        <f>IF(N297="sníž. přenesená",J297,0)</f>
        <v>0</v>
      </c>
      <c r="BI297" s="212">
        <f>IF(N297="nulová",J297,0)</f>
        <v>0</v>
      </c>
      <c r="BJ297" s="18" t="s">
        <v>83</v>
      </c>
      <c r="BK297" s="212">
        <f>ROUND(I297*H297,2)</f>
        <v>0</v>
      </c>
      <c r="BL297" s="18" t="s">
        <v>221</v>
      </c>
      <c r="BM297" s="211" t="s">
        <v>1046</v>
      </c>
    </row>
    <row r="298" s="2" customFormat="1" ht="21.75" customHeight="1">
      <c r="A298" s="39"/>
      <c r="B298" s="40"/>
      <c r="C298" s="200" t="s">
        <v>1047</v>
      </c>
      <c r="D298" s="200" t="s">
        <v>191</v>
      </c>
      <c r="E298" s="201" t="s">
        <v>1048</v>
      </c>
      <c r="F298" s="202" t="s">
        <v>549</v>
      </c>
      <c r="G298" s="203" t="s">
        <v>232</v>
      </c>
      <c r="H298" s="204">
        <v>1</v>
      </c>
      <c r="I298" s="205"/>
      <c r="J298" s="206">
        <f>ROUND(I298*H298,2)</f>
        <v>0</v>
      </c>
      <c r="K298" s="202" t="s">
        <v>1</v>
      </c>
      <c r="L298" s="45"/>
      <c r="M298" s="207" t="s">
        <v>1</v>
      </c>
      <c r="N298" s="208" t="s">
        <v>41</v>
      </c>
      <c r="O298" s="92"/>
      <c r="P298" s="209">
        <f>O298*H298</f>
        <v>0</v>
      </c>
      <c r="Q298" s="209">
        <v>0</v>
      </c>
      <c r="R298" s="209">
        <f>Q298*H298</f>
        <v>0</v>
      </c>
      <c r="S298" s="209">
        <v>0</v>
      </c>
      <c r="T298" s="210">
        <f>S298*H298</f>
        <v>0</v>
      </c>
      <c r="U298" s="39"/>
      <c r="V298" s="39"/>
      <c r="W298" s="39"/>
      <c r="X298" s="39"/>
      <c r="Y298" s="39"/>
      <c r="Z298" s="39"/>
      <c r="AA298" s="39"/>
      <c r="AB298" s="39"/>
      <c r="AC298" s="39"/>
      <c r="AD298" s="39"/>
      <c r="AE298" s="39"/>
      <c r="AR298" s="211" t="s">
        <v>221</v>
      </c>
      <c r="AT298" s="211" t="s">
        <v>191</v>
      </c>
      <c r="AU298" s="211" t="s">
        <v>83</v>
      </c>
      <c r="AY298" s="18" t="s">
        <v>195</v>
      </c>
      <c r="BE298" s="212">
        <f>IF(N298="základní",J298,0)</f>
        <v>0</v>
      </c>
      <c r="BF298" s="212">
        <f>IF(N298="snížená",J298,0)</f>
        <v>0</v>
      </c>
      <c r="BG298" s="212">
        <f>IF(N298="zákl. přenesená",J298,0)</f>
        <v>0</v>
      </c>
      <c r="BH298" s="212">
        <f>IF(N298="sníž. přenesená",J298,0)</f>
        <v>0</v>
      </c>
      <c r="BI298" s="212">
        <f>IF(N298="nulová",J298,0)</f>
        <v>0</v>
      </c>
      <c r="BJ298" s="18" t="s">
        <v>83</v>
      </c>
      <c r="BK298" s="212">
        <f>ROUND(I298*H298,2)</f>
        <v>0</v>
      </c>
      <c r="BL298" s="18" t="s">
        <v>221</v>
      </c>
      <c r="BM298" s="211" t="s">
        <v>1049</v>
      </c>
    </row>
    <row r="299" s="2" customFormat="1" ht="16.5" customHeight="1">
      <c r="A299" s="39"/>
      <c r="B299" s="40"/>
      <c r="C299" s="200" t="s">
        <v>1050</v>
      </c>
      <c r="D299" s="200" t="s">
        <v>191</v>
      </c>
      <c r="E299" s="201" t="s">
        <v>1051</v>
      </c>
      <c r="F299" s="202" t="s">
        <v>557</v>
      </c>
      <c r="G299" s="203" t="s">
        <v>232</v>
      </c>
      <c r="H299" s="204">
        <v>1</v>
      </c>
      <c r="I299" s="205"/>
      <c r="J299" s="206">
        <f>ROUND(I299*H299,2)</f>
        <v>0</v>
      </c>
      <c r="K299" s="202" t="s">
        <v>1</v>
      </c>
      <c r="L299" s="45"/>
      <c r="M299" s="207" t="s">
        <v>1</v>
      </c>
      <c r="N299" s="208" t="s">
        <v>41</v>
      </c>
      <c r="O299" s="92"/>
      <c r="P299" s="209">
        <f>O299*H299</f>
        <v>0</v>
      </c>
      <c r="Q299" s="209">
        <v>0</v>
      </c>
      <c r="R299" s="209">
        <f>Q299*H299</f>
        <v>0</v>
      </c>
      <c r="S299" s="209">
        <v>0</v>
      </c>
      <c r="T299" s="210">
        <f>S299*H299</f>
        <v>0</v>
      </c>
      <c r="U299" s="39"/>
      <c r="V299" s="39"/>
      <c r="W299" s="39"/>
      <c r="X299" s="39"/>
      <c r="Y299" s="39"/>
      <c r="Z299" s="39"/>
      <c r="AA299" s="39"/>
      <c r="AB299" s="39"/>
      <c r="AC299" s="39"/>
      <c r="AD299" s="39"/>
      <c r="AE299" s="39"/>
      <c r="AR299" s="211" t="s">
        <v>221</v>
      </c>
      <c r="AT299" s="211" t="s">
        <v>191</v>
      </c>
      <c r="AU299" s="211" t="s">
        <v>83</v>
      </c>
      <c r="AY299" s="18" t="s">
        <v>195</v>
      </c>
      <c r="BE299" s="212">
        <f>IF(N299="základní",J299,0)</f>
        <v>0</v>
      </c>
      <c r="BF299" s="212">
        <f>IF(N299="snížená",J299,0)</f>
        <v>0</v>
      </c>
      <c r="BG299" s="212">
        <f>IF(N299="zákl. přenesená",J299,0)</f>
        <v>0</v>
      </c>
      <c r="BH299" s="212">
        <f>IF(N299="sníž. přenesená",J299,0)</f>
        <v>0</v>
      </c>
      <c r="BI299" s="212">
        <f>IF(N299="nulová",J299,0)</f>
        <v>0</v>
      </c>
      <c r="BJ299" s="18" t="s">
        <v>83</v>
      </c>
      <c r="BK299" s="212">
        <f>ROUND(I299*H299,2)</f>
        <v>0</v>
      </c>
      <c r="BL299" s="18" t="s">
        <v>221</v>
      </c>
      <c r="BM299" s="211" t="s">
        <v>1052</v>
      </c>
    </row>
    <row r="300" s="2" customFormat="1" ht="16.5" customHeight="1">
      <c r="A300" s="39"/>
      <c r="B300" s="40"/>
      <c r="C300" s="200" t="s">
        <v>1053</v>
      </c>
      <c r="D300" s="200" t="s">
        <v>191</v>
      </c>
      <c r="E300" s="201" t="s">
        <v>1054</v>
      </c>
      <c r="F300" s="202" t="s">
        <v>561</v>
      </c>
      <c r="G300" s="203" t="s">
        <v>232</v>
      </c>
      <c r="H300" s="204">
        <v>1</v>
      </c>
      <c r="I300" s="205"/>
      <c r="J300" s="206">
        <f>ROUND(I300*H300,2)</f>
        <v>0</v>
      </c>
      <c r="K300" s="202" t="s">
        <v>1</v>
      </c>
      <c r="L300" s="45"/>
      <c r="M300" s="207" t="s">
        <v>1</v>
      </c>
      <c r="N300" s="208" t="s">
        <v>41</v>
      </c>
      <c r="O300" s="92"/>
      <c r="P300" s="209">
        <f>O300*H300</f>
        <v>0</v>
      </c>
      <c r="Q300" s="209">
        <v>0</v>
      </c>
      <c r="R300" s="209">
        <f>Q300*H300</f>
        <v>0</v>
      </c>
      <c r="S300" s="209">
        <v>0</v>
      </c>
      <c r="T300" s="210">
        <f>S300*H300</f>
        <v>0</v>
      </c>
      <c r="U300" s="39"/>
      <c r="V300" s="39"/>
      <c r="W300" s="39"/>
      <c r="X300" s="39"/>
      <c r="Y300" s="39"/>
      <c r="Z300" s="39"/>
      <c r="AA300" s="39"/>
      <c r="AB300" s="39"/>
      <c r="AC300" s="39"/>
      <c r="AD300" s="39"/>
      <c r="AE300" s="39"/>
      <c r="AR300" s="211" t="s">
        <v>221</v>
      </c>
      <c r="AT300" s="211" t="s">
        <v>191</v>
      </c>
      <c r="AU300" s="211" t="s">
        <v>83</v>
      </c>
      <c r="AY300" s="18" t="s">
        <v>195</v>
      </c>
      <c r="BE300" s="212">
        <f>IF(N300="základní",J300,0)</f>
        <v>0</v>
      </c>
      <c r="BF300" s="212">
        <f>IF(N300="snížená",J300,0)</f>
        <v>0</v>
      </c>
      <c r="BG300" s="212">
        <f>IF(N300="zákl. přenesená",J300,0)</f>
        <v>0</v>
      </c>
      <c r="BH300" s="212">
        <f>IF(N300="sníž. přenesená",J300,0)</f>
        <v>0</v>
      </c>
      <c r="BI300" s="212">
        <f>IF(N300="nulová",J300,0)</f>
        <v>0</v>
      </c>
      <c r="BJ300" s="18" t="s">
        <v>83</v>
      </c>
      <c r="BK300" s="212">
        <f>ROUND(I300*H300,2)</f>
        <v>0</v>
      </c>
      <c r="BL300" s="18" t="s">
        <v>221</v>
      </c>
      <c r="BM300" s="211" t="s">
        <v>1055</v>
      </c>
    </row>
    <row r="301" s="2" customFormat="1" ht="24.15" customHeight="1">
      <c r="A301" s="39"/>
      <c r="B301" s="40"/>
      <c r="C301" s="200" t="s">
        <v>1056</v>
      </c>
      <c r="D301" s="200" t="s">
        <v>191</v>
      </c>
      <c r="E301" s="201" t="s">
        <v>1057</v>
      </c>
      <c r="F301" s="202" t="s">
        <v>577</v>
      </c>
      <c r="G301" s="203" t="s">
        <v>220</v>
      </c>
      <c r="H301" s="204">
        <v>1</v>
      </c>
      <c r="I301" s="205"/>
      <c r="J301" s="206">
        <f>ROUND(I301*H301,2)</f>
        <v>0</v>
      </c>
      <c r="K301" s="202" t="s">
        <v>1</v>
      </c>
      <c r="L301" s="45"/>
      <c r="M301" s="207" t="s">
        <v>1</v>
      </c>
      <c r="N301" s="208" t="s">
        <v>41</v>
      </c>
      <c r="O301" s="92"/>
      <c r="P301" s="209">
        <f>O301*H301</f>
        <v>0</v>
      </c>
      <c r="Q301" s="209">
        <v>0</v>
      </c>
      <c r="R301" s="209">
        <f>Q301*H301</f>
        <v>0</v>
      </c>
      <c r="S301" s="209">
        <v>0</v>
      </c>
      <c r="T301" s="210">
        <f>S301*H301</f>
        <v>0</v>
      </c>
      <c r="U301" s="39"/>
      <c r="V301" s="39"/>
      <c r="W301" s="39"/>
      <c r="X301" s="39"/>
      <c r="Y301" s="39"/>
      <c r="Z301" s="39"/>
      <c r="AA301" s="39"/>
      <c r="AB301" s="39"/>
      <c r="AC301" s="39"/>
      <c r="AD301" s="39"/>
      <c r="AE301" s="39"/>
      <c r="AR301" s="211" t="s">
        <v>221</v>
      </c>
      <c r="AT301" s="211" t="s">
        <v>191</v>
      </c>
      <c r="AU301" s="211" t="s">
        <v>83</v>
      </c>
      <c r="AY301" s="18" t="s">
        <v>195</v>
      </c>
      <c r="BE301" s="212">
        <f>IF(N301="základní",J301,0)</f>
        <v>0</v>
      </c>
      <c r="BF301" s="212">
        <f>IF(N301="snížená",J301,0)</f>
        <v>0</v>
      </c>
      <c r="BG301" s="212">
        <f>IF(N301="zákl. přenesená",J301,0)</f>
        <v>0</v>
      </c>
      <c r="BH301" s="212">
        <f>IF(N301="sníž. přenesená",J301,0)</f>
        <v>0</v>
      </c>
      <c r="BI301" s="212">
        <f>IF(N301="nulová",J301,0)</f>
        <v>0</v>
      </c>
      <c r="BJ301" s="18" t="s">
        <v>83</v>
      </c>
      <c r="BK301" s="212">
        <f>ROUND(I301*H301,2)</f>
        <v>0</v>
      </c>
      <c r="BL301" s="18" t="s">
        <v>221</v>
      </c>
      <c r="BM301" s="211" t="s">
        <v>1058</v>
      </c>
    </row>
    <row r="302" s="2" customFormat="1" ht="16.5" customHeight="1">
      <c r="A302" s="39"/>
      <c r="B302" s="40"/>
      <c r="C302" s="200" t="s">
        <v>1059</v>
      </c>
      <c r="D302" s="200" t="s">
        <v>191</v>
      </c>
      <c r="E302" s="201" t="s">
        <v>1060</v>
      </c>
      <c r="F302" s="202" t="s">
        <v>1061</v>
      </c>
      <c r="G302" s="203" t="s">
        <v>220</v>
      </c>
      <c r="H302" s="204">
        <v>1</v>
      </c>
      <c r="I302" s="205"/>
      <c r="J302" s="206">
        <f>ROUND(I302*H302,2)</f>
        <v>0</v>
      </c>
      <c r="K302" s="202" t="s">
        <v>1</v>
      </c>
      <c r="L302" s="45"/>
      <c r="M302" s="207" t="s">
        <v>1</v>
      </c>
      <c r="N302" s="208" t="s">
        <v>41</v>
      </c>
      <c r="O302" s="92"/>
      <c r="P302" s="209">
        <f>O302*H302</f>
        <v>0</v>
      </c>
      <c r="Q302" s="209">
        <v>0</v>
      </c>
      <c r="R302" s="209">
        <f>Q302*H302</f>
        <v>0</v>
      </c>
      <c r="S302" s="209">
        <v>0</v>
      </c>
      <c r="T302" s="210">
        <f>S302*H302</f>
        <v>0</v>
      </c>
      <c r="U302" s="39"/>
      <c r="V302" s="39"/>
      <c r="W302" s="39"/>
      <c r="X302" s="39"/>
      <c r="Y302" s="39"/>
      <c r="Z302" s="39"/>
      <c r="AA302" s="39"/>
      <c r="AB302" s="39"/>
      <c r="AC302" s="39"/>
      <c r="AD302" s="39"/>
      <c r="AE302" s="39"/>
      <c r="AR302" s="211" t="s">
        <v>221</v>
      </c>
      <c r="AT302" s="211" t="s">
        <v>191</v>
      </c>
      <c r="AU302" s="211" t="s">
        <v>83</v>
      </c>
      <c r="AY302" s="18" t="s">
        <v>195</v>
      </c>
      <c r="BE302" s="212">
        <f>IF(N302="základní",J302,0)</f>
        <v>0</v>
      </c>
      <c r="BF302" s="212">
        <f>IF(N302="snížená",J302,0)</f>
        <v>0</v>
      </c>
      <c r="BG302" s="212">
        <f>IF(N302="zákl. přenesená",J302,0)</f>
        <v>0</v>
      </c>
      <c r="BH302" s="212">
        <f>IF(N302="sníž. přenesená",J302,0)</f>
        <v>0</v>
      </c>
      <c r="BI302" s="212">
        <f>IF(N302="nulová",J302,0)</f>
        <v>0</v>
      </c>
      <c r="BJ302" s="18" t="s">
        <v>83</v>
      </c>
      <c r="BK302" s="212">
        <f>ROUND(I302*H302,2)</f>
        <v>0</v>
      </c>
      <c r="BL302" s="18" t="s">
        <v>221</v>
      </c>
      <c r="BM302" s="211" t="s">
        <v>1062</v>
      </c>
    </row>
    <row r="303" s="2" customFormat="1" ht="16.5" customHeight="1">
      <c r="A303" s="39"/>
      <c r="B303" s="40"/>
      <c r="C303" s="200" t="s">
        <v>1063</v>
      </c>
      <c r="D303" s="200" t="s">
        <v>191</v>
      </c>
      <c r="E303" s="201" t="s">
        <v>1064</v>
      </c>
      <c r="F303" s="202" t="s">
        <v>565</v>
      </c>
      <c r="G303" s="203" t="s">
        <v>232</v>
      </c>
      <c r="H303" s="204">
        <v>1</v>
      </c>
      <c r="I303" s="205"/>
      <c r="J303" s="206">
        <f>ROUND(I303*H303,2)</f>
        <v>0</v>
      </c>
      <c r="K303" s="202" t="s">
        <v>1</v>
      </c>
      <c r="L303" s="45"/>
      <c r="M303" s="207" t="s">
        <v>1</v>
      </c>
      <c r="N303" s="208" t="s">
        <v>41</v>
      </c>
      <c r="O303" s="92"/>
      <c r="P303" s="209">
        <f>O303*H303</f>
        <v>0</v>
      </c>
      <c r="Q303" s="209">
        <v>0</v>
      </c>
      <c r="R303" s="209">
        <f>Q303*H303</f>
        <v>0</v>
      </c>
      <c r="S303" s="209">
        <v>0</v>
      </c>
      <c r="T303" s="210">
        <f>S303*H303</f>
        <v>0</v>
      </c>
      <c r="U303" s="39"/>
      <c r="V303" s="39"/>
      <c r="W303" s="39"/>
      <c r="X303" s="39"/>
      <c r="Y303" s="39"/>
      <c r="Z303" s="39"/>
      <c r="AA303" s="39"/>
      <c r="AB303" s="39"/>
      <c r="AC303" s="39"/>
      <c r="AD303" s="39"/>
      <c r="AE303" s="39"/>
      <c r="AR303" s="211" t="s">
        <v>221</v>
      </c>
      <c r="AT303" s="211" t="s">
        <v>191</v>
      </c>
      <c r="AU303" s="211" t="s">
        <v>83</v>
      </c>
      <c r="AY303" s="18" t="s">
        <v>195</v>
      </c>
      <c r="BE303" s="212">
        <f>IF(N303="základní",J303,0)</f>
        <v>0</v>
      </c>
      <c r="BF303" s="212">
        <f>IF(N303="snížená",J303,0)</f>
        <v>0</v>
      </c>
      <c r="BG303" s="212">
        <f>IF(N303="zákl. přenesená",J303,0)</f>
        <v>0</v>
      </c>
      <c r="BH303" s="212">
        <f>IF(N303="sníž. přenesená",J303,0)</f>
        <v>0</v>
      </c>
      <c r="BI303" s="212">
        <f>IF(N303="nulová",J303,0)</f>
        <v>0</v>
      </c>
      <c r="BJ303" s="18" t="s">
        <v>83</v>
      </c>
      <c r="BK303" s="212">
        <f>ROUND(I303*H303,2)</f>
        <v>0</v>
      </c>
      <c r="BL303" s="18" t="s">
        <v>221</v>
      </c>
      <c r="BM303" s="211" t="s">
        <v>1065</v>
      </c>
    </row>
    <row r="304" s="2" customFormat="1" ht="24.15" customHeight="1">
      <c r="A304" s="39"/>
      <c r="B304" s="40"/>
      <c r="C304" s="200" t="s">
        <v>1066</v>
      </c>
      <c r="D304" s="200" t="s">
        <v>191</v>
      </c>
      <c r="E304" s="201" t="s">
        <v>1067</v>
      </c>
      <c r="F304" s="202" t="s">
        <v>569</v>
      </c>
      <c r="G304" s="203" t="s">
        <v>232</v>
      </c>
      <c r="H304" s="204">
        <v>1</v>
      </c>
      <c r="I304" s="205"/>
      <c r="J304" s="206">
        <f>ROUND(I304*H304,2)</f>
        <v>0</v>
      </c>
      <c r="K304" s="202" t="s">
        <v>1</v>
      </c>
      <c r="L304" s="45"/>
      <c r="M304" s="207" t="s">
        <v>1</v>
      </c>
      <c r="N304" s="208" t="s">
        <v>41</v>
      </c>
      <c r="O304" s="92"/>
      <c r="P304" s="209">
        <f>O304*H304</f>
        <v>0</v>
      </c>
      <c r="Q304" s="209">
        <v>0</v>
      </c>
      <c r="R304" s="209">
        <f>Q304*H304</f>
        <v>0</v>
      </c>
      <c r="S304" s="209">
        <v>0</v>
      </c>
      <c r="T304" s="210">
        <f>S304*H304</f>
        <v>0</v>
      </c>
      <c r="U304" s="39"/>
      <c r="V304" s="39"/>
      <c r="W304" s="39"/>
      <c r="X304" s="39"/>
      <c r="Y304" s="39"/>
      <c r="Z304" s="39"/>
      <c r="AA304" s="39"/>
      <c r="AB304" s="39"/>
      <c r="AC304" s="39"/>
      <c r="AD304" s="39"/>
      <c r="AE304" s="39"/>
      <c r="AR304" s="211" t="s">
        <v>221</v>
      </c>
      <c r="AT304" s="211" t="s">
        <v>191</v>
      </c>
      <c r="AU304" s="211" t="s">
        <v>83</v>
      </c>
      <c r="AY304" s="18" t="s">
        <v>195</v>
      </c>
      <c r="BE304" s="212">
        <f>IF(N304="základní",J304,0)</f>
        <v>0</v>
      </c>
      <c r="BF304" s="212">
        <f>IF(N304="snížená",J304,0)</f>
        <v>0</v>
      </c>
      <c r="BG304" s="212">
        <f>IF(N304="zákl. přenesená",J304,0)</f>
        <v>0</v>
      </c>
      <c r="BH304" s="212">
        <f>IF(N304="sníž. přenesená",J304,0)</f>
        <v>0</v>
      </c>
      <c r="BI304" s="212">
        <f>IF(N304="nulová",J304,0)</f>
        <v>0</v>
      </c>
      <c r="BJ304" s="18" t="s">
        <v>83</v>
      </c>
      <c r="BK304" s="212">
        <f>ROUND(I304*H304,2)</f>
        <v>0</v>
      </c>
      <c r="BL304" s="18" t="s">
        <v>221</v>
      </c>
      <c r="BM304" s="211" t="s">
        <v>1068</v>
      </c>
    </row>
    <row r="305" s="2" customFormat="1" ht="24.15" customHeight="1">
      <c r="A305" s="39"/>
      <c r="B305" s="40"/>
      <c r="C305" s="200" t="s">
        <v>1069</v>
      </c>
      <c r="D305" s="200" t="s">
        <v>191</v>
      </c>
      <c r="E305" s="201" t="s">
        <v>1070</v>
      </c>
      <c r="F305" s="202" t="s">
        <v>573</v>
      </c>
      <c r="G305" s="203" t="s">
        <v>232</v>
      </c>
      <c r="H305" s="204">
        <v>1</v>
      </c>
      <c r="I305" s="205"/>
      <c r="J305" s="206">
        <f>ROUND(I305*H305,2)</f>
        <v>0</v>
      </c>
      <c r="K305" s="202" t="s">
        <v>1</v>
      </c>
      <c r="L305" s="45"/>
      <c r="M305" s="207" t="s">
        <v>1</v>
      </c>
      <c r="N305" s="208" t="s">
        <v>41</v>
      </c>
      <c r="O305" s="92"/>
      <c r="P305" s="209">
        <f>O305*H305</f>
        <v>0</v>
      </c>
      <c r="Q305" s="209">
        <v>0</v>
      </c>
      <c r="R305" s="209">
        <f>Q305*H305</f>
        <v>0</v>
      </c>
      <c r="S305" s="209">
        <v>0</v>
      </c>
      <c r="T305" s="210">
        <f>S305*H305</f>
        <v>0</v>
      </c>
      <c r="U305" s="39"/>
      <c r="V305" s="39"/>
      <c r="W305" s="39"/>
      <c r="X305" s="39"/>
      <c r="Y305" s="39"/>
      <c r="Z305" s="39"/>
      <c r="AA305" s="39"/>
      <c r="AB305" s="39"/>
      <c r="AC305" s="39"/>
      <c r="AD305" s="39"/>
      <c r="AE305" s="39"/>
      <c r="AR305" s="211" t="s">
        <v>221</v>
      </c>
      <c r="AT305" s="211" t="s">
        <v>191</v>
      </c>
      <c r="AU305" s="211" t="s">
        <v>83</v>
      </c>
      <c r="AY305" s="18" t="s">
        <v>195</v>
      </c>
      <c r="BE305" s="212">
        <f>IF(N305="základní",J305,0)</f>
        <v>0</v>
      </c>
      <c r="BF305" s="212">
        <f>IF(N305="snížená",J305,0)</f>
        <v>0</v>
      </c>
      <c r="BG305" s="212">
        <f>IF(N305="zákl. přenesená",J305,0)</f>
        <v>0</v>
      </c>
      <c r="BH305" s="212">
        <f>IF(N305="sníž. přenesená",J305,0)</f>
        <v>0</v>
      </c>
      <c r="BI305" s="212">
        <f>IF(N305="nulová",J305,0)</f>
        <v>0</v>
      </c>
      <c r="BJ305" s="18" t="s">
        <v>83</v>
      </c>
      <c r="BK305" s="212">
        <f>ROUND(I305*H305,2)</f>
        <v>0</v>
      </c>
      <c r="BL305" s="18" t="s">
        <v>221</v>
      </c>
      <c r="BM305" s="211" t="s">
        <v>1071</v>
      </c>
    </row>
    <row r="306" s="2" customFormat="1" ht="16.5" customHeight="1">
      <c r="A306" s="39"/>
      <c r="B306" s="40"/>
      <c r="C306" s="262" t="s">
        <v>1072</v>
      </c>
      <c r="D306" s="262" t="s">
        <v>224</v>
      </c>
      <c r="E306" s="263" t="s">
        <v>1073</v>
      </c>
      <c r="F306" s="264" t="s">
        <v>363</v>
      </c>
      <c r="G306" s="265" t="s">
        <v>220</v>
      </c>
      <c r="H306" s="266">
        <v>1</v>
      </c>
      <c r="I306" s="267"/>
      <c r="J306" s="268">
        <f>ROUND(I306*H306,2)</f>
        <v>0</v>
      </c>
      <c r="K306" s="264" t="s">
        <v>1</v>
      </c>
      <c r="L306" s="269"/>
      <c r="M306" s="270" t="s">
        <v>1</v>
      </c>
      <c r="N306" s="271" t="s">
        <v>41</v>
      </c>
      <c r="O306" s="92"/>
      <c r="P306" s="209">
        <f>O306*H306</f>
        <v>0</v>
      </c>
      <c r="Q306" s="209">
        <v>0</v>
      </c>
      <c r="R306" s="209">
        <f>Q306*H306</f>
        <v>0</v>
      </c>
      <c r="S306" s="209">
        <v>0</v>
      </c>
      <c r="T306" s="210">
        <f>S306*H306</f>
        <v>0</v>
      </c>
      <c r="U306" s="39"/>
      <c r="V306" s="39"/>
      <c r="W306" s="39"/>
      <c r="X306" s="39"/>
      <c r="Y306" s="39"/>
      <c r="Z306" s="39"/>
      <c r="AA306" s="39"/>
      <c r="AB306" s="39"/>
      <c r="AC306" s="39"/>
      <c r="AD306" s="39"/>
      <c r="AE306" s="39"/>
      <c r="AR306" s="211" t="s">
        <v>227</v>
      </c>
      <c r="AT306" s="211" t="s">
        <v>224</v>
      </c>
      <c r="AU306" s="211" t="s">
        <v>83</v>
      </c>
      <c r="AY306" s="18" t="s">
        <v>195</v>
      </c>
      <c r="BE306" s="212">
        <f>IF(N306="základní",J306,0)</f>
        <v>0</v>
      </c>
      <c r="BF306" s="212">
        <f>IF(N306="snížená",J306,0)</f>
        <v>0</v>
      </c>
      <c r="BG306" s="212">
        <f>IF(N306="zákl. přenesená",J306,0)</f>
        <v>0</v>
      </c>
      <c r="BH306" s="212">
        <f>IF(N306="sníž. přenesená",J306,0)</f>
        <v>0</v>
      </c>
      <c r="BI306" s="212">
        <f>IF(N306="nulová",J306,0)</f>
        <v>0</v>
      </c>
      <c r="BJ306" s="18" t="s">
        <v>83</v>
      </c>
      <c r="BK306" s="212">
        <f>ROUND(I306*H306,2)</f>
        <v>0</v>
      </c>
      <c r="BL306" s="18" t="s">
        <v>221</v>
      </c>
      <c r="BM306" s="211" t="s">
        <v>1074</v>
      </c>
    </row>
    <row r="307" s="13" customFormat="1" ht="25.92" customHeight="1">
      <c r="A307" s="13"/>
      <c r="B307" s="248"/>
      <c r="C307" s="249"/>
      <c r="D307" s="250" t="s">
        <v>75</v>
      </c>
      <c r="E307" s="251" t="s">
        <v>1075</v>
      </c>
      <c r="F307" s="251" t="s">
        <v>1076</v>
      </c>
      <c r="G307" s="249"/>
      <c r="H307" s="249"/>
      <c r="I307" s="252"/>
      <c r="J307" s="253">
        <f>BK307</f>
        <v>0</v>
      </c>
      <c r="K307" s="249"/>
      <c r="L307" s="254"/>
      <c r="M307" s="255"/>
      <c r="N307" s="256"/>
      <c r="O307" s="256"/>
      <c r="P307" s="257">
        <f>SUM(P308:P324)</f>
        <v>0</v>
      </c>
      <c r="Q307" s="256"/>
      <c r="R307" s="257">
        <f>SUM(R308:R324)</f>
        <v>0</v>
      </c>
      <c r="S307" s="256"/>
      <c r="T307" s="258">
        <f>SUM(T308:T324)</f>
        <v>0</v>
      </c>
      <c r="U307" s="13"/>
      <c r="V307" s="13"/>
      <c r="W307" s="13"/>
      <c r="X307" s="13"/>
      <c r="Y307" s="13"/>
      <c r="Z307" s="13"/>
      <c r="AA307" s="13"/>
      <c r="AB307" s="13"/>
      <c r="AC307" s="13"/>
      <c r="AD307" s="13"/>
      <c r="AE307" s="13"/>
      <c r="AR307" s="259" t="s">
        <v>83</v>
      </c>
      <c r="AT307" s="260" t="s">
        <v>75</v>
      </c>
      <c r="AU307" s="260" t="s">
        <v>76</v>
      </c>
      <c r="AY307" s="259" t="s">
        <v>195</v>
      </c>
      <c r="BK307" s="261">
        <f>SUM(BK308:BK324)</f>
        <v>0</v>
      </c>
    </row>
    <row r="308" s="2" customFormat="1" ht="24.15" customHeight="1">
      <c r="A308" s="39"/>
      <c r="B308" s="40"/>
      <c r="C308" s="200" t="s">
        <v>1077</v>
      </c>
      <c r="D308" s="200" t="s">
        <v>191</v>
      </c>
      <c r="E308" s="201" t="s">
        <v>1078</v>
      </c>
      <c r="F308" s="202" t="s">
        <v>512</v>
      </c>
      <c r="G308" s="203" t="s">
        <v>513</v>
      </c>
      <c r="H308" s="204">
        <v>15</v>
      </c>
      <c r="I308" s="205"/>
      <c r="J308" s="206">
        <f>ROUND(I308*H308,2)</f>
        <v>0</v>
      </c>
      <c r="K308" s="202" t="s">
        <v>1</v>
      </c>
      <c r="L308" s="45"/>
      <c r="M308" s="207" t="s">
        <v>1</v>
      </c>
      <c r="N308" s="208" t="s">
        <v>41</v>
      </c>
      <c r="O308" s="92"/>
      <c r="P308" s="209">
        <f>O308*H308</f>
        <v>0</v>
      </c>
      <c r="Q308" s="209">
        <v>0</v>
      </c>
      <c r="R308" s="209">
        <f>Q308*H308</f>
        <v>0</v>
      </c>
      <c r="S308" s="209">
        <v>0</v>
      </c>
      <c r="T308" s="210">
        <f>S308*H308</f>
        <v>0</v>
      </c>
      <c r="U308" s="39"/>
      <c r="V308" s="39"/>
      <c r="W308" s="39"/>
      <c r="X308" s="39"/>
      <c r="Y308" s="39"/>
      <c r="Z308" s="39"/>
      <c r="AA308" s="39"/>
      <c r="AB308" s="39"/>
      <c r="AC308" s="39"/>
      <c r="AD308" s="39"/>
      <c r="AE308" s="39"/>
      <c r="AR308" s="211" t="s">
        <v>221</v>
      </c>
      <c r="AT308" s="211" t="s">
        <v>191</v>
      </c>
      <c r="AU308" s="211" t="s">
        <v>83</v>
      </c>
      <c r="AY308" s="18" t="s">
        <v>195</v>
      </c>
      <c r="BE308" s="212">
        <f>IF(N308="základní",J308,0)</f>
        <v>0</v>
      </c>
      <c r="BF308" s="212">
        <f>IF(N308="snížená",J308,0)</f>
        <v>0</v>
      </c>
      <c r="BG308" s="212">
        <f>IF(N308="zákl. přenesená",J308,0)</f>
        <v>0</v>
      </c>
      <c r="BH308" s="212">
        <f>IF(N308="sníž. přenesená",J308,0)</f>
        <v>0</v>
      </c>
      <c r="BI308" s="212">
        <f>IF(N308="nulová",J308,0)</f>
        <v>0</v>
      </c>
      <c r="BJ308" s="18" t="s">
        <v>83</v>
      </c>
      <c r="BK308" s="212">
        <f>ROUND(I308*H308,2)</f>
        <v>0</v>
      </c>
      <c r="BL308" s="18" t="s">
        <v>221</v>
      </c>
      <c r="BM308" s="211" t="s">
        <v>1079</v>
      </c>
    </row>
    <row r="309" s="2" customFormat="1" ht="24.15" customHeight="1">
      <c r="A309" s="39"/>
      <c r="B309" s="40"/>
      <c r="C309" s="200" t="s">
        <v>1080</v>
      </c>
      <c r="D309" s="200" t="s">
        <v>191</v>
      </c>
      <c r="E309" s="201" t="s">
        <v>1081</v>
      </c>
      <c r="F309" s="202" t="s">
        <v>517</v>
      </c>
      <c r="G309" s="203" t="s">
        <v>513</v>
      </c>
      <c r="H309" s="204">
        <v>45</v>
      </c>
      <c r="I309" s="205"/>
      <c r="J309" s="206">
        <f>ROUND(I309*H309,2)</f>
        <v>0</v>
      </c>
      <c r="K309" s="202" t="s">
        <v>1</v>
      </c>
      <c r="L309" s="45"/>
      <c r="M309" s="207" t="s">
        <v>1</v>
      </c>
      <c r="N309" s="208" t="s">
        <v>41</v>
      </c>
      <c r="O309" s="92"/>
      <c r="P309" s="209">
        <f>O309*H309</f>
        <v>0</v>
      </c>
      <c r="Q309" s="209">
        <v>0</v>
      </c>
      <c r="R309" s="209">
        <f>Q309*H309</f>
        <v>0</v>
      </c>
      <c r="S309" s="209">
        <v>0</v>
      </c>
      <c r="T309" s="210">
        <f>S309*H309</f>
        <v>0</v>
      </c>
      <c r="U309" s="39"/>
      <c r="V309" s="39"/>
      <c r="W309" s="39"/>
      <c r="X309" s="39"/>
      <c r="Y309" s="39"/>
      <c r="Z309" s="39"/>
      <c r="AA309" s="39"/>
      <c r="AB309" s="39"/>
      <c r="AC309" s="39"/>
      <c r="AD309" s="39"/>
      <c r="AE309" s="39"/>
      <c r="AR309" s="211" t="s">
        <v>221</v>
      </c>
      <c r="AT309" s="211" t="s">
        <v>191</v>
      </c>
      <c r="AU309" s="211" t="s">
        <v>83</v>
      </c>
      <c r="AY309" s="18" t="s">
        <v>195</v>
      </c>
      <c r="BE309" s="212">
        <f>IF(N309="základní",J309,0)</f>
        <v>0</v>
      </c>
      <c r="BF309" s="212">
        <f>IF(N309="snížená",J309,0)</f>
        <v>0</v>
      </c>
      <c r="BG309" s="212">
        <f>IF(N309="zákl. přenesená",J309,0)</f>
        <v>0</v>
      </c>
      <c r="BH309" s="212">
        <f>IF(N309="sníž. přenesená",J309,0)</f>
        <v>0</v>
      </c>
      <c r="BI309" s="212">
        <f>IF(N309="nulová",J309,0)</f>
        <v>0</v>
      </c>
      <c r="BJ309" s="18" t="s">
        <v>83</v>
      </c>
      <c r="BK309" s="212">
        <f>ROUND(I309*H309,2)</f>
        <v>0</v>
      </c>
      <c r="BL309" s="18" t="s">
        <v>221</v>
      </c>
      <c r="BM309" s="211" t="s">
        <v>1082</v>
      </c>
    </row>
    <row r="310" s="2" customFormat="1" ht="24.15" customHeight="1">
      <c r="A310" s="39"/>
      <c r="B310" s="40"/>
      <c r="C310" s="200" t="s">
        <v>1083</v>
      </c>
      <c r="D310" s="200" t="s">
        <v>191</v>
      </c>
      <c r="E310" s="201" t="s">
        <v>1084</v>
      </c>
      <c r="F310" s="202" t="s">
        <v>521</v>
      </c>
      <c r="G310" s="203" t="s">
        <v>513</v>
      </c>
      <c r="H310" s="204">
        <v>15</v>
      </c>
      <c r="I310" s="205"/>
      <c r="J310" s="206">
        <f>ROUND(I310*H310,2)</f>
        <v>0</v>
      </c>
      <c r="K310" s="202" t="s">
        <v>1</v>
      </c>
      <c r="L310" s="45"/>
      <c r="M310" s="207" t="s">
        <v>1</v>
      </c>
      <c r="N310" s="208" t="s">
        <v>41</v>
      </c>
      <c r="O310" s="92"/>
      <c r="P310" s="209">
        <f>O310*H310</f>
        <v>0</v>
      </c>
      <c r="Q310" s="209">
        <v>0</v>
      </c>
      <c r="R310" s="209">
        <f>Q310*H310</f>
        <v>0</v>
      </c>
      <c r="S310" s="209">
        <v>0</v>
      </c>
      <c r="T310" s="210">
        <f>S310*H310</f>
        <v>0</v>
      </c>
      <c r="U310" s="39"/>
      <c r="V310" s="39"/>
      <c r="W310" s="39"/>
      <c r="X310" s="39"/>
      <c r="Y310" s="39"/>
      <c r="Z310" s="39"/>
      <c r="AA310" s="39"/>
      <c r="AB310" s="39"/>
      <c r="AC310" s="39"/>
      <c r="AD310" s="39"/>
      <c r="AE310" s="39"/>
      <c r="AR310" s="211" t="s">
        <v>221</v>
      </c>
      <c r="AT310" s="211" t="s">
        <v>191</v>
      </c>
      <c r="AU310" s="211" t="s">
        <v>83</v>
      </c>
      <c r="AY310" s="18" t="s">
        <v>195</v>
      </c>
      <c r="BE310" s="212">
        <f>IF(N310="základní",J310,0)</f>
        <v>0</v>
      </c>
      <c r="BF310" s="212">
        <f>IF(N310="snížená",J310,0)</f>
        <v>0</v>
      </c>
      <c r="BG310" s="212">
        <f>IF(N310="zákl. přenesená",J310,0)</f>
        <v>0</v>
      </c>
      <c r="BH310" s="212">
        <f>IF(N310="sníž. přenesená",J310,0)</f>
        <v>0</v>
      </c>
      <c r="BI310" s="212">
        <f>IF(N310="nulová",J310,0)</f>
        <v>0</v>
      </c>
      <c r="BJ310" s="18" t="s">
        <v>83</v>
      </c>
      <c r="BK310" s="212">
        <f>ROUND(I310*H310,2)</f>
        <v>0</v>
      </c>
      <c r="BL310" s="18" t="s">
        <v>221</v>
      </c>
      <c r="BM310" s="211" t="s">
        <v>1085</v>
      </c>
    </row>
    <row r="311" s="2" customFormat="1" ht="21.75" customHeight="1">
      <c r="A311" s="39"/>
      <c r="B311" s="40"/>
      <c r="C311" s="200" t="s">
        <v>1086</v>
      </c>
      <c r="D311" s="200" t="s">
        <v>191</v>
      </c>
      <c r="E311" s="201" t="s">
        <v>1087</v>
      </c>
      <c r="F311" s="202" t="s">
        <v>525</v>
      </c>
      <c r="G311" s="203" t="s">
        <v>513</v>
      </c>
      <c r="H311" s="204">
        <v>20</v>
      </c>
      <c r="I311" s="205"/>
      <c r="J311" s="206">
        <f>ROUND(I311*H311,2)</f>
        <v>0</v>
      </c>
      <c r="K311" s="202" t="s">
        <v>1</v>
      </c>
      <c r="L311" s="45"/>
      <c r="M311" s="207" t="s">
        <v>1</v>
      </c>
      <c r="N311" s="208" t="s">
        <v>41</v>
      </c>
      <c r="O311" s="92"/>
      <c r="P311" s="209">
        <f>O311*H311</f>
        <v>0</v>
      </c>
      <c r="Q311" s="209">
        <v>0</v>
      </c>
      <c r="R311" s="209">
        <f>Q311*H311</f>
        <v>0</v>
      </c>
      <c r="S311" s="209">
        <v>0</v>
      </c>
      <c r="T311" s="210">
        <f>S311*H311</f>
        <v>0</v>
      </c>
      <c r="U311" s="39"/>
      <c r="V311" s="39"/>
      <c r="W311" s="39"/>
      <c r="X311" s="39"/>
      <c r="Y311" s="39"/>
      <c r="Z311" s="39"/>
      <c r="AA311" s="39"/>
      <c r="AB311" s="39"/>
      <c r="AC311" s="39"/>
      <c r="AD311" s="39"/>
      <c r="AE311" s="39"/>
      <c r="AR311" s="211" t="s">
        <v>221</v>
      </c>
      <c r="AT311" s="211" t="s">
        <v>191</v>
      </c>
      <c r="AU311" s="211" t="s">
        <v>83</v>
      </c>
      <c r="AY311" s="18" t="s">
        <v>195</v>
      </c>
      <c r="BE311" s="212">
        <f>IF(N311="základní",J311,0)</f>
        <v>0</v>
      </c>
      <c r="BF311" s="212">
        <f>IF(N311="snížená",J311,0)</f>
        <v>0</v>
      </c>
      <c r="BG311" s="212">
        <f>IF(N311="zákl. přenesená",J311,0)</f>
        <v>0</v>
      </c>
      <c r="BH311" s="212">
        <f>IF(N311="sníž. přenesená",J311,0)</f>
        <v>0</v>
      </c>
      <c r="BI311" s="212">
        <f>IF(N311="nulová",J311,0)</f>
        <v>0</v>
      </c>
      <c r="BJ311" s="18" t="s">
        <v>83</v>
      </c>
      <c r="BK311" s="212">
        <f>ROUND(I311*H311,2)</f>
        <v>0</v>
      </c>
      <c r="BL311" s="18" t="s">
        <v>221</v>
      </c>
      <c r="BM311" s="211" t="s">
        <v>1088</v>
      </c>
    </row>
    <row r="312" s="2" customFormat="1" ht="21.75" customHeight="1">
      <c r="A312" s="39"/>
      <c r="B312" s="40"/>
      <c r="C312" s="200" t="s">
        <v>1089</v>
      </c>
      <c r="D312" s="200" t="s">
        <v>191</v>
      </c>
      <c r="E312" s="201" t="s">
        <v>1090</v>
      </c>
      <c r="F312" s="202" t="s">
        <v>529</v>
      </c>
      <c r="G312" s="203" t="s">
        <v>513</v>
      </c>
      <c r="H312" s="204">
        <v>4</v>
      </c>
      <c r="I312" s="205"/>
      <c r="J312" s="206">
        <f>ROUND(I312*H312,2)</f>
        <v>0</v>
      </c>
      <c r="K312" s="202" t="s">
        <v>1</v>
      </c>
      <c r="L312" s="45"/>
      <c r="M312" s="207" t="s">
        <v>1</v>
      </c>
      <c r="N312" s="208" t="s">
        <v>41</v>
      </c>
      <c r="O312" s="92"/>
      <c r="P312" s="209">
        <f>O312*H312</f>
        <v>0</v>
      </c>
      <c r="Q312" s="209">
        <v>0</v>
      </c>
      <c r="R312" s="209">
        <f>Q312*H312</f>
        <v>0</v>
      </c>
      <c r="S312" s="209">
        <v>0</v>
      </c>
      <c r="T312" s="210">
        <f>S312*H312</f>
        <v>0</v>
      </c>
      <c r="U312" s="39"/>
      <c r="V312" s="39"/>
      <c r="W312" s="39"/>
      <c r="X312" s="39"/>
      <c r="Y312" s="39"/>
      <c r="Z312" s="39"/>
      <c r="AA312" s="39"/>
      <c r="AB312" s="39"/>
      <c r="AC312" s="39"/>
      <c r="AD312" s="39"/>
      <c r="AE312" s="39"/>
      <c r="AR312" s="211" t="s">
        <v>221</v>
      </c>
      <c r="AT312" s="211" t="s">
        <v>191</v>
      </c>
      <c r="AU312" s="211" t="s">
        <v>83</v>
      </c>
      <c r="AY312" s="18" t="s">
        <v>195</v>
      </c>
      <c r="BE312" s="212">
        <f>IF(N312="základní",J312,0)</f>
        <v>0</v>
      </c>
      <c r="BF312" s="212">
        <f>IF(N312="snížená",J312,0)</f>
        <v>0</v>
      </c>
      <c r="BG312" s="212">
        <f>IF(N312="zákl. přenesená",J312,0)</f>
        <v>0</v>
      </c>
      <c r="BH312" s="212">
        <f>IF(N312="sníž. přenesená",J312,0)</f>
        <v>0</v>
      </c>
      <c r="BI312" s="212">
        <f>IF(N312="nulová",J312,0)</f>
        <v>0</v>
      </c>
      <c r="BJ312" s="18" t="s">
        <v>83</v>
      </c>
      <c r="BK312" s="212">
        <f>ROUND(I312*H312,2)</f>
        <v>0</v>
      </c>
      <c r="BL312" s="18" t="s">
        <v>221</v>
      </c>
      <c r="BM312" s="211" t="s">
        <v>1091</v>
      </c>
    </row>
    <row r="313" s="2" customFormat="1" ht="24.15" customHeight="1">
      <c r="A313" s="39"/>
      <c r="B313" s="40"/>
      <c r="C313" s="200" t="s">
        <v>1092</v>
      </c>
      <c r="D313" s="200" t="s">
        <v>191</v>
      </c>
      <c r="E313" s="201" t="s">
        <v>1093</v>
      </c>
      <c r="F313" s="202" t="s">
        <v>533</v>
      </c>
      <c r="G313" s="203" t="s">
        <v>513</v>
      </c>
      <c r="H313" s="204">
        <v>20</v>
      </c>
      <c r="I313" s="205"/>
      <c r="J313" s="206">
        <f>ROUND(I313*H313,2)</f>
        <v>0</v>
      </c>
      <c r="K313" s="202" t="s">
        <v>1</v>
      </c>
      <c r="L313" s="45"/>
      <c r="M313" s="207" t="s">
        <v>1</v>
      </c>
      <c r="N313" s="208" t="s">
        <v>41</v>
      </c>
      <c r="O313" s="92"/>
      <c r="P313" s="209">
        <f>O313*H313</f>
        <v>0</v>
      </c>
      <c r="Q313" s="209">
        <v>0</v>
      </c>
      <c r="R313" s="209">
        <f>Q313*H313</f>
        <v>0</v>
      </c>
      <c r="S313" s="209">
        <v>0</v>
      </c>
      <c r="T313" s="210">
        <f>S313*H313</f>
        <v>0</v>
      </c>
      <c r="U313" s="39"/>
      <c r="V313" s="39"/>
      <c r="W313" s="39"/>
      <c r="X313" s="39"/>
      <c r="Y313" s="39"/>
      <c r="Z313" s="39"/>
      <c r="AA313" s="39"/>
      <c r="AB313" s="39"/>
      <c r="AC313" s="39"/>
      <c r="AD313" s="39"/>
      <c r="AE313" s="39"/>
      <c r="AR313" s="211" t="s">
        <v>221</v>
      </c>
      <c r="AT313" s="211" t="s">
        <v>191</v>
      </c>
      <c r="AU313" s="211" t="s">
        <v>83</v>
      </c>
      <c r="AY313" s="18" t="s">
        <v>195</v>
      </c>
      <c r="BE313" s="212">
        <f>IF(N313="základní",J313,0)</f>
        <v>0</v>
      </c>
      <c r="BF313" s="212">
        <f>IF(N313="snížená",J313,0)</f>
        <v>0</v>
      </c>
      <c r="BG313" s="212">
        <f>IF(N313="zákl. přenesená",J313,0)</f>
        <v>0</v>
      </c>
      <c r="BH313" s="212">
        <f>IF(N313="sníž. přenesená",J313,0)</f>
        <v>0</v>
      </c>
      <c r="BI313" s="212">
        <f>IF(N313="nulová",J313,0)</f>
        <v>0</v>
      </c>
      <c r="BJ313" s="18" t="s">
        <v>83</v>
      </c>
      <c r="BK313" s="212">
        <f>ROUND(I313*H313,2)</f>
        <v>0</v>
      </c>
      <c r="BL313" s="18" t="s">
        <v>221</v>
      </c>
      <c r="BM313" s="211" t="s">
        <v>1094</v>
      </c>
    </row>
    <row r="314" s="2" customFormat="1" ht="21.75" customHeight="1">
      <c r="A314" s="39"/>
      <c r="B314" s="40"/>
      <c r="C314" s="200" t="s">
        <v>1095</v>
      </c>
      <c r="D314" s="200" t="s">
        <v>191</v>
      </c>
      <c r="E314" s="201" t="s">
        <v>1096</v>
      </c>
      <c r="F314" s="202" t="s">
        <v>541</v>
      </c>
      <c r="G314" s="203" t="s">
        <v>232</v>
      </c>
      <c r="H314" s="204">
        <v>1</v>
      </c>
      <c r="I314" s="205"/>
      <c r="J314" s="206">
        <f>ROUND(I314*H314,2)</f>
        <v>0</v>
      </c>
      <c r="K314" s="202" t="s">
        <v>1</v>
      </c>
      <c r="L314" s="45"/>
      <c r="M314" s="207" t="s">
        <v>1</v>
      </c>
      <c r="N314" s="208" t="s">
        <v>41</v>
      </c>
      <c r="O314" s="92"/>
      <c r="P314" s="209">
        <f>O314*H314</f>
        <v>0</v>
      </c>
      <c r="Q314" s="209">
        <v>0</v>
      </c>
      <c r="R314" s="209">
        <f>Q314*H314</f>
        <v>0</v>
      </c>
      <c r="S314" s="209">
        <v>0</v>
      </c>
      <c r="T314" s="210">
        <f>S314*H314</f>
        <v>0</v>
      </c>
      <c r="U314" s="39"/>
      <c r="V314" s="39"/>
      <c r="W314" s="39"/>
      <c r="X314" s="39"/>
      <c r="Y314" s="39"/>
      <c r="Z314" s="39"/>
      <c r="AA314" s="39"/>
      <c r="AB314" s="39"/>
      <c r="AC314" s="39"/>
      <c r="AD314" s="39"/>
      <c r="AE314" s="39"/>
      <c r="AR314" s="211" t="s">
        <v>221</v>
      </c>
      <c r="AT314" s="211" t="s">
        <v>191</v>
      </c>
      <c r="AU314" s="211" t="s">
        <v>83</v>
      </c>
      <c r="AY314" s="18" t="s">
        <v>195</v>
      </c>
      <c r="BE314" s="212">
        <f>IF(N314="základní",J314,0)</f>
        <v>0</v>
      </c>
      <c r="BF314" s="212">
        <f>IF(N314="snížená",J314,0)</f>
        <v>0</v>
      </c>
      <c r="BG314" s="212">
        <f>IF(N314="zákl. přenesená",J314,0)</f>
        <v>0</v>
      </c>
      <c r="BH314" s="212">
        <f>IF(N314="sníž. přenesená",J314,0)</f>
        <v>0</v>
      </c>
      <c r="BI314" s="212">
        <f>IF(N314="nulová",J314,0)</f>
        <v>0</v>
      </c>
      <c r="BJ314" s="18" t="s">
        <v>83</v>
      </c>
      <c r="BK314" s="212">
        <f>ROUND(I314*H314,2)</f>
        <v>0</v>
      </c>
      <c r="BL314" s="18" t="s">
        <v>221</v>
      </c>
      <c r="BM314" s="211" t="s">
        <v>1097</v>
      </c>
    </row>
    <row r="315" s="2" customFormat="1" ht="21.75" customHeight="1">
      <c r="A315" s="39"/>
      <c r="B315" s="40"/>
      <c r="C315" s="200" t="s">
        <v>1098</v>
      </c>
      <c r="D315" s="200" t="s">
        <v>191</v>
      </c>
      <c r="E315" s="201" t="s">
        <v>1099</v>
      </c>
      <c r="F315" s="202" t="s">
        <v>545</v>
      </c>
      <c r="G315" s="203" t="s">
        <v>232</v>
      </c>
      <c r="H315" s="204">
        <v>5</v>
      </c>
      <c r="I315" s="205"/>
      <c r="J315" s="206">
        <f>ROUND(I315*H315,2)</f>
        <v>0</v>
      </c>
      <c r="K315" s="202" t="s">
        <v>1</v>
      </c>
      <c r="L315" s="45"/>
      <c r="M315" s="207" t="s">
        <v>1</v>
      </c>
      <c r="N315" s="208" t="s">
        <v>41</v>
      </c>
      <c r="O315" s="92"/>
      <c r="P315" s="209">
        <f>O315*H315</f>
        <v>0</v>
      </c>
      <c r="Q315" s="209">
        <v>0</v>
      </c>
      <c r="R315" s="209">
        <f>Q315*H315</f>
        <v>0</v>
      </c>
      <c r="S315" s="209">
        <v>0</v>
      </c>
      <c r="T315" s="210">
        <f>S315*H315</f>
        <v>0</v>
      </c>
      <c r="U315" s="39"/>
      <c r="V315" s="39"/>
      <c r="W315" s="39"/>
      <c r="X315" s="39"/>
      <c r="Y315" s="39"/>
      <c r="Z315" s="39"/>
      <c r="AA315" s="39"/>
      <c r="AB315" s="39"/>
      <c r="AC315" s="39"/>
      <c r="AD315" s="39"/>
      <c r="AE315" s="39"/>
      <c r="AR315" s="211" t="s">
        <v>221</v>
      </c>
      <c r="AT315" s="211" t="s">
        <v>191</v>
      </c>
      <c r="AU315" s="211" t="s">
        <v>83</v>
      </c>
      <c r="AY315" s="18" t="s">
        <v>195</v>
      </c>
      <c r="BE315" s="212">
        <f>IF(N315="základní",J315,0)</f>
        <v>0</v>
      </c>
      <c r="BF315" s="212">
        <f>IF(N315="snížená",J315,0)</f>
        <v>0</v>
      </c>
      <c r="BG315" s="212">
        <f>IF(N315="zákl. přenesená",J315,0)</f>
        <v>0</v>
      </c>
      <c r="BH315" s="212">
        <f>IF(N315="sníž. přenesená",J315,0)</f>
        <v>0</v>
      </c>
      <c r="BI315" s="212">
        <f>IF(N315="nulová",J315,0)</f>
        <v>0</v>
      </c>
      <c r="BJ315" s="18" t="s">
        <v>83</v>
      </c>
      <c r="BK315" s="212">
        <f>ROUND(I315*H315,2)</f>
        <v>0</v>
      </c>
      <c r="BL315" s="18" t="s">
        <v>221</v>
      </c>
      <c r="BM315" s="211" t="s">
        <v>1100</v>
      </c>
    </row>
    <row r="316" s="2" customFormat="1" ht="21.75" customHeight="1">
      <c r="A316" s="39"/>
      <c r="B316" s="40"/>
      <c r="C316" s="200" t="s">
        <v>1101</v>
      </c>
      <c r="D316" s="200" t="s">
        <v>191</v>
      </c>
      <c r="E316" s="201" t="s">
        <v>1102</v>
      </c>
      <c r="F316" s="202" t="s">
        <v>549</v>
      </c>
      <c r="G316" s="203" t="s">
        <v>232</v>
      </c>
      <c r="H316" s="204">
        <v>1</v>
      </c>
      <c r="I316" s="205"/>
      <c r="J316" s="206">
        <f>ROUND(I316*H316,2)</f>
        <v>0</v>
      </c>
      <c r="K316" s="202" t="s">
        <v>1</v>
      </c>
      <c r="L316" s="45"/>
      <c r="M316" s="207" t="s">
        <v>1</v>
      </c>
      <c r="N316" s="208" t="s">
        <v>41</v>
      </c>
      <c r="O316" s="92"/>
      <c r="P316" s="209">
        <f>O316*H316</f>
        <v>0</v>
      </c>
      <c r="Q316" s="209">
        <v>0</v>
      </c>
      <c r="R316" s="209">
        <f>Q316*H316</f>
        <v>0</v>
      </c>
      <c r="S316" s="209">
        <v>0</v>
      </c>
      <c r="T316" s="210">
        <f>S316*H316</f>
        <v>0</v>
      </c>
      <c r="U316" s="39"/>
      <c r="V316" s="39"/>
      <c r="W316" s="39"/>
      <c r="X316" s="39"/>
      <c r="Y316" s="39"/>
      <c r="Z316" s="39"/>
      <c r="AA316" s="39"/>
      <c r="AB316" s="39"/>
      <c r="AC316" s="39"/>
      <c r="AD316" s="39"/>
      <c r="AE316" s="39"/>
      <c r="AR316" s="211" t="s">
        <v>221</v>
      </c>
      <c r="AT316" s="211" t="s">
        <v>191</v>
      </c>
      <c r="AU316" s="211" t="s">
        <v>83</v>
      </c>
      <c r="AY316" s="18" t="s">
        <v>195</v>
      </c>
      <c r="BE316" s="212">
        <f>IF(N316="základní",J316,0)</f>
        <v>0</v>
      </c>
      <c r="BF316" s="212">
        <f>IF(N316="snížená",J316,0)</f>
        <v>0</v>
      </c>
      <c r="BG316" s="212">
        <f>IF(N316="zákl. přenesená",J316,0)</f>
        <v>0</v>
      </c>
      <c r="BH316" s="212">
        <f>IF(N316="sníž. přenesená",J316,0)</f>
        <v>0</v>
      </c>
      <c r="BI316" s="212">
        <f>IF(N316="nulová",J316,0)</f>
        <v>0</v>
      </c>
      <c r="BJ316" s="18" t="s">
        <v>83</v>
      </c>
      <c r="BK316" s="212">
        <f>ROUND(I316*H316,2)</f>
        <v>0</v>
      </c>
      <c r="BL316" s="18" t="s">
        <v>221</v>
      </c>
      <c r="BM316" s="211" t="s">
        <v>1103</v>
      </c>
    </row>
    <row r="317" s="2" customFormat="1" ht="16.5" customHeight="1">
      <c r="A317" s="39"/>
      <c r="B317" s="40"/>
      <c r="C317" s="200" t="s">
        <v>1104</v>
      </c>
      <c r="D317" s="200" t="s">
        <v>191</v>
      </c>
      <c r="E317" s="201" t="s">
        <v>1105</v>
      </c>
      <c r="F317" s="202" t="s">
        <v>557</v>
      </c>
      <c r="G317" s="203" t="s">
        <v>232</v>
      </c>
      <c r="H317" s="204">
        <v>1</v>
      </c>
      <c r="I317" s="205"/>
      <c r="J317" s="206">
        <f>ROUND(I317*H317,2)</f>
        <v>0</v>
      </c>
      <c r="K317" s="202" t="s">
        <v>1</v>
      </c>
      <c r="L317" s="45"/>
      <c r="M317" s="207" t="s">
        <v>1</v>
      </c>
      <c r="N317" s="208" t="s">
        <v>41</v>
      </c>
      <c r="O317" s="92"/>
      <c r="P317" s="209">
        <f>O317*H317</f>
        <v>0</v>
      </c>
      <c r="Q317" s="209">
        <v>0</v>
      </c>
      <c r="R317" s="209">
        <f>Q317*H317</f>
        <v>0</v>
      </c>
      <c r="S317" s="209">
        <v>0</v>
      </c>
      <c r="T317" s="210">
        <f>S317*H317</f>
        <v>0</v>
      </c>
      <c r="U317" s="39"/>
      <c r="V317" s="39"/>
      <c r="W317" s="39"/>
      <c r="X317" s="39"/>
      <c r="Y317" s="39"/>
      <c r="Z317" s="39"/>
      <c r="AA317" s="39"/>
      <c r="AB317" s="39"/>
      <c r="AC317" s="39"/>
      <c r="AD317" s="39"/>
      <c r="AE317" s="39"/>
      <c r="AR317" s="211" t="s">
        <v>221</v>
      </c>
      <c r="AT317" s="211" t="s">
        <v>191</v>
      </c>
      <c r="AU317" s="211" t="s">
        <v>83</v>
      </c>
      <c r="AY317" s="18" t="s">
        <v>195</v>
      </c>
      <c r="BE317" s="212">
        <f>IF(N317="základní",J317,0)</f>
        <v>0</v>
      </c>
      <c r="BF317" s="212">
        <f>IF(N317="snížená",J317,0)</f>
        <v>0</v>
      </c>
      <c r="BG317" s="212">
        <f>IF(N317="zákl. přenesená",J317,0)</f>
        <v>0</v>
      </c>
      <c r="BH317" s="212">
        <f>IF(N317="sníž. přenesená",J317,0)</f>
        <v>0</v>
      </c>
      <c r="BI317" s="212">
        <f>IF(N317="nulová",J317,0)</f>
        <v>0</v>
      </c>
      <c r="BJ317" s="18" t="s">
        <v>83</v>
      </c>
      <c r="BK317" s="212">
        <f>ROUND(I317*H317,2)</f>
        <v>0</v>
      </c>
      <c r="BL317" s="18" t="s">
        <v>221</v>
      </c>
      <c r="BM317" s="211" t="s">
        <v>1106</v>
      </c>
    </row>
    <row r="318" s="2" customFormat="1" ht="16.5" customHeight="1">
      <c r="A318" s="39"/>
      <c r="B318" s="40"/>
      <c r="C318" s="200" t="s">
        <v>1107</v>
      </c>
      <c r="D318" s="200" t="s">
        <v>191</v>
      </c>
      <c r="E318" s="201" t="s">
        <v>1108</v>
      </c>
      <c r="F318" s="202" t="s">
        <v>561</v>
      </c>
      <c r="G318" s="203" t="s">
        <v>232</v>
      </c>
      <c r="H318" s="204">
        <v>1</v>
      </c>
      <c r="I318" s="205"/>
      <c r="J318" s="206">
        <f>ROUND(I318*H318,2)</f>
        <v>0</v>
      </c>
      <c r="K318" s="202" t="s">
        <v>1</v>
      </c>
      <c r="L318" s="45"/>
      <c r="M318" s="207" t="s">
        <v>1</v>
      </c>
      <c r="N318" s="208" t="s">
        <v>41</v>
      </c>
      <c r="O318" s="92"/>
      <c r="P318" s="209">
        <f>O318*H318</f>
        <v>0</v>
      </c>
      <c r="Q318" s="209">
        <v>0</v>
      </c>
      <c r="R318" s="209">
        <f>Q318*H318</f>
        <v>0</v>
      </c>
      <c r="S318" s="209">
        <v>0</v>
      </c>
      <c r="T318" s="210">
        <f>S318*H318</f>
        <v>0</v>
      </c>
      <c r="U318" s="39"/>
      <c r="V318" s="39"/>
      <c r="W318" s="39"/>
      <c r="X318" s="39"/>
      <c r="Y318" s="39"/>
      <c r="Z318" s="39"/>
      <c r="AA318" s="39"/>
      <c r="AB318" s="39"/>
      <c r="AC318" s="39"/>
      <c r="AD318" s="39"/>
      <c r="AE318" s="39"/>
      <c r="AR318" s="211" t="s">
        <v>221</v>
      </c>
      <c r="AT318" s="211" t="s">
        <v>191</v>
      </c>
      <c r="AU318" s="211" t="s">
        <v>83</v>
      </c>
      <c r="AY318" s="18" t="s">
        <v>195</v>
      </c>
      <c r="BE318" s="212">
        <f>IF(N318="základní",J318,0)</f>
        <v>0</v>
      </c>
      <c r="BF318" s="212">
        <f>IF(N318="snížená",J318,0)</f>
        <v>0</v>
      </c>
      <c r="BG318" s="212">
        <f>IF(N318="zákl. přenesená",J318,0)</f>
        <v>0</v>
      </c>
      <c r="BH318" s="212">
        <f>IF(N318="sníž. přenesená",J318,0)</f>
        <v>0</v>
      </c>
      <c r="BI318" s="212">
        <f>IF(N318="nulová",J318,0)</f>
        <v>0</v>
      </c>
      <c r="BJ318" s="18" t="s">
        <v>83</v>
      </c>
      <c r="BK318" s="212">
        <f>ROUND(I318*H318,2)</f>
        <v>0</v>
      </c>
      <c r="BL318" s="18" t="s">
        <v>221</v>
      </c>
      <c r="BM318" s="211" t="s">
        <v>1109</v>
      </c>
    </row>
    <row r="319" s="2" customFormat="1" ht="24.15" customHeight="1">
      <c r="A319" s="39"/>
      <c r="B319" s="40"/>
      <c r="C319" s="200" t="s">
        <v>1110</v>
      </c>
      <c r="D319" s="200" t="s">
        <v>191</v>
      </c>
      <c r="E319" s="201" t="s">
        <v>1111</v>
      </c>
      <c r="F319" s="202" t="s">
        <v>577</v>
      </c>
      <c r="G319" s="203" t="s">
        <v>220</v>
      </c>
      <c r="H319" s="204">
        <v>1</v>
      </c>
      <c r="I319" s="205"/>
      <c r="J319" s="206">
        <f>ROUND(I319*H319,2)</f>
        <v>0</v>
      </c>
      <c r="K319" s="202" t="s">
        <v>1</v>
      </c>
      <c r="L319" s="45"/>
      <c r="M319" s="207" t="s">
        <v>1</v>
      </c>
      <c r="N319" s="208" t="s">
        <v>41</v>
      </c>
      <c r="O319" s="92"/>
      <c r="P319" s="209">
        <f>O319*H319</f>
        <v>0</v>
      </c>
      <c r="Q319" s="209">
        <v>0</v>
      </c>
      <c r="R319" s="209">
        <f>Q319*H319</f>
        <v>0</v>
      </c>
      <c r="S319" s="209">
        <v>0</v>
      </c>
      <c r="T319" s="210">
        <f>S319*H319</f>
        <v>0</v>
      </c>
      <c r="U319" s="39"/>
      <c r="V319" s="39"/>
      <c r="W319" s="39"/>
      <c r="X319" s="39"/>
      <c r="Y319" s="39"/>
      <c r="Z319" s="39"/>
      <c r="AA319" s="39"/>
      <c r="AB319" s="39"/>
      <c r="AC319" s="39"/>
      <c r="AD319" s="39"/>
      <c r="AE319" s="39"/>
      <c r="AR319" s="211" t="s">
        <v>221</v>
      </c>
      <c r="AT319" s="211" t="s">
        <v>191</v>
      </c>
      <c r="AU319" s="211" t="s">
        <v>83</v>
      </c>
      <c r="AY319" s="18" t="s">
        <v>195</v>
      </c>
      <c r="BE319" s="212">
        <f>IF(N319="základní",J319,0)</f>
        <v>0</v>
      </c>
      <c r="BF319" s="212">
        <f>IF(N319="snížená",J319,0)</f>
        <v>0</v>
      </c>
      <c r="BG319" s="212">
        <f>IF(N319="zákl. přenesená",J319,0)</f>
        <v>0</v>
      </c>
      <c r="BH319" s="212">
        <f>IF(N319="sníž. přenesená",J319,0)</f>
        <v>0</v>
      </c>
      <c r="BI319" s="212">
        <f>IF(N319="nulová",J319,0)</f>
        <v>0</v>
      </c>
      <c r="BJ319" s="18" t="s">
        <v>83</v>
      </c>
      <c r="BK319" s="212">
        <f>ROUND(I319*H319,2)</f>
        <v>0</v>
      </c>
      <c r="BL319" s="18" t="s">
        <v>221</v>
      </c>
      <c r="BM319" s="211" t="s">
        <v>1112</v>
      </c>
    </row>
    <row r="320" s="2" customFormat="1" ht="16.5" customHeight="1">
      <c r="A320" s="39"/>
      <c r="B320" s="40"/>
      <c r="C320" s="200" t="s">
        <v>1113</v>
      </c>
      <c r="D320" s="200" t="s">
        <v>191</v>
      </c>
      <c r="E320" s="201" t="s">
        <v>1114</v>
      </c>
      <c r="F320" s="202" t="s">
        <v>581</v>
      </c>
      <c r="G320" s="203" t="s">
        <v>220</v>
      </c>
      <c r="H320" s="204">
        <v>1</v>
      </c>
      <c r="I320" s="205"/>
      <c r="J320" s="206">
        <f>ROUND(I320*H320,2)</f>
        <v>0</v>
      </c>
      <c r="K320" s="202" t="s">
        <v>1</v>
      </c>
      <c r="L320" s="45"/>
      <c r="M320" s="207" t="s">
        <v>1</v>
      </c>
      <c r="N320" s="208" t="s">
        <v>41</v>
      </c>
      <c r="O320" s="92"/>
      <c r="P320" s="209">
        <f>O320*H320</f>
        <v>0</v>
      </c>
      <c r="Q320" s="209">
        <v>0</v>
      </c>
      <c r="R320" s="209">
        <f>Q320*H320</f>
        <v>0</v>
      </c>
      <c r="S320" s="209">
        <v>0</v>
      </c>
      <c r="T320" s="210">
        <f>S320*H320</f>
        <v>0</v>
      </c>
      <c r="U320" s="39"/>
      <c r="V320" s="39"/>
      <c r="W320" s="39"/>
      <c r="X320" s="39"/>
      <c r="Y320" s="39"/>
      <c r="Z320" s="39"/>
      <c r="AA320" s="39"/>
      <c r="AB320" s="39"/>
      <c r="AC320" s="39"/>
      <c r="AD320" s="39"/>
      <c r="AE320" s="39"/>
      <c r="AR320" s="211" t="s">
        <v>221</v>
      </c>
      <c r="AT320" s="211" t="s">
        <v>191</v>
      </c>
      <c r="AU320" s="211" t="s">
        <v>83</v>
      </c>
      <c r="AY320" s="18" t="s">
        <v>195</v>
      </c>
      <c r="BE320" s="212">
        <f>IF(N320="základní",J320,0)</f>
        <v>0</v>
      </c>
      <c r="BF320" s="212">
        <f>IF(N320="snížená",J320,0)</f>
        <v>0</v>
      </c>
      <c r="BG320" s="212">
        <f>IF(N320="zákl. přenesená",J320,0)</f>
        <v>0</v>
      </c>
      <c r="BH320" s="212">
        <f>IF(N320="sníž. přenesená",J320,0)</f>
        <v>0</v>
      </c>
      <c r="BI320" s="212">
        <f>IF(N320="nulová",J320,0)</f>
        <v>0</v>
      </c>
      <c r="BJ320" s="18" t="s">
        <v>83</v>
      </c>
      <c r="BK320" s="212">
        <f>ROUND(I320*H320,2)</f>
        <v>0</v>
      </c>
      <c r="BL320" s="18" t="s">
        <v>221</v>
      </c>
      <c r="BM320" s="211" t="s">
        <v>1115</v>
      </c>
    </row>
    <row r="321" s="2" customFormat="1" ht="16.5" customHeight="1">
      <c r="A321" s="39"/>
      <c r="B321" s="40"/>
      <c r="C321" s="200" t="s">
        <v>1116</v>
      </c>
      <c r="D321" s="200" t="s">
        <v>191</v>
      </c>
      <c r="E321" s="201" t="s">
        <v>1117</v>
      </c>
      <c r="F321" s="202" t="s">
        <v>565</v>
      </c>
      <c r="G321" s="203" t="s">
        <v>232</v>
      </c>
      <c r="H321" s="204">
        <v>1</v>
      </c>
      <c r="I321" s="205"/>
      <c r="J321" s="206">
        <f>ROUND(I321*H321,2)</f>
        <v>0</v>
      </c>
      <c r="K321" s="202" t="s">
        <v>1</v>
      </c>
      <c r="L321" s="45"/>
      <c r="M321" s="207" t="s">
        <v>1</v>
      </c>
      <c r="N321" s="208" t="s">
        <v>41</v>
      </c>
      <c r="O321" s="92"/>
      <c r="P321" s="209">
        <f>O321*H321</f>
        <v>0</v>
      </c>
      <c r="Q321" s="209">
        <v>0</v>
      </c>
      <c r="R321" s="209">
        <f>Q321*H321</f>
        <v>0</v>
      </c>
      <c r="S321" s="209">
        <v>0</v>
      </c>
      <c r="T321" s="210">
        <f>S321*H321</f>
        <v>0</v>
      </c>
      <c r="U321" s="39"/>
      <c r="V321" s="39"/>
      <c r="W321" s="39"/>
      <c r="X321" s="39"/>
      <c r="Y321" s="39"/>
      <c r="Z321" s="39"/>
      <c r="AA321" s="39"/>
      <c r="AB321" s="39"/>
      <c r="AC321" s="39"/>
      <c r="AD321" s="39"/>
      <c r="AE321" s="39"/>
      <c r="AR321" s="211" t="s">
        <v>221</v>
      </c>
      <c r="AT321" s="211" t="s">
        <v>191</v>
      </c>
      <c r="AU321" s="211" t="s">
        <v>83</v>
      </c>
      <c r="AY321" s="18" t="s">
        <v>195</v>
      </c>
      <c r="BE321" s="212">
        <f>IF(N321="základní",J321,0)</f>
        <v>0</v>
      </c>
      <c r="BF321" s="212">
        <f>IF(N321="snížená",J321,0)</f>
        <v>0</v>
      </c>
      <c r="BG321" s="212">
        <f>IF(N321="zákl. přenesená",J321,0)</f>
        <v>0</v>
      </c>
      <c r="BH321" s="212">
        <f>IF(N321="sníž. přenesená",J321,0)</f>
        <v>0</v>
      </c>
      <c r="BI321" s="212">
        <f>IF(N321="nulová",J321,0)</f>
        <v>0</v>
      </c>
      <c r="BJ321" s="18" t="s">
        <v>83</v>
      </c>
      <c r="BK321" s="212">
        <f>ROUND(I321*H321,2)</f>
        <v>0</v>
      </c>
      <c r="BL321" s="18" t="s">
        <v>221</v>
      </c>
      <c r="BM321" s="211" t="s">
        <v>1118</v>
      </c>
    </row>
    <row r="322" s="2" customFormat="1" ht="24.15" customHeight="1">
      <c r="A322" s="39"/>
      <c r="B322" s="40"/>
      <c r="C322" s="200" t="s">
        <v>1119</v>
      </c>
      <c r="D322" s="200" t="s">
        <v>191</v>
      </c>
      <c r="E322" s="201" t="s">
        <v>1120</v>
      </c>
      <c r="F322" s="202" t="s">
        <v>569</v>
      </c>
      <c r="G322" s="203" t="s">
        <v>232</v>
      </c>
      <c r="H322" s="204">
        <v>1</v>
      </c>
      <c r="I322" s="205"/>
      <c r="J322" s="206">
        <f>ROUND(I322*H322,2)</f>
        <v>0</v>
      </c>
      <c r="K322" s="202" t="s">
        <v>1</v>
      </c>
      <c r="L322" s="45"/>
      <c r="M322" s="207" t="s">
        <v>1</v>
      </c>
      <c r="N322" s="208" t="s">
        <v>41</v>
      </c>
      <c r="O322" s="92"/>
      <c r="P322" s="209">
        <f>O322*H322</f>
        <v>0</v>
      </c>
      <c r="Q322" s="209">
        <v>0</v>
      </c>
      <c r="R322" s="209">
        <f>Q322*H322</f>
        <v>0</v>
      </c>
      <c r="S322" s="209">
        <v>0</v>
      </c>
      <c r="T322" s="210">
        <f>S322*H322</f>
        <v>0</v>
      </c>
      <c r="U322" s="39"/>
      <c r="V322" s="39"/>
      <c r="W322" s="39"/>
      <c r="X322" s="39"/>
      <c r="Y322" s="39"/>
      <c r="Z322" s="39"/>
      <c r="AA322" s="39"/>
      <c r="AB322" s="39"/>
      <c r="AC322" s="39"/>
      <c r="AD322" s="39"/>
      <c r="AE322" s="39"/>
      <c r="AR322" s="211" t="s">
        <v>221</v>
      </c>
      <c r="AT322" s="211" t="s">
        <v>191</v>
      </c>
      <c r="AU322" s="211" t="s">
        <v>83</v>
      </c>
      <c r="AY322" s="18" t="s">
        <v>195</v>
      </c>
      <c r="BE322" s="212">
        <f>IF(N322="základní",J322,0)</f>
        <v>0</v>
      </c>
      <c r="BF322" s="212">
        <f>IF(N322="snížená",J322,0)</f>
        <v>0</v>
      </c>
      <c r="BG322" s="212">
        <f>IF(N322="zákl. přenesená",J322,0)</f>
        <v>0</v>
      </c>
      <c r="BH322" s="212">
        <f>IF(N322="sníž. přenesená",J322,0)</f>
        <v>0</v>
      </c>
      <c r="BI322" s="212">
        <f>IF(N322="nulová",J322,0)</f>
        <v>0</v>
      </c>
      <c r="BJ322" s="18" t="s">
        <v>83</v>
      </c>
      <c r="BK322" s="212">
        <f>ROUND(I322*H322,2)</f>
        <v>0</v>
      </c>
      <c r="BL322" s="18" t="s">
        <v>221</v>
      </c>
      <c r="BM322" s="211" t="s">
        <v>1121</v>
      </c>
    </row>
    <row r="323" s="2" customFormat="1" ht="24.15" customHeight="1">
      <c r="A323" s="39"/>
      <c r="B323" s="40"/>
      <c r="C323" s="200" t="s">
        <v>1122</v>
      </c>
      <c r="D323" s="200" t="s">
        <v>191</v>
      </c>
      <c r="E323" s="201" t="s">
        <v>1123</v>
      </c>
      <c r="F323" s="202" t="s">
        <v>573</v>
      </c>
      <c r="G323" s="203" t="s">
        <v>232</v>
      </c>
      <c r="H323" s="204">
        <v>1</v>
      </c>
      <c r="I323" s="205"/>
      <c r="J323" s="206">
        <f>ROUND(I323*H323,2)</f>
        <v>0</v>
      </c>
      <c r="K323" s="202" t="s">
        <v>1</v>
      </c>
      <c r="L323" s="45"/>
      <c r="M323" s="207" t="s">
        <v>1</v>
      </c>
      <c r="N323" s="208" t="s">
        <v>41</v>
      </c>
      <c r="O323" s="92"/>
      <c r="P323" s="209">
        <f>O323*H323</f>
        <v>0</v>
      </c>
      <c r="Q323" s="209">
        <v>0</v>
      </c>
      <c r="R323" s="209">
        <f>Q323*H323</f>
        <v>0</v>
      </c>
      <c r="S323" s="209">
        <v>0</v>
      </c>
      <c r="T323" s="210">
        <f>S323*H323</f>
        <v>0</v>
      </c>
      <c r="U323" s="39"/>
      <c r="V323" s="39"/>
      <c r="W323" s="39"/>
      <c r="X323" s="39"/>
      <c r="Y323" s="39"/>
      <c r="Z323" s="39"/>
      <c r="AA323" s="39"/>
      <c r="AB323" s="39"/>
      <c r="AC323" s="39"/>
      <c r="AD323" s="39"/>
      <c r="AE323" s="39"/>
      <c r="AR323" s="211" t="s">
        <v>221</v>
      </c>
      <c r="AT323" s="211" t="s">
        <v>191</v>
      </c>
      <c r="AU323" s="211" t="s">
        <v>83</v>
      </c>
      <c r="AY323" s="18" t="s">
        <v>195</v>
      </c>
      <c r="BE323" s="212">
        <f>IF(N323="základní",J323,0)</f>
        <v>0</v>
      </c>
      <c r="BF323" s="212">
        <f>IF(N323="snížená",J323,0)</f>
        <v>0</v>
      </c>
      <c r="BG323" s="212">
        <f>IF(N323="zákl. přenesená",J323,0)</f>
        <v>0</v>
      </c>
      <c r="BH323" s="212">
        <f>IF(N323="sníž. přenesená",J323,0)</f>
        <v>0</v>
      </c>
      <c r="BI323" s="212">
        <f>IF(N323="nulová",J323,0)</f>
        <v>0</v>
      </c>
      <c r="BJ323" s="18" t="s">
        <v>83</v>
      </c>
      <c r="BK323" s="212">
        <f>ROUND(I323*H323,2)</f>
        <v>0</v>
      </c>
      <c r="BL323" s="18" t="s">
        <v>221</v>
      </c>
      <c r="BM323" s="211" t="s">
        <v>1124</v>
      </c>
    </row>
    <row r="324" s="2" customFormat="1" ht="16.5" customHeight="1">
      <c r="A324" s="39"/>
      <c r="B324" s="40"/>
      <c r="C324" s="262" t="s">
        <v>1125</v>
      </c>
      <c r="D324" s="262" t="s">
        <v>224</v>
      </c>
      <c r="E324" s="263" t="s">
        <v>1126</v>
      </c>
      <c r="F324" s="264" t="s">
        <v>363</v>
      </c>
      <c r="G324" s="265" t="s">
        <v>220</v>
      </c>
      <c r="H324" s="266">
        <v>1</v>
      </c>
      <c r="I324" s="267"/>
      <c r="J324" s="268">
        <f>ROUND(I324*H324,2)</f>
        <v>0</v>
      </c>
      <c r="K324" s="264" t="s">
        <v>1</v>
      </c>
      <c r="L324" s="269"/>
      <c r="M324" s="270" t="s">
        <v>1</v>
      </c>
      <c r="N324" s="271" t="s">
        <v>41</v>
      </c>
      <c r="O324" s="92"/>
      <c r="P324" s="209">
        <f>O324*H324</f>
        <v>0</v>
      </c>
      <c r="Q324" s="209">
        <v>0</v>
      </c>
      <c r="R324" s="209">
        <f>Q324*H324</f>
        <v>0</v>
      </c>
      <c r="S324" s="209">
        <v>0</v>
      </c>
      <c r="T324" s="210">
        <f>S324*H324</f>
        <v>0</v>
      </c>
      <c r="U324" s="39"/>
      <c r="V324" s="39"/>
      <c r="W324" s="39"/>
      <c r="X324" s="39"/>
      <c r="Y324" s="39"/>
      <c r="Z324" s="39"/>
      <c r="AA324" s="39"/>
      <c r="AB324" s="39"/>
      <c r="AC324" s="39"/>
      <c r="AD324" s="39"/>
      <c r="AE324" s="39"/>
      <c r="AR324" s="211" t="s">
        <v>227</v>
      </c>
      <c r="AT324" s="211" t="s">
        <v>224</v>
      </c>
      <c r="AU324" s="211" t="s">
        <v>83</v>
      </c>
      <c r="AY324" s="18" t="s">
        <v>195</v>
      </c>
      <c r="BE324" s="212">
        <f>IF(N324="základní",J324,0)</f>
        <v>0</v>
      </c>
      <c r="BF324" s="212">
        <f>IF(N324="snížená",J324,0)</f>
        <v>0</v>
      </c>
      <c r="BG324" s="212">
        <f>IF(N324="zákl. přenesená",J324,0)</f>
        <v>0</v>
      </c>
      <c r="BH324" s="212">
        <f>IF(N324="sníž. přenesená",J324,0)</f>
        <v>0</v>
      </c>
      <c r="BI324" s="212">
        <f>IF(N324="nulová",J324,0)</f>
        <v>0</v>
      </c>
      <c r="BJ324" s="18" t="s">
        <v>83</v>
      </c>
      <c r="BK324" s="212">
        <f>ROUND(I324*H324,2)</f>
        <v>0</v>
      </c>
      <c r="BL324" s="18" t="s">
        <v>221</v>
      </c>
      <c r="BM324" s="211" t="s">
        <v>1127</v>
      </c>
    </row>
    <row r="325" s="13" customFormat="1" ht="25.92" customHeight="1">
      <c r="A325" s="13"/>
      <c r="B325" s="248"/>
      <c r="C325" s="249"/>
      <c r="D325" s="250" t="s">
        <v>75</v>
      </c>
      <c r="E325" s="251" t="s">
        <v>1128</v>
      </c>
      <c r="F325" s="251" t="s">
        <v>1129</v>
      </c>
      <c r="G325" s="249"/>
      <c r="H325" s="249"/>
      <c r="I325" s="252"/>
      <c r="J325" s="253">
        <f>BK325</f>
        <v>0</v>
      </c>
      <c r="K325" s="249"/>
      <c r="L325" s="254"/>
      <c r="M325" s="255"/>
      <c r="N325" s="256"/>
      <c r="O325" s="256"/>
      <c r="P325" s="257">
        <f>SUM(P326:P333)</f>
        <v>0</v>
      </c>
      <c r="Q325" s="256"/>
      <c r="R325" s="257">
        <f>SUM(R326:R333)</f>
        <v>0</v>
      </c>
      <c r="S325" s="256"/>
      <c r="T325" s="258">
        <f>SUM(T326:T333)</f>
        <v>0</v>
      </c>
      <c r="U325" s="13"/>
      <c r="V325" s="13"/>
      <c r="W325" s="13"/>
      <c r="X325" s="13"/>
      <c r="Y325" s="13"/>
      <c r="Z325" s="13"/>
      <c r="AA325" s="13"/>
      <c r="AB325" s="13"/>
      <c r="AC325" s="13"/>
      <c r="AD325" s="13"/>
      <c r="AE325" s="13"/>
      <c r="AR325" s="259" t="s">
        <v>83</v>
      </c>
      <c r="AT325" s="260" t="s">
        <v>75</v>
      </c>
      <c r="AU325" s="260" t="s">
        <v>76</v>
      </c>
      <c r="AY325" s="259" t="s">
        <v>195</v>
      </c>
      <c r="BK325" s="261">
        <f>SUM(BK326:BK333)</f>
        <v>0</v>
      </c>
    </row>
    <row r="326" s="2" customFormat="1" ht="16.5" customHeight="1">
      <c r="A326" s="39"/>
      <c r="B326" s="40"/>
      <c r="C326" s="200" t="s">
        <v>1130</v>
      </c>
      <c r="D326" s="200" t="s">
        <v>191</v>
      </c>
      <c r="E326" s="201" t="s">
        <v>1131</v>
      </c>
      <c r="F326" s="202" t="s">
        <v>654</v>
      </c>
      <c r="G326" s="203" t="s">
        <v>220</v>
      </c>
      <c r="H326" s="204">
        <v>1</v>
      </c>
      <c r="I326" s="205"/>
      <c r="J326" s="206">
        <f>ROUND(I326*H326,2)</f>
        <v>0</v>
      </c>
      <c r="K326" s="202" t="s">
        <v>1</v>
      </c>
      <c r="L326" s="45"/>
      <c r="M326" s="207" t="s">
        <v>1</v>
      </c>
      <c r="N326" s="208" t="s">
        <v>41</v>
      </c>
      <c r="O326" s="92"/>
      <c r="P326" s="209">
        <f>O326*H326</f>
        <v>0</v>
      </c>
      <c r="Q326" s="209">
        <v>0</v>
      </c>
      <c r="R326" s="209">
        <f>Q326*H326</f>
        <v>0</v>
      </c>
      <c r="S326" s="209">
        <v>0</v>
      </c>
      <c r="T326" s="210">
        <f>S326*H326</f>
        <v>0</v>
      </c>
      <c r="U326" s="39"/>
      <c r="V326" s="39"/>
      <c r="W326" s="39"/>
      <c r="X326" s="39"/>
      <c r="Y326" s="39"/>
      <c r="Z326" s="39"/>
      <c r="AA326" s="39"/>
      <c r="AB326" s="39"/>
      <c r="AC326" s="39"/>
      <c r="AD326" s="39"/>
      <c r="AE326" s="39"/>
      <c r="AR326" s="211" t="s">
        <v>221</v>
      </c>
      <c r="AT326" s="211" t="s">
        <v>191</v>
      </c>
      <c r="AU326" s="211" t="s">
        <v>83</v>
      </c>
      <c r="AY326" s="18" t="s">
        <v>195</v>
      </c>
      <c r="BE326" s="212">
        <f>IF(N326="základní",J326,0)</f>
        <v>0</v>
      </c>
      <c r="BF326" s="212">
        <f>IF(N326="snížená",J326,0)</f>
        <v>0</v>
      </c>
      <c r="BG326" s="212">
        <f>IF(N326="zákl. přenesená",J326,0)</f>
        <v>0</v>
      </c>
      <c r="BH326" s="212">
        <f>IF(N326="sníž. přenesená",J326,0)</f>
        <v>0</v>
      </c>
      <c r="BI326" s="212">
        <f>IF(N326="nulová",J326,0)</f>
        <v>0</v>
      </c>
      <c r="BJ326" s="18" t="s">
        <v>83</v>
      </c>
      <c r="BK326" s="212">
        <f>ROUND(I326*H326,2)</f>
        <v>0</v>
      </c>
      <c r="BL326" s="18" t="s">
        <v>221</v>
      </c>
      <c r="BM326" s="211" t="s">
        <v>1132</v>
      </c>
    </row>
    <row r="327" s="2" customFormat="1">
      <c r="A327" s="39"/>
      <c r="B327" s="40"/>
      <c r="C327" s="41"/>
      <c r="D327" s="213" t="s">
        <v>197</v>
      </c>
      <c r="E327" s="41"/>
      <c r="F327" s="214" t="s">
        <v>656</v>
      </c>
      <c r="G327" s="41"/>
      <c r="H327" s="41"/>
      <c r="I327" s="215"/>
      <c r="J327" s="41"/>
      <c r="K327" s="41"/>
      <c r="L327" s="45"/>
      <c r="M327" s="216"/>
      <c r="N327" s="217"/>
      <c r="O327" s="92"/>
      <c r="P327" s="92"/>
      <c r="Q327" s="92"/>
      <c r="R327" s="92"/>
      <c r="S327" s="92"/>
      <c r="T327" s="93"/>
      <c r="U327" s="39"/>
      <c r="V327" s="39"/>
      <c r="W327" s="39"/>
      <c r="X327" s="39"/>
      <c r="Y327" s="39"/>
      <c r="Z327" s="39"/>
      <c r="AA327" s="39"/>
      <c r="AB327" s="39"/>
      <c r="AC327" s="39"/>
      <c r="AD327" s="39"/>
      <c r="AE327" s="39"/>
      <c r="AT327" s="18" t="s">
        <v>197</v>
      </c>
      <c r="AU327" s="18" t="s">
        <v>83</v>
      </c>
    </row>
    <row r="328" s="2" customFormat="1" ht="16.5" customHeight="1">
      <c r="A328" s="39"/>
      <c r="B328" s="40"/>
      <c r="C328" s="200" t="s">
        <v>1133</v>
      </c>
      <c r="D328" s="200" t="s">
        <v>191</v>
      </c>
      <c r="E328" s="201" t="s">
        <v>1134</v>
      </c>
      <c r="F328" s="202" t="s">
        <v>659</v>
      </c>
      <c r="G328" s="203" t="s">
        <v>220</v>
      </c>
      <c r="H328" s="204">
        <v>1</v>
      </c>
      <c r="I328" s="205"/>
      <c r="J328" s="206">
        <f>ROUND(I328*H328,2)</f>
        <v>0</v>
      </c>
      <c r="K328" s="202" t="s">
        <v>1</v>
      </c>
      <c r="L328" s="45"/>
      <c r="M328" s="207" t="s">
        <v>1</v>
      </c>
      <c r="N328" s="208" t="s">
        <v>41</v>
      </c>
      <c r="O328" s="92"/>
      <c r="P328" s="209">
        <f>O328*H328</f>
        <v>0</v>
      </c>
      <c r="Q328" s="209">
        <v>0</v>
      </c>
      <c r="R328" s="209">
        <f>Q328*H328</f>
        <v>0</v>
      </c>
      <c r="S328" s="209">
        <v>0</v>
      </c>
      <c r="T328" s="210">
        <f>S328*H328</f>
        <v>0</v>
      </c>
      <c r="U328" s="39"/>
      <c r="V328" s="39"/>
      <c r="W328" s="39"/>
      <c r="X328" s="39"/>
      <c r="Y328" s="39"/>
      <c r="Z328" s="39"/>
      <c r="AA328" s="39"/>
      <c r="AB328" s="39"/>
      <c r="AC328" s="39"/>
      <c r="AD328" s="39"/>
      <c r="AE328" s="39"/>
      <c r="AR328" s="211" t="s">
        <v>221</v>
      </c>
      <c r="AT328" s="211" t="s">
        <v>191</v>
      </c>
      <c r="AU328" s="211" t="s">
        <v>83</v>
      </c>
      <c r="AY328" s="18" t="s">
        <v>195</v>
      </c>
      <c r="BE328" s="212">
        <f>IF(N328="základní",J328,0)</f>
        <v>0</v>
      </c>
      <c r="BF328" s="212">
        <f>IF(N328="snížená",J328,0)</f>
        <v>0</v>
      </c>
      <c r="BG328" s="212">
        <f>IF(N328="zákl. přenesená",J328,0)</f>
        <v>0</v>
      </c>
      <c r="BH328" s="212">
        <f>IF(N328="sníž. přenesená",J328,0)</f>
        <v>0</v>
      </c>
      <c r="BI328" s="212">
        <f>IF(N328="nulová",J328,0)</f>
        <v>0</v>
      </c>
      <c r="BJ328" s="18" t="s">
        <v>83</v>
      </c>
      <c r="BK328" s="212">
        <f>ROUND(I328*H328,2)</f>
        <v>0</v>
      </c>
      <c r="BL328" s="18" t="s">
        <v>221</v>
      </c>
      <c r="BM328" s="211" t="s">
        <v>1135</v>
      </c>
    </row>
    <row r="329" s="2" customFormat="1">
      <c r="A329" s="39"/>
      <c r="B329" s="40"/>
      <c r="C329" s="41"/>
      <c r="D329" s="213" t="s">
        <v>197</v>
      </c>
      <c r="E329" s="41"/>
      <c r="F329" s="214" t="s">
        <v>661</v>
      </c>
      <c r="G329" s="41"/>
      <c r="H329" s="41"/>
      <c r="I329" s="215"/>
      <c r="J329" s="41"/>
      <c r="K329" s="41"/>
      <c r="L329" s="45"/>
      <c r="M329" s="216"/>
      <c r="N329" s="217"/>
      <c r="O329" s="92"/>
      <c r="P329" s="92"/>
      <c r="Q329" s="92"/>
      <c r="R329" s="92"/>
      <c r="S329" s="92"/>
      <c r="T329" s="93"/>
      <c r="U329" s="39"/>
      <c r="V329" s="39"/>
      <c r="W329" s="39"/>
      <c r="X329" s="39"/>
      <c r="Y329" s="39"/>
      <c r="Z329" s="39"/>
      <c r="AA329" s="39"/>
      <c r="AB329" s="39"/>
      <c r="AC329" s="39"/>
      <c r="AD329" s="39"/>
      <c r="AE329" s="39"/>
      <c r="AT329" s="18" t="s">
        <v>197</v>
      </c>
      <c r="AU329" s="18" t="s">
        <v>83</v>
      </c>
    </row>
    <row r="330" s="2" customFormat="1" ht="21.75" customHeight="1">
      <c r="A330" s="39"/>
      <c r="B330" s="40"/>
      <c r="C330" s="200" t="s">
        <v>1136</v>
      </c>
      <c r="D330" s="200" t="s">
        <v>191</v>
      </c>
      <c r="E330" s="201" t="s">
        <v>1137</v>
      </c>
      <c r="F330" s="202" t="s">
        <v>664</v>
      </c>
      <c r="G330" s="203" t="s">
        <v>220</v>
      </c>
      <c r="H330" s="204">
        <v>1</v>
      </c>
      <c r="I330" s="205"/>
      <c r="J330" s="206">
        <f>ROUND(I330*H330,2)</f>
        <v>0</v>
      </c>
      <c r="K330" s="202" t="s">
        <v>1</v>
      </c>
      <c r="L330" s="45"/>
      <c r="M330" s="207" t="s">
        <v>1</v>
      </c>
      <c r="N330" s="208" t="s">
        <v>41</v>
      </c>
      <c r="O330" s="92"/>
      <c r="P330" s="209">
        <f>O330*H330</f>
        <v>0</v>
      </c>
      <c r="Q330" s="209">
        <v>0</v>
      </c>
      <c r="R330" s="209">
        <f>Q330*H330</f>
        <v>0</v>
      </c>
      <c r="S330" s="209">
        <v>0</v>
      </c>
      <c r="T330" s="210">
        <f>S330*H330</f>
        <v>0</v>
      </c>
      <c r="U330" s="39"/>
      <c r="V330" s="39"/>
      <c r="W330" s="39"/>
      <c r="X330" s="39"/>
      <c r="Y330" s="39"/>
      <c r="Z330" s="39"/>
      <c r="AA330" s="39"/>
      <c r="AB330" s="39"/>
      <c r="AC330" s="39"/>
      <c r="AD330" s="39"/>
      <c r="AE330" s="39"/>
      <c r="AR330" s="211" t="s">
        <v>221</v>
      </c>
      <c r="AT330" s="211" t="s">
        <v>191</v>
      </c>
      <c r="AU330" s="211" t="s">
        <v>83</v>
      </c>
      <c r="AY330" s="18" t="s">
        <v>195</v>
      </c>
      <c r="BE330" s="212">
        <f>IF(N330="základní",J330,0)</f>
        <v>0</v>
      </c>
      <c r="BF330" s="212">
        <f>IF(N330="snížená",J330,0)</f>
        <v>0</v>
      </c>
      <c r="BG330" s="212">
        <f>IF(N330="zákl. přenesená",J330,0)</f>
        <v>0</v>
      </c>
      <c r="BH330" s="212">
        <f>IF(N330="sníž. přenesená",J330,0)</f>
        <v>0</v>
      </c>
      <c r="BI330" s="212">
        <f>IF(N330="nulová",J330,0)</f>
        <v>0</v>
      </c>
      <c r="BJ330" s="18" t="s">
        <v>83</v>
      </c>
      <c r="BK330" s="212">
        <f>ROUND(I330*H330,2)</f>
        <v>0</v>
      </c>
      <c r="BL330" s="18" t="s">
        <v>221</v>
      </c>
      <c r="BM330" s="211" t="s">
        <v>1138</v>
      </c>
    </row>
    <row r="331" s="2" customFormat="1">
      <c r="A331" s="39"/>
      <c r="B331" s="40"/>
      <c r="C331" s="41"/>
      <c r="D331" s="213" t="s">
        <v>197</v>
      </c>
      <c r="E331" s="41"/>
      <c r="F331" s="214" t="s">
        <v>666</v>
      </c>
      <c r="G331" s="41"/>
      <c r="H331" s="41"/>
      <c r="I331" s="215"/>
      <c r="J331" s="41"/>
      <c r="K331" s="41"/>
      <c r="L331" s="45"/>
      <c r="M331" s="216"/>
      <c r="N331" s="217"/>
      <c r="O331" s="92"/>
      <c r="P331" s="92"/>
      <c r="Q331" s="92"/>
      <c r="R331" s="92"/>
      <c r="S331" s="92"/>
      <c r="T331" s="93"/>
      <c r="U331" s="39"/>
      <c r="V331" s="39"/>
      <c r="W331" s="39"/>
      <c r="X331" s="39"/>
      <c r="Y331" s="39"/>
      <c r="Z331" s="39"/>
      <c r="AA331" s="39"/>
      <c r="AB331" s="39"/>
      <c r="AC331" s="39"/>
      <c r="AD331" s="39"/>
      <c r="AE331" s="39"/>
      <c r="AT331" s="18" t="s">
        <v>197</v>
      </c>
      <c r="AU331" s="18" t="s">
        <v>83</v>
      </c>
    </row>
    <row r="332" s="2" customFormat="1" ht="16.5" customHeight="1">
      <c r="A332" s="39"/>
      <c r="B332" s="40"/>
      <c r="C332" s="200" t="s">
        <v>1139</v>
      </c>
      <c r="D332" s="200" t="s">
        <v>191</v>
      </c>
      <c r="E332" s="201" t="s">
        <v>1140</v>
      </c>
      <c r="F332" s="202" t="s">
        <v>669</v>
      </c>
      <c r="G332" s="203" t="s">
        <v>232</v>
      </c>
      <c r="H332" s="204">
        <v>1</v>
      </c>
      <c r="I332" s="205"/>
      <c r="J332" s="206">
        <f>ROUND(I332*H332,2)</f>
        <v>0</v>
      </c>
      <c r="K332" s="202" t="s">
        <v>1</v>
      </c>
      <c r="L332" s="45"/>
      <c r="M332" s="207" t="s">
        <v>1</v>
      </c>
      <c r="N332" s="208" t="s">
        <v>41</v>
      </c>
      <c r="O332" s="92"/>
      <c r="P332" s="209">
        <f>O332*H332</f>
        <v>0</v>
      </c>
      <c r="Q332" s="209">
        <v>0</v>
      </c>
      <c r="R332" s="209">
        <f>Q332*H332</f>
        <v>0</v>
      </c>
      <c r="S332" s="209">
        <v>0</v>
      </c>
      <c r="T332" s="210">
        <f>S332*H332</f>
        <v>0</v>
      </c>
      <c r="U332" s="39"/>
      <c r="V332" s="39"/>
      <c r="W332" s="39"/>
      <c r="X332" s="39"/>
      <c r="Y332" s="39"/>
      <c r="Z332" s="39"/>
      <c r="AA332" s="39"/>
      <c r="AB332" s="39"/>
      <c r="AC332" s="39"/>
      <c r="AD332" s="39"/>
      <c r="AE332" s="39"/>
      <c r="AR332" s="211" t="s">
        <v>221</v>
      </c>
      <c r="AT332" s="211" t="s">
        <v>191</v>
      </c>
      <c r="AU332" s="211" t="s">
        <v>83</v>
      </c>
      <c r="AY332" s="18" t="s">
        <v>195</v>
      </c>
      <c r="BE332" s="212">
        <f>IF(N332="základní",J332,0)</f>
        <v>0</v>
      </c>
      <c r="BF332" s="212">
        <f>IF(N332="snížená",J332,0)</f>
        <v>0</v>
      </c>
      <c r="BG332" s="212">
        <f>IF(N332="zákl. přenesená",J332,0)</f>
        <v>0</v>
      </c>
      <c r="BH332" s="212">
        <f>IF(N332="sníž. přenesená",J332,0)</f>
        <v>0</v>
      </c>
      <c r="BI332" s="212">
        <f>IF(N332="nulová",J332,0)</f>
        <v>0</v>
      </c>
      <c r="BJ332" s="18" t="s">
        <v>83</v>
      </c>
      <c r="BK332" s="212">
        <f>ROUND(I332*H332,2)</f>
        <v>0</v>
      </c>
      <c r="BL332" s="18" t="s">
        <v>221</v>
      </c>
      <c r="BM332" s="211" t="s">
        <v>1141</v>
      </c>
    </row>
    <row r="333" s="2" customFormat="1" ht="16.5" customHeight="1">
      <c r="A333" s="39"/>
      <c r="B333" s="40"/>
      <c r="C333" s="200" t="s">
        <v>1142</v>
      </c>
      <c r="D333" s="200" t="s">
        <v>191</v>
      </c>
      <c r="E333" s="201" t="s">
        <v>1143</v>
      </c>
      <c r="F333" s="202" t="s">
        <v>673</v>
      </c>
      <c r="G333" s="203" t="s">
        <v>232</v>
      </c>
      <c r="H333" s="204">
        <v>2</v>
      </c>
      <c r="I333" s="205"/>
      <c r="J333" s="206">
        <f>ROUND(I333*H333,2)</f>
        <v>0</v>
      </c>
      <c r="K333" s="202" t="s">
        <v>1</v>
      </c>
      <c r="L333" s="45"/>
      <c r="M333" s="207" t="s">
        <v>1</v>
      </c>
      <c r="N333" s="208" t="s">
        <v>41</v>
      </c>
      <c r="O333" s="92"/>
      <c r="P333" s="209">
        <f>O333*H333</f>
        <v>0</v>
      </c>
      <c r="Q333" s="209">
        <v>0</v>
      </c>
      <c r="R333" s="209">
        <f>Q333*H333</f>
        <v>0</v>
      </c>
      <c r="S333" s="209">
        <v>0</v>
      </c>
      <c r="T333" s="210">
        <f>S333*H333</f>
        <v>0</v>
      </c>
      <c r="U333" s="39"/>
      <c r="V333" s="39"/>
      <c r="W333" s="39"/>
      <c r="X333" s="39"/>
      <c r="Y333" s="39"/>
      <c r="Z333" s="39"/>
      <c r="AA333" s="39"/>
      <c r="AB333" s="39"/>
      <c r="AC333" s="39"/>
      <c r="AD333" s="39"/>
      <c r="AE333" s="39"/>
      <c r="AR333" s="211" t="s">
        <v>221</v>
      </c>
      <c r="AT333" s="211" t="s">
        <v>191</v>
      </c>
      <c r="AU333" s="211" t="s">
        <v>83</v>
      </c>
      <c r="AY333" s="18" t="s">
        <v>195</v>
      </c>
      <c r="BE333" s="212">
        <f>IF(N333="základní",J333,0)</f>
        <v>0</v>
      </c>
      <c r="BF333" s="212">
        <f>IF(N333="snížená",J333,0)</f>
        <v>0</v>
      </c>
      <c r="BG333" s="212">
        <f>IF(N333="zákl. přenesená",J333,0)</f>
        <v>0</v>
      </c>
      <c r="BH333" s="212">
        <f>IF(N333="sníž. přenesená",J333,0)</f>
        <v>0</v>
      </c>
      <c r="BI333" s="212">
        <f>IF(N333="nulová",J333,0)</f>
        <v>0</v>
      </c>
      <c r="BJ333" s="18" t="s">
        <v>83</v>
      </c>
      <c r="BK333" s="212">
        <f>ROUND(I333*H333,2)</f>
        <v>0</v>
      </c>
      <c r="BL333" s="18" t="s">
        <v>221</v>
      </c>
      <c r="BM333" s="211" t="s">
        <v>1144</v>
      </c>
    </row>
    <row r="334" s="13" customFormat="1" ht="25.92" customHeight="1">
      <c r="A334" s="13"/>
      <c r="B334" s="248"/>
      <c r="C334" s="249"/>
      <c r="D334" s="250" t="s">
        <v>75</v>
      </c>
      <c r="E334" s="251" t="s">
        <v>1145</v>
      </c>
      <c r="F334" s="251" t="s">
        <v>1146</v>
      </c>
      <c r="G334" s="249"/>
      <c r="H334" s="249"/>
      <c r="I334" s="252"/>
      <c r="J334" s="253">
        <f>BK334</f>
        <v>0</v>
      </c>
      <c r="K334" s="249"/>
      <c r="L334" s="254"/>
      <c r="M334" s="255"/>
      <c r="N334" s="256"/>
      <c r="O334" s="256"/>
      <c r="P334" s="257">
        <f>SUM(P335:P342)</f>
        <v>0</v>
      </c>
      <c r="Q334" s="256"/>
      <c r="R334" s="257">
        <f>SUM(R335:R342)</f>
        <v>0</v>
      </c>
      <c r="S334" s="256"/>
      <c r="T334" s="258">
        <f>SUM(T335:T342)</f>
        <v>0</v>
      </c>
      <c r="U334" s="13"/>
      <c r="V334" s="13"/>
      <c r="W334" s="13"/>
      <c r="X334" s="13"/>
      <c r="Y334" s="13"/>
      <c r="Z334" s="13"/>
      <c r="AA334" s="13"/>
      <c r="AB334" s="13"/>
      <c r="AC334" s="13"/>
      <c r="AD334" s="13"/>
      <c r="AE334" s="13"/>
      <c r="AR334" s="259" t="s">
        <v>83</v>
      </c>
      <c r="AT334" s="260" t="s">
        <v>75</v>
      </c>
      <c r="AU334" s="260" t="s">
        <v>76</v>
      </c>
      <c r="AY334" s="259" t="s">
        <v>195</v>
      </c>
      <c r="BK334" s="261">
        <f>SUM(BK335:BK342)</f>
        <v>0</v>
      </c>
    </row>
    <row r="335" s="2" customFormat="1" ht="16.5" customHeight="1">
      <c r="A335" s="39"/>
      <c r="B335" s="40"/>
      <c r="C335" s="200" t="s">
        <v>1147</v>
      </c>
      <c r="D335" s="200" t="s">
        <v>191</v>
      </c>
      <c r="E335" s="201" t="s">
        <v>1148</v>
      </c>
      <c r="F335" s="202" t="s">
        <v>654</v>
      </c>
      <c r="G335" s="203" t="s">
        <v>220</v>
      </c>
      <c r="H335" s="204">
        <v>1</v>
      </c>
      <c r="I335" s="205"/>
      <c r="J335" s="206">
        <f>ROUND(I335*H335,2)</f>
        <v>0</v>
      </c>
      <c r="K335" s="202" t="s">
        <v>1</v>
      </c>
      <c r="L335" s="45"/>
      <c r="M335" s="207" t="s">
        <v>1</v>
      </c>
      <c r="N335" s="208" t="s">
        <v>41</v>
      </c>
      <c r="O335" s="92"/>
      <c r="P335" s="209">
        <f>O335*H335</f>
        <v>0</v>
      </c>
      <c r="Q335" s="209">
        <v>0</v>
      </c>
      <c r="R335" s="209">
        <f>Q335*H335</f>
        <v>0</v>
      </c>
      <c r="S335" s="209">
        <v>0</v>
      </c>
      <c r="T335" s="210">
        <f>S335*H335</f>
        <v>0</v>
      </c>
      <c r="U335" s="39"/>
      <c r="V335" s="39"/>
      <c r="W335" s="39"/>
      <c r="X335" s="39"/>
      <c r="Y335" s="39"/>
      <c r="Z335" s="39"/>
      <c r="AA335" s="39"/>
      <c r="AB335" s="39"/>
      <c r="AC335" s="39"/>
      <c r="AD335" s="39"/>
      <c r="AE335" s="39"/>
      <c r="AR335" s="211" t="s">
        <v>221</v>
      </c>
      <c r="AT335" s="211" t="s">
        <v>191</v>
      </c>
      <c r="AU335" s="211" t="s">
        <v>83</v>
      </c>
      <c r="AY335" s="18" t="s">
        <v>195</v>
      </c>
      <c r="BE335" s="212">
        <f>IF(N335="základní",J335,0)</f>
        <v>0</v>
      </c>
      <c r="BF335" s="212">
        <f>IF(N335="snížená",J335,0)</f>
        <v>0</v>
      </c>
      <c r="BG335" s="212">
        <f>IF(N335="zákl. přenesená",J335,0)</f>
        <v>0</v>
      </c>
      <c r="BH335" s="212">
        <f>IF(N335="sníž. přenesená",J335,0)</f>
        <v>0</v>
      </c>
      <c r="BI335" s="212">
        <f>IF(N335="nulová",J335,0)</f>
        <v>0</v>
      </c>
      <c r="BJ335" s="18" t="s">
        <v>83</v>
      </c>
      <c r="BK335" s="212">
        <f>ROUND(I335*H335,2)</f>
        <v>0</v>
      </c>
      <c r="BL335" s="18" t="s">
        <v>221</v>
      </c>
      <c r="BM335" s="211" t="s">
        <v>1149</v>
      </c>
    </row>
    <row r="336" s="2" customFormat="1">
      <c r="A336" s="39"/>
      <c r="B336" s="40"/>
      <c r="C336" s="41"/>
      <c r="D336" s="213" t="s">
        <v>197</v>
      </c>
      <c r="E336" s="41"/>
      <c r="F336" s="214" t="s">
        <v>656</v>
      </c>
      <c r="G336" s="41"/>
      <c r="H336" s="41"/>
      <c r="I336" s="215"/>
      <c r="J336" s="41"/>
      <c r="K336" s="41"/>
      <c r="L336" s="45"/>
      <c r="M336" s="216"/>
      <c r="N336" s="217"/>
      <c r="O336" s="92"/>
      <c r="P336" s="92"/>
      <c r="Q336" s="92"/>
      <c r="R336" s="92"/>
      <c r="S336" s="92"/>
      <c r="T336" s="93"/>
      <c r="U336" s="39"/>
      <c r="V336" s="39"/>
      <c r="W336" s="39"/>
      <c r="X336" s="39"/>
      <c r="Y336" s="39"/>
      <c r="Z336" s="39"/>
      <c r="AA336" s="39"/>
      <c r="AB336" s="39"/>
      <c r="AC336" s="39"/>
      <c r="AD336" s="39"/>
      <c r="AE336" s="39"/>
      <c r="AT336" s="18" t="s">
        <v>197</v>
      </c>
      <c r="AU336" s="18" t="s">
        <v>83</v>
      </c>
    </row>
    <row r="337" s="2" customFormat="1" ht="16.5" customHeight="1">
      <c r="A337" s="39"/>
      <c r="B337" s="40"/>
      <c r="C337" s="200" t="s">
        <v>1150</v>
      </c>
      <c r="D337" s="200" t="s">
        <v>191</v>
      </c>
      <c r="E337" s="201" t="s">
        <v>1151</v>
      </c>
      <c r="F337" s="202" t="s">
        <v>659</v>
      </c>
      <c r="G337" s="203" t="s">
        <v>220</v>
      </c>
      <c r="H337" s="204">
        <v>1</v>
      </c>
      <c r="I337" s="205"/>
      <c r="J337" s="206">
        <f>ROUND(I337*H337,2)</f>
        <v>0</v>
      </c>
      <c r="K337" s="202" t="s">
        <v>1</v>
      </c>
      <c r="L337" s="45"/>
      <c r="M337" s="207" t="s">
        <v>1</v>
      </c>
      <c r="N337" s="208" t="s">
        <v>41</v>
      </c>
      <c r="O337" s="92"/>
      <c r="P337" s="209">
        <f>O337*H337</f>
        <v>0</v>
      </c>
      <c r="Q337" s="209">
        <v>0</v>
      </c>
      <c r="R337" s="209">
        <f>Q337*H337</f>
        <v>0</v>
      </c>
      <c r="S337" s="209">
        <v>0</v>
      </c>
      <c r="T337" s="210">
        <f>S337*H337</f>
        <v>0</v>
      </c>
      <c r="U337" s="39"/>
      <c r="V337" s="39"/>
      <c r="W337" s="39"/>
      <c r="X337" s="39"/>
      <c r="Y337" s="39"/>
      <c r="Z337" s="39"/>
      <c r="AA337" s="39"/>
      <c r="AB337" s="39"/>
      <c r="AC337" s="39"/>
      <c r="AD337" s="39"/>
      <c r="AE337" s="39"/>
      <c r="AR337" s="211" t="s">
        <v>221</v>
      </c>
      <c r="AT337" s="211" t="s">
        <v>191</v>
      </c>
      <c r="AU337" s="211" t="s">
        <v>83</v>
      </c>
      <c r="AY337" s="18" t="s">
        <v>195</v>
      </c>
      <c r="BE337" s="212">
        <f>IF(N337="základní",J337,0)</f>
        <v>0</v>
      </c>
      <c r="BF337" s="212">
        <f>IF(N337="snížená",J337,0)</f>
        <v>0</v>
      </c>
      <c r="BG337" s="212">
        <f>IF(N337="zákl. přenesená",J337,0)</f>
        <v>0</v>
      </c>
      <c r="BH337" s="212">
        <f>IF(N337="sníž. přenesená",J337,0)</f>
        <v>0</v>
      </c>
      <c r="BI337" s="212">
        <f>IF(N337="nulová",J337,0)</f>
        <v>0</v>
      </c>
      <c r="BJ337" s="18" t="s">
        <v>83</v>
      </c>
      <c r="BK337" s="212">
        <f>ROUND(I337*H337,2)</f>
        <v>0</v>
      </c>
      <c r="BL337" s="18" t="s">
        <v>221</v>
      </c>
      <c r="BM337" s="211" t="s">
        <v>1152</v>
      </c>
    </row>
    <row r="338" s="2" customFormat="1">
      <c r="A338" s="39"/>
      <c r="B338" s="40"/>
      <c r="C338" s="41"/>
      <c r="D338" s="213" t="s">
        <v>197</v>
      </c>
      <c r="E338" s="41"/>
      <c r="F338" s="214" t="s">
        <v>661</v>
      </c>
      <c r="G338" s="41"/>
      <c r="H338" s="41"/>
      <c r="I338" s="215"/>
      <c r="J338" s="41"/>
      <c r="K338" s="41"/>
      <c r="L338" s="45"/>
      <c r="M338" s="216"/>
      <c r="N338" s="217"/>
      <c r="O338" s="92"/>
      <c r="P338" s="92"/>
      <c r="Q338" s="92"/>
      <c r="R338" s="92"/>
      <c r="S338" s="92"/>
      <c r="T338" s="93"/>
      <c r="U338" s="39"/>
      <c r="V338" s="39"/>
      <c r="W338" s="39"/>
      <c r="X338" s="39"/>
      <c r="Y338" s="39"/>
      <c r="Z338" s="39"/>
      <c r="AA338" s="39"/>
      <c r="AB338" s="39"/>
      <c r="AC338" s="39"/>
      <c r="AD338" s="39"/>
      <c r="AE338" s="39"/>
      <c r="AT338" s="18" t="s">
        <v>197</v>
      </c>
      <c r="AU338" s="18" t="s">
        <v>83</v>
      </c>
    </row>
    <row r="339" s="2" customFormat="1" ht="21.75" customHeight="1">
      <c r="A339" s="39"/>
      <c r="B339" s="40"/>
      <c r="C339" s="200" t="s">
        <v>1153</v>
      </c>
      <c r="D339" s="200" t="s">
        <v>191</v>
      </c>
      <c r="E339" s="201" t="s">
        <v>1154</v>
      </c>
      <c r="F339" s="202" t="s">
        <v>664</v>
      </c>
      <c r="G339" s="203" t="s">
        <v>220</v>
      </c>
      <c r="H339" s="204">
        <v>1</v>
      </c>
      <c r="I339" s="205"/>
      <c r="J339" s="206">
        <f>ROUND(I339*H339,2)</f>
        <v>0</v>
      </c>
      <c r="K339" s="202" t="s">
        <v>1</v>
      </c>
      <c r="L339" s="45"/>
      <c r="M339" s="207" t="s">
        <v>1</v>
      </c>
      <c r="N339" s="208" t="s">
        <v>41</v>
      </c>
      <c r="O339" s="92"/>
      <c r="P339" s="209">
        <f>O339*H339</f>
        <v>0</v>
      </c>
      <c r="Q339" s="209">
        <v>0</v>
      </c>
      <c r="R339" s="209">
        <f>Q339*H339</f>
        <v>0</v>
      </c>
      <c r="S339" s="209">
        <v>0</v>
      </c>
      <c r="T339" s="210">
        <f>S339*H339</f>
        <v>0</v>
      </c>
      <c r="U339" s="39"/>
      <c r="V339" s="39"/>
      <c r="W339" s="39"/>
      <c r="X339" s="39"/>
      <c r="Y339" s="39"/>
      <c r="Z339" s="39"/>
      <c r="AA339" s="39"/>
      <c r="AB339" s="39"/>
      <c r="AC339" s="39"/>
      <c r="AD339" s="39"/>
      <c r="AE339" s="39"/>
      <c r="AR339" s="211" t="s">
        <v>221</v>
      </c>
      <c r="AT339" s="211" t="s">
        <v>191</v>
      </c>
      <c r="AU339" s="211" t="s">
        <v>83</v>
      </c>
      <c r="AY339" s="18" t="s">
        <v>195</v>
      </c>
      <c r="BE339" s="212">
        <f>IF(N339="základní",J339,0)</f>
        <v>0</v>
      </c>
      <c r="BF339" s="212">
        <f>IF(N339="snížená",J339,0)</f>
        <v>0</v>
      </c>
      <c r="BG339" s="212">
        <f>IF(N339="zákl. přenesená",J339,0)</f>
        <v>0</v>
      </c>
      <c r="BH339" s="212">
        <f>IF(N339="sníž. přenesená",J339,0)</f>
        <v>0</v>
      </c>
      <c r="BI339" s="212">
        <f>IF(N339="nulová",J339,0)</f>
        <v>0</v>
      </c>
      <c r="BJ339" s="18" t="s">
        <v>83</v>
      </c>
      <c r="BK339" s="212">
        <f>ROUND(I339*H339,2)</f>
        <v>0</v>
      </c>
      <c r="BL339" s="18" t="s">
        <v>221</v>
      </c>
      <c r="BM339" s="211" t="s">
        <v>1155</v>
      </c>
    </row>
    <row r="340" s="2" customFormat="1">
      <c r="A340" s="39"/>
      <c r="B340" s="40"/>
      <c r="C340" s="41"/>
      <c r="D340" s="213" t="s">
        <v>197</v>
      </c>
      <c r="E340" s="41"/>
      <c r="F340" s="214" t="s">
        <v>666</v>
      </c>
      <c r="G340" s="41"/>
      <c r="H340" s="41"/>
      <c r="I340" s="215"/>
      <c r="J340" s="41"/>
      <c r="K340" s="41"/>
      <c r="L340" s="45"/>
      <c r="M340" s="216"/>
      <c r="N340" s="217"/>
      <c r="O340" s="92"/>
      <c r="P340" s="92"/>
      <c r="Q340" s="92"/>
      <c r="R340" s="92"/>
      <c r="S340" s="92"/>
      <c r="T340" s="93"/>
      <c r="U340" s="39"/>
      <c r="V340" s="39"/>
      <c r="W340" s="39"/>
      <c r="X340" s="39"/>
      <c r="Y340" s="39"/>
      <c r="Z340" s="39"/>
      <c r="AA340" s="39"/>
      <c r="AB340" s="39"/>
      <c r="AC340" s="39"/>
      <c r="AD340" s="39"/>
      <c r="AE340" s="39"/>
      <c r="AT340" s="18" t="s">
        <v>197</v>
      </c>
      <c r="AU340" s="18" t="s">
        <v>83</v>
      </c>
    </row>
    <row r="341" s="2" customFormat="1" ht="16.5" customHeight="1">
      <c r="A341" s="39"/>
      <c r="B341" s="40"/>
      <c r="C341" s="200" t="s">
        <v>1156</v>
      </c>
      <c r="D341" s="200" t="s">
        <v>191</v>
      </c>
      <c r="E341" s="201" t="s">
        <v>1157</v>
      </c>
      <c r="F341" s="202" t="s">
        <v>669</v>
      </c>
      <c r="G341" s="203" t="s">
        <v>232</v>
      </c>
      <c r="H341" s="204">
        <v>1</v>
      </c>
      <c r="I341" s="205"/>
      <c r="J341" s="206">
        <f>ROUND(I341*H341,2)</f>
        <v>0</v>
      </c>
      <c r="K341" s="202" t="s">
        <v>1</v>
      </c>
      <c r="L341" s="45"/>
      <c r="M341" s="207" t="s">
        <v>1</v>
      </c>
      <c r="N341" s="208" t="s">
        <v>41</v>
      </c>
      <c r="O341" s="92"/>
      <c r="P341" s="209">
        <f>O341*H341</f>
        <v>0</v>
      </c>
      <c r="Q341" s="209">
        <v>0</v>
      </c>
      <c r="R341" s="209">
        <f>Q341*H341</f>
        <v>0</v>
      </c>
      <c r="S341" s="209">
        <v>0</v>
      </c>
      <c r="T341" s="210">
        <f>S341*H341</f>
        <v>0</v>
      </c>
      <c r="U341" s="39"/>
      <c r="V341" s="39"/>
      <c r="W341" s="39"/>
      <c r="X341" s="39"/>
      <c r="Y341" s="39"/>
      <c r="Z341" s="39"/>
      <c r="AA341" s="39"/>
      <c r="AB341" s="39"/>
      <c r="AC341" s="39"/>
      <c r="AD341" s="39"/>
      <c r="AE341" s="39"/>
      <c r="AR341" s="211" t="s">
        <v>221</v>
      </c>
      <c r="AT341" s="211" t="s">
        <v>191</v>
      </c>
      <c r="AU341" s="211" t="s">
        <v>83</v>
      </c>
      <c r="AY341" s="18" t="s">
        <v>195</v>
      </c>
      <c r="BE341" s="212">
        <f>IF(N341="základní",J341,0)</f>
        <v>0</v>
      </c>
      <c r="BF341" s="212">
        <f>IF(N341="snížená",J341,0)</f>
        <v>0</v>
      </c>
      <c r="BG341" s="212">
        <f>IF(N341="zákl. přenesená",J341,0)</f>
        <v>0</v>
      </c>
      <c r="BH341" s="212">
        <f>IF(N341="sníž. přenesená",J341,0)</f>
        <v>0</v>
      </c>
      <c r="BI341" s="212">
        <f>IF(N341="nulová",J341,0)</f>
        <v>0</v>
      </c>
      <c r="BJ341" s="18" t="s">
        <v>83</v>
      </c>
      <c r="BK341" s="212">
        <f>ROUND(I341*H341,2)</f>
        <v>0</v>
      </c>
      <c r="BL341" s="18" t="s">
        <v>221</v>
      </c>
      <c r="BM341" s="211" t="s">
        <v>1158</v>
      </c>
    </row>
    <row r="342" s="2" customFormat="1" ht="16.5" customHeight="1">
      <c r="A342" s="39"/>
      <c r="B342" s="40"/>
      <c r="C342" s="200" t="s">
        <v>1159</v>
      </c>
      <c r="D342" s="200" t="s">
        <v>191</v>
      </c>
      <c r="E342" s="201" t="s">
        <v>1160</v>
      </c>
      <c r="F342" s="202" t="s">
        <v>673</v>
      </c>
      <c r="G342" s="203" t="s">
        <v>232</v>
      </c>
      <c r="H342" s="204">
        <v>2</v>
      </c>
      <c r="I342" s="205"/>
      <c r="J342" s="206">
        <f>ROUND(I342*H342,2)</f>
        <v>0</v>
      </c>
      <c r="K342" s="202" t="s">
        <v>1</v>
      </c>
      <c r="L342" s="45"/>
      <c r="M342" s="207" t="s">
        <v>1</v>
      </c>
      <c r="N342" s="208" t="s">
        <v>41</v>
      </c>
      <c r="O342" s="92"/>
      <c r="P342" s="209">
        <f>O342*H342</f>
        <v>0</v>
      </c>
      <c r="Q342" s="209">
        <v>0</v>
      </c>
      <c r="R342" s="209">
        <f>Q342*H342</f>
        <v>0</v>
      </c>
      <c r="S342" s="209">
        <v>0</v>
      </c>
      <c r="T342" s="210">
        <f>S342*H342</f>
        <v>0</v>
      </c>
      <c r="U342" s="39"/>
      <c r="V342" s="39"/>
      <c r="W342" s="39"/>
      <c r="X342" s="39"/>
      <c r="Y342" s="39"/>
      <c r="Z342" s="39"/>
      <c r="AA342" s="39"/>
      <c r="AB342" s="39"/>
      <c r="AC342" s="39"/>
      <c r="AD342" s="39"/>
      <c r="AE342" s="39"/>
      <c r="AR342" s="211" t="s">
        <v>221</v>
      </c>
      <c r="AT342" s="211" t="s">
        <v>191</v>
      </c>
      <c r="AU342" s="211" t="s">
        <v>83</v>
      </c>
      <c r="AY342" s="18" t="s">
        <v>195</v>
      </c>
      <c r="BE342" s="212">
        <f>IF(N342="základní",J342,0)</f>
        <v>0</v>
      </c>
      <c r="BF342" s="212">
        <f>IF(N342="snížená",J342,0)</f>
        <v>0</v>
      </c>
      <c r="BG342" s="212">
        <f>IF(N342="zákl. přenesená",J342,0)</f>
        <v>0</v>
      </c>
      <c r="BH342" s="212">
        <f>IF(N342="sníž. přenesená",J342,0)</f>
        <v>0</v>
      </c>
      <c r="BI342" s="212">
        <f>IF(N342="nulová",J342,0)</f>
        <v>0</v>
      </c>
      <c r="BJ342" s="18" t="s">
        <v>83</v>
      </c>
      <c r="BK342" s="212">
        <f>ROUND(I342*H342,2)</f>
        <v>0</v>
      </c>
      <c r="BL342" s="18" t="s">
        <v>221</v>
      </c>
      <c r="BM342" s="211" t="s">
        <v>1161</v>
      </c>
    </row>
    <row r="343" s="13" customFormat="1" ht="25.92" customHeight="1">
      <c r="A343" s="13"/>
      <c r="B343" s="248"/>
      <c r="C343" s="249"/>
      <c r="D343" s="250" t="s">
        <v>75</v>
      </c>
      <c r="E343" s="251" t="s">
        <v>1162</v>
      </c>
      <c r="F343" s="251" t="s">
        <v>1163</v>
      </c>
      <c r="G343" s="249"/>
      <c r="H343" s="249"/>
      <c r="I343" s="252"/>
      <c r="J343" s="253">
        <f>BK343</f>
        <v>0</v>
      </c>
      <c r="K343" s="249"/>
      <c r="L343" s="254"/>
      <c r="M343" s="255"/>
      <c r="N343" s="256"/>
      <c r="O343" s="256"/>
      <c r="P343" s="257">
        <f>SUM(P344:P351)</f>
        <v>0</v>
      </c>
      <c r="Q343" s="256"/>
      <c r="R343" s="257">
        <f>SUM(R344:R351)</f>
        <v>0</v>
      </c>
      <c r="S343" s="256"/>
      <c r="T343" s="258">
        <f>SUM(T344:T351)</f>
        <v>0</v>
      </c>
      <c r="U343" s="13"/>
      <c r="V343" s="13"/>
      <c r="W343" s="13"/>
      <c r="X343" s="13"/>
      <c r="Y343" s="13"/>
      <c r="Z343" s="13"/>
      <c r="AA343" s="13"/>
      <c r="AB343" s="13"/>
      <c r="AC343" s="13"/>
      <c r="AD343" s="13"/>
      <c r="AE343" s="13"/>
      <c r="AR343" s="259" t="s">
        <v>83</v>
      </c>
      <c r="AT343" s="260" t="s">
        <v>75</v>
      </c>
      <c r="AU343" s="260" t="s">
        <v>76</v>
      </c>
      <c r="AY343" s="259" t="s">
        <v>195</v>
      </c>
      <c r="BK343" s="261">
        <f>SUM(BK344:BK351)</f>
        <v>0</v>
      </c>
    </row>
    <row r="344" s="2" customFormat="1" ht="16.5" customHeight="1">
      <c r="A344" s="39"/>
      <c r="B344" s="40"/>
      <c r="C344" s="200" t="s">
        <v>1164</v>
      </c>
      <c r="D344" s="200" t="s">
        <v>191</v>
      </c>
      <c r="E344" s="201" t="s">
        <v>1165</v>
      </c>
      <c r="F344" s="202" t="s">
        <v>654</v>
      </c>
      <c r="G344" s="203" t="s">
        <v>220</v>
      </c>
      <c r="H344" s="204">
        <v>1</v>
      </c>
      <c r="I344" s="205"/>
      <c r="J344" s="206">
        <f>ROUND(I344*H344,2)</f>
        <v>0</v>
      </c>
      <c r="K344" s="202" t="s">
        <v>1</v>
      </c>
      <c r="L344" s="45"/>
      <c r="M344" s="207" t="s">
        <v>1</v>
      </c>
      <c r="N344" s="208" t="s">
        <v>41</v>
      </c>
      <c r="O344" s="92"/>
      <c r="P344" s="209">
        <f>O344*H344</f>
        <v>0</v>
      </c>
      <c r="Q344" s="209">
        <v>0</v>
      </c>
      <c r="R344" s="209">
        <f>Q344*H344</f>
        <v>0</v>
      </c>
      <c r="S344" s="209">
        <v>0</v>
      </c>
      <c r="T344" s="210">
        <f>S344*H344</f>
        <v>0</v>
      </c>
      <c r="U344" s="39"/>
      <c r="V344" s="39"/>
      <c r="W344" s="39"/>
      <c r="X344" s="39"/>
      <c r="Y344" s="39"/>
      <c r="Z344" s="39"/>
      <c r="AA344" s="39"/>
      <c r="AB344" s="39"/>
      <c r="AC344" s="39"/>
      <c r="AD344" s="39"/>
      <c r="AE344" s="39"/>
      <c r="AR344" s="211" t="s">
        <v>221</v>
      </c>
      <c r="AT344" s="211" t="s">
        <v>191</v>
      </c>
      <c r="AU344" s="211" t="s">
        <v>83</v>
      </c>
      <c r="AY344" s="18" t="s">
        <v>195</v>
      </c>
      <c r="BE344" s="212">
        <f>IF(N344="základní",J344,0)</f>
        <v>0</v>
      </c>
      <c r="BF344" s="212">
        <f>IF(N344="snížená",J344,0)</f>
        <v>0</v>
      </c>
      <c r="BG344" s="212">
        <f>IF(N344="zákl. přenesená",J344,0)</f>
        <v>0</v>
      </c>
      <c r="BH344" s="212">
        <f>IF(N344="sníž. přenesená",J344,0)</f>
        <v>0</v>
      </c>
      <c r="BI344" s="212">
        <f>IF(N344="nulová",J344,0)</f>
        <v>0</v>
      </c>
      <c r="BJ344" s="18" t="s">
        <v>83</v>
      </c>
      <c r="BK344" s="212">
        <f>ROUND(I344*H344,2)</f>
        <v>0</v>
      </c>
      <c r="BL344" s="18" t="s">
        <v>221</v>
      </c>
      <c r="BM344" s="211" t="s">
        <v>1166</v>
      </c>
    </row>
    <row r="345" s="2" customFormat="1">
      <c r="A345" s="39"/>
      <c r="B345" s="40"/>
      <c r="C345" s="41"/>
      <c r="D345" s="213" t="s">
        <v>197</v>
      </c>
      <c r="E345" s="41"/>
      <c r="F345" s="214" t="s">
        <v>656</v>
      </c>
      <c r="G345" s="41"/>
      <c r="H345" s="41"/>
      <c r="I345" s="215"/>
      <c r="J345" s="41"/>
      <c r="K345" s="41"/>
      <c r="L345" s="45"/>
      <c r="M345" s="216"/>
      <c r="N345" s="217"/>
      <c r="O345" s="92"/>
      <c r="P345" s="92"/>
      <c r="Q345" s="92"/>
      <c r="R345" s="92"/>
      <c r="S345" s="92"/>
      <c r="T345" s="93"/>
      <c r="U345" s="39"/>
      <c r="V345" s="39"/>
      <c r="W345" s="39"/>
      <c r="X345" s="39"/>
      <c r="Y345" s="39"/>
      <c r="Z345" s="39"/>
      <c r="AA345" s="39"/>
      <c r="AB345" s="39"/>
      <c r="AC345" s="39"/>
      <c r="AD345" s="39"/>
      <c r="AE345" s="39"/>
      <c r="AT345" s="18" t="s">
        <v>197</v>
      </c>
      <c r="AU345" s="18" t="s">
        <v>83</v>
      </c>
    </row>
    <row r="346" s="2" customFormat="1" ht="16.5" customHeight="1">
      <c r="A346" s="39"/>
      <c r="B346" s="40"/>
      <c r="C346" s="200" t="s">
        <v>1167</v>
      </c>
      <c r="D346" s="200" t="s">
        <v>191</v>
      </c>
      <c r="E346" s="201" t="s">
        <v>1168</v>
      </c>
      <c r="F346" s="202" t="s">
        <v>659</v>
      </c>
      <c r="G346" s="203" t="s">
        <v>220</v>
      </c>
      <c r="H346" s="204">
        <v>1</v>
      </c>
      <c r="I346" s="205"/>
      <c r="J346" s="206">
        <f>ROUND(I346*H346,2)</f>
        <v>0</v>
      </c>
      <c r="K346" s="202" t="s">
        <v>1</v>
      </c>
      <c r="L346" s="45"/>
      <c r="M346" s="207" t="s">
        <v>1</v>
      </c>
      <c r="N346" s="208" t="s">
        <v>41</v>
      </c>
      <c r="O346" s="92"/>
      <c r="P346" s="209">
        <f>O346*H346</f>
        <v>0</v>
      </c>
      <c r="Q346" s="209">
        <v>0</v>
      </c>
      <c r="R346" s="209">
        <f>Q346*H346</f>
        <v>0</v>
      </c>
      <c r="S346" s="209">
        <v>0</v>
      </c>
      <c r="T346" s="210">
        <f>S346*H346</f>
        <v>0</v>
      </c>
      <c r="U346" s="39"/>
      <c r="V346" s="39"/>
      <c r="W346" s="39"/>
      <c r="X346" s="39"/>
      <c r="Y346" s="39"/>
      <c r="Z346" s="39"/>
      <c r="AA346" s="39"/>
      <c r="AB346" s="39"/>
      <c r="AC346" s="39"/>
      <c r="AD346" s="39"/>
      <c r="AE346" s="39"/>
      <c r="AR346" s="211" t="s">
        <v>221</v>
      </c>
      <c r="AT346" s="211" t="s">
        <v>191</v>
      </c>
      <c r="AU346" s="211" t="s">
        <v>83</v>
      </c>
      <c r="AY346" s="18" t="s">
        <v>195</v>
      </c>
      <c r="BE346" s="212">
        <f>IF(N346="základní",J346,0)</f>
        <v>0</v>
      </c>
      <c r="BF346" s="212">
        <f>IF(N346="snížená",J346,0)</f>
        <v>0</v>
      </c>
      <c r="BG346" s="212">
        <f>IF(N346="zákl. přenesená",J346,0)</f>
        <v>0</v>
      </c>
      <c r="BH346" s="212">
        <f>IF(N346="sníž. přenesená",J346,0)</f>
        <v>0</v>
      </c>
      <c r="BI346" s="212">
        <f>IF(N346="nulová",J346,0)</f>
        <v>0</v>
      </c>
      <c r="BJ346" s="18" t="s">
        <v>83</v>
      </c>
      <c r="BK346" s="212">
        <f>ROUND(I346*H346,2)</f>
        <v>0</v>
      </c>
      <c r="BL346" s="18" t="s">
        <v>221</v>
      </c>
      <c r="BM346" s="211" t="s">
        <v>1169</v>
      </c>
    </row>
    <row r="347" s="2" customFormat="1">
      <c r="A347" s="39"/>
      <c r="B347" s="40"/>
      <c r="C347" s="41"/>
      <c r="D347" s="213" t="s">
        <v>197</v>
      </c>
      <c r="E347" s="41"/>
      <c r="F347" s="214" t="s">
        <v>1170</v>
      </c>
      <c r="G347" s="41"/>
      <c r="H347" s="41"/>
      <c r="I347" s="215"/>
      <c r="J347" s="41"/>
      <c r="K347" s="41"/>
      <c r="L347" s="45"/>
      <c r="M347" s="216"/>
      <c r="N347" s="217"/>
      <c r="O347" s="92"/>
      <c r="P347" s="92"/>
      <c r="Q347" s="92"/>
      <c r="R347" s="92"/>
      <c r="S347" s="92"/>
      <c r="T347" s="93"/>
      <c r="U347" s="39"/>
      <c r="V347" s="39"/>
      <c r="W347" s="39"/>
      <c r="X347" s="39"/>
      <c r="Y347" s="39"/>
      <c r="Z347" s="39"/>
      <c r="AA347" s="39"/>
      <c r="AB347" s="39"/>
      <c r="AC347" s="39"/>
      <c r="AD347" s="39"/>
      <c r="AE347" s="39"/>
      <c r="AT347" s="18" t="s">
        <v>197</v>
      </c>
      <c r="AU347" s="18" t="s">
        <v>83</v>
      </c>
    </row>
    <row r="348" s="2" customFormat="1" ht="21.75" customHeight="1">
      <c r="A348" s="39"/>
      <c r="B348" s="40"/>
      <c r="C348" s="200" t="s">
        <v>1171</v>
      </c>
      <c r="D348" s="200" t="s">
        <v>191</v>
      </c>
      <c r="E348" s="201" t="s">
        <v>1172</v>
      </c>
      <c r="F348" s="202" t="s">
        <v>664</v>
      </c>
      <c r="G348" s="203" t="s">
        <v>220</v>
      </c>
      <c r="H348" s="204">
        <v>1</v>
      </c>
      <c r="I348" s="205"/>
      <c r="J348" s="206">
        <f>ROUND(I348*H348,2)</f>
        <v>0</v>
      </c>
      <c r="K348" s="202" t="s">
        <v>1</v>
      </c>
      <c r="L348" s="45"/>
      <c r="M348" s="207" t="s">
        <v>1</v>
      </c>
      <c r="N348" s="208" t="s">
        <v>41</v>
      </c>
      <c r="O348" s="92"/>
      <c r="P348" s="209">
        <f>O348*H348</f>
        <v>0</v>
      </c>
      <c r="Q348" s="209">
        <v>0</v>
      </c>
      <c r="R348" s="209">
        <f>Q348*H348</f>
        <v>0</v>
      </c>
      <c r="S348" s="209">
        <v>0</v>
      </c>
      <c r="T348" s="210">
        <f>S348*H348</f>
        <v>0</v>
      </c>
      <c r="U348" s="39"/>
      <c r="V348" s="39"/>
      <c r="W348" s="39"/>
      <c r="X348" s="39"/>
      <c r="Y348" s="39"/>
      <c r="Z348" s="39"/>
      <c r="AA348" s="39"/>
      <c r="AB348" s="39"/>
      <c r="AC348" s="39"/>
      <c r="AD348" s="39"/>
      <c r="AE348" s="39"/>
      <c r="AR348" s="211" t="s">
        <v>221</v>
      </c>
      <c r="AT348" s="211" t="s">
        <v>191</v>
      </c>
      <c r="AU348" s="211" t="s">
        <v>83</v>
      </c>
      <c r="AY348" s="18" t="s">
        <v>195</v>
      </c>
      <c r="BE348" s="212">
        <f>IF(N348="základní",J348,0)</f>
        <v>0</v>
      </c>
      <c r="BF348" s="212">
        <f>IF(N348="snížená",J348,0)</f>
        <v>0</v>
      </c>
      <c r="BG348" s="212">
        <f>IF(N348="zákl. přenesená",J348,0)</f>
        <v>0</v>
      </c>
      <c r="BH348" s="212">
        <f>IF(N348="sníž. přenesená",J348,0)</f>
        <v>0</v>
      </c>
      <c r="BI348" s="212">
        <f>IF(N348="nulová",J348,0)</f>
        <v>0</v>
      </c>
      <c r="BJ348" s="18" t="s">
        <v>83</v>
      </c>
      <c r="BK348" s="212">
        <f>ROUND(I348*H348,2)</f>
        <v>0</v>
      </c>
      <c r="BL348" s="18" t="s">
        <v>221</v>
      </c>
      <c r="BM348" s="211" t="s">
        <v>1173</v>
      </c>
    </row>
    <row r="349" s="2" customFormat="1">
      <c r="A349" s="39"/>
      <c r="B349" s="40"/>
      <c r="C349" s="41"/>
      <c r="D349" s="213" t="s">
        <v>197</v>
      </c>
      <c r="E349" s="41"/>
      <c r="F349" s="214" t="s">
        <v>666</v>
      </c>
      <c r="G349" s="41"/>
      <c r="H349" s="41"/>
      <c r="I349" s="215"/>
      <c r="J349" s="41"/>
      <c r="K349" s="41"/>
      <c r="L349" s="45"/>
      <c r="M349" s="216"/>
      <c r="N349" s="217"/>
      <c r="O349" s="92"/>
      <c r="P349" s="92"/>
      <c r="Q349" s="92"/>
      <c r="R349" s="92"/>
      <c r="S349" s="92"/>
      <c r="T349" s="93"/>
      <c r="U349" s="39"/>
      <c r="V349" s="39"/>
      <c r="W349" s="39"/>
      <c r="X349" s="39"/>
      <c r="Y349" s="39"/>
      <c r="Z349" s="39"/>
      <c r="AA349" s="39"/>
      <c r="AB349" s="39"/>
      <c r="AC349" s="39"/>
      <c r="AD349" s="39"/>
      <c r="AE349" s="39"/>
      <c r="AT349" s="18" t="s">
        <v>197</v>
      </c>
      <c r="AU349" s="18" t="s">
        <v>83</v>
      </c>
    </row>
    <row r="350" s="2" customFormat="1" ht="16.5" customHeight="1">
      <c r="A350" s="39"/>
      <c r="B350" s="40"/>
      <c r="C350" s="200" t="s">
        <v>1174</v>
      </c>
      <c r="D350" s="200" t="s">
        <v>191</v>
      </c>
      <c r="E350" s="201" t="s">
        <v>1175</v>
      </c>
      <c r="F350" s="202" t="s">
        <v>669</v>
      </c>
      <c r="G350" s="203" t="s">
        <v>232</v>
      </c>
      <c r="H350" s="204">
        <v>1</v>
      </c>
      <c r="I350" s="205"/>
      <c r="J350" s="206">
        <f>ROUND(I350*H350,2)</f>
        <v>0</v>
      </c>
      <c r="K350" s="202" t="s">
        <v>1</v>
      </c>
      <c r="L350" s="45"/>
      <c r="M350" s="207" t="s">
        <v>1</v>
      </c>
      <c r="N350" s="208" t="s">
        <v>41</v>
      </c>
      <c r="O350" s="92"/>
      <c r="P350" s="209">
        <f>O350*H350</f>
        <v>0</v>
      </c>
      <c r="Q350" s="209">
        <v>0</v>
      </c>
      <c r="R350" s="209">
        <f>Q350*H350</f>
        <v>0</v>
      </c>
      <c r="S350" s="209">
        <v>0</v>
      </c>
      <c r="T350" s="210">
        <f>S350*H350</f>
        <v>0</v>
      </c>
      <c r="U350" s="39"/>
      <c r="V350" s="39"/>
      <c r="W350" s="39"/>
      <c r="X350" s="39"/>
      <c r="Y350" s="39"/>
      <c r="Z350" s="39"/>
      <c r="AA350" s="39"/>
      <c r="AB350" s="39"/>
      <c r="AC350" s="39"/>
      <c r="AD350" s="39"/>
      <c r="AE350" s="39"/>
      <c r="AR350" s="211" t="s">
        <v>221</v>
      </c>
      <c r="AT350" s="211" t="s">
        <v>191</v>
      </c>
      <c r="AU350" s="211" t="s">
        <v>83</v>
      </c>
      <c r="AY350" s="18" t="s">
        <v>195</v>
      </c>
      <c r="BE350" s="212">
        <f>IF(N350="základní",J350,0)</f>
        <v>0</v>
      </c>
      <c r="BF350" s="212">
        <f>IF(N350="snížená",J350,0)</f>
        <v>0</v>
      </c>
      <c r="BG350" s="212">
        <f>IF(N350="zákl. přenesená",J350,0)</f>
        <v>0</v>
      </c>
      <c r="BH350" s="212">
        <f>IF(N350="sníž. přenesená",J350,0)</f>
        <v>0</v>
      </c>
      <c r="BI350" s="212">
        <f>IF(N350="nulová",J350,0)</f>
        <v>0</v>
      </c>
      <c r="BJ350" s="18" t="s">
        <v>83</v>
      </c>
      <c r="BK350" s="212">
        <f>ROUND(I350*H350,2)</f>
        <v>0</v>
      </c>
      <c r="BL350" s="18" t="s">
        <v>221</v>
      </c>
      <c r="BM350" s="211" t="s">
        <v>1176</v>
      </c>
    </row>
    <row r="351" s="2" customFormat="1" ht="16.5" customHeight="1">
      <c r="A351" s="39"/>
      <c r="B351" s="40"/>
      <c r="C351" s="200" t="s">
        <v>1177</v>
      </c>
      <c r="D351" s="200" t="s">
        <v>191</v>
      </c>
      <c r="E351" s="201" t="s">
        <v>1178</v>
      </c>
      <c r="F351" s="202" t="s">
        <v>673</v>
      </c>
      <c r="G351" s="203" t="s">
        <v>232</v>
      </c>
      <c r="H351" s="204">
        <v>2</v>
      </c>
      <c r="I351" s="205"/>
      <c r="J351" s="206">
        <f>ROUND(I351*H351,2)</f>
        <v>0</v>
      </c>
      <c r="K351" s="202" t="s">
        <v>1</v>
      </c>
      <c r="L351" s="45"/>
      <c r="M351" s="207" t="s">
        <v>1</v>
      </c>
      <c r="N351" s="208" t="s">
        <v>41</v>
      </c>
      <c r="O351" s="92"/>
      <c r="P351" s="209">
        <f>O351*H351</f>
        <v>0</v>
      </c>
      <c r="Q351" s="209">
        <v>0</v>
      </c>
      <c r="R351" s="209">
        <f>Q351*H351</f>
        <v>0</v>
      </c>
      <c r="S351" s="209">
        <v>0</v>
      </c>
      <c r="T351" s="210">
        <f>S351*H351</f>
        <v>0</v>
      </c>
      <c r="U351" s="39"/>
      <c r="V351" s="39"/>
      <c r="W351" s="39"/>
      <c r="X351" s="39"/>
      <c r="Y351" s="39"/>
      <c r="Z351" s="39"/>
      <c r="AA351" s="39"/>
      <c r="AB351" s="39"/>
      <c r="AC351" s="39"/>
      <c r="AD351" s="39"/>
      <c r="AE351" s="39"/>
      <c r="AR351" s="211" t="s">
        <v>221</v>
      </c>
      <c r="AT351" s="211" t="s">
        <v>191</v>
      </c>
      <c r="AU351" s="211" t="s">
        <v>83</v>
      </c>
      <c r="AY351" s="18" t="s">
        <v>195</v>
      </c>
      <c r="BE351" s="212">
        <f>IF(N351="základní",J351,0)</f>
        <v>0</v>
      </c>
      <c r="BF351" s="212">
        <f>IF(N351="snížená",J351,0)</f>
        <v>0</v>
      </c>
      <c r="BG351" s="212">
        <f>IF(N351="zákl. přenesená",J351,0)</f>
        <v>0</v>
      </c>
      <c r="BH351" s="212">
        <f>IF(N351="sníž. přenesená",J351,0)</f>
        <v>0</v>
      </c>
      <c r="BI351" s="212">
        <f>IF(N351="nulová",J351,0)</f>
        <v>0</v>
      </c>
      <c r="BJ351" s="18" t="s">
        <v>83</v>
      </c>
      <c r="BK351" s="212">
        <f>ROUND(I351*H351,2)</f>
        <v>0</v>
      </c>
      <c r="BL351" s="18" t="s">
        <v>221</v>
      </c>
      <c r="BM351" s="211" t="s">
        <v>1179</v>
      </c>
    </row>
    <row r="352" s="13" customFormat="1" ht="25.92" customHeight="1">
      <c r="A352" s="13"/>
      <c r="B352" s="248"/>
      <c r="C352" s="249"/>
      <c r="D352" s="250" t="s">
        <v>75</v>
      </c>
      <c r="E352" s="251" t="s">
        <v>693</v>
      </c>
      <c r="F352" s="251" t="s">
        <v>694</v>
      </c>
      <c r="G352" s="249"/>
      <c r="H352" s="249"/>
      <c r="I352" s="252"/>
      <c r="J352" s="253">
        <f>BK352</f>
        <v>0</v>
      </c>
      <c r="K352" s="249"/>
      <c r="L352" s="254"/>
      <c r="M352" s="255"/>
      <c r="N352" s="256"/>
      <c r="O352" s="256"/>
      <c r="P352" s="257">
        <f>SUM(P353:P354)</f>
        <v>0</v>
      </c>
      <c r="Q352" s="256"/>
      <c r="R352" s="257">
        <f>SUM(R353:R354)</f>
        <v>0</v>
      </c>
      <c r="S352" s="256"/>
      <c r="T352" s="258">
        <f>SUM(T353:T354)</f>
        <v>0</v>
      </c>
      <c r="U352" s="13"/>
      <c r="V352" s="13"/>
      <c r="W352" s="13"/>
      <c r="X352" s="13"/>
      <c r="Y352" s="13"/>
      <c r="Z352" s="13"/>
      <c r="AA352" s="13"/>
      <c r="AB352" s="13"/>
      <c r="AC352" s="13"/>
      <c r="AD352" s="13"/>
      <c r="AE352" s="13"/>
      <c r="AR352" s="259" t="s">
        <v>83</v>
      </c>
      <c r="AT352" s="260" t="s">
        <v>75</v>
      </c>
      <c r="AU352" s="260" t="s">
        <v>76</v>
      </c>
      <c r="AY352" s="259" t="s">
        <v>195</v>
      </c>
      <c r="BK352" s="261">
        <f>SUM(BK353:BK354)</f>
        <v>0</v>
      </c>
    </row>
    <row r="353" s="2" customFormat="1" ht="21.75" customHeight="1">
      <c r="A353" s="39"/>
      <c r="B353" s="40"/>
      <c r="C353" s="200" t="s">
        <v>1180</v>
      </c>
      <c r="D353" s="200" t="s">
        <v>191</v>
      </c>
      <c r="E353" s="201" t="s">
        <v>696</v>
      </c>
      <c r="F353" s="202" t="s">
        <v>697</v>
      </c>
      <c r="G353" s="203" t="s">
        <v>220</v>
      </c>
      <c r="H353" s="204">
        <v>1</v>
      </c>
      <c r="I353" s="205"/>
      <c r="J353" s="206">
        <f>ROUND(I353*H353,2)</f>
        <v>0</v>
      </c>
      <c r="K353" s="202" t="s">
        <v>1</v>
      </c>
      <c r="L353" s="45"/>
      <c r="M353" s="207" t="s">
        <v>1</v>
      </c>
      <c r="N353" s="208" t="s">
        <v>41</v>
      </c>
      <c r="O353" s="92"/>
      <c r="P353" s="209">
        <f>O353*H353</f>
        <v>0</v>
      </c>
      <c r="Q353" s="209">
        <v>0</v>
      </c>
      <c r="R353" s="209">
        <f>Q353*H353</f>
        <v>0</v>
      </c>
      <c r="S353" s="209">
        <v>0</v>
      </c>
      <c r="T353" s="210">
        <f>S353*H353</f>
        <v>0</v>
      </c>
      <c r="U353" s="39"/>
      <c r="V353" s="39"/>
      <c r="W353" s="39"/>
      <c r="X353" s="39"/>
      <c r="Y353" s="39"/>
      <c r="Z353" s="39"/>
      <c r="AA353" s="39"/>
      <c r="AB353" s="39"/>
      <c r="AC353" s="39"/>
      <c r="AD353" s="39"/>
      <c r="AE353" s="39"/>
      <c r="AR353" s="211" t="s">
        <v>221</v>
      </c>
      <c r="AT353" s="211" t="s">
        <v>191</v>
      </c>
      <c r="AU353" s="211" t="s">
        <v>83</v>
      </c>
      <c r="AY353" s="18" t="s">
        <v>195</v>
      </c>
      <c r="BE353" s="212">
        <f>IF(N353="základní",J353,0)</f>
        <v>0</v>
      </c>
      <c r="BF353" s="212">
        <f>IF(N353="snížená",J353,0)</f>
        <v>0</v>
      </c>
      <c r="BG353" s="212">
        <f>IF(N353="zákl. přenesená",J353,0)</f>
        <v>0</v>
      </c>
      <c r="BH353" s="212">
        <f>IF(N353="sníž. přenesená",J353,0)</f>
        <v>0</v>
      </c>
      <c r="BI353" s="212">
        <f>IF(N353="nulová",J353,0)</f>
        <v>0</v>
      </c>
      <c r="BJ353" s="18" t="s">
        <v>83</v>
      </c>
      <c r="BK353" s="212">
        <f>ROUND(I353*H353,2)</f>
        <v>0</v>
      </c>
      <c r="BL353" s="18" t="s">
        <v>221</v>
      </c>
      <c r="BM353" s="211" t="s">
        <v>1181</v>
      </c>
    </row>
    <row r="354" s="2" customFormat="1">
      <c r="A354" s="39"/>
      <c r="B354" s="40"/>
      <c r="C354" s="41"/>
      <c r="D354" s="213" t="s">
        <v>197</v>
      </c>
      <c r="E354" s="41"/>
      <c r="F354" s="214" t="s">
        <v>699</v>
      </c>
      <c r="G354" s="41"/>
      <c r="H354" s="41"/>
      <c r="I354" s="215"/>
      <c r="J354" s="41"/>
      <c r="K354" s="41"/>
      <c r="L354" s="45"/>
      <c r="M354" s="272"/>
      <c r="N354" s="273"/>
      <c r="O354" s="274"/>
      <c r="P354" s="274"/>
      <c r="Q354" s="274"/>
      <c r="R354" s="274"/>
      <c r="S354" s="274"/>
      <c r="T354" s="275"/>
      <c r="U354" s="39"/>
      <c r="V354" s="39"/>
      <c r="W354" s="39"/>
      <c r="X354" s="39"/>
      <c r="Y354" s="39"/>
      <c r="Z354" s="39"/>
      <c r="AA354" s="39"/>
      <c r="AB354" s="39"/>
      <c r="AC354" s="39"/>
      <c r="AD354" s="39"/>
      <c r="AE354" s="39"/>
      <c r="AT354" s="18" t="s">
        <v>197</v>
      </c>
      <c r="AU354" s="18" t="s">
        <v>83</v>
      </c>
    </row>
    <row r="355" s="2" customFormat="1" ht="6.96" customHeight="1">
      <c r="A355" s="39"/>
      <c r="B355" s="67"/>
      <c r="C355" s="68"/>
      <c r="D355" s="68"/>
      <c r="E355" s="68"/>
      <c r="F355" s="68"/>
      <c r="G355" s="68"/>
      <c r="H355" s="68"/>
      <c r="I355" s="68"/>
      <c r="J355" s="68"/>
      <c r="K355" s="68"/>
      <c r="L355" s="45"/>
      <c r="M355" s="39"/>
      <c r="O355" s="39"/>
      <c r="P355" s="39"/>
      <c r="Q355" s="39"/>
      <c r="R355" s="39"/>
      <c r="S355" s="39"/>
      <c r="T355" s="39"/>
      <c r="U355" s="39"/>
      <c r="V355" s="39"/>
      <c r="W355" s="39"/>
      <c r="X355" s="39"/>
      <c r="Y355" s="39"/>
      <c r="Z355" s="39"/>
      <c r="AA355" s="39"/>
      <c r="AB355" s="39"/>
      <c r="AC355" s="39"/>
      <c r="AD355" s="39"/>
      <c r="AE355" s="39"/>
    </row>
  </sheetData>
  <sheetProtection sheet="1" autoFilter="0" formatColumns="0" formatRows="0" objects="1" scenarios="1" spinCount="100000" saltValue="bHxuYLlEajGM9nR6JU1pbmAZJ4vEnFZOHW5sN8PAowW/w4Danfj7ncEW8EV+izunI2Jl0qnB124jKXzKPleduw==" hashValue="b1kt+5fH8vWX7a++CJ+4/P5/NO1O9eQB8+16DizFhvOWy2EAb4sh+h/kGeB+jguFWAlMOYC73rhURFNHBMRAGg==" algorithmName="SHA-512" password="C71F"/>
  <autoFilter ref="C129:K354"/>
  <mergeCells count="12">
    <mergeCell ref="E7:H7"/>
    <mergeCell ref="E9:H9"/>
    <mergeCell ref="E11:H11"/>
    <mergeCell ref="E20:H20"/>
    <mergeCell ref="E29:H29"/>
    <mergeCell ref="E85:H85"/>
    <mergeCell ref="E87:H87"/>
    <mergeCell ref="E89:H89"/>
    <mergeCell ref="E118:H118"/>
    <mergeCell ref="E120:H120"/>
    <mergeCell ref="E122:H122"/>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105</v>
      </c>
    </row>
    <row r="3" s="1" customFormat="1" ht="6.96" customHeight="1">
      <c r="B3" s="147"/>
      <c r="C3" s="148"/>
      <c r="D3" s="148"/>
      <c r="E3" s="148"/>
      <c r="F3" s="148"/>
      <c r="G3" s="148"/>
      <c r="H3" s="148"/>
      <c r="I3" s="148"/>
      <c r="J3" s="148"/>
      <c r="K3" s="148"/>
      <c r="L3" s="21"/>
      <c r="AT3" s="18" t="s">
        <v>85</v>
      </c>
    </row>
    <row r="4" s="1" customFormat="1" ht="24.96" customHeight="1">
      <c r="B4" s="21"/>
      <c r="D4" s="149" t="s">
        <v>168</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SPLAŠKOVÁ KANALIZACE ÚSTÍ NAD ORLICÍ ČERNOVÍR</v>
      </c>
      <c r="F7" s="151"/>
      <c r="G7" s="151"/>
      <c r="H7" s="151"/>
      <c r="L7" s="21"/>
    </row>
    <row r="8" s="2" customFormat="1" ht="12" customHeight="1">
      <c r="A8" s="39"/>
      <c r="B8" s="45"/>
      <c r="C8" s="39"/>
      <c r="D8" s="151" t="s">
        <v>169</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53" t="s">
        <v>1182</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51" t="s">
        <v>18</v>
      </c>
      <c r="E11" s="39"/>
      <c r="F11" s="142" t="s">
        <v>1</v>
      </c>
      <c r="G11" s="39"/>
      <c r="H11" s="39"/>
      <c r="I11" s="151" t="s">
        <v>19</v>
      </c>
      <c r="J11" s="142" t="s">
        <v>1</v>
      </c>
      <c r="K11" s="39"/>
      <c r="L11" s="64"/>
      <c r="S11" s="39"/>
      <c r="T11" s="39"/>
      <c r="U11" s="39"/>
      <c r="V11" s="39"/>
      <c r="W11" s="39"/>
      <c r="X11" s="39"/>
      <c r="Y11" s="39"/>
      <c r="Z11" s="39"/>
      <c r="AA11" s="39"/>
      <c r="AB11" s="39"/>
      <c r="AC11" s="39"/>
      <c r="AD11" s="39"/>
      <c r="AE11" s="39"/>
    </row>
    <row r="12" s="2" customFormat="1" ht="12" customHeight="1">
      <c r="A12" s="39"/>
      <c r="B12" s="45"/>
      <c r="C12" s="39"/>
      <c r="D12" s="151" t="s">
        <v>20</v>
      </c>
      <c r="E12" s="39"/>
      <c r="F12" s="142" t="s">
        <v>21</v>
      </c>
      <c r="G12" s="39"/>
      <c r="H12" s="39"/>
      <c r="I12" s="151" t="s">
        <v>22</v>
      </c>
      <c r="J12" s="154" t="str">
        <f>'Rekapitulace stavby'!AN8</f>
        <v>18. 10. 2021</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51" t="s">
        <v>24</v>
      </c>
      <c r="E14" s="39"/>
      <c r="F14" s="39"/>
      <c r="G14" s="39"/>
      <c r="H14" s="39"/>
      <c r="I14" s="151" t="s">
        <v>25</v>
      </c>
      <c r="J14" s="142" t="s">
        <v>1</v>
      </c>
      <c r="K14" s="39"/>
      <c r="L14" s="64"/>
      <c r="S14" s="39"/>
      <c r="T14" s="39"/>
      <c r="U14" s="39"/>
      <c r="V14" s="39"/>
      <c r="W14" s="39"/>
      <c r="X14" s="39"/>
      <c r="Y14" s="39"/>
      <c r="Z14" s="39"/>
      <c r="AA14" s="39"/>
      <c r="AB14" s="39"/>
      <c r="AC14" s="39"/>
      <c r="AD14" s="39"/>
      <c r="AE14" s="39"/>
    </row>
    <row r="15" s="2" customFormat="1" ht="18" customHeight="1">
      <c r="A15" s="39"/>
      <c r="B15" s="45"/>
      <c r="C15" s="39"/>
      <c r="D15" s="39"/>
      <c r="E15" s="142" t="s">
        <v>26</v>
      </c>
      <c r="F15" s="39"/>
      <c r="G15" s="39"/>
      <c r="H15" s="39"/>
      <c r="I15" s="151" t="s">
        <v>27</v>
      </c>
      <c r="J15" s="142" t="s">
        <v>1</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51" t="s">
        <v>28</v>
      </c>
      <c r="E17" s="39"/>
      <c r="F17" s="39"/>
      <c r="G17" s="39"/>
      <c r="H17" s="39"/>
      <c r="I17" s="151"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2"/>
      <c r="G18" s="142"/>
      <c r="H18" s="142"/>
      <c r="I18" s="151" t="s">
        <v>27</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51" t="s">
        <v>30</v>
      </c>
      <c r="E20" s="39"/>
      <c r="F20" s="39"/>
      <c r="G20" s="39"/>
      <c r="H20" s="39"/>
      <c r="I20" s="151" t="s">
        <v>25</v>
      </c>
      <c r="J20" s="142" t="s">
        <v>1</v>
      </c>
      <c r="K20" s="39"/>
      <c r="L20" s="64"/>
      <c r="S20" s="39"/>
      <c r="T20" s="39"/>
      <c r="U20" s="39"/>
      <c r="V20" s="39"/>
      <c r="W20" s="39"/>
      <c r="X20" s="39"/>
      <c r="Y20" s="39"/>
      <c r="Z20" s="39"/>
      <c r="AA20" s="39"/>
      <c r="AB20" s="39"/>
      <c r="AC20" s="39"/>
      <c r="AD20" s="39"/>
      <c r="AE20" s="39"/>
    </row>
    <row r="21" s="2" customFormat="1" ht="18" customHeight="1">
      <c r="A21" s="39"/>
      <c r="B21" s="45"/>
      <c r="C21" s="39"/>
      <c r="D21" s="39"/>
      <c r="E21" s="142" t="s">
        <v>31</v>
      </c>
      <c r="F21" s="39"/>
      <c r="G21" s="39"/>
      <c r="H21" s="39"/>
      <c r="I21" s="151" t="s">
        <v>27</v>
      </c>
      <c r="J21" s="142" t="s">
        <v>1</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51" t="s">
        <v>33</v>
      </c>
      <c r="E23" s="39"/>
      <c r="F23" s="39"/>
      <c r="G23" s="39"/>
      <c r="H23" s="39"/>
      <c r="I23" s="151" t="s">
        <v>25</v>
      </c>
      <c r="J23" s="142" t="s">
        <v>1</v>
      </c>
      <c r="K23" s="39"/>
      <c r="L23" s="64"/>
      <c r="S23" s="39"/>
      <c r="T23" s="39"/>
      <c r="U23" s="39"/>
      <c r="V23" s="39"/>
      <c r="W23" s="39"/>
      <c r="X23" s="39"/>
      <c r="Y23" s="39"/>
      <c r="Z23" s="39"/>
      <c r="AA23" s="39"/>
      <c r="AB23" s="39"/>
      <c r="AC23" s="39"/>
      <c r="AD23" s="39"/>
      <c r="AE23" s="39"/>
    </row>
    <row r="24" s="2" customFormat="1" ht="18" customHeight="1">
      <c r="A24" s="39"/>
      <c r="B24" s="45"/>
      <c r="C24" s="39"/>
      <c r="D24" s="39"/>
      <c r="E24" s="142" t="s">
        <v>208</v>
      </c>
      <c r="F24" s="39"/>
      <c r="G24" s="39"/>
      <c r="H24" s="39"/>
      <c r="I24" s="151" t="s">
        <v>27</v>
      </c>
      <c r="J24" s="142" t="s">
        <v>1</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51" t="s">
        <v>35</v>
      </c>
      <c r="E26" s="39"/>
      <c r="F26" s="39"/>
      <c r="G26" s="39"/>
      <c r="H26" s="39"/>
      <c r="I26" s="39"/>
      <c r="J26" s="39"/>
      <c r="K26" s="39"/>
      <c r="L26" s="64"/>
      <c r="S26" s="39"/>
      <c r="T26" s="39"/>
      <c r="U26" s="39"/>
      <c r="V26" s="39"/>
      <c r="W26" s="39"/>
      <c r="X26" s="39"/>
      <c r="Y26" s="39"/>
      <c r="Z26" s="39"/>
      <c r="AA26" s="39"/>
      <c r="AB26" s="39"/>
      <c r="AC26" s="39"/>
      <c r="AD26" s="39"/>
      <c r="AE26" s="39"/>
    </row>
    <row r="27" s="8" customFormat="1" ht="16.5" customHeight="1">
      <c r="A27" s="155"/>
      <c r="B27" s="156"/>
      <c r="C27" s="155"/>
      <c r="D27" s="155"/>
      <c r="E27" s="157" t="s">
        <v>1</v>
      </c>
      <c r="F27" s="157"/>
      <c r="G27" s="157"/>
      <c r="H27" s="157"/>
      <c r="I27" s="155"/>
      <c r="J27" s="155"/>
      <c r="K27" s="155"/>
      <c r="L27" s="158"/>
      <c r="S27" s="155"/>
      <c r="T27" s="155"/>
      <c r="U27" s="155"/>
      <c r="V27" s="155"/>
      <c r="W27" s="155"/>
      <c r="X27" s="155"/>
      <c r="Y27" s="155"/>
      <c r="Z27" s="155"/>
      <c r="AA27" s="155"/>
      <c r="AB27" s="155"/>
      <c r="AC27" s="155"/>
      <c r="AD27" s="155"/>
      <c r="AE27" s="155"/>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59"/>
      <c r="E29" s="159"/>
      <c r="F29" s="159"/>
      <c r="G29" s="159"/>
      <c r="H29" s="159"/>
      <c r="I29" s="159"/>
      <c r="J29" s="159"/>
      <c r="K29" s="159"/>
      <c r="L29" s="64"/>
      <c r="S29" s="39"/>
      <c r="T29" s="39"/>
      <c r="U29" s="39"/>
      <c r="V29" s="39"/>
      <c r="W29" s="39"/>
      <c r="X29" s="39"/>
      <c r="Y29" s="39"/>
      <c r="Z29" s="39"/>
      <c r="AA29" s="39"/>
      <c r="AB29" s="39"/>
      <c r="AC29" s="39"/>
      <c r="AD29" s="39"/>
      <c r="AE29" s="39"/>
    </row>
    <row r="30" s="2" customFormat="1" ht="25.44" customHeight="1">
      <c r="A30" s="39"/>
      <c r="B30" s="45"/>
      <c r="C30" s="39"/>
      <c r="D30" s="160" t="s">
        <v>36</v>
      </c>
      <c r="E30" s="39"/>
      <c r="F30" s="39"/>
      <c r="G30" s="39"/>
      <c r="H30" s="39"/>
      <c r="I30" s="39"/>
      <c r="J30" s="161">
        <f>ROUND(J120, 2)</f>
        <v>0</v>
      </c>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14.4" customHeight="1">
      <c r="A32" s="39"/>
      <c r="B32" s="45"/>
      <c r="C32" s="39"/>
      <c r="D32" s="39"/>
      <c r="E32" s="39"/>
      <c r="F32" s="162" t="s">
        <v>38</v>
      </c>
      <c r="G32" s="39"/>
      <c r="H32" s="39"/>
      <c r="I32" s="162" t="s">
        <v>37</v>
      </c>
      <c r="J32" s="162" t="s">
        <v>39</v>
      </c>
      <c r="K32" s="39"/>
      <c r="L32" s="64"/>
      <c r="S32" s="39"/>
      <c r="T32" s="39"/>
      <c r="U32" s="39"/>
      <c r="V32" s="39"/>
      <c r="W32" s="39"/>
      <c r="X32" s="39"/>
      <c r="Y32" s="39"/>
      <c r="Z32" s="39"/>
      <c r="AA32" s="39"/>
      <c r="AB32" s="39"/>
      <c r="AC32" s="39"/>
      <c r="AD32" s="39"/>
      <c r="AE32" s="39"/>
    </row>
    <row r="33" s="2" customFormat="1" ht="14.4" customHeight="1">
      <c r="A33" s="39"/>
      <c r="B33" s="45"/>
      <c r="C33" s="39"/>
      <c r="D33" s="163" t="s">
        <v>40</v>
      </c>
      <c r="E33" s="151" t="s">
        <v>41</v>
      </c>
      <c r="F33" s="164">
        <f>ROUND((SUM(BE120:BE159)),  2)</f>
        <v>0</v>
      </c>
      <c r="G33" s="39"/>
      <c r="H33" s="39"/>
      <c r="I33" s="165">
        <v>0.20999999999999999</v>
      </c>
      <c r="J33" s="164">
        <f>ROUND(((SUM(BE120:BE159))*I33),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51" t="s">
        <v>42</v>
      </c>
      <c r="F34" s="164">
        <f>ROUND((SUM(BF120:BF159)),  2)</f>
        <v>0</v>
      </c>
      <c r="G34" s="39"/>
      <c r="H34" s="39"/>
      <c r="I34" s="165">
        <v>0.14999999999999999</v>
      </c>
      <c r="J34" s="164">
        <f>ROUND(((SUM(BF120:BF159))*I34),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51" t="s">
        <v>43</v>
      </c>
      <c r="F35" s="164">
        <f>ROUND((SUM(BG120:BG159)),  2)</f>
        <v>0</v>
      </c>
      <c r="G35" s="39"/>
      <c r="H35" s="39"/>
      <c r="I35" s="165">
        <v>0.20999999999999999</v>
      </c>
      <c r="J35" s="164">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51" t="s">
        <v>44</v>
      </c>
      <c r="F36" s="164">
        <f>ROUND((SUM(BH120:BH159)),  2)</f>
        <v>0</v>
      </c>
      <c r="G36" s="39"/>
      <c r="H36" s="39"/>
      <c r="I36" s="165">
        <v>0.14999999999999999</v>
      </c>
      <c r="J36" s="164">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45</v>
      </c>
      <c r="F37" s="164">
        <f>ROUND((SUM(BI120:BI159)),  2)</f>
        <v>0</v>
      </c>
      <c r="G37" s="39"/>
      <c r="H37" s="39"/>
      <c r="I37" s="165">
        <v>0</v>
      </c>
      <c r="J37" s="164">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66"/>
      <c r="D39" s="167" t="s">
        <v>46</v>
      </c>
      <c r="E39" s="168"/>
      <c r="F39" s="168"/>
      <c r="G39" s="169" t="s">
        <v>47</v>
      </c>
      <c r="H39" s="170" t="s">
        <v>48</v>
      </c>
      <c r="I39" s="168"/>
      <c r="J39" s="171">
        <f>SUM(J30:J37)</f>
        <v>0</v>
      </c>
      <c r="K39" s="172"/>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49</v>
      </c>
      <c r="E50" s="174"/>
      <c r="F50" s="174"/>
      <c r="G50" s="173" t="s">
        <v>50</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51</v>
      </c>
      <c r="E61" s="176"/>
      <c r="F61" s="177" t="s">
        <v>52</v>
      </c>
      <c r="G61" s="175" t="s">
        <v>51</v>
      </c>
      <c r="H61" s="176"/>
      <c r="I61" s="176"/>
      <c r="J61" s="178" t="s">
        <v>52</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53</v>
      </c>
      <c r="E65" s="179"/>
      <c r="F65" s="179"/>
      <c r="G65" s="173" t="s">
        <v>54</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51</v>
      </c>
      <c r="E76" s="176"/>
      <c r="F76" s="177" t="s">
        <v>52</v>
      </c>
      <c r="G76" s="175" t="s">
        <v>51</v>
      </c>
      <c r="H76" s="176"/>
      <c r="I76" s="176"/>
      <c r="J76" s="178" t="s">
        <v>52</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173</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SPLAŠKOVÁ KANALIZACE ÚSTÍ NAD ORLICÍ ČERNOVÍR</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169</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PS-03 - ČS Černovír - elektroinstalace, MaR</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Černovír</v>
      </c>
      <c r="G89" s="41"/>
      <c r="H89" s="41"/>
      <c r="I89" s="33" t="s">
        <v>22</v>
      </c>
      <c r="J89" s="80" t="str">
        <f>IF(J12="","",J12)</f>
        <v>18. 10. 2021</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25.65" customHeight="1">
      <c r="A91" s="39"/>
      <c r="B91" s="40"/>
      <c r="C91" s="33" t="s">
        <v>24</v>
      </c>
      <c r="D91" s="41"/>
      <c r="E91" s="41"/>
      <c r="F91" s="28" t="str">
        <f>E15</f>
        <v>TEPVOS s.r.o., Královéhradecká 1566, Ústí n.Orlicí</v>
      </c>
      <c r="G91" s="41"/>
      <c r="H91" s="41"/>
      <c r="I91" s="33" t="s">
        <v>30</v>
      </c>
      <c r="J91" s="37" t="str">
        <f>E21</f>
        <v>Aquaprocon s.r.o., Divize Praha</v>
      </c>
      <c r="K91" s="41"/>
      <c r="L91" s="64"/>
      <c r="S91" s="39"/>
      <c r="T91" s="39"/>
      <c r="U91" s="39"/>
      <c r="V91" s="39"/>
      <c r="W91" s="39"/>
      <c r="X91" s="39"/>
      <c r="Y91" s="39"/>
      <c r="Z91" s="39"/>
      <c r="AA91" s="39"/>
      <c r="AB91" s="39"/>
      <c r="AC91" s="39"/>
      <c r="AD91" s="39"/>
      <c r="AE91" s="39"/>
    </row>
    <row r="92" s="2" customFormat="1" ht="15.15" customHeight="1">
      <c r="A92" s="39"/>
      <c r="B92" s="40"/>
      <c r="C92" s="33" t="s">
        <v>28</v>
      </c>
      <c r="D92" s="41"/>
      <c r="E92" s="41"/>
      <c r="F92" s="28" t="str">
        <f>IF(E18="","",E18)</f>
        <v>Vyplň údaj</v>
      </c>
      <c r="G92" s="41"/>
      <c r="H92" s="41"/>
      <c r="I92" s="33" t="s">
        <v>33</v>
      </c>
      <c r="J92" s="37" t="str">
        <f>E24</f>
        <v>Petr Šulc</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85" t="s">
        <v>174</v>
      </c>
      <c r="D94" s="186"/>
      <c r="E94" s="186"/>
      <c r="F94" s="186"/>
      <c r="G94" s="186"/>
      <c r="H94" s="186"/>
      <c r="I94" s="186"/>
      <c r="J94" s="187" t="s">
        <v>175</v>
      </c>
      <c r="K94" s="186"/>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88" t="s">
        <v>176</v>
      </c>
      <c r="D96" s="41"/>
      <c r="E96" s="41"/>
      <c r="F96" s="41"/>
      <c r="G96" s="41"/>
      <c r="H96" s="41"/>
      <c r="I96" s="41"/>
      <c r="J96" s="111">
        <f>J120</f>
        <v>0</v>
      </c>
      <c r="K96" s="41"/>
      <c r="L96" s="64"/>
      <c r="S96" s="39"/>
      <c r="T96" s="39"/>
      <c r="U96" s="39"/>
      <c r="V96" s="39"/>
      <c r="W96" s="39"/>
      <c r="X96" s="39"/>
      <c r="Y96" s="39"/>
      <c r="Z96" s="39"/>
      <c r="AA96" s="39"/>
      <c r="AB96" s="39"/>
      <c r="AC96" s="39"/>
      <c r="AD96" s="39"/>
      <c r="AE96" s="39"/>
      <c r="AU96" s="18" t="s">
        <v>177</v>
      </c>
    </row>
    <row r="97" s="12" customFormat="1" ht="24.96" customHeight="1">
      <c r="A97" s="12"/>
      <c r="B97" s="242"/>
      <c r="C97" s="243"/>
      <c r="D97" s="244" t="s">
        <v>1183</v>
      </c>
      <c r="E97" s="245"/>
      <c r="F97" s="245"/>
      <c r="G97" s="245"/>
      <c r="H97" s="245"/>
      <c r="I97" s="245"/>
      <c r="J97" s="246">
        <f>J121</f>
        <v>0</v>
      </c>
      <c r="K97" s="243"/>
      <c r="L97" s="247"/>
      <c r="S97" s="12"/>
      <c r="T97" s="12"/>
      <c r="U97" s="12"/>
      <c r="V97" s="12"/>
      <c r="W97" s="12"/>
      <c r="X97" s="12"/>
      <c r="Y97" s="12"/>
      <c r="Z97" s="12"/>
      <c r="AA97" s="12"/>
      <c r="AB97" s="12"/>
      <c r="AC97" s="12"/>
      <c r="AD97" s="12"/>
      <c r="AE97" s="12"/>
    </row>
    <row r="98" s="12" customFormat="1" ht="24.96" customHeight="1">
      <c r="A98" s="12"/>
      <c r="B98" s="242"/>
      <c r="C98" s="243"/>
      <c r="D98" s="244" t="s">
        <v>1184</v>
      </c>
      <c r="E98" s="245"/>
      <c r="F98" s="245"/>
      <c r="G98" s="245"/>
      <c r="H98" s="245"/>
      <c r="I98" s="245"/>
      <c r="J98" s="246">
        <f>J130</f>
        <v>0</v>
      </c>
      <c r="K98" s="243"/>
      <c r="L98" s="247"/>
      <c r="S98" s="12"/>
      <c r="T98" s="12"/>
      <c r="U98" s="12"/>
      <c r="V98" s="12"/>
      <c r="W98" s="12"/>
      <c r="X98" s="12"/>
      <c r="Y98" s="12"/>
      <c r="Z98" s="12"/>
      <c r="AA98" s="12"/>
      <c r="AB98" s="12"/>
      <c r="AC98" s="12"/>
      <c r="AD98" s="12"/>
      <c r="AE98" s="12"/>
    </row>
    <row r="99" s="12" customFormat="1" ht="24.96" customHeight="1">
      <c r="A99" s="12"/>
      <c r="B99" s="242"/>
      <c r="C99" s="243"/>
      <c r="D99" s="244" t="s">
        <v>1185</v>
      </c>
      <c r="E99" s="245"/>
      <c r="F99" s="245"/>
      <c r="G99" s="245"/>
      <c r="H99" s="245"/>
      <c r="I99" s="245"/>
      <c r="J99" s="246">
        <f>J139</f>
        <v>0</v>
      </c>
      <c r="K99" s="243"/>
      <c r="L99" s="247"/>
      <c r="S99" s="12"/>
      <c r="T99" s="12"/>
      <c r="U99" s="12"/>
      <c r="V99" s="12"/>
      <c r="W99" s="12"/>
      <c r="X99" s="12"/>
      <c r="Y99" s="12"/>
      <c r="Z99" s="12"/>
      <c r="AA99" s="12"/>
      <c r="AB99" s="12"/>
      <c r="AC99" s="12"/>
      <c r="AD99" s="12"/>
      <c r="AE99" s="12"/>
    </row>
    <row r="100" s="12" customFormat="1" ht="24.96" customHeight="1">
      <c r="A100" s="12"/>
      <c r="B100" s="242"/>
      <c r="C100" s="243"/>
      <c r="D100" s="244" t="s">
        <v>1186</v>
      </c>
      <c r="E100" s="245"/>
      <c r="F100" s="245"/>
      <c r="G100" s="245"/>
      <c r="H100" s="245"/>
      <c r="I100" s="245"/>
      <c r="J100" s="246">
        <f>J151</f>
        <v>0</v>
      </c>
      <c r="K100" s="243"/>
      <c r="L100" s="247"/>
      <c r="S100" s="12"/>
      <c r="T100" s="12"/>
      <c r="U100" s="12"/>
      <c r="V100" s="12"/>
      <c r="W100" s="12"/>
      <c r="X100" s="12"/>
      <c r="Y100" s="12"/>
      <c r="Z100" s="12"/>
      <c r="AA100" s="12"/>
      <c r="AB100" s="12"/>
      <c r="AC100" s="12"/>
      <c r="AD100" s="12"/>
      <c r="AE100" s="12"/>
    </row>
    <row r="101" s="2" customFormat="1" ht="21.84" customHeight="1">
      <c r="A101" s="39"/>
      <c r="B101" s="40"/>
      <c r="C101" s="41"/>
      <c r="D101" s="41"/>
      <c r="E101" s="41"/>
      <c r="F101" s="41"/>
      <c r="G101" s="41"/>
      <c r="H101" s="41"/>
      <c r="I101" s="41"/>
      <c r="J101" s="41"/>
      <c r="K101" s="41"/>
      <c r="L101" s="64"/>
      <c r="S101" s="39"/>
      <c r="T101" s="39"/>
      <c r="U101" s="39"/>
      <c r="V101" s="39"/>
      <c r="W101" s="39"/>
      <c r="X101" s="39"/>
      <c r="Y101" s="39"/>
      <c r="Z101" s="39"/>
      <c r="AA101" s="39"/>
      <c r="AB101" s="39"/>
      <c r="AC101" s="39"/>
      <c r="AD101" s="39"/>
      <c r="AE101" s="39"/>
    </row>
    <row r="102" s="2" customFormat="1" ht="6.96" customHeight="1">
      <c r="A102" s="39"/>
      <c r="B102" s="67"/>
      <c r="C102" s="68"/>
      <c r="D102" s="68"/>
      <c r="E102" s="68"/>
      <c r="F102" s="68"/>
      <c r="G102" s="68"/>
      <c r="H102" s="68"/>
      <c r="I102" s="68"/>
      <c r="J102" s="68"/>
      <c r="K102" s="68"/>
      <c r="L102" s="64"/>
      <c r="S102" s="39"/>
      <c r="T102" s="39"/>
      <c r="U102" s="39"/>
      <c r="V102" s="39"/>
      <c r="W102" s="39"/>
      <c r="X102" s="39"/>
      <c r="Y102" s="39"/>
      <c r="Z102" s="39"/>
      <c r="AA102" s="39"/>
      <c r="AB102" s="39"/>
      <c r="AC102" s="39"/>
      <c r="AD102" s="39"/>
      <c r="AE102" s="39"/>
    </row>
    <row r="106" s="2" customFormat="1" ht="6.96" customHeight="1">
      <c r="A106" s="39"/>
      <c r="B106" s="69"/>
      <c r="C106" s="70"/>
      <c r="D106" s="70"/>
      <c r="E106" s="70"/>
      <c r="F106" s="70"/>
      <c r="G106" s="70"/>
      <c r="H106" s="70"/>
      <c r="I106" s="70"/>
      <c r="J106" s="70"/>
      <c r="K106" s="70"/>
      <c r="L106" s="64"/>
      <c r="S106" s="39"/>
      <c r="T106" s="39"/>
      <c r="U106" s="39"/>
      <c r="V106" s="39"/>
      <c r="W106" s="39"/>
      <c r="X106" s="39"/>
      <c r="Y106" s="39"/>
      <c r="Z106" s="39"/>
      <c r="AA106" s="39"/>
      <c r="AB106" s="39"/>
      <c r="AC106" s="39"/>
      <c r="AD106" s="39"/>
      <c r="AE106" s="39"/>
    </row>
    <row r="107" s="2" customFormat="1" ht="24.96" customHeight="1">
      <c r="A107" s="39"/>
      <c r="B107" s="40"/>
      <c r="C107" s="24" t="s">
        <v>178</v>
      </c>
      <c r="D107" s="41"/>
      <c r="E107" s="41"/>
      <c r="F107" s="41"/>
      <c r="G107" s="41"/>
      <c r="H107" s="41"/>
      <c r="I107" s="41"/>
      <c r="J107" s="41"/>
      <c r="K107" s="41"/>
      <c r="L107" s="64"/>
      <c r="S107" s="39"/>
      <c r="T107" s="39"/>
      <c r="U107" s="39"/>
      <c r="V107" s="39"/>
      <c r="W107" s="39"/>
      <c r="X107" s="39"/>
      <c r="Y107" s="39"/>
      <c r="Z107" s="39"/>
      <c r="AA107" s="39"/>
      <c r="AB107" s="39"/>
      <c r="AC107" s="39"/>
      <c r="AD107" s="39"/>
      <c r="AE107" s="39"/>
    </row>
    <row r="108" s="2" customFormat="1" ht="6.96" customHeight="1">
      <c r="A108" s="39"/>
      <c r="B108" s="40"/>
      <c r="C108" s="41"/>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12" customHeight="1">
      <c r="A109" s="39"/>
      <c r="B109" s="40"/>
      <c r="C109" s="33" t="s">
        <v>16</v>
      </c>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16.5" customHeight="1">
      <c r="A110" s="39"/>
      <c r="B110" s="40"/>
      <c r="C110" s="41"/>
      <c r="D110" s="41"/>
      <c r="E110" s="184" t="str">
        <f>E7</f>
        <v>SPLAŠKOVÁ KANALIZACE ÚSTÍ NAD ORLICÍ ČERNOVÍR</v>
      </c>
      <c r="F110" s="33"/>
      <c r="G110" s="33"/>
      <c r="H110" s="33"/>
      <c r="I110" s="41"/>
      <c r="J110" s="41"/>
      <c r="K110" s="41"/>
      <c r="L110" s="64"/>
      <c r="S110" s="39"/>
      <c r="T110" s="39"/>
      <c r="U110" s="39"/>
      <c r="V110" s="39"/>
      <c r="W110" s="39"/>
      <c r="X110" s="39"/>
      <c r="Y110" s="39"/>
      <c r="Z110" s="39"/>
      <c r="AA110" s="39"/>
      <c r="AB110" s="39"/>
      <c r="AC110" s="39"/>
      <c r="AD110" s="39"/>
      <c r="AE110" s="39"/>
    </row>
    <row r="111" s="2" customFormat="1" ht="12" customHeight="1">
      <c r="A111" s="39"/>
      <c r="B111" s="40"/>
      <c r="C111" s="33" t="s">
        <v>169</v>
      </c>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16.5" customHeight="1">
      <c r="A112" s="39"/>
      <c r="B112" s="40"/>
      <c r="C112" s="41"/>
      <c r="D112" s="41"/>
      <c r="E112" s="77" t="str">
        <f>E9</f>
        <v>PS-03 - ČS Černovír - elektroinstalace, MaR</v>
      </c>
      <c r="F112" s="41"/>
      <c r="G112" s="41"/>
      <c r="H112" s="41"/>
      <c r="I112" s="41"/>
      <c r="J112" s="41"/>
      <c r="K112" s="41"/>
      <c r="L112" s="64"/>
      <c r="S112" s="39"/>
      <c r="T112" s="39"/>
      <c r="U112" s="39"/>
      <c r="V112" s="39"/>
      <c r="W112" s="39"/>
      <c r="X112" s="39"/>
      <c r="Y112" s="39"/>
      <c r="Z112" s="39"/>
      <c r="AA112" s="39"/>
      <c r="AB112" s="39"/>
      <c r="AC112" s="39"/>
      <c r="AD112" s="39"/>
      <c r="AE112" s="39"/>
    </row>
    <row r="113" s="2" customFormat="1" ht="6.96" customHeight="1">
      <c r="A113" s="39"/>
      <c r="B113" s="40"/>
      <c r="C113" s="41"/>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12" customHeight="1">
      <c r="A114" s="39"/>
      <c r="B114" s="40"/>
      <c r="C114" s="33" t="s">
        <v>20</v>
      </c>
      <c r="D114" s="41"/>
      <c r="E114" s="41"/>
      <c r="F114" s="28" t="str">
        <f>F12</f>
        <v>Černovír</v>
      </c>
      <c r="G114" s="41"/>
      <c r="H114" s="41"/>
      <c r="I114" s="33" t="s">
        <v>22</v>
      </c>
      <c r="J114" s="80" t="str">
        <f>IF(J12="","",J12)</f>
        <v>18. 10. 2021</v>
      </c>
      <c r="K114" s="41"/>
      <c r="L114" s="64"/>
      <c r="S114" s="39"/>
      <c r="T114" s="39"/>
      <c r="U114" s="39"/>
      <c r="V114" s="39"/>
      <c r="W114" s="39"/>
      <c r="X114" s="39"/>
      <c r="Y114" s="39"/>
      <c r="Z114" s="39"/>
      <c r="AA114" s="39"/>
      <c r="AB114" s="39"/>
      <c r="AC114" s="39"/>
      <c r="AD114" s="39"/>
      <c r="AE114" s="39"/>
    </row>
    <row r="115" s="2" customFormat="1" ht="6.96" customHeight="1">
      <c r="A115" s="39"/>
      <c r="B115" s="40"/>
      <c r="C115" s="41"/>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25.65" customHeight="1">
      <c r="A116" s="39"/>
      <c r="B116" s="40"/>
      <c r="C116" s="33" t="s">
        <v>24</v>
      </c>
      <c r="D116" s="41"/>
      <c r="E116" s="41"/>
      <c r="F116" s="28" t="str">
        <f>E15</f>
        <v>TEPVOS s.r.o., Královéhradecká 1566, Ústí n.Orlicí</v>
      </c>
      <c r="G116" s="41"/>
      <c r="H116" s="41"/>
      <c r="I116" s="33" t="s">
        <v>30</v>
      </c>
      <c r="J116" s="37" t="str">
        <f>E21</f>
        <v>Aquaprocon s.r.o., Divize Praha</v>
      </c>
      <c r="K116" s="41"/>
      <c r="L116" s="64"/>
      <c r="S116" s="39"/>
      <c r="T116" s="39"/>
      <c r="U116" s="39"/>
      <c r="V116" s="39"/>
      <c r="W116" s="39"/>
      <c r="X116" s="39"/>
      <c r="Y116" s="39"/>
      <c r="Z116" s="39"/>
      <c r="AA116" s="39"/>
      <c r="AB116" s="39"/>
      <c r="AC116" s="39"/>
      <c r="AD116" s="39"/>
      <c r="AE116" s="39"/>
    </row>
    <row r="117" s="2" customFormat="1" ht="15.15" customHeight="1">
      <c r="A117" s="39"/>
      <c r="B117" s="40"/>
      <c r="C117" s="33" t="s">
        <v>28</v>
      </c>
      <c r="D117" s="41"/>
      <c r="E117" s="41"/>
      <c r="F117" s="28" t="str">
        <f>IF(E18="","",E18)</f>
        <v>Vyplň údaj</v>
      </c>
      <c r="G117" s="41"/>
      <c r="H117" s="41"/>
      <c r="I117" s="33" t="s">
        <v>33</v>
      </c>
      <c r="J117" s="37" t="str">
        <f>E24</f>
        <v>Petr Šulc</v>
      </c>
      <c r="K117" s="41"/>
      <c r="L117" s="64"/>
      <c r="S117" s="39"/>
      <c r="T117" s="39"/>
      <c r="U117" s="39"/>
      <c r="V117" s="39"/>
      <c r="W117" s="39"/>
      <c r="X117" s="39"/>
      <c r="Y117" s="39"/>
      <c r="Z117" s="39"/>
      <c r="AA117" s="39"/>
      <c r="AB117" s="39"/>
      <c r="AC117" s="39"/>
      <c r="AD117" s="39"/>
      <c r="AE117" s="39"/>
    </row>
    <row r="118" s="2" customFormat="1" ht="10.32" customHeight="1">
      <c r="A118" s="39"/>
      <c r="B118" s="40"/>
      <c r="C118" s="41"/>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9" customFormat="1" ht="29.28" customHeight="1">
      <c r="A119" s="189"/>
      <c r="B119" s="190"/>
      <c r="C119" s="191" t="s">
        <v>179</v>
      </c>
      <c r="D119" s="192" t="s">
        <v>61</v>
      </c>
      <c r="E119" s="192" t="s">
        <v>57</v>
      </c>
      <c r="F119" s="192" t="s">
        <v>58</v>
      </c>
      <c r="G119" s="192" t="s">
        <v>180</v>
      </c>
      <c r="H119" s="192" t="s">
        <v>181</v>
      </c>
      <c r="I119" s="192" t="s">
        <v>182</v>
      </c>
      <c r="J119" s="192" t="s">
        <v>175</v>
      </c>
      <c r="K119" s="193" t="s">
        <v>183</v>
      </c>
      <c r="L119" s="194"/>
      <c r="M119" s="101" t="s">
        <v>1</v>
      </c>
      <c r="N119" s="102" t="s">
        <v>40</v>
      </c>
      <c r="O119" s="102" t="s">
        <v>184</v>
      </c>
      <c r="P119" s="102" t="s">
        <v>185</v>
      </c>
      <c r="Q119" s="102" t="s">
        <v>186</v>
      </c>
      <c r="R119" s="102" t="s">
        <v>187</v>
      </c>
      <c r="S119" s="102" t="s">
        <v>188</v>
      </c>
      <c r="T119" s="103" t="s">
        <v>189</v>
      </c>
      <c r="U119" s="189"/>
      <c r="V119" s="189"/>
      <c r="W119" s="189"/>
      <c r="X119" s="189"/>
      <c r="Y119" s="189"/>
      <c r="Z119" s="189"/>
      <c r="AA119" s="189"/>
      <c r="AB119" s="189"/>
      <c r="AC119" s="189"/>
      <c r="AD119" s="189"/>
      <c r="AE119" s="189"/>
    </row>
    <row r="120" s="2" customFormat="1" ht="22.8" customHeight="1">
      <c r="A120" s="39"/>
      <c r="B120" s="40"/>
      <c r="C120" s="108" t="s">
        <v>190</v>
      </c>
      <c r="D120" s="41"/>
      <c r="E120" s="41"/>
      <c r="F120" s="41"/>
      <c r="G120" s="41"/>
      <c r="H120" s="41"/>
      <c r="I120" s="41"/>
      <c r="J120" s="195">
        <f>BK120</f>
        <v>0</v>
      </c>
      <c r="K120" s="41"/>
      <c r="L120" s="45"/>
      <c r="M120" s="104"/>
      <c r="N120" s="196"/>
      <c r="O120" s="105"/>
      <c r="P120" s="197">
        <f>P121+P130+P139+P151</f>
        <v>0</v>
      </c>
      <c r="Q120" s="105"/>
      <c r="R120" s="197">
        <f>R121+R130+R139+R151</f>
        <v>0</v>
      </c>
      <c r="S120" s="105"/>
      <c r="T120" s="198">
        <f>T121+T130+T139+T151</f>
        <v>0</v>
      </c>
      <c r="U120" s="39"/>
      <c r="V120" s="39"/>
      <c r="W120" s="39"/>
      <c r="X120" s="39"/>
      <c r="Y120" s="39"/>
      <c r="Z120" s="39"/>
      <c r="AA120" s="39"/>
      <c r="AB120" s="39"/>
      <c r="AC120" s="39"/>
      <c r="AD120" s="39"/>
      <c r="AE120" s="39"/>
      <c r="AT120" s="18" t="s">
        <v>75</v>
      </c>
      <c r="AU120" s="18" t="s">
        <v>177</v>
      </c>
      <c r="BK120" s="199">
        <f>BK121+BK130+BK139+BK151</f>
        <v>0</v>
      </c>
    </row>
    <row r="121" s="13" customFormat="1" ht="25.92" customHeight="1">
      <c r="A121" s="13"/>
      <c r="B121" s="248"/>
      <c r="C121" s="249"/>
      <c r="D121" s="250" t="s">
        <v>75</v>
      </c>
      <c r="E121" s="251" t="s">
        <v>1187</v>
      </c>
      <c r="F121" s="251" t="s">
        <v>1188</v>
      </c>
      <c r="G121" s="249"/>
      <c r="H121" s="249"/>
      <c r="I121" s="252"/>
      <c r="J121" s="253">
        <f>BK121</f>
        <v>0</v>
      </c>
      <c r="K121" s="249"/>
      <c r="L121" s="254"/>
      <c r="M121" s="255"/>
      <c r="N121" s="256"/>
      <c r="O121" s="256"/>
      <c r="P121" s="257">
        <f>SUM(P122:P129)</f>
        <v>0</v>
      </c>
      <c r="Q121" s="256"/>
      <c r="R121" s="257">
        <f>SUM(R122:R129)</f>
        <v>0</v>
      </c>
      <c r="S121" s="256"/>
      <c r="T121" s="258">
        <f>SUM(T122:T129)</f>
        <v>0</v>
      </c>
      <c r="U121" s="13"/>
      <c r="V121" s="13"/>
      <c r="W121" s="13"/>
      <c r="X121" s="13"/>
      <c r="Y121" s="13"/>
      <c r="Z121" s="13"/>
      <c r="AA121" s="13"/>
      <c r="AB121" s="13"/>
      <c r="AC121" s="13"/>
      <c r="AD121" s="13"/>
      <c r="AE121" s="13"/>
      <c r="AR121" s="259" t="s">
        <v>83</v>
      </c>
      <c r="AT121" s="260" t="s">
        <v>75</v>
      </c>
      <c r="AU121" s="260" t="s">
        <v>76</v>
      </c>
      <c r="AY121" s="259" t="s">
        <v>195</v>
      </c>
      <c r="BK121" s="261">
        <f>SUM(BK122:BK129)</f>
        <v>0</v>
      </c>
    </row>
    <row r="122" s="2" customFormat="1" ht="16.5" customHeight="1">
      <c r="A122" s="39"/>
      <c r="B122" s="40"/>
      <c r="C122" s="200" t="s">
        <v>83</v>
      </c>
      <c r="D122" s="200" t="s">
        <v>191</v>
      </c>
      <c r="E122" s="201" t="s">
        <v>1189</v>
      </c>
      <c r="F122" s="202" t="s">
        <v>1190</v>
      </c>
      <c r="G122" s="203" t="s">
        <v>513</v>
      </c>
      <c r="H122" s="204">
        <v>20</v>
      </c>
      <c r="I122" s="205"/>
      <c r="J122" s="206">
        <f>ROUND(I122*H122,2)</f>
        <v>0</v>
      </c>
      <c r="K122" s="202" t="s">
        <v>1</v>
      </c>
      <c r="L122" s="45"/>
      <c r="M122" s="207" t="s">
        <v>1</v>
      </c>
      <c r="N122" s="208" t="s">
        <v>41</v>
      </c>
      <c r="O122" s="92"/>
      <c r="P122" s="209">
        <f>O122*H122</f>
        <v>0</v>
      </c>
      <c r="Q122" s="209">
        <v>0</v>
      </c>
      <c r="R122" s="209">
        <f>Q122*H122</f>
        <v>0</v>
      </c>
      <c r="S122" s="209">
        <v>0</v>
      </c>
      <c r="T122" s="210">
        <f>S122*H122</f>
        <v>0</v>
      </c>
      <c r="U122" s="39"/>
      <c r="V122" s="39"/>
      <c r="W122" s="39"/>
      <c r="X122" s="39"/>
      <c r="Y122" s="39"/>
      <c r="Z122" s="39"/>
      <c r="AA122" s="39"/>
      <c r="AB122" s="39"/>
      <c r="AC122" s="39"/>
      <c r="AD122" s="39"/>
      <c r="AE122" s="39"/>
      <c r="AR122" s="211" t="s">
        <v>221</v>
      </c>
      <c r="AT122" s="211" t="s">
        <v>191</v>
      </c>
      <c r="AU122" s="211" t="s">
        <v>83</v>
      </c>
      <c r="AY122" s="18" t="s">
        <v>195</v>
      </c>
      <c r="BE122" s="212">
        <f>IF(N122="základní",J122,0)</f>
        <v>0</v>
      </c>
      <c r="BF122" s="212">
        <f>IF(N122="snížená",J122,0)</f>
        <v>0</v>
      </c>
      <c r="BG122" s="212">
        <f>IF(N122="zákl. přenesená",J122,0)</f>
        <v>0</v>
      </c>
      <c r="BH122" s="212">
        <f>IF(N122="sníž. přenesená",J122,0)</f>
        <v>0</v>
      </c>
      <c r="BI122" s="212">
        <f>IF(N122="nulová",J122,0)</f>
        <v>0</v>
      </c>
      <c r="BJ122" s="18" t="s">
        <v>83</v>
      </c>
      <c r="BK122" s="212">
        <f>ROUND(I122*H122,2)</f>
        <v>0</v>
      </c>
      <c r="BL122" s="18" t="s">
        <v>221</v>
      </c>
      <c r="BM122" s="211" t="s">
        <v>234</v>
      </c>
    </row>
    <row r="123" s="2" customFormat="1" ht="16.5" customHeight="1">
      <c r="A123" s="39"/>
      <c r="B123" s="40"/>
      <c r="C123" s="200" t="s">
        <v>85</v>
      </c>
      <c r="D123" s="200" t="s">
        <v>191</v>
      </c>
      <c r="E123" s="201" t="s">
        <v>1191</v>
      </c>
      <c r="F123" s="202" t="s">
        <v>1192</v>
      </c>
      <c r="G123" s="203" t="s">
        <v>513</v>
      </c>
      <c r="H123" s="204">
        <v>15</v>
      </c>
      <c r="I123" s="205"/>
      <c r="J123" s="206">
        <f>ROUND(I123*H123,2)</f>
        <v>0</v>
      </c>
      <c r="K123" s="202" t="s">
        <v>1</v>
      </c>
      <c r="L123" s="45"/>
      <c r="M123" s="207" t="s">
        <v>1</v>
      </c>
      <c r="N123" s="208" t="s">
        <v>41</v>
      </c>
      <c r="O123" s="92"/>
      <c r="P123" s="209">
        <f>O123*H123</f>
        <v>0</v>
      </c>
      <c r="Q123" s="209">
        <v>0</v>
      </c>
      <c r="R123" s="209">
        <f>Q123*H123</f>
        <v>0</v>
      </c>
      <c r="S123" s="209">
        <v>0</v>
      </c>
      <c r="T123" s="210">
        <f>S123*H123</f>
        <v>0</v>
      </c>
      <c r="U123" s="39"/>
      <c r="V123" s="39"/>
      <c r="W123" s="39"/>
      <c r="X123" s="39"/>
      <c r="Y123" s="39"/>
      <c r="Z123" s="39"/>
      <c r="AA123" s="39"/>
      <c r="AB123" s="39"/>
      <c r="AC123" s="39"/>
      <c r="AD123" s="39"/>
      <c r="AE123" s="39"/>
      <c r="AR123" s="211" t="s">
        <v>221</v>
      </c>
      <c r="AT123" s="211" t="s">
        <v>191</v>
      </c>
      <c r="AU123" s="211" t="s">
        <v>83</v>
      </c>
      <c r="AY123" s="18" t="s">
        <v>195</v>
      </c>
      <c r="BE123" s="212">
        <f>IF(N123="základní",J123,0)</f>
        <v>0</v>
      </c>
      <c r="BF123" s="212">
        <f>IF(N123="snížená",J123,0)</f>
        <v>0</v>
      </c>
      <c r="BG123" s="212">
        <f>IF(N123="zákl. přenesená",J123,0)</f>
        <v>0</v>
      </c>
      <c r="BH123" s="212">
        <f>IF(N123="sníž. přenesená",J123,0)</f>
        <v>0</v>
      </c>
      <c r="BI123" s="212">
        <f>IF(N123="nulová",J123,0)</f>
        <v>0</v>
      </c>
      <c r="BJ123" s="18" t="s">
        <v>83</v>
      </c>
      <c r="BK123" s="212">
        <f>ROUND(I123*H123,2)</f>
        <v>0</v>
      </c>
      <c r="BL123" s="18" t="s">
        <v>221</v>
      </c>
      <c r="BM123" s="211" t="s">
        <v>244</v>
      </c>
    </row>
    <row r="124" s="2" customFormat="1" ht="16.5" customHeight="1">
      <c r="A124" s="39"/>
      <c r="B124" s="40"/>
      <c r="C124" s="200" t="s">
        <v>229</v>
      </c>
      <c r="D124" s="200" t="s">
        <v>191</v>
      </c>
      <c r="E124" s="201" t="s">
        <v>1193</v>
      </c>
      <c r="F124" s="202" t="s">
        <v>1194</v>
      </c>
      <c r="G124" s="203" t="s">
        <v>232</v>
      </c>
      <c r="H124" s="204">
        <v>1</v>
      </c>
      <c r="I124" s="205"/>
      <c r="J124" s="206">
        <f>ROUND(I124*H124,2)</f>
        <v>0</v>
      </c>
      <c r="K124" s="202" t="s">
        <v>1</v>
      </c>
      <c r="L124" s="45"/>
      <c r="M124" s="207" t="s">
        <v>1</v>
      </c>
      <c r="N124" s="208" t="s">
        <v>41</v>
      </c>
      <c r="O124" s="92"/>
      <c r="P124" s="209">
        <f>O124*H124</f>
        <v>0</v>
      </c>
      <c r="Q124" s="209">
        <v>0</v>
      </c>
      <c r="R124" s="209">
        <f>Q124*H124</f>
        <v>0</v>
      </c>
      <c r="S124" s="209">
        <v>0</v>
      </c>
      <c r="T124" s="210">
        <f>S124*H124</f>
        <v>0</v>
      </c>
      <c r="U124" s="39"/>
      <c r="V124" s="39"/>
      <c r="W124" s="39"/>
      <c r="X124" s="39"/>
      <c r="Y124" s="39"/>
      <c r="Z124" s="39"/>
      <c r="AA124" s="39"/>
      <c r="AB124" s="39"/>
      <c r="AC124" s="39"/>
      <c r="AD124" s="39"/>
      <c r="AE124" s="39"/>
      <c r="AR124" s="211" t="s">
        <v>221</v>
      </c>
      <c r="AT124" s="211" t="s">
        <v>191</v>
      </c>
      <c r="AU124" s="211" t="s">
        <v>83</v>
      </c>
      <c r="AY124" s="18" t="s">
        <v>195</v>
      </c>
      <c r="BE124" s="212">
        <f>IF(N124="základní",J124,0)</f>
        <v>0</v>
      </c>
      <c r="BF124" s="212">
        <f>IF(N124="snížená",J124,0)</f>
        <v>0</v>
      </c>
      <c r="BG124" s="212">
        <f>IF(N124="zákl. přenesená",J124,0)</f>
        <v>0</v>
      </c>
      <c r="BH124" s="212">
        <f>IF(N124="sníž. přenesená",J124,0)</f>
        <v>0</v>
      </c>
      <c r="BI124" s="212">
        <f>IF(N124="nulová",J124,0)</f>
        <v>0</v>
      </c>
      <c r="BJ124" s="18" t="s">
        <v>83</v>
      </c>
      <c r="BK124" s="212">
        <f>ROUND(I124*H124,2)</f>
        <v>0</v>
      </c>
      <c r="BL124" s="18" t="s">
        <v>221</v>
      </c>
      <c r="BM124" s="211" t="s">
        <v>253</v>
      </c>
    </row>
    <row r="125" s="2" customFormat="1" ht="16.5" customHeight="1">
      <c r="A125" s="39"/>
      <c r="B125" s="40"/>
      <c r="C125" s="200" t="s">
        <v>234</v>
      </c>
      <c r="D125" s="200" t="s">
        <v>191</v>
      </c>
      <c r="E125" s="201" t="s">
        <v>1195</v>
      </c>
      <c r="F125" s="202" t="s">
        <v>1196</v>
      </c>
      <c r="G125" s="203" t="s">
        <v>513</v>
      </c>
      <c r="H125" s="204">
        <v>12</v>
      </c>
      <c r="I125" s="205"/>
      <c r="J125" s="206">
        <f>ROUND(I125*H125,2)</f>
        <v>0</v>
      </c>
      <c r="K125" s="202" t="s">
        <v>1</v>
      </c>
      <c r="L125" s="45"/>
      <c r="M125" s="207" t="s">
        <v>1</v>
      </c>
      <c r="N125" s="208" t="s">
        <v>41</v>
      </c>
      <c r="O125" s="92"/>
      <c r="P125" s="209">
        <f>O125*H125</f>
        <v>0</v>
      </c>
      <c r="Q125" s="209">
        <v>0</v>
      </c>
      <c r="R125" s="209">
        <f>Q125*H125</f>
        <v>0</v>
      </c>
      <c r="S125" s="209">
        <v>0</v>
      </c>
      <c r="T125" s="210">
        <f>S125*H125</f>
        <v>0</v>
      </c>
      <c r="U125" s="39"/>
      <c r="V125" s="39"/>
      <c r="W125" s="39"/>
      <c r="X125" s="39"/>
      <c r="Y125" s="39"/>
      <c r="Z125" s="39"/>
      <c r="AA125" s="39"/>
      <c r="AB125" s="39"/>
      <c r="AC125" s="39"/>
      <c r="AD125" s="39"/>
      <c r="AE125" s="39"/>
      <c r="AR125" s="211" t="s">
        <v>221</v>
      </c>
      <c r="AT125" s="211" t="s">
        <v>191</v>
      </c>
      <c r="AU125" s="211" t="s">
        <v>83</v>
      </c>
      <c r="AY125" s="18" t="s">
        <v>195</v>
      </c>
      <c r="BE125" s="212">
        <f>IF(N125="základní",J125,0)</f>
        <v>0</v>
      </c>
      <c r="BF125" s="212">
        <f>IF(N125="snížená",J125,0)</f>
        <v>0</v>
      </c>
      <c r="BG125" s="212">
        <f>IF(N125="zákl. přenesená",J125,0)</f>
        <v>0</v>
      </c>
      <c r="BH125" s="212">
        <f>IF(N125="sníž. přenesená",J125,0)</f>
        <v>0</v>
      </c>
      <c r="BI125" s="212">
        <f>IF(N125="nulová",J125,0)</f>
        <v>0</v>
      </c>
      <c r="BJ125" s="18" t="s">
        <v>83</v>
      </c>
      <c r="BK125" s="212">
        <f>ROUND(I125*H125,2)</f>
        <v>0</v>
      </c>
      <c r="BL125" s="18" t="s">
        <v>221</v>
      </c>
      <c r="BM125" s="211" t="s">
        <v>261</v>
      </c>
    </row>
    <row r="126" s="2" customFormat="1" ht="16.5" customHeight="1">
      <c r="A126" s="39"/>
      <c r="B126" s="40"/>
      <c r="C126" s="200" t="s">
        <v>239</v>
      </c>
      <c r="D126" s="200" t="s">
        <v>191</v>
      </c>
      <c r="E126" s="201" t="s">
        <v>1197</v>
      </c>
      <c r="F126" s="202" t="s">
        <v>1198</v>
      </c>
      <c r="G126" s="203" t="s">
        <v>513</v>
      </c>
      <c r="H126" s="204">
        <v>8</v>
      </c>
      <c r="I126" s="205"/>
      <c r="J126" s="206">
        <f>ROUND(I126*H126,2)</f>
        <v>0</v>
      </c>
      <c r="K126" s="202" t="s">
        <v>1</v>
      </c>
      <c r="L126" s="45"/>
      <c r="M126" s="207" t="s">
        <v>1</v>
      </c>
      <c r="N126" s="208" t="s">
        <v>41</v>
      </c>
      <c r="O126" s="92"/>
      <c r="P126" s="209">
        <f>O126*H126</f>
        <v>0</v>
      </c>
      <c r="Q126" s="209">
        <v>0</v>
      </c>
      <c r="R126" s="209">
        <f>Q126*H126</f>
        <v>0</v>
      </c>
      <c r="S126" s="209">
        <v>0</v>
      </c>
      <c r="T126" s="210">
        <f>S126*H126</f>
        <v>0</v>
      </c>
      <c r="U126" s="39"/>
      <c r="V126" s="39"/>
      <c r="W126" s="39"/>
      <c r="X126" s="39"/>
      <c r="Y126" s="39"/>
      <c r="Z126" s="39"/>
      <c r="AA126" s="39"/>
      <c r="AB126" s="39"/>
      <c r="AC126" s="39"/>
      <c r="AD126" s="39"/>
      <c r="AE126" s="39"/>
      <c r="AR126" s="211" t="s">
        <v>221</v>
      </c>
      <c r="AT126" s="211" t="s">
        <v>191</v>
      </c>
      <c r="AU126" s="211" t="s">
        <v>83</v>
      </c>
      <c r="AY126" s="18" t="s">
        <v>195</v>
      </c>
      <c r="BE126" s="212">
        <f>IF(N126="základní",J126,0)</f>
        <v>0</v>
      </c>
      <c r="BF126" s="212">
        <f>IF(N126="snížená",J126,0)</f>
        <v>0</v>
      </c>
      <c r="BG126" s="212">
        <f>IF(N126="zákl. přenesená",J126,0)</f>
        <v>0</v>
      </c>
      <c r="BH126" s="212">
        <f>IF(N126="sníž. přenesená",J126,0)</f>
        <v>0</v>
      </c>
      <c r="BI126" s="212">
        <f>IF(N126="nulová",J126,0)</f>
        <v>0</v>
      </c>
      <c r="BJ126" s="18" t="s">
        <v>83</v>
      </c>
      <c r="BK126" s="212">
        <f>ROUND(I126*H126,2)</f>
        <v>0</v>
      </c>
      <c r="BL126" s="18" t="s">
        <v>221</v>
      </c>
      <c r="BM126" s="211" t="s">
        <v>269</v>
      </c>
    </row>
    <row r="127" s="2" customFormat="1" ht="16.5" customHeight="1">
      <c r="A127" s="39"/>
      <c r="B127" s="40"/>
      <c r="C127" s="200" t="s">
        <v>244</v>
      </c>
      <c r="D127" s="200" t="s">
        <v>191</v>
      </c>
      <c r="E127" s="201" t="s">
        <v>1199</v>
      </c>
      <c r="F127" s="202" t="s">
        <v>1200</v>
      </c>
      <c r="G127" s="203" t="s">
        <v>194</v>
      </c>
      <c r="H127" s="204">
        <v>1</v>
      </c>
      <c r="I127" s="205"/>
      <c r="J127" s="206">
        <f>ROUND(I127*H127,2)</f>
        <v>0</v>
      </c>
      <c r="K127" s="202" t="s">
        <v>1</v>
      </c>
      <c r="L127" s="45"/>
      <c r="M127" s="207" t="s">
        <v>1</v>
      </c>
      <c r="N127" s="208" t="s">
        <v>41</v>
      </c>
      <c r="O127" s="92"/>
      <c r="P127" s="209">
        <f>O127*H127</f>
        <v>0</v>
      </c>
      <c r="Q127" s="209">
        <v>0</v>
      </c>
      <c r="R127" s="209">
        <f>Q127*H127</f>
        <v>0</v>
      </c>
      <c r="S127" s="209">
        <v>0</v>
      </c>
      <c r="T127" s="210">
        <f>S127*H127</f>
        <v>0</v>
      </c>
      <c r="U127" s="39"/>
      <c r="V127" s="39"/>
      <c r="W127" s="39"/>
      <c r="X127" s="39"/>
      <c r="Y127" s="39"/>
      <c r="Z127" s="39"/>
      <c r="AA127" s="39"/>
      <c r="AB127" s="39"/>
      <c r="AC127" s="39"/>
      <c r="AD127" s="39"/>
      <c r="AE127" s="39"/>
      <c r="AR127" s="211" t="s">
        <v>221</v>
      </c>
      <c r="AT127" s="211" t="s">
        <v>191</v>
      </c>
      <c r="AU127" s="211" t="s">
        <v>83</v>
      </c>
      <c r="AY127" s="18" t="s">
        <v>195</v>
      </c>
      <c r="BE127" s="212">
        <f>IF(N127="základní",J127,0)</f>
        <v>0</v>
      </c>
      <c r="BF127" s="212">
        <f>IF(N127="snížená",J127,0)</f>
        <v>0</v>
      </c>
      <c r="BG127" s="212">
        <f>IF(N127="zákl. přenesená",J127,0)</f>
        <v>0</v>
      </c>
      <c r="BH127" s="212">
        <f>IF(N127="sníž. přenesená",J127,0)</f>
        <v>0</v>
      </c>
      <c r="BI127" s="212">
        <f>IF(N127="nulová",J127,0)</f>
        <v>0</v>
      </c>
      <c r="BJ127" s="18" t="s">
        <v>83</v>
      </c>
      <c r="BK127" s="212">
        <f>ROUND(I127*H127,2)</f>
        <v>0</v>
      </c>
      <c r="BL127" s="18" t="s">
        <v>221</v>
      </c>
      <c r="BM127" s="211" t="s">
        <v>277</v>
      </c>
    </row>
    <row r="128" s="2" customFormat="1" ht="24.15" customHeight="1">
      <c r="A128" s="39"/>
      <c r="B128" s="40"/>
      <c r="C128" s="200" t="s">
        <v>248</v>
      </c>
      <c r="D128" s="200" t="s">
        <v>191</v>
      </c>
      <c r="E128" s="201" t="s">
        <v>1201</v>
      </c>
      <c r="F128" s="202" t="s">
        <v>1202</v>
      </c>
      <c r="G128" s="203" t="s">
        <v>194</v>
      </c>
      <c r="H128" s="204">
        <v>1</v>
      </c>
      <c r="I128" s="205"/>
      <c r="J128" s="206">
        <f>ROUND(I128*H128,2)</f>
        <v>0</v>
      </c>
      <c r="K128" s="202" t="s">
        <v>1</v>
      </c>
      <c r="L128" s="45"/>
      <c r="M128" s="207" t="s">
        <v>1</v>
      </c>
      <c r="N128" s="208" t="s">
        <v>41</v>
      </c>
      <c r="O128" s="92"/>
      <c r="P128" s="209">
        <f>O128*H128</f>
        <v>0</v>
      </c>
      <c r="Q128" s="209">
        <v>0</v>
      </c>
      <c r="R128" s="209">
        <f>Q128*H128</f>
        <v>0</v>
      </c>
      <c r="S128" s="209">
        <v>0</v>
      </c>
      <c r="T128" s="210">
        <f>S128*H128</f>
        <v>0</v>
      </c>
      <c r="U128" s="39"/>
      <c r="V128" s="39"/>
      <c r="W128" s="39"/>
      <c r="X128" s="39"/>
      <c r="Y128" s="39"/>
      <c r="Z128" s="39"/>
      <c r="AA128" s="39"/>
      <c r="AB128" s="39"/>
      <c r="AC128" s="39"/>
      <c r="AD128" s="39"/>
      <c r="AE128" s="39"/>
      <c r="AR128" s="211" t="s">
        <v>221</v>
      </c>
      <c r="AT128" s="211" t="s">
        <v>191</v>
      </c>
      <c r="AU128" s="211" t="s">
        <v>83</v>
      </c>
      <c r="AY128" s="18" t="s">
        <v>195</v>
      </c>
      <c r="BE128" s="212">
        <f>IF(N128="základní",J128,0)</f>
        <v>0</v>
      </c>
      <c r="BF128" s="212">
        <f>IF(N128="snížená",J128,0)</f>
        <v>0</v>
      </c>
      <c r="BG128" s="212">
        <f>IF(N128="zákl. přenesená",J128,0)</f>
        <v>0</v>
      </c>
      <c r="BH128" s="212">
        <f>IF(N128="sníž. přenesená",J128,0)</f>
        <v>0</v>
      </c>
      <c r="BI128" s="212">
        <f>IF(N128="nulová",J128,0)</f>
        <v>0</v>
      </c>
      <c r="BJ128" s="18" t="s">
        <v>83</v>
      </c>
      <c r="BK128" s="212">
        <f>ROUND(I128*H128,2)</f>
        <v>0</v>
      </c>
      <c r="BL128" s="18" t="s">
        <v>221</v>
      </c>
      <c r="BM128" s="211" t="s">
        <v>284</v>
      </c>
    </row>
    <row r="129" s="2" customFormat="1" ht="16.5" customHeight="1">
      <c r="A129" s="39"/>
      <c r="B129" s="40"/>
      <c r="C129" s="200" t="s">
        <v>253</v>
      </c>
      <c r="D129" s="200" t="s">
        <v>191</v>
      </c>
      <c r="E129" s="201" t="s">
        <v>1203</v>
      </c>
      <c r="F129" s="202" t="s">
        <v>1204</v>
      </c>
      <c r="G129" s="203" t="s">
        <v>194</v>
      </c>
      <c r="H129" s="204">
        <v>1</v>
      </c>
      <c r="I129" s="205"/>
      <c r="J129" s="206">
        <f>ROUND(I129*H129,2)</f>
        <v>0</v>
      </c>
      <c r="K129" s="202" t="s">
        <v>1</v>
      </c>
      <c r="L129" s="45"/>
      <c r="M129" s="207" t="s">
        <v>1</v>
      </c>
      <c r="N129" s="208" t="s">
        <v>41</v>
      </c>
      <c r="O129" s="92"/>
      <c r="P129" s="209">
        <f>O129*H129</f>
        <v>0</v>
      </c>
      <c r="Q129" s="209">
        <v>0</v>
      </c>
      <c r="R129" s="209">
        <f>Q129*H129</f>
        <v>0</v>
      </c>
      <c r="S129" s="209">
        <v>0</v>
      </c>
      <c r="T129" s="210">
        <f>S129*H129</f>
        <v>0</v>
      </c>
      <c r="U129" s="39"/>
      <c r="V129" s="39"/>
      <c r="W129" s="39"/>
      <c r="X129" s="39"/>
      <c r="Y129" s="39"/>
      <c r="Z129" s="39"/>
      <c r="AA129" s="39"/>
      <c r="AB129" s="39"/>
      <c r="AC129" s="39"/>
      <c r="AD129" s="39"/>
      <c r="AE129" s="39"/>
      <c r="AR129" s="211" t="s">
        <v>221</v>
      </c>
      <c r="AT129" s="211" t="s">
        <v>191</v>
      </c>
      <c r="AU129" s="211" t="s">
        <v>83</v>
      </c>
      <c r="AY129" s="18" t="s">
        <v>195</v>
      </c>
      <c r="BE129" s="212">
        <f>IF(N129="základní",J129,0)</f>
        <v>0</v>
      </c>
      <c r="BF129" s="212">
        <f>IF(N129="snížená",J129,0)</f>
        <v>0</v>
      </c>
      <c r="BG129" s="212">
        <f>IF(N129="zákl. přenesená",J129,0)</f>
        <v>0</v>
      </c>
      <c r="BH129" s="212">
        <f>IF(N129="sníž. přenesená",J129,0)</f>
        <v>0</v>
      </c>
      <c r="BI129" s="212">
        <f>IF(N129="nulová",J129,0)</f>
        <v>0</v>
      </c>
      <c r="BJ129" s="18" t="s">
        <v>83</v>
      </c>
      <c r="BK129" s="212">
        <f>ROUND(I129*H129,2)</f>
        <v>0</v>
      </c>
      <c r="BL129" s="18" t="s">
        <v>221</v>
      </c>
      <c r="BM129" s="211" t="s">
        <v>292</v>
      </c>
    </row>
    <row r="130" s="13" customFormat="1" ht="25.92" customHeight="1">
      <c r="A130" s="13"/>
      <c r="B130" s="248"/>
      <c r="C130" s="249"/>
      <c r="D130" s="250" t="s">
        <v>75</v>
      </c>
      <c r="E130" s="251" t="s">
        <v>1205</v>
      </c>
      <c r="F130" s="251" t="s">
        <v>1206</v>
      </c>
      <c r="G130" s="249"/>
      <c r="H130" s="249"/>
      <c r="I130" s="252"/>
      <c r="J130" s="253">
        <f>BK130</f>
        <v>0</v>
      </c>
      <c r="K130" s="249"/>
      <c r="L130" s="254"/>
      <c r="M130" s="255"/>
      <c r="N130" s="256"/>
      <c r="O130" s="256"/>
      <c r="P130" s="257">
        <f>SUM(P131:P138)</f>
        <v>0</v>
      </c>
      <c r="Q130" s="256"/>
      <c r="R130" s="257">
        <f>SUM(R131:R138)</f>
        <v>0</v>
      </c>
      <c r="S130" s="256"/>
      <c r="T130" s="258">
        <f>SUM(T131:T138)</f>
        <v>0</v>
      </c>
      <c r="U130" s="13"/>
      <c r="V130" s="13"/>
      <c r="W130" s="13"/>
      <c r="X130" s="13"/>
      <c r="Y130" s="13"/>
      <c r="Z130" s="13"/>
      <c r="AA130" s="13"/>
      <c r="AB130" s="13"/>
      <c r="AC130" s="13"/>
      <c r="AD130" s="13"/>
      <c r="AE130" s="13"/>
      <c r="AR130" s="259" t="s">
        <v>83</v>
      </c>
      <c r="AT130" s="260" t="s">
        <v>75</v>
      </c>
      <c r="AU130" s="260" t="s">
        <v>76</v>
      </c>
      <c r="AY130" s="259" t="s">
        <v>195</v>
      </c>
      <c r="BK130" s="261">
        <f>SUM(BK131:BK138)</f>
        <v>0</v>
      </c>
    </row>
    <row r="131" s="2" customFormat="1" ht="16.5" customHeight="1">
      <c r="A131" s="39"/>
      <c r="B131" s="40"/>
      <c r="C131" s="200" t="s">
        <v>257</v>
      </c>
      <c r="D131" s="200" t="s">
        <v>191</v>
      </c>
      <c r="E131" s="201" t="s">
        <v>1207</v>
      </c>
      <c r="F131" s="202" t="s">
        <v>1190</v>
      </c>
      <c r="G131" s="203" t="s">
        <v>513</v>
      </c>
      <c r="H131" s="204">
        <v>20</v>
      </c>
      <c r="I131" s="205"/>
      <c r="J131" s="206">
        <f>ROUND(I131*H131,2)</f>
        <v>0</v>
      </c>
      <c r="K131" s="202" t="s">
        <v>1</v>
      </c>
      <c r="L131" s="45"/>
      <c r="M131" s="207" t="s">
        <v>1</v>
      </c>
      <c r="N131" s="208" t="s">
        <v>41</v>
      </c>
      <c r="O131" s="92"/>
      <c r="P131" s="209">
        <f>O131*H131</f>
        <v>0</v>
      </c>
      <c r="Q131" s="209">
        <v>0</v>
      </c>
      <c r="R131" s="209">
        <f>Q131*H131</f>
        <v>0</v>
      </c>
      <c r="S131" s="209">
        <v>0</v>
      </c>
      <c r="T131" s="210">
        <f>S131*H131</f>
        <v>0</v>
      </c>
      <c r="U131" s="39"/>
      <c r="V131" s="39"/>
      <c r="W131" s="39"/>
      <c r="X131" s="39"/>
      <c r="Y131" s="39"/>
      <c r="Z131" s="39"/>
      <c r="AA131" s="39"/>
      <c r="AB131" s="39"/>
      <c r="AC131" s="39"/>
      <c r="AD131" s="39"/>
      <c r="AE131" s="39"/>
      <c r="AR131" s="211" t="s">
        <v>221</v>
      </c>
      <c r="AT131" s="211" t="s">
        <v>191</v>
      </c>
      <c r="AU131" s="211" t="s">
        <v>83</v>
      </c>
      <c r="AY131" s="18" t="s">
        <v>195</v>
      </c>
      <c r="BE131" s="212">
        <f>IF(N131="základní",J131,0)</f>
        <v>0</v>
      </c>
      <c r="BF131" s="212">
        <f>IF(N131="snížená",J131,0)</f>
        <v>0</v>
      </c>
      <c r="BG131" s="212">
        <f>IF(N131="zákl. přenesená",J131,0)</f>
        <v>0</v>
      </c>
      <c r="BH131" s="212">
        <f>IF(N131="sníž. přenesená",J131,0)</f>
        <v>0</v>
      </c>
      <c r="BI131" s="212">
        <f>IF(N131="nulová",J131,0)</f>
        <v>0</v>
      </c>
      <c r="BJ131" s="18" t="s">
        <v>83</v>
      </c>
      <c r="BK131" s="212">
        <f>ROUND(I131*H131,2)</f>
        <v>0</v>
      </c>
      <c r="BL131" s="18" t="s">
        <v>221</v>
      </c>
      <c r="BM131" s="211" t="s">
        <v>300</v>
      </c>
    </row>
    <row r="132" s="2" customFormat="1" ht="16.5" customHeight="1">
      <c r="A132" s="39"/>
      <c r="B132" s="40"/>
      <c r="C132" s="200" t="s">
        <v>261</v>
      </c>
      <c r="D132" s="200" t="s">
        <v>191</v>
      </c>
      <c r="E132" s="201" t="s">
        <v>1208</v>
      </c>
      <c r="F132" s="202" t="s">
        <v>1192</v>
      </c>
      <c r="G132" s="203" t="s">
        <v>513</v>
      </c>
      <c r="H132" s="204">
        <v>15</v>
      </c>
      <c r="I132" s="205"/>
      <c r="J132" s="206">
        <f>ROUND(I132*H132,2)</f>
        <v>0</v>
      </c>
      <c r="K132" s="202" t="s">
        <v>1</v>
      </c>
      <c r="L132" s="45"/>
      <c r="M132" s="207" t="s">
        <v>1</v>
      </c>
      <c r="N132" s="208" t="s">
        <v>41</v>
      </c>
      <c r="O132" s="92"/>
      <c r="P132" s="209">
        <f>O132*H132</f>
        <v>0</v>
      </c>
      <c r="Q132" s="209">
        <v>0</v>
      </c>
      <c r="R132" s="209">
        <f>Q132*H132</f>
        <v>0</v>
      </c>
      <c r="S132" s="209">
        <v>0</v>
      </c>
      <c r="T132" s="210">
        <f>S132*H132</f>
        <v>0</v>
      </c>
      <c r="U132" s="39"/>
      <c r="V132" s="39"/>
      <c r="W132" s="39"/>
      <c r="X132" s="39"/>
      <c r="Y132" s="39"/>
      <c r="Z132" s="39"/>
      <c r="AA132" s="39"/>
      <c r="AB132" s="39"/>
      <c r="AC132" s="39"/>
      <c r="AD132" s="39"/>
      <c r="AE132" s="39"/>
      <c r="AR132" s="211" t="s">
        <v>221</v>
      </c>
      <c r="AT132" s="211" t="s">
        <v>191</v>
      </c>
      <c r="AU132" s="211" t="s">
        <v>83</v>
      </c>
      <c r="AY132" s="18" t="s">
        <v>195</v>
      </c>
      <c r="BE132" s="212">
        <f>IF(N132="základní",J132,0)</f>
        <v>0</v>
      </c>
      <c r="BF132" s="212">
        <f>IF(N132="snížená",J132,0)</f>
        <v>0</v>
      </c>
      <c r="BG132" s="212">
        <f>IF(N132="zákl. přenesená",J132,0)</f>
        <v>0</v>
      </c>
      <c r="BH132" s="212">
        <f>IF(N132="sníž. přenesená",J132,0)</f>
        <v>0</v>
      </c>
      <c r="BI132" s="212">
        <f>IF(N132="nulová",J132,0)</f>
        <v>0</v>
      </c>
      <c r="BJ132" s="18" t="s">
        <v>83</v>
      </c>
      <c r="BK132" s="212">
        <f>ROUND(I132*H132,2)</f>
        <v>0</v>
      </c>
      <c r="BL132" s="18" t="s">
        <v>221</v>
      </c>
      <c r="BM132" s="211" t="s">
        <v>307</v>
      </c>
    </row>
    <row r="133" s="2" customFormat="1" ht="16.5" customHeight="1">
      <c r="A133" s="39"/>
      <c r="B133" s="40"/>
      <c r="C133" s="200" t="s">
        <v>265</v>
      </c>
      <c r="D133" s="200" t="s">
        <v>191</v>
      </c>
      <c r="E133" s="201" t="s">
        <v>1209</v>
      </c>
      <c r="F133" s="202" t="s">
        <v>1194</v>
      </c>
      <c r="G133" s="203" t="s">
        <v>232</v>
      </c>
      <c r="H133" s="204">
        <v>1</v>
      </c>
      <c r="I133" s="205"/>
      <c r="J133" s="206">
        <f>ROUND(I133*H133,2)</f>
        <v>0</v>
      </c>
      <c r="K133" s="202" t="s">
        <v>1</v>
      </c>
      <c r="L133" s="45"/>
      <c r="M133" s="207" t="s">
        <v>1</v>
      </c>
      <c r="N133" s="208" t="s">
        <v>41</v>
      </c>
      <c r="O133" s="92"/>
      <c r="P133" s="209">
        <f>O133*H133</f>
        <v>0</v>
      </c>
      <c r="Q133" s="209">
        <v>0</v>
      </c>
      <c r="R133" s="209">
        <f>Q133*H133</f>
        <v>0</v>
      </c>
      <c r="S133" s="209">
        <v>0</v>
      </c>
      <c r="T133" s="210">
        <f>S133*H133</f>
        <v>0</v>
      </c>
      <c r="U133" s="39"/>
      <c r="V133" s="39"/>
      <c r="W133" s="39"/>
      <c r="X133" s="39"/>
      <c r="Y133" s="39"/>
      <c r="Z133" s="39"/>
      <c r="AA133" s="39"/>
      <c r="AB133" s="39"/>
      <c r="AC133" s="39"/>
      <c r="AD133" s="39"/>
      <c r="AE133" s="39"/>
      <c r="AR133" s="211" t="s">
        <v>221</v>
      </c>
      <c r="AT133" s="211" t="s">
        <v>191</v>
      </c>
      <c r="AU133" s="211" t="s">
        <v>83</v>
      </c>
      <c r="AY133" s="18" t="s">
        <v>195</v>
      </c>
      <c r="BE133" s="212">
        <f>IF(N133="základní",J133,0)</f>
        <v>0</v>
      </c>
      <c r="BF133" s="212">
        <f>IF(N133="snížená",J133,0)</f>
        <v>0</v>
      </c>
      <c r="BG133" s="212">
        <f>IF(N133="zákl. přenesená",J133,0)</f>
        <v>0</v>
      </c>
      <c r="BH133" s="212">
        <f>IF(N133="sníž. přenesená",J133,0)</f>
        <v>0</v>
      </c>
      <c r="BI133" s="212">
        <f>IF(N133="nulová",J133,0)</f>
        <v>0</v>
      </c>
      <c r="BJ133" s="18" t="s">
        <v>83</v>
      </c>
      <c r="BK133" s="212">
        <f>ROUND(I133*H133,2)</f>
        <v>0</v>
      </c>
      <c r="BL133" s="18" t="s">
        <v>221</v>
      </c>
      <c r="BM133" s="211" t="s">
        <v>315</v>
      </c>
    </row>
    <row r="134" s="2" customFormat="1" ht="16.5" customHeight="1">
      <c r="A134" s="39"/>
      <c r="B134" s="40"/>
      <c r="C134" s="200" t="s">
        <v>269</v>
      </c>
      <c r="D134" s="200" t="s">
        <v>191</v>
      </c>
      <c r="E134" s="201" t="s">
        <v>1210</v>
      </c>
      <c r="F134" s="202" t="s">
        <v>1196</v>
      </c>
      <c r="G134" s="203" t="s">
        <v>513</v>
      </c>
      <c r="H134" s="204">
        <v>9</v>
      </c>
      <c r="I134" s="205"/>
      <c r="J134" s="206">
        <f>ROUND(I134*H134,2)</f>
        <v>0</v>
      </c>
      <c r="K134" s="202" t="s">
        <v>1</v>
      </c>
      <c r="L134" s="45"/>
      <c r="M134" s="207" t="s">
        <v>1</v>
      </c>
      <c r="N134" s="208" t="s">
        <v>41</v>
      </c>
      <c r="O134" s="92"/>
      <c r="P134" s="209">
        <f>O134*H134</f>
        <v>0</v>
      </c>
      <c r="Q134" s="209">
        <v>0</v>
      </c>
      <c r="R134" s="209">
        <f>Q134*H134</f>
        <v>0</v>
      </c>
      <c r="S134" s="209">
        <v>0</v>
      </c>
      <c r="T134" s="210">
        <f>S134*H134</f>
        <v>0</v>
      </c>
      <c r="U134" s="39"/>
      <c r="V134" s="39"/>
      <c r="W134" s="39"/>
      <c r="X134" s="39"/>
      <c r="Y134" s="39"/>
      <c r="Z134" s="39"/>
      <c r="AA134" s="39"/>
      <c r="AB134" s="39"/>
      <c r="AC134" s="39"/>
      <c r="AD134" s="39"/>
      <c r="AE134" s="39"/>
      <c r="AR134" s="211" t="s">
        <v>221</v>
      </c>
      <c r="AT134" s="211" t="s">
        <v>191</v>
      </c>
      <c r="AU134" s="211" t="s">
        <v>83</v>
      </c>
      <c r="AY134" s="18" t="s">
        <v>195</v>
      </c>
      <c r="BE134" s="212">
        <f>IF(N134="základní",J134,0)</f>
        <v>0</v>
      </c>
      <c r="BF134" s="212">
        <f>IF(N134="snížená",J134,0)</f>
        <v>0</v>
      </c>
      <c r="BG134" s="212">
        <f>IF(N134="zákl. přenesená",J134,0)</f>
        <v>0</v>
      </c>
      <c r="BH134" s="212">
        <f>IF(N134="sníž. přenesená",J134,0)</f>
        <v>0</v>
      </c>
      <c r="BI134" s="212">
        <f>IF(N134="nulová",J134,0)</f>
        <v>0</v>
      </c>
      <c r="BJ134" s="18" t="s">
        <v>83</v>
      </c>
      <c r="BK134" s="212">
        <f>ROUND(I134*H134,2)</f>
        <v>0</v>
      </c>
      <c r="BL134" s="18" t="s">
        <v>221</v>
      </c>
      <c r="BM134" s="211" t="s">
        <v>323</v>
      </c>
    </row>
    <row r="135" s="2" customFormat="1" ht="16.5" customHeight="1">
      <c r="A135" s="39"/>
      <c r="B135" s="40"/>
      <c r="C135" s="200" t="s">
        <v>273</v>
      </c>
      <c r="D135" s="200" t="s">
        <v>191</v>
      </c>
      <c r="E135" s="201" t="s">
        <v>1211</v>
      </c>
      <c r="F135" s="202" t="s">
        <v>1198</v>
      </c>
      <c r="G135" s="203" t="s">
        <v>513</v>
      </c>
      <c r="H135" s="204">
        <v>6</v>
      </c>
      <c r="I135" s="205"/>
      <c r="J135" s="206">
        <f>ROUND(I135*H135,2)</f>
        <v>0</v>
      </c>
      <c r="K135" s="202" t="s">
        <v>1</v>
      </c>
      <c r="L135" s="45"/>
      <c r="M135" s="207" t="s">
        <v>1</v>
      </c>
      <c r="N135" s="208" t="s">
        <v>41</v>
      </c>
      <c r="O135" s="92"/>
      <c r="P135" s="209">
        <f>O135*H135</f>
        <v>0</v>
      </c>
      <c r="Q135" s="209">
        <v>0</v>
      </c>
      <c r="R135" s="209">
        <f>Q135*H135</f>
        <v>0</v>
      </c>
      <c r="S135" s="209">
        <v>0</v>
      </c>
      <c r="T135" s="210">
        <f>S135*H135</f>
        <v>0</v>
      </c>
      <c r="U135" s="39"/>
      <c r="V135" s="39"/>
      <c r="W135" s="39"/>
      <c r="X135" s="39"/>
      <c r="Y135" s="39"/>
      <c r="Z135" s="39"/>
      <c r="AA135" s="39"/>
      <c r="AB135" s="39"/>
      <c r="AC135" s="39"/>
      <c r="AD135" s="39"/>
      <c r="AE135" s="39"/>
      <c r="AR135" s="211" t="s">
        <v>221</v>
      </c>
      <c r="AT135" s="211" t="s">
        <v>191</v>
      </c>
      <c r="AU135" s="211" t="s">
        <v>83</v>
      </c>
      <c r="AY135" s="18" t="s">
        <v>195</v>
      </c>
      <c r="BE135" s="212">
        <f>IF(N135="základní",J135,0)</f>
        <v>0</v>
      </c>
      <c r="BF135" s="212">
        <f>IF(N135="snížená",J135,0)</f>
        <v>0</v>
      </c>
      <c r="BG135" s="212">
        <f>IF(N135="zákl. přenesená",J135,0)</f>
        <v>0</v>
      </c>
      <c r="BH135" s="212">
        <f>IF(N135="sníž. přenesená",J135,0)</f>
        <v>0</v>
      </c>
      <c r="BI135" s="212">
        <f>IF(N135="nulová",J135,0)</f>
        <v>0</v>
      </c>
      <c r="BJ135" s="18" t="s">
        <v>83</v>
      </c>
      <c r="BK135" s="212">
        <f>ROUND(I135*H135,2)</f>
        <v>0</v>
      </c>
      <c r="BL135" s="18" t="s">
        <v>221</v>
      </c>
      <c r="BM135" s="211" t="s">
        <v>331</v>
      </c>
    </row>
    <row r="136" s="2" customFormat="1" ht="16.5" customHeight="1">
      <c r="A136" s="39"/>
      <c r="B136" s="40"/>
      <c r="C136" s="200" t="s">
        <v>277</v>
      </c>
      <c r="D136" s="200" t="s">
        <v>191</v>
      </c>
      <c r="E136" s="201" t="s">
        <v>1212</v>
      </c>
      <c r="F136" s="202" t="s">
        <v>1200</v>
      </c>
      <c r="G136" s="203" t="s">
        <v>194</v>
      </c>
      <c r="H136" s="204">
        <v>1</v>
      </c>
      <c r="I136" s="205"/>
      <c r="J136" s="206">
        <f>ROUND(I136*H136,2)</f>
        <v>0</v>
      </c>
      <c r="K136" s="202" t="s">
        <v>1</v>
      </c>
      <c r="L136" s="45"/>
      <c r="M136" s="207" t="s">
        <v>1</v>
      </c>
      <c r="N136" s="208" t="s">
        <v>41</v>
      </c>
      <c r="O136" s="92"/>
      <c r="P136" s="209">
        <f>O136*H136</f>
        <v>0</v>
      </c>
      <c r="Q136" s="209">
        <v>0</v>
      </c>
      <c r="R136" s="209">
        <f>Q136*H136</f>
        <v>0</v>
      </c>
      <c r="S136" s="209">
        <v>0</v>
      </c>
      <c r="T136" s="210">
        <f>S136*H136</f>
        <v>0</v>
      </c>
      <c r="U136" s="39"/>
      <c r="V136" s="39"/>
      <c r="W136" s="39"/>
      <c r="X136" s="39"/>
      <c r="Y136" s="39"/>
      <c r="Z136" s="39"/>
      <c r="AA136" s="39"/>
      <c r="AB136" s="39"/>
      <c r="AC136" s="39"/>
      <c r="AD136" s="39"/>
      <c r="AE136" s="39"/>
      <c r="AR136" s="211" t="s">
        <v>221</v>
      </c>
      <c r="AT136" s="211" t="s">
        <v>191</v>
      </c>
      <c r="AU136" s="211" t="s">
        <v>83</v>
      </c>
      <c r="AY136" s="18" t="s">
        <v>195</v>
      </c>
      <c r="BE136" s="212">
        <f>IF(N136="základní",J136,0)</f>
        <v>0</v>
      </c>
      <c r="BF136" s="212">
        <f>IF(N136="snížená",J136,0)</f>
        <v>0</v>
      </c>
      <c r="BG136" s="212">
        <f>IF(N136="zákl. přenesená",J136,0)</f>
        <v>0</v>
      </c>
      <c r="BH136" s="212">
        <f>IF(N136="sníž. přenesená",J136,0)</f>
        <v>0</v>
      </c>
      <c r="BI136" s="212">
        <f>IF(N136="nulová",J136,0)</f>
        <v>0</v>
      </c>
      <c r="BJ136" s="18" t="s">
        <v>83</v>
      </c>
      <c r="BK136" s="212">
        <f>ROUND(I136*H136,2)</f>
        <v>0</v>
      </c>
      <c r="BL136" s="18" t="s">
        <v>221</v>
      </c>
      <c r="BM136" s="211" t="s">
        <v>340</v>
      </c>
    </row>
    <row r="137" s="2" customFormat="1" ht="24.15" customHeight="1">
      <c r="A137" s="39"/>
      <c r="B137" s="40"/>
      <c r="C137" s="200" t="s">
        <v>8</v>
      </c>
      <c r="D137" s="200" t="s">
        <v>191</v>
      </c>
      <c r="E137" s="201" t="s">
        <v>1213</v>
      </c>
      <c r="F137" s="202" t="s">
        <v>1202</v>
      </c>
      <c r="G137" s="203" t="s">
        <v>194</v>
      </c>
      <c r="H137" s="204">
        <v>1</v>
      </c>
      <c r="I137" s="205"/>
      <c r="J137" s="206">
        <f>ROUND(I137*H137,2)</f>
        <v>0</v>
      </c>
      <c r="K137" s="202" t="s">
        <v>1</v>
      </c>
      <c r="L137" s="45"/>
      <c r="M137" s="207" t="s">
        <v>1</v>
      </c>
      <c r="N137" s="208" t="s">
        <v>41</v>
      </c>
      <c r="O137" s="92"/>
      <c r="P137" s="209">
        <f>O137*H137</f>
        <v>0</v>
      </c>
      <c r="Q137" s="209">
        <v>0</v>
      </c>
      <c r="R137" s="209">
        <f>Q137*H137</f>
        <v>0</v>
      </c>
      <c r="S137" s="209">
        <v>0</v>
      </c>
      <c r="T137" s="210">
        <f>S137*H137</f>
        <v>0</v>
      </c>
      <c r="U137" s="39"/>
      <c r="V137" s="39"/>
      <c r="W137" s="39"/>
      <c r="X137" s="39"/>
      <c r="Y137" s="39"/>
      <c r="Z137" s="39"/>
      <c r="AA137" s="39"/>
      <c r="AB137" s="39"/>
      <c r="AC137" s="39"/>
      <c r="AD137" s="39"/>
      <c r="AE137" s="39"/>
      <c r="AR137" s="211" t="s">
        <v>221</v>
      </c>
      <c r="AT137" s="211" t="s">
        <v>191</v>
      </c>
      <c r="AU137" s="211" t="s">
        <v>83</v>
      </c>
      <c r="AY137" s="18" t="s">
        <v>195</v>
      </c>
      <c r="BE137" s="212">
        <f>IF(N137="základní",J137,0)</f>
        <v>0</v>
      </c>
      <c r="BF137" s="212">
        <f>IF(N137="snížená",J137,0)</f>
        <v>0</v>
      </c>
      <c r="BG137" s="212">
        <f>IF(N137="zákl. přenesená",J137,0)</f>
        <v>0</v>
      </c>
      <c r="BH137" s="212">
        <f>IF(N137="sníž. přenesená",J137,0)</f>
        <v>0</v>
      </c>
      <c r="BI137" s="212">
        <f>IF(N137="nulová",J137,0)</f>
        <v>0</v>
      </c>
      <c r="BJ137" s="18" t="s">
        <v>83</v>
      </c>
      <c r="BK137" s="212">
        <f>ROUND(I137*H137,2)</f>
        <v>0</v>
      </c>
      <c r="BL137" s="18" t="s">
        <v>221</v>
      </c>
      <c r="BM137" s="211" t="s">
        <v>349</v>
      </c>
    </row>
    <row r="138" s="2" customFormat="1" ht="16.5" customHeight="1">
      <c r="A138" s="39"/>
      <c r="B138" s="40"/>
      <c r="C138" s="200" t="s">
        <v>284</v>
      </c>
      <c r="D138" s="200" t="s">
        <v>191</v>
      </c>
      <c r="E138" s="201" t="s">
        <v>1214</v>
      </c>
      <c r="F138" s="202" t="s">
        <v>1204</v>
      </c>
      <c r="G138" s="203" t="s">
        <v>194</v>
      </c>
      <c r="H138" s="204">
        <v>1</v>
      </c>
      <c r="I138" s="205"/>
      <c r="J138" s="206">
        <f>ROUND(I138*H138,2)</f>
        <v>0</v>
      </c>
      <c r="K138" s="202" t="s">
        <v>1</v>
      </c>
      <c r="L138" s="45"/>
      <c r="M138" s="207" t="s">
        <v>1</v>
      </c>
      <c r="N138" s="208" t="s">
        <v>41</v>
      </c>
      <c r="O138" s="92"/>
      <c r="P138" s="209">
        <f>O138*H138</f>
        <v>0</v>
      </c>
      <c r="Q138" s="209">
        <v>0</v>
      </c>
      <c r="R138" s="209">
        <f>Q138*H138</f>
        <v>0</v>
      </c>
      <c r="S138" s="209">
        <v>0</v>
      </c>
      <c r="T138" s="210">
        <f>S138*H138</f>
        <v>0</v>
      </c>
      <c r="U138" s="39"/>
      <c r="V138" s="39"/>
      <c r="W138" s="39"/>
      <c r="X138" s="39"/>
      <c r="Y138" s="39"/>
      <c r="Z138" s="39"/>
      <c r="AA138" s="39"/>
      <c r="AB138" s="39"/>
      <c r="AC138" s="39"/>
      <c r="AD138" s="39"/>
      <c r="AE138" s="39"/>
      <c r="AR138" s="211" t="s">
        <v>221</v>
      </c>
      <c r="AT138" s="211" t="s">
        <v>191</v>
      </c>
      <c r="AU138" s="211" t="s">
        <v>83</v>
      </c>
      <c r="AY138" s="18" t="s">
        <v>195</v>
      </c>
      <c r="BE138" s="212">
        <f>IF(N138="základní",J138,0)</f>
        <v>0</v>
      </c>
      <c r="BF138" s="212">
        <f>IF(N138="snížená",J138,0)</f>
        <v>0</v>
      </c>
      <c r="BG138" s="212">
        <f>IF(N138="zákl. přenesená",J138,0)</f>
        <v>0</v>
      </c>
      <c r="BH138" s="212">
        <f>IF(N138="sníž. přenesená",J138,0)</f>
        <v>0</v>
      </c>
      <c r="BI138" s="212">
        <f>IF(N138="nulová",J138,0)</f>
        <v>0</v>
      </c>
      <c r="BJ138" s="18" t="s">
        <v>83</v>
      </c>
      <c r="BK138" s="212">
        <f>ROUND(I138*H138,2)</f>
        <v>0</v>
      </c>
      <c r="BL138" s="18" t="s">
        <v>221</v>
      </c>
      <c r="BM138" s="211" t="s">
        <v>357</v>
      </c>
    </row>
    <row r="139" s="13" customFormat="1" ht="25.92" customHeight="1">
      <c r="A139" s="13"/>
      <c r="B139" s="248"/>
      <c r="C139" s="249"/>
      <c r="D139" s="250" t="s">
        <v>75</v>
      </c>
      <c r="E139" s="251" t="s">
        <v>1215</v>
      </c>
      <c r="F139" s="251" t="s">
        <v>1216</v>
      </c>
      <c r="G139" s="249"/>
      <c r="H139" s="249"/>
      <c r="I139" s="252"/>
      <c r="J139" s="253">
        <f>BK139</f>
        <v>0</v>
      </c>
      <c r="K139" s="249"/>
      <c r="L139" s="254"/>
      <c r="M139" s="255"/>
      <c r="N139" s="256"/>
      <c r="O139" s="256"/>
      <c r="P139" s="257">
        <f>SUM(P140:P150)</f>
        <v>0</v>
      </c>
      <c r="Q139" s="256"/>
      <c r="R139" s="257">
        <f>SUM(R140:R150)</f>
        <v>0</v>
      </c>
      <c r="S139" s="256"/>
      <c r="T139" s="258">
        <f>SUM(T140:T150)</f>
        <v>0</v>
      </c>
      <c r="U139" s="13"/>
      <c r="V139" s="13"/>
      <c r="W139" s="13"/>
      <c r="X139" s="13"/>
      <c r="Y139" s="13"/>
      <c r="Z139" s="13"/>
      <c r="AA139" s="13"/>
      <c r="AB139" s="13"/>
      <c r="AC139" s="13"/>
      <c r="AD139" s="13"/>
      <c r="AE139" s="13"/>
      <c r="AR139" s="259" t="s">
        <v>83</v>
      </c>
      <c r="AT139" s="260" t="s">
        <v>75</v>
      </c>
      <c r="AU139" s="260" t="s">
        <v>76</v>
      </c>
      <c r="AY139" s="259" t="s">
        <v>195</v>
      </c>
      <c r="BK139" s="261">
        <f>SUM(BK140:BK150)</f>
        <v>0</v>
      </c>
    </row>
    <row r="140" s="2" customFormat="1" ht="16.5" customHeight="1">
      <c r="A140" s="39"/>
      <c r="B140" s="40"/>
      <c r="C140" s="200" t="s">
        <v>288</v>
      </c>
      <c r="D140" s="200" t="s">
        <v>191</v>
      </c>
      <c r="E140" s="201" t="s">
        <v>1217</v>
      </c>
      <c r="F140" s="202" t="s">
        <v>1218</v>
      </c>
      <c r="G140" s="203" t="s">
        <v>513</v>
      </c>
      <c r="H140" s="204">
        <v>2</v>
      </c>
      <c r="I140" s="205"/>
      <c r="J140" s="206">
        <f>ROUND(I140*H140,2)</f>
        <v>0</v>
      </c>
      <c r="K140" s="202" t="s">
        <v>1</v>
      </c>
      <c r="L140" s="45"/>
      <c r="M140" s="207" t="s">
        <v>1</v>
      </c>
      <c r="N140" s="208" t="s">
        <v>41</v>
      </c>
      <c r="O140" s="92"/>
      <c r="P140" s="209">
        <f>O140*H140</f>
        <v>0</v>
      </c>
      <c r="Q140" s="209">
        <v>0</v>
      </c>
      <c r="R140" s="209">
        <f>Q140*H140</f>
        <v>0</v>
      </c>
      <c r="S140" s="209">
        <v>0</v>
      </c>
      <c r="T140" s="210">
        <f>S140*H140</f>
        <v>0</v>
      </c>
      <c r="U140" s="39"/>
      <c r="V140" s="39"/>
      <c r="W140" s="39"/>
      <c r="X140" s="39"/>
      <c r="Y140" s="39"/>
      <c r="Z140" s="39"/>
      <c r="AA140" s="39"/>
      <c r="AB140" s="39"/>
      <c r="AC140" s="39"/>
      <c r="AD140" s="39"/>
      <c r="AE140" s="39"/>
      <c r="AR140" s="211" t="s">
        <v>221</v>
      </c>
      <c r="AT140" s="211" t="s">
        <v>191</v>
      </c>
      <c r="AU140" s="211" t="s">
        <v>83</v>
      </c>
      <c r="AY140" s="18" t="s">
        <v>195</v>
      </c>
      <c r="BE140" s="212">
        <f>IF(N140="základní",J140,0)</f>
        <v>0</v>
      </c>
      <c r="BF140" s="212">
        <f>IF(N140="snížená",J140,0)</f>
        <v>0</v>
      </c>
      <c r="BG140" s="212">
        <f>IF(N140="zákl. přenesená",J140,0)</f>
        <v>0</v>
      </c>
      <c r="BH140" s="212">
        <f>IF(N140="sníž. přenesená",J140,0)</f>
        <v>0</v>
      </c>
      <c r="BI140" s="212">
        <f>IF(N140="nulová",J140,0)</f>
        <v>0</v>
      </c>
      <c r="BJ140" s="18" t="s">
        <v>83</v>
      </c>
      <c r="BK140" s="212">
        <f>ROUND(I140*H140,2)</f>
        <v>0</v>
      </c>
      <c r="BL140" s="18" t="s">
        <v>221</v>
      </c>
      <c r="BM140" s="211" t="s">
        <v>365</v>
      </c>
    </row>
    <row r="141" s="2" customFormat="1">
      <c r="A141" s="39"/>
      <c r="B141" s="40"/>
      <c r="C141" s="41"/>
      <c r="D141" s="213" t="s">
        <v>197</v>
      </c>
      <c r="E141" s="41"/>
      <c r="F141" s="214" t="s">
        <v>1219</v>
      </c>
      <c r="G141" s="41"/>
      <c r="H141" s="41"/>
      <c r="I141" s="215"/>
      <c r="J141" s="41"/>
      <c r="K141" s="41"/>
      <c r="L141" s="45"/>
      <c r="M141" s="216"/>
      <c r="N141" s="217"/>
      <c r="O141" s="92"/>
      <c r="P141" s="92"/>
      <c r="Q141" s="92"/>
      <c r="R141" s="92"/>
      <c r="S141" s="92"/>
      <c r="T141" s="93"/>
      <c r="U141" s="39"/>
      <c r="V141" s="39"/>
      <c r="W141" s="39"/>
      <c r="X141" s="39"/>
      <c r="Y141" s="39"/>
      <c r="Z141" s="39"/>
      <c r="AA141" s="39"/>
      <c r="AB141" s="39"/>
      <c r="AC141" s="39"/>
      <c r="AD141" s="39"/>
      <c r="AE141" s="39"/>
      <c r="AT141" s="18" t="s">
        <v>197</v>
      </c>
      <c r="AU141" s="18" t="s">
        <v>83</v>
      </c>
    </row>
    <row r="142" s="2" customFormat="1" ht="16.5" customHeight="1">
      <c r="A142" s="39"/>
      <c r="B142" s="40"/>
      <c r="C142" s="200" t="s">
        <v>292</v>
      </c>
      <c r="D142" s="200" t="s">
        <v>191</v>
      </c>
      <c r="E142" s="201" t="s">
        <v>1220</v>
      </c>
      <c r="F142" s="202" t="s">
        <v>1221</v>
      </c>
      <c r="G142" s="203" t="s">
        <v>513</v>
      </c>
      <c r="H142" s="204">
        <v>11</v>
      </c>
      <c r="I142" s="205"/>
      <c r="J142" s="206">
        <f>ROUND(I142*H142,2)</f>
        <v>0</v>
      </c>
      <c r="K142" s="202" t="s">
        <v>1</v>
      </c>
      <c r="L142" s="45"/>
      <c r="M142" s="207" t="s">
        <v>1</v>
      </c>
      <c r="N142" s="208" t="s">
        <v>41</v>
      </c>
      <c r="O142" s="92"/>
      <c r="P142" s="209">
        <f>O142*H142</f>
        <v>0</v>
      </c>
      <c r="Q142" s="209">
        <v>0</v>
      </c>
      <c r="R142" s="209">
        <f>Q142*H142</f>
        <v>0</v>
      </c>
      <c r="S142" s="209">
        <v>0</v>
      </c>
      <c r="T142" s="210">
        <f>S142*H142</f>
        <v>0</v>
      </c>
      <c r="U142" s="39"/>
      <c r="V142" s="39"/>
      <c r="W142" s="39"/>
      <c r="X142" s="39"/>
      <c r="Y142" s="39"/>
      <c r="Z142" s="39"/>
      <c r="AA142" s="39"/>
      <c r="AB142" s="39"/>
      <c r="AC142" s="39"/>
      <c r="AD142" s="39"/>
      <c r="AE142" s="39"/>
      <c r="AR142" s="211" t="s">
        <v>221</v>
      </c>
      <c r="AT142" s="211" t="s">
        <v>191</v>
      </c>
      <c r="AU142" s="211" t="s">
        <v>83</v>
      </c>
      <c r="AY142" s="18" t="s">
        <v>195</v>
      </c>
      <c r="BE142" s="212">
        <f>IF(N142="základní",J142,0)</f>
        <v>0</v>
      </c>
      <c r="BF142" s="212">
        <f>IF(N142="snížená",J142,0)</f>
        <v>0</v>
      </c>
      <c r="BG142" s="212">
        <f>IF(N142="zákl. přenesená",J142,0)</f>
        <v>0</v>
      </c>
      <c r="BH142" s="212">
        <f>IF(N142="sníž. přenesená",J142,0)</f>
        <v>0</v>
      </c>
      <c r="BI142" s="212">
        <f>IF(N142="nulová",J142,0)</f>
        <v>0</v>
      </c>
      <c r="BJ142" s="18" t="s">
        <v>83</v>
      </c>
      <c r="BK142" s="212">
        <f>ROUND(I142*H142,2)</f>
        <v>0</v>
      </c>
      <c r="BL142" s="18" t="s">
        <v>221</v>
      </c>
      <c r="BM142" s="211" t="s">
        <v>373</v>
      </c>
    </row>
    <row r="143" s="2" customFormat="1">
      <c r="A143" s="39"/>
      <c r="B143" s="40"/>
      <c r="C143" s="41"/>
      <c r="D143" s="213" t="s">
        <v>197</v>
      </c>
      <c r="E143" s="41"/>
      <c r="F143" s="214" t="s">
        <v>1222</v>
      </c>
      <c r="G143" s="41"/>
      <c r="H143" s="41"/>
      <c r="I143" s="215"/>
      <c r="J143" s="41"/>
      <c r="K143" s="41"/>
      <c r="L143" s="45"/>
      <c r="M143" s="216"/>
      <c r="N143" s="217"/>
      <c r="O143" s="92"/>
      <c r="P143" s="92"/>
      <c r="Q143" s="92"/>
      <c r="R143" s="92"/>
      <c r="S143" s="92"/>
      <c r="T143" s="93"/>
      <c r="U143" s="39"/>
      <c r="V143" s="39"/>
      <c r="W143" s="39"/>
      <c r="X143" s="39"/>
      <c r="Y143" s="39"/>
      <c r="Z143" s="39"/>
      <c r="AA143" s="39"/>
      <c r="AB143" s="39"/>
      <c r="AC143" s="39"/>
      <c r="AD143" s="39"/>
      <c r="AE143" s="39"/>
      <c r="AT143" s="18" t="s">
        <v>197</v>
      </c>
      <c r="AU143" s="18" t="s">
        <v>83</v>
      </c>
    </row>
    <row r="144" s="2" customFormat="1" ht="24.15" customHeight="1">
      <c r="A144" s="39"/>
      <c r="B144" s="40"/>
      <c r="C144" s="200" t="s">
        <v>296</v>
      </c>
      <c r="D144" s="200" t="s">
        <v>191</v>
      </c>
      <c r="E144" s="201" t="s">
        <v>1223</v>
      </c>
      <c r="F144" s="202" t="s">
        <v>1224</v>
      </c>
      <c r="G144" s="203" t="s">
        <v>220</v>
      </c>
      <c r="H144" s="204">
        <v>1</v>
      </c>
      <c r="I144" s="205"/>
      <c r="J144" s="206">
        <f>ROUND(I144*H144,2)</f>
        <v>0</v>
      </c>
      <c r="K144" s="202" t="s">
        <v>1</v>
      </c>
      <c r="L144" s="45"/>
      <c r="M144" s="207" t="s">
        <v>1</v>
      </c>
      <c r="N144" s="208" t="s">
        <v>41</v>
      </c>
      <c r="O144" s="92"/>
      <c r="P144" s="209">
        <f>O144*H144</f>
        <v>0</v>
      </c>
      <c r="Q144" s="209">
        <v>0</v>
      </c>
      <c r="R144" s="209">
        <f>Q144*H144</f>
        <v>0</v>
      </c>
      <c r="S144" s="209">
        <v>0</v>
      </c>
      <c r="T144" s="210">
        <f>S144*H144</f>
        <v>0</v>
      </c>
      <c r="U144" s="39"/>
      <c r="V144" s="39"/>
      <c r="W144" s="39"/>
      <c r="X144" s="39"/>
      <c r="Y144" s="39"/>
      <c r="Z144" s="39"/>
      <c r="AA144" s="39"/>
      <c r="AB144" s="39"/>
      <c r="AC144" s="39"/>
      <c r="AD144" s="39"/>
      <c r="AE144" s="39"/>
      <c r="AR144" s="211" t="s">
        <v>221</v>
      </c>
      <c r="AT144" s="211" t="s">
        <v>191</v>
      </c>
      <c r="AU144" s="211" t="s">
        <v>83</v>
      </c>
      <c r="AY144" s="18" t="s">
        <v>195</v>
      </c>
      <c r="BE144" s="212">
        <f>IF(N144="základní",J144,0)</f>
        <v>0</v>
      </c>
      <c r="BF144" s="212">
        <f>IF(N144="snížená",J144,0)</f>
        <v>0</v>
      </c>
      <c r="BG144" s="212">
        <f>IF(N144="zákl. přenesená",J144,0)</f>
        <v>0</v>
      </c>
      <c r="BH144" s="212">
        <f>IF(N144="sníž. přenesená",J144,0)</f>
        <v>0</v>
      </c>
      <c r="BI144" s="212">
        <f>IF(N144="nulová",J144,0)</f>
        <v>0</v>
      </c>
      <c r="BJ144" s="18" t="s">
        <v>83</v>
      </c>
      <c r="BK144" s="212">
        <f>ROUND(I144*H144,2)</f>
        <v>0</v>
      </c>
      <c r="BL144" s="18" t="s">
        <v>221</v>
      </c>
      <c r="BM144" s="211" t="s">
        <v>385</v>
      </c>
    </row>
    <row r="145" s="2" customFormat="1" ht="24.15" customHeight="1">
      <c r="A145" s="39"/>
      <c r="B145" s="40"/>
      <c r="C145" s="200" t="s">
        <v>300</v>
      </c>
      <c r="D145" s="200" t="s">
        <v>191</v>
      </c>
      <c r="E145" s="201" t="s">
        <v>1225</v>
      </c>
      <c r="F145" s="202" t="s">
        <v>1226</v>
      </c>
      <c r="G145" s="203" t="s">
        <v>513</v>
      </c>
      <c r="H145" s="204">
        <v>10</v>
      </c>
      <c r="I145" s="205"/>
      <c r="J145" s="206">
        <f>ROUND(I145*H145,2)</f>
        <v>0</v>
      </c>
      <c r="K145" s="202" t="s">
        <v>1</v>
      </c>
      <c r="L145" s="45"/>
      <c r="M145" s="207" t="s">
        <v>1</v>
      </c>
      <c r="N145" s="208" t="s">
        <v>41</v>
      </c>
      <c r="O145" s="92"/>
      <c r="P145" s="209">
        <f>O145*H145</f>
        <v>0</v>
      </c>
      <c r="Q145" s="209">
        <v>0</v>
      </c>
      <c r="R145" s="209">
        <f>Q145*H145</f>
        <v>0</v>
      </c>
      <c r="S145" s="209">
        <v>0</v>
      </c>
      <c r="T145" s="210">
        <f>S145*H145</f>
        <v>0</v>
      </c>
      <c r="U145" s="39"/>
      <c r="V145" s="39"/>
      <c r="W145" s="39"/>
      <c r="X145" s="39"/>
      <c r="Y145" s="39"/>
      <c r="Z145" s="39"/>
      <c r="AA145" s="39"/>
      <c r="AB145" s="39"/>
      <c r="AC145" s="39"/>
      <c r="AD145" s="39"/>
      <c r="AE145" s="39"/>
      <c r="AR145" s="211" t="s">
        <v>221</v>
      </c>
      <c r="AT145" s="211" t="s">
        <v>191</v>
      </c>
      <c r="AU145" s="211" t="s">
        <v>83</v>
      </c>
      <c r="AY145" s="18" t="s">
        <v>195</v>
      </c>
      <c r="BE145" s="212">
        <f>IF(N145="základní",J145,0)</f>
        <v>0</v>
      </c>
      <c r="BF145" s="212">
        <f>IF(N145="snížená",J145,0)</f>
        <v>0</v>
      </c>
      <c r="BG145" s="212">
        <f>IF(N145="zákl. přenesená",J145,0)</f>
        <v>0</v>
      </c>
      <c r="BH145" s="212">
        <f>IF(N145="sníž. přenesená",J145,0)</f>
        <v>0</v>
      </c>
      <c r="BI145" s="212">
        <f>IF(N145="nulová",J145,0)</f>
        <v>0</v>
      </c>
      <c r="BJ145" s="18" t="s">
        <v>83</v>
      </c>
      <c r="BK145" s="212">
        <f>ROUND(I145*H145,2)</f>
        <v>0</v>
      </c>
      <c r="BL145" s="18" t="s">
        <v>221</v>
      </c>
      <c r="BM145" s="211" t="s">
        <v>392</v>
      </c>
    </row>
    <row r="146" s="2" customFormat="1" ht="24.15" customHeight="1">
      <c r="A146" s="39"/>
      <c r="B146" s="40"/>
      <c r="C146" s="200" t="s">
        <v>7</v>
      </c>
      <c r="D146" s="200" t="s">
        <v>191</v>
      </c>
      <c r="E146" s="201" t="s">
        <v>1227</v>
      </c>
      <c r="F146" s="202" t="s">
        <v>1228</v>
      </c>
      <c r="G146" s="203" t="s">
        <v>513</v>
      </c>
      <c r="H146" s="204">
        <v>8</v>
      </c>
      <c r="I146" s="205"/>
      <c r="J146" s="206">
        <f>ROUND(I146*H146,2)</f>
        <v>0</v>
      </c>
      <c r="K146" s="202" t="s">
        <v>1</v>
      </c>
      <c r="L146" s="45"/>
      <c r="M146" s="207" t="s">
        <v>1</v>
      </c>
      <c r="N146" s="208" t="s">
        <v>41</v>
      </c>
      <c r="O146" s="92"/>
      <c r="P146" s="209">
        <f>O146*H146</f>
        <v>0</v>
      </c>
      <c r="Q146" s="209">
        <v>0</v>
      </c>
      <c r="R146" s="209">
        <f>Q146*H146</f>
        <v>0</v>
      </c>
      <c r="S146" s="209">
        <v>0</v>
      </c>
      <c r="T146" s="210">
        <f>S146*H146</f>
        <v>0</v>
      </c>
      <c r="U146" s="39"/>
      <c r="V146" s="39"/>
      <c r="W146" s="39"/>
      <c r="X146" s="39"/>
      <c r="Y146" s="39"/>
      <c r="Z146" s="39"/>
      <c r="AA146" s="39"/>
      <c r="AB146" s="39"/>
      <c r="AC146" s="39"/>
      <c r="AD146" s="39"/>
      <c r="AE146" s="39"/>
      <c r="AR146" s="211" t="s">
        <v>221</v>
      </c>
      <c r="AT146" s="211" t="s">
        <v>191</v>
      </c>
      <c r="AU146" s="211" t="s">
        <v>83</v>
      </c>
      <c r="AY146" s="18" t="s">
        <v>195</v>
      </c>
      <c r="BE146" s="212">
        <f>IF(N146="základní",J146,0)</f>
        <v>0</v>
      </c>
      <c r="BF146" s="212">
        <f>IF(N146="snížená",J146,0)</f>
        <v>0</v>
      </c>
      <c r="BG146" s="212">
        <f>IF(N146="zákl. přenesená",J146,0)</f>
        <v>0</v>
      </c>
      <c r="BH146" s="212">
        <f>IF(N146="sníž. přenesená",J146,0)</f>
        <v>0</v>
      </c>
      <c r="BI146" s="212">
        <f>IF(N146="nulová",J146,0)</f>
        <v>0</v>
      </c>
      <c r="BJ146" s="18" t="s">
        <v>83</v>
      </c>
      <c r="BK146" s="212">
        <f>ROUND(I146*H146,2)</f>
        <v>0</v>
      </c>
      <c r="BL146" s="18" t="s">
        <v>221</v>
      </c>
      <c r="BM146" s="211" t="s">
        <v>401</v>
      </c>
    </row>
    <row r="147" s="2" customFormat="1" ht="24.15" customHeight="1">
      <c r="A147" s="39"/>
      <c r="B147" s="40"/>
      <c r="C147" s="200" t="s">
        <v>307</v>
      </c>
      <c r="D147" s="200" t="s">
        <v>191</v>
      </c>
      <c r="E147" s="201" t="s">
        <v>1229</v>
      </c>
      <c r="F147" s="202" t="s">
        <v>1230</v>
      </c>
      <c r="G147" s="203" t="s">
        <v>220</v>
      </c>
      <c r="H147" s="204">
        <v>1</v>
      </c>
      <c r="I147" s="205"/>
      <c r="J147" s="206">
        <f>ROUND(I147*H147,2)</f>
        <v>0</v>
      </c>
      <c r="K147" s="202" t="s">
        <v>1</v>
      </c>
      <c r="L147" s="45"/>
      <c r="M147" s="207" t="s">
        <v>1</v>
      </c>
      <c r="N147" s="208" t="s">
        <v>41</v>
      </c>
      <c r="O147" s="92"/>
      <c r="P147" s="209">
        <f>O147*H147</f>
        <v>0</v>
      </c>
      <c r="Q147" s="209">
        <v>0</v>
      </c>
      <c r="R147" s="209">
        <f>Q147*H147</f>
        <v>0</v>
      </c>
      <c r="S147" s="209">
        <v>0</v>
      </c>
      <c r="T147" s="210">
        <f>S147*H147</f>
        <v>0</v>
      </c>
      <c r="U147" s="39"/>
      <c r="V147" s="39"/>
      <c r="W147" s="39"/>
      <c r="X147" s="39"/>
      <c r="Y147" s="39"/>
      <c r="Z147" s="39"/>
      <c r="AA147" s="39"/>
      <c r="AB147" s="39"/>
      <c r="AC147" s="39"/>
      <c r="AD147" s="39"/>
      <c r="AE147" s="39"/>
      <c r="AR147" s="211" t="s">
        <v>221</v>
      </c>
      <c r="AT147" s="211" t="s">
        <v>191</v>
      </c>
      <c r="AU147" s="211" t="s">
        <v>83</v>
      </c>
      <c r="AY147" s="18" t="s">
        <v>195</v>
      </c>
      <c r="BE147" s="212">
        <f>IF(N147="základní",J147,0)</f>
        <v>0</v>
      </c>
      <c r="BF147" s="212">
        <f>IF(N147="snížená",J147,0)</f>
        <v>0</v>
      </c>
      <c r="BG147" s="212">
        <f>IF(N147="zákl. přenesená",J147,0)</f>
        <v>0</v>
      </c>
      <c r="BH147" s="212">
        <f>IF(N147="sníž. přenesená",J147,0)</f>
        <v>0</v>
      </c>
      <c r="BI147" s="212">
        <f>IF(N147="nulová",J147,0)</f>
        <v>0</v>
      </c>
      <c r="BJ147" s="18" t="s">
        <v>83</v>
      </c>
      <c r="BK147" s="212">
        <f>ROUND(I147*H147,2)</f>
        <v>0</v>
      </c>
      <c r="BL147" s="18" t="s">
        <v>221</v>
      </c>
      <c r="BM147" s="211" t="s">
        <v>407</v>
      </c>
    </row>
    <row r="148" s="2" customFormat="1" ht="16.5" customHeight="1">
      <c r="A148" s="39"/>
      <c r="B148" s="40"/>
      <c r="C148" s="200" t="s">
        <v>311</v>
      </c>
      <c r="D148" s="200" t="s">
        <v>191</v>
      </c>
      <c r="E148" s="201" t="s">
        <v>1231</v>
      </c>
      <c r="F148" s="202" t="s">
        <v>1232</v>
      </c>
      <c r="G148" s="203" t="s">
        <v>220</v>
      </c>
      <c r="H148" s="204">
        <v>1</v>
      </c>
      <c r="I148" s="205"/>
      <c r="J148" s="206">
        <f>ROUND(I148*H148,2)</f>
        <v>0</v>
      </c>
      <c r="K148" s="202" t="s">
        <v>1</v>
      </c>
      <c r="L148" s="45"/>
      <c r="M148" s="207" t="s">
        <v>1</v>
      </c>
      <c r="N148" s="208" t="s">
        <v>41</v>
      </c>
      <c r="O148" s="92"/>
      <c r="P148" s="209">
        <f>O148*H148</f>
        <v>0</v>
      </c>
      <c r="Q148" s="209">
        <v>0</v>
      </c>
      <c r="R148" s="209">
        <f>Q148*H148</f>
        <v>0</v>
      </c>
      <c r="S148" s="209">
        <v>0</v>
      </c>
      <c r="T148" s="210">
        <f>S148*H148</f>
        <v>0</v>
      </c>
      <c r="U148" s="39"/>
      <c r="V148" s="39"/>
      <c r="W148" s="39"/>
      <c r="X148" s="39"/>
      <c r="Y148" s="39"/>
      <c r="Z148" s="39"/>
      <c r="AA148" s="39"/>
      <c r="AB148" s="39"/>
      <c r="AC148" s="39"/>
      <c r="AD148" s="39"/>
      <c r="AE148" s="39"/>
      <c r="AR148" s="211" t="s">
        <v>221</v>
      </c>
      <c r="AT148" s="211" t="s">
        <v>191</v>
      </c>
      <c r="AU148" s="211" t="s">
        <v>83</v>
      </c>
      <c r="AY148" s="18" t="s">
        <v>195</v>
      </c>
      <c r="BE148" s="212">
        <f>IF(N148="základní",J148,0)</f>
        <v>0</v>
      </c>
      <c r="BF148" s="212">
        <f>IF(N148="snížená",J148,0)</f>
        <v>0</v>
      </c>
      <c r="BG148" s="212">
        <f>IF(N148="zákl. přenesená",J148,0)</f>
        <v>0</v>
      </c>
      <c r="BH148" s="212">
        <f>IF(N148="sníž. přenesená",J148,0)</f>
        <v>0</v>
      </c>
      <c r="BI148" s="212">
        <f>IF(N148="nulová",J148,0)</f>
        <v>0</v>
      </c>
      <c r="BJ148" s="18" t="s">
        <v>83</v>
      </c>
      <c r="BK148" s="212">
        <f>ROUND(I148*H148,2)</f>
        <v>0</v>
      </c>
      <c r="BL148" s="18" t="s">
        <v>221</v>
      </c>
      <c r="BM148" s="211" t="s">
        <v>413</v>
      </c>
    </row>
    <row r="149" s="2" customFormat="1" ht="24.15" customHeight="1">
      <c r="A149" s="39"/>
      <c r="B149" s="40"/>
      <c r="C149" s="200" t="s">
        <v>315</v>
      </c>
      <c r="D149" s="200" t="s">
        <v>191</v>
      </c>
      <c r="E149" s="201" t="s">
        <v>1233</v>
      </c>
      <c r="F149" s="202" t="s">
        <v>1234</v>
      </c>
      <c r="G149" s="203" t="s">
        <v>232</v>
      </c>
      <c r="H149" s="204">
        <v>1</v>
      </c>
      <c r="I149" s="205"/>
      <c r="J149" s="206">
        <f>ROUND(I149*H149,2)</f>
        <v>0</v>
      </c>
      <c r="K149" s="202" t="s">
        <v>1</v>
      </c>
      <c r="L149" s="45"/>
      <c r="M149" s="207" t="s">
        <v>1</v>
      </c>
      <c r="N149" s="208" t="s">
        <v>41</v>
      </c>
      <c r="O149" s="92"/>
      <c r="P149" s="209">
        <f>O149*H149</f>
        <v>0</v>
      </c>
      <c r="Q149" s="209">
        <v>0</v>
      </c>
      <c r="R149" s="209">
        <f>Q149*H149</f>
        <v>0</v>
      </c>
      <c r="S149" s="209">
        <v>0</v>
      </c>
      <c r="T149" s="210">
        <f>S149*H149</f>
        <v>0</v>
      </c>
      <c r="U149" s="39"/>
      <c r="V149" s="39"/>
      <c r="W149" s="39"/>
      <c r="X149" s="39"/>
      <c r="Y149" s="39"/>
      <c r="Z149" s="39"/>
      <c r="AA149" s="39"/>
      <c r="AB149" s="39"/>
      <c r="AC149" s="39"/>
      <c r="AD149" s="39"/>
      <c r="AE149" s="39"/>
      <c r="AR149" s="211" t="s">
        <v>221</v>
      </c>
      <c r="AT149" s="211" t="s">
        <v>191</v>
      </c>
      <c r="AU149" s="211" t="s">
        <v>83</v>
      </c>
      <c r="AY149" s="18" t="s">
        <v>195</v>
      </c>
      <c r="BE149" s="212">
        <f>IF(N149="základní",J149,0)</f>
        <v>0</v>
      </c>
      <c r="BF149" s="212">
        <f>IF(N149="snížená",J149,0)</f>
        <v>0</v>
      </c>
      <c r="BG149" s="212">
        <f>IF(N149="zákl. přenesená",J149,0)</f>
        <v>0</v>
      </c>
      <c r="BH149" s="212">
        <f>IF(N149="sníž. přenesená",J149,0)</f>
        <v>0</v>
      </c>
      <c r="BI149" s="212">
        <f>IF(N149="nulová",J149,0)</f>
        <v>0</v>
      </c>
      <c r="BJ149" s="18" t="s">
        <v>83</v>
      </c>
      <c r="BK149" s="212">
        <f>ROUND(I149*H149,2)</f>
        <v>0</v>
      </c>
      <c r="BL149" s="18" t="s">
        <v>221</v>
      </c>
      <c r="BM149" s="211" t="s">
        <v>419</v>
      </c>
    </row>
    <row r="150" s="2" customFormat="1" ht="21.75" customHeight="1">
      <c r="A150" s="39"/>
      <c r="B150" s="40"/>
      <c r="C150" s="200" t="s">
        <v>319</v>
      </c>
      <c r="D150" s="200" t="s">
        <v>191</v>
      </c>
      <c r="E150" s="201" t="s">
        <v>1235</v>
      </c>
      <c r="F150" s="202" t="s">
        <v>1236</v>
      </c>
      <c r="G150" s="203" t="s">
        <v>1237</v>
      </c>
      <c r="H150" s="204">
        <v>0.64000000000000001</v>
      </c>
      <c r="I150" s="205"/>
      <c r="J150" s="206">
        <f>ROUND(I150*H150,2)</f>
        <v>0</v>
      </c>
      <c r="K150" s="202" t="s">
        <v>1</v>
      </c>
      <c r="L150" s="45"/>
      <c r="M150" s="207" t="s">
        <v>1</v>
      </c>
      <c r="N150" s="208" t="s">
        <v>41</v>
      </c>
      <c r="O150" s="92"/>
      <c r="P150" s="209">
        <f>O150*H150</f>
        <v>0</v>
      </c>
      <c r="Q150" s="209">
        <v>0</v>
      </c>
      <c r="R150" s="209">
        <f>Q150*H150</f>
        <v>0</v>
      </c>
      <c r="S150" s="209">
        <v>0</v>
      </c>
      <c r="T150" s="210">
        <f>S150*H150</f>
        <v>0</v>
      </c>
      <c r="U150" s="39"/>
      <c r="V150" s="39"/>
      <c r="W150" s="39"/>
      <c r="X150" s="39"/>
      <c r="Y150" s="39"/>
      <c r="Z150" s="39"/>
      <c r="AA150" s="39"/>
      <c r="AB150" s="39"/>
      <c r="AC150" s="39"/>
      <c r="AD150" s="39"/>
      <c r="AE150" s="39"/>
      <c r="AR150" s="211" t="s">
        <v>221</v>
      </c>
      <c r="AT150" s="211" t="s">
        <v>191</v>
      </c>
      <c r="AU150" s="211" t="s">
        <v>83</v>
      </c>
      <c r="AY150" s="18" t="s">
        <v>195</v>
      </c>
      <c r="BE150" s="212">
        <f>IF(N150="základní",J150,0)</f>
        <v>0</v>
      </c>
      <c r="BF150" s="212">
        <f>IF(N150="snížená",J150,0)</f>
        <v>0</v>
      </c>
      <c r="BG150" s="212">
        <f>IF(N150="zákl. přenesená",J150,0)</f>
        <v>0</v>
      </c>
      <c r="BH150" s="212">
        <f>IF(N150="sníž. přenesená",J150,0)</f>
        <v>0</v>
      </c>
      <c r="BI150" s="212">
        <f>IF(N150="nulová",J150,0)</f>
        <v>0</v>
      </c>
      <c r="BJ150" s="18" t="s">
        <v>83</v>
      </c>
      <c r="BK150" s="212">
        <f>ROUND(I150*H150,2)</f>
        <v>0</v>
      </c>
      <c r="BL150" s="18" t="s">
        <v>221</v>
      </c>
      <c r="BM150" s="211" t="s">
        <v>426</v>
      </c>
    </row>
    <row r="151" s="13" customFormat="1" ht="25.92" customHeight="1">
      <c r="A151" s="13"/>
      <c r="B151" s="248"/>
      <c r="C151" s="249"/>
      <c r="D151" s="250" t="s">
        <v>75</v>
      </c>
      <c r="E151" s="251" t="s">
        <v>1238</v>
      </c>
      <c r="F151" s="251" t="s">
        <v>1239</v>
      </c>
      <c r="G151" s="249"/>
      <c r="H151" s="249"/>
      <c r="I151" s="252"/>
      <c r="J151" s="253">
        <f>BK151</f>
        <v>0</v>
      </c>
      <c r="K151" s="249"/>
      <c r="L151" s="254"/>
      <c r="M151" s="255"/>
      <c r="N151" s="256"/>
      <c r="O151" s="256"/>
      <c r="P151" s="257">
        <f>SUM(P152:P159)</f>
        <v>0</v>
      </c>
      <c r="Q151" s="256"/>
      <c r="R151" s="257">
        <f>SUM(R152:R159)</f>
        <v>0</v>
      </c>
      <c r="S151" s="256"/>
      <c r="T151" s="258">
        <f>SUM(T152:T159)</f>
        <v>0</v>
      </c>
      <c r="U151" s="13"/>
      <c r="V151" s="13"/>
      <c r="W151" s="13"/>
      <c r="X151" s="13"/>
      <c r="Y151" s="13"/>
      <c r="Z151" s="13"/>
      <c r="AA151" s="13"/>
      <c r="AB151" s="13"/>
      <c r="AC151" s="13"/>
      <c r="AD151" s="13"/>
      <c r="AE151" s="13"/>
      <c r="AR151" s="259" t="s">
        <v>83</v>
      </c>
      <c r="AT151" s="260" t="s">
        <v>75</v>
      </c>
      <c r="AU151" s="260" t="s">
        <v>76</v>
      </c>
      <c r="AY151" s="259" t="s">
        <v>195</v>
      </c>
      <c r="BK151" s="261">
        <f>SUM(BK152:BK159)</f>
        <v>0</v>
      </c>
    </row>
    <row r="152" s="2" customFormat="1" ht="16.5" customHeight="1">
      <c r="A152" s="39"/>
      <c r="B152" s="40"/>
      <c r="C152" s="200" t="s">
        <v>323</v>
      </c>
      <c r="D152" s="200" t="s">
        <v>191</v>
      </c>
      <c r="E152" s="201" t="s">
        <v>1240</v>
      </c>
      <c r="F152" s="202" t="s">
        <v>1218</v>
      </c>
      <c r="G152" s="203" t="s">
        <v>513</v>
      </c>
      <c r="H152" s="204">
        <v>3</v>
      </c>
      <c r="I152" s="205"/>
      <c r="J152" s="206">
        <f>ROUND(I152*H152,2)</f>
        <v>0</v>
      </c>
      <c r="K152" s="202" t="s">
        <v>1</v>
      </c>
      <c r="L152" s="45"/>
      <c r="M152" s="207" t="s">
        <v>1</v>
      </c>
      <c r="N152" s="208" t="s">
        <v>41</v>
      </c>
      <c r="O152" s="92"/>
      <c r="P152" s="209">
        <f>O152*H152</f>
        <v>0</v>
      </c>
      <c r="Q152" s="209">
        <v>0</v>
      </c>
      <c r="R152" s="209">
        <f>Q152*H152</f>
        <v>0</v>
      </c>
      <c r="S152" s="209">
        <v>0</v>
      </c>
      <c r="T152" s="210">
        <f>S152*H152</f>
        <v>0</v>
      </c>
      <c r="U152" s="39"/>
      <c r="V152" s="39"/>
      <c r="W152" s="39"/>
      <c r="X152" s="39"/>
      <c r="Y152" s="39"/>
      <c r="Z152" s="39"/>
      <c r="AA152" s="39"/>
      <c r="AB152" s="39"/>
      <c r="AC152" s="39"/>
      <c r="AD152" s="39"/>
      <c r="AE152" s="39"/>
      <c r="AR152" s="211" t="s">
        <v>221</v>
      </c>
      <c r="AT152" s="211" t="s">
        <v>191</v>
      </c>
      <c r="AU152" s="211" t="s">
        <v>83</v>
      </c>
      <c r="AY152" s="18" t="s">
        <v>195</v>
      </c>
      <c r="BE152" s="212">
        <f>IF(N152="základní",J152,0)</f>
        <v>0</v>
      </c>
      <c r="BF152" s="212">
        <f>IF(N152="snížená",J152,0)</f>
        <v>0</v>
      </c>
      <c r="BG152" s="212">
        <f>IF(N152="zákl. přenesená",J152,0)</f>
        <v>0</v>
      </c>
      <c r="BH152" s="212">
        <f>IF(N152="sníž. přenesená",J152,0)</f>
        <v>0</v>
      </c>
      <c r="BI152" s="212">
        <f>IF(N152="nulová",J152,0)</f>
        <v>0</v>
      </c>
      <c r="BJ152" s="18" t="s">
        <v>83</v>
      </c>
      <c r="BK152" s="212">
        <f>ROUND(I152*H152,2)</f>
        <v>0</v>
      </c>
      <c r="BL152" s="18" t="s">
        <v>221</v>
      </c>
      <c r="BM152" s="211" t="s">
        <v>432</v>
      </c>
    </row>
    <row r="153" s="2" customFormat="1">
      <c r="A153" s="39"/>
      <c r="B153" s="40"/>
      <c r="C153" s="41"/>
      <c r="D153" s="213" t="s">
        <v>197</v>
      </c>
      <c r="E153" s="41"/>
      <c r="F153" s="214" t="s">
        <v>1219</v>
      </c>
      <c r="G153" s="41"/>
      <c r="H153" s="41"/>
      <c r="I153" s="215"/>
      <c r="J153" s="41"/>
      <c r="K153" s="41"/>
      <c r="L153" s="45"/>
      <c r="M153" s="216"/>
      <c r="N153" s="217"/>
      <c r="O153" s="92"/>
      <c r="P153" s="92"/>
      <c r="Q153" s="92"/>
      <c r="R153" s="92"/>
      <c r="S153" s="92"/>
      <c r="T153" s="93"/>
      <c r="U153" s="39"/>
      <c r="V153" s="39"/>
      <c r="W153" s="39"/>
      <c r="X153" s="39"/>
      <c r="Y153" s="39"/>
      <c r="Z153" s="39"/>
      <c r="AA153" s="39"/>
      <c r="AB153" s="39"/>
      <c r="AC153" s="39"/>
      <c r="AD153" s="39"/>
      <c r="AE153" s="39"/>
      <c r="AT153" s="18" t="s">
        <v>197</v>
      </c>
      <c r="AU153" s="18" t="s">
        <v>83</v>
      </c>
    </row>
    <row r="154" s="2" customFormat="1" ht="16.5" customHeight="1">
      <c r="A154" s="39"/>
      <c r="B154" s="40"/>
      <c r="C154" s="200" t="s">
        <v>327</v>
      </c>
      <c r="D154" s="200" t="s">
        <v>191</v>
      </c>
      <c r="E154" s="201" t="s">
        <v>1241</v>
      </c>
      <c r="F154" s="202" t="s">
        <v>1221</v>
      </c>
      <c r="G154" s="203" t="s">
        <v>513</v>
      </c>
      <c r="H154" s="204">
        <v>9</v>
      </c>
      <c r="I154" s="205"/>
      <c r="J154" s="206">
        <f>ROUND(I154*H154,2)</f>
        <v>0</v>
      </c>
      <c r="K154" s="202" t="s">
        <v>1</v>
      </c>
      <c r="L154" s="45"/>
      <c r="M154" s="207" t="s">
        <v>1</v>
      </c>
      <c r="N154" s="208" t="s">
        <v>41</v>
      </c>
      <c r="O154" s="92"/>
      <c r="P154" s="209">
        <f>O154*H154</f>
        <v>0</v>
      </c>
      <c r="Q154" s="209">
        <v>0</v>
      </c>
      <c r="R154" s="209">
        <f>Q154*H154</f>
        <v>0</v>
      </c>
      <c r="S154" s="209">
        <v>0</v>
      </c>
      <c r="T154" s="210">
        <f>S154*H154</f>
        <v>0</v>
      </c>
      <c r="U154" s="39"/>
      <c r="V154" s="39"/>
      <c r="W154" s="39"/>
      <c r="X154" s="39"/>
      <c r="Y154" s="39"/>
      <c r="Z154" s="39"/>
      <c r="AA154" s="39"/>
      <c r="AB154" s="39"/>
      <c r="AC154" s="39"/>
      <c r="AD154" s="39"/>
      <c r="AE154" s="39"/>
      <c r="AR154" s="211" t="s">
        <v>221</v>
      </c>
      <c r="AT154" s="211" t="s">
        <v>191</v>
      </c>
      <c r="AU154" s="211" t="s">
        <v>83</v>
      </c>
      <c r="AY154" s="18" t="s">
        <v>195</v>
      </c>
      <c r="BE154" s="212">
        <f>IF(N154="základní",J154,0)</f>
        <v>0</v>
      </c>
      <c r="BF154" s="212">
        <f>IF(N154="snížená",J154,0)</f>
        <v>0</v>
      </c>
      <c r="BG154" s="212">
        <f>IF(N154="zákl. přenesená",J154,0)</f>
        <v>0</v>
      </c>
      <c r="BH154" s="212">
        <f>IF(N154="sníž. přenesená",J154,0)</f>
        <v>0</v>
      </c>
      <c r="BI154" s="212">
        <f>IF(N154="nulová",J154,0)</f>
        <v>0</v>
      </c>
      <c r="BJ154" s="18" t="s">
        <v>83</v>
      </c>
      <c r="BK154" s="212">
        <f>ROUND(I154*H154,2)</f>
        <v>0</v>
      </c>
      <c r="BL154" s="18" t="s">
        <v>221</v>
      </c>
      <c r="BM154" s="211" t="s">
        <v>438</v>
      </c>
    </row>
    <row r="155" s="2" customFormat="1">
      <c r="A155" s="39"/>
      <c r="B155" s="40"/>
      <c r="C155" s="41"/>
      <c r="D155" s="213" t="s">
        <v>197</v>
      </c>
      <c r="E155" s="41"/>
      <c r="F155" s="214" t="s">
        <v>1242</v>
      </c>
      <c r="G155" s="41"/>
      <c r="H155" s="41"/>
      <c r="I155" s="215"/>
      <c r="J155" s="41"/>
      <c r="K155" s="41"/>
      <c r="L155" s="45"/>
      <c r="M155" s="216"/>
      <c r="N155" s="217"/>
      <c r="O155" s="92"/>
      <c r="P155" s="92"/>
      <c r="Q155" s="92"/>
      <c r="R155" s="92"/>
      <c r="S155" s="92"/>
      <c r="T155" s="93"/>
      <c r="U155" s="39"/>
      <c r="V155" s="39"/>
      <c r="W155" s="39"/>
      <c r="X155" s="39"/>
      <c r="Y155" s="39"/>
      <c r="Z155" s="39"/>
      <c r="AA155" s="39"/>
      <c r="AB155" s="39"/>
      <c r="AC155" s="39"/>
      <c r="AD155" s="39"/>
      <c r="AE155" s="39"/>
      <c r="AT155" s="18" t="s">
        <v>197</v>
      </c>
      <c r="AU155" s="18" t="s">
        <v>83</v>
      </c>
    </row>
    <row r="156" s="2" customFormat="1" ht="24.15" customHeight="1">
      <c r="A156" s="39"/>
      <c r="B156" s="40"/>
      <c r="C156" s="200" t="s">
        <v>331</v>
      </c>
      <c r="D156" s="200" t="s">
        <v>191</v>
      </c>
      <c r="E156" s="201" t="s">
        <v>1243</v>
      </c>
      <c r="F156" s="202" t="s">
        <v>1244</v>
      </c>
      <c r="G156" s="203" t="s">
        <v>220</v>
      </c>
      <c r="H156" s="204">
        <v>1</v>
      </c>
      <c r="I156" s="205"/>
      <c r="J156" s="206">
        <f>ROUND(I156*H156,2)</f>
        <v>0</v>
      </c>
      <c r="K156" s="202" t="s">
        <v>1</v>
      </c>
      <c r="L156" s="45"/>
      <c r="M156" s="207" t="s">
        <v>1</v>
      </c>
      <c r="N156" s="208" t="s">
        <v>41</v>
      </c>
      <c r="O156" s="92"/>
      <c r="P156" s="209">
        <f>O156*H156</f>
        <v>0</v>
      </c>
      <c r="Q156" s="209">
        <v>0</v>
      </c>
      <c r="R156" s="209">
        <f>Q156*H156</f>
        <v>0</v>
      </c>
      <c r="S156" s="209">
        <v>0</v>
      </c>
      <c r="T156" s="210">
        <f>S156*H156</f>
        <v>0</v>
      </c>
      <c r="U156" s="39"/>
      <c r="V156" s="39"/>
      <c r="W156" s="39"/>
      <c r="X156" s="39"/>
      <c r="Y156" s="39"/>
      <c r="Z156" s="39"/>
      <c r="AA156" s="39"/>
      <c r="AB156" s="39"/>
      <c r="AC156" s="39"/>
      <c r="AD156" s="39"/>
      <c r="AE156" s="39"/>
      <c r="AR156" s="211" t="s">
        <v>221</v>
      </c>
      <c r="AT156" s="211" t="s">
        <v>191</v>
      </c>
      <c r="AU156" s="211" t="s">
        <v>83</v>
      </c>
      <c r="AY156" s="18" t="s">
        <v>195</v>
      </c>
      <c r="BE156" s="212">
        <f>IF(N156="základní",J156,0)</f>
        <v>0</v>
      </c>
      <c r="BF156" s="212">
        <f>IF(N156="snížená",J156,0)</f>
        <v>0</v>
      </c>
      <c r="BG156" s="212">
        <f>IF(N156="zákl. přenesená",J156,0)</f>
        <v>0</v>
      </c>
      <c r="BH156" s="212">
        <f>IF(N156="sníž. přenesená",J156,0)</f>
        <v>0</v>
      </c>
      <c r="BI156" s="212">
        <f>IF(N156="nulová",J156,0)</f>
        <v>0</v>
      </c>
      <c r="BJ156" s="18" t="s">
        <v>83</v>
      </c>
      <c r="BK156" s="212">
        <f>ROUND(I156*H156,2)</f>
        <v>0</v>
      </c>
      <c r="BL156" s="18" t="s">
        <v>221</v>
      </c>
      <c r="BM156" s="211" t="s">
        <v>444</v>
      </c>
    </row>
    <row r="157" s="2" customFormat="1" ht="24.15" customHeight="1">
      <c r="A157" s="39"/>
      <c r="B157" s="40"/>
      <c r="C157" s="200" t="s">
        <v>335</v>
      </c>
      <c r="D157" s="200" t="s">
        <v>191</v>
      </c>
      <c r="E157" s="201" t="s">
        <v>1245</v>
      </c>
      <c r="F157" s="202" t="s">
        <v>1226</v>
      </c>
      <c r="G157" s="203" t="s">
        <v>513</v>
      </c>
      <c r="H157" s="204">
        <v>10</v>
      </c>
      <c r="I157" s="205"/>
      <c r="J157" s="206">
        <f>ROUND(I157*H157,2)</f>
        <v>0</v>
      </c>
      <c r="K157" s="202" t="s">
        <v>1</v>
      </c>
      <c r="L157" s="45"/>
      <c r="M157" s="207" t="s">
        <v>1</v>
      </c>
      <c r="N157" s="208" t="s">
        <v>41</v>
      </c>
      <c r="O157" s="92"/>
      <c r="P157" s="209">
        <f>O157*H157</f>
        <v>0</v>
      </c>
      <c r="Q157" s="209">
        <v>0</v>
      </c>
      <c r="R157" s="209">
        <f>Q157*H157</f>
        <v>0</v>
      </c>
      <c r="S157" s="209">
        <v>0</v>
      </c>
      <c r="T157" s="210">
        <f>S157*H157</f>
        <v>0</v>
      </c>
      <c r="U157" s="39"/>
      <c r="V157" s="39"/>
      <c r="W157" s="39"/>
      <c r="X157" s="39"/>
      <c r="Y157" s="39"/>
      <c r="Z157" s="39"/>
      <c r="AA157" s="39"/>
      <c r="AB157" s="39"/>
      <c r="AC157" s="39"/>
      <c r="AD157" s="39"/>
      <c r="AE157" s="39"/>
      <c r="AR157" s="211" t="s">
        <v>221</v>
      </c>
      <c r="AT157" s="211" t="s">
        <v>191</v>
      </c>
      <c r="AU157" s="211" t="s">
        <v>83</v>
      </c>
      <c r="AY157" s="18" t="s">
        <v>195</v>
      </c>
      <c r="BE157" s="212">
        <f>IF(N157="základní",J157,0)</f>
        <v>0</v>
      </c>
      <c r="BF157" s="212">
        <f>IF(N157="snížená",J157,0)</f>
        <v>0</v>
      </c>
      <c r="BG157" s="212">
        <f>IF(N157="zákl. přenesená",J157,0)</f>
        <v>0</v>
      </c>
      <c r="BH157" s="212">
        <f>IF(N157="sníž. přenesená",J157,0)</f>
        <v>0</v>
      </c>
      <c r="BI157" s="212">
        <f>IF(N157="nulová",J157,0)</f>
        <v>0</v>
      </c>
      <c r="BJ157" s="18" t="s">
        <v>83</v>
      </c>
      <c r="BK157" s="212">
        <f>ROUND(I157*H157,2)</f>
        <v>0</v>
      </c>
      <c r="BL157" s="18" t="s">
        <v>221</v>
      </c>
      <c r="BM157" s="211" t="s">
        <v>450</v>
      </c>
    </row>
    <row r="158" s="2" customFormat="1" ht="24.15" customHeight="1">
      <c r="A158" s="39"/>
      <c r="B158" s="40"/>
      <c r="C158" s="200" t="s">
        <v>340</v>
      </c>
      <c r="D158" s="200" t="s">
        <v>191</v>
      </c>
      <c r="E158" s="201" t="s">
        <v>1246</v>
      </c>
      <c r="F158" s="202" t="s">
        <v>1228</v>
      </c>
      <c r="G158" s="203" t="s">
        <v>513</v>
      </c>
      <c r="H158" s="204">
        <v>4</v>
      </c>
      <c r="I158" s="205"/>
      <c r="J158" s="206">
        <f>ROUND(I158*H158,2)</f>
        <v>0</v>
      </c>
      <c r="K158" s="202" t="s">
        <v>1</v>
      </c>
      <c r="L158" s="45"/>
      <c r="M158" s="207" t="s">
        <v>1</v>
      </c>
      <c r="N158" s="208" t="s">
        <v>41</v>
      </c>
      <c r="O158" s="92"/>
      <c r="P158" s="209">
        <f>O158*H158</f>
        <v>0</v>
      </c>
      <c r="Q158" s="209">
        <v>0</v>
      </c>
      <c r="R158" s="209">
        <f>Q158*H158</f>
        <v>0</v>
      </c>
      <c r="S158" s="209">
        <v>0</v>
      </c>
      <c r="T158" s="210">
        <f>S158*H158</f>
        <v>0</v>
      </c>
      <c r="U158" s="39"/>
      <c r="V158" s="39"/>
      <c r="W158" s="39"/>
      <c r="X158" s="39"/>
      <c r="Y158" s="39"/>
      <c r="Z158" s="39"/>
      <c r="AA158" s="39"/>
      <c r="AB158" s="39"/>
      <c r="AC158" s="39"/>
      <c r="AD158" s="39"/>
      <c r="AE158" s="39"/>
      <c r="AR158" s="211" t="s">
        <v>221</v>
      </c>
      <c r="AT158" s="211" t="s">
        <v>191</v>
      </c>
      <c r="AU158" s="211" t="s">
        <v>83</v>
      </c>
      <c r="AY158" s="18" t="s">
        <v>195</v>
      </c>
      <c r="BE158" s="212">
        <f>IF(N158="základní",J158,0)</f>
        <v>0</v>
      </c>
      <c r="BF158" s="212">
        <f>IF(N158="snížená",J158,0)</f>
        <v>0</v>
      </c>
      <c r="BG158" s="212">
        <f>IF(N158="zákl. přenesená",J158,0)</f>
        <v>0</v>
      </c>
      <c r="BH158" s="212">
        <f>IF(N158="sníž. přenesená",J158,0)</f>
        <v>0</v>
      </c>
      <c r="BI158" s="212">
        <f>IF(N158="nulová",J158,0)</f>
        <v>0</v>
      </c>
      <c r="BJ158" s="18" t="s">
        <v>83</v>
      </c>
      <c r="BK158" s="212">
        <f>ROUND(I158*H158,2)</f>
        <v>0</v>
      </c>
      <c r="BL158" s="18" t="s">
        <v>221</v>
      </c>
      <c r="BM158" s="211" t="s">
        <v>456</v>
      </c>
    </row>
    <row r="159" s="2" customFormat="1" ht="21.75" customHeight="1">
      <c r="A159" s="39"/>
      <c r="B159" s="40"/>
      <c r="C159" s="200" t="s">
        <v>345</v>
      </c>
      <c r="D159" s="200" t="s">
        <v>191</v>
      </c>
      <c r="E159" s="201" t="s">
        <v>1247</v>
      </c>
      <c r="F159" s="202" t="s">
        <v>1236</v>
      </c>
      <c r="G159" s="203" t="s">
        <v>1237</v>
      </c>
      <c r="H159" s="204">
        <v>0.70999999999999996</v>
      </c>
      <c r="I159" s="205"/>
      <c r="J159" s="206">
        <f>ROUND(I159*H159,2)</f>
        <v>0</v>
      </c>
      <c r="K159" s="202" t="s">
        <v>1</v>
      </c>
      <c r="L159" s="45"/>
      <c r="M159" s="276" t="s">
        <v>1</v>
      </c>
      <c r="N159" s="277" t="s">
        <v>41</v>
      </c>
      <c r="O159" s="274"/>
      <c r="P159" s="278">
        <f>O159*H159</f>
        <v>0</v>
      </c>
      <c r="Q159" s="278">
        <v>0</v>
      </c>
      <c r="R159" s="278">
        <f>Q159*H159</f>
        <v>0</v>
      </c>
      <c r="S159" s="278">
        <v>0</v>
      </c>
      <c r="T159" s="279">
        <f>S159*H159</f>
        <v>0</v>
      </c>
      <c r="U159" s="39"/>
      <c r="V159" s="39"/>
      <c r="W159" s="39"/>
      <c r="X159" s="39"/>
      <c r="Y159" s="39"/>
      <c r="Z159" s="39"/>
      <c r="AA159" s="39"/>
      <c r="AB159" s="39"/>
      <c r="AC159" s="39"/>
      <c r="AD159" s="39"/>
      <c r="AE159" s="39"/>
      <c r="AR159" s="211" t="s">
        <v>221</v>
      </c>
      <c r="AT159" s="211" t="s">
        <v>191</v>
      </c>
      <c r="AU159" s="211" t="s">
        <v>83</v>
      </c>
      <c r="AY159" s="18" t="s">
        <v>195</v>
      </c>
      <c r="BE159" s="212">
        <f>IF(N159="základní",J159,0)</f>
        <v>0</v>
      </c>
      <c r="BF159" s="212">
        <f>IF(N159="snížená",J159,0)</f>
        <v>0</v>
      </c>
      <c r="BG159" s="212">
        <f>IF(N159="zákl. přenesená",J159,0)</f>
        <v>0</v>
      </c>
      <c r="BH159" s="212">
        <f>IF(N159="sníž. přenesená",J159,0)</f>
        <v>0</v>
      </c>
      <c r="BI159" s="212">
        <f>IF(N159="nulová",J159,0)</f>
        <v>0</v>
      </c>
      <c r="BJ159" s="18" t="s">
        <v>83</v>
      </c>
      <c r="BK159" s="212">
        <f>ROUND(I159*H159,2)</f>
        <v>0</v>
      </c>
      <c r="BL159" s="18" t="s">
        <v>221</v>
      </c>
      <c r="BM159" s="211" t="s">
        <v>221</v>
      </c>
    </row>
    <row r="160" s="2" customFormat="1" ht="6.96" customHeight="1">
      <c r="A160" s="39"/>
      <c r="B160" s="67"/>
      <c r="C160" s="68"/>
      <c r="D160" s="68"/>
      <c r="E160" s="68"/>
      <c r="F160" s="68"/>
      <c r="G160" s="68"/>
      <c r="H160" s="68"/>
      <c r="I160" s="68"/>
      <c r="J160" s="68"/>
      <c r="K160" s="68"/>
      <c r="L160" s="45"/>
      <c r="M160" s="39"/>
      <c r="O160" s="39"/>
      <c r="P160" s="39"/>
      <c r="Q160" s="39"/>
      <c r="R160" s="39"/>
      <c r="S160" s="39"/>
      <c r="T160" s="39"/>
      <c r="U160" s="39"/>
      <c r="V160" s="39"/>
      <c r="W160" s="39"/>
      <c r="X160" s="39"/>
      <c r="Y160" s="39"/>
      <c r="Z160" s="39"/>
      <c r="AA160" s="39"/>
      <c r="AB160" s="39"/>
      <c r="AC160" s="39"/>
      <c r="AD160" s="39"/>
      <c r="AE160" s="39"/>
    </row>
  </sheetData>
  <sheetProtection sheet="1" autoFilter="0" formatColumns="0" formatRows="0" objects="1" scenarios="1" spinCount="100000" saltValue="YMNfL6vmqW/Pq1XIl7/hxibb0W3E/ZAVVVtJ6RXilUpl/caCZdsiktnJXIFmK5u9qmbc+wFz2HQhvoaeWEyV8A==" hashValue="x8W3UT7M0IABrqXTrrLDYTOAhPQRUQHOSnWfnt8o4tKLTWKIyZ7nnteyLAw1ht1PdyUYhWx+/Km/RFPiANvsXw==" algorithmName="SHA-512" password="C71F"/>
  <autoFilter ref="C119:K159"/>
  <mergeCells count="9">
    <mergeCell ref="E7:H7"/>
    <mergeCell ref="E9:H9"/>
    <mergeCell ref="E18:H18"/>
    <mergeCell ref="E27:H27"/>
    <mergeCell ref="E85:H85"/>
    <mergeCell ref="E87:H87"/>
    <mergeCell ref="E110:H110"/>
    <mergeCell ref="E112:H112"/>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108</v>
      </c>
    </row>
    <row r="3" s="1" customFormat="1" ht="6.96" customHeight="1">
      <c r="B3" s="147"/>
      <c r="C3" s="148"/>
      <c r="D3" s="148"/>
      <c r="E3" s="148"/>
      <c r="F3" s="148"/>
      <c r="G3" s="148"/>
      <c r="H3" s="148"/>
      <c r="I3" s="148"/>
      <c r="J3" s="148"/>
      <c r="K3" s="148"/>
      <c r="L3" s="21"/>
      <c r="AT3" s="18" t="s">
        <v>85</v>
      </c>
    </row>
    <row r="4" s="1" customFormat="1" ht="24.96" customHeight="1">
      <c r="B4" s="21"/>
      <c r="D4" s="149" t="s">
        <v>168</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SPLAŠKOVÁ KANALIZACE ÚSTÍ NAD ORLICÍ ČERNOVÍR</v>
      </c>
      <c r="F7" s="151"/>
      <c r="G7" s="151"/>
      <c r="H7" s="151"/>
      <c r="L7" s="21"/>
    </row>
    <row r="8" s="2" customFormat="1" ht="12" customHeight="1">
      <c r="A8" s="39"/>
      <c r="B8" s="45"/>
      <c r="C8" s="39"/>
      <c r="D8" s="151" t="s">
        <v>169</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53" t="s">
        <v>1248</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51" t="s">
        <v>18</v>
      </c>
      <c r="E11" s="39"/>
      <c r="F11" s="142" t="s">
        <v>1</v>
      </c>
      <c r="G11" s="39"/>
      <c r="H11" s="39"/>
      <c r="I11" s="151" t="s">
        <v>19</v>
      </c>
      <c r="J11" s="142" t="s">
        <v>1</v>
      </c>
      <c r="K11" s="39"/>
      <c r="L11" s="64"/>
      <c r="S11" s="39"/>
      <c r="T11" s="39"/>
      <c r="U11" s="39"/>
      <c r="V11" s="39"/>
      <c r="W11" s="39"/>
      <c r="X11" s="39"/>
      <c r="Y11" s="39"/>
      <c r="Z11" s="39"/>
      <c r="AA11" s="39"/>
      <c r="AB11" s="39"/>
      <c r="AC11" s="39"/>
      <c r="AD11" s="39"/>
      <c r="AE11" s="39"/>
    </row>
    <row r="12" s="2" customFormat="1" ht="12" customHeight="1">
      <c r="A12" s="39"/>
      <c r="B12" s="45"/>
      <c r="C12" s="39"/>
      <c r="D12" s="151" t="s">
        <v>20</v>
      </c>
      <c r="E12" s="39"/>
      <c r="F12" s="142" t="s">
        <v>21</v>
      </c>
      <c r="G12" s="39"/>
      <c r="H12" s="39"/>
      <c r="I12" s="151" t="s">
        <v>22</v>
      </c>
      <c r="J12" s="154" t="str">
        <f>'Rekapitulace stavby'!AN8</f>
        <v>18. 10. 2021</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51" t="s">
        <v>24</v>
      </c>
      <c r="E14" s="39"/>
      <c r="F14" s="39"/>
      <c r="G14" s="39"/>
      <c r="H14" s="39"/>
      <c r="I14" s="151" t="s">
        <v>25</v>
      </c>
      <c r="J14" s="142" t="s">
        <v>1</v>
      </c>
      <c r="K14" s="39"/>
      <c r="L14" s="64"/>
      <c r="S14" s="39"/>
      <c r="T14" s="39"/>
      <c r="U14" s="39"/>
      <c r="V14" s="39"/>
      <c r="W14" s="39"/>
      <c r="X14" s="39"/>
      <c r="Y14" s="39"/>
      <c r="Z14" s="39"/>
      <c r="AA14" s="39"/>
      <c r="AB14" s="39"/>
      <c r="AC14" s="39"/>
      <c r="AD14" s="39"/>
      <c r="AE14" s="39"/>
    </row>
    <row r="15" s="2" customFormat="1" ht="18" customHeight="1">
      <c r="A15" s="39"/>
      <c r="B15" s="45"/>
      <c r="C15" s="39"/>
      <c r="D15" s="39"/>
      <c r="E15" s="142" t="s">
        <v>26</v>
      </c>
      <c r="F15" s="39"/>
      <c r="G15" s="39"/>
      <c r="H15" s="39"/>
      <c r="I15" s="151" t="s">
        <v>27</v>
      </c>
      <c r="J15" s="142" t="s">
        <v>1</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51" t="s">
        <v>28</v>
      </c>
      <c r="E17" s="39"/>
      <c r="F17" s="39"/>
      <c r="G17" s="39"/>
      <c r="H17" s="39"/>
      <c r="I17" s="151"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2"/>
      <c r="G18" s="142"/>
      <c r="H18" s="142"/>
      <c r="I18" s="151" t="s">
        <v>27</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51" t="s">
        <v>30</v>
      </c>
      <c r="E20" s="39"/>
      <c r="F20" s="39"/>
      <c r="G20" s="39"/>
      <c r="H20" s="39"/>
      <c r="I20" s="151" t="s">
        <v>25</v>
      </c>
      <c r="J20" s="142" t="s">
        <v>1</v>
      </c>
      <c r="K20" s="39"/>
      <c r="L20" s="64"/>
      <c r="S20" s="39"/>
      <c r="T20" s="39"/>
      <c r="U20" s="39"/>
      <c r="V20" s="39"/>
      <c r="W20" s="39"/>
      <c r="X20" s="39"/>
      <c r="Y20" s="39"/>
      <c r="Z20" s="39"/>
      <c r="AA20" s="39"/>
      <c r="AB20" s="39"/>
      <c r="AC20" s="39"/>
      <c r="AD20" s="39"/>
      <c r="AE20" s="39"/>
    </row>
    <row r="21" s="2" customFormat="1" ht="18" customHeight="1">
      <c r="A21" s="39"/>
      <c r="B21" s="45"/>
      <c r="C21" s="39"/>
      <c r="D21" s="39"/>
      <c r="E21" s="142" t="s">
        <v>31</v>
      </c>
      <c r="F21" s="39"/>
      <c r="G21" s="39"/>
      <c r="H21" s="39"/>
      <c r="I21" s="151" t="s">
        <v>27</v>
      </c>
      <c r="J21" s="142" t="s">
        <v>1</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51" t="s">
        <v>33</v>
      </c>
      <c r="E23" s="39"/>
      <c r="F23" s="39"/>
      <c r="G23" s="39"/>
      <c r="H23" s="39"/>
      <c r="I23" s="151" t="s">
        <v>25</v>
      </c>
      <c r="J23" s="142" t="s">
        <v>1</v>
      </c>
      <c r="K23" s="39"/>
      <c r="L23" s="64"/>
      <c r="S23" s="39"/>
      <c r="T23" s="39"/>
      <c r="U23" s="39"/>
      <c r="V23" s="39"/>
      <c r="W23" s="39"/>
      <c r="X23" s="39"/>
      <c r="Y23" s="39"/>
      <c r="Z23" s="39"/>
      <c r="AA23" s="39"/>
      <c r="AB23" s="39"/>
      <c r="AC23" s="39"/>
      <c r="AD23" s="39"/>
      <c r="AE23" s="39"/>
    </row>
    <row r="24" s="2" customFormat="1" ht="18" customHeight="1">
      <c r="A24" s="39"/>
      <c r="B24" s="45"/>
      <c r="C24" s="39"/>
      <c r="D24" s="39"/>
      <c r="E24" s="142" t="s">
        <v>208</v>
      </c>
      <c r="F24" s="39"/>
      <c r="G24" s="39"/>
      <c r="H24" s="39"/>
      <c r="I24" s="151" t="s">
        <v>27</v>
      </c>
      <c r="J24" s="142" t="s">
        <v>1</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51" t="s">
        <v>35</v>
      </c>
      <c r="E26" s="39"/>
      <c r="F26" s="39"/>
      <c r="G26" s="39"/>
      <c r="H26" s="39"/>
      <c r="I26" s="39"/>
      <c r="J26" s="39"/>
      <c r="K26" s="39"/>
      <c r="L26" s="64"/>
      <c r="S26" s="39"/>
      <c r="T26" s="39"/>
      <c r="U26" s="39"/>
      <c r="V26" s="39"/>
      <c r="W26" s="39"/>
      <c r="X26" s="39"/>
      <c r="Y26" s="39"/>
      <c r="Z26" s="39"/>
      <c r="AA26" s="39"/>
      <c r="AB26" s="39"/>
      <c r="AC26" s="39"/>
      <c r="AD26" s="39"/>
      <c r="AE26" s="39"/>
    </row>
    <row r="27" s="8" customFormat="1" ht="16.5" customHeight="1">
      <c r="A27" s="155"/>
      <c r="B27" s="156"/>
      <c r="C27" s="155"/>
      <c r="D27" s="155"/>
      <c r="E27" s="157" t="s">
        <v>1</v>
      </c>
      <c r="F27" s="157"/>
      <c r="G27" s="157"/>
      <c r="H27" s="157"/>
      <c r="I27" s="155"/>
      <c r="J27" s="155"/>
      <c r="K27" s="155"/>
      <c r="L27" s="158"/>
      <c r="S27" s="155"/>
      <c r="T27" s="155"/>
      <c r="U27" s="155"/>
      <c r="V27" s="155"/>
      <c r="W27" s="155"/>
      <c r="X27" s="155"/>
      <c r="Y27" s="155"/>
      <c r="Z27" s="155"/>
      <c r="AA27" s="155"/>
      <c r="AB27" s="155"/>
      <c r="AC27" s="155"/>
      <c r="AD27" s="155"/>
      <c r="AE27" s="155"/>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59"/>
      <c r="E29" s="159"/>
      <c r="F29" s="159"/>
      <c r="G29" s="159"/>
      <c r="H29" s="159"/>
      <c r="I29" s="159"/>
      <c r="J29" s="159"/>
      <c r="K29" s="159"/>
      <c r="L29" s="64"/>
      <c r="S29" s="39"/>
      <c r="T29" s="39"/>
      <c r="U29" s="39"/>
      <c r="V29" s="39"/>
      <c r="W29" s="39"/>
      <c r="X29" s="39"/>
      <c r="Y29" s="39"/>
      <c r="Z29" s="39"/>
      <c r="AA29" s="39"/>
      <c r="AB29" s="39"/>
      <c r="AC29" s="39"/>
      <c r="AD29" s="39"/>
      <c r="AE29" s="39"/>
    </row>
    <row r="30" s="2" customFormat="1" ht="25.44" customHeight="1">
      <c r="A30" s="39"/>
      <c r="B30" s="45"/>
      <c r="C30" s="39"/>
      <c r="D30" s="160" t="s">
        <v>36</v>
      </c>
      <c r="E30" s="39"/>
      <c r="F30" s="39"/>
      <c r="G30" s="39"/>
      <c r="H30" s="39"/>
      <c r="I30" s="39"/>
      <c r="J30" s="161">
        <f>ROUND(J122, 2)</f>
        <v>0</v>
      </c>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14.4" customHeight="1">
      <c r="A32" s="39"/>
      <c r="B32" s="45"/>
      <c r="C32" s="39"/>
      <c r="D32" s="39"/>
      <c r="E32" s="39"/>
      <c r="F32" s="162" t="s">
        <v>38</v>
      </c>
      <c r="G32" s="39"/>
      <c r="H32" s="39"/>
      <c r="I32" s="162" t="s">
        <v>37</v>
      </c>
      <c r="J32" s="162" t="s">
        <v>39</v>
      </c>
      <c r="K32" s="39"/>
      <c r="L32" s="64"/>
      <c r="S32" s="39"/>
      <c r="T32" s="39"/>
      <c r="U32" s="39"/>
      <c r="V32" s="39"/>
      <c r="W32" s="39"/>
      <c r="X32" s="39"/>
      <c r="Y32" s="39"/>
      <c r="Z32" s="39"/>
      <c r="AA32" s="39"/>
      <c r="AB32" s="39"/>
      <c r="AC32" s="39"/>
      <c r="AD32" s="39"/>
      <c r="AE32" s="39"/>
    </row>
    <row r="33" s="2" customFormat="1" ht="14.4" customHeight="1">
      <c r="A33" s="39"/>
      <c r="B33" s="45"/>
      <c r="C33" s="39"/>
      <c r="D33" s="163" t="s">
        <v>40</v>
      </c>
      <c r="E33" s="151" t="s">
        <v>41</v>
      </c>
      <c r="F33" s="164">
        <f>ROUND((SUM(BE122:BE180)),  2)</f>
        <v>0</v>
      </c>
      <c r="G33" s="39"/>
      <c r="H33" s="39"/>
      <c r="I33" s="165">
        <v>0.20999999999999999</v>
      </c>
      <c r="J33" s="164">
        <f>ROUND(((SUM(BE122:BE180))*I33),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51" t="s">
        <v>42</v>
      </c>
      <c r="F34" s="164">
        <f>ROUND((SUM(BF122:BF180)),  2)</f>
        <v>0</v>
      </c>
      <c r="G34" s="39"/>
      <c r="H34" s="39"/>
      <c r="I34" s="165">
        <v>0.14999999999999999</v>
      </c>
      <c r="J34" s="164">
        <f>ROUND(((SUM(BF122:BF180))*I34),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51" t="s">
        <v>43</v>
      </c>
      <c r="F35" s="164">
        <f>ROUND((SUM(BG122:BG180)),  2)</f>
        <v>0</v>
      </c>
      <c r="G35" s="39"/>
      <c r="H35" s="39"/>
      <c r="I35" s="165">
        <v>0.20999999999999999</v>
      </c>
      <c r="J35" s="164">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51" t="s">
        <v>44</v>
      </c>
      <c r="F36" s="164">
        <f>ROUND((SUM(BH122:BH180)),  2)</f>
        <v>0</v>
      </c>
      <c r="G36" s="39"/>
      <c r="H36" s="39"/>
      <c r="I36" s="165">
        <v>0.14999999999999999</v>
      </c>
      <c r="J36" s="164">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45</v>
      </c>
      <c r="F37" s="164">
        <f>ROUND((SUM(BI122:BI180)),  2)</f>
        <v>0</v>
      </c>
      <c r="G37" s="39"/>
      <c r="H37" s="39"/>
      <c r="I37" s="165">
        <v>0</v>
      </c>
      <c r="J37" s="164">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66"/>
      <c r="D39" s="167" t="s">
        <v>46</v>
      </c>
      <c r="E39" s="168"/>
      <c r="F39" s="168"/>
      <c r="G39" s="169" t="s">
        <v>47</v>
      </c>
      <c r="H39" s="170" t="s">
        <v>48</v>
      </c>
      <c r="I39" s="168"/>
      <c r="J39" s="171">
        <f>SUM(J30:J37)</f>
        <v>0</v>
      </c>
      <c r="K39" s="172"/>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49</v>
      </c>
      <c r="E50" s="174"/>
      <c r="F50" s="174"/>
      <c r="G50" s="173" t="s">
        <v>50</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51</v>
      </c>
      <c r="E61" s="176"/>
      <c r="F61" s="177" t="s">
        <v>52</v>
      </c>
      <c r="G61" s="175" t="s">
        <v>51</v>
      </c>
      <c r="H61" s="176"/>
      <c r="I61" s="176"/>
      <c r="J61" s="178" t="s">
        <v>52</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53</v>
      </c>
      <c r="E65" s="179"/>
      <c r="F65" s="179"/>
      <c r="G65" s="173" t="s">
        <v>54</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51</v>
      </c>
      <c r="E76" s="176"/>
      <c r="F76" s="177" t="s">
        <v>52</v>
      </c>
      <c r="G76" s="175" t="s">
        <v>51</v>
      </c>
      <c r="H76" s="176"/>
      <c r="I76" s="176"/>
      <c r="J76" s="178" t="s">
        <v>52</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173</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SPLAŠKOVÁ KANALIZACE ÚSTÍ NAD ORLICÍ ČERNOVÍR</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169</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PS-04 - ČS Oldřichovice - elektroinstalace, MaR</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Černovír</v>
      </c>
      <c r="G89" s="41"/>
      <c r="H89" s="41"/>
      <c r="I89" s="33" t="s">
        <v>22</v>
      </c>
      <c r="J89" s="80" t="str">
        <f>IF(J12="","",J12)</f>
        <v>18. 10. 2021</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25.65" customHeight="1">
      <c r="A91" s="39"/>
      <c r="B91" s="40"/>
      <c r="C91" s="33" t="s">
        <v>24</v>
      </c>
      <c r="D91" s="41"/>
      <c r="E91" s="41"/>
      <c r="F91" s="28" t="str">
        <f>E15</f>
        <v>TEPVOS s.r.o., Královéhradecká 1566, Ústí n.Orlicí</v>
      </c>
      <c r="G91" s="41"/>
      <c r="H91" s="41"/>
      <c r="I91" s="33" t="s">
        <v>30</v>
      </c>
      <c r="J91" s="37" t="str">
        <f>E21</f>
        <v>Aquaprocon s.r.o., Divize Praha</v>
      </c>
      <c r="K91" s="41"/>
      <c r="L91" s="64"/>
      <c r="S91" s="39"/>
      <c r="T91" s="39"/>
      <c r="U91" s="39"/>
      <c r="V91" s="39"/>
      <c r="W91" s="39"/>
      <c r="X91" s="39"/>
      <c r="Y91" s="39"/>
      <c r="Z91" s="39"/>
      <c r="AA91" s="39"/>
      <c r="AB91" s="39"/>
      <c r="AC91" s="39"/>
      <c r="AD91" s="39"/>
      <c r="AE91" s="39"/>
    </row>
    <row r="92" s="2" customFormat="1" ht="15.15" customHeight="1">
      <c r="A92" s="39"/>
      <c r="B92" s="40"/>
      <c r="C92" s="33" t="s">
        <v>28</v>
      </c>
      <c r="D92" s="41"/>
      <c r="E92" s="41"/>
      <c r="F92" s="28" t="str">
        <f>IF(E18="","",E18)</f>
        <v>Vyplň údaj</v>
      </c>
      <c r="G92" s="41"/>
      <c r="H92" s="41"/>
      <c r="I92" s="33" t="s">
        <v>33</v>
      </c>
      <c r="J92" s="37" t="str">
        <f>E24</f>
        <v>Petr Šulc</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85" t="s">
        <v>174</v>
      </c>
      <c r="D94" s="186"/>
      <c r="E94" s="186"/>
      <c r="F94" s="186"/>
      <c r="G94" s="186"/>
      <c r="H94" s="186"/>
      <c r="I94" s="186"/>
      <c r="J94" s="187" t="s">
        <v>175</v>
      </c>
      <c r="K94" s="186"/>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88" t="s">
        <v>176</v>
      </c>
      <c r="D96" s="41"/>
      <c r="E96" s="41"/>
      <c r="F96" s="41"/>
      <c r="G96" s="41"/>
      <c r="H96" s="41"/>
      <c r="I96" s="41"/>
      <c r="J96" s="111">
        <f>J122</f>
        <v>0</v>
      </c>
      <c r="K96" s="41"/>
      <c r="L96" s="64"/>
      <c r="S96" s="39"/>
      <c r="T96" s="39"/>
      <c r="U96" s="39"/>
      <c r="V96" s="39"/>
      <c r="W96" s="39"/>
      <c r="X96" s="39"/>
      <c r="Y96" s="39"/>
      <c r="Z96" s="39"/>
      <c r="AA96" s="39"/>
      <c r="AB96" s="39"/>
      <c r="AC96" s="39"/>
      <c r="AD96" s="39"/>
      <c r="AE96" s="39"/>
      <c r="AU96" s="18" t="s">
        <v>177</v>
      </c>
    </row>
    <row r="97" s="12" customFormat="1" ht="24.96" customHeight="1">
      <c r="A97" s="12"/>
      <c r="B97" s="242"/>
      <c r="C97" s="243"/>
      <c r="D97" s="244" t="s">
        <v>1249</v>
      </c>
      <c r="E97" s="245"/>
      <c r="F97" s="245"/>
      <c r="G97" s="245"/>
      <c r="H97" s="245"/>
      <c r="I97" s="245"/>
      <c r="J97" s="246">
        <f>J123</f>
        <v>0</v>
      </c>
      <c r="K97" s="243"/>
      <c r="L97" s="247"/>
      <c r="S97" s="12"/>
      <c r="T97" s="12"/>
      <c r="U97" s="12"/>
      <c r="V97" s="12"/>
      <c r="W97" s="12"/>
      <c r="X97" s="12"/>
      <c r="Y97" s="12"/>
      <c r="Z97" s="12"/>
      <c r="AA97" s="12"/>
      <c r="AB97" s="12"/>
      <c r="AC97" s="12"/>
      <c r="AD97" s="12"/>
      <c r="AE97" s="12"/>
    </row>
    <row r="98" s="12" customFormat="1" ht="24.96" customHeight="1">
      <c r="A98" s="12"/>
      <c r="B98" s="242"/>
      <c r="C98" s="243"/>
      <c r="D98" s="244" t="s">
        <v>1250</v>
      </c>
      <c r="E98" s="245"/>
      <c r="F98" s="245"/>
      <c r="G98" s="245"/>
      <c r="H98" s="245"/>
      <c r="I98" s="245"/>
      <c r="J98" s="246">
        <f>J132</f>
        <v>0</v>
      </c>
      <c r="K98" s="243"/>
      <c r="L98" s="247"/>
      <c r="S98" s="12"/>
      <c r="T98" s="12"/>
      <c r="U98" s="12"/>
      <c r="V98" s="12"/>
      <c r="W98" s="12"/>
      <c r="X98" s="12"/>
      <c r="Y98" s="12"/>
      <c r="Z98" s="12"/>
      <c r="AA98" s="12"/>
      <c r="AB98" s="12"/>
      <c r="AC98" s="12"/>
      <c r="AD98" s="12"/>
      <c r="AE98" s="12"/>
    </row>
    <row r="99" s="12" customFormat="1" ht="24.96" customHeight="1">
      <c r="A99" s="12"/>
      <c r="B99" s="242"/>
      <c r="C99" s="243"/>
      <c r="D99" s="244" t="s">
        <v>1251</v>
      </c>
      <c r="E99" s="245"/>
      <c r="F99" s="245"/>
      <c r="G99" s="245"/>
      <c r="H99" s="245"/>
      <c r="I99" s="245"/>
      <c r="J99" s="246">
        <f>J141</f>
        <v>0</v>
      </c>
      <c r="K99" s="243"/>
      <c r="L99" s="247"/>
      <c r="S99" s="12"/>
      <c r="T99" s="12"/>
      <c r="U99" s="12"/>
      <c r="V99" s="12"/>
      <c r="W99" s="12"/>
      <c r="X99" s="12"/>
      <c r="Y99" s="12"/>
      <c r="Z99" s="12"/>
      <c r="AA99" s="12"/>
      <c r="AB99" s="12"/>
      <c r="AC99" s="12"/>
      <c r="AD99" s="12"/>
      <c r="AE99" s="12"/>
    </row>
    <row r="100" s="12" customFormat="1" ht="24.96" customHeight="1">
      <c r="A100" s="12"/>
      <c r="B100" s="242"/>
      <c r="C100" s="243"/>
      <c r="D100" s="244" t="s">
        <v>1252</v>
      </c>
      <c r="E100" s="245"/>
      <c r="F100" s="245"/>
      <c r="G100" s="245"/>
      <c r="H100" s="245"/>
      <c r="I100" s="245"/>
      <c r="J100" s="246">
        <f>J150</f>
        <v>0</v>
      </c>
      <c r="K100" s="243"/>
      <c r="L100" s="247"/>
      <c r="S100" s="12"/>
      <c r="T100" s="12"/>
      <c r="U100" s="12"/>
      <c r="V100" s="12"/>
      <c r="W100" s="12"/>
      <c r="X100" s="12"/>
      <c r="Y100" s="12"/>
      <c r="Z100" s="12"/>
      <c r="AA100" s="12"/>
      <c r="AB100" s="12"/>
      <c r="AC100" s="12"/>
      <c r="AD100" s="12"/>
      <c r="AE100" s="12"/>
    </row>
    <row r="101" s="12" customFormat="1" ht="24.96" customHeight="1">
      <c r="A101" s="12"/>
      <c r="B101" s="242"/>
      <c r="C101" s="243"/>
      <c r="D101" s="244" t="s">
        <v>1253</v>
      </c>
      <c r="E101" s="245"/>
      <c r="F101" s="245"/>
      <c r="G101" s="245"/>
      <c r="H101" s="245"/>
      <c r="I101" s="245"/>
      <c r="J101" s="246">
        <f>J159</f>
        <v>0</v>
      </c>
      <c r="K101" s="243"/>
      <c r="L101" s="247"/>
      <c r="S101" s="12"/>
      <c r="T101" s="12"/>
      <c r="U101" s="12"/>
      <c r="V101" s="12"/>
      <c r="W101" s="12"/>
      <c r="X101" s="12"/>
      <c r="Y101" s="12"/>
      <c r="Z101" s="12"/>
      <c r="AA101" s="12"/>
      <c r="AB101" s="12"/>
      <c r="AC101" s="12"/>
      <c r="AD101" s="12"/>
      <c r="AE101" s="12"/>
    </row>
    <row r="102" s="12" customFormat="1" ht="24.96" customHeight="1">
      <c r="A102" s="12"/>
      <c r="B102" s="242"/>
      <c r="C102" s="243"/>
      <c r="D102" s="244" t="s">
        <v>1254</v>
      </c>
      <c r="E102" s="245"/>
      <c r="F102" s="245"/>
      <c r="G102" s="245"/>
      <c r="H102" s="245"/>
      <c r="I102" s="245"/>
      <c r="J102" s="246">
        <f>J170</f>
        <v>0</v>
      </c>
      <c r="K102" s="243"/>
      <c r="L102" s="247"/>
      <c r="S102" s="12"/>
      <c r="T102" s="12"/>
      <c r="U102" s="12"/>
      <c r="V102" s="12"/>
      <c r="W102" s="12"/>
      <c r="X102" s="12"/>
      <c r="Y102" s="12"/>
      <c r="Z102" s="12"/>
      <c r="AA102" s="12"/>
      <c r="AB102" s="12"/>
      <c r="AC102" s="12"/>
      <c r="AD102" s="12"/>
      <c r="AE102" s="12"/>
    </row>
    <row r="103" s="2" customFormat="1" ht="21.84" customHeight="1">
      <c r="A103" s="39"/>
      <c r="B103" s="40"/>
      <c r="C103" s="41"/>
      <c r="D103" s="41"/>
      <c r="E103" s="41"/>
      <c r="F103" s="41"/>
      <c r="G103" s="41"/>
      <c r="H103" s="41"/>
      <c r="I103" s="41"/>
      <c r="J103" s="41"/>
      <c r="K103" s="41"/>
      <c r="L103" s="64"/>
      <c r="S103" s="39"/>
      <c r="T103" s="39"/>
      <c r="U103" s="39"/>
      <c r="V103" s="39"/>
      <c r="W103" s="39"/>
      <c r="X103" s="39"/>
      <c r="Y103" s="39"/>
      <c r="Z103" s="39"/>
      <c r="AA103" s="39"/>
      <c r="AB103" s="39"/>
      <c r="AC103" s="39"/>
      <c r="AD103" s="39"/>
      <c r="AE103" s="39"/>
    </row>
    <row r="104" s="2" customFormat="1" ht="6.96" customHeight="1">
      <c r="A104" s="39"/>
      <c r="B104" s="67"/>
      <c r="C104" s="68"/>
      <c r="D104" s="68"/>
      <c r="E104" s="68"/>
      <c r="F104" s="68"/>
      <c r="G104" s="68"/>
      <c r="H104" s="68"/>
      <c r="I104" s="68"/>
      <c r="J104" s="68"/>
      <c r="K104" s="68"/>
      <c r="L104" s="64"/>
      <c r="S104" s="39"/>
      <c r="T104" s="39"/>
      <c r="U104" s="39"/>
      <c r="V104" s="39"/>
      <c r="W104" s="39"/>
      <c r="X104" s="39"/>
      <c r="Y104" s="39"/>
      <c r="Z104" s="39"/>
      <c r="AA104" s="39"/>
      <c r="AB104" s="39"/>
      <c r="AC104" s="39"/>
      <c r="AD104" s="39"/>
      <c r="AE104" s="39"/>
    </row>
    <row r="108" s="2" customFormat="1" ht="6.96" customHeight="1">
      <c r="A108" s="39"/>
      <c r="B108" s="69"/>
      <c r="C108" s="70"/>
      <c r="D108" s="70"/>
      <c r="E108" s="70"/>
      <c r="F108" s="70"/>
      <c r="G108" s="70"/>
      <c r="H108" s="70"/>
      <c r="I108" s="70"/>
      <c r="J108" s="70"/>
      <c r="K108" s="70"/>
      <c r="L108" s="64"/>
      <c r="S108" s="39"/>
      <c r="T108" s="39"/>
      <c r="U108" s="39"/>
      <c r="V108" s="39"/>
      <c r="W108" s="39"/>
      <c r="X108" s="39"/>
      <c r="Y108" s="39"/>
      <c r="Z108" s="39"/>
      <c r="AA108" s="39"/>
      <c r="AB108" s="39"/>
      <c r="AC108" s="39"/>
      <c r="AD108" s="39"/>
      <c r="AE108" s="39"/>
    </row>
    <row r="109" s="2" customFormat="1" ht="24.96" customHeight="1">
      <c r="A109" s="39"/>
      <c r="B109" s="40"/>
      <c r="C109" s="24" t="s">
        <v>178</v>
      </c>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6.96" customHeight="1">
      <c r="A110" s="39"/>
      <c r="B110" s="40"/>
      <c r="C110" s="41"/>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2" customHeight="1">
      <c r="A111" s="39"/>
      <c r="B111" s="40"/>
      <c r="C111" s="33" t="s">
        <v>16</v>
      </c>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16.5" customHeight="1">
      <c r="A112" s="39"/>
      <c r="B112" s="40"/>
      <c r="C112" s="41"/>
      <c r="D112" s="41"/>
      <c r="E112" s="184" t="str">
        <f>E7</f>
        <v>SPLAŠKOVÁ KANALIZACE ÚSTÍ NAD ORLICÍ ČERNOVÍR</v>
      </c>
      <c r="F112" s="33"/>
      <c r="G112" s="33"/>
      <c r="H112" s="33"/>
      <c r="I112" s="41"/>
      <c r="J112" s="41"/>
      <c r="K112" s="41"/>
      <c r="L112" s="64"/>
      <c r="S112" s="39"/>
      <c r="T112" s="39"/>
      <c r="U112" s="39"/>
      <c r="V112" s="39"/>
      <c r="W112" s="39"/>
      <c r="X112" s="39"/>
      <c r="Y112" s="39"/>
      <c r="Z112" s="39"/>
      <c r="AA112" s="39"/>
      <c r="AB112" s="39"/>
      <c r="AC112" s="39"/>
      <c r="AD112" s="39"/>
      <c r="AE112" s="39"/>
    </row>
    <row r="113" s="2" customFormat="1" ht="12" customHeight="1">
      <c r="A113" s="39"/>
      <c r="B113" s="40"/>
      <c r="C113" s="33" t="s">
        <v>169</v>
      </c>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16.5" customHeight="1">
      <c r="A114" s="39"/>
      <c r="B114" s="40"/>
      <c r="C114" s="41"/>
      <c r="D114" s="41"/>
      <c r="E114" s="77" t="str">
        <f>E9</f>
        <v>PS-04 - ČS Oldřichovice - elektroinstalace, MaR</v>
      </c>
      <c r="F114" s="41"/>
      <c r="G114" s="41"/>
      <c r="H114" s="41"/>
      <c r="I114" s="41"/>
      <c r="J114" s="41"/>
      <c r="K114" s="41"/>
      <c r="L114" s="64"/>
      <c r="S114" s="39"/>
      <c r="T114" s="39"/>
      <c r="U114" s="39"/>
      <c r="V114" s="39"/>
      <c r="W114" s="39"/>
      <c r="X114" s="39"/>
      <c r="Y114" s="39"/>
      <c r="Z114" s="39"/>
      <c r="AA114" s="39"/>
      <c r="AB114" s="39"/>
      <c r="AC114" s="39"/>
      <c r="AD114" s="39"/>
      <c r="AE114" s="39"/>
    </row>
    <row r="115" s="2" customFormat="1" ht="6.96" customHeight="1">
      <c r="A115" s="39"/>
      <c r="B115" s="40"/>
      <c r="C115" s="41"/>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12" customHeight="1">
      <c r="A116" s="39"/>
      <c r="B116" s="40"/>
      <c r="C116" s="33" t="s">
        <v>20</v>
      </c>
      <c r="D116" s="41"/>
      <c r="E116" s="41"/>
      <c r="F116" s="28" t="str">
        <f>F12</f>
        <v>Černovír</v>
      </c>
      <c r="G116" s="41"/>
      <c r="H116" s="41"/>
      <c r="I116" s="33" t="s">
        <v>22</v>
      </c>
      <c r="J116" s="80" t="str">
        <f>IF(J12="","",J12)</f>
        <v>18. 10. 2021</v>
      </c>
      <c r="K116" s="41"/>
      <c r="L116" s="64"/>
      <c r="S116" s="39"/>
      <c r="T116" s="39"/>
      <c r="U116" s="39"/>
      <c r="V116" s="39"/>
      <c r="W116" s="39"/>
      <c r="X116" s="39"/>
      <c r="Y116" s="39"/>
      <c r="Z116" s="39"/>
      <c r="AA116" s="39"/>
      <c r="AB116" s="39"/>
      <c r="AC116" s="39"/>
      <c r="AD116" s="39"/>
      <c r="AE116" s="39"/>
    </row>
    <row r="117" s="2" customFormat="1" ht="6.96" customHeight="1">
      <c r="A117" s="39"/>
      <c r="B117" s="40"/>
      <c r="C117" s="41"/>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25.65" customHeight="1">
      <c r="A118" s="39"/>
      <c r="B118" s="40"/>
      <c r="C118" s="33" t="s">
        <v>24</v>
      </c>
      <c r="D118" s="41"/>
      <c r="E118" s="41"/>
      <c r="F118" s="28" t="str">
        <f>E15</f>
        <v>TEPVOS s.r.o., Královéhradecká 1566, Ústí n.Orlicí</v>
      </c>
      <c r="G118" s="41"/>
      <c r="H118" s="41"/>
      <c r="I118" s="33" t="s">
        <v>30</v>
      </c>
      <c r="J118" s="37" t="str">
        <f>E21</f>
        <v>Aquaprocon s.r.o., Divize Praha</v>
      </c>
      <c r="K118" s="41"/>
      <c r="L118" s="64"/>
      <c r="S118" s="39"/>
      <c r="T118" s="39"/>
      <c r="U118" s="39"/>
      <c r="V118" s="39"/>
      <c r="W118" s="39"/>
      <c r="X118" s="39"/>
      <c r="Y118" s="39"/>
      <c r="Z118" s="39"/>
      <c r="AA118" s="39"/>
      <c r="AB118" s="39"/>
      <c r="AC118" s="39"/>
      <c r="AD118" s="39"/>
      <c r="AE118" s="39"/>
    </row>
    <row r="119" s="2" customFormat="1" ht="15.15" customHeight="1">
      <c r="A119" s="39"/>
      <c r="B119" s="40"/>
      <c r="C119" s="33" t="s">
        <v>28</v>
      </c>
      <c r="D119" s="41"/>
      <c r="E119" s="41"/>
      <c r="F119" s="28" t="str">
        <f>IF(E18="","",E18)</f>
        <v>Vyplň údaj</v>
      </c>
      <c r="G119" s="41"/>
      <c r="H119" s="41"/>
      <c r="I119" s="33" t="s">
        <v>33</v>
      </c>
      <c r="J119" s="37" t="str">
        <f>E24</f>
        <v>Petr Šulc</v>
      </c>
      <c r="K119" s="41"/>
      <c r="L119" s="64"/>
      <c r="S119" s="39"/>
      <c r="T119" s="39"/>
      <c r="U119" s="39"/>
      <c r="V119" s="39"/>
      <c r="W119" s="39"/>
      <c r="X119" s="39"/>
      <c r="Y119" s="39"/>
      <c r="Z119" s="39"/>
      <c r="AA119" s="39"/>
      <c r="AB119" s="39"/>
      <c r="AC119" s="39"/>
      <c r="AD119" s="39"/>
      <c r="AE119" s="39"/>
    </row>
    <row r="120" s="2" customFormat="1" ht="10.32" customHeight="1">
      <c r="A120" s="39"/>
      <c r="B120" s="40"/>
      <c r="C120" s="41"/>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9" customFormat="1" ht="29.28" customHeight="1">
      <c r="A121" s="189"/>
      <c r="B121" s="190"/>
      <c r="C121" s="191" t="s">
        <v>179</v>
      </c>
      <c r="D121" s="192" t="s">
        <v>61</v>
      </c>
      <c r="E121" s="192" t="s">
        <v>57</v>
      </c>
      <c r="F121" s="192" t="s">
        <v>58</v>
      </c>
      <c r="G121" s="192" t="s">
        <v>180</v>
      </c>
      <c r="H121" s="192" t="s">
        <v>181</v>
      </c>
      <c r="I121" s="192" t="s">
        <v>182</v>
      </c>
      <c r="J121" s="192" t="s">
        <v>175</v>
      </c>
      <c r="K121" s="193" t="s">
        <v>183</v>
      </c>
      <c r="L121" s="194"/>
      <c r="M121" s="101" t="s">
        <v>1</v>
      </c>
      <c r="N121" s="102" t="s">
        <v>40</v>
      </c>
      <c r="O121" s="102" t="s">
        <v>184</v>
      </c>
      <c r="P121" s="102" t="s">
        <v>185</v>
      </c>
      <c r="Q121" s="102" t="s">
        <v>186</v>
      </c>
      <c r="R121" s="102" t="s">
        <v>187</v>
      </c>
      <c r="S121" s="102" t="s">
        <v>188</v>
      </c>
      <c r="T121" s="103" t="s">
        <v>189</v>
      </c>
      <c r="U121" s="189"/>
      <c r="V121" s="189"/>
      <c r="W121" s="189"/>
      <c r="X121" s="189"/>
      <c r="Y121" s="189"/>
      <c r="Z121" s="189"/>
      <c r="AA121" s="189"/>
      <c r="AB121" s="189"/>
      <c r="AC121" s="189"/>
      <c r="AD121" s="189"/>
      <c r="AE121" s="189"/>
    </row>
    <row r="122" s="2" customFormat="1" ht="22.8" customHeight="1">
      <c r="A122" s="39"/>
      <c r="B122" s="40"/>
      <c r="C122" s="108" t="s">
        <v>190</v>
      </c>
      <c r="D122" s="41"/>
      <c r="E122" s="41"/>
      <c r="F122" s="41"/>
      <c r="G122" s="41"/>
      <c r="H122" s="41"/>
      <c r="I122" s="41"/>
      <c r="J122" s="195">
        <f>BK122</f>
        <v>0</v>
      </c>
      <c r="K122" s="41"/>
      <c r="L122" s="45"/>
      <c r="M122" s="104"/>
      <c r="N122" s="196"/>
      <c r="O122" s="105"/>
      <c r="P122" s="197">
        <f>P123+P132+P141+P150+P159+P170</f>
        <v>0</v>
      </c>
      <c r="Q122" s="105"/>
      <c r="R122" s="197">
        <f>R123+R132+R141+R150+R159+R170</f>
        <v>0</v>
      </c>
      <c r="S122" s="105"/>
      <c r="T122" s="198">
        <f>T123+T132+T141+T150+T159+T170</f>
        <v>0</v>
      </c>
      <c r="U122" s="39"/>
      <c r="V122" s="39"/>
      <c r="W122" s="39"/>
      <c r="X122" s="39"/>
      <c r="Y122" s="39"/>
      <c r="Z122" s="39"/>
      <c r="AA122" s="39"/>
      <c r="AB122" s="39"/>
      <c r="AC122" s="39"/>
      <c r="AD122" s="39"/>
      <c r="AE122" s="39"/>
      <c r="AT122" s="18" t="s">
        <v>75</v>
      </c>
      <c r="AU122" s="18" t="s">
        <v>177</v>
      </c>
      <c r="BK122" s="199">
        <f>BK123+BK132+BK141+BK150+BK159+BK170</f>
        <v>0</v>
      </c>
    </row>
    <row r="123" s="13" customFormat="1" ht="25.92" customHeight="1">
      <c r="A123" s="13"/>
      <c r="B123" s="248"/>
      <c r="C123" s="249"/>
      <c r="D123" s="250" t="s">
        <v>75</v>
      </c>
      <c r="E123" s="251" t="s">
        <v>1187</v>
      </c>
      <c r="F123" s="251" t="s">
        <v>1255</v>
      </c>
      <c r="G123" s="249"/>
      <c r="H123" s="249"/>
      <c r="I123" s="252"/>
      <c r="J123" s="253">
        <f>BK123</f>
        <v>0</v>
      </c>
      <c r="K123" s="249"/>
      <c r="L123" s="254"/>
      <c r="M123" s="255"/>
      <c r="N123" s="256"/>
      <c r="O123" s="256"/>
      <c r="P123" s="257">
        <f>SUM(P124:P131)</f>
        <v>0</v>
      </c>
      <c r="Q123" s="256"/>
      <c r="R123" s="257">
        <f>SUM(R124:R131)</f>
        <v>0</v>
      </c>
      <c r="S123" s="256"/>
      <c r="T123" s="258">
        <f>SUM(T124:T131)</f>
        <v>0</v>
      </c>
      <c r="U123" s="13"/>
      <c r="V123" s="13"/>
      <c r="W123" s="13"/>
      <c r="X123" s="13"/>
      <c r="Y123" s="13"/>
      <c r="Z123" s="13"/>
      <c r="AA123" s="13"/>
      <c r="AB123" s="13"/>
      <c r="AC123" s="13"/>
      <c r="AD123" s="13"/>
      <c r="AE123" s="13"/>
      <c r="AR123" s="259" t="s">
        <v>83</v>
      </c>
      <c r="AT123" s="260" t="s">
        <v>75</v>
      </c>
      <c r="AU123" s="260" t="s">
        <v>76</v>
      </c>
      <c r="AY123" s="259" t="s">
        <v>195</v>
      </c>
      <c r="BK123" s="261">
        <f>SUM(BK124:BK131)</f>
        <v>0</v>
      </c>
    </row>
    <row r="124" s="2" customFormat="1" ht="16.5" customHeight="1">
      <c r="A124" s="39"/>
      <c r="B124" s="40"/>
      <c r="C124" s="200" t="s">
        <v>83</v>
      </c>
      <c r="D124" s="200" t="s">
        <v>191</v>
      </c>
      <c r="E124" s="201" t="s">
        <v>1189</v>
      </c>
      <c r="F124" s="202" t="s">
        <v>1190</v>
      </c>
      <c r="G124" s="203" t="s">
        <v>513</v>
      </c>
      <c r="H124" s="204">
        <v>20</v>
      </c>
      <c r="I124" s="205"/>
      <c r="J124" s="206">
        <f>ROUND(I124*H124,2)</f>
        <v>0</v>
      </c>
      <c r="K124" s="202" t="s">
        <v>1</v>
      </c>
      <c r="L124" s="45"/>
      <c r="M124" s="207" t="s">
        <v>1</v>
      </c>
      <c r="N124" s="208" t="s">
        <v>41</v>
      </c>
      <c r="O124" s="92"/>
      <c r="P124" s="209">
        <f>O124*H124</f>
        <v>0</v>
      </c>
      <c r="Q124" s="209">
        <v>0</v>
      </c>
      <c r="R124" s="209">
        <f>Q124*H124</f>
        <v>0</v>
      </c>
      <c r="S124" s="209">
        <v>0</v>
      </c>
      <c r="T124" s="210">
        <f>S124*H124</f>
        <v>0</v>
      </c>
      <c r="U124" s="39"/>
      <c r="V124" s="39"/>
      <c r="W124" s="39"/>
      <c r="X124" s="39"/>
      <c r="Y124" s="39"/>
      <c r="Z124" s="39"/>
      <c r="AA124" s="39"/>
      <c r="AB124" s="39"/>
      <c r="AC124" s="39"/>
      <c r="AD124" s="39"/>
      <c r="AE124" s="39"/>
      <c r="AR124" s="211" t="s">
        <v>221</v>
      </c>
      <c r="AT124" s="211" t="s">
        <v>191</v>
      </c>
      <c r="AU124" s="211" t="s">
        <v>83</v>
      </c>
      <c r="AY124" s="18" t="s">
        <v>195</v>
      </c>
      <c r="BE124" s="212">
        <f>IF(N124="základní",J124,0)</f>
        <v>0</v>
      </c>
      <c r="BF124" s="212">
        <f>IF(N124="snížená",J124,0)</f>
        <v>0</v>
      </c>
      <c r="BG124" s="212">
        <f>IF(N124="zákl. přenesená",J124,0)</f>
        <v>0</v>
      </c>
      <c r="BH124" s="212">
        <f>IF(N124="sníž. přenesená",J124,0)</f>
        <v>0</v>
      </c>
      <c r="BI124" s="212">
        <f>IF(N124="nulová",J124,0)</f>
        <v>0</v>
      </c>
      <c r="BJ124" s="18" t="s">
        <v>83</v>
      </c>
      <c r="BK124" s="212">
        <f>ROUND(I124*H124,2)</f>
        <v>0</v>
      </c>
      <c r="BL124" s="18" t="s">
        <v>221</v>
      </c>
      <c r="BM124" s="211" t="s">
        <v>234</v>
      </c>
    </row>
    <row r="125" s="2" customFormat="1" ht="16.5" customHeight="1">
      <c r="A125" s="39"/>
      <c r="B125" s="40"/>
      <c r="C125" s="200" t="s">
        <v>85</v>
      </c>
      <c r="D125" s="200" t="s">
        <v>191</v>
      </c>
      <c r="E125" s="201" t="s">
        <v>1191</v>
      </c>
      <c r="F125" s="202" t="s">
        <v>1192</v>
      </c>
      <c r="G125" s="203" t="s">
        <v>513</v>
      </c>
      <c r="H125" s="204">
        <v>15</v>
      </c>
      <c r="I125" s="205"/>
      <c r="J125" s="206">
        <f>ROUND(I125*H125,2)</f>
        <v>0</v>
      </c>
      <c r="K125" s="202" t="s">
        <v>1</v>
      </c>
      <c r="L125" s="45"/>
      <c r="M125" s="207" t="s">
        <v>1</v>
      </c>
      <c r="N125" s="208" t="s">
        <v>41</v>
      </c>
      <c r="O125" s="92"/>
      <c r="P125" s="209">
        <f>O125*H125</f>
        <v>0</v>
      </c>
      <c r="Q125" s="209">
        <v>0</v>
      </c>
      <c r="R125" s="209">
        <f>Q125*H125</f>
        <v>0</v>
      </c>
      <c r="S125" s="209">
        <v>0</v>
      </c>
      <c r="T125" s="210">
        <f>S125*H125</f>
        <v>0</v>
      </c>
      <c r="U125" s="39"/>
      <c r="V125" s="39"/>
      <c r="W125" s="39"/>
      <c r="X125" s="39"/>
      <c r="Y125" s="39"/>
      <c r="Z125" s="39"/>
      <c r="AA125" s="39"/>
      <c r="AB125" s="39"/>
      <c r="AC125" s="39"/>
      <c r="AD125" s="39"/>
      <c r="AE125" s="39"/>
      <c r="AR125" s="211" t="s">
        <v>221</v>
      </c>
      <c r="AT125" s="211" t="s">
        <v>191</v>
      </c>
      <c r="AU125" s="211" t="s">
        <v>83</v>
      </c>
      <c r="AY125" s="18" t="s">
        <v>195</v>
      </c>
      <c r="BE125" s="212">
        <f>IF(N125="základní",J125,0)</f>
        <v>0</v>
      </c>
      <c r="BF125" s="212">
        <f>IF(N125="snížená",J125,0)</f>
        <v>0</v>
      </c>
      <c r="BG125" s="212">
        <f>IF(N125="zákl. přenesená",J125,0)</f>
        <v>0</v>
      </c>
      <c r="BH125" s="212">
        <f>IF(N125="sníž. přenesená",J125,0)</f>
        <v>0</v>
      </c>
      <c r="BI125" s="212">
        <f>IF(N125="nulová",J125,0)</f>
        <v>0</v>
      </c>
      <c r="BJ125" s="18" t="s">
        <v>83</v>
      </c>
      <c r="BK125" s="212">
        <f>ROUND(I125*H125,2)</f>
        <v>0</v>
      </c>
      <c r="BL125" s="18" t="s">
        <v>221</v>
      </c>
      <c r="BM125" s="211" t="s">
        <v>244</v>
      </c>
    </row>
    <row r="126" s="2" customFormat="1" ht="16.5" customHeight="1">
      <c r="A126" s="39"/>
      <c r="B126" s="40"/>
      <c r="C126" s="200" t="s">
        <v>229</v>
      </c>
      <c r="D126" s="200" t="s">
        <v>191</v>
      </c>
      <c r="E126" s="201" t="s">
        <v>1193</v>
      </c>
      <c r="F126" s="202" t="s">
        <v>1194</v>
      </c>
      <c r="G126" s="203" t="s">
        <v>232</v>
      </c>
      <c r="H126" s="204">
        <v>1</v>
      </c>
      <c r="I126" s="205"/>
      <c r="J126" s="206">
        <f>ROUND(I126*H126,2)</f>
        <v>0</v>
      </c>
      <c r="K126" s="202" t="s">
        <v>1</v>
      </c>
      <c r="L126" s="45"/>
      <c r="M126" s="207" t="s">
        <v>1</v>
      </c>
      <c r="N126" s="208" t="s">
        <v>41</v>
      </c>
      <c r="O126" s="92"/>
      <c r="P126" s="209">
        <f>O126*H126</f>
        <v>0</v>
      </c>
      <c r="Q126" s="209">
        <v>0</v>
      </c>
      <c r="R126" s="209">
        <f>Q126*H126</f>
        <v>0</v>
      </c>
      <c r="S126" s="209">
        <v>0</v>
      </c>
      <c r="T126" s="210">
        <f>S126*H126</f>
        <v>0</v>
      </c>
      <c r="U126" s="39"/>
      <c r="V126" s="39"/>
      <c r="W126" s="39"/>
      <c r="X126" s="39"/>
      <c r="Y126" s="39"/>
      <c r="Z126" s="39"/>
      <c r="AA126" s="39"/>
      <c r="AB126" s="39"/>
      <c r="AC126" s="39"/>
      <c r="AD126" s="39"/>
      <c r="AE126" s="39"/>
      <c r="AR126" s="211" t="s">
        <v>221</v>
      </c>
      <c r="AT126" s="211" t="s">
        <v>191</v>
      </c>
      <c r="AU126" s="211" t="s">
        <v>83</v>
      </c>
      <c r="AY126" s="18" t="s">
        <v>195</v>
      </c>
      <c r="BE126" s="212">
        <f>IF(N126="základní",J126,0)</f>
        <v>0</v>
      </c>
      <c r="BF126" s="212">
        <f>IF(N126="snížená",J126,0)</f>
        <v>0</v>
      </c>
      <c r="BG126" s="212">
        <f>IF(N126="zákl. přenesená",J126,0)</f>
        <v>0</v>
      </c>
      <c r="BH126" s="212">
        <f>IF(N126="sníž. přenesená",J126,0)</f>
        <v>0</v>
      </c>
      <c r="BI126" s="212">
        <f>IF(N126="nulová",J126,0)</f>
        <v>0</v>
      </c>
      <c r="BJ126" s="18" t="s">
        <v>83</v>
      </c>
      <c r="BK126" s="212">
        <f>ROUND(I126*H126,2)</f>
        <v>0</v>
      </c>
      <c r="BL126" s="18" t="s">
        <v>221</v>
      </c>
      <c r="BM126" s="211" t="s">
        <v>253</v>
      </c>
    </row>
    <row r="127" s="2" customFormat="1" ht="16.5" customHeight="1">
      <c r="A127" s="39"/>
      <c r="B127" s="40"/>
      <c r="C127" s="200" t="s">
        <v>234</v>
      </c>
      <c r="D127" s="200" t="s">
        <v>191</v>
      </c>
      <c r="E127" s="201" t="s">
        <v>1195</v>
      </c>
      <c r="F127" s="202" t="s">
        <v>1196</v>
      </c>
      <c r="G127" s="203" t="s">
        <v>513</v>
      </c>
      <c r="H127" s="204">
        <v>9</v>
      </c>
      <c r="I127" s="205"/>
      <c r="J127" s="206">
        <f>ROUND(I127*H127,2)</f>
        <v>0</v>
      </c>
      <c r="K127" s="202" t="s">
        <v>1</v>
      </c>
      <c r="L127" s="45"/>
      <c r="M127" s="207" t="s">
        <v>1</v>
      </c>
      <c r="N127" s="208" t="s">
        <v>41</v>
      </c>
      <c r="O127" s="92"/>
      <c r="P127" s="209">
        <f>O127*H127</f>
        <v>0</v>
      </c>
      <c r="Q127" s="209">
        <v>0</v>
      </c>
      <c r="R127" s="209">
        <f>Q127*H127</f>
        <v>0</v>
      </c>
      <c r="S127" s="209">
        <v>0</v>
      </c>
      <c r="T127" s="210">
        <f>S127*H127</f>
        <v>0</v>
      </c>
      <c r="U127" s="39"/>
      <c r="V127" s="39"/>
      <c r="W127" s="39"/>
      <c r="X127" s="39"/>
      <c r="Y127" s="39"/>
      <c r="Z127" s="39"/>
      <c r="AA127" s="39"/>
      <c r="AB127" s="39"/>
      <c r="AC127" s="39"/>
      <c r="AD127" s="39"/>
      <c r="AE127" s="39"/>
      <c r="AR127" s="211" t="s">
        <v>221</v>
      </c>
      <c r="AT127" s="211" t="s">
        <v>191</v>
      </c>
      <c r="AU127" s="211" t="s">
        <v>83</v>
      </c>
      <c r="AY127" s="18" t="s">
        <v>195</v>
      </c>
      <c r="BE127" s="212">
        <f>IF(N127="základní",J127,0)</f>
        <v>0</v>
      </c>
      <c r="BF127" s="212">
        <f>IF(N127="snížená",J127,0)</f>
        <v>0</v>
      </c>
      <c r="BG127" s="212">
        <f>IF(N127="zákl. přenesená",J127,0)</f>
        <v>0</v>
      </c>
      <c r="BH127" s="212">
        <f>IF(N127="sníž. přenesená",J127,0)</f>
        <v>0</v>
      </c>
      <c r="BI127" s="212">
        <f>IF(N127="nulová",J127,0)</f>
        <v>0</v>
      </c>
      <c r="BJ127" s="18" t="s">
        <v>83</v>
      </c>
      <c r="BK127" s="212">
        <f>ROUND(I127*H127,2)</f>
        <v>0</v>
      </c>
      <c r="BL127" s="18" t="s">
        <v>221</v>
      </c>
      <c r="BM127" s="211" t="s">
        <v>261</v>
      </c>
    </row>
    <row r="128" s="2" customFormat="1" ht="16.5" customHeight="1">
      <c r="A128" s="39"/>
      <c r="B128" s="40"/>
      <c r="C128" s="200" t="s">
        <v>239</v>
      </c>
      <c r="D128" s="200" t="s">
        <v>191</v>
      </c>
      <c r="E128" s="201" t="s">
        <v>1197</v>
      </c>
      <c r="F128" s="202" t="s">
        <v>1198</v>
      </c>
      <c r="G128" s="203" t="s">
        <v>513</v>
      </c>
      <c r="H128" s="204">
        <v>6</v>
      </c>
      <c r="I128" s="205"/>
      <c r="J128" s="206">
        <f>ROUND(I128*H128,2)</f>
        <v>0</v>
      </c>
      <c r="K128" s="202" t="s">
        <v>1</v>
      </c>
      <c r="L128" s="45"/>
      <c r="M128" s="207" t="s">
        <v>1</v>
      </c>
      <c r="N128" s="208" t="s">
        <v>41</v>
      </c>
      <c r="O128" s="92"/>
      <c r="P128" s="209">
        <f>O128*H128</f>
        <v>0</v>
      </c>
      <c r="Q128" s="209">
        <v>0</v>
      </c>
      <c r="R128" s="209">
        <f>Q128*H128</f>
        <v>0</v>
      </c>
      <c r="S128" s="209">
        <v>0</v>
      </c>
      <c r="T128" s="210">
        <f>S128*H128</f>
        <v>0</v>
      </c>
      <c r="U128" s="39"/>
      <c r="V128" s="39"/>
      <c r="W128" s="39"/>
      <c r="X128" s="39"/>
      <c r="Y128" s="39"/>
      <c r="Z128" s="39"/>
      <c r="AA128" s="39"/>
      <c r="AB128" s="39"/>
      <c r="AC128" s="39"/>
      <c r="AD128" s="39"/>
      <c r="AE128" s="39"/>
      <c r="AR128" s="211" t="s">
        <v>221</v>
      </c>
      <c r="AT128" s="211" t="s">
        <v>191</v>
      </c>
      <c r="AU128" s="211" t="s">
        <v>83</v>
      </c>
      <c r="AY128" s="18" t="s">
        <v>195</v>
      </c>
      <c r="BE128" s="212">
        <f>IF(N128="základní",J128,0)</f>
        <v>0</v>
      </c>
      <c r="BF128" s="212">
        <f>IF(N128="snížená",J128,0)</f>
        <v>0</v>
      </c>
      <c r="BG128" s="212">
        <f>IF(N128="zákl. přenesená",J128,0)</f>
        <v>0</v>
      </c>
      <c r="BH128" s="212">
        <f>IF(N128="sníž. přenesená",J128,0)</f>
        <v>0</v>
      </c>
      <c r="BI128" s="212">
        <f>IF(N128="nulová",J128,0)</f>
        <v>0</v>
      </c>
      <c r="BJ128" s="18" t="s">
        <v>83</v>
      </c>
      <c r="BK128" s="212">
        <f>ROUND(I128*H128,2)</f>
        <v>0</v>
      </c>
      <c r="BL128" s="18" t="s">
        <v>221</v>
      </c>
      <c r="BM128" s="211" t="s">
        <v>269</v>
      </c>
    </row>
    <row r="129" s="2" customFormat="1" ht="16.5" customHeight="1">
      <c r="A129" s="39"/>
      <c r="B129" s="40"/>
      <c r="C129" s="200" t="s">
        <v>244</v>
      </c>
      <c r="D129" s="200" t="s">
        <v>191</v>
      </c>
      <c r="E129" s="201" t="s">
        <v>1199</v>
      </c>
      <c r="F129" s="202" t="s">
        <v>1200</v>
      </c>
      <c r="G129" s="203" t="s">
        <v>194</v>
      </c>
      <c r="H129" s="204">
        <v>1</v>
      </c>
      <c r="I129" s="205"/>
      <c r="J129" s="206">
        <f>ROUND(I129*H129,2)</f>
        <v>0</v>
      </c>
      <c r="K129" s="202" t="s">
        <v>1</v>
      </c>
      <c r="L129" s="45"/>
      <c r="M129" s="207" t="s">
        <v>1</v>
      </c>
      <c r="N129" s="208" t="s">
        <v>41</v>
      </c>
      <c r="O129" s="92"/>
      <c r="P129" s="209">
        <f>O129*H129</f>
        <v>0</v>
      </c>
      <c r="Q129" s="209">
        <v>0</v>
      </c>
      <c r="R129" s="209">
        <f>Q129*H129</f>
        <v>0</v>
      </c>
      <c r="S129" s="209">
        <v>0</v>
      </c>
      <c r="T129" s="210">
        <f>S129*H129</f>
        <v>0</v>
      </c>
      <c r="U129" s="39"/>
      <c r="V129" s="39"/>
      <c r="W129" s="39"/>
      <c r="X129" s="39"/>
      <c r="Y129" s="39"/>
      <c r="Z129" s="39"/>
      <c r="AA129" s="39"/>
      <c r="AB129" s="39"/>
      <c r="AC129" s="39"/>
      <c r="AD129" s="39"/>
      <c r="AE129" s="39"/>
      <c r="AR129" s="211" t="s">
        <v>221</v>
      </c>
      <c r="AT129" s="211" t="s">
        <v>191</v>
      </c>
      <c r="AU129" s="211" t="s">
        <v>83</v>
      </c>
      <c r="AY129" s="18" t="s">
        <v>195</v>
      </c>
      <c r="BE129" s="212">
        <f>IF(N129="základní",J129,0)</f>
        <v>0</v>
      </c>
      <c r="BF129" s="212">
        <f>IF(N129="snížená",J129,0)</f>
        <v>0</v>
      </c>
      <c r="BG129" s="212">
        <f>IF(N129="zákl. přenesená",J129,0)</f>
        <v>0</v>
      </c>
      <c r="BH129" s="212">
        <f>IF(N129="sníž. přenesená",J129,0)</f>
        <v>0</v>
      </c>
      <c r="BI129" s="212">
        <f>IF(N129="nulová",J129,0)</f>
        <v>0</v>
      </c>
      <c r="BJ129" s="18" t="s">
        <v>83</v>
      </c>
      <c r="BK129" s="212">
        <f>ROUND(I129*H129,2)</f>
        <v>0</v>
      </c>
      <c r="BL129" s="18" t="s">
        <v>221</v>
      </c>
      <c r="BM129" s="211" t="s">
        <v>277</v>
      </c>
    </row>
    <row r="130" s="2" customFormat="1" ht="24.15" customHeight="1">
      <c r="A130" s="39"/>
      <c r="B130" s="40"/>
      <c r="C130" s="200" t="s">
        <v>248</v>
      </c>
      <c r="D130" s="200" t="s">
        <v>191</v>
      </c>
      <c r="E130" s="201" t="s">
        <v>1201</v>
      </c>
      <c r="F130" s="202" t="s">
        <v>1202</v>
      </c>
      <c r="G130" s="203" t="s">
        <v>194</v>
      </c>
      <c r="H130" s="204">
        <v>1</v>
      </c>
      <c r="I130" s="205"/>
      <c r="J130" s="206">
        <f>ROUND(I130*H130,2)</f>
        <v>0</v>
      </c>
      <c r="K130" s="202" t="s">
        <v>1</v>
      </c>
      <c r="L130" s="45"/>
      <c r="M130" s="207" t="s">
        <v>1</v>
      </c>
      <c r="N130" s="208" t="s">
        <v>41</v>
      </c>
      <c r="O130" s="92"/>
      <c r="P130" s="209">
        <f>O130*H130</f>
        <v>0</v>
      </c>
      <c r="Q130" s="209">
        <v>0</v>
      </c>
      <c r="R130" s="209">
        <f>Q130*H130</f>
        <v>0</v>
      </c>
      <c r="S130" s="209">
        <v>0</v>
      </c>
      <c r="T130" s="210">
        <f>S130*H130</f>
        <v>0</v>
      </c>
      <c r="U130" s="39"/>
      <c r="V130" s="39"/>
      <c r="W130" s="39"/>
      <c r="X130" s="39"/>
      <c r="Y130" s="39"/>
      <c r="Z130" s="39"/>
      <c r="AA130" s="39"/>
      <c r="AB130" s="39"/>
      <c r="AC130" s="39"/>
      <c r="AD130" s="39"/>
      <c r="AE130" s="39"/>
      <c r="AR130" s="211" t="s">
        <v>221</v>
      </c>
      <c r="AT130" s="211" t="s">
        <v>191</v>
      </c>
      <c r="AU130" s="211" t="s">
        <v>83</v>
      </c>
      <c r="AY130" s="18" t="s">
        <v>195</v>
      </c>
      <c r="BE130" s="212">
        <f>IF(N130="základní",J130,0)</f>
        <v>0</v>
      </c>
      <c r="BF130" s="212">
        <f>IF(N130="snížená",J130,0)</f>
        <v>0</v>
      </c>
      <c r="BG130" s="212">
        <f>IF(N130="zákl. přenesená",J130,0)</f>
        <v>0</v>
      </c>
      <c r="BH130" s="212">
        <f>IF(N130="sníž. přenesená",J130,0)</f>
        <v>0</v>
      </c>
      <c r="BI130" s="212">
        <f>IF(N130="nulová",J130,0)</f>
        <v>0</v>
      </c>
      <c r="BJ130" s="18" t="s">
        <v>83</v>
      </c>
      <c r="BK130" s="212">
        <f>ROUND(I130*H130,2)</f>
        <v>0</v>
      </c>
      <c r="BL130" s="18" t="s">
        <v>221</v>
      </c>
      <c r="BM130" s="211" t="s">
        <v>284</v>
      </c>
    </row>
    <row r="131" s="2" customFormat="1" ht="16.5" customHeight="1">
      <c r="A131" s="39"/>
      <c r="B131" s="40"/>
      <c r="C131" s="200" t="s">
        <v>253</v>
      </c>
      <c r="D131" s="200" t="s">
        <v>191</v>
      </c>
      <c r="E131" s="201" t="s">
        <v>1203</v>
      </c>
      <c r="F131" s="202" t="s">
        <v>1204</v>
      </c>
      <c r="G131" s="203" t="s">
        <v>194</v>
      </c>
      <c r="H131" s="204">
        <v>1</v>
      </c>
      <c r="I131" s="205"/>
      <c r="J131" s="206">
        <f>ROUND(I131*H131,2)</f>
        <v>0</v>
      </c>
      <c r="K131" s="202" t="s">
        <v>1</v>
      </c>
      <c r="L131" s="45"/>
      <c r="M131" s="207" t="s">
        <v>1</v>
      </c>
      <c r="N131" s="208" t="s">
        <v>41</v>
      </c>
      <c r="O131" s="92"/>
      <c r="P131" s="209">
        <f>O131*H131</f>
        <v>0</v>
      </c>
      <c r="Q131" s="209">
        <v>0</v>
      </c>
      <c r="R131" s="209">
        <f>Q131*H131</f>
        <v>0</v>
      </c>
      <c r="S131" s="209">
        <v>0</v>
      </c>
      <c r="T131" s="210">
        <f>S131*H131</f>
        <v>0</v>
      </c>
      <c r="U131" s="39"/>
      <c r="V131" s="39"/>
      <c r="W131" s="39"/>
      <c r="X131" s="39"/>
      <c r="Y131" s="39"/>
      <c r="Z131" s="39"/>
      <c r="AA131" s="39"/>
      <c r="AB131" s="39"/>
      <c r="AC131" s="39"/>
      <c r="AD131" s="39"/>
      <c r="AE131" s="39"/>
      <c r="AR131" s="211" t="s">
        <v>221</v>
      </c>
      <c r="AT131" s="211" t="s">
        <v>191</v>
      </c>
      <c r="AU131" s="211" t="s">
        <v>83</v>
      </c>
      <c r="AY131" s="18" t="s">
        <v>195</v>
      </c>
      <c r="BE131" s="212">
        <f>IF(N131="základní",J131,0)</f>
        <v>0</v>
      </c>
      <c r="BF131" s="212">
        <f>IF(N131="snížená",J131,0)</f>
        <v>0</v>
      </c>
      <c r="BG131" s="212">
        <f>IF(N131="zákl. přenesená",J131,0)</f>
        <v>0</v>
      </c>
      <c r="BH131" s="212">
        <f>IF(N131="sníž. přenesená",J131,0)</f>
        <v>0</v>
      </c>
      <c r="BI131" s="212">
        <f>IF(N131="nulová",J131,0)</f>
        <v>0</v>
      </c>
      <c r="BJ131" s="18" t="s">
        <v>83</v>
      </c>
      <c r="BK131" s="212">
        <f>ROUND(I131*H131,2)</f>
        <v>0</v>
      </c>
      <c r="BL131" s="18" t="s">
        <v>221</v>
      </c>
      <c r="BM131" s="211" t="s">
        <v>292</v>
      </c>
    </row>
    <row r="132" s="13" customFormat="1" ht="25.92" customHeight="1">
      <c r="A132" s="13"/>
      <c r="B132" s="248"/>
      <c r="C132" s="249"/>
      <c r="D132" s="250" t="s">
        <v>75</v>
      </c>
      <c r="E132" s="251" t="s">
        <v>1205</v>
      </c>
      <c r="F132" s="251" t="s">
        <v>1256</v>
      </c>
      <c r="G132" s="249"/>
      <c r="H132" s="249"/>
      <c r="I132" s="252"/>
      <c r="J132" s="253">
        <f>BK132</f>
        <v>0</v>
      </c>
      <c r="K132" s="249"/>
      <c r="L132" s="254"/>
      <c r="M132" s="255"/>
      <c r="N132" s="256"/>
      <c r="O132" s="256"/>
      <c r="P132" s="257">
        <f>SUM(P133:P140)</f>
        <v>0</v>
      </c>
      <c r="Q132" s="256"/>
      <c r="R132" s="257">
        <f>SUM(R133:R140)</f>
        <v>0</v>
      </c>
      <c r="S132" s="256"/>
      <c r="T132" s="258">
        <f>SUM(T133:T140)</f>
        <v>0</v>
      </c>
      <c r="U132" s="13"/>
      <c r="V132" s="13"/>
      <c r="W132" s="13"/>
      <c r="X132" s="13"/>
      <c r="Y132" s="13"/>
      <c r="Z132" s="13"/>
      <c r="AA132" s="13"/>
      <c r="AB132" s="13"/>
      <c r="AC132" s="13"/>
      <c r="AD132" s="13"/>
      <c r="AE132" s="13"/>
      <c r="AR132" s="259" t="s">
        <v>83</v>
      </c>
      <c r="AT132" s="260" t="s">
        <v>75</v>
      </c>
      <c r="AU132" s="260" t="s">
        <v>76</v>
      </c>
      <c r="AY132" s="259" t="s">
        <v>195</v>
      </c>
      <c r="BK132" s="261">
        <f>SUM(BK133:BK140)</f>
        <v>0</v>
      </c>
    </row>
    <row r="133" s="2" customFormat="1" ht="16.5" customHeight="1">
      <c r="A133" s="39"/>
      <c r="B133" s="40"/>
      <c r="C133" s="200" t="s">
        <v>257</v>
      </c>
      <c r="D133" s="200" t="s">
        <v>191</v>
      </c>
      <c r="E133" s="201" t="s">
        <v>1207</v>
      </c>
      <c r="F133" s="202" t="s">
        <v>1190</v>
      </c>
      <c r="G133" s="203" t="s">
        <v>513</v>
      </c>
      <c r="H133" s="204">
        <v>20</v>
      </c>
      <c r="I133" s="205"/>
      <c r="J133" s="206">
        <f>ROUND(I133*H133,2)</f>
        <v>0</v>
      </c>
      <c r="K133" s="202" t="s">
        <v>1</v>
      </c>
      <c r="L133" s="45"/>
      <c r="M133" s="207" t="s">
        <v>1</v>
      </c>
      <c r="N133" s="208" t="s">
        <v>41</v>
      </c>
      <c r="O133" s="92"/>
      <c r="P133" s="209">
        <f>O133*H133</f>
        <v>0</v>
      </c>
      <c r="Q133" s="209">
        <v>0</v>
      </c>
      <c r="R133" s="209">
        <f>Q133*H133</f>
        <v>0</v>
      </c>
      <c r="S133" s="209">
        <v>0</v>
      </c>
      <c r="T133" s="210">
        <f>S133*H133</f>
        <v>0</v>
      </c>
      <c r="U133" s="39"/>
      <c r="V133" s="39"/>
      <c r="W133" s="39"/>
      <c r="X133" s="39"/>
      <c r="Y133" s="39"/>
      <c r="Z133" s="39"/>
      <c r="AA133" s="39"/>
      <c r="AB133" s="39"/>
      <c r="AC133" s="39"/>
      <c r="AD133" s="39"/>
      <c r="AE133" s="39"/>
      <c r="AR133" s="211" t="s">
        <v>221</v>
      </c>
      <c r="AT133" s="211" t="s">
        <v>191</v>
      </c>
      <c r="AU133" s="211" t="s">
        <v>83</v>
      </c>
      <c r="AY133" s="18" t="s">
        <v>195</v>
      </c>
      <c r="BE133" s="212">
        <f>IF(N133="základní",J133,0)</f>
        <v>0</v>
      </c>
      <c r="BF133" s="212">
        <f>IF(N133="snížená",J133,0)</f>
        <v>0</v>
      </c>
      <c r="BG133" s="212">
        <f>IF(N133="zákl. přenesená",J133,0)</f>
        <v>0</v>
      </c>
      <c r="BH133" s="212">
        <f>IF(N133="sníž. přenesená",J133,0)</f>
        <v>0</v>
      </c>
      <c r="BI133" s="212">
        <f>IF(N133="nulová",J133,0)</f>
        <v>0</v>
      </c>
      <c r="BJ133" s="18" t="s">
        <v>83</v>
      </c>
      <c r="BK133" s="212">
        <f>ROUND(I133*H133,2)</f>
        <v>0</v>
      </c>
      <c r="BL133" s="18" t="s">
        <v>221</v>
      </c>
      <c r="BM133" s="211" t="s">
        <v>300</v>
      </c>
    </row>
    <row r="134" s="2" customFormat="1" ht="16.5" customHeight="1">
      <c r="A134" s="39"/>
      <c r="B134" s="40"/>
      <c r="C134" s="200" t="s">
        <v>261</v>
      </c>
      <c r="D134" s="200" t="s">
        <v>191</v>
      </c>
      <c r="E134" s="201" t="s">
        <v>1208</v>
      </c>
      <c r="F134" s="202" t="s">
        <v>1192</v>
      </c>
      <c r="G134" s="203" t="s">
        <v>513</v>
      </c>
      <c r="H134" s="204">
        <v>15</v>
      </c>
      <c r="I134" s="205"/>
      <c r="J134" s="206">
        <f>ROUND(I134*H134,2)</f>
        <v>0</v>
      </c>
      <c r="K134" s="202" t="s">
        <v>1</v>
      </c>
      <c r="L134" s="45"/>
      <c r="M134" s="207" t="s">
        <v>1</v>
      </c>
      <c r="N134" s="208" t="s">
        <v>41</v>
      </c>
      <c r="O134" s="92"/>
      <c r="P134" s="209">
        <f>O134*H134</f>
        <v>0</v>
      </c>
      <c r="Q134" s="209">
        <v>0</v>
      </c>
      <c r="R134" s="209">
        <f>Q134*H134</f>
        <v>0</v>
      </c>
      <c r="S134" s="209">
        <v>0</v>
      </c>
      <c r="T134" s="210">
        <f>S134*H134</f>
        <v>0</v>
      </c>
      <c r="U134" s="39"/>
      <c r="V134" s="39"/>
      <c r="W134" s="39"/>
      <c r="X134" s="39"/>
      <c r="Y134" s="39"/>
      <c r="Z134" s="39"/>
      <c r="AA134" s="39"/>
      <c r="AB134" s="39"/>
      <c r="AC134" s="39"/>
      <c r="AD134" s="39"/>
      <c r="AE134" s="39"/>
      <c r="AR134" s="211" t="s">
        <v>221</v>
      </c>
      <c r="AT134" s="211" t="s">
        <v>191</v>
      </c>
      <c r="AU134" s="211" t="s">
        <v>83</v>
      </c>
      <c r="AY134" s="18" t="s">
        <v>195</v>
      </c>
      <c r="BE134" s="212">
        <f>IF(N134="základní",J134,0)</f>
        <v>0</v>
      </c>
      <c r="BF134" s="212">
        <f>IF(N134="snížená",J134,0)</f>
        <v>0</v>
      </c>
      <c r="BG134" s="212">
        <f>IF(N134="zákl. přenesená",J134,0)</f>
        <v>0</v>
      </c>
      <c r="BH134" s="212">
        <f>IF(N134="sníž. přenesená",J134,0)</f>
        <v>0</v>
      </c>
      <c r="BI134" s="212">
        <f>IF(N134="nulová",J134,0)</f>
        <v>0</v>
      </c>
      <c r="BJ134" s="18" t="s">
        <v>83</v>
      </c>
      <c r="BK134" s="212">
        <f>ROUND(I134*H134,2)</f>
        <v>0</v>
      </c>
      <c r="BL134" s="18" t="s">
        <v>221</v>
      </c>
      <c r="BM134" s="211" t="s">
        <v>307</v>
      </c>
    </row>
    <row r="135" s="2" customFormat="1" ht="16.5" customHeight="1">
      <c r="A135" s="39"/>
      <c r="B135" s="40"/>
      <c r="C135" s="200" t="s">
        <v>265</v>
      </c>
      <c r="D135" s="200" t="s">
        <v>191</v>
      </c>
      <c r="E135" s="201" t="s">
        <v>1209</v>
      </c>
      <c r="F135" s="202" t="s">
        <v>1194</v>
      </c>
      <c r="G135" s="203" t="s">
        <v>232</v>
      </c>
      <c r="H135" s="204">
        <v>1</v>
      </c>
      <c r="I135" s="205"/>
      <c r="J135" s="206">
        <f>ROUND(I135*H135,2)</f>
        <v>0</v>
      </c>
      <c r="K135" s="202" t="s">
        <v>1</v>
      </c>
      <c r="L135" s="45"/>
      <c r="M135" s="207" t="s">
        <v>1</v>
      </c>
      <c r="N135" s="208" t="s">
        <v>41</v>
      </c>
      <c r="O135" s="92"/>
      <c r="P135" s="209">
        <f>O135*H135</f>
        <v>0</v>
      </c>
      <c r="Q135" s="209">
        <v>0</v>
      </c>
      <c r="R135" s="209">
        <f>Q135*H135</f>
        <v>0</v>
      </c>
      <c r="S135" s="209">
        <v>0</v>
      </c>
      <c r="T135" s="210">
        <f>S135*H135</f>
        <v>0</v>
      </c>
      <c r="U135" s="39"/>
      <c r="V135" s="39"/>
      <c r="W135" s="39"/>
      <c r="X135" s="39"/>
      <c r="Y135" s="39"/>
      <c r="Z135" s="39"/>
      <c r="AA135" s="39"/>
      <c r="AB135" s="39"/>
      <c r="AC135" s="39"/>
      <c r="AD135" s="39"/>
      <c r="AE135" s="39"/>
      <c r="AR135" s="211" t="s">
        <v>221</v>
      </c>
      <c r="AT135" s="211" t="s">
        <v>191</v>
      </c>
      <c r="AU135" s="211" t="s">
        <v>83</v>
      </c>
      <c r="AY135" s="18" t="s">
        <v>195</v>
      </c>
      <c r="BE135" s="212">
        <f>IF(N135="základní",J135,0)</f>
        <v>0</v>
      </c>
      <c r="BF135" s="212">
        <f>IF(N135="snížená",J135,0)</f>
        <v>0</v>
      </c>
      <c r="BG135" s="212">
        <f>IF(N135="zákl. přenesená",J135,0)</f>
        <v>0</v>
      </c>
      <c r="BH135" s="212">
        <f>IF(N135="sníž. přenesená",J135,0)</f>
        <v>0</v>
      </c>
      <c r="BI135" s="212">
        <f>IF(N135="nulová",J135,0)</f>
        <v>0</v>
      </c>
      <c r="BJ135" s="18" t="s">
        <v>83</v>
      </c>
      <c r="BK135" s="212">
        <f>ROUND(I135*H135,2)</f>
        <v>0</v>
      </c>
      <c r="BL135" s="18" t="s">
        <v>221</v>
      </c>
      <c r="BM135" s="211" t="s">
        <v>315</v>
      </c>
    </row>
    <row r="136" s="2" customFormat="1" ht="16.5" customHeight="1">
      <c r="A136" s="39"/>
      <c r="B136" s="40"/>
      <c r="C136" s="200" t="s">
        <v>269</v>
      </c>
      <c r="D136" s="200" t="s">
        <v>191</v>
      </c>
      <c r="E136" s="201" t="s">
        <v>1210</v>
      </c>
      <c r="F136" s="202" t="s">
        <v>1196</v>
      </c>
      <c r="G136" s="203" t="s">
        <v>513</v>
      </c>
      <c r="H136" s="204">
        <v>9</v>
      </c>
      <c r="I136" s="205"/>
      <c r="J136" s="206">
        <f>ROUND(I136*H136,2)</f>
        <v>0</v>
      </c>
      <c r="K136" s="202" t="s">
        <v>1</v>
      </c>
      <c r="L136" s="45"/>
      <c r="M136" s="207" t="s">
        <v>1</v>
      </c>
      <c r="N136" s="208" t="s">
        <v>41</v>
      </c>
      <c r="O136" s="92"/>
      <c r="P136" s="209">
        <f>O136*H136</f>
        <v>0</v>
      </c>
      <c r="Q136" s="209">
        <v>0</v>
      </c>
      <c r="R136" s="209">
        <f>Q136*H136</f>
        <v>0</v>
      </c>
      <c r="S136" s="209">
        <v>0</v>
      </c>
      <c r="T136" s="210">
        <f>S136*H136</f>
        <v>0</v>
      </c>
      <c r="U136" s="39"/>
      <c r="V136" s="39"/>
      <c r="W136" s="39"/>
      <c r="X136" s="39"/>
      <c r="Y136" s="39"/>
      <c r="Z136" s="39"/>
      <c r="AA136" s="39"/>
      <c r="AB136" s="39"/>
      <c r="AC136" s="39"/>
      <c r="AD136" s="39"/>
      <c r="AE136" s="39"/>
      <c r="AR136" s="211" t="s">
        <v>221</v>
      </c>
      <c r="AT136" s="211" t="s">
        <v>191</v>
      </c>
      <c r="AU136" s="211" t="s">
        <v>83</v>
      </c>
      <c r="AY136" s="18" t="s">
        <v>195</v>
      </c>
      <c r="BE136" s="212">
        <f>IF(N136="základní",J136,0)</f>
        <v>0</v>
      </c>
      <c r="BF136" s="212">
        <f>IF(N136="snížená",J136,0)</f>
        <v>0</v>
      </c>
      <c r="BG136" s="212">
        <f>IF(N136="zákl. přenesená",J136,0)</f>
        <v>0</v>
      </c>
      <c r="BH136" s="212">
        <f>IF(N136="sníž. přenesená",J136,0)</f>
        <v>0</v>
      </c>
      <c r="BI136" s="212">
        <f>IF(N136="nulová",J136,0)</f>
        <v>0</v>
      </c>
      <c r="BJ136" s="18" t="s">
        <v>83</v>
      </c>
      <c r="BK136" s="212">
        <f>ROUND(I136*H136,2)</f>
        <v>0</v>
      </c>
      <c r="BL136" s="18" t="s">
        <v>221</v>
      </c>
      <c r="BM136" s="211" t="s">
        <v>323</v>
      </c>
    </row>
    <row r="137" s="2" customFormat="1" ht="16.5" customHeight="1">
      <c r="A137" s="39"/>
      <c r="B137" s="40"/>
      <c r="C137" s="200" t="s">
        <v>273</v>
      </c>
      <c r="D137" s="200" t="s">
        <v>191</v>
      </c>
      <c r="E137" s="201" t="s">
        <v>1211</v>
      </c>
      <c r="F137" s="202" t="s">
        <v>1198</v>
      </c>
      <c r="G137" s="203" t="s">
        <v>513</v>
      </c>
      <c r="H137" s="204">
        <v>8</v>
      </c>
      <c r="I137" s="205"/>
      <c r="J137" s="206">
        <f>ROUND(I137*H137,2)</f>
        <v>0</v>
      </c>
      <c r="K137" s="202" t="s">
        <v>1</v>
      </c>
      <c r="L137" s="45"/>
      <c r="M137" s="207" t="s">
        <v>1</v>
      </c>
      <c r="N137" s="208" t="s">
        <v>41</v>
      </c>
      <c r="O137" s="92"/>
      <c r="P137" s="209">
        <f>O137*H137</f>
        <v>0</v>
      </c>
      <c r="Q137" s="209">
        <v>0</v>
      </c>
      <c r="R137" s="209">
        <f>Q137*H137</f>
        <v>0</v>
      </c>
      <c r="S137" s="209">
        <v>0</v>
      </c>
      <c r="T137" s="210">
        <f>S137*H137</f>
        <v>0</v>
      </c>
      <c r="U137" s="39"/>
      <c r="V137" s="39"/>
      <c r="W137" s="39"/>
      <c r="X137" s="39"/>
      <c r="Y137" s="39"/>
      <c r="Z137" s="39"/>
      <c r="AA137" s="39"/>
      <c r="AB137" s="39"/>
      <c r="AC137" s="39"/>
      <c r="AD137" s="39"/>
      <c r="AE137" s="39"/>
      <c r="AR137" s="211" t="s">
        <v>221</v>
      </c>
      <c r="AT137" s="211" t="s">
        <v>191</v>
      </c>
      <c r="AU137" s="211" t="s">
        <v>83</v>
      </c>
      <c r="AY137" s="18" t="s">
        <v>195</v>
      </c>
      <c r="BE137" s="212">
        <f>IF(N137="základní",J137,0)</f>
        <v>0</v>
      </c>
      <c r="BF137" s="212">
        <f>IF(N137="snížená",J137,0)</f>
        <v>0</v>
      </c>
      <c r="BG137" s="212">
        <f>IF(N137="zákl. přenesená",J137,0)</f>
        <v>0</v>
      </c>
      <c r="BH137" s="212">
        <f>IF(N137="sníž. přenesená",J137,0)</f>
        <v>0</v>
      </c>
      <c r="BI137" s="212">
        <f>IF(N137="nulová",J137,0)</f>
        <v>0</v>
      </c>
      <c r="BJ137" s="18" t="s">
        <v>83</v>
      </c>
      <c r="BK137" s="212">
        <f>ROUND(I137*H137,2)</f>
        <v>0</v>
      </c>
      <c r="BL137" s="18" t="s">
        <v>221</v>
      </c>
      <c r="BM137" s="211" t="s">
        <v>331</v>
      </c>
    </row>
    <row r="138" s="2" customFormat="1" ht="16.5" customHeight="1">
      <c r="A138" s="39"/>
      <c r="B138" s="40"/>
      <c r="C138" s="200" t="s">
        <v>277</v>
      </c>
      <c r="D138" s="200" t="s">
        <v>191</v>
      </c>
      <c r="E138" s="201" t="s">
        <v>1212</v>
      </c>
      <c r="F138" s="202" t="s">
        <v>1200</v>
      </c>
      <c r="G138" s="203" t="s">
        <v>194</v>
      </c>
      <c r="H138" s="204">
        <v>1</v>
      </c>
      <c r="I138" s="205"/>
      <c r="J138" s="206">
        <f>ROUND(I138*H138,2)</f>
        <v>0</v>
      </c>
      <c r="K138" s="202" t="s">
        <v>1</v>
      </c>
      <c r="L138" s="45"/>
      <c r="M138" s="207" t="s">
        <v>1</v>
      </c>
      <c r="N138" s="208" t="s">
        <v>41</v>
      </c>
      <c r="O138" s="92"/>
      <c r="P138" s="209">
        <f>O138*H138</f>
        <v>0</v>
      </c>
      <c r="Q138" s="209">
        <v>0</v>
      </c>
      <c r="R138" s="209">
        <f>Q138*H138</f>
        <v>0</v>
      </c>
      <c r="S138" s="209">
        <v>0</v>
      </c>
      <c r="T138" s="210">
        <f>S138*H138</f>
        <v>0</v>
      </c>
      <c r="U138" s="39"/>
      <c r="V138" s="39"/>
      <c r="W138" s="39"/>
      <c r="X138" s="39"/>
      <c r="Y138" s="39"/>
      <c r="Z138" s="39"/>
      <c r="AA138" s="39"/>
      <c r="AB138" s="39"/>
      <c r="AC138" s="39"/>
      <c r="AD138" s="39"/>
      <c r="AE138" s="39"/>
      <c r="AR138" s="211" t="s">
        <v>221</v>
      </c>
      <c r="AT138" s="211" t="s">
        <v>191</v>
      </c>
      <c r="AU138" s="211" t="s">
        <v>83</v>
      </c>
      <c r="AY138" s="18" t="s">
        <v>195</v>
      </c>
      <c r="BE138" s="212">
        <f>IF(N138="základní",J138,0)</f>
        <v>0</v>
      </c>
      <c r="BF138" s="212">
        <f>IF(N138="snížená",J138,0)</f>
        <v>0</v>
      </c>
      <c r="BG138" s="212">
        <f>IF(N138="zákl. přenesená",J138,0)</f>
        <v>0</v>
      </c>
      <c r="BH138" s="212">
        <f>IF(N138="sníž. přenesená",J138,0)</f>
        <v>0</v>
      </c>
      <c r="BI138" s="212">
        <f>IF(N138="nulová",J138,0)</f>
        <v>0</v>
      </c>
      <c r="BJ138" s="18" t="s">
        <v>83</v>
      </c>
      <c r="BK138" s="212">
        <f>ROUND(I138*H138,2)</f>
        <v>0</v>
      </c>
      <c r="BL138" s="18" t="s">
        <v>221</v>
      </c>
      <c r="BM138" s="211" t="s">
        <v>340</v>
      </c>
    </row>
    <row r="139" s="2" customFormat="1" ht="24.15" customHeight="1">
      <c r="A139" s="39"/>
      <c r="B139" s="40"/>
      <c r="C139" s="200" t="s">
        <v>8</v>
      </c>
      <c r="D139" s="200" t="s">
        <v>191</v>
      </c>
      <c r="E139" s="201" t="s">
        <v>1213</v>
      </c>
      <c r="F139" s="202" t="s">
        <v>1202</v>
      </c>
      <c r="G139" s="203" t="s">
        <v>194</v>
      </c>
      <c r="H139" s="204">
        <v>1</v>
      </c>
      <c r="I139" s="205"/>
      <c r="J139" s="206">
        <f>ROUND(I139*H139,2)</f>
        <v>0</v>
      </c>
      <c r="K139" s="202" t="s">
        <v>1</v>
      </c>
      <c r="L139" s="45"/>
      <c r="M139" s="207" t="s">
        <v>1</v>
      </c>
      <c r="N139" s="208" t="s">
        <v>41</v>
      </c>
      <c r="O139" s="92"/>
      <c r="P139" s="209">
        <f>O139*H139</f>
        <v>0</v>
      </c>
      <c r="Q139" s="209">
        <v>0</v>
      </c>
      <c r="R139" s="209">
        <f>Q139*H139</f>
        <v>0</v>
      </c>
      <c r="S139" s="209">
        <v>0</v>
      </c>
      <c r="T139" s="210">
        <f>S139*H139</f>
        <v>0</v>
      </c>
      <c r="U139" s="39"/>
      <c r="V139" s="39"/>
      <c r="W139" s="39"/>
      <c r="X139" s="39"/>
      <c r="Y139" s="39"/>
      <c r="Z139" s="39"/>
      <c r="AA139" s="39"/>
      <c r="AB139" s="39"/>
      <c r="AC139" s="39"/>
      <c r="AD139" s="39"/>
      <c r="AE139" s="39"/>
      <c r="AR139" s="211" t="s">
        <v>221</v>
      </c>
      <c r="AT139" s="211" t="s">
        <v>191</v>
      </c>
      <c r="AU139" s="211" t="s">
        <v>83</v>
      </c>
      <c r="AY139" s="18" t="s">
        <v>195</v>
      </c>
      <c r="BE139" s="212">
        <f>IF(N139="základní",J139,0)</f>
        <v>0</v>
      </c>
      <c r="BF139" s="212">
        <f>IF(N139="snížená",J139,0)</f>
        <v>0</v>
      </c>
      <c r="BG139" s="212">
        <f>IF(N139="zákl. přenesená",J139,0)</f>
        <v>0</v>
      </c>
      <c r="BH139" s="212">
        <f>IF(N139="sníž. přenesená",J139,0)</f>
        <v>0</v>
      </c>
      <c r="BI139" s="212">
        <f>IF(N139="nulová",J139,0)</f>
        <v>0</v>
      </c>
      <c r="BJ139" s="18" t="s">
        <v>83</v>
      </c>
      <c r="BK139" s="212">
        <f>ROUND(I139*H139,2)</f>
        <v>0</v>
      </c>
      <c r="BL139" s="18" t="s">
        <v>221</v>
      </c>
      <c r="BM139" s="211" t="s">
        <v>349</v>
      </c>
    </row>
    <row r="140" s="2" customFormat="1" ht="16.5" customHeight="1">
      <c r="A140" s="39"/>
      <c r="B140" s="40"/>
      <c r="C140" s="200" t="s">
        <v>284</v>
      </c>
      <c r="D140" s="200" t="s">
        <v>191</v>
      </c>
      <c r="E140" s="201" t="s">
        <v>1214</v>
      </c>
      <c r="F140" s="202" t="s">
        <v>1204</v>
      </c>
      <c r="G140" s="203" t="s">
        <v>194</v>
      </c>
      <c r="H140" s="204">
        <v>1</v>
      </c>
      <c r="I140" s="205"/>
      <c r="J140" s="206">
        <f>ROUND(I140*H140,2)</f>
        <v>0</v>
      </c>
      <c r="K140" s="202" t="s">
        <v>1</v>
      </c>
      <c r="L140" s="45"/>
      <c r="M140" s="207" t="s">
        <v>1</v>
      </c>
      <c r="N140" s="208" t="s">
        <v>41</v>
      </c>
      <c r="O140" s="92"/>
      <c r="P140" s="209">
        <f>O140*H140</f>
        <v>0</v>
      </c>
      <c r="Q140" s="209">
        <v>0</v>
      </c>
      <c r="R140" s="209">
        <f>Q140*H140</f>
        <v>0</v>
      </c>
      <c r="S140" s="209">
        <v>0</v>
      </c>
      <c r="T140" s="210">
        <f>S140*H140</f>
        <v>0</v>
      </c>
      <c r="U140" s="39"/>
      <c r="V140" s="39"/>
      <c r="W140" s="39"/>
      <c r="X140" s="39"/>
      <c r="Y140" s="39"/>
      <c r="Z140" s="39"/>
      <c r="AA140" s="39"/>
      <c r="AB140" s="39"/>
      <c r="AC140" s="39"/>
      <c r="AD140" s="39"/>
      <c r="AE140" s="39"/>
      <c r="AR140" s="211" t="s">
        <v>221</v>
      </c>
      <c r="AT140" s="211" t="s">
        <v>191</v>
      </c>
      <c r="AU140" s="211" t="s">
        <v>83</v>
      </c>
      <c r="AY140" s="18" t="s">
        <v>195</v>
      </c>
      <c r="BE140" s="212">
        <f>IF(N140="základní",J140,0)</f>
        <v>0</v>
      </c>
      <c r="BF140" s="212">
        <f>IF(N140="snížená",J140,0)</f>
        <v>0</v>
      </c>
      <c r="BG140" s="212">
        <f>IF(N140="zákl. přenesená",J140,0)</f>
        <v>0</v>
      </c>
      <c r="BH140" s="212">
        <f>IF(N140="sníž. přenesená",J140,0)</f>
        <v>0</v>
      </c>
      <c r="BI140" s="212">
        <f>IF(N140="nulová",J140,0)</f>
        <v>0</v>
      </c>
      <c r="BJ140" s="18" t="s">
        <v>83</v>
      </c>
      <c r="BK140" s="212">
        <f>ROUND(I140*H140,2)</f>
        <v>0</v>
      </c>
      <c r="BL140" s="18" t="s">
        <v>221</v>
      </c>
      <c r="BM140" s="211" t="s">
        <v>357</v>
      </c>
    </row>
    <row r="141" s="13" customFormat="1" ht="25.92" customHeight="1">
      <c r="A141" s="13"/>
      <c r="B141" s="248"/>
      <c r="C141" s="249"/>
      <c r="D141" s="250" t="s">
        <v>75</v>
      </c>
      <c r="E141" s="251" t="s">
        <v>1257</v>
      </c>
      <c r="F141" s="251" t="s">
        <v>1258</v>
      </c>
      <c r="G141" s="249"/>
      <c r="H141" s="249"/>
      <c r="I141" s="252"/>
      <c r="J141" s="253">
        <f>BK141</f>
        <v>0</v>
      </c>
      <c r="K141" s="249"/>
      <c r="L141" s="254"/>
      <c r="M141" s="255"/>
      <c r="N141" s="256"/>
      <c r="O141" s="256"/>
      <c r="P141" s="257">
        <f>SUM(P142:P149)</f>
        <v>0</v>
      </c>
      <c r="Q141" s="256"/>
      <c r="R141" s="257">
        <f>SUM(R142:R149)</f>
        <v>0</v>
      </c>
      <c r="S141" s="256"/>
      <c r="T141" s="258">
        <f>SUM(T142:T149)</f>
        <v>0</v>
      </c>
      <c r="U141" s="13"/>
      <c r="V141" s="13"/>
      <c r="W141" s="13"/>
      <c r="X141" s="13"/>
      <c r="Y141" s="13"/>
      <c r="Z141" s="13"/>
      <c r="AA141" s="13"/>
      <c r="AB141" s="13"/>
      <c r="AC141" s="13"/>
      <c r="AD141" s="13"/>
      <c r="AE141" s="13"/>
      <c r="AR141" s="259" t="s">
        <v>83</v>
      </c>
      <c r="AT141" s="260" t="s">
        <v>75</v>
      </c>
      <c r="AU141" s="260" t="s">
        <v>76</v>
      </c>
      <c r="AY141" s="259" t="s">
        <v>195</v>
      </c>
      <c r="BK141" s="261">
        <f>SUM(BK142:BK149)</f>
        <v>0</v>
      </c>
    </row>
    <row r="142" s="2" customFormat="1" ht="16.5" customHeight="1">
      <c r="A142" s="39"/>
      <c r="B142" s="40"/>
      <c r="C142" s="200" t="s">
        <v>288</v>
      </c>
      <c r="D142" s="200" t="s">
        <v>191</v>
      </c>
      <c r="E142" s="201" t="s">
        <v>1259</v>
      </c>
      <c r="F142" s="202" t="s">
        <v>1190</v>
      </c>
      <c r="G142" s="203" t="s">
        <v>513</v>
      </c>
      <c r="H142" s="204">
        <v>20</v>
      </c>
      <c r="I142" s="205"/>
      <c r="J142" s="206">
        <f>ROUND(I142*H142,2)</f>
        <v>0</v>
      </c>
      <c r="K142" s="202" t="s">
        <v>1</v>
      </c>
      <c r="L142" s="45"/>
      <c r="M142" s="207" t="s">
        <v>1</v>
      </c>
      <c r="N142" s="208" t="s">
        <v>41</v>
      </c>
      <c r="O142" s="92"/>
      <c r="P142" s="209">
        <f>O142*H142</f>
        <v>0</v>
      </c>
      <c r="Q142" s="209">
        <v>0</v>
      </c>
      <c r="R142" s="209">
        <f>Q142*H142</f>
        <v>0</v>
      </c>
      <c r="S142" s="209">
        <v>0</v>
      </c>
      <c r="T142" s="210">
        <f>S142*H142</f>
        <v>0</v>
      </c>
      <c r="U142" s="39"/>
      <c r="V142" s="39"/>
      <c r="W142" s="39"/>
      <c r="X142" s="39"/>
      <c r="Y142" s="39"/>
      <c r="Z142" s="39"/>
      <c r="AA142" s="39"/>
      <c r="AB142" s="39"/>
      <c r="AC142" s="39"/>
      <c r="AD142" s="39"/>
      <c r="AE142" s="39"/>
      <c r="AR142" s="211" t="s">
        <v>221</v>
      </c>
      <c r="AT142" s="211" t="s">
        <v>191</v>
      </c>
      <c r="AU142" s="211" t="s">
        <v>83</v>
      </c>
      <c r="AY142" s="18" t="s">
        <v>195</v>
      </c>
      <c r="BE142" s="212">
        <f>IF(N142="základní",J142,0)</f>
        <v>0</v>
      </c>
      <c r="BF142" s="212">
        <f>IF(N142="snížená",J142,0)</f>
        <v>0</v>
      </c>
      <c r="BG142" s="212">
        <f>IF(N142="zákl. přenesená",J142,0)</f>
        <v>0</v>
      </c>
      <c r="BH142" s="212">
        <f>IF(N142="sníž. přenesená",J142,0)</f>
        <v>0</v>
      </c>
      <c r="BI142" s="212">
        <f>IF(N142="nulová",J142,0)</f>
        <v>0</v>
      </c>
      <c r="BJ142" s="18" t="s">
        <v>83</v>
      </c>
      <c r="BK142" s="212">
        <f>ROUND(I142*H142,2)</f>
        <v>0</v>
      </c>
      <c r="BL142" s="18" t="s">
        <v>221</v>
      </c>
      <c r="BM142" s="211" t="s">
        <v>365</v>
      </c>
    </row>
    <row r="143" s="2" customFormat="1" ht="16.5" customHeight="1">
      <c r="A143" s="39"/>
      <c r="B143" s="40"/>
      <c r="C143" s="200" t="s">
        <v>292</v>
      </c>
      <c r="D143" s="200" t="s">
        <v>191</v>
      </c>
      <c r="E143" s="201" t="s">
        <v>1260</v>
      </c>
      <c r="F143" s="202" t="s">
        <v>1192</v>
      </c>
      <c r="G143" s="203" t="s">
        <v>513</v>
      </c>
      <c r="H143" s="204">
        <v>15</v>
      </c>
      <c r="I143" s="205"/>
      <c r="J143" s="206">
        <f>ROUND(I143*H143,2)</f>
        <v>0</v>
      </c>
      <c r="K143" s="202" t="s">
        <v>1</v>
      </c>
      <c r="L143" s="45"/>
      <c r="M143" s="207" t="s">
        <v>1</v>
      </c>
      <c r="N143" s="208" t="s">
        <v>41</v>
      </c>
      <c r="O143" s="92"/>
      <c r="P143" s="209">
        <f>O143*H143</f>
        <v>0</v>
      </c>
      <c r="Q143" s="209">
        <v>0</v>
      </c>
      <c r="R143" s="209">
        <f>Q143*H143</f>
        <v>0</v>
      </c>
      <c r="S143" s="209">
        <v>0</v>
      </c>
      <c r="T143" s="210">
        <f>S143*H143</f>
        <v>0</v>
      </c>
      <c r="U143" s="39"/>
      <c r="V143" s="39"/>
      <c r="W143" s="39"/>
      <c r="X143" s="39"/>
      <c r="Y143" s="39"/>
      <c r="Z143" s="39"/>
      <c r="AA143" s="39"/>
      <c r="AB143" s="39"/>
      <c r="AC143" s="39"/>
      <c r="AD143" s="39"/>
      <c r="AE143" s="39"/>
      <c r="AR143" s="211" t="s">
        <v>221</v>
      </c>
      <c r="AT143" s="211" t="s">
        <v>191</v>
      </c>
      <c r="AU143" s="211" t="s">
        <v>83</v>
      </c>
      <c r="AY143" s="18" t="s">
        <v>195</v>
      </c>
      <c r="BE143" s="212">
        <f>IF(N143="základní",J143,0)</f>
        <v>0</v>
      </c>
      <c r="BF143" s="212">
        <f>IF(N143="snížená",J143,0)</f>
        <v>0</v>
      </c>
      <c r="BG143" s="212">
        <f>IF(N143="zákl. přenesená",J143,0)</f>
        <v>0</v>
      </c>
      <c r="BH143" s="212">
        <f>IF(N143="sníž. přenesená",J143,0)</f>
        <v>0</v>
      </c>
      <c r="BI143" s="212">
        <f>IF(N143="nulová",J143,0)</f>
        <v>0</v>
      </c>
      <c r="BJ143" s="18" t="s">
        <v>83</v>
      </c>
      <c r="BK143" s="212">
        <f>ROUND(I143*H143,2)</f>
        <v>0</v>
      </c>
      <c r="BL143" s="18" t="s">
        <v>221</v>
      </c>
      <c r="BM143" s="211" t="s">
        <v>373</v>
      </c>
    </row>
    <row r="144" s="2" customFormat="1" ht="16.5" customHeight="1">
      <c r="A144" s="39"/>
      <c r="B144" s="40"/>
      <c r="C144" s="200" t="s">
        <v>296</v>
      </c>
      <c r="D144" s="200" t="s">
        <v>191</v>
      </c>
      <c r="E144" s="201" t="s">
        <v>1261</v>
      </c>
      <c r="F144" s="202" t="s">
        <v>1194</v>
      </c>
      <c r="G144" s="203" t="s">
        <v>232</v>
      </c>
      <c r="H144" s="204">
        <v>1</v>
      </c>
      <c r="I144" s="205"/>
      <c r="J144" s="206">
        <f>ROUND(I144*H144,2)</f>
        <v>0</v>
      </c>
      <c r="K144" s="202" t="s">
        <v>1</v>
      </c>
      <c r="L144" s="45"/>
      <c r="M144" s="207" t="s">
        <v>1</v>
      </c>
      <c r="N144" s="208" t="s">
        <v>41</v>
      </c>
      <c r="O144" s="92"/>
      <c r="P144" s="209">
        <f>O144*H144</f>
        <v>0</v>
      </c>
      <c r="Q144" s="209">
        <v>0</v>
      </c>
      <c r="R144" s="209">
        <f>Q144*H144</f>
        <v>0</v>
      </c>
      <c r="S144" s="209">
        <v>0</v>
      </c>
      <c r="T144" s="210">
        <f>S144*H144</f>
        <v>0</v>
      </c>
      <c r="U144" s="39"/>
      <c r="V144" s="39"/>
      <c r="W144" s="39"/>
      <c r="X144" s="39"/>
      <c r="Y144" s="39"/>
      <c r="Z144" s="39"/>
      <c r="AA144" s="39"/>
      <c r="AB144" s="39"/>
      <c r="AC144" s="39"/>
      <c r="AD144" s="39"/>
      <c r="AE144" s="39"/>
      <c r="AR144" s="211" t="s">
        <v>221</v>
      </c>
      <c r="AT144" s="211" t="s">
        <v>191</v>
      </c>
      <c r="AU144" s="211" t="s">
        <v>83</v>
      </c>
      <c r="AY144" s="18" t="s">
        <v>195</v>
      </c>
      <c r="BE144" s="212">
        <f>IF(N144="základní",J144,0)</f>
        <v>0</v>
      </c>
      <c r="BF144" s="212">
        <f>IF(N144="snížená",J144,0)</f>
        <v>0</v>
      </c>
      <c r="BG144" s="212">
        <f>IF(N144="zákl. přenesená",J144,0)</f>
        <v>0</v>
      </c>
      <c r="BH144" s="212">
        <f>IF(N144="sníž. přenesená",J144,0)</f>
        <v>0</v>
      </c>
      <c r="BI144" s="212">
        <f>IF(N144="nulová",J144,0)</f>
        <v>0</v>
      </c>
      <c r="BJ144" s="18" t="s">
        <v>83</v>
      </c>
      <c r="BK144" s="212">
        <f>ROUND(I144*H144,2)</f>
        <v>0</v>
      </c>
      <c r="BL144" s="18" t="s">
        <v>221</v>
      </c>
      <c r="BM144" s="211" t="s">
        <v>385</v>
      </c>
    </row>
    <row r="145" s="2" customFormat="1" ht="16.5" customHeight="1">
      <c r="A145" s="39"/>
      <c r="B145" s="40"/>
      <c r="C145" s="200" t="s">
        <v>300</v>
      </c>
      <c r="D145" s="200" t="s">
        <v>191</v>
      </c>
      <c r="E145" s="201" t="s">
        <v>1262</v>
      </c>
      <c r="F145" s="202" t="s">
        <v>1196</v>
      </c>
      <c r="G145" s="203" t="s">
        <v>513</v>
      </c>
      <c r="H145" s="204">
        <v>9</v>
      </c>
      <c r="I145" s="205"/>
      <c r="J145" s="206">
        <f>ROUND(I145*H145,2)</f>
        <v>0</v>
      </c>
      <c r="K145" s="202" t="s">
        <v>1</v>
      </c>
      <c r="L145" s="45"/>
      <c r="M145" s="207" t="s">
        <v>1</v>
      </c>
      <c r="N145" s="208" t="s">
        <v>41</v>
      </c>
      <c r="O145" s="92"/>
      <c r="P145" s="209">
        <f>O145*H145</f>
        <v>0</v>
      </c>
      <c r="Q145" s="209">
        <v>0</v>
      </c>
      <c r="R145" s="209">
        <f>Q145*H145</f>
        <v>0</v>
      </c>
      <c r="S145" s="209">
        <v>0</v>
      </c>
      <c r="T145" s="210">
        <f>S145*H145</f>
        <v>0</v>
      </c>
      <c r="U145" s="39"/>
      <c r="V145" s="39"/>
      <c r="W145" s="39"/>
      <c r="X145" s="39"/>
      <c r="Y145" s="39"/>
      <c r="Z145" s="39"/>
      <c r="AA145" s="39"/>
      <c r="AB145" s="39"/>
      <c r="AC145" s="39"/>
      <c r="AD145" s="39"/>
      <c r="AE145" s="39"/>
      <c r="AR145" s="211" t="s">
        <v>221</v>
      </c>
      <c r="AT145" s="211" t="s">
        <v>191</v>
      </c>
      <c r="AU145" s="211" t="s">
        <v>83</v>
      </c>
      <c r="AY145" s="18" t="s">
        <v>195</v>
      </c>
      <c r="BE145" s="212">
        <f>IF(N145="základní",J145,0)</f>
        <v>0</v>
      </c>
      <c r="BF145" s="212">
        <f>IF(N145="snížená",J145,0)</f>
        <v>0</v>
      </c>
      <c r="BG145" s="212">
        <f>IF(N145="zákl. přenesená",J145,0)</f>
        <v>0</v>
      </c>
      <c r="BH145" s="212">
        <f>IF(N145="sníž. přenesená",J145,0)</f>
        <v>0</v>
      </c>
      <c r="BI145" s="212">
        <f>IF(N145="nulová",J145,0)</f>
        <v>0</v>
      </c>
      <c r="BJ145" s="18" t="s">
        <v>83</v>
      </c>
      <c r="BK145" s="212">
        <f>ROUND(I145*H145,2)</f>
        <v>0</v>
      </c>
      <c r="BL145" s="18" t="s">
        <v>221</v>
      </c>
      <c r="BM145" s="211" t="s">
        <v>392</v>
      </c>
    </row>
    <row r="146" s="2" customFormat="1" ht="16.5" customHeight="1">
      <c r="A146" s="39"/>
      <c r="B146" s="40"/>
      <c r="C146" s="200" t="s">
        <v>7</v>
      </c>
      <c r="D146" s="200" t="s">
        <v>191</v>
      </c>
      <c r="E146" s="201" t="s">
        <v>1263</v>
      </c>
      <c r="F146" s="202" t="s">
        <v>1198</v>
      </c>
      <c r="G146" s="203" t="s">
        <v>513</v>
      </c>
      <c r="H146" s="204">
        <v>6</v>
      </c>
      <c r="I146" s="205"/>
      <c r="J146" s="206">
        <f>ROUND(I146*H146,2)</f>
        <v>0</v>
      </c>
      <c r="K146" s="202" t="s">
        <v>1</v>
      </c>
      <c r="L146" s="45"/>
      <c r="M146" s="207" t="s">
        <v>1</v>
      </c>
      <c r="N146" s="208" t="s">
        <v>41</v>
      </c>
      <c r="O146" s="92"/>
      <c r="P146" s="209">
        <f>O146*H146</f>
        <v>0</v>
      </c>
      <c r="Q146" s="209">
        <v>0</v>
      </c>
      <c r="R146" s="209">
        <f>Q146*H146</f>
        <v>0</v>
      </c>
      <c r="S146" s="209">
        <v>0</v>
      </c>
      <c r="T146" s="210">
        <f>S146*H146</f>
        <v>0</v>
      </c>
      <c r="U146" s="39"/>
      <c r="V146" s="39"/>
      <c r="W146" s="39"/>
      <c r="X146" s="39"/>
      <c r="Y146" s="39"/>
      <c r="Z146" s="39"/>
      <c r="AA146" s="39"/>
      <c r="AB146" s="39"/>
      <c r="AC146" s="39"/>
      <c r="AD146" s="39"/>
      <c r="AE146" s="39"/>
      <c r="AR146" s="211" t="s">
        <v>221</v>
      </c>
      <c r="AT146" s="211" t="s">
        <v>191</v>
      </c>
      <c r="AU146" s="211" t="s">
        <v>83</v>
      </c>
      <c r="AY146" s="18" t="s">
        <v>195</v>
      </c>
      <c r="BE146" s="212">
        <f>IF(N146="základní",J146,0)</f>
        <v>0</v>
      </c>
      <c r="BF146" s="212">
        <f>IF(N146="snížená",J146,0)</f>
        <v>0</v>
      </c>
      <c r="BG146" s="212">
        <f>IF(N146="zákl. přenesená",J146,0)</f>
        <v>0</v>
      </c>
      <c r="BH146" s="212">
        <f>IF(N146="sníž. přenesená",J146,0)</f>
        <v>0</v>
      </c>
      <c r="BI146" s="212">
        <f>IF(N146="nulová",J146,0)</f>
        <v>0</v>
      </c>
      <c r="BJ146" s="18" t="s">
        <v>83</v>
      </c>
      <c r="BK146" s="212">
        <f>ROUND(I146*H146,2)</f>
        <v>0</v>
      </c>
      <c r="BL146" s="18" t="s">
        <v>221</v>
      </c>
      <c r="BM146" s="211" t="s">
        <v>401</v>
      </c>
    </row>
    <row r="147" s="2" customFormat="1" ht="16.5" customHeight="1">
      <c r="A147" s="39"/>
      <c r="B147" s="40"/>
      <c r="C147" s="200" t="s">
        <v>307</v>
      </c>
      <c r="D147" s="200" t="s">
        <v>191</v>
      </c>
      <c r="E147" s="201" t="s">
        <v>1264</v>
      </c>
      <c r="F147" s="202" t="s">
        <v>1200</v>
      </c>
      <c r="G147" s="203" t="s">
        <v>194</v>
      </c>
      <c r="H147" s="204">
        <v>1</v>
      </c>
      <c r="I147" s="205"/>
      <c r="J147" s="206">
        <f>ROUND(I147*H147,2)</f>
        <v>0</v>
      </c>
      <c r="K147" s="202" t="s">
        <v>1</v>
      </c>
      <c r="L147" s="45"/>
      <c r="M147" s="207" t="s">
        <v>1</v>
      </c>
      <c r="N147" s="208" t="s">
        <v>41</v>
      </c>
      <c r="O147" s="92"/>
      <c r="P147" s="209">
        <f>O147*H147</f>
        <v>0</v>
      </c>
      <c r="Q147" s="209">
        <v>0</v>
      </c>
      <c r="R147" s="209">
        <f>Q147*H147</f>
        <v>0</v>
      </c>
      <c r="S147" s="209">
        <v>0</v>
      </c>
      <c r="T147" s="210">
        <f>S147*H147</f>
        <v>0</v>
      </c>
      <c r="U147" s="39"/>
      <c r="V147" s="39"/>
      <c r="W147" s="39"/>
      <c r="X147" s="39"/>
      <c r="Y147" s="39"/>
      <c r="Z147" s="39"/>
      <c r="AA147" s="39"/>
      <c r="AB147" s="39"/>
      <c r="AC147" s="39"/>
      <c r="AD147" s="39"/>
      <c r="AE147" s="39"/>
      <c r="AR147" s="211" t="s">
        <v>221</v>
      </c>
      <c r="AT147" s="211" t="s">
        <v>191</v>
      </c>
      <c r="AU147" s="211" t="s">
        <v>83</v>
      </c>
      <c r="AY147" s="18" t="s">
        <v>195</v>
      </c>
      <c r="BE147" s="212">
        <f>IF(N147="základní",J147,0)</f>
        <v>0</v>
      </c>
      <c r="BF147" s="212">
        <f>IF(N147="snížená",J147,0)</f>
        <v>0</v>
      </c>
      <c r="BG147" s="212">
        <f>IF(N147="zákl. přenesená",J147,0)</f>
        <v>0</v>
      </c>
      <c r="BH147" s="212">
        <f>IF(N147="sníž. přenesená",J147,0)</f>
        <v>0</v>
      </c>
      <c r="BI147" s="212">
        <f>IF(N147="nulová",J147,0)</f>
        <v>0</v>
      </c>
      <c r="BJ147" s="18" t="s">
        <v>83</v>
      </c>
      <c r="BK147" s="212">
        <f>ROUND(I147*H147,2)</f>
        <v>0</v>
      </c>
      <c r="BL147" s="18" t="s">
        <v>221</v>
      </c>
      <c r="BM147" s="211" t="s">
        <v>407</v>
      </c>
    </row>
    <row r="148" s="2" customFormat="1" ht="24.15" customHeight="1">
      <c r="A148" s="39"/>
      <c r="B148" s="40"/>
      <c r="C148" s="200" t="s">
        <v>311</v>
      </c>
      <c r="D148" s="200" t="s">
        <v>191</v>
      </c>
      <c r="E148" s="201" t="s">
        <v>1265</v>
      </c>
      <c r="F148" s="202" t="s">
        <v>1202</v>
      </c>
      <c r="G148" s="203" t="s">
        <v>194</v>
      </c>
      <c r="H148" s="204">
        <v>1</v>
      </c>
      <c r="I148" s="205"/>
      <c r="J148" s="206">
        <f>ROUND(I148*H148,2)</f>
        <v>0</v>
      </c>
      <c r="K148" s="202" t="s">
        <v>1</v>
      </c>
      <c r="L148" s="45"/>
      <c r="M148" s="207" t="s">
        <v>1</v>
      </c>
      <c r="N148" s="208" t="s">
        <v>41</v>
      </c>
      <c r="O148" s="92"/>
      <c r="P148" s="209">
        <f>O148*H148</f>
        <v>0</v>
      </c>
      <c r="Q148" s="209">
        <v>0</v>
      </c>
      <c r="R148" s="209">
        <f>Q148*H148</f>
        <v>0</v>
      </c>
      <c r="S148" s="209">
        <v>0</v>
      </c>
      <c r="T148" s="210">
        <f>S148*H148</f>
        <v>0</v>
      </c>
      <c r="U148" s="39"/>
      <c r="V148" s="39"/>
      <c r="W148" s="39"/>
      <c r="X148" s="39"/>
      <c r="Y148" s="39"/>
      <c r="Z148" s="39"/>
      <c r="AA148" s="39"/>
      <c r="AB148" s="39"/>
      <c r="AC148" s="39"/>
      <c r="AD148" s="39"/>
      <c r="AE148" s="39"/>
      <c r="AR148" s="211" t="s">
        <v>221</v>
      </c>
      <c r="AT148" s="211" t="s">
        <v>191</v>
      </c>
      <c r="AU148" s="211" t="s">
        <v>83</v>
      </c>
      <c r="AY148" s="18" t="s">
        <v>195</v>
      </c>
      <c r="BE148" s="212">
        <f>IF(N148="základní",J148,0)</f>
        <v>0</v>
      </c>
      <c r="BF148" s="212">
        <f>IF(N148="snížená",J148,0)</f>
        <v>0</v>
      </c>
      <c r="BG148" s="212">
        <f>IF(N148="zákl. přenesená",J148,0)</f>
        <v>0</v>
      </c>
      <c r="BH148" s="212">
        <f>IF(N148="sníž. přenesená",J148,0)</f>
        <v>0</v>
      </c>
      <c r="BI148" s="212">
        <f>IF(N148="nulová",J148,0)</f>
        <v>0</v>
      </c>
      <c r="BJ148" s="18" t="s">
        <v>83</v>
      </c>
      <c r="BK148" s="212">
        <f>ROUND(I148*H148,2)</f>
        <v>0</v>
      </c>
      <c r="BL148" s="18" t="s">
        <v>221</v>
      </c>
      <c r="BM148" s="211" t="s">
        <v>413</v>
      </c>
    </row>
    <row r="149" s="2" customFormat="1" ht="16.5" customHeight="1">
      <c r="A149" s="39"/>
      <c r="B149" s="40"/>
      <c r="C149" s="200" t="s">
        <v>315</v>
      </c>
      <c r="D149" s="200" t="s">
        <v>191</v>
      </c>
      <c r="E149" s="201" t="s">
        <v>1266</v>
      </c>
      <c r="F149" s="202" t="s">
        <v>1204</v>
      </c>
      <c r="G149" s="203" t="s">
        <v>194</v>
      </c>
      <c r="H149" s="204">
        <v>1</v>
      </c>
      <c r="I149" s="205"/>
      <c r="J149" s="206">
        <f>ROUND(I149*H149,2)</f>
        <v>0</v>
      </c>
      <c r="K149" s="202" t="s">
        <v>1</v>
      </c>
      <c r="L149" s="45"/>
      <c r="M149" s="207" t="s">
        <v>1</v>
      </c>
      <c r="N149" s="208" t="s">
        <v>41</v>
      </c>
      <c r="O149" s="92"/>
      <c r="P149" s="209">
        <f>O149*H149</f>
        <v>0</v>
      </c>
      <c r="Q149" s="209">
        <v>0</v>
      </c>
      <c r="R149" s="209">
        <f>Q149*H149</f>
        <v>0</v>
      </c>
      <c r="S149" s="209">
        <v>0</v>
      </c>
      <c r="T149" s="210">
        <f>S149*H149</f>
        <v>0</v>
      </c>
      <c r="U149" s="39"/>
      <c r="V149" s="39"/>
      <c r="W149" s="39"/>
      <c r="X149" s="39"/>
      <c r="Y149" s="39"/>
      <c r="Z149" s="39"/>
      <c r="AA149" s="39"/>
      <c r="AB149" s="39"/>
      <c r="AC149" s="39"/>
      <c r="AD149" s="39"/>
      <c r="AE149" s="39"/>
      <c r="AR149" s="211" t="s">
        <v>221</v>
      </c>
      <c r="AT149" s="211" t="s">
        <v>191</v>
      </c>
      <c r="AU149" s="211" t="s">
        <v>83</v>
      </c>
      <c r="AY149" s="18" t="s">
        <v>195</v>
      </c>
      <c r="BE149" s="212">
        <f>IF(N149="základní",J149,0)</f>
        <v>0</v>
      </c>
      <c r="BF149" s="212">
        <f>IF(N149="snížená",J149,0)</f>
        <v>0</v>
      </c>
      <c r="BG149" s="212">
        <f>IF(N149="zákl. přenesená",J149,0)</f>
        <v>0</v>
      </c>
      <c r="BH149" s="212">
        <f>IF(N149="sníž. přenesená",J149,0)</f>
        <v>0</v>
      </c>
      <c r="BI149" s="212">
        <f>IF(N149="nulová",J149,0)</f>
        <v>0</v>
      </c>
      <c r="BJ149" s="18" t="s">
        <v>83</v>
      </c>
      <c r="BK149" s="212">
        <f>ROUND(I149*H149,2)</f>
        <v>0</v>
      </c>
      <c r="BL149" s="18" t="s">
        <v>221</v>
      </c>
      <c r="BM149" s="211" t="s">
        <v>419</v>
      </c>
    </row>
    <row r="150" s="13" customFormat="1" ht="25.92" customHeight="1">
      <c r="A150" s="13"/>
      <c r="B150" s="248"/>
      <c r="C150" s="249"/>
      <c r="D150" s="250" t="s">
        <v>75</v>
      </c>
      <c r="E150" s="251" t="s">
        <v>1215</v>
      </c>
      <c r="F150" s="251" t="s">
        <v>1267</v>
      </c>
      <c r="G150" s="249"/>
      <c r="H150" s="249"/>
      <c r="I150" s="252"/>
      <c r="J150" s="253">
        <f>BK150</f>
        <v>0</v>
      </c>
      <c r="K150" s="249"/>
      <c r="L150" s="254"/>
      <c r="M150" s="255"/>
      <c r="N150" s="256"/>
      <c r="O150" s="256"/>
      <c r="P150" s="257">
        <f>SUM(P151:P158)</f>
        <v>0</v>
      </c>
      <c r="Q150" s="256"/>
      <c r="R150" s="257">
        <f>SUM(R151:R158)</f>
        <v>0</v>
      </c>
      <c r="S150" s="256"/>
      <c r="T150" s="258">
        <f>SUM(T151:T158)</f>
        <v>0</v>
      </c>
      <c r="U150" s="13"/>
      <c r="V150" s="13"/>
      <c r="W150" s="13"/>
      <c r="X150" s="13"/>
      <c r="Y150" s="13"/>
      <c r="Z150" s="13"/>
      <c r="AA150" s="13"/>
      <c r="AB150" s="13"/>
      <c r="AC150" s="13"/>
      <c r="AD150" s="13"/>
      <c r="AE150" s="13"/>
      <c r="AR150" s="259" t="s">
        <v>83</v>
      </c>
      <c r="AT150" s="260" t="s">
        <v>75</v>
      </c>
      <c r="AU150" s="260" t="s">
        <v>76</v>
      </c>
      <c r="AY150" s="259" t="s">
        <v>195</v>
      </c>
      <c r="BK150" s="261">
        <f>SUM(BK151:BK158)</f>
        <v>0</v>
      </c>
    </row>
    <row r="151" s="2" customFormat="1" ht="16.5" customHeight="1">
      <c r="A151" s="39"/>
      <c r="B151" s="40"/>
      <c r="C151" s="200" t="s">
        <v>319</v>
      </c>
      <c r="D151" s="200" t="s">
        <v>191</v>
      </c>
      <c r="E151" s="201" t="s">
        <v>1217</v>
      </c>
      <c r="F151" s="202" t="s">
        <v>1218</v>
      </c>
      <c r="G151" s="203" t="s">
        <v>513</v>
      </c>
      <c r="H151" s="204">
        <v>3</v>
      </c>
      <c r="I151" s="205"/>
      <c r="J151" s="206">
        <f>ROUND(I151*H151,2)</f>
        <v>0</v>
      </c>
      <c r="K151" s="202" t="s">
        <v>1</v>
      </c>
      <c r="L151" s="45"/>
      <c r="M151" s="207" t="s">
        <v>1</v>
      </c>
      <c r="N151" s="208" t="s">
        <v>41</v>
      </c>
      <c r="O151" s="92"/>
      <c r="P151" s="209">
        <f>O151*H151</f>
        <v>0</v>
      </c>
      <c r="Q151" s="209">
        <v>0</v>
      </c>
      <c r="R151" s="209">
        <f>Q151*H151</f>
        <v>0</v>
      </c>
      <c r="S151" s="209">
        <v>0</v>
      </c>
      <c r="T151" s="210">
        <f>S151*H151</f>
        <v>0</v>
      </c>
      <c r="U151" s="39"/>
      <c r="V151" s="39"/>
      <c r="W151" s="39"/>
      <c r="X151" s="39"/>
      <c r="Y151" s="39"/>
      <c r="Z151" s="39"/>
      <c r="AA151" s="39"/>
      <c r="AB151" s="39"/>
      <c r="AC151" s="39"/>
      <c r="AD151" s="39"/>
      <c r="AE151" s="39"/>
      <c r="AR151" s="211" t="s">
        <v>221</v>
      </c>
      <c r="AT151" s="211" t="s">
        <v>191</v>
      </c>
      <c r="AU151" s="211" t="s">
        <v>83</v>
      </c>
      <c r="AY151" s="18" t="s">
        <v>195</v>
      </c>
      <c r="BE151" s="212">
        <f>IF(N151="základní",J151,0)</f>
        <v>0</v>
      </c>
      <c r="BF151" s="212">
        <f>IF(N151="snížená",J151,0)</f>
        <v>0</v>
      </c>
      <c r="BG151" s="212">
        <f>IF(N151="zákl. přenesená",J151,0)</f>
        <v>0</v>
      </c>
      <c r="BH151" s="212">
        <f>IF(N151="sníž. přenesená",J151,0)</f>
        <v>0</v>
      </c>
      <c r="BI151" s="212">
        <f>IF(N151="nulová",J151,0)</f>
        <v>0</v>
      </c>
      <c r="BJ151" s="18" t="s">
        <v>83</v>
      </c>
      <c r="BK151" s="212">
        <f>ROUND(I151*H151,2)</f>
        <v>0</v>
      </c>
      <c r="BL151" s="18" t="s">
        <v>221</v>
      </c>
      <c r="BM151" s="211" t="s">
        <v>426</v>
      </c>
    </row>
    <row r="152" s="2" customFormat="1">
      <c r="A152" s="39"/>
      <c r="B152" s="40"/>
      <c r="C152" s="41"/>
      <c r="D152" s="213" t="s">
        <v>197</v>
      </c>
      <c r="E152" s="41"/>
      <c r="F152" s="214" t="s">
        <v>1219</v>
      </c>
      <c r="G152" s="41"/>
      <c r="H152" s="41"/>
      <c r="I152" s="215"/>
      <c r="J152" s="41"/>
      <c r="K152" s="41"/>
      <c r="L152" s="45"/>
      <c r="M152" s="216"/>
      <c r="N152" s="217"/>
      <c r="O152" s="92"/>
      <c r="P152" s="92"/>
      <c r="Q152" s="92"/>
      <c r="R152" s="92"/>
      <c r="S152" s="92"/>
      <c r="T152" s="93"/>
      <c r="U152" s="39"/>
      <c r="V152" s="39"/>
      <c r="W152" s="39"/>
      <c r="X152" s="39"/>
      <c r="Y152" s="39"/>
      <c r="Z152" s="39"/>
      <c r="AA152" s="39"/>
      <c r="AB152" s="39"/>
      <c r="AC152" s="39"/>
      <c r="AD152" s="39"/>
      <c r="AE152" s="39"/>
      <c r="AT152" s="18" t="s">
        <v>197</v>
      </c>
      <c r="AU152" s="18" t="s">
        <v>83</v>
      </c>
    </row>
    <row r="153" s="2" customFormat="1" ht="16.5" customHeight="1">
      <c r="A153" s="39"/>
      <c r="B153" s="40"/>
      <c r="C153" s="200" t="s">
        <v>323</v>
      </c>
      <c r="D153" s="200" t="s">
        <v>191</v>
      </c>
      <c r="E153" s="201" t="s">
        <v>1220</v>
      </c>
      <c r="F153" s="202" t="s">
        <v>1221</v>
      </c>
      <c r="G153" s="203" t="s">
        <v>513</v>
      </c>
      <c r="H153" s="204">
        <v>9</v>
      </c>
      <c r="I153" s="205"/>
      <c r="J153" s="206">
        <f>ROUND(I153*H153,2)</f>
        <v>0</v>
      </c>
      <c r="K153" s="202" t="s">
        <v>1</v>
      </c>
      <c r="L153" s="45"/>
      <c r="M153" s="207" t="s">
        <v>1</v>
      </c>
      <c r="N153" s="208" t="s">
        <v>41</v>
      </c>
      <c r="O153" s="92"/>
      <c r="P153" s="209">
        <f>O153*H153</f>
        <v>0</v>
      </c>
      <c r="Q153" s="209">
        <v>0</v>
      </c>
      <c r="R153" s="209">
        <f>Q153*H153</f>
        <v>0</v>
      </c>
      <c r="S153" s="209">
        <v>0</v>
      </c>
      <c r="T153" s="210">
        <f>S153*H153</f>
        <v>0</v>
      </c>
      <c r="U153" s="39"/>
      <c r="V153" s="39"/>
      <c r="W153" s="39"/>
      <c r="X153" s="39"/>
      <c r="Y153" s="39"/>
      <c r="Z153" s="39"/>
      <c r="AA153" s="39"/>
      <c r="AB153" s="39"/>
      <c r="AC153" s="39"/>
      <c r="AD153" s="39"/>
      <c r="AE153" s="39"/>
      <c r="AR153" s="211" t="s">
        <v>221</v>
      </c>
      <c r="AT153" s="211" t="s">
        <v>191</v>
      </c>
      <c r="AU153" s="211" t="s">
        <v>83</v>
      </c>
      <c r="AY153" s="18" t="s">
        <v>195</v>
      </c>
      <c r="BE153" s="212">
        <f>IF(N153="základní",J153,0)</f>
        <v>0</v>
      </c>
      <c r="BF153" s="212">
        <f>IF(N153="snížená",J153,0)</f>
        <v>0</v>
      </c>
      <c r="BG153" s="212">
        <f>IF(N153="zákl. přenesená",J153,0)</f>
        <v>0</v>
      </c>
      <c r="BH153" s="212">
        <f>IF(N153="sníž. přenesená",J153,0)</f>
        <v>0</v>
      </c>
      <c r="BI153" s="212">
        <f>IF(N153="nulová",J153,0)</f>
        <v>0</v>
      </c>
      <c r="BJ153" s="18" t="s">
        <v>83</v>
      </c>
      <c r="BK153" s="212">
        <f>ROUND(I153*H153,2)</f>
        <v>0</v>
      </c>
      <c r="BL153" s="18" t="s">
        <v>221</v>
      </c>
      <c r="BM153" s="211" t="s">
        <v>432</v>
      </c>
    </row>
    <row r="154" s="2" customFormat="1">
      <c r="A154" s="39"/>
      <c r="B154" s="40"/>
      <c r="C154" s="41"/>
      <c r="D154" s="213" t="s">
        <v>197</v>
      </c>
      <c r="E154" s="41"/>
      <c r="F154" s="214" t="s">
        <v>1219</v>
      </c>
      <c r="G154" s="41"/>
      <c r="H154" s="41"/>
      <c r="I154" s="215"/>
      <c r="J154" s="41"/>
      <c r="K154" s="41"/>
      <c r="L154" s="45"/>
      <c r="M154" s="216"/>
      <c r="N154" s="217"/>
      <c r="O154" s="92"/>
      <c r="P154" s="92"/>
      <c r="Q154" s="92"/>
      <c r="R154" s="92"/>
      <c r="S154" s="92"/>
      <c r="T154" s="93"/>
      <c r="U154" s="39"/>
      <c r="V154" s="39"/>
      <c r="W154" s="39"/>
      <c r="X154" s="39"/>
      <c r="Y154" s="39"/>
      <c r="Z154" s="39"/>
      <c r="AA154" s="39"/>
      <c r="AB154" s="39"/>
      <c r="AC154" s="39"/>
      <c r="AD154" s="39"/>
      <c r="AE154" s="39"/>
      <c r="AT154" s="18" t="s">
        <v>197</v>
      </c>
      <c r="AU154" s="18" t="s">
        <v>83</v>
      </c>
    </row>
    <row r="155" s="2" customFormat="1" ht="24.15" customHeight="1">
      <c r="A155" s="39"/>
      <c r="B155" s="40"/>
      <c r="C155" s="200" t="s">
        <v>327</v>
      </c>
      <c r="D155" s="200" t="s">
        <v>191</v>
      </c>
      <c r="E155" s="201" t="s">
        <v>1223</v>
      </c>
      <c r="F155" s="202" t="s">
        <v>1268</v>
      </c>
      <c r="G155" s="203" t="s">
        <v>220</v>
      </c>
      <c r="H155" s="204">
        <v>1</v>
      </c>
      <c r="I155" s="205"/>
      <c r="J155" s="206">
        <f>ROUND(I155*H155,2)</f>
        <v>0</v>
      </c>
      <c r="K155" s="202" t="s">
        <v>1</v>
      </c>
      <c r="L155" s="45"/>
      <c r="M155" s="207" t="s">
        <v>1</v>
      </c>
      <c r="N155" s="208" t="s">
        <v>41</v>
      </c>
      <c r="O155" s="92"/>
      <c r="P155" s="209">
        <f>O155*H155</f>
        <v>0</v>
      </c>
      <c r="Q155" s="209">
        <v>0</v>
      </c>
      <c r="R155" s="209">
        <f>Q155*H155</f>
        <v>0</v>
      </c>
      <c r="S155" s="209">
        <v>0</v>
      </c>
      <c r="T155" s="210">
        <f>S155*H155</f>
        <v>0</v>
      </c>
      <c r="U155" s="39"/>
      <c r="V155" s="39"/>
      <c r="W155" s="39"/>
      <c r="X155" s="39"/>
      <c r="Y155" s="39"/>
      <c r="Z155" s="39"/>
      <c r="AA155" s="39"/>
      <c r="AB155" s="39"/>
      <c r="AC155" s="39"/>
      <c r="AD155" s="39"/>
      <c r="AE155" s="39"/>
      <c r="AR155" s="211" t="s">
        <v>221</v>
      </c>
      <c r="AT155" s="211" t="s">
        <v>191</v>
      </c>
      <c r="AU155" s="211" t="s">
        <v>83</v>
      </c>
      <c r="AY155" s="18" t="s">
        <v>195</v>
      </c>
      <c r="BE155" s="212">
        <f>IF(N155="základní",J155,0)</f>
        <v>0</v>
      </c>
      <c r="BF155" s="212">
        <f>IF(N155="snížená",J155,0)</f>
        <v>0</v>
      </c>
      <c r="BG155" s="212">
        <f>IF(N155="zákl. přenesená",J155,0)</f>
        <v>0</v>
      </c>
      <c r="BH155" s="212">
        <f>IF(N155="sníž. přenesená",J155,0)</f>
        <v>0</v>
      </c>
      <c r="BI155" s="212">
        <f>IF(N155="nulová",J155,0)</f>
        <v>0</v>
      </c>
      <c r="BJ155" s="18" t="s">
        <v>83</v>
      </c>
      <c r="BK155" s="212">
        <f>ROUND(I155*H155,2)</f>
        <v>0</v>
      </c>
      <c r="BL155" s="18" t="s">
        <v>221</v>
      </c>
      <c r="BM155" s="211" t="s">
        <v>438</v>
      </c>
    </row>
    <row r="156" s="2" customFormat="1" ht="24.15" customHeight="1">
      <c r="A156" s="39"/>
      <c r="B156" s="40"/>
      <c r="C156" s="200" t="s">
        <v>331</v>
      </c>
      <c r="D156" s="200" t="s">
        <v>191</v>
      </c>
      <c r="E156" s="201" t="s">
        <v>1225</v>
      </c>
      <c r="F156" s="202" t="s">
        <v>1269</v>
      </c>
      <c r="G156" s="203" t="s">
        <v>220</v>
      </c>
      <c r="H156" s="204">
        <v>1</v>
      </c>
      <c r="I156" s="205"/>
      <c r="J156" s="206">
        <f>ROUND(I156*H156,2)</f>
        <v>0</v>
      </c>
      <c r="K156" s="202" t="s">
        <v>1</v>
      </c>
      <c r="L156" s="45"/>
      <c r="M156" s="207" t="s">
        <v>1</v>
      </c>
      <c r="N156" s="208" t="s">
        <v>41</v>
      </c>
      <c r="O156" s="92"/>
      <c r="P156" s="209">
        <f>O156*H156</f>
        <v>0</v>
      </c>
      <c r="Q156" s="209">
        <v>0</v>
      </c>
      <c r="R156" s="209">
        <f>Q156*H156</f>
        <v>0</v>
      </c>
      <c r="S156" s="209">
        <v>0</v>
      </c>
      <c r="T156" s="210">
        <f>S156*H156</f>
        <v>0</v>
      </c>
      <c r="U156" s="39"/>
      <c r="V156" s="39"/>
      <c r="W156" s="39"/>
      <c r="X156" s="39"/>
      <c r="Y156" s="39"/>
      <c r="Z156" s="39"/>
      <c r="AA156" s="39"/>
      <c r="AB156" s="39"/>
      <c r="AC156" s="39"/>
      <c r="AD156" s="39"/>
      <c r="AE156" s="39"/>
      <c r="AR156" s="211" t="s">
        <v>221</v>
      </c>
      <c r="AT156" s="211" t="s">
        <v>191</v>
      </c>
      <c r="AU156" s="211" t="s">
        <v>83</v>
      </c>
      <c r="AY156" s="18" t="s">
        <v>195</v>
      </c>
      <c r="BE156" s="212">
        <f>IF(N156="základní",J156,0)</f>
        <v>0</v>
      </c>
      <c r="BF156" s="212">
        <f>IF(N156="snížená",J156,0)</f>
        <v>0</v>
      </c>
      <c r="BG156" s="212">
        <f>IF(N156="zákl. přenesená",J156,0)</f>
        <v>0</v>
      </c>
      <c r="BH156" s="212">
        <f>IF(N156="sníž. přenesená",J156,0)</f>
        <v>0</v>
      </c>
      <c r="BI156" s="212">
        <f>IF(N156="nulová",J156,0)</f>
        <v>0</v>
      </c>
      <c r="BJ156" s="18" t="s">
        <v>83</v>
      </c>
      <c r="BK156" s="212">
        <f>ROUND(I156*H156,2)</f>
        <v>0</v>
      </c>
      <c r="BL156" s="18" t="s">
        <v>221</v>
      </c>
      <c r="BM156" s="211" t="s">
        <v>444</v>
      </c>
    </row>
    <row r="157" s="2" customFormat="1" ht="24.15" customHeight="1">
      <c r="A157" s="39"/>
      <c r="B157" s="40"/>
      <c r="C157" s="200" t="s">
        <v>335</v>
      </c>
      <c r="D157" s="200" t="s">
        <v>191</v>
      </c>
      <c r="E157" s="201" t="s">
        <v>1227</v>
      </c>
      <c r="F157" s="202" t="s">
        <v>1226</v>
      </c>
      <c r="G157" s="203" t="s">
        <v>513</v>
      </c>
      <c r="H157" s="204">
        <v>10</v>
      </c>
      <c r="I157" s="205"/>
      <c r="J157" s="206">
        <f>ROUND(I157*H157,2)</f>
        <v>0</v>
      </c>
      <c r="K157" s="202" t="s">
        <v>1</v>
      </c>
      <c r="L157" s="45"/>
      <c r="M157" s="207" t="s">
        <v>1</v>
      </c>
      <c r="N157" s="208" t="s">
        <v>41</v>
      </c>
      <c r="O157" s="92"/>
      <c r="P157" s="209">
        <f>O157*H157</f>
        <v>0</v>
      </c>
      <c r="Q157" s="209">
        <v>0</v>
      </c>
      <c r="R157" s="209">
        <f>Q157*H157</f>
        <v>0</v>
      </c>
      <c r="S157" s="209">
        <v>0</v>
      </c>
      <c r="T157" s="210">
        <f>S157*H157</f>
        <v>0</v>
      </c>
      <c r="U157" s="39"/>
      <c r="V157" s="39"/>
      <c r="W157" s="39"/>
      <c r="X157" s="39"/>
      <c r="Y157" s="39"/>
      <c r="Z157" s="39"/>
      <c r="AA157" s="39"/>
      <c r="AB157" s="39"/>
      <c r="AC157" s="39"/>
      <c r="AD157" s="39"/>
      <c r="AE157" s="39"/>
      <c r="AR157" s="211" t="s">
        <v>221</v>
      </c>
      <c r="AT157" s="211" t="s">
        <v>191</v>
      </c>
      <c r="AU157" s="211" t="s">
        <v>83</v>
      </c>
      <c r="AY157" s="18" t="s">
        <v>195</v>
      </c>
      <c r="BE157" s="212">
        <f>IF(N157="základní",J157,0)</f>
        <v>0</v>
      </c>
      <c r="BF157" s="212">
        <f>IF(N157="snížená",J157,0)</f>
        <v>0</v>
      </c>
      <c r="BG157" s="212">
        <f>IF(N157="zákl. přenesená",J157,0)</f>
        <v>0</v>
      </c>
      <c r="BH157" s="212">
        <f>IF(N157="sníž. přenesená",J157,0)</f>
        <v>0</v>
      </c>
      <c r="BI157" s="212">
        <f>IF(N157="nulová",J157,0)</f>
        <v>0</v>
      </c>
      <c r="BJ157" s="18" t="s">
        <v>83</v>
      </c>
      <c r="BK157" s="212">
        <f>ROUND(I157*H157,2)</f>
        <v>0</v>
      </c>
      <c r="BL157" s="18" t="s">
        <v>221</v>
      </c>
      <c r="BM157" s="211" t="s">
        <v>450</v>
      </c>
    </row>
    <row r="158" s="2" customFormat="1" ht="24.15" customHeight="1">
      <c r="A158" s="39"/>
      <c r="B158" s="40"/>
      <c r="C158" s="200" t="s">
        <v>340</v>
      </c>
      <c r="D158" s="200" t="s">
        <v>191</v>
      </c>
      <c r="E158" s="201" t="s">
        <v>1229</v>
      </c>
      <c r="F158" s="202" t="s">
        <v>1228</v>
      </c>
      <c r="G158" s="203" t="s">
        <v>513</v>
      </c>
      <c r="H158" s="204">
        <v>6</v>
      </c>
      <c r="I158" s="205"/>
      <c r="J158" s="206">
        <f>ROUND(I158*H158,2)</f>
        <v>0</v>
      </c>
      <c r="K158" s="202" t="s">
        <v>1</v>
      </c>
      <c r="L158" s="45"/>
      <c r="M158" s="207" t="s">
        <v>1</v>
      </c>
      <c r="N158" s="208" t="s">
        <v>41</v>
      </c>
      <c r="O158" s="92"/>
      <c r="P158" s="209">
        <f>O158*H158</f>
        <v>0</v>
      </c>
      <c r="Q158" s="209">
        <v>0</v>
      </c>
      <c r="R158" s="209">
        <f>Q158*H158</f>
        <v>0</v>
      </c>
      <c r="S158" s="209">
        <v>0</v>
      </c>
      <c r="T158" s="210">
        <f>S158*H158</f>
        <v>0</v>
      </c>
      <c r="U158" s="39"/>
      <c r="V158" s="39"/>
      <c r="W158" s="39"/>
      <c r="X158" s="39"/>
      <c r="Y158" s="39"/>
      <c r="Z158" s="39"/>
      <c r="AA158" s="39"/>
      <c r="AB158" s="39"/>
      <c r="AC158" s="39"/>
      <c r="AD158" s="39"/>
      <c r="AE158" s="39"/>
      <c r="AR158" s="211" t="s">
        <v>221</v>
      </c>
      <c r="AT158" s="211" t="s">
        <v>191</v>
      </c>
      <c r="AU158" s="211" t="s">
        <v>83</v>
      </c>
      <c r="AY158" s="18" t="s">
        <v>195</v>
      </c>
      <c r="BE158" s="212">
        <f>IF(N158="základní",J158,0)</f>
        <v>0</v>
      </c>
      <c r="BF158" s="212">
        <f>IF(N158="snížená",J158,0)</f>
        <v>0</v>
      </c>
      <c r="BG158" s="212">
        <f>IF(N158="zákl. přenesená",J158,0)</f>
        <v>0</v>
      </c>
      <c r="BH158" s="212">
        <f>IF(N158="sníž. přenesená",J158,0)</f>
        <v>0</v>
      </c>
      <c r="BI158" s="212">
        <f>IF(N158="nulová",J158,0)</f>
        <v>0</v>
      </c>
      <c r="BJ158" s="18" t="s">
        <v>83</v>
      </c>
      <c r="BK158" s="212">
        <f>ROUND(I158*H158,2)</f>
        <v>0</v>
      </c>
      <c r="BL158" s="18" t="s">
        <v>221</v>
      </c>
      <c r="BM158" s="211" t="s">
        <v>456</v>
      </c>
    </row>
    <row r="159" s="13" customFormat="1" ht="25.92" customHeight="1">
      <c r="A159" s="13"/>
      <c r="B159" s="248"/>
      <c r="C159" s="249"/>
      <c r="D159" s="250" t="s">
        <v>75</v>
      </c>
      <c r="E159" s="251" t="s">
        <v>1238</v>
      </c>
      <c r="F159" s="251" t="s">
        <v>1270</v>
      </c>
      <c r="G159" s="249"/>
      <c r="H159" s="249"/>
      <c r="I159" s="252"/>
      <c r="J159" s="253">
        <f>BK159</f>
        <v>0</v>
      </c>
      <c r="K159" s="249"/>
      <c r="L159" s="254"/>
      <c r="M159" s="255"/>
      <c r="N159" s="256"/>
      <c r="O159" s="256"/>
      <c r="P159" s="257">
        <f>SUM(P160:P169)</f>
        <v>0</v>
      </c>
      <c r="Q159" s="256"/>
      <c r="R159" s="257">
        <f>SUM(R160:R169)</f>
        <v>0</v>
      </c>
      <c r="S159" s="256"/>
      <c r="T159" s="258">
        <f>SUM(T160:T169)</f>
        <v>0</v>
      </c>
      <c r="U159" s="13"/>
      <c r="V159" s="13"/>
      <c r="W159" s="13"/>
      <c r="X159" s="13"/>
      <c r="Y159" s="13"/>
      <c r="Z159" s="13"/>
      <c r="AA159" s="13"/>
      <c r="AB159" s="13"/>
      <c r="AC159" s="13"/>
      <c r="AD159" s="13"/>
      <c r="AE159" s="13"/>
      <c r="AR159" s="259" t="s">
        <v>83</v>
      </c>
      <c r="AT159" s="260" t="s">
        <v>75</v>
      </c>
      <c r="AU159" s="260" t="s">
        <v>76</v>
      </c>
      <c r="AY159" s="259" t="s">
        <v>195</v>
      </c>
      <c r="BK159" s="261">
        <f>SUM(BK160:BK169)</f>
        <v>0</v>
      </c>
    </row>
    <row r="160" s="2" customFormat="1" ht="16.5" customHeight="1">
      <c r="A160" s="39"/>
      <c r="B160" s="40"/>
      <c r="C160" s="200" t="s">
        <v>345</v>
      </c>
      <c r="D160" s="200" t="s">
        <v>191</v>
      </c>
      <c r="E160" s="201" t="s">
        <v>1240</v>
      </c>
      <c r="F160" s="202" t="s">
        <v>1218</v>
      </c>
      <c r="G160" s="203" t="s">
        <v>513</v>
      </c>
      <c r="H160" s="204">
        <v>5</v>
      </c>
      <c r="I160" s="205"/>
      <c r="J160" s="206">
        <f>ROUND(I160*H160,2)</f>
        <v>0</v>
      </c>
      <c r="K160" s="202" t="s">
        <v>1</v>
      </c>
      <c r="L160" s="45"/>
      <c r="M160" s="207" t="s">
        <v>1</v>
      </c>
      <c r="N160" s="208" t="s">
        <v>41</v>
      </c>
      <c r="O160" s="92"/>
      <c r="P160" s="209">
        <f>O160*H160</f>
        <v>0</v>
      </c>
      <c r="Q160" s="209">
        <v>0</v>
      </c>
      <c r="R160" s="209">
        <f>Q160*H160</f>
        <v>0</v>
      </c>
      <c r="S160" s="209">
        <v>0</v>
      </c>
      <c r="T160" s="210">
        <f>S160*H160</f>
        <v>0</v>
      </c>
      <c r="U160" s="39"/>
      <c r="V160" s="39"/>
      <c r="W160" s="39"/>
      <c r="X160" s="39"/>
      <c r="Y160" s="39"/>
      <c r="Z160" s="39"/>
      <c r="AA160" s="39"/>
      <c r="AB160" s="39"/>
      <c r="AC160" s="39"/>
      <c r="AD160" s="39"/>
      <c r="AE160" s="39"/>
      <c r="AR160" s="211" t="s">
        <v>221</v>
      </c>
      <c r="AT160" s="211" t="s">
        <v>191</v>
      </c>
      <c r="AU160" s="211" t="s">
        <v>83</v>
      </c>
      <c r="AY160" s="18" t="s">
        <v>195</v>
      </c>
      <c r="BE160" s="212">
        <f>IF(N160="základní",J160,0)</f>
        <v>0</v>
      </c>
      <c r="BF160" s="212">
        <f>IF(N160="snížená",J160,0)</f>
        <v>0</v>
      </c>
      <c r="BG160" s="212">
        <f>IF(N160="zákl. přenesená",J160,0)</f>
        <v>0</v>
      </c>
      <c r="BH160" s="212">
        <f>IF(N160="sníž. přenesená",J160,0)</f>
        <v>0</v>
      </c>
      <c r="BI160" s="212">
        <f>IF(N160="nulová",J160,0)</f>
        <v>0</v>
      </c>
      <c r="BJ160" s="18" t="s">
        <v>83</v>
      </c>
      <c r="BK160" s="212">
        <f>ROUND(I160*H160,2)</f>
        <v>0</v>
      </c>
      <c r="BL160" s="18" t="s">
        <v>221</v>
      </c>
      <c r="BM160" s="211" t="s">
        <v>221</v>
      </c>
    </row>
    <row r="161" s="2" customFormat="1">
      <c r="A161" s="39"/>
      <c r="B161" s="40"/>
      <c r="C161" s="41"/>
      <c r="D161" s="213" t="s">
        <v>197</v>
      </c>
      <c r="E161" s="41"/>
      <c r="F161" s="214" t="s">
        <v>1219</v>
      </c>
      <c r="G161" s="41"/>
      <c r="H161" s="41"/>
      <c r="I161" s="215"/>
      <c r="J161" s="41"/>
      <c r="K161" s="41"/>
      <c r="L161" s="45"/>
      <c r="M161" s="216"/>
      <c r="N161" s="217"/>
      <c r="O161" s="92"/>
      <c r="P161" s="92"/>
      <c r="Q161" s="92"/>
      <c r="R161" s="92"/>
      <c r="S161" s="92"/>
      <c r="T161" s="93"/>
      <c r="U161" s="39"/>
      <c r="V161" s="39"/>
      <c r="W161" s="39"/>
      <c r="X161" s="39"/>
      <c r="Y161" s="39"/>
      <c r="Z161" s="39"/>
      <c r="AA161" s="39"/>
      <c r="AB161" s="39"/>
      <c r="AC161" s="39"/>
      <c r="AD161" s="39"/>
      <c r="AE161" s="39"/>
      <c r="AT161" s="18" t="s">
        <v>197</v>
      </c>
      <c r="AU161" s="18" t="s">
        <v>83</v>
      </c>
    </row>
    <row r="162" s="2" customFormat="1" ht="16.5" customHeight="1">
      <c r="A162" s="39"/>
      <c r="B162" s="40"/>
      <c r="C162" s="200" t="s">
        <v>349</v>
      </c>
      <c r="D162" s="200" t="s">
        <v>191</v>
      </c>
      <c r="E162" s="201" t="s">
        <v>1241</v>
      </c>
      <c r="F162" s="202" t="s">
        <v>1221</v>
      </c>
      <c r="G162" s="203" t="s">
        <v>513</v>
      </c>
      <c r="H162" s="204">
        <v>9</v>
      </c>
      <c r="I162" s="205"/>
      <c r="J162" s="206">
        <f>ROUND(I162*H162,2)</f>
        <v>0</v>
      </c>
      <c r="K162" s="202" t="s">
        <v>1</v>
      </c>
      <c r="L162" s="45"/>
      <c r="M162" s="207" t="s">
        <v>1</v>
      </c>
      <c r="N162" s="208" t="s">
        <v>41</v>
      </c>
      <c r="O162" s="92"/>
      <c r="P162" s="209">
        <f>O162*H162</f>
        <v>0</v>
      </c>
      <c r="Q162" s="209">
        <v>0</v>
      </c>
      <c r="R162" s="209">
        <f>Q162*H162</f>
        <v>0</v>
      </c>
      <c r="S162" s="209">
        <v>0</v>
      </c>
      <c r="T162" s="210">
        <f>S162*H162</f>
        <v>0</v>
      </c>
      <c r="U162" s="39"/>
      <c r="V162" s="39"/>
      <c r="W162" s="39"/>
      <c r="X162" s="39"/>
      <c r="Y162" s="39"/>
      <c r="Z162" s="39"/>
      <c r="AA162" s="39"/>
      <c r="AB162" s="39"/>
      <c r="AC162" s="39"/>
      <c r="AD162" s="39"/>
      <c r="AE162" s="39"/>
      <c r="AR162" s="211" t="s">
        <v>221</v>
      </c>
      <c r="AT162" s="211" t="s">
        <v>191</v>
      </c>
      <c r="AU162" s="211" t="s">
        <v>83</v>
      </c>
      <c r="AY162" s="18" t="s">
        <v>195</v>
      </c>
      <c r="BE162" s="212">
        <f>IF(N162="základní",J162,0)</f>
        <v>0</v>
      </c>
      <c r="BF162" s="212">
        <f>IF(N162="snížená",J162,0)</f>
        <v>0</v>
      </c>
      <c r="BG162" s="212">
        <f>IF(N162="zákl. přenesená",J162,0)</f>
        <v>0</v>
      </c>
      <c r="BH162" s="212">
        <f>IF(N162="sníž. přenesená",J162,0)</f>
        <v>0</v>
      </c>
      <c r="BI162" s="212">
        <f>IF(N162="nulová",J162,0)</f>
        <v>0</v>
      </c>
      <c r="BJ162" s="18" t="s">
        <v>83</v>
      </c>
      <c r="BK162" s="212">
        <f>ROUND(I162*H162,2)</f>
        <v>0</v>
      </c>
      <c r="BL162" s="18" t="s">
        <v>221</v>
      </c>
      <c r="BM162" s="211" t="s">
        <v>468</v>
      </c>
    </row>
    <row r="163" s="2" customFormat="1">
      <c r="A163" s="39"/>
      <c r="B163" s="40"/>
      <c r="C163" s="41"/>
      <c r="D163" s="213" t="s">
        <v>197</v>
      </c>
      <c r="E163" s="41"/>
      <c r="F163" s="214" t="s">
        <v>1222</v>
      </c>
      <c r="G163" s="41"/>
      <c r="H163" s="41"/>
      <c r="I163" s="215"/>
      <c r="J163" s="41"/>
      <c r="K163" s="41"/>
      <c r="L163" s="45"/>
      <c r="M163" s="216"/>
      <c r="N163" s="217"/>
      <c r="O163" s="92"/>
      <c r="P163" s="92"/>
      <c r="Q163" s="92"/>
      <c r="R163" s="92"/>
      <c r="S163" s="92"/>
      <c r="T163" s="93"/>
      <c r="U163" s="39"/>
      <c r="V163" s="39"/>
      <c r="W163" s="39"/>
      <c r="X163" s="39"/>
      <c r="Y163" s="39"/>
      <c r="Z163" s="39"/>
      <c r="AA163" s="39"/>
      <c r="AB163" s="39"/>
      <c r="AC163" s="39"/>
      <c r="AD163" s="39"/>
      <c r="AE163" s="39"/>
      <c r="AT163" s="18" t="s">
        <v>197</v>
      </c>
      <c r="AU163" s="18" t="s">
        <v>83</v>
      </c>
    </row>
    <row r="164" s="2" customFormat="1" ht="24.15" customHeight="1">
      <c r="A164" s="39"/>
      <c r="B164" s="40"/>
      <c r="C164" s="200" t="s">
        <v>353</v>
      </c>
      <c r="D164" s="200" t="s">
        <v>191</v>
      </c>
      <c r="E164" s="201" t="s">
        <v>1243</v>
      </c>
      <c r="F164" s="202" t="s">
        <v>1269</v>
      </c>
      <c r="G164" s="203" t="s">
        <v>220</v>
      </c>
      <c r="H164" s="204">
        <v>1</v>
      </c>
      <c r="I164" s="205"/>
      <c r="J164" s="206">
        <f>ROUND(I164*H164,2)</f>
        <v>0</v>
      </c>
      <c r="K164" s="202" t="s">
        <v>1</v>
      </c>
      <c r="L164" s="45"/>
      <c r="M164" s="207" t="s">
        <v>1</v>
      </c>
      <c r="N164" s="208" t="s">
        <v>41</v>
      </c>
      <c r="O164" s="92"/>
      <c r="P164" s="209">
        <f>O164*H164</f>
        <v>0</v>
      </c>
      <c r="Q164" s="209">
        <v>0</v>
      </c>
      <c r="R164" s="209">
        <f>Q164*H164</f>
        <v>0</v>
      </c>
      <c r="S164" s="209">
        <v>0</v>
      </c>
      <c r="T164" s="210">
        <f>S164*H164</f>
        <v>0</v>
      </c>
      <c r="U164" s="39"/>
      <c r="V164" s="39"/>
      <c r="W164" s="39"/>
      <c r="X164" s="39"/>
      <c r="Y164" s="39"/>
      <c r="Z164" s="39"/>
      <c r="AA164" s="39"/>
      <c r="AB164" s="39"/>
      <c r="AC164" s="39"/>
      <c r="AD164" s="39"/>
      <c r="AE164" s="39"/>
      <c r="AR164" s="211" t="s">
        <v>221</v>
      </c>
      <c r="AT164" s="211" t="s">
        <v>191</v>
      </c>
      <c r="AU164" s="211" t="s">
        <v>83</v>
      </c>
      <c r="AY164" s="18" t="s">
        <v>195</v>
      </c>
      <c r="BE164" s="212">
        <f>IF(N164="základní",J164,0)</f>
        <v>0</v>
      </c>
      <c r="BF164" s="212">
        <f>IF(N164="snížená",J164,0)</f>
        <v>0</v>
      </c>
      <c r="BG164" s="212">
        <f>IF(N164="zákl. přenesená",J164,0)</f>
        <v>0</v>
      </c>
      <c r="BH164" s="212">
        <f>IF(N164="sníž. přenesená",J164,0)</f>
        <v>0</v>
      </c>
      <c r="BI164" s="212">
        <f>IF(N164="nulová",J164,0)</f>
        <v>0</v>
      </c>
      <c r="BJ164" s="18" t="s">
        <v>83</v>
      </c>
      <c r="BK164" s="212">
        <f>ROUND(I164*H164,2)</f>
        <v>0</v>
      </c>
      <c r="BL164" s="18" t="s">
        <v>221</v>
      </c>
      <c r="BM164" s="211" t="s">
        <v>474</v>
      </c>
    </row>
    <row r="165" s="2" customFormat="1" ht="16.5" customHeight="1">
      <c r="A165" s="39"/>
      <c r="B165" s="40"/>
      <c r="C165" s="200" t="s">
        <v>357</v>
      </c>
      <c r="D165" s="200" t="s">
        <v>191</v>
      </c>
      <c r="E165" s="201" t="s">
        <v>1245</v>
      </c>
      <c r="F165" s="202" t="s">
        <v>1232</v>
      </c>
      <c r="G165" s="203" t="s">
        <v>220</v>
      </c>
      <c r="H165" s="204">
        <v>1</v>
      </c>
      <c r="I165" s="205"/>
      <c r="J165" s="206">
        <f>ROUND(I165*H165,2)</f>
        <v>0</v>
      </c>
      <c r="K165" s="202" t="s">
        <v>1</v>
      </c>
      <c r="L165" s="45"/>
      <c r="M165" s="207" t="s">
        <v>1</v>
      </c>
      <c r="N165" s="208" t="s">
        <v>41</v>
      </c>
      <c r="O165" s="92"/>
      <c r="P165" s="209">
        <f>O165*H165</f>
        <v>0</v>
      </c>
      <c r="Q165" s="209">
        <v>0</v>
      </c>
      <c r="R165" s="209">
        <f>Q165*H165</f>
        <v>0</v>
      </c>
      <c r="S165" s="209">
        <v>0</v>
      </c>
      <c r="T165" s="210">
        <f>S165*H165</f>
        <v>0</v>
      </c>
      <c r="U165" s="39"/>
      <c r="V165" s="39"/>
      <c r="W165" s="39"/>
      <c r="X165" s="39"/>
      <c r="Y165" s="39"/>
      <c r="Z165" s="39"/>
      <c r="AA165" s="39"/>
      <c r="AB165" s="39"/>
      <c r="AC165" s="39"/>
      <c r="AD165" s="39"/>
      <c r="AE165" s="39"/>
      <c r="AR165" s="211" t="s">
        <v>221</v>
      </c>
      <c r="AT165" s="211" t="s">
        <v>191</v>
      </c>
      <c r="AU165" s="211" t="s">
        <v>83</v>
      </c>
      <c r="AY165" s="18" t="s">
        <v>195</v>
      </c>
      <c r="BE165" s="212">
        <f>IF(N165="základní",J165,0)</f>
        <v>0</v>
      </c>
      <c r="BF165" s="212">
        <f>IF(N165="snížená",J165,0)</f>
        <v>0</v>
      </c>
      <c r="BG165" s="212">
        <f>IF(N165="zákl. přenesená",J165,0)</f>
        <v>0</v>
      </c>
      <c r="BH165" s="212">
        <f>IF(N165="sníž. přenesená",J165,0)</f>
        <v>0</v>
      </c>
      <c r="BI165" s="212">
        <f>IF(N165="nulová",J165,0)</f>
        <v>0</v>
      </c>
      <c r="BJ165" s="18" t="s">
        <v>83</v>
      </c>
      <c r="BK165" s="212">
        <f>ROUND(I165*H165,2)</f>
        <v>0</v>
      </c>
      <c r="BL165" s="18" t="s">
        <v>221</v>
      </c>
      <c r="BM165" s="211" t="s">
        <v>483</v>
      </c>
    </row>
    <row r="166" s="2" customFormat="1" ht="24.15" customHeight="1">
      <c r="A166" s="39"/>
      <c r="B166" s="40"/>
      <c r="C166" s="200" t="s">
        <v>361</v>
      </c>
      <c r="D166" s="200" t="s">
        <v>191</v>
      </c>
      <c r="E166" s="201" t="s">
        <v>1246</v>
      </c>
      <c r="F166" s="202" t="s">
        <v>1234</v>
      </c>
      <c r="G166" s="203" t="s">
        <v>232</v>
      </c>
      <c r="H166" s="204">
        <v>1</v>
      </c>
      <c r="I166" s="205"/>
      <c r="J166" s="206">
        <f>ROUND(I166*H166,2)</f>
        <v>0</v>
      </c>
      <c r="K166" s="202" t="s">
        <v>1</v>
      </c>
      <c r="L166" s="45"/>
      <c r="M166" s="207" t="s">
        <v>1</v>
      </c>
      <c r="N166" s="208" t="s">
        <v>41</v>
      </c>
      <c r="O166" s="92"/>
      <c r="P166" s="209">
        <f>O166*H166</f>
        <v>0</v>
      </c>
      <c r="Q166" s="209">
        <v>0</v>
      </c>
      <c r="R166" s="209">
        <f>Q166*H166</f>
        <v>0</v>
      </c>
      <c r="S166" s="209">
        <v>0</v>
      </c>
      <c r="T166" s="210">
        <f>S166*H166</f>
        <v>0</v>
      </c>
      <c r="U166" s="39"/>
      <c r="V166" s="39"/>
      <c r="W166" s="39"/>
      <c r="X166" s="39"/>
      <c r="Y166" s="39"/>
      <c r="Z166" s="39"/>
      <c r="AA166" s="39"/>
      <c r="AB166" s="39"/>
      <c r="AC166" s="39"/>
      <c r="AD166" s="39"/>
      <c r="AE166" s="39"/>
      <c r="AR166" s="211" t="s">
        <v>221</v>
      </c>
      <c r="AT166" s="211" t="s">
        <v>191</v>
      </c>
      <c r="AU166" s="211" t="s">
        <v>83</v>
      </c>
      <c r="AY166" s="18" t="s">
        <v>195</v>
      </c>
      <c r="BE166" s="212">
        <f>IF(N166="základní",J166,0)</f>
        <v>0</v>
      </c>
      <c r="BF166" s="212">
        <f>IF(N166="snížená",J166,0)</f>
        <v>0</v>
      </c>
      <c r="BG166" s="212">
        <f>IF(N166="zákl. přenesená",J166,0)</f>
        <v>0</v>
      </c>
      <c r="BH166" s="212">
        <f>IF(N166="sníž. přenesená",J166,0)</f>
        <v>0</v>
      </c>
      <c r="BI166" s="212">
        <f>IF(N166="nulová",J166,0)</f>
        <v>0</v>
      </c>
      <c r="BJ166" s="18" t="s">
        <v>83</v>
      </c>
      <c r="BK166" s="212">
        <f>ROUND(I166*H166,2)</f>
        <v>0</v>
      </c>
      <c r="BL166" s="18" t="s">
        <v>221</v>
      </c>
      <c r="BM166" s="211" t="s">
        <v>489</v>
      </c>
    </row>
    <row r="167" s="2" customFormat="1" ht="24.15" customHeight="1">
      <c r="A167" s="39"/>
      <c r="B167" s="40"/>
      <c r="C167" s="200" t="s">
        <v>365</v>
      </c>
      <c r="D167" s="200" t="s">
        <v>191</v>
      </c>
      <c r="E167" s="201" t="s">
        <v>1247</v>
      </c>
      <c r="F167" s="202" t="s">
        <v>1226</v>
      </c>
      <c r="G167" s="203" t="s">
        <v>513</v>
      </c>
      <c r="H167" s="204">
        <v>10</v>
      </c>
      <c r="I167" s="205"/>
      <c r="J167" s="206">
        <f>ROUND(I167*H167,2)</f>
        <v>0</v>
      </c>
      <c r="K167" s="202" t="s">
        <v>1</v>
      </c>
      <c r="L167" s="45"/>
      <c r="M167" s="207" t="s">
        <v>1</v>
      </c>
      <c r="N167" s="208" t="s">
        <v>41</v>
      </c>
      <c r="O167" s="92"/>
      <c r="P167" s="209">
        <f>O167*H167</f>
        <v>0</v>
      </c>
      <c r="Q167" s="209">
        <v>0</v>
      </c>
      <c r="R167" s="209">
        <f>Q167*H167</f>
        <v>0</v>
      </c>
      <c r="S167" s="209">
        <v>0</v>
      </c>
      <c r="T167" s="210">
        <f>S167*H167</f>
        <v>0</v>
      </c>
      <c r="U167" s="39"/>
      <c r="V167" s="39"/>
      <c r="W167" s="39"/>
      <c r="X167" s="39"/>
      <c r="Y167" s="39"/>
      <c r="Z167" s="39"/>
      <c r="AA167" s="39"/>
      <c r="AB167" s="39"/>
      <c r="AC167" s="39"/>
      <c r="AD167" s="39"/>
      <c r="AE167" s="39"/>
      <c r="AR167" s="211" t="s">
        <v>221</v>
      </c>
      <c r="AT167" s="211" t="s">
        <v>191</v>
      </c>
      <c r="AU167" s="211" t="s">
        <v>83</v>
      </c>
      <c r="AY167" s="18" t="s">
        <v>195</v>
      </c>
      <c r="BE167" s="212">
        <f>IF(N167="základní",J167,0)</f>
        <v>0</v>
      </c>
      <c r="BF167" s="212">
        <f>IF(N167="snížená",J167,0)</f>
        <v>0</v>
      </c>
      <c r="BG167" s="212">
        <f>IF(N167="zákl. přenesená",J167,0)</f>
        <v>0</v>
      </c>
      <c r="BH167" s="212">
        <f>IF(N167="sníž. přenesená",J167,0)</f>
        <v>0</v>
      </c>
      <c r="BI167" s="212">
        <f>IF(N167="nulová",J167,0)</f>
        <v>0</v>
      </c>
      <c r="BJ167" s="18" t="s">
        <v>83</v>
      </c>
      <c r="BK167" s="212">
        <f>ROUND(I167*H167,2)</f>
        <v>0</v>
      </c>
      <c r="BL167" s="18" t="s">
        <v>221</v>
      </c>
      <c r="BM167" s="211" t="s">
        <v>495</v>
      </c>
    </row>
    <row r="168" s="2" customFormat="1" ht="24.15" customHeight="1">
      <c r="A168" s="39"/>
      <c r="B168" s="40"/>
      <c r="C168" s="200" t="s">
        <v>369</v>
      </c>
      <c r="D168" s="200" t="s">
        <v>191</v>
      </c>
      <c r="E168" s="201" t="s">
        <v>1271</v>
      </c>
      <c r="F168" s="202" t="s">
        <v>1228</v>
      </c>
      <c r="G168" s="203" t="s">
        <v>513</v>
      </c>
      <c r="H168" s="204">
        <v>6</v>
      </c>
      <c r="I168" s="205"/>
      <c r="J168" s="206">
        <f>ROUND(I168*H168,2)</f>
        <v>0</v>
      </c>
      <c r="K168" s="202" t="s">
        <v>1</v>
      </c>
      <c r="L168" s="45"/>
      <c r="M168" s="207" t="s">
        <v>1</v>
      </c>
      <c r="N168" s="208" t="s">
        <v>41</v>
      </c>
      <c r="O168" s="92"/>
      <c r="P168" s="209">
        <f>O168*H168</f>
        <v>0</v>
      </c>
      <c r="Q168" s="209">
        <v>0</v>
      </c>
      <c r="R168" s="209">
        <f>Q168*H168</f>
        <v>0</v>
      </c>
      <c r="S168" s="209">
        <v>0</v>
      </c>
      <c r="T168" s="210">
        <f>S168*H168</f>
        <v>0</v>
      </c>
      <c r="U168" s="39"/>
      <c r="V168" s="39"/>
      <c r="W168" s="39"/>
      <c r="X168" s="39"/>
      <c r="Y168" s="39"/>
      <c r="Z168" s="39"/>
      <c r="AA168" s="39"/>
      <c r="AB168" s="39"/>
      <c r="AC168" s="39"/>
      <c r="AD168" s="39"/>
      <c r="AE168" s="39"/>
      <c r="AR168" s="211" t="s">
        <v>221</v>
      </c>
      <c r="AT168" s="211" t="s">
        <v>191</v>
      </c>
      <c r="AU168" s="211" t="s">
        <v>83</v>
      </c>
      <c r="AY168" s="18" t="s">
        <v>195</v>
      </c>
      <c r="BE168" s="212">
        <f>IF(N168="základní",J168,0)</f>
        <v>0</v>
      </c>
      <c r="BF168" s="212">
        <f>IF(N168="snížená",J168,0)</f>
        <v>0</v>
      </c>
      <c r="BG168" s="212">
        <f>IF(N168="zákl. přenesená",J168,0)</f>
        <v>0</v>
      </c>
      <c r="BH168" s="212">
        <f>IF(N168="sníž. přenesená",J168,0)</f>
        <v>0</v>
      </c>
      <c r="BI168" s="212">
        <f>IF(N168="nulová",J168,0)</f>
        <v>0</v>
      </c>
      <c r="BJ168" s="18" t="s">
        <v>83</v>
      </c>
      <c r="BK168" s="212">
        <f>ROUND(I168*H168,2)</f>
        <v>0</v>
      </c>
      <c r="BL168" s="18" t="s">
        <v>221</v>
      </c>
      <c r="BM168" s="211" t="s">
        <v>501</v>
      </c>
    </row>
    <row r="169" s="2" customFormat="1" ht="21.75" customHeight="1">
      <c r="A169" s="39"/>
      <c r="B169" s="40"/>
      <c r="C169" s="200" t="s">
        <v>373</v>
      </c>
      <c r="D169" s="200" t="s">
        <v>191</v>
      </c>
      <c r="E169" s="201" t="s">
        <v>1272</v>
      </c>
      <c r="F169" s="202" t="s">
        <v>1236</v>
      </c>
      <c r="G169" s="203" t="s">
        <v>1237</v>
      </c>
      <c r="H169" s="204">
        <v>1.625</v>
      </c>
      <c r="I169" s="205"/>
      <c r="J169" s="206">
        <f>ROUND(I169*H169,2)</f>
        <v>0</v>
      </c>
      <c r="K169" s="202" t="s">
        <v>1</v>
      </c>
      <c r="L169" s="45"/>
      <c r="M169" s="207" t="s">
        <v>1</v>
      </c>
      <c r="N169" s="208" t="s">
        <v>41</v>
      </c>
      <c r="O169" s="92"/>
      <c r="P169" s="209">
        <f>O169*H169</f>
        <v>0</v>
      </c>
      <c r="Q169" s="209">
        <v>0</v>
      </c>
      <c r="R169" s="209">
        <f>Q169*H169</f>
        <v>0</v>
      </c>
      <c r="S169" s="209">
        <v>0</v>
      </c>
      <c r="T169" s="210">
        <f>S169*H169</f>
        <v>0</v>
      </c>
      <c r="U169" s="39"/>
      <c r="V169" s="39"/>
      <c r="W169" s="39"/>
      <c r="X169" s="39"/>
      <c r="Y169" s="39"/>
      <c r="Z169" s="39"/>
      <c r="AA169" s="39"/>
      <c r="AB169" s="39"/>
      <c r="AC169" s="39"/>
      <c r="AD169" s="39"/>
      <c r="AE169" s="39"/>
      <c r="AR169" s="211" t="s">
        <v>221</v>
      </c>
      <c r="AT169" s="211" t="s">
        <v>191</v>
      </c>
      <c r="AU169" s="211" t="s">
        <v>83</v>
      </c>
      <c r="AY169" s="18" t="s">
        <v>195</v>
      </c>
      <c r="BE169" s="212">
        <f>IF(N169="základní",J169,0)</f>
        <v>0</v>
      </c>
      <c r="BF169" s="212">
        <f>IF(N169="snížená",J169,0)</f>
        <v>0</v>
      </c>
      <c r="BG169" s="212">
        <f>IF(N169="zákl. přenesená",J169,0)</f>
        <v>0</v>
      </c>
      <c r="BH169" s="212">
        <f>IF(N169="sníž. přenesená",J169,0)</f>
        <v>0</v>
      </c>
      <c r="BI169" s="212">
        <f>IF(N169="nulová",J169,0)</f>
        <v>0</v>
      </c>
      <c r="BJ169" s="18" t="s">
        <v>83</v>
      </c>
      <c r="BK169" s="212">
        <f>ROUND(I169*H169,2)</f>
        <v>0</v>
      </c>
      <c r="BL169" s="18" t="s">
        <v>221</v>
      </c>
      <c r="BM169" s="211" t="s">
        <v>510</v>
      </c>
    </row>
    <row r="170" s="13" customFormat="1" ht="25.92" customHeight="1">
      <c r="A170" s="13"/>
      <c r="B170" s="248"/>
      <c r="C170" s="249"/>
      <c r="D170" s="250" t="s">
        <v>75</v>
      </c>
      <c r="E170" s="251" t="s">
        <v>1273</v>
      </c>
      <c r="F170" s="251" t="s">
        <v>1274</v>
      </c>
      <c r="G170" s="249"/>
      <c r="H170" s="249"/>
      <c r="I170" s="252"/>
      <c r="J170" s="253">
        <f>BK170</f>
        <v>0</v>
      </c>
      <c r="K170" s="249"/>
      <c r="L170" s="254"/>
      <c r="M170" s="255"/>
      <c r="N170" s="256"/>
      <c r="O170" s="256"/>
      <c r="P170" s="257">
        <f>SUM(P171:P180)</f>
        <v>0</v>
      </c>
      <c r="Q170" s="256"/>
      <c r="R170" s="257">
        <f>SUM(R171:R180)</f>
        <v>0</v>
      </c>
      <c r="S170" s="256"/>
      <c r="T170" s="258">
        <f>SUM(T171:T180)</f>
        <v>0</v>
      </c>
      <c r="U170" s="13"/>
      <c r="V170" s="13"/>
      <c r="W170" s="13"/>
      <c r="X170" s="13"/>
      <c r="Y170" s="13"/>
      <c r="Z170" s="13"/>
      <c r="AA170" s="13"/>
      <c r="AB170" s="13"/>
      <c r="AC170" s="13"/>
      <c r="AD170" s="13"/>
      <c r="AE170" s="13"/>
      <c r="AR170" s="259" t="s">
        <v>83</v>
      </c>
      <c r="AT170" s="260" t="s">
        <v>75</v>
      </c>
      <c r="AU170" s="260" t="s">
        <v>76</v>
      </c>
      <c r="AY170" s="259" t="s">
        <v>195</v>
      </c>
      <c r="BK170" s="261">
        <f>SUM(BK171:BK180)</f>
        <v>0</v>
      </c>
    </row>
    <row r="171" s="2" customFormat="1" ht="16.5" customHeight="1">
      <c r="A171" s="39"/>
      <c r="B171" s="40"/>
      <c r="C171" s="200" t="s">
        <v>380</v>
      </c>
      <c r="D171" s="200" t="s">
        <v>191</v>
      </c>
      <c r="E171" s="201" t="s">
        <v>1275</v>
      </c>
      <c r="F171" s="202" t="s">
        <v>1218</v>
      </c>
      <c r="G171" s="203" t="s">
        <v>513</v>
      </c>
      <c r="H171" s="204">
        <v>2</v>
      </c>
      <c r="I171" s="205"/>
      <c r="J171" s="206">
        <f>ROUND(I171*H171,2)</f>
        <v>0</v>
      </c>
      <c r="K171" s="202" t="s">
        <v>1</v>
      </c>
      <c r="L171" s="45"/>
      <c r="M171" s="207" t="s">
        <v>1</v>
      </c>
      <c r="N171" s="208" t="s">
        <v>41</v>
      </c>
      <c r="O171" s="92"/>
      <c r="P171" s="209">
        <f>O171*H171</f>
        <v>0</v>
      </c>
      <c r="Q171" s="209">
        <v>0</v>
      </c>
      <c r="R171" s="209">
        <f>Q171*H171</f>
        <v>0</v>
      </c>
      <c r="S171" s="209">
        <v>0</v>
      </c>
      <c r="T171" s="210">
        <f>S171*H171</f>
        <v>0</v>
      </c>
      <c r="U171" s="39"/>
      <c r="V171" s="39"/>
      <c r="W171" s="39"/>
      <c r="X171" s="39"/>
      <c r="Y171" s="39"/>
      <c r="Z171" s="39"/>
      <c r="AA171" s="39"/>
      <c r="AB171" s="39"/>
      <c r="AC171" s="39"/>
      <c r="AD171" s="39"/>
      <c r="AE171" s="39"/>
      <c r="AR171" s="211" t="s">
        <v>221</v>
      </c>
      <c r="AT171" s="211" t="s">
        <v>191</v>
      </c>
      <c r="AU171" s="211" t="s">
        <v>83</v>
      </c>
      <c r="AY171" s="18" t="s">
        <v>195</v>
      </c>
      <c r="BE171" s="212">
        <f>IF(N171="základní",J171,0)</f>
        <v>0</v>
      </c>
      <c r="BF171" s="212">
        <f>IF(N171="snížená",J171,0)</f>
        <v>0</v>
      </c>
      <c r="BG171" s="212">
        <f>IF(N171="zákl. přenesená",J171,0)</f>
        <v>0</v>
      </c>
      <c r="BH171" s="212">
        <f>IF(N171="sníž. přenesená",J171,0)</f>
        <v>0</v>
      </c>
      <c r="BI171" s="212">
        <f>IF(N171="nulová",J171,0)</f>
        <v>0</v>
      </c>
      <c r="BJ171" s="18" t="s">
        <v>83</v>
      </c>
      <c r="BK171" s="212">
        <f>ROUND(I171*H171,2)</f>
        <v>0</v>
      </c>
      <c r="BL171" s="18" t="s">
        <v>221</v>
      </c>
      <c r="BM171" s="211" t="s">
        <v>519</v>
      </c>
    </row>
    <row r="172" s="2" customFormat="1">
      <c r="A172" s="39"/>
      <c r="B172" s="40"/>
      <c r="C172" s="41"/>
      <c r="D172" s="213" t="s">
        <v>197</v>
      </c>
      <c r="E172" s="41"/>
      <c r="F172" s="214" t="s">
        <v>1219</v>
      </c>
      <c r="G172" s="41"/>
      <c r="H172" s="41"/>
      <c r="I172" s="215"/>
      <c r="J172" s="41"/>
      <c r="K172" s="41"/>
      <c r="L172" s="45"/>
      <c r="M172" s="216"/>
      <c r="N172" s="217"/>
      <c r="O172" s="92"/>
      <c r="P172" s="92"/>
      <c r="Q172" s="92"/>
      <c r="R172" s="92"/>
      <c r="S172" s="92"/>
      <c r="T172" s="93"/>
      <c r="U172" s="39"/>
      <c r="V172" s="39"/>
      <c r="W172" s="39"/>
      <c r="X172" s="39"/>
      <c r="Y172" s="39"/>
      <c r="Z172" s="39"/>
      <c r="AA172" s="39"/>
      <c r="AB172" s="39"/>
      <c r="AC172" s="39"/>
      <c r="AD172" s="39"/>
      <c r="AE172" s="39"/>
      <c r="AT172" s="18" t="s">
        <v>197</v>
      </c>
      <c r="AU172" s="18" t="s">
        <v>83</v>
      </c>
    </row>
    <row r="173" s="2" customFormat="1" ht="16.5" customHeight="1">
      <c r="A173" s="39"/>
      <c r="B173" s="40"/>
      <c r="C173" s="200" t="s">
        <v>385</v>
      </c>
      <c r="D173" s="200" t="s">
        <v>191</v>
      </c>
      <c r="E173" s="201" t="s">
        <v>1276</v>
      </c>
      <c r="F173" s="202" t="s">
        <v>1221</v>
      </c>
      <c r="G173" s="203" t="s">
        <v>513</v>
      </c>
      <c r="H173" s="204">
        <v>9</v>
      </c>
      <c r="I173" s="205"/>
      <c r="J173" s="206">
        <f>ROUND(I173*H173,2)</f>
        <v>0</v>
      </c>
      <c r="K173" s="202" t="s">
        <v>1</v>
      </c>
      <c r="L173" s="45"/>
      <c r="M173" s="207" t="s">
        <v>1</v>
      </c>
      <c r="N173" s="208" t="s">
        <v>41</v>
      </c>
      <c r="O173" s="92"/>
      <c r="P173" s="209">
        <f>O173*H173</f>
        <v>0</v>
      </c>
      <c r="Q173" s="209">
        <v>0</v>
      </c>
      <c r="R173" s="209">
        <f>Q173*H173</f>
        <v>0</v>
      </c>
      <c r="S173" s="209">
        <v>0</v>
      </c>
      <c r="T173" s="210">
        <f>S173*H173</f>
        <v>0</v>
      </c>
      <c r="U173" s="39"/>
      <c r="V173" s="39"/>
      <c r="W173" s="39"/>
      <c r="X173" s="39"/>
      <c r="Y173" s="39"/>
      <c r="Z173" s="39"/>
      <c r="AA173" s="39"/>
      <c r="AB173" s="39"/>
      <c r="AC173" s="39"/>
      <c r="AD173" s="39"/>
      <c r="AE173" s="39"/>
      <c r="AR173" s="211" t="s">
        <v>221</v>
      </c>
      <c r="AT173" s="211" t="s">
        <v>191</v>
      </c>
      <c r="AU173" s="211" t="s">
        <v>83</v>
      </c>
      <c r="AY173" s="18" t="s">
        <v>195</v>
      </c>
      <c r="BE173" s="212">
        <f>IF(N173="základní",J173,0)</f>
        <v>0</v>
      </c>
      <c r="BF173" s="212">
        <f>IF(N173="snížená",J173,0)</f>
        <v>0</v>
      </c>
      <c r="BG173" s="212">
        <f>IF(N173="zákl. přenesená",J173,0)</f>
        <v>0</v>
      </c>
      <c r="BH173" s="212">
        <f>IF(N173="sníž. přenesená",J173,0)</f>
        <v>0</v>
      </c>
      <c r="BI173" s="212">
        <f>IF(N173="nulová",J173,0)</f>
        <v>0</v>
      </c>
      <c r="BJ173" s="18" t="s">
        <v>83</v>
      </c>
      <c r="BK173" s="212">
        <f>ROUND(I173*H173,2)</f>
        <v>0</v>
      </c>
      <c r="BL173" s="18" t="s">
        <v>221</v>
      </c>
      <c r="BM173" s="211" t="s">
        <v>527</v>
      </c>
    </row>
    <row r="174" s="2" customFormat="1">
      <c r="A174" s="39"/>
      <c r="B174" s="40"/>
      <c r="C174" s="41"/>
      <c r="D174" s="213" t="s">
        <v>197</v>
      </c>
      <c r="E174" s="41"/>
      <c r="F174" s="214" t="s">
        <v>1277</v>
      </c>
      <c r="G174" s="41"/>
      <c r="H174" s="41"/>
      <c r="I174" s="215"/>
      <c r="J174" s="41"/>
      <c r="K174" s="41"/>
      <c r="L174" s="45"/>
      <c r="M174" s="216"/>
      <c r="N174" s="217"/>
      <c r="O174" s="92"/>
      <c r="P174" s="92"/>
      <c r="Q174" s="92"/>
      <c r="R174" s="92"/>
      <c r="S174" s="92"/>
      <c r="T174" s="93"/>
      <c r="U174" s="39"/>
      <c r="V174" s="39"/>
      <c r="W174" s="39"/>
      <c r="X174" s="39"/>
      <c r="Y174" s="39"/>
      <c r="Z174" s="39"/>
      <c r="AA174" s="39"/>
      <c r="AB174" s="39"/>
      <c r="AC174" s="39"/>
      <c r="AD174" s="39"/>
      <c r="AE174" s="39"/>
      <c r="AT174" s="18" t="s">
        <v>197</v>
      </c>
      <c r="AU174" s="18" t="s">
        <v>83</v>
      </c>
    </row>
    <row r="175" s="2" customFormat="1" ht="24.15" customHeight="1">
      <c r="A175" s="39"/>
      <c r="B175" s="40"/>
      <c r="C175" s="200" t="s">
        <v>389</v>
      </c>
      <c r="D175" s="200" t="s">
        <v>191</v>
      </c>
      <c r="E175" s="201" t="s">
        <v>1278</v>
      </c>
      <c r="F175" s="202" t="s">
        <v>1279</v>
      </c>
      <c r="G175" s="203" t="s">
        <v>220</v>
      </c>
      <c r="H175" s="204">
        <v>1</v>
      </c>
      <c r="I175" s="205"/>
      <c r="J175" s="206">
        <f>ROUND(I175*H175,2)</f>
        <v>0</v>
      </c>
      <c r="K175" s="202" t="s">
        <v>1</v>
      </c>
      <c r="L175" s="45"/>
      <c r="M175" s="207" t="s">
        <v>1</v>
      </c>
      <c r="N175" s="208" t="s">
        <v>41</v>
      </c>
      <c r="O175" s="92"/>
      <c r="P175" s="209">
        <f>O175*H175</f>
        <v>0</v>
      </c>
      <c r="Q175" s="209">
        <v>0</v>
      </c>
      <c r="R175" s="209">
        <f>Q175*H175</f>
        <v>0</v>
      </c>
      <c r="S175" s="209">
        <v>0</v>
      </c>
      <c r="T175" s="210">
        <f>S175*H175</f>
        <v>0</v>
      </c>
      <c r="U175" s="39"/>
      <c r="V175" s="39"/>
      <c r="W175" s="39"/>
      <c r="X175" s="39"/>
      <c r="Y175" s="39"/>
      <c r="Z175" s="39"/>
      <c r="AA175" s="39"/>
      <c r="AB175" s="39"/>
      <c r="AC175" s="39"/>
      <c r="AD175" s="39"/>
      <c r="AE175" s="39"/>
      <c r="AR175" s="211" t="s">
        <v>221</v>
      </c>
      <c r="AT175" s="211" t="s">
        <v>191</v>
      </c>
      <c r="AU175" s="211" t="s">
        <v>83</v>
      </c>
      <c r="AY175" s="18" t="s">
        <v>195</v>
      </c>
      <c r="BE175" s="212">
        <f>IF(N175="základní",J175,0)</f>
        <v>0</v>
      </c>
      <c r="BF175" s="212">
        <f>IF(N175="snížená",J175,0)</f>
        <v>0</v>
      </c>
      <c r="BG175" s="212">
        <f>IF(N175="zákl. přenesená",J175,0)</f>
        <v>0</v>
      </c>
      <c r="BH175" s="212">
        <f>IF(N175="sníž. přenesená",J175,0)</f>
        <v>0</v>
      </c>
      <c r="BI175" s="212">
        <f>IF(N175="nulová",J175,0)</f>
        <v>0</v>
      </c>
      <c r="BJ175" s="18" t="s">
        <v>83</v>
      </c>
      <c r="BK175" s="212">
        <f>ROUND(I175*H175,2)</f>
        <v>0</v>
      </c>
      <c r="BL175" s="18" t="s">
        <v>221</v>
      </c>
      <c r="BM175" s="211" t="s">
        <v>535</v>
      </c>
    </row>
    <row r="176" s="2" customFormat="1" ht="16.5" customHeight="1">
      <c r="A176" s="39"/>
      <c r="B176" s="40"/>
      <c r="C176" s="200" t="s">
        <v>392</v>
      </c>
      <c r="D176" s="200" t="s">
        <v>191</v>
      </c>
      <c r="E176" s="201" t="s">
        <v>1280</v>
      </c>
      <c r="F176" s="202" t="s">
        <v>1232</v>
      </c>
      <c r="G176" s="203" t="s">
        <v>220</v>
      </c>
      <c r="H176" s="204">
        <v>1</v>
      </c>
      <c r="I176" s="205"/>
      <c r="J176" s="206">
        <f>ROUND(I176*H176,2)</f>
        <v>0</v>
      </c>
      <c r="K176" s="202" t="s">
        <v>1</v>
      </c>
      <c r="L176" s="45"/>
      <c r="M176" s="207" t="s">
        <v>1</v>
      </c>
      <c r="N176" s="208" t="s">
        <v>41</v>
      </c>
      <c r="O176" s="92"/>
      <c r="P176" s="209">
        <f>O176*H176</f>
        <v>0</v>
      </c>
      <c r="Q176" s="209">
        <v>0</v>
      </c>
      <c r="R176" s="209">
        <f>Q176*H176</f>
        <v>0</v>
      </c>
      <c r="S176" s="209">
        <v>0</v>
      </c>
      <c r="T176" s="210">
        <f>S176*H176</f>
        <v>0</v>
      </c>
      <c r="U176" s="39"/>
      <c r="V176" s="39"/>
      <c r="W176" s="39"/>
      <c r="X176" s="39"/>
      <c r="Y176" s="39"/>
      <c r="Z176" s="39"/>
      <c r="AA176" s="39"/>
      <c r="AB176" s="39"/>
      <c r="AC176" s="39"/>
      <c r="AD176" s="39"/>
      <c r="AE176" s="39"/>
      <c r="AR176" s="211" t="s">
        <v>221</v>
      </c>
      <c r="AT176" s="211" t="s">
        <v>191</v>
      </c>
      <c r="AU176" s="211" t="s">
        <v>83</v>
      </c>
      <c r="AY176" s="18" t="s">
        <v>195</v>
      </c>
      <c r="BE176" s="212">
        <f>IF(N176="základní",J176,0)</f>
        <v>0</v>
      </c>
      <c r="BF176" s="212">
        <f>IF(N176="snížená",J176,0)</f>
        <v>0</v>
      </c>
      <c r="BG176" s="212">
        <f>IF(N176="zákl. přenesená",J176,0)</f>
        <v>0</v>
      </c>
      <c r="BH176" s="212">
        <f>IF(N176="sníž. přenesená",J176,0)</f>
        <v>0</v>
      </c>
      <c r="BI176" s="212">
        <f>IF(N176="nulová",J176,0)</f>
        <v>0</v>
      </c>
      <c r="BJ176" s="18" t="s">
        <v>83</v>
      </c>
      <c r="BK176" s="212">
        <f>ROUND(I176*H176,2)</f>
        <v>0</v>
      </c>
      <c r="BL176" s="18" t="s">
        <v>221</v>
      </c>
      <c r="BM176" s="211" t="s">
        <v>543</v>
      </c>
    </row>
    <row r="177" s="2" customFormat="1" ht="24.15" customHeight="1">
      <c r="A177" s="39"/>
      <c r="B177" s="40"/>
      <c r="C177" s="200" t="s">
        <v>397</v>
      </c>
      <c r="D177" s="200" t="s">
        <v>191</v>
      </c>
      <c r="E177" s="201" t="s">
        <v>1281</v>
      </c>
      <c r="F177" s="202" t="s">
        <v>1234</v>
      </c>
      <c r="G177" s="203" t="s">
        <v>232</v>
      </c>
      <c r="H177" s="204">
        <v>1</v>
      </c>
      <c r="I177" s="205"/>
      <c r="J177" s="206">
        <f>ROUND(I177*H177,2)</f>
        <v>0</v>
      </c>
      <c r="K177" s="202" t="s">
        <v>1</v>
      </c>
      <c r="L177" s="45"/>
      <c r="M177" s="207" t="s">
        <v>1</v>
      </c>
      <c r="N177" s="208" t="s">
        <v>41</v>
      </c>
      <c r="O177" s="92"/>
      <c r="P177" s="209">
        <f>O177*H177</f>
        <v>0</v>
      </c>
      <c r="Q177" s="209">
        <v>0</v>
      </c>
      <c r="R177" s="209">
        <f>Q177*H177</f>
        <v>0</v>
      </c>
      <c r="S177" s="209">
        <v>0</v>
      </c>
      <c r="T177" s="210">
        <f>S177*H177</f>
        <v>0</v>
      </c>
      <c r="U177" s="39"/>
      <c r="V177" s="39"/>
      <c r="W177" s="39"/>
      <c r="X177" s="39"/>
      <c r="Y177" s="39"/>
      <c r="Z177" s="39"/>
      <c r="AA177" s="39"/>
      <c r="AB177" s="39"/>
      <c r="AC177" s="39"/>
      <c r="AD177" s="39"/>
      <c r="AE177" s="39"/>
      <c r="AR177" s="211" t="s">
        <v>221</v>
      </c>
      <c r="AT177" s="211" t="s">
        <v>191</v>
      </c>
      <c r="AU177" s="211" t="s">
        <v>83</v>
      </c>
      <c r="AY177" s="18" t="s">
        <v>195</v>
      </c>
      <c r="BE177" s="212">
        <f>IF(N177="základní",J177,0)</f>
        <v>0</v>
      </c>
      <c r="BF177" s="212">
        <f>IF(N177="snížená",J177,0)</f>
        <v>0</v>
      </c>
      <c r="BG177" s="212">
        <f>IF(N177="zákl. přenesená",J177,0)</f>
        <v>0</v>
      </c>
      <c r="BH177" s="212">
        <f>IF(N177="sníž. přenesená",J177,0)</f>
        <v>0</v>
      </c>
      <c r="BI177" s="212">
        <f>IF(N177="nulová",J177,0)</f>
        <v>0</v>
      </c>
      <c r="BJ177" s="18" t="s">
        <v>83</v>
      </c>
      <c r="BK177" s="212">
        <f>ROUND(I177*H177,2)</f>
        <v>0</v>
      </c>
      <c r="BL177" s="18" t="s">
        <v>221</v>
      </c>
      <c r="BM177" s="211" t="s">
        <v>551</v>
      </c>
    </row>
    <row r="178" s="2" customFormat="1" ht="24.15" customHeight="1">
      <c r="A178" s="39"/>
      <c r="B178" s="40"/>
      <c r="C178" s="200" t="s">
        <v>401</v>
      </c>
      <c r="D178" s="200" t="s">
        <v>191</v>
      </c>
      <c r="E178" s="201" t="s">
        <v>1282</v>
      </c>
      <c r="F178" s="202" t="s">
        <v>1226</v>
      </c>
      <c r="G178" s="203" t="s">
        <v>513</v>
      </c>
      <c r="H178" s="204">
        <v>10</v>
      </c>
      <c r="I178" s="205"/>
      <c r="J178" s="206">
        <f>ROUND(I178*H178,2)</f>
        <v>0</v>
      </c>
      <c r="K178" s="202" t="s">
        <v>1</v>
      </c>
      <c r="L178" s="45"/>
      <c r="M178" s="207" t="s">
        <v>1</v>
      </c>
      <c r="N178" s="208" t="s">
        <v>41</v>
      </c>
      <c r="O178" s="92"/>
      <c r="P178" s="209">
        <f>O178*H178</f>
        <v>0</v>
      </c>
      <c r="Q178" s="209">
        <v>0</v>
      </c>
      <c r="R178" s="209">
        <f>Q178*H178</f>
        <v>0</v>
      </c>
      <c r="S178" s="209">
        <v>0</v>
      </c>
      <c r="T178" s="210">
        <f>S178*H178</f>
        <v>0</v>
      </c>
      <c r="U178" s="39"/>
      <c r="V178" s="39"/>
      <c r="W178" s="39"/>
      <c r="X178" s="39"/>
      <c r="Y178" s="39"/>
      <c r="Z178" s="39"/>
      <c r="AA178" s="39"/>
      <c r="AB178" s="39"/>
      <c r="AC178" s="39"/>
      <c r="AD178" s="39"/>
      <c r="AE178" s="39"/>
      <c r="AR178" s="211" t="s">
        <v>221</v>
      </c>
      <c r="AT178" s="211" t="s">
        <v>191</v>
      </c>
      <c r="AU178" s="211" t="s">
        <v>83</v>
      </c>
      <c r="AY178" s="18" t="s">
        <v>195</v>
      </c>
      <c r="BE178" s="212">
        <f>IF(N178="základní",J178,0)</f>
        <v>0</v>
      </c>
      <c r="BF178" s="212">
        <f>IF(N178="snížená",J178,0)</f>
        <v>0</v>
      </c>
      <c r="BG178" s="212">
        <f>IF(N178="zákl. přenesená",J178,0)</f>
        <v>0</v>
      </c>
      <c r="BH178" s="212">
        <f>IF(N178="sníž. přenesená",J178,0)</f>
        <v>0</v>
      </c>
      <c r="BI178" s="212">
        <f>IF(N178="nulová",J178,0)</f>
        <v>0</v>
      </c>
      <c r="BJ178" s="18" t="s">
        <v>83</v>
      </c>
      <c r="BK178" s="212">
        <f>ROUND(I178*H178,2)</f>
        <v>0</v>
      </c>
      <c r="BL178" s="18" t="s">
        <v>221</v>
      </c>
      <c r="BM178" s="211" t="s">
        <v>559</v>
      </c>
    </row>
    <row r="179" s="2" customFormat="1" ht="24.15" customHeight="1">
      <c r="A179" s="39"/>
      <c r="B179" s="40"/>
      <c r="C179" s="200" t="s">
        <v>404</v>
      </c>
      <c r="D179" s="200" t="s">
        <v>191</v>
      </c>
      <c r="E179" s="201" t="s">
        <v>1283</v>
      </c>
      <c r="F179" s="202" t="s">
        <v>1228</v>
      </c>
      <c r="G179" s="203" t="s">
        <v>513</v>
      </c>
      <c r="H179" s="204">
        <v>6</v>
      </c>
      <c r="I179" s="205"/>
      <c r="J179" s="206">
        <f>ROUND(I179*H179,2)</f>
        <v>0</v>
      </c>
      <c r="K179" s="202" t="s">
        <v>1</v>
      </c>
      <c r="L179" s="45"/>
      <c r="M179" s="207" t="s">
        <v>1</v>
      </c>
      <c r="N179" s="208" t="s">
        <v>41</v>
      </c>
      <c r="O179" s="92"/>
      <c r="P179" s="209">
        <f>O179*H179</f>
        <v>0</v>
      </c>
      <c r="Q179" s="209">
        <v>0</v>
      </c>
      <c r="R179" s="209">
        <f>Q179*H179</f>
        <v>0</v>
      </c>
      <c r="S179" s="209">
        <v>0</v>
      </c>
      <c r="T179" s="210">
        <f>S179*H179</f>
        <v>0</v>
      </c>
      <c r="U179" s="39"/>
      <c r="V179" s="39"/>
      <c r="W179" s="39"/>
      <c r="X179" s="39"/>
      <c r="Y179" s="39"/>
      <c r="Z179" s="39"/>
      <c r="AA179" s="39"/>
      <c r="AB179" s="39"/>
      <c r="AC179" s="39"/>
      <c r="AD179" s="39"/>
      <c r="AE179" s="39"/>
      <c r="AR179" s="211" t="s">
        <v>221</v>
      </c>
      <c r="AT179" s="211" t="s">
        <v>191</v>
      </c>
      <c r="AU179" s="211" t="s">
        <v>83</v>
      </c>
      <c r="AY179" s="18" t="s">
        <v>195</v>
      </c>
      <c r="BE179" s="212">
        <f>IF(N179="základní",J179,0)</f>
        <v>0</v>
      </c>
      <c r="BF179" s="212">
        <f>IF(N179="snížená",J179,0)</f>
        <v>0</v>
      </c>
      <c r="BG179" s="212">
        <f>IF(N179="zákl. přenesená",J179,0)</f>
        <v>0</v>
      </c>
      <c r="BH179" s="212">
        <f>IF(N179="sníž. přenesená",J179,0)</f>
        <v>0</v>
      </c>
      <c r="BI179" s="212">
        <f>IF(N179="nulová",J179,0)</f>
        <v>0</v>
      </c>
      <c r="BJ179" s="18" t="s">
        <v>83</v>
      </c>
      <c r="BK179" s="212">
        <f>ROUND(I179*H179,2)</f>
        <v>0</v>
      </c>
      <c r="BL179" s="18" t="s">
        <v>221</v>
      </c>
      <c r="BM179" s="211" t="s">
        <v>567</v>
      </c>
    </row>
    <row r="180" s="2" customFormat="1" ht="21.75" customHeight="1">
      <c r="A180" s="39"/>
      <c r="B180" s="40"/>
      <c r="C180" s="200" t="s">
        <v>407</v>
      </c>
      <c r="D180" s="200" t="s">
        <v>191</v>
      </c>
      <c r="E180" s="201" t="s">
        <v>1284</v>
      </c>
      <c r="F180" s="202" t="s">
        <v>1236</v>
      </c>
      <c r="G180" s="203" t="s">
        <v>1237</v>
      </c>
      <c r="H180" s="204">
        <v>0.89000000000000001</v>
      </c>
      <c r="I180" s="205"/>
      <c r="J180" s="206">
        <f>ROUND(I180*H180,2)</f>
        <v>0</v>
      </c>
      <c r="K180" s="202" t="s">
        <v>1</v>
      </c>
      <c r="L180" s="45"/>
      <c r="M180" s="276" t="s">
        <v>1</v>
      </c>
      <c r="N180" s="277" t="s">
        <v>41</v>
      </c>
      <c r="O180" s="274"/>
      <c r="P180" s="278">
        <f>O180*H180</f>
        <v>0</v>
      </c>
      <c r="Q180" s="278">
        <v>0</v>
      </c>
      <c r="R180" s="278">
        <f>Q180*H180</f>
        <v>0</v>
      </c>
      <c r="S180" s="278">
        <v>0</v>
      </c>
      <c r="T180" s="279">
        <f>S180*H180</f>
        <v>0</v>
      </c>
      <c r="U180" s="39"/>
      <c r="V180" s="39"/>
      <c r="W180" s="39"/>
      <c r="X180" s="39"/>
      <c r="Y180" s="39"/>
      <c r="Z180" s="39"/>
      <c r="AA180" s="39"/>
      <c r="AB180" s="39"/>
      <c r="AC180" s="39"/>
      <c r="AD180" s="39"/>
      <c r="AE180" s="39"/>
      <c r="AR180" s="211" t="s">
        <v>221</v>
      </c>
      <c r="AT180" s="211" t="s">
        <v>191</v>
      </c>
      <c r="AU180" s="211" t="s">
        <v>83</v>
      </c>
      <c r="AY180" s="18" t="s">
        <v>195</v>
      </c>
      <c r="BE180" s="212">
        <f>IF(N180="základní",J180,0)</f>
        <v>0</v>
      </c>
      <c r="BF180" s="212">
        <f>IF(N180="snížená",J180,0)</f>
        <v>0</v>
      </c>
      <c r="BG180" s="212">
        <f>IF(N180="zákl. přenesená",J180,0)</f>
        <v>0</v>
      </c>
      <c r="BH180" s="212">
        <f>IF(N180="sníž. přenesená",J180,0)</f>
        <v>0</v>
      </c>
      <c r="BI180" s="212">
        <f>IF(N180="nulová",J180,0)</f>
        <v>0</v>
      </c>
      <c r="BJ180" s="18" t="s">
        <v>83</v>
      </c>
      <c r="BK180" s="212">
        <f>ROUND(I180*H180,2)</f>
        <v>0</v>
      </c>
      <c r="BL180" s="18" t="s">
        <v>221</v>
      </c>
      <c r="BM180" s="211" t="s">
        <v>575</v>
      </c>
    </row>
    <row r="181" s="2" customFormat="1" ht="6.96" customHeight="1">
      <c r="A181" s="39"/>
      <c r="B181" s="67"/>
      <c r="C181" s="68"/>
      <c r="D181" s="68"/>
      <c r="E181" s="68"/>
      <c r="F181" s="68"/>
      <c r="G181" s="68"/>
      <c r="H181" s="68"/>
      <c r="I181" s="68"/>
      <c r="J181" s="68"/>
      <c r="K181" s="68"/>
      <c r="L181" s="45"/>
      <c r="M181" s="39"/>
      <c r="O181" s="39"/>
      <c r="P181" s="39"/>
      <c r="Q181" s="39"/>
      <c r="R181" s="39"/>
      <c r="S181" s="39"/>
      <c r="T181" s="39"/>
      <c r="U181" s="39"/>
      <c r="V181" s="39"/>
      <c r="W181" s="39"/>
      <c r="X181" s="39"/>
      <c r="Y181" s="39"/>
      <c r="Z181" s="39"/>
      <c r="AA181" s="39"/>
      <c r="AB181" s="39"/>
      <c r="AC181" s="39"/>
      <c r="AD181" s="39"/>
      <c r="AE181" s="39"/>
    </row>
  </sheetData>
  <sheetProtection sheet="1" autoFilter="0" formatColumns="0" formatRows="0" objects="1" scenarios="1" spinCount="100000" saltValue="kGrX+5eKxs33YCPIVjQIPr8fBC5gxoZXWjR8ax5apHRKV7eqQsUzX6xo/bm88+1q+YAWhpffkNaASfaZBhxjTQ==" hashValue="F/TKFifWxYnIs7LTzJK8m4hGDg30LRvhYOdVR2xIxjmvJVUolclOn+CaD3rG2xVcugbFQkn6a2iYdcBxAJX+cg==" algorithmName="SHA-512" password="C71F"/>
  <autoFilter ref="C121:K180"/>
  <mergeCells count="9">
    <mergeCell ref="E7:H7"/>
    <mergeCell ref="E9:H9"/>
    <mergeCell ref="E18:H18"/>
    <mergeCell ref="E27:H27"/>
    <mergeCell ref="E85:H85"/>
    <mergeCell ref="E87:H87"/>
    <mergeCell ref="E112:H112"/>
    <mergeCell ref="E114:H114"/>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111</v>
      </c>
    </row>
    <row r="3" s="1" customFormat="1" ht="6.96" customHeight="1">
      <c r="B3" s="147"/>
      <c r="C3" s="148"/>
      <c r="D3" s="148"/>
      <c r="E3" s="148"/>
      <c r="F3" s="148"/>
      <c r="G3" s="148"/>
      <c r="H3" s="148"/>
      <c r="I3" s="148"/>
      <c r="J3" s="148"/>
      <c r="K3" s="148"/>
      <c r="L3" s="21"/>
      <c r="AT3" s="18" t="s">
        <v>85</v>
      </c>
    </row>
    <row r="4" s="1" customFormat="1" ht="24.96" customHeight="1">
      <c r="B4" s="21"/>
      <c r="D4" s="149" t="s">
        <v>168</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SPLAŠKOVÁ KANALIZACE ÚSTÍ NAD ORLICÍ ČERNOVÍR</v>
      </c>
      <c r="F7" s="151"/>
      <c r="G7" s="151"/>
      <c r="H7" s="151"/>
      <c r="L7" s="21"/>
    </row>
    <row r="8" s="2" customFormat="1" ht="12" customHeight="1">
      <c r="A8" s="39"/>
      <c r="B8" s="45"/>
      <c r="C8" s="39"/>
      <c r="D8" s="151" t="s">
        <v>169</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53" t="s">
        <v>1285</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51" t="s">
        <v>18</v>
      </c>
      <c r="E11" s="39"/>
      <c r="F11" s="142" t="s">
        <v>1</v>
      </c>
      <c r="G11" s="39"/>
      <c r="H11" s="39"/>
      <c r="I11" s="151" t="s">
        <v>19</v>
      </c>
      <c r="J11" s="142" t="s">
        <v>1</v>
      </c>
      <c r="K11" s="39"/>
      <c r="L11" s="64"/>
      <c r="S11" s="39"/>
      <c r="T11" s="39"/>
      <c r="U11" s="39"/>
      <c r="V11" s="39"/>
      <c r="W11" s="39"/>
      <c r="X11" s="39"/>
      <c r="Y11" s="39"/>
      <c r="Z11" s="39"/>
      <c r="AA11" s="39"/>
      <c r="AB11" s="39"/>
      <c r="AC11" s="39"/>
      <c r="AD11" s="39"/>
      <c r="AE11" s="39"/>
    </row>
    <row r="12" s="2" customFormat="1" ht="12" customHeight="1">
      <c r="A12" s="39"/>
      <c r="B12" s="45"/>
      <c r="C12" s="39"/>
      <c r="D12" s="151" t="s">
        <v>20</v>
      </c>
      <c r="E12" s="39"/>
      <c r="F12" s="142" t="s">
        <v>21</v>
      </c>
      <c r="G12" s="39"/>
      <c r="H12" s="39"/>
      <c r="I12" s="151" t="s">
        <v>22</v>
      </c>
      <c r="J12" s="154" t="str">
        <f>'Rekapitulace stavby'!AN8</f>
        <v>18. 10. 2021</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51" t="s">
        <v>24</v>
      </c>
      <c r="E14" s="39"/>
      <c r="F14" s="39"/>
      <c r="G14" s="39"/>
      <c r="H14" s="39"/>
      <c r="I14" s="151" t="s">
        <v>25</v>
      </c>
      <c r="J14" s="142" t="s">
        <v>1</v>
      </c>
      <c r="K14" s="39"/>
      <c r="L14" s="64"/>
      <c r="S14" s="39"/>
      <c r="T14" s="39"/>
      <c r="U14" s="39"/>
      <c r="V14" s="39"/>
      <c r="W14" s="39"/>
      <c r="X14" s="39"/>
      <c r="Y14" s="39"/>
      <c r="Z14" s="39"/>
      <c r="AA14" s="39"/>
      <c r="AB14" s="39"/>
      <c r="AC14" s="39"/>
      <c r="AD14" s="39"/>
      <c r="AE14" s="39"/>
    </row>
    <row r="15" s="2" customFormat="1" ht="18" customHeight="1">
      <c r="A15" s="39"/>
      <c r="B15" s="45"/>
      <c r="C15" s="39"/>
      <c r="D15" s="39"/>
      <c r="E15" s="142" t="s">
        <v>26</v>
      </c>
      <c r="F15" s="39"/>
      <c r="G15" s="39"/>
      <c r="H15" s="39"/>
      <c r="I15" s="151" t="s">
        <v>27</v>
      </c>
      <c r="J15" s="142" t="s">
        <v>1</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51" t="s">
        <v>28</v>
      </c>
      <c r="E17" s="39"/>
      <c r="F17" s="39"/>
      <c r="G17" s="39"/>
      <c r="H17" s="39"/>
      <c r="I17" s="151"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2"/>
      <c r="G18" s="142"/>
      <c r="H18" s="142"/>
      <c r="I18" s="151" t="s">
        <v>27</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51" t="s">
        <v>30</v>
      </c>
      <c r="E20" s="39"/>
      <c r="F20" s="39"/>
      <c r="G20" s="39"/>
      <c r="H20" s="39"/>
      <c r="I20" s="151" t="s">
        <v>25</v>
      </c>
      <c r="J20" s="142" t="s">
        <v>1</v>
      </c>
      <c r="K20" s="39"/>
      <c r="L20" s="64"/>
      <c r="S20" s="39"/>
      <c r="T20" s="39"/>
      <c r="U20" s="39"/>
      <c r="V20" s="39"/>
      <c r="W20" s="39"/>
      <c r="X20" s="39"/>
      <c r="Y20" s="39"/>
      <c r="Z20" s="39"/>
      <c r="AA20" s="39"/>
      <c r="AB20" s="39"/>
      <c r="AC20" s="39"/>
      <c r="AD20" s="39"/>
      <c r="AE20" s="39"/>
    </row>
    <row r="21" s="2" customFormat="1" ht="18" customHeight="1">
      <c r="A21" s="39"/>
      <c r="B21" s="45"/>
      <c r="C21" s="39"/>
      <c r="D21" s="39"/>
      <c r="E21" s="142" t="s">
        <v>31</v>
      </c>
      <c r="F21" s="39"/>
      <c r="G21" s="39"/>
      <c r="H21" s="39"/>
      <c r="I21" s="151" t="s">
        <v>27</v>
      </c>
      <c r="J21" s="142" t="s">
        <v>1</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51" t="s">
        <v>33</v>
      </c>
      <c r="E23" s="39"/>
      <c r="F23" s="39"/>
      <c r="G23" s="39"/>
      <c r="H23" s="39"/>
      <c r="I23" s="151" t="s">
        <v>25</v>
      </c>
      <c r="J23" s="142" t="s">
        <v>1</v>
      </c>
      <c r="K23" s="39"/>
      <c r="L23" s="64"/>
      <c r="S23" s="39"/>
      <c r="T23" s="39"/>
      <c r="U23" s="39"/>
      <c r="V23" s="39"/>
      <c r="W23" s="39"/>
      <c r="X23" s="39"/>
      <c r="Y23" s="39"/>
      <c r="Z23" s="39"/>
      <c r="AA23" s="39"/>
      <c r="AB23" s="39"/>
      <c r="AC23" s="39"/>
      <c r="AD23" s="39"/>
      <c r="AE23" s="39"/>
    </row>
    <row r="24" s="2" customFormat="1" ht="18" customHeight="1">
      <c r="A24" s="39"/>
      <c r="B24" s="45"/>
      <c r="C24" s="39"/>
      <c r="D24" s="39"/>
      <c r="E24" s="142" t="s">
        <v>208</v>
      </c>
      <c r="F24" s="39"/>
      <c r="G24" s="39"/>
      <c r="H24" s="39"/>
      <c r="I24" s="151" t="s">
        <v>27</v>
      </c>
      <c r="J24" s="142" t="s">
        <v>1</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51" t="s">
        <v>35</v>
      </c>
      <c r="E26" s="39"/>
      <c r="F26" s="39"/>
      <c r="G26" s="39"/>
      <c r="H26" s="39"/>
      <c r="I26" s="39"/>
      <c r="J26" s="39"/>
      <c r="K26" s="39"/>
      <c r="L26" s="64"/>
      <c r="S26" s="39"/>
      <c r="T26" s="39"/>
      <c r="U26" s="39"/>
      <c r="V26" s="39"/>
      <c r="W26" s="39"/>
      <c r="X26" s="39"/>
      <c r="Y26" s="39"/>
      <c r="Z26" s="39"/>
      <c r="AA26" s="39"/>
      <c r="AB26" s="39"/>
      <c r="AC26" s="39"/>
      <c r="AD26" s="39"/>
      <c r="AE26" s="39"/>
    </row>
    <row r="27" s="8" customFormat="1" ht="16.5" customHeight="1">
      <c r="A27" s="155"/>
      <c r="B27" s="156"/>
      <c r="C27" s="155"/>
      <c r="D27" s="155"/>
      <c r="E27" s="157" t="s">
        <v>1</v>
      </c>
      <c r="F27" s="157"/>
      <c r="G27" s="157"/>
      <c r="H27" s="157"/>
      <c r="I27" s="155"/>
      <c r="J27" s="155"/>
      <c r="K27" s="155"/>
      <c r="L27" s="158"/>
      <c r="S27" s="155"/>
      <c r="T27" s="155"/>
      <c r="U27" s="155"/>
      <c r="V27" s="155"/>
      <c r="W27" s="155"/>
      <c r="X27" s="155"/>
      <c r="Y27" s="155"/>
      <c r="Z27" s="155"/>
      <c r="AA27" s="155"/>
      <c r="AB27" s="155"/>
      <c r="AC27" s="155"/>
      <c r="AD27" s="155"/>
      <c r="AE27" s="155"/>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59"/>
      <c r="E29" s="159"/>
      <c r="F29" s="159"/>
      <c r="G29" s="159"/>
      <c r="H29" s="159"/>
      <c r="I29" s="159"/>
      <c r="J29" s="159"/>
      <c r="K29" s="159"/>
      <c r="L29" s="64"/>
      <c r="S29" s="39"/>
      <c r="T29" s="39"/>
      <c r="U29" s="39"/>
      <c r="V29" s="39"/>
      <c r="W29" s="39"/>
      <c r="X29" s="39"/>
      <c r="Y29" s="39"/>
      <c r="Z29" s="39"/>
      <c r="AA29" s="39"/>
      <c r="AB29" s="39"/>
      <c r="AC29" s="39"/>
      <c r="AD29" s="39"/>
      <c r="AE29" s="39"/>
    </row>
    <row r="30" s="2" customFormat="1" ht="25.44" customHeight="1">
      <c r="A30" s="39"/>
      <c r="B30" s="45"/>
      <c r="C30" s="39"/>
      <c r="D30" s="160" t="s">
        <v>36</v>
      </c>
      <c r="E30" s="39"/>
      <c r="F30" s="39"/>
      <c r="G30" s="39"/>
      <c r="H30" s="39"/>
      <c r="I30" s="39"/>
      <c r="J30" s="161">
        <f>ROUND(J121, 2)</f>
        <v>0</v>
      </c>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14.4" customHeight="1">
      <c r="A32" s="39"/>
      <c r="B32" s="45"/>
      <c r="C32" s="39"/>
      <c r="D32" s="39"/>
      <c r="E32" s="39"/>
      <c r="F32" s="162" t="s">
        <v>38</v>
      </c>
      <c r="G32" s="39"/>
      <c r="H32" s="39"/>
      <c r="I32" s="162" t="s">
        <v>37</v>
      </c>
      <c r="J32" s="162" t="s">
        <v>39</v>
      </c>
      <c r="K32" s="39"/>
      <c r="L32" s="64"/>
      <c r="S32" s="39"/>
      <c r="T32" s="39"/>
      <c r="U32" s="39"/>
      <c r="V32" s="39"/>
      <c r="W32" s="39"/>
      <c r="X32" s="39"/>
      <c r="Y32" s="39"/>
      <c r="Z32" s="39"/>
      <c r="AA32" s="39"/>
      <c r="AB32" s="39"/>
      <c r="AC32" s="39"/>
      <c r="AD32" s="39"/>
      <c r="AE32" s="39"/>
    </row>
    <row r="33" s="2" customFormat="1" ht="14.4" customHeight="1">
      <c r="A33" s="39"/>
      <c r="B33" s="45"/>
      <c r="C33" s="39"/>
      <c r="D33" s="163" t="s">
        <v>40</v>
      </c>
      <c r="E33" s="151" t="s">
        <v>41</v>
      </c>
      <c r="F33" s="164">
        <f>ROUND((SUM(BE121:BE157)),  2)</f>
        <v>0</v>
      </c>
      <c r="G33" s="39"/>
      <c r="H33" s="39"/>
      <c r="I33" s="165">
        <v>0.20999999999999999</v>
      </c>
      <c r="J33" s="164">
        <f>ROUND(((SUM(BE121:BE157))*I33),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51" t="s">
        <v>42</v>
      </c>
      <c r="F34" s="164">
        <f>ROUND((SUM(BF121:BF157)),  2)</f>
        <v>0</v>
      </c>
      <c r="G34" s="39"/>
      <c r="H34" s="39"/>
      <c r="I34" s="165">
        <v>0.14999999999999999</v>
      </c>
      <c r="J34" s="164">
        <f>ROUND(((SUM(BF121:BF157))*I34),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51" t="s">
        <v>43</v>
      </c>
      <c r="F35" s="164">
        <f>ROUND((SUM(BG121:BG157)),  2)</f>
        <v>0</v>
      </c>
      <c r="G35" s="39"/>
      <c r="H35" s="39"/>
      <c r="I35" s="165">
        <v>0.20999999999999999</v>
      </c>
      <c r="J35" s="164">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51" t="s">
        <v>44</v>
      </c>
      <c r="F36" s="164">
        <f>ROUND((SUM(BH121:BH157)),  2)</f>
        <v>0</v>
      </c>
      <c r="G36" s="39"/>
      <c r="H36" s="39"/>
      <c r="I36" s="165">
        <v>0.14999999999999999</v>
      </c>
      <c r="J36" s="164">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45</v>
      </c>
      <c r="F37" s="164">
        <f>ROUND((SUM(BI121:BI157)),  2)</f>
        <v>0</v>
      </c>
      <c r="G37" s="39"/>
      <c r="H37" s="39"/>
      <c r="I37" s="165">
        <v>0</v>
      </c>
      <c r="J37" s="164">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66"/>
      <c r="D39" s="167" t="s">
        <v>46</v>
      </c>
      <c r="E39" s="168"/>
      <c r="F39" s="168"/>
      <c r="G39" s="169" t="s">
        <v>47</v>
      </c>
      <c r="H39" s="170" t="s">
        <v>48</v>
      </c>
      <c r="I39" s="168"/>
      <c r="J39" s="171">
        <f>SUM(J30:J37)</f>
        <v>0</v>
      </c>
      <c r="K39" s="172"/>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49</v>
      </c>
      <c r="E50" s="174"/>
      <c r="F50" s="174"/>
      <c r="G50" s="173" t="s">
        <v>50</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51</v>
      </c>
      <c r="E61" s="176"/>
      <c r="F61" s="177" t="s">
        <v>52</v>
      </c>
      <c r="G61" s="175" t="s">
        <v>51</v>
      </c>
      <c r="H61" s="176"/>
      <c r="I61" s="176"/>
      <c r="J61" s="178" t="s">
        <v>52</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53</v>
      </c>
      <c r="E65" s="179"/>
      <c r="F65" s="179"/>
      <c r="G65" s="173" t="s">
        <v>54</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51</v>
      </c>
      <c r="E76" s="176"/>
      <c r="F76" s="177" t="s">
        <v>52</v>
      </c>
      <c r="G76" s="175" t="s">
        <v>51</v>
      </c>
      <c r="H76" s="176"/>
      <c r="I76" s="176"/>
      <c r="J76" s="178" t="s">
        <v>52</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173</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SPLAŠKOVÁ KANALIZACE ÚSTÍ NAD ORLICÍ ČERNOVÍR</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169</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PS-05 - ČS Černovír - přenos dat</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Černovír</v>
      </c>
      <c r="G89" s="41"/>
      <c r="H89" s="41"/>
      <c r="I89" s="33" t="s">
        <v>22</v>
      </c>
      <c r="J89" s="80" t="str">
        <f>IF(J12="","",J12)</f>
        <v>18. 10. 2021</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25.65" customHeight="1">
      <c r="A91" s="39"/>
      <c r="B91" s="40"/>
      <c r="C91" s="33" t="s">
        <v>24</v>
      </c>
      <c r="D91" s="41"/>
      <c r="E91" s="41"/>
      <c r="F91" s="28" t="str">
        <f>E15</f>
        <v>TEPVOS s.r.o., Královéhradecká 1566, Ústí n.Orlicí</v>
      </c>
      <c r="G91" s="41"/>
      <c r="H91" s="41"/>
      <c r="I91" s="33" t="s">
        <v>30</v>
      </c>
      <c r="J91" s="37" t="str">
        <f>E21</f>
        <v>Aquaprocon s.r.o., Divize Praha</v>
      </c>
      <c r="K91" s="41"/>
      <c r="L91" s="64"/>
      <c r="S91" s="39"/>
      <c r="T91" s="39"/>
      <c r="U91" s="39"/>
      <c r="V91" s="39"/>
      <c r="W91" s="39"/>
      <c r="X91" s="39"/>
      <c r="Y91" s="39"/>
      <c r="Z91" s="39"/>
      <c r="AA91" s="39"/>
      <c r="AB91" s="39"/>
      <c r="AC91" s="39"/>
      <c r="AD91" s="39"/>
      <c r="AE91" s="39"/>
    </row>
    <row r="92" s="2" customFormat="1" ht="15.15" customHeight="1">
      <c r="A92" s="39"/>
      <c r="B92" s="40"/>
      <c r="C92" s="33" t="s">
        <v>28</v>
      </c>
      <c r="D92" s="41"/>
      <c r="E92" s="41"/>
      <c r="F92" s="28" t="str">
        <f>IF(E18="","",E18)</f>
        <v>Vyplň údaj</v>
      </c>
      <c r="G92" s="41"/>
      <c r="H92" s="41"/>
      <c r="I92" s="33" t="s">
        <v>33</v>
      </c>
      <c r="J92" s="37" t="str">
        <f>E24</f>
        <v>Petr Šulc</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85" t="s">
        <v>174</v>
      </c>
      <c r="D94" s="186"/>
      <c r="E94" s="186"/>
      <c r="F94" s="186"/>
      <c r="G94" s="186"/>
      <c r="H94" s="186"/>
      <c r="I94" s="186"/>
      <c r="J94" s="187" t="s">
        <v>175</v>
      </c>
      <c r="K94" s="186"/>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88" t="s">
        <v>176</v>
      </c>
      <c r="D96" s="41"/>
      <c r="E96" s="41"/>
      <c r="F96" s="41"/>
      <c r="G96" s="41"/>
      <c r="H96" s="41"/>
      <c r="I96" s="41"/>
      <c r="J96" s="111">
        <f>J121</f>
        <v>0</v>
      </c>
      <c r="K96" s="41"/>
      <c r="L96" s="64"/>
      <c r="S96" s="39"/>
      <c r="T96" s="39"/>
      <c r="U96" s="39"/>
      <c r="V96" s="39"/>
      <c r="W96" s="39"/>
      <c r="X96" s="39"/>
      <c r="Y96" s="39"/>
      <c r="Z96" s="39"/>
      <c r="AA96" s="39"/>
      <c r="AB96" s="39"/>
      <c r="AC96" s="39"/>
      <c r="AD96" s="39"/>
      <c r="AE96" s="39"/>
      <c r="AU96" s="18" t="s">
        <v>177</v>
      </c>
    </row>
    <row r="97" s="12" customFormat="1" ht="24.96" customHeight="1">
      <c r="A97" s="12"/>
      <c r="B97" s="242"/>
      <c r="C97" s="243"/>
      <c r="D97" s="244" t="s">
        <v>1286</v>
      </c>
      <c r="E97" s="245"/>
      <c r="F97" s="245"/>
      <c r="G97" s="245"/>
      <c r="H97" s="245"/>
      <c r="I97" s="245"/>
      <c r="J97" s="246">
        <f>J122</f>
        <v>0</v>
      </c>
      <c r="K97" s="243"/>
      <c r="L97" s="247"/>
      <c r="S97" s="12"/>
      <c r="T97" s="12"/>
      <c r="U97" s="12"/>
      <c r="V97" s="12"/>
      <c r="W97" s="12"/>
      <c r="X97" s="12"/>
      <c r="Y97" s="12"/>
      <c r="Z97" s="12"/>
      <c r="AA97" s="12"/>
      <c r="AB97" s="12"/>
      <c r="AC97" s="12"/>
      <c r="AD97" s="12"/>
      <c r="AE97" s="12"/>
    </row>
    <row r="98" s="12" customFormat="1" ht="24.96" customHeight="1">
      <c r="A98" s="12"/>
      <c r="B98" s="242"/>
      <c r="C98" s="243"/>
      <c r="D98" s="244" t="s">
        <v>1287</v>
      </c>
      <c r="E98" s="245"/>
      <c r="F98" s="245"/>
      <c r="G98" s="245"/>
      <c r="H98" s="245"/>
      <c r="I98" s="245"/>
      <c r="J98" s="246">
        <f>J133</f>
        <v>0</v>
      </c>
      <c r="K98" s="243"/>
      <c r="L98" s="247"/>
      <c r="S98" s="12"/>
      <c r="T98" s="12"/>
      <c r="U98" s="12"/>
      <c r="V98" s="12"/>
      <c r="W98" s="12"/>
      <c r="X98" s="12"/>
      <c r="Y98" s="12"/>
      <c r="Z98" s="12"/>
      <c r="AA98" s="12"/>
      <c r="AB98" s="12"/>
      <c r="AC98" s="12"/>
      <c r="AD98" s="12"/>
      <c r="AE98" s="12"/>
    </row>
    <row r="99" s="12" customFormat="1" ht="24.96" customHeight="1">
      <c r="A99" s="12"/>
      <c r="B99" s="242"/>
      <c r="C99" s="243"/>
      <c r="D99" s="244" t="s">
        <v>1288</v>
      </c>
      <c r="E99" s="245"/>
      <c r="F99" s="245"/>
      <c r="G99" s="245"/>
      <c r="H99" s="245"/>
      <c r="I99" s="245"/>
      <c r="J99" s="246">
        <f>J147</f>
        <v>0</v>
      </c>
      <c r="K99" s="243"/>
      <c r="L99" s="247"/>
      <c r="S99" s="12"/>
      <c r="T99" s="12"/>
      <c r="U99" s="12"/>
      <c r="V99" s="12"/>
      <c r="W99" s="12"/>
      <c r="X99" s="12"/>
      <c r="Y99" s="12"/>
      <c r="Z99" s="12"/>
      <c r="AA99" s="12"/>
      <c r="AB99" s="12"/>
      <c r="AC99" s="12"/>
      <c r="AD99" s="12"/>
      <c r="AE99" s="12"/>
    </row>
    <row r="100" s="12" customFormat="1" ht="24.96" customHeight="1">
      <c r="A100" s="12"/>
      <c r="B100" s="242"/>
      <c r="C100" s="243"/>
      <c r="D100" s="244" t="s">
        <v>215</v>
      </c>
      <c r="E100" s="245"/>
      <c r="F100" s="245"/>
      <c r="G100" s="245"/>
      <c r="H100" s="245"/>
      <c r="I100" s="245"/>
      <c r="J100" s="246">
        <f>J151</f>
        <v>0</v>
      </c>
      <c r="K100" s="243"/>
      <c r="L100" s="247"/>
      <c r="S100" s="12"/>
      <c r="T100" s="12"/>
      <c r="U100" s="12"/>
      <c r="V100" s="12"/>
      <c r="W100" s="12"/>
      <c r="X100" s="12"/>
      <c r="Y100" s="12"/>
      <c r="Z100" s="12"/>
      <c r="AA100" s="12"/>
      <c r="AB100" s="12"/>
      <c r="AC100" s="12"/>
      <c r="AD100" s="12"/>
      <c r="AE100" s="12"/>
    </row>
    <row r="101" s="12" customFormat="1" ht="24.96" customHeight="1">
      <c r="A101" s="12"/>
      <c r="B101" s="242"/>
      <c r="C101" s="243"/>
      <c r="D101" s="244" t="s">
        <v>1289</v>
      </c>
      <c r="E101" s="245"/>
      <c r="F101" s="245"/>
      <c r="G101" s="245"/>
      <c r="H101" s="245"/>
      <c r="I101" s="245"/>
      <c r="J101" s="246">
        <f>J153</f>
        <v>0</v>
      </c>
      <c r="K101" s="243"/>
      <c r="L101" s="247"/>
      <c r="S101" s="12"/>
      <c r="T101" s="12"/>
      <c r="U101" s="12"/>
      <c r="V101" s="12"/>
      <c r="W101" s="12"/>
      <c r="X101" s="12"/>
      <c r="Y101" s="12"/>
      <c r="Z101" s="12"/>
      <c r="AA101" s="12"/>
      <c r="AB101" s="12"/>
      <c r="AC101" s="12"/>
      <c r="AD101" s="12"/>
      <c r="AE101" s="12"/>
    </row>
    <row r="102" s="2" customFormat="1" ht="21.84" customHeight="1">
      <c r="A102" s="39"/>
      <c r="B102" s="40"/>
      <c r="C102" s="41"/>
      <c r="D102" s="41"/>
      <c r="E102" s="41"/>
      <c r="F102" s="41"/>
      <c r="G102" s="41"/>
      <c r="H102" s="41"/>
      <c r="I102" s="41"/>
      <c r="J102" s="41"/>
      <c r="K102" s="41"/>
      <c r="L102" s="64"/>
      <c r="S102" s="39"/>
      <c r="T102" s="39"/>
      <c r="U102" s="39"/>
      <c r="V102" s="39"/>
      <c r="W102" s="39"/>
      <c r="X102" s="39"/>
      <c r="Y102" s="39"/>
      <c r="Z102" s="39"/>
      <c r="AA102" s="39"/>
      <c r="AB102" s="39"/>
      <c r="AC102" s="39"/>
      <c r="AD102" s="39"/>
      <c r="AE102" s="39"/>
    </row>
    <row r="103" s="2" customFormat="1" ht="6.96" customHeight="1">
      <c r="A103" s="39"/>
      <c r="B103" s="67"/>
      <c r="C103" s="68"/>
      <c r="D103" s="68"/>
      <c r="E103" s="68"/>
      <c r="F103" s="68"/>
      <c r="G103" s="68"/>
      <c r="H103" s="68"/>
      <c r="I103" s="68"/>
      <c r="J103" s="68"/>
      <c r="K103" s="68"/>
      <c r="L103" s="64"/>
      <c r="S103" s="39"/>
      <c r="T103" s="39"/>
      <c r="U103" s="39"/>
      <c r="V103" s="39"/>
      <c r="W103" s="39"/>
      <c r="X103" s="39"/>
      <c r="Y103" s="39"/>
      <c r="Z103" s="39"/>
      <c r="AA103" s="39"/>
      <c r="AB103" s="39"/>
      <c r="AC103" s="39"/>
      <c r="AD103" s="39"/>
      <c r="AE103" s="39"/>
    </row>
    <row r="107" s="2" customFormat="1" ht="6.96" customHeight="1">
      <c r="A107" s="39"/>
      <c r="B107" s="69"/>
      <c r="C107" s="70"/>
      <c r="D107" s="70"/>
      <c r="E107" s="70"/>
      <c r="F107" s="70"/>
      <c r="G107" s="70"/>
      <c r="H107" s="70"/>
      <c r="I107" s="70"/>
      <c r="J107" s="70"/>
      <c r="K107" s="70"/>
      <c r="L107" s="64"/>
      <c r="S107" s="39"/>
      <c r="T107" s="39"/>
      <c r="U107" s="39"/>
      <c r="V107" s="39"/>
      <c r="W107" s="39"/>
      <c r="X107" s="39"/>
      <c r="Y107" s="39"/>
      <c r="Z107" s="39"/>
      <c r="AA107" s="39"/>
      <c r="AB107" s="39"/>
      <c r="AC107" s="39"/>
      <c r="AD107" s="39"/>
      <c r="AE107" s="39"/>
    </row>
    <row r="108" s="2" customFormat="1" ht="24.96" customHeight="1">
      <c r="A108" s="39"/>
      <c r="B108" s="40"/>
      <c r="C108" s="24" t="s">
        <v>178</v>
      </c>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6.96" customHeight="1">
      <c r="A109" s="39"/>
      <c r="B109" s="40"/>
      <c r="C109" s="41"/>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12" customHeight="1">
      <c r="A110" s="39"/>
      <c r="B110" s="40"/>
      <c r="C110" s="33" t="s">
        <v>16</v>
      </c>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6.5" customHeight="1">
      <c r="A111" s="39"/>
      <c r="B111" s="40"/>
      <c r="C111" s="41"/>
      <c r="D111" s="41"/>
      <c r="E111" s="184" t="str">
        <f>E7</f>
        <v>SPLAŠKOVÁ KANALIZACE ÚSTÍ NAD ORLICÍ ČERNOVÍR</v>
      </c>
      <c r="F111" s="33"/>
      <c r="G111" s="33"/>
      <c r="H111" s="33"/>
      <c r="I111" s="41"/>
      <c r="J111" s="41"/>
      <c r="K111" s="41"/>
      <c r="L111" s="64"/>
      <c r="S111" s="39"/>
      <c r="T111" s="39"/>
      <c r="U111" s="39"/>
      <c r="V111" s="39"/>
      <c r="W111" s="39"/>
      <c r="X111" s="39"/>
      <c r="Y111" s="39"/>
      <c r="Z111" s="39"/>
      <c r="AA111" s="39"/>
      <c r="AB111" s="39"/>
      <c r="AC111" s="39"/>
      <c r="AD111" s="39"/>
      <c r="AE111" s="39"/>
    </row>
    <row r="112" s="2" customFormat="1" ht="12" customHeight="1">
      <c r="A112" s="39"/>
      <c r="B112" s="40"/>
      <c r="C112" s="33" t="s">
        <v>169</v>
      </c>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6.5" customHeight="1">
      <c r="A113" s="39"/>
      <c r="B113" s="40"/>
      <c r="C113" s="41"/>
      <c r="D113" s="41"/>
      <c r="E113" s="77" t="str">
        <f>E9</f>
        <v>PS-05 - ČS Černovír - přenos dat</v>
      </c>
      <c r="F113" s="41"/>
      <c r="G113" s="41"/>
      <c r="H113" s="41"/>
      <c r="I113" s="41"/>
      <c r="J113" s="41"/>
      <c r="K113" s="41"/>
      <c r="L113" s="64"/>
      <c r="S113" s="39"/>
      <c r="T113" s="39"/>
      <c r="U113" s="39"/>
      <c r="V113" s="39"/>
      <c r="W113" s="39"/>
      <c r="X113" s="39"/>
      <c r="Y113" s="39"/>
      <c r="Z113" s="39"/>
      <c r="AA113" s="39"/>
      <c r="AB113" s="39"/>
      <c r="AC113" s="39"/>
      <c r="AD113" s="39"/>
      <c r="AE113" s="39"/>
    </row>
    <row r="114" s="2" customFormat="1" ht="6.96" customHeight="1">
      <c r="A114" s="39"/>
      <c r="B114" s="40"/>
      <c r="C114" s="41"/>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2" customHeight="1">
      <c r="A115" s="39"/>
      <c r="B115" s="40"/>
      <c r="C115" s="33" t="s">
        <v>20</v>
      </c>
      <c r="D115" s="41"/>
      <c r="E115" s="41"/>
      <c r="F115" s="28" t="str">
        <f>F12</f>
        <v>Černovír</v>
      </c>
      <c r="G115" s="41"/>
      <c r="H115" s="41"/>
      <c r="I115" s="33" t="s">
        <v>22</v>
      </c>
      <c r="J115" s="80" t="str">
        <f>IF(J12="","",J12)</f>
        <v>18. 10. 2021</v>
      </c>
      <c r="K115" s="41"/>
      <c r="L115" s="64"/>
      <c r="S115" s="39"/>
      <c r="T115" s="39"/>
      <c r="U115" s="39"/>
      <c r="V115" s="39"/>
      <c r="W115" s="39"/>
      <c r="X115" s="39"/>
      <c r="Y115" s="39"/>
      <c r="Z115" s="39"/>
      <c r="AA115" s="39"/>
      <c r="AB115" s="39"/>
      <c r="AC115" s="39"/>
      <c r="AD115" s="39"/>
      <c r="AE115" s="39"/>
    </row>
    <row r="116" s="2" customFormat="1" ht="6.96" customHeight="1">
      <c r="A116" s="39"/>
      <c r="B116" s="40"/>
      <c r="C116" s="41"/>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25.65" customHeight="1">
      <c r="A117" s="39"/>
      <c r="B117" s="40"/>
      <c r="C117" s="33" t="s">
        <v>24</v>
      </c>
      <c r="D117" s="41"/>
      <c r="E117" s="41"/>
      <c r="F117" s="28" t="str">
        <f>E15</f>
        <v>TEPVOS s.r.o., Královéhradecká 1566, Ústí n.Orlicí</v>
      </c>
      <c r="G117" s="41"/>
      <c r="H117" s="41"/>
      <c r="I117" s="33" t="s">
        <v>30</v>
      </c>
      <c r="J117" s="37" t="str">
        <f>E21</f>
        <v>Aquaprocon s.r.o., Divize Praha</v>
      </c>
      <c r="K117" s="41"/>
      <c r="L117" s="64"/>
      <c r="S117" s="39"/>
      <c r="T117" s="39"/>
      <c r="U117" s="39"/>
      <c r="V117" s="39"/>
      <c r="W117" s="39"/>
      <c r="X117" s="39"/>
      <c r="Y117" s="39"/>
      <c r="Z117" s="39"/>
      <c r="AA117" s="39"/>
      <c r="AB117" s="39"/>
      <c r="AC117" s="39"/>
      <c r="AD117" s="39"/>
      <c r="AE117" s="39"/>
    </row>
    <row r="118" s="2" customFormat="1" ht="15.15" customHeight="1">
      <c r="A118" s="39"/>
      <c r="B118" s="40"/>
      <c r="C118" s="33" t="s">
        <v>28</v>
      </c>
      <c r="D118" s="41"/>
      <c r="E118" s="41"/>
      <c r="F118" s="28" t="str">
        <f>IF(E18="","",E18)</f>
        <v>Vyplň údaj</v>
      </c>
      <c r="G118" s="41"/>
      <c r="H118" s="41"/>
      <c r="I118" s="33" t="s">
        <v>33</v>
      </c>
      <c r="J118" s="37" t="str">
        <f>E24</f>
        <v>Petr Šulc</v>
      </c>
      <c r="K118" s="41"/>
      <c r="L118" s="64"/>
      <c r="S118" s="39"/>
      <c r="T118" s="39"/>
      <c r="U118" s="39"/>
      <c r="V118" s="39"/>
      <c r="W118" s="39"/>
      <c r="X118" s="39"/>
      <c r="Y118" s="39"/>
      <c r="Z118" s="39"/>
      <c r="AA118" s="39"/>
      <c r="AB118" s="39"/>
      <c r="AC118" s="39"/>
      <c r="AD118" s="39"/>
      <c r="AE118" s="39"/>
    </row>
    <row r="119" s="2" customFormat="1" ht="10.32" customHeight="1">
      <c r="A119" s="39"/>
      <c r="B119" s="40"/>
      <c r="C119" s="41"/>
      <c r="D119" s="41"/>
      <c r="E119" s="41"/>
      <c r="F119" s="41"/>
      <c r="G119" s="41"/>
      <c r="H119" s="41"/>
      <c r="I119" s="41"/>
      <c r="J119" s="41"/>
      <c r="K119" s="41"/>
      <c r="L119" s="64"/>
      <c r="S119" s="39"/>
      <c r="T119" s="39"/>
      <c r="U119" s="39"/>
      <c r="V119" s="39"/>
      <c r="W119" s="39"/>
      <c r="X119" s="39"/>
      <c r="Y119" s="39"/>
      <c r="Z119" s="39"/>
      <c r="AA119" s="39"/>
      <c r="AB119" s="39"/>
      <c r="AC119" s="39"/>
      <c r="AD119" s="39"/>
      <c r="AE119" s="39"/>
    </row>
    <row r="120" s="9" customFormat="1" ht="29.28" customHeight="1">
      <c r="A120" s="189"/>
      <c r="B120" s="190"/>
      <c r="C120" s="191" t="s">
        <v>179</v>
      </c>
      <c r="D120" s="192" t="s">
        <v>61</v>
      </c>
      <c r="E120" s="192" t="s">
        <v>57</v>
      </c>
      <c r="F120" s="192" t="s">
        <v>58</v>
      </c>
      <c r="G120" s="192" t="s">
        <v>180</v>
      </c>
      <c r="H120" s="192" t="s">
        <v>181</v>
      </c>
      <c r="I120" s="192" t="s">
        <v>182</v>
      </c>
      <c r="J120" s="192" t="s">
        <v>175</v>
      </c>
      <c r="K120" s="193" t="s">
        <v>183</v>
      </c>
      <c r="L120" s="194"/>
      <c r="M120" s="101" t="s">
        <v>1</v>
      </c>
      <c r="N120" s="102" t="s">
        <v>40</v>
      </c>
      <c r="O120" s="102" t="s">
        <v>184</v>
      </c>
      <c r="P120" s="102" t="s">
        <v>185</v>
      </c>
      <c r="Q120" s="102" t="s">
        <v>186</v>
      </c>
      <c r="R120" s="102" t="s">
        <v>187</v>
      </c>
      <c r="S120" s="102" t="s">
        <v>188</v>
      </c>
      <c r="T120" s="103" t="s">
        <v>189</v>
      </c>
      <c r="U120" s="189"/>
      <c r="V120" s="189"/>
      <c r="W120" s="189"/>
      <c r="X120" s="189"/>
      <c r="Y120" s="189"/>
      <c r="Z120" s="189"/>
      <c r="AA120" s="189"/>
      <c r="AB120" s="189"/>
      <c r="AC120" s="189"/>
      <c r="AD120" s="189"/>
      <c r="AE120" s="189"/>
    </row>
    <row r="121" s="2" customFormat="1" ht="22.8" customHeight="1">
      <c r="A121" s="39"/>
      <c r="B121" s="40"/>
      <c r="C121" s="108" t="s">
        <v>190</v>
      </c>
      <c r="D121" s="41"/>
      <c r="E121" s="41"/>
      <c r="F121" s="41"/>
      <c r="G121" s="41"/>
      <c r="H121" s="41"/>
      <c r="I121" s="41"/>
      <c r="J121" s="195">
        <f>BK121</f>
        <v>0</v>
      </c>
      <c r="K121" s="41"/>
      <c r="L121" s="45"/>
      <c r="M121" s="104"/>
      <c r="N121" s="196"/>
      <c r="O121" s="105"/>
      <c r="P121" s="197">
        <f>P122+P133+P147+P151+P153</f>
        <v>0</v>
      </c>
      <c r="Q121" s="105"/>
      <c r="R121" s="197">
        <f>R122+R133+R147+R151+R153</f>
        <v>0</v>
      </c>
      <c r="S121" s="105"/>
      <c r="T121" s="198">
        <f>T122+T133+T147+T151+T153</f>
        <v>0</v>
      </c>
      <c r="U121" s="39"/>
      <c r="V121" s="39"/>
      <c r="W121" s="39"/>
      <c r="X121" s="39"/>
      <c r="Y121" s="39"/>
      <c r="Z121" s="39"/>
      <c r="AA121" s="39"/>
      <c r="AB121" s="39"/>
      <c r="AC121" s="39"/>
      <c r="AD121" s="39"/>
      <c r="AE121" s="39"/>
      <c r="AT121" s="18" t="s">
        <v>75</v>
      </c>
      <c r="AU121" s="18" t="s">
        <v>177</v>
      </c>
      <c r="BK121" s="199">
        <f>BK122+BK133+BK147+BK151+BK153</f>
        <v>0</v>
      </c>
    </row>
    <row r="122" s="13" customFormat="1" ht="25.92" customHeight="1">
      <c r="A122" s="13"/>
      <c r="B122" s="248"/>
      <c r="C122" s="249"/>
      <c r="D122" s="250" t="s">
        <v>75</v>
      </c>
      <c r="E122" s="251" t="s">
        <v>1290</v>
      </c>
      <c r="F122" s="251" t="s">
        <v>1291</v>
      </c>
      <c r="G122" s="249"/>
      <c r="H122" s="249"/>
      <c r="I122" s="252"/>
      <c r="J122" s="253">
        <f>BK122</f>
        <v>0</v>
      </c>
      <c r="K122" s="249"/>
      <c r="L122" s="254"/>
      <c r="M122" s="255"/>
      <c r="N122" s="256"/>
      <c r="O122" s="256"/>
      <c r="P122" s="257">
        <f>SUM(P123:P132)</f>
        <v>0</v>
      </c>
      <c r="Q122" s="256"/>
      <c r="R122" s="257">
        <f>SUM(R123:R132)</f>
        <v>0</v>
      </c>
      <c r="S122" s="256"/>
      <c r="T122" s="258">
        <f>SUM(T123:T132)</f>
        <v>0</v>
      </c>
      <c r="U122" s="13"/>
      <c r="V122" s="13"/>
      <c r="W122" s="13"/>
      <c r="X122" s="13"/>
      <c r="Y122" s="13"/>
      <c r="Z122" s="13"/>
      <c r="AA122" s="13"/>
      <c r="AB122" s="13"/>
      <c r="AC122" s="13"/>
      <c r="AD122" s="13"/>
      <c r="AE122" s="13"/>
      <c r="AR122" s="259" t="s">
        <v>83</v>
      </c>
      <c r="AT122" s="260" t="s">
        <v>75</v>
      </c>
      <c r="AU122" s="260" t="s">
        <v>76</v>
      </c>
      <c r="AY122" s="259" t="s">
        <v>195</v>
      </c>
      <c r="BK122" s="261">
        <f>SUM(BK123:BK132)</f>
        <v>0</v>
      </c>
    </row>
    <row r="123" s="2" customFormat="1" ht="16.5" customHeight="1">
      <c r="A123" s="39"/>
      <c r="B123" s="40"/>
      <c r="C123" s="200" t="s">
        <v>83</v>
      </c>
      <c r="D123" s="200" t="s">
        <v>191</v>
      </c>
      <c r="E123" s="201" t="s">
        <v>1292</v>
      </c>
      <c r="F123" s="202" t="s">
        <v>1293</v>
      </c>
      <c r="G123" s="203" t="s">
        <v>220</v>
      </c>
      <c r="H123" s="204">
        <v>1</v>
      </c>
      <c r="I123" s="205"/>
      <c r="J123" s="206">
        <f>ROUND(I123*H123,2)</f>
        <v>0</v>
      </c>
      <c r="K123" s="202" t="s">
        <v>1</v>
      </c>
      <c r="L123" s="45"/>
      <c r="M123" s="207" t="s">
        <v>1</v>
      </c>
      <c r="N123" s="208" t="s">
        <v>41</v>
      </c>
      <c r="O123" s="92"/>
      <c r="P123" s="209">
        <f>O123*H123</f>
        <v>0</v>
      </c>
      <c r="Q123" s="209">
        <v>0</v>
      </c>
      <c r="R123" s="209">
        <f>Q123*H123</f>
        <v>0</v>
      </c>
      <c r="S123" s="209">
        <v>0</v>
      </c>
      <c r="T123" s="210">
        <f>S123*H123</f>
        <v>0</v>
      </c>
      <c r="U123" s="39"/>
      <c r="V123" s="39"/>
      <c r="W123" s="39"/>
      <c r="X123" s="39"/>
      <c r="Y123" s="39"/>
      <c r="Z123" s="39"/>
      <c r="AA123" s="39"/>
      <c r="AB123" s="39"/>
      <c r="AC123" s="39"/>
      <c r="AD123" s="39"/>
      <c r="AE123" s="39"/>
      <c r="AR123" s="211" t="s">
        <v>221</v>
      </c>
      <c r="AT123" s="211" t="s">
        <v>191</v>
      </c>
      <c r="AU123" s="211" t="s">
        <v>83</v>
      </c>
      <c r="AY123" s="18" t="s">
        <v>195</v>
      </c>
      <c r="BE123" s="212">
        <f>IF(N123="základní",J123,0)</f>
        <v>0</v>
      </c>
      <c r="BF123" s="212">
        <f>IF(N123="snížená",J123,0)</f>
        <v>0</v>
      </c>
      <c r="BG123" s="212">
        <f>IF(N123="zákl. přenesená",J123,0)</f>
        <v>0</v>
      </c>
      <c r="BH123" s="212">
        <f>IF(N123="sníž. přenesená",J123,0)</f>
        <v>0</v>
      </c>
      <c r="BI123" s="212">
        <f>IF(N123="nulová",J123,0)</f>
        <v>0</v>
      </c>
      <c r="BJ123" s="18" t="s">
        <v>83</v>
      </c>
      <c r="BK123" s="212">
        <f>ROUND(I123*H123,2)</f>
        <v>0</v>
      </c>
      <c r="BL123" s="18" t="s">
        <v>221</v>
      </c>
      <c r="BM123" s="211" t="s">
        <v>85</v>
      </c>
    </row>
    <row r="124" s="2" customFormat="1">
      <c r="A124" s="39"/>
      <c r="B124" s="40"/>
      <c r="C124" s="41"/>
      <c r="D124" s="213" t="s">
        <v>197</v>
      </c>
      <c r="E124" s="41"/>
      <c r="F124" s="214" t="s">
        <v>1294</v>
      </c>
      <c r="G124" s="41"/>
      <c r="H124" s="41"/>
      <c r="I124" s="215"/>
      <c r="J124" s="41"/>
      <c r="K124" s="41"/>
      <c r="L124" s="45"/>
      <c r="M124" s="216"/>
      <c r="N124" s="217"/>
      <c r="O124" s="92"/>
      <c r="P124" s="92"/>
      <c r="Q124" s="92"/>
      <c r="R124" s="92"/>
      <c r="S124" s="92"/>
      <c r="T124" s="93"/>
      <c r="U124" s="39"/>
      <c r="V124" s="39"/>
      <c r="W124" s="39"/>
      <c r="X124" s="39"/>
      <c r="Y124" s="39"/>
      <c r="Z124" s="39"/>
      <c r="AA124" s="39"/>
      <c r="AB124" s="39"/>
      <c r="AC124" s="39"/>
      <c r="AD124" s="39"/>
      <c r="AE124" s="39"/>
      <c r="AT124" s="18" t="s">
        <v>197</v>
      </c>
      <c r="AU124" s="18" t="s">
        <v>83</v>
      </c>
    </row>
    <row r="125" s="2" customFormat="1" ht="24.15" customHeight="1">
      <c r="A125" s="39"/>
      <c r="B125" s="40"/>
      <c r="C125" s="200" t="s">
        <v>85</v>
      </c>
      <c r="D125" s="200" t="s">
        <v>191</v>
      </c>
      <c r="E125" s="201" t="s">
        <v>1295</v>
      </c>
      <c r="F125" s="202" t="s">
        <v>1296</v>
      </c>
      <c r="G125" s="203" t="s">
        <v>220</v>
      </c>
      <c r="H125" s="204">
        <v>1</v>
      </c>
      <c r="I125" s="205"/>
      <c r="J125" s="206">
        <f>ROUND(I125*H125,2)</f>
        <v>0</v>
      </c>
      <c r="K125" s="202" t="s">
        <v>1</v>
      </c>
      <c r="L125" s="45"/>
      <c r="M125" s="207" t="s">
        <v>1</v>
      </c>
      <c r="N125" s="208" t="s">
        <v>41</v>
      </c>
      <c r="O125" s="92"/>
      <c r="P125" s="209">
        <f>O125*H125</f>
        <v>0</v>
      </c>
      <c r="Q125" s="209">
        <v>0</v>
      </c>
      <c r="R125" s="209">
        <f>Q125*H125</f>
        <v>0</v>
      </c>
      <c r="S125" s="209">
        <v>0</v>
      </c>
      <c r="T125" s="210">
        <f>S125*H125</f>
        <v>0</v>
      </c>
      <c r="U125" s="39"/>
      <c r="V125" s="39"/>
      <c r="W125" s="39"/>
      <c r="X125" s="39"/>
      <c r="Y125" s="39"/>
      <c r="Z125" s="39"/>
      <c r="AA125" s="39"/>
      <c r="AB125" s="39"/>
      <c r="AC125" s="39"/>
      <c r="AD125" s="39"/>
      <c r="AE125" s="39"/>
      <c r="AR125" s="211" t="s">
        <v>221</v>
      </c>
      <c r="AT125" s="211" t="s">
        <v>191</v>
      </c>
      <c r="AU125" s="211" t="s">
        <v>83</v>
      </c>
      <c r="AY125" s="18" t="s">
        <v>195</v>
      </c>
      <c r="BE125" s="212">
        <f>IF(N125="základní",J125,0)</f>
        <v>0</v>
      </c>
      <c r="BF125" s="212">
        <f>IF(N125="snížená",J125,0)</f>
        <v>0</v>
      </c>
      <c r="BG125" s="212">
        <f>IF(N125="zákl. přenesená",J125,0)</f>
        <v>0</v>
      </c>
      <c r="BH125" s="212">
        <f>IF(N125="sníž. přenesená",J125,0)</f>
        <v>0</v>
      </c>
      <c r="BI125" s="212">
        <f>IF(N125="nulová",J125,0)</f>
        <v>0</v>
      </c>
      <c r="BJ125" s="18" t="s">
        <v>83</v>
      </c>
      <c r="BK125" s="212">
        <f>ROUND(I125*H125,2)</f>
        <v>0</v>
      </c>
      <c r="BL125" s="18" t="s">
        <v>221</v>
      </c>
      <c r="BM125" s="211" t="s">
        <v>234</v>
      </c>
    </row>
    <row r="126" s="2" customFormat="1">
      <c r="A126" s="39"/>
      <c r="B126" s="40"/>
      <c r="C126" s="41"/>
      <c r="D126" s="213" t="s">
        <v>197</v>
      </c>
      <c r="E126" s="41"/>
      <c r="F126" s="214" t="s">
        <v>1297</v>
      </c>
      <c r="G126" s="41"/>
      <c r="H126" s="41"/>
      <c r="I126" s="215"/>
      <c r="J126" s="41"/>
      <c r="K126" s="41"/>
      <c r="L126" s="45"/>
      <c r="M126" s="216"/>
      <c r="N126" s="217"/>
      <c r="O126" s="92"/>
      <c r="P126" s="92"/>
      <c r="Q126" s="92"/>
      <c r="R126" s="92"/>
      <c r="S126" s="92"/>
      <c r="T126" s="93"/>
      <c r="U126" s="39"/>
      <c r="V126" s="39"/>
      <c r="W126" s="39"/>
      <c r="X126" s="39"/>
      <c r="Y126" s="39"/>
      <c r="Z126" s="39"/>
      <c r="AA126" s="39"/>
      <c r="AB126" s="39"/>
      <c r="AC126" s="39"/>
      <c r="AD126" s="39"/>
      <c r="AE126" s="39"/>
      <c r="AT126" s="18" t="s">
        <v>197</v>
      </c>
      <c r="AU126" s="18" t="s">
        <v>83</v>
      </c>
    </row>
    <row r="127" s="2" customFormat="1" ht="16.5" customHeight="1">
      <c r="A127" s="39"/>
      <c r="B127" s="40"/>
      <c r="C127" s="200" t="s">
        <v>229</v>
      </c>
      <c r="D127" s="200" t="s">
        <v>191</v>
      </c>
      <c r="E127" s="201" t="s">
        <v>1298</v>
      </c>
      <c r="F127" s="202" t="s">
        <v>1299</v>
      </c>
      <c r="G127" s="203" t="s">
        <v>232</v>
      </c>
      <c r="H127" s="204">
        <v>1</v>
      </c>
      <c r="I127" s="205"/>
      <c r="J127" s="206">
        <f>ROUND(I127*H127,2)</f>
        <v>0</v>
      </c>
      <c r="K127" s="202" t="s">
        <v>1</v>
      </c>
      <c r="L127" s="45"/>
      <c r="M127" s="207" t="s">
        <v>1</v>
      </c>
      <c r="N127" s="208" t="s">
        <v>41</v>
      </c>
      <c r="O127" s="92"/>
      <c r="P127" s="209">
        <f>O127*H127</f>
        <v>0</v>
      </c>
      <c r="Q127" s="209">
        <v>0</v>
      </c>
      <c r="R127" s="209">
        <f>Q127*H127</f>
        <v>0</v>
      </c>
      <c r="S127" s="209">
        <v>0</v>
      </c>
      <c r="T127" s="210">
        <f>S127*H127</f>
        <v>0</v>
      </c>
      <c r="U127" s="39"/>
      <c r="V127" s="39"/>
      <c r="W127" s="39"/>
      <c r="X127" s="39"/>
      <c r="Y127" s="39"/>
      <c r="Z127" s="39"/>
      <c r="AA127" s="39"/>
      <c r="AB127" s="39"/>
      <c r="AC127" s="39"/>
      <c r="AD127" s="39"/>
      <c r="AE127" s="39"/>
      <c r="AR127" s="211" t="s">
        <v>221</v>
      </c>
      <c r="AT127" s="211" t="s">
        <v>191</v>
      </c>
      <c r="AU127" s="211" t="s">
        <v>83</v>
      </c>
      <c r="AY127" s="18" t="s">
        <v>195</v>
      </c>
      <c r="BE127" s="212">
        <f>IF(N127="základní",J127,0)</f>
        <v>0</v>
      </c>
      <c r="BF127" s="212">
        <f>IF(N127="snížená",J127,0)</f>
        <v>0</v>
      </c>
      <c r="BG127" s="212">
        <f>IF(N127="zákl. přenesená",J127,0)</f>
        <v>0</v>
      </c>
      <c r="BH127" s="212">
        <f>IF(N127="sníž. přenesená",J127,0)</f>
        <v>0</v>
      </c>
      <c r="BI127" s="212">
        <f>IF(N127="nulová",J127,0)</f>
        <v>0</v>
      </c>
      <c r="BJ127" s="18" t="s">
        <v>83</v>
      </c>
      <c r="BK127" s="212">
        <f>ROUND(I127*H127,2)</f>
        <v>0</v>
      </c>
      <c r="BL127" s="18" t="s">
        <v>221</v>
      </c>
      <c r="BM127" s="211" t="s">
        <v>244</v>
      </c>
    </row>
    <row r="128" s="2" customFormat="1">
      <c r="A128" s="39"/>
      <c r="B128" s="40"/>
      <c r="C128" s="41"/>
      <c r="D128" s="213" t="s">
        <v>197</v>
      </c>
      <c r="E128" s="41"/>
      <c r="F128" s="214" t="s">
        <v>1300</v>
      </c>
      <c r="G128" s="41"/>
      <c r="H128" s="41"/>
      <c r="I128" s="215"/>
      <c r="J128" s="41"/>
      <c r="K128" s="41"/>
      <c r="L128" s="45"/>
      <c r="M128" s="216"/>
      <c r="N128" s="217"/>
      <c r="O128" s="92"/>
      <c r="P128" s="92"/>
      <c r="Q128" s="92"/>
      <c r="R128" s="92"/>
      <c r="S128" s="92"/>
      <c r="T128" s="93"/>
      <c r="U128" s="39"/>
      <c r="V128" s="39"/>
      <c r="W128" s="39"/>
      <c r="X128" s="39"/>
      <c r="Y128" s="39"/>
      <c r="Z128" s="39"/>
      <c r="AA128" s="39"/>
      <c r="AB128" s="39"/>
      <c r="AC128" s="39"/>
      <c r="AD128" s="39"/>
      <c r="AE128" s="39"/>
      <c r="AT128" s="18" t="s">
        <v>197</v>
      </c>
      <c r="AU128" s="18" t="s">
        <v>83</v>
      </c>
    </row>
    <row r="129" s="2" customFormat="1" ht="16.5" customHeight="1">
      <c r="A129" s="39"/>
      <c r="B129" s="40"/>
      <c r="C129" s="200" t="s">
        <v>234</v>
      </c>
      <c r="D129" s="200" t="s">
        <v>191</v>
      </c>
      <c r="E129" s="201" t="s">
        <v>1301</v>
      </c>
      <c r="F129" s="202" t="s">
        <v>1302</v>
      </c>
      <c r="G129" s="203" t="s">
        <v>232</v>
      </c>
      <c r="H129" s="204">
        <v>1</v>
      </c>
      <c r="I129" s="205"/>
      <c r="J129" s="206">
        <f>ROUND(I129*H129,2)</f>
        <v>0</v>
      </c>
      <c r="K129" s="202" t="s">
        <v>1</v>
      </c>
      <c r="L129" s="45"/>
      <c r="M129" s="207" t="s">
        <v>1</v>
      </c>
      <c r="N129" s="208" t="s">
        <v>41</v>
      </c>
      <c r="O129" s="92"/>
      <c r="P129" s="209">
        <f>O129*H129</f>
        <v>0</v>
      </c>
      <c r="Q129" s="209">
        <v>0</v>
      </c>
      <c r="R129" s="209">
        <f>Q129*H129</f>
        <v>0</v>
      </c>
      <c r="S129" s="209">
        <v>0</v>
      </c>
      <c r="T129" s="210">
        <f>S129*H129</f>
        <v>0</v>
      </c>
      <c r="U129" s="39"/>
      <c r="V129" s="39"/>
      <c r="W129" s="39"/>
      <c r="X129" s="39"/>
      <c r="Y129" s="39"/>
      <c r="Z129" s="39"/>
      <c r="AA129" s="39"/>
      <c r="AB129" s="39"/>
      <c r="AC129" s="39"/>
      <c r="AD129" s="39"/>
      <c r="AE129" s="39"/>
      <c r="AR129" s="211" t="s">
        <v>221</v>
      </c>
      <c r="AT129" s="211" t="s">
        <v>191</v>
      </c>
      <c r="AU129" s="211" t="s">
        <v>83</v>
      </c>
      <c r="AY129" s="18" t="s">
        <v>195</v>
      </c>
      <c r="BE129" s="212">
        <f>IF(N129="základní",J129,0)</f>
        <v>0</v>
      </c>
      <c r="BF129" s="212">
        <f>IF(N129="snížená",J129,0)</f>
        <v>0</v>
      </c>
      <c r="BG129" s="212">
        <f>IF(N129="zákl. přenesená",J129,0)</f>
        <v>0</v>
      </c>
      <c r="BH129" s="212">
        <f>IF(N129="sníž. přenesená",J129,0)</f>
        <v>0</v>
      </c>
      <c r="BI129" s="212">
        <f>IF(N129="nulová",J129,0)</f>
        <v>0</v>
      </c>
      <c r="BJ129" s="18" t="s">
        <v>83</v>
      </c>
      <c r="BK129" s="212">
        <f>ROUND(I129*H129,2)</f>
        <v>0</v>
      </c>
      <c r="BL129" s="18" t="s">
        <v>221</v>
      </c>
      <c r="BM129" s="211" t="s">
        <v>253</v>
      </c>
    </row>
    <row r="130" s="2" customFormat="1">
      <c r="A130" s="39"/>
      <c r="B130" s="40"/>
      <c r="C130" s="41"/>
      <c r="D130" s="213" t="s">
        <v>197</v>
      </c>
      <c r="E130" s="41"/>
      <c r="F130" s="214" t="s">
        <v>1303</v>
      </c>
      <c r="G130" s="41"/>
      <c r="H130" s="41"/>
      <c r="I130" s="215"/>
      <c r="J130" s="41"/>
      <c r="K130" s="41"/>
      <c r="L130" s="45"/>
      <c r="M130" s="216"/>
      <c r="N130" s="217"/>
      <c r="O130" s="92"/>
      <c r="P130" s="92"/>
      <c r="Q130" s="92"/>
      <c r="R130" s="92"/>
      <c r="S130" s="92"/>
      <c r="T130" s="93"/>
      <c r="U130" s="39"/>
      <c r="V130" s="39"/>
      <c r="W130" s="39"/>
      <c r="X130" s="39"/>
      <c r="Y130" s="39"/>
      <c r="Z130" s="39"/>
      <c r="AA130" s="39"/>
      <c r="AB130" s="39"/>
      <c r="AC130" s="39"/>
      <c r="AD130" s="39"/>
      <c r="AE130" s="39"/>
      <c r="AT130" s="18" t="s">
        <v>197</v>
      </c>
      <c r="AU130" s="18" t="s">
        <v>83</v>
      </c>
    </row>
    <row r="131" s="2" customFormat="1" ht="21.75" customHeight="1">
      <c r="A131" s="39"/>
      <c r="B131" s="40"/>
      <c r="C131" s="200" t="s">
        <v>239</v>
      </c>
      <c r="D131" s="200" t="s">
        <v>191</v>
      </c>
      <c r="E131" s="201" t="s">
        <v>1304</v>
      </c>
      <c r="F131" s="202" t="s">
        <v>371</v>
      </c>
      <c r="G131" s="203" t="s">
        <v>194</v>
      </c>
      <c r="H131" s="204">
        <v>1</v>
      </c>
      <c r="I131" s="205"/>
      <c r="J131" s="206">
        <f>ROUND(I131*H131,2)</f>
        <v>0</v>
      </c>
      <c r="K131" s="202" t="s">
        <v>1</v>
      </c>
      <c r="L131" s="45"/>
      <c r="M131" s="207" t="s">
        <v>1</v>
      </c>
      <c r="N131" s="208" t="s">
        <v>41</v>
      </c>
      <c r="O131" s="92"/>
      <c r="P131" s="209">
        <f>O131*H131</f>
        <v>0</v>
      </c>
      <c r="Q131" s="209">
        <v>0</v>
      </c>
      <c r="R131" s="209">
        <f>Q131*H131</f>
        <v>0</v>
      </c>
      <c r="S131" s="209">
        <v>0</v>
      </c>
      <c r="T131" s="210">
        <f>S131*H131</f>
        <v>0</v>
      </c>
      <c r="U131" s="39"/>
      <c r="V131" s="39"/>
      <c r="W131" s="39"/>
      <c r="X131" s="39"/>
      <c r="Y131" s="39"/>
      <c r="Z131" s="39"/>
      <c r="AA131" s="39"/>
      <c r="AB131" s="39"/>
      <c r="AC131" s="39"/>
      <c r="AD131" s="39"/>
      <c r="AE131" s="39"/>
      <c r="AR131" s="211" t="s">
        <v>221</v>
      </c>
      <c r="AT131" s="211" t="s">
        <v>191</v>
      </c>
      <c r="AU131" s="211" t="s">
        <v>83</v>
      </c>
      <c r="AY131" s="18" t="s">
        <v>195</v>
      </c>
      <c r="BE131" s="212">
        <f>IF(N131="základní",J131,0)</f>
        <v>0</v>
      </c>
      <c r="BF131" s="212">
        <f>IF(N131="snížená",J131,0)</f>
        <v>0</v>
      </c>
      <c r="BG131" s="212">
        <f>IF(N131="zákl. přenesená",J131,0)</f>
        <v>0</v>
      </c>
      <c r="BH131" s="212">
        <f>IF(N131="sníž. přenesená",J131,0)</f>
        <v>0</v>
      </c>
      <c r="BI131" s="212">
        <f>IF(N131="nulová",J131,0)</f>
        <v>0</v>
      </c>
      <c r="BJ131" s="18" t="s">
        <v>83</v>
      </c>
      <c r="BK131" s="212">
        <f>ROUND(I131*H131,2)</f>
        <v>0</v>
      </c>
      <c r="BL131" s="18" t="s">
        <v>221</v>
      </c>
      <c r="BM131" s="211" t="s">
        <v>261</v>
      </c>
    </row>
    <row r="132" s="2" customFormat="1" ht="16.5" customHeight="1">
      <c r="A132" s="39"/>
      <c r="B132" s="40"/>
      <c r="C132" s="200" t="s">
        <v>244</v>
      </c>
      <c r="D132" s="200" t="s">
        <v>191</v>
      </c>
      <c r="E132" s="201" t="s">
        <v>1305</v>
      </c>
      <c r="F132" s="202" t="s">
        <v>1306</v>
      </c>
      <c r="G132" s="203" t="s">
        <v>220</v>
      </c>
      <c r="H132" s="204">
        <v>1</v>
      </c>
      <c r="I132" s="205"/>
      <c r="J132" s="206">
        <f>ROUND(I132*H132,2)</f>
        <v>0</v>
      </c>
      <c r="K132" s="202" t="s">
        <v>1</v>
      </c>
      <c r="L132" s="45"/>
      <c r="M132" s="207" t="s">
        <v>1</v>
      </c>
      <c r="N132" s="208" t="s">
        <v>41</v>
      </c>
      <c r="O132" s="92"/>
      <c r="P132" s="209">
        <f>O132*H132</f>
        <v>0</v>
      </c>
      <c r="Q132" s="209">
        <v>0</v>
      </c>
      <c r="R132" s="209">
        <f>Q132*H132</f>
        <v>0</v>
      </c>
      <c r="S132" s="209">
        <v>0</v>
      </c>
      <c r="T132" s="210">
        <f>S132*H132</f>
        <v>0</v>
      </c>
      <c r="U132" s="39"/>
      <c r="V132" s="39"/>
      <c r="W132" s="39"/>
      <c r="X132" s="39"/>
      <c r="Y132" s="39"/>
      <c r="Z132" s="39"/>
      <c r="AA132" s="39"/>
      <c r="AB132" s="39"/>
      <c r="AC132" s="39"/>
      <c r="AD132" s="39"/>
      <c r="AE132" s="39"/>
      <c r="AR132" s="211" t="s">
        <v>221</v>
      </c>
      <c r="AT132" s="211" t="s">
        <v>191</v>
      </c>
      <c r="AU132" s="211" t="s">
        <v>83</v>
      </c>
      <c r="AY132" s="18" t="s">
        <v>195</v>
      </c>
      <c r="BE132" s="212">
        <f>IF(N132="základní",J132,0)</f>
        <v>0</v>
      </c>
      <c r="BF132" s="212">
        <f>IF(N132="snížená",J132,0)</f>
        <v>0</v>
      </c>
      <c r="BG132" s="212">
        <f>IF(N132="zákl. přenesená",J132,0)</f>
        <v>0</v>
      </c>
      <c r="BH132" s="212">
        <f>IF(N132="sníž. přenesená",J132,0)</f>
        <v>0</v>
      </c>
      <c r="BI132" s="212">
        <f>IF(N132="nulová",J132,0)</f>
        <v>0</v>
      </c>
      <c r="BJ132" s="18" t="s">
        <v>83</v>
      </c>
      <c r="BK132" s="212">
        <f>ROUND(I132*H132,2)</f>
        <v>0</v>
      </c>
      <c r="BL132" s="18" t="s">
        <v>221</v>
      </c>
      <c r="BM132" s="211" t="s">
        <v>269</v>
      </c>
    </row>
    <row r="133" s="13" customFormat="1" ht="25.92" customHeight="1">
      <c r="A133" s="13"/>
      <c r="B133" s="248"/>
      <c r="C133" s="249"/>
      <c r="D133" s="250" t="s">
        <v>75</v>
      </c>
      <c r="E133" s="251" t="s">
        <v>1307</v>
      </c>
      <c r="F133" s="251" t="s">
        <v>1308</v>
      </c>
      <c r="G133" s="249"/>
      <c r="H133" s="249"/>
      <c r="I133" s="252"/>
      <c r="J133" s="253">
        <f>BK133</f>
        <v>0</v>
      </c>
      <c r="K133" s="249"/>
      <c r="L133" s="254"/>
      <c r="M133" s="255"/>
      <c r="N133" s="256"/>
      <c r="O133" s="256"/>
      <c r="P133" s="257">
        <f>SUM(P134:P146)</f>
        <v>0</v>
      </c>
      <c r="Q133" s="256"/>
      <c r="R133" s="257">
        <f>SUM(R134:R146)</f>
        <v>0</v>
      </c>
      <c r="S133" s="256"/>
      <c r="T133" s="258">
        <f>SUM(T134:T146)</f>
        <v>0</v>
      </c>
      <c r="U133" s="13"/>
      <c r="V133" s="13"/>
      <c r="W133" s="13"/>
      <c r="X133" s="13"/>
      <c r="Y133" s="13"/>
      <c r="Z133" s="13"/>
      <c r="AA133" s="13"/>
      <c r="AB133" s="13"/>
      <c r="AC133" s="13"/>
      <c r="AD133" s="13"/>
      <c r="AE133" s="13"/>
      <c r="AR133" s="259" t="s">
        <v>83</v>
      </c>
      <c r="AT133" s="260" t="s">
        <v>75</v>
      </c>
      <c r="AU133" s="260" t="s">
        <v>76</v>
      </c>
      <c r="AY133" s="259" t="s">
        <v>195</v>
      </c>
      <c r="BK133" s="261">
        <f>SUM(BK134:BK146)</f>
        <v>0</v>
      </c>
    </row>
    <row r="134" s="2" customFormat="1" ht="16.5" customHeight="1">
      <c r="A134" s="39"/>
      <c r="B134" s="40"/>
      <c r="C134" s="200" t="s">
        <v>248</v>
      </c>
      <c r="D134" s="200" t="s">
        <v>191</v>
      </c>
      <c r="E134" s="201" t="s">
        <v>1309</v>
      </c>
      <c r="F134" s="202" t="s">
        <v>1299</v>
      </c>
      <c r="G134" s="203" t="s">
        <v>232</v>
      </c>
      <c r="H134" s="204">
        <v>1</v>
      </c>
      <c r="I134" s="205"/>
      <c r="J134" s="206">
        <f>ROUND(I134*H134,2)</f>
        <v>0</v>
      </c>
      <c r="K134" s="202" t="s">
        <v>1</v>
      </c>
      <c r="L134" s="45"/>
      <c r="M134" s="207" t="s">
        <v>1</v>
      </c>
      <c r="N134" s="208" t="s">
        <v>41</v>
      </c>
      <c r="O134" s="92"/>
      <c r="P134" s="209">
        <f>O134*H134</f>
        <v>0</v>
      </c>
      <c r="Q134" s="209">
        <v>0</v>
      </c>
      <c r="R134" s="209">
        <f>Q134*H134</f>
        <v>0</v>
      </c>
      <c r="S134" s="209">
        <v>0</v>
      </c>
      <c r="T134" s="210">
        <f>S134*H134</f>
        <v>0</v>
      </c>
      <c r="U134" s="39"/>
      <c r="V134" s="39"/>
      <c r="W134" s="39"/>
      <c r="X134" s="39"/>
      <c r="Y134" s="39"/>
      <c r="Z134" s="39"/>
      <c r="AA134" s="39"/>
      <c r="AB134" s="39"/>
      <c r="AC134" s="39"/>
      <c r="AD134" s="39"/>
      <c r="AE134" s="39"/>
      <c r="AR134" s="211" t="s">
        <v>221</v>
      </c>
      <c r="AT134" s="211" t="s">
        <v>191</v>
      </c>
      <c r="AU134" s="211" t="s">
        <v>83</v>
      </c>
      <c r="AY134" s="18" t="s">
        <v>195</v>
      </c>
      <c r="BE134" s="212">
        <f>IF(N134="základní",J134,0)</f>
        <v>0</v>
      </c>
      <c r="BF134" s="212">
        <f>IF(N134="snížená",J134,0)</f>
        <v>0</v>
      </c>
      <c r="BG134" s="212">
        <f>IF(N134="zákl. přenesená",J134,0)</f>
        <v>0</v>
      </c>
      <c r="BH134" s="212">
        <f>IF(N134="sníž. přenesená",J134,0)</f>
        <v>0</v>
      </c>
      <c r="BI134" s="212">
        <f>IF(N134="nulová",J134,0)</f>
        <v>0</v>
      </c>
      <c r="BJ134" s="18" t="s">
        <v>83</v>
      </c>
      <c r="BK134" s="212">
        <f>ROUND(I134*H134,2)</f>
        <v>0</v>
      </c>
      <c r="BL134" s="18" t="s">
        <v>221</v>
      </c>
      <c r="BM134" s="211" t="s">
        <v>277</v>
      </c>
    </row>
    <row r="135" s="2" customFormat="1">
      <c r="A135" s="39"/>
      <c r="B135" s="40"/>
      <c r="C135" s="41"/>
      <c r="D135" s="213" t="s">
        <v>197</v>
      </c>
      <c r="E135" s="41"/>
      <c r="F135" s="214" t="s">
        <v>1300</v>
      </c>
      <c r="G135" s="41"/>
      <c r="H135" s="41"/>
      <c r="I135" s="215"/>
      <c r="J135" s="41"/>
      <c r="K135" s="41"/>
      <c r="L135" s="45"/>
      <c r="M135" s="216"/>
      <c r="N135" s="217"/>
      <c r="O135" s="92"/>
      <c r="P135" s="92"/>
      <c r="Q135" s="92"/>
      <c r="R135" s="92"/>
      <c r="S135" s="92"/>
      <c r="T135" s="93"/>
      <c r="U135" s="39"/>
      <c r="V135" s="39"/>
      <c r="W135" s="39"/>
      <c r="X135" s="39"/>
      <c r="Y135" s="39"/>
      <c r="Z135" s="39"/>
      <c r="AA135" s="39"/>
      <c r="AB135" s="39"/>
      <c r="AC135" s="39"/>
      <c r="AD135" s="39"/>
      <c r="AE135" s="39"/>
      <c r="AT135" s="18" t="s">
        <v>197</v>
      </c>
      <c r="AU135" s="18" t="s">
        <v>83</v>
      </c>
    </row>
    <row r="136" s="2" customFormat="1" ht="16.5" customHeight="1">
      <c r="A136" s="39"/>
      <c r="B136" s="40"/>
      <c r="C136" s="200" t="s">
        <v>253</v>
      </c>
      <c r="D136" s="200" t="s">
        <v>191</v>
      </c>
      <c r="E136" s="201" t="s">
        <v>1310</v>
      </c>
      <c r="F136" s="202" t="s">
        <v>1302</v>
      </c>
      <c r="G136" s="203" t="s">
        <v>232</v>
      </c>
      <c r="H136" s="204">
        <v>1</v>
      </c>
      <c r="I136" s="205"/>
      <c r="J136" s="206">
        <f>ROUND(I136*H136,2)</f>
        <v>0</v>
      </c>
      <c r="K136" s="202" t="s">
        <v>1</v>
      </c>
      <c r="L136" s="45"/>
      <c r="M136" s="207" t="s">
        <v>1</v>
      </c>
      <c r="N136" s="208" t="s">
        <v>41</v>
      </c>
      <c r="O136" s="92"/>
      <c r="P136" s="209">
        <f>O136*H136</f>
        <v>0</v>
      </c>
      <c r="Q136" s="209">
        <v>0</v>
      </c>
      <c r="R136" s="209">
        <f>Q136*H136</f>
        <v>0</v>
      </c>
      <c r="S136" s="209">
        <v>0</v>
      </c>
      <c r="T136" s="210">
        <f>S136*H136</f>
        <v>0</v>
      </c>
      <c r="U136" s="39"/>
      <c r="V136" s="39"/>
      <c r="W136" s="39"/>
      <c r="X136" s="39"/>
      <c r="Y136" s="39"/>
      <c r="Z136" s="39"/>
      <c r="AA136" s="39"/>
      <c r="AB136" s="39"/>
      <c r="AC136" s="39"/>
      <c r="AD136" s="39"/>
      <c r="AE136" s="39"/>
      <c r="AR136" s="211" t="s">
        <v>221</v>
      </c>
      <c r="AT136" s="211" t="s">
        <v>191</v>
      </c>
      <c r="AU136" s="211" t="s">
        <v>83</v>
      </c>
      <c r="AY136" s="18" t="s">
        <v>195</v>
      </c>
      <c r="BE136" s="212">
        <f>IF(N136="základní",J136,0)</f>
        <v>0</v>
      </c>
      <c r="BF136" s="212">
        <f>IF(N136="snížená",J136,0)</f>
        <v>0</v>
      </c>
      <c r="BG136" s="212">
        <f>IF(N136="zákl. přenesená",J136,0)</f>
        <v>0</v>
      </c>
      <c r="BH136" s="212">
        <f>IF(N136="sníž. přenesená",J136,0)</f>
        <v>0</v>
      </c>
      <c r="BI136" s="212">
        <f>IF(N136="nulová",J136,0)</f>
        <v>0</v>
      </c>
      <c r="BJ136" s="18" t="s">
        <v>83</v>
      </c>
      <c r="BK136" s="212">
        <f>ROUND(I136*H136,2)</f>
        <v>0</v>
      </c>
      <c r="BL136" s="18" t="s">
        <v>221</v>
      </c>
      <c r="BM136" s="211" t="s">
        <v>284</v>
      </c>
    </row>
    <row r="137" s="2" customFormat="1">
      <c r="A137" s="39"/>
      <c r="B137" s="40"/>
      <c r="C137" s="41"/>
      <c r="D137" s="213" t="s">
        <v>197</v>
      </c>
      <c r="E137" s="41"/>
      <c r="F137" s="214" t="s">
        <v>1303</v>
      </c>
      <c r="G137" s="41"/>
      <c r="H137" s="41"/>
      <c r="I137" s="215"/>
      <c r="J137" s="41"/>
      <c r="K137" s="41"/>
      <c r="L137" s="45"/>
      <c r="M137" s="216"/>
      <c r="N137" s="217"/>
      <c r="O137" s="92"/>
      <c r="P137" s="92"/>
      <c r="Q137" s="92"/>
      <c r="R137" s="92"/>
      <c r="S137" s="92"/>
      <c r="T137" s="93"/>
      <c r="U137" s="39"/>
      <c r="V137" s="39"/>
      <c r="W137" s="39"/>
      <c r="X137" s="39"/>
      <c r="Y137" s="39"/>
      <c r="Z137" s="39"/>
      <c r="AA137" s="39"/>
      <c r="AB137" s="39"/>
      <c r="AC137" s="39"/>
      <c r="AD137" s="39"/>
      <c r="AE137" s="39"/>
      <c r="AT137" s="18" t="s">
        <v>197</v>
      </c>
      <c r="AU137" s="18" t="s">
        <v>83</v>
      </c>
    </row>
    <row r="138" s="2" customFormat="1" ht="16.5" customHeight="1">
      <c r="A138" s="39"/>
      <c r="B138" s="40"/>
      <c r="C138" s="200" t="s">
        <v>257</v>
      </c>
      <c r="D138" s="200" t="s">
        <v>191</v>
      </c>
      <c r="E138" s="201" t="s">
        <v>1311</v>
      </c>
      <c r="F138" s="202" t="s">
        <v>342</v>
      </c>
      <c r="G138" s="203" t="s">
        <v>232</v>
      </c>
      <c r="H138" s="204">
        <v>1</v>
      </c>
      <c r="I138" s="205"/>
      <c r="J138" s="206">
        <f>ROUND(I138*H138,2)</f>
        <v>0</v>
      </c>
      <c r="K138" s="202" t="s">
        <v>1</v>
      </c>
      <c r="L138" s="45"/>
      <c r="M138" s="207" t="s">
        <v>1</v>
      </c>
      <c r="N138" s="208" t="s">
        <v>41</v>
      </c>
      <c r="O138" s="92"/>
      <c r="P138" s="209">
        <f>O138*H138</f>
        <v>0</v>
      </c>
      <c r="Q138" s="209">
        <v>0</v>
      </c>
      <c r="R138" s="209">
        <f>Q138*H138</f>
        <v>0</v>
      </c>
      <c r="S138" s="209">
        <v>0</v>
      </c>
      <c r="T138" s="210">
        <f>S138*H138</f>
        <v>0</v>
      </c>
      <c r="U138" s="39"/>
      <c r="V138" s="39"/>
      <c r="W138" s="39"/>
      <c r="X138" s="39"/>
      <c r="Y138" s="39"/>
      <c r="Z138" s="39"/>
      <c r="AA138" s="39"/>
      <c r="AB138" s="39"/>
      <c r="AC138" s="39"/>
      <c r="AD138" s="39"/>
      <c r="AE138" s="39"/>
      <c r="AR138" s="211" t="s">
        <v>221</v>
      </c>
      <c r="AT138" s="211" t="s">
        <v>191</v>
      </c>
      <c r="AU138" s="211" t="s">
        <v>83</v>
      </c>
      <c r="AY138" s="18" t="s">
        <v>195</v>
      </c>
      <c r="BE138" s="212">
        <f>IF(N138="základní",J138,0)</f>
        <v>0</v>
      </c>
      <c r="BF138" s="212">
        <f>IF(N138="snížená",J138,0)</f>
        <v>0</v>
      </c>
      <c r="BG138" s="212">
        <f>IF(N138="zákl. přenesená",J138,0)</f>
        <v>0</v>
      </c>
      <c r="BH138" s="212">
        <f>IF(N138="sníž. přenesená",J138,0)</f>
        <v>0</v>
      </c>
      <c r="BI138" s="212">
        <f>IF(N138="nulová",J138,0)</f>
        <v>0</v>
      </c>
      <c r="BJ138" s="18" t="s">
        <v>83</v>
      </c>
      <c r="BK138" s="212">
        <f>ROUND(I138*H138,2)</f>
        <v>0</v>
      </c>
      <c r="BL138" s="18" t="s">
        <v>221</v>
      </c>
      <c r="BM138" s="211" t="s">
        <v>292</v>
      </c>
    </row>
    <row r="139" s="2" customFormat="1">
      <c r="A139" s="39"/>
      <c r="B139" s="40"/>
      <c r="C139" s="41"/>
      <c r="D139" s="213" t="s">
        <v>197</v>
      </c>
      <c r="E139" s="41"/>
      <c r="F139" s="214" t="s">
        <v>1312</v>
      </c>
      <c r="G139" s="41"/>
      <c r="H139" s="41"/>
      <c r="I139" s="215"/>
      <c r="J139" s="41"/>
      <c r="K139" s="41"/>
      <c r="L139" s="45"/>
      <c r="M139" s="216"/>
      <c r="N139" s="217"/>
      <c r="O139" s="92"/>
      <c r="P139" s="92"/>
      <c r="Q139" s="92"/>
      <c r="R139" s="92"/>
      <c r="S139" s="92"/>
      <c r="T139" s="93"/>
      <c r="U139" s="39"/>
      <c r="V139" s="39"/>
      <c r="W139" s="39"/>
      <c r="X139" s="39"/>
      <c r="Y139" s="39"/>
      <c r="Z139" s="39"/>
      <c r="AA139" s="39"/>
      <c r="AB139" s="39"/>
      <c r="AC139" s="39"/>
      <c r="AD139" s="39"/>
      <c r="AE139" s="39"/>
      <c r="AT139" s="18" t="s">
        <v>197</v>
      </c>
      <c r="AU139" s="18" t="s">
        <v>83</v>
      </c>
    </row>
    <row r="140" s="2" customFormat="1" ht="16.5" customHeight="1">
      <c r="A140" s="39"/>
      <c r="B140" s="40"/>
      <c r="C140" s="200" t="s">
        <v>261</v>
      </c>
      <c r="D140" s="200" t="s">
        <v>191</v>
      </c>
      <c r="E140" s="201" t="s">
        <v>1313</v>
      </c>
      <c r="F140" s="202" t="s">
        <v>282</v>
      </c>
      <c r="G140" s="203" t="s">
        <v>232</v>
      </c>
      <c r="H140" s="204">
        <v>5</v>
      </c>
      <c r="I140" s="205"/>
      <c r="J140" s="206">
        <f>ROUND(I140*H140,2)</f>
        <v>0</v>
      </c>
      <c r="K140" s="202" t="s">
        <v>1</v>
      </c>
      <c r="L140" s="45"/>
      <c r="M140" s="207" t="s">
        <v>1</v>
      </c>
      <c r="N140" s="208" t="s">
        <v>41</v>
      </c>
      <c r="O140" s="92"/>
      <c r="P140" s="209">
        <f>O140*H140</f>
        <v>0</v>
      </c>
      <c r="Q140" s="209">
        <v>0</v>
      </c>
      <c r="R140" s="209">
        <f>Q140*H140</f>
        <v>0</v>
      </c>
      <c r="S140" s="209">
        <v>0</v>
      </c>
      <c r="T140" s="210">
        <f>S140*H140</f>
        <v>0</v>
      </c>
      <c r="U140" s="39"/>
      <c r="V140" s="39"/>
      <c r="W140" s="39"/>
      <c r="X140" s="39"/>
      <c r="Y140" s="39"/>
      <c r="Z140" s="39"/>
      <c r="AA140" s="39"/>
      <c r="AB140" s="39"/>
      <c r="AC140" s="39"/>
      <c r="AD140" s="39"/>
      <c r="AE140" s="39"/>
      <c r="AR140" s="211" t="s">
        <v>221</v>
      </c>
      <c r="AT140" s="211" t="s">
        <v>191</v>
      </c>
      <c r="AU140" s="211" t="s">
        <v>83</v>
      </c>
      <c r="AY140" s="18" t="s">
        <v>195</v>
      </c>
      <c r="BE140" s="212">
        <f>IF(N140="základní",J140,0)</f>
        <v>0</v>
      </c>
      <c r="BF140" s="212">
        <f>IF(N140="snížená",J140,0)</f>
        <v>0</v>
      </c>
      <c r="BG140" s="212">
        <f>IF(N140="zákl. přenesená",J140,0)</f>
        <v>0</v>
      </c>
      <c r="BH140" s="212">
        <f>IF(N140="sníž. přenesená",J140,0)</f>
        <v>0</v>
      </c>
      <c r="BI140" s="212">
        <f>IF(N140="nulová",J140,0)</f>
        <v>0</v>
      </c>
      <c r="BJ140" s="18" t="s">
        <v>83</v>
      </c>
      <c r="BK140" s="212">
        <f>ROUND(I140*H140,2)</f>
        <v>0</v>
      </c>
      <c r="BL140" s="18" t="s">
        <v>221</v>
      </c>
      <c r="BM140" s="211" t="s">
        <v>300</v>
      </c>
    </row>
    <row r="141" s="2" customFormat="1" ht="21.75" customHeight="1">
      <c r="A141" s="39"/>
      <c r="B141" s="40"/>
      <c r="C141" s="200" t="s">
        <v>265</v>
      </c>
      <c r="D141" s="200" t="s">
        <v>191</v>
      </c>
      <c r="E141" s="201" t="s">
        <v>1314</v>
      </c>
      <c r="F141" s="202" t="s">
        <v>279</v>
      </c>
      <c r="G141" s="203" t="s">
        <v>232</v>
      </c>
      <c r="H141" s="204">
        <v>5</v>
      </c>
      <c r="I141" s="205"/>
      <c r="J141" s="206">
        <f>ROUND(I141*H141,2)</f>
        <v>0</v>
      </c>
      <c r="K141" s="202" t="s">
        <v>1</v>
      </c>
      <c r="L141" s="45"/>
      <c r="M141" s="207" t="s">
        <v>1</v>
      </c>
      <c r="N141" s="208" t="s">
        <v>41</v>
      </c>
      <c r="O141" s="92"/>
      <c r="P141" s="209">
        <f>O141*H141</f>
        <v>0</v>
      </c>
      <c r="Q141" s="209">
        <v>0</v>
      </c>
      <c r="R141" s="209">
        <f>Q141*H141</f>
        <v>0</v>
      </c>
      <c r="S141" s="209">
        <v>0</v>
      </c>
      <c r="T141" s="210">
        <f>S141*H141</f>
        <v>0</v>
      </c>
      <c r="U141" s="39"/>
      <c r="V141" s="39"/>
      <c r="W141" s="39"/>
      <c r="X141" s="39"/>
      <c r="Y141" s="39"/>
      <c r="Z141" s="39"/>
      <c r="AA141" s="39"/>
      <c r="AB141" s="39"/>
      <c r="AC141" s="39"/>
      <c r="AD141" s="39"/>
      <c r="AE141" s="39"/>
      <c r="AR141" s="211" t="s">
        <v>221</v>
      </c>
      <c r="AT141" s="211" t="s">
        <v>191</v>
      </c>
      <c r="AU141" s="211" t="s">
        <v>83</v>
      </c>
      <c r="AY141" s="18" t="s">
        <v>195</v>
      </c>
      <c r="BE141" s="212">
        <f>IF(N141="základní",J141,0)</f>
        <v>0</v>
      </c>
      <c r="BF141" s="212">
        <f>IF(N141="snížená",J141,0)</f>
        <v>0</v>
      </c>
      <c r="BG141" s="212">
        <f>IF(N141="zákl. přenesená",J141,0)</f>
        <v>0</v>
      </c>
      <c r="BH141" s="212">
        <f>IF(N141="sníž. přenesená",J141,0)</f>
        <v>0</v>
      </c>
      <c r="BI141" s="212">
        <f>IF(N141="nulová",J141,0)</f>
        <v>0</v>
      </c>
      <c r="BJ141" s="18" t="s">
        <v>83</v>
      </c>
      <c r="BK141" s="212">
        <f>ROUND(I141*H141,2)</f>
        <v>0</v>
      </c>
      <c r="BL141" s="18" t="s">
        <v>221</v>
      </c>
      <c r="BM141" s="211" t="s">
        <v>307</v>
      </c>
    </row>
    <row r="142" s="2" customFormat="1" ht="21.75" customHeight="1">
      <c r="A142" s="39"/>
      <c r="B142" s="40"/>
      <c r="C142" s="200" t="s">
        <v>269</v>
      </c>
      <c r="D142" s="200" t="s">
        <v>191</v>
      </c>
      <c r="E142" s="201" t="s">
        <v>1315</v>
      </c>
      <c r="F142" s="202" t="s">
        <v>286</v>
      </c>
      <c r="G142" s="203" t="s">
        <v>232</v>
      </c>
      <c r="H142" s="204">
        <v>1</v>
      </c>
      <c r="I142" s="205"/>
      <c r="J142" s="206">
        <f>ROUND(I142*H142,2)</f>
        <v>0</v>
      </c>
      <c r="K142" s="202" t="s">
        <v>1</v>
      </c>
      <c r="L142" s="45"/>
      <c r="M142" s="207" t="s">
        <v>1</v>
      </c>
      <c r="N142" s="208" t="s">
        <v>41</v>
      </c>
      <c r="O142" s="92"/>
      <c r="P142" s="209">
        <f>O142*H142</f>
        <v>0</v>
      </c>
      <c r="Q142" s="209">
        <v>0</v>
      </c>
      <c r="R142" s="209">
        <f>Q142*H142</f>
        <v>0</v>
      </c>
      <c r="S142" s="209">
        <v>0</v>
      </c>
      <c r="T142" s="210">
        <f>S142*H142</f>
        <v>0</v>
      </c>
      <c r="U142" s="39"/>
      <c r="V142" s="39"/>
      <c r="W142" s="39"/>
      <c r="X142" s="39"/>
      <c r="Y142" s="39"/>
      <c r="Z142" s="39"/>
      <c r="AA142" s="39"/>
      <c r="AB142" s="39"/>
      <c r="AC142" s="39"/>
      <c r="AD142" s="39"/>
      <c r="AE142" s="39"/>
      <c r="AR142" s="211" t="s">
        <v>221</v>
      </c>
      <c r="AT142" s="211" t="s">
        <v>191</v>
      </c>
      <c r="AU142" s="211" t="s">
        <v>83</v>
      </c>
      <c r="AY142" s="18" t="s">
        <v>195</v>
      </c>
      <c r="BE142" s="212">
        <f>IF(N142="základní",J142,0)</f>
        <v>0</v>
      </c>
      <c r="BF142" s="212">
        <f>IF(N142="snížená",J142,0)</f>
        <v>0</v>
      </c>
      <c r="BG142" s="212">
        <f>IF(N142="zákl. přenesená",J142,0)</f>
        <v>0</v>
      </c>
      <c r="BH142" s="212">
        <f>IF(N142="sníž. přenesená",J142,0)</f>
        <v>0</v>
      </c>
      <c r="BI142" s="212">
        <f>IF(N142="nulová",J142,0)</f>
        <v>0</v>
      </c>
      <c r="BJ142" s="18" t="s">
        <v>83</v>
      </c>
      <c r="BK142" s="212">
        <f>ROUND(I142*H142,2)</f>
        <v>0</v>
      </c>
      <c r="BL142" s="18" t="s">
        <v>221</v>
      </c>
      <c r="BM142" s="211" t="s">
        <v>315</v>
      </c>
    </row>
    <row r="143" s="2" customFormat="1" ht="24.15" customHeight="1">
      <c r="A143" s="39"/>
      <c r="B143" s="40"/>
      <c r="C143" s="200" t="s">
        <v>273</v>
      </c>
      <c r="D143" s="200" t="s">
        <v>191</v>
      </c>
      <c r="E143" s="201" t="s">
        <v>1316</v>
      </c>
      <c r="F143" s="202" t="s">
        <v>290</v>
      </c>
      <c r="G143" s="203" t="s">
        <v>232</v>
      </c>
      <c r="H143" s="204">
        <v>1</v>
      </c>
      <c r="I143" s="205"/>
      <c r="J143" s="206">
        <f>ROUND(I143*H143,2)</f>
        <v>0</v>
      </c>
      <c r="K143" s="202" t="s">
        <v>1</v>
      </c>
      <c r="L143" s="45"/>
      <c r="M143" s="207" t="s">
        <v>1</v>
      </c>
      <c r="N143" s="208" t="s">
        <v>41</v>
      </c>
      <c r="O143" s="92"/>
      <c r="P143" s="209">
        <f>O143*H143</f>
        <v>0</v>
      </c>
      <c r="Q143" s="209">
        <v>0</v>
      </c>
      <c r="R143" s="209">
        <f>Q143*H143</f>
        <v>0</v>
      </c>
      <c r="S143" s="209">
        <v>0</v>
      </c>
      <c r="T143" s="210">
        <f>S143*H143</f>
        <v>0</v>
      </c>
      <c r="U143" s="39"/>
      <c r="V143" s="39"/>
      <c r="W143" s="39"/>
      <c r="X143" s="39"/>
      <c r="Y143" s="39"/>
      <c r="Z143" s="39"/>
      <c r="AA143" s="39"/>
      <c r="AB143" s="39"/>
      <c r="AC143" s="39"/>
      <c r="AD143" s="39"/>
      <c r="AE143" s="39"/>
      <c r="AR143" s="211" t="s">
        <v>221</v>
      </c>
      <c r="AT143" s="211" t="s">
        <v>191</v>
      </c>
      <c r="AU143" s="211" t="s">
        <v>83</v>
      </c>
      <c r="AY143" s="18" t="s">
        <v>195</v>
      </c>
      <c r="BE143" s="212">
        <f>IF(N143="základní",J143,0)</f>
        <v>0</v>
      </c>
      <c r="BF143" s="212">
        <f>IF(N143="snížená",J143,0)</f>
        <v>0</v>
      </c>
      <c r="BG143" s="212">
        <f>IF(N143="zákl. přenesená",J143,0)</f>
        <v>0</v>
      </c>
      <c r="BH143" s="212">
        <f>IF(N143="sníž. přenesená",J143,0)</f>
        <v>0</v>
      </c>
      <c r="BI143" s="212">
        <f>IF(N143="nulová",J143,0)</f>
        <v>0</v>
      </c>
      <c r="BJ143" s="18" t="s">
        <v>83</v>
      </c>
      <c r="BK143" s="212">
        <f>ROUND(I143*H143,2)</f>
        <v>0</v>
      </c>
      <c r="BL143" s="18" t="s">
        <v>221</v>
      </c>
      <c r="BM143" s="211" t="s">
        <v>323</v>
      </c>
    </row>
    <row r="144" s="2" customFormat="1" ht="16.5" customHeight="1">
      <c r="A144" s="39"/>
      <c r="B144" s="40"/>
      <c r="C144" s="200" t="s">
        <v>277</v>
      </c>
      <c r="D144" s="200" t="s">
        <v>191</v>
      </c>
      <c r="E144" s="201" t="s">
        <v>1317</v>
      </c>
      <c r="F144" s="202" t="s">
        <v>294</v>
      </c>
      <c r="G144" s="203" t="s">
        <v>232</v>
      </c>
      <c r="H144" s="204">
        <v>1</v>
      </c>
      <c r="I144" s="205"/>
      <c r="J144" s="206">
        <f>ROUND(I144*H144,2)</f>
        <v>0</v>
      </c>
      <c r="K144" s="202" t="s">
        <v>1</v>
      </c>
      <c r="L144" s="45"/>
      <c r="M144" s="207" t="s">
        <v>1</v>
      </c>
      <c r="N144" s="208" t="s">
        <v>41</v>
      </c>
      <c r="O144" s="92"/>
      <c r="P144" s="209">
        <f>O144*H144</f>
        <v>0</v>
      </c>
      <c r="Q144" s="209">
        <v>0</v>
      </c>
      <c r="R144" s="209">
        <f>Q144*H144</f>
        <v>0</v>
      </c>
      <c r="S144" s="209">
        <v>0</v>
      </c>
      <c r="T144" s="210">
        <f>S144*H144</f>
        <v>0</v>
      </c>
      <c r="U144" s="39"/>
      <c r="V144" s="39"/>
      <c r="W144" s="39"/>
      <c r="X144" s="39"/>
      <c r="Y144" s="39"/>
      <c r="Z144" s="39"/>
      <c r="AA144" s="39"/>
      <c r="AB144" s="39"/>
      <c r="AC144" s="39"/>
      <c r="AD144" s="39"/>
      <c r="AE144" s="39"/>
      <c r="AR144" s="211" t="s">
        <v>221</v>
      </c>
      <c r="AT144" s="211" t="s">
        <v>191</v>
      </c>
      <c r="AU144" s="211" t="s">
        <v>83</v>
      </c>
      <c r="AY144" s="18" t="s">
        <v>195</v>
      </c>
      <c r="BE144" s="212">
        <f>IF(N144="základní",J144,0)</f>
        <v>0</v>
      </c>
      <c r="BF144" s="212">
        <f>IF(N144="snížená",J144,0)</f>
        <v>0</v>
      </c>
      <c r="BG144" s="212">
        <f>IF(N144="zákl. přenesená",J144,0)</f>
        <v>0</v>
      </c>
      <c r="BH144" s="212">
        <f>IF(N144="sníž. přenesená",J144,0)</f>
        <v>0</v>
      </c>
      <c r="BI144" s="212">
        <f>IF(N144="nulová",J144,0)</f>
        <v>0</v>
      </c>
      <c r="BJ144" s="18" t="s">
        <v>83</v>
      </c>
      <c r="BK144" s="212">
        <f>ROUND(I144*H144,2)</f>
        <v>0</v>
      </c>
      <c r="BL144" s="18" t="s">
        <v>221</v>
      </c>
      <c r="BM144" s="211" t="s">
        <v>331</v>
      </c>
    </row>
    <row r="145" s="2" customFormat="1" ht="21.75" customHeight="1">
      <c r="A145" s="39"/>
      <c r="B145" s="40"/>
      <c r="C145" s="200" t="s">
        <v>8</v>
      </c>
      <c r="D145" s="200" t="s">
        <v>191</v>
      </c>
      <c r="E145" s="201" t="s">
        <v>1318</v>
      </c>
      <c r="F145" s="202" t="s">
        <v>371</v>
      </c>
      <c r="G145" s="203" t="s">
        <v>194</v>
      </c>
      <c r="H145" s="204">
        <v>1</v>
      </c>
      <c r="I145" s="205"/>
      <c r="J145" s="206">
        <f>ROUND(I145*H145,2)</f>
        <v>0</v>
      </c>
      <c r="K145" s="202" t="s">
        <v>1</v>
      </c>
      <c r="L145" s="45"/>
      <c r="M145" s="207" t="s">
        <v>1</v>
      </c>
      <c r="N145" s="208" t="s">
        <v>41</v>
      </c>
      <c r="O145" s="92"/>
      <c r="P145" s="209">
        <f>O145*H145</f>
        <v>0</v>
      </c>
      <c r="Q145" s="209">
        <v>0</v>
      </c>
      <c r="R145" s="209">
        <f>Q145*H145</f>
        <v>0</v>
      </c>
      <c r="S145" s="209">
        <v>0</v>
      </c>
      <c r="T145" s="210">
        <f>S145*H145</f>
        <v>0</v>
      </c>
      <c r="U145" s="39"/>
      <c r="V145" s="39"/>
      <c r="W145" s="39"/>
      <c r="X145" s="39"/>
      <c r="Y145" s="39"/>
      <c r="Z145" s="39"/>
      <c r="AA145" s="39"/>
      <c r="AB145" s="39"/>
      <c r="AC145" s="39"/>
      <c r="AD145" s="39"/>
      <c r="AE145" s="39"/>
      <c r="AR145" s="211" t="s">
        <v>221</v>
      </c>
      <c r="AT145" s="211" t="s">
        <v>191</v>
      </c>
      <c r="AU145" s="211" t="s">
        <v>83</v>
      </c>
      <c r="AY145" s="18" t="s">
        <v>195</v>
      </c>
      <c r="BE145" s="212">
        <f>IF(N145="základní",J145,0)</f>
        <v>0</v>
      </c>
      <c r="BF145" s="212">
        <f>IF(N145="snížená",J145,0)</f>
        <v>0</v>
      </c>
      <c r="BG145" s="212">
        <f>IF(N145="zákl. přenesená",J145,0)</f>
        <v>0</v>
      </c>
      <c r="BH145" s="212">
        <f>IF(N145="sníž. přenesená",J145,0)</f>
        <v>0</v>
      </c>
      <c r="BI145" s="212">
        <f>IF(N145="nulová",J145,0)</f>
        <v>0</v>
      </c>
      <c r="BJ145" s="18" t="s">
        <v>83</v>
      </c>
      <c r="BK145" s="212">
        <f>ROUND(I145*H145,2)</f>
        <v>0</v>
      </c>
      <c r="BL145" s="18" t="s">
        <v>221</v>
      </c>
      <c r="BM145" s="211" t="s">
        <v>340</v>
      </c>
    </row>
    <row r="146" s="2" customFormat="1" ht="16.5" customHeight="1">
      <c r="A146" s="39"/>
      <c r="B146" s="40"/>
      <c r="C146" s="200" t="s">
        <v>284</v>
      </c>
      <c r="D146" s="200" t="s">
        <v>191</v>
      </c>
      <c r="E146" s="201" t="s">
        <v>1319</v>
      </c>
      <c r="F146" s="202" t="s">
        <v>1306</v>
      </c>
      <c r="G146" s="203" t="s">
        <v>220</v>
      </c>
      <c r="H146" s="204">
        <v>1</v>
      </c>
      <c r="I146" s="205"/>
      <c r="J146" s="206">
        <f>ROUND(I146*H146,2)</f>
        <v>0</v>
      </c>
      <c r="K146" s="202" t="s">
        <v>1</v>
      </c>
      <c r="L146" s="45"/>
      <c r="M146" s="207" t="s">
        <v>1</v>
      </c>
      <c r="N146" s="208" t="s">
        <v>41</v>
      </c>
      <c r="O146" s="92"/>
      <c r="P146" s="209">
        <f>O146*H146</f>
        <v>0</v>
      </c>
      <c r="Q146" s="209">
        <v>0</v>
      </c>
      <c r="R146" s="209">
        <f>Q146*H146</f>
        <v>0</v>
      </c>
      <c r="S146" s="209">
        <v>0</v>
      </c>
      <c r="T146" s="210">
        <f>S146*H146</f>
        <v>0</v>
      </c>
      <c r="U146" s="39"/>
      <c r="V146" s="39"/>
      <c r="W146" s="39"/>
      <c r="X146" s="39"/>
      <c r="Y146" s="39"/>
      <c r="Z146" s="39"/>
      <c r="AA146" s="39"/>
      <c r="AB146" s="39"/>
      <c r="AC146" s="39"/>
      <c r="AD146" s="39"/>
      <c r="AE146" s="39"/>
      <c r="AR146" s="211" t="s">
        <v>221</v>
      </c>
      <c r="AT146" s="211" t="s">
        <v>191</v>
      </c>
      <c r="AU146" s="211" t="s">
        <v>83</v>
      </c>
      <c r="AY146" s="18" t="s">
        <v>195</v>
      </c>
      <c r="BE146" s="212">
        <f>IF(N146="základní",J146,0)</f>
        <v>0</v>
      </c>
      <c r="BF146" s="212">
        <f>IF(N146="snížená",J146,0)</f>
        <v>0</v>
      </c>
      <c r="BG146" s="212">
        <f>IF(N146="zákl. přenesená",J146,0)</f>
        <v>0</v>
      </c>
      <c r="BH146" s="212">
        <f>IF(N146="sníž. přenesená",J146,0)</f>
        <v>0</v>
      </c>
      <c r="BI146" s="212">
        <f>IF(N146="nulová",J146,0)</f>
        <v>0</v>
      </c>
      <c r="BJ146" s="18" t="s">
        <v>83</v>
      </c>
      <c r="BK146" s="212">
        <f>ROUND(I146*H146,2)</f>
        <v>0</v>
      </c>
      <c r="BL146" s="18" t="s">
        <v>221</v>
      </c>
      <c r="BM146" s="211" t="s">
        <v>349</v>
      </c>
    </row>
    <row r="147" s="13" customFormat="1" ht="25.92" customHeight="1">
      <c r="A147" s="13"/>
      <c r="B147" s="248"/>
      <c r="C147" s="249"/>
      <c r="D147" s="250" t="s">
        <v>75</v>
      </c>
      <c r="E147" s="251" t="s">
        <v>1320</v>
      </c>
      <c r="F147" s="251" t="s">
        <v>1321</v>
      </c>
      <c r="G147" s="249"/>
      <c r="H147" s="249"/>
      <c r="I147" s="252"/>
      <c r="J147" s="253">
        <f>BK147</f>
        <v>0</v>
      </c>
      <c r="K147" s="249"/>
      <c r="L147" s="254"/>
      <c r="M147" s="255"/>
      <c r="N147" s="256"/>
      <c r="O147" s="256"/>
      <c r="P147" s="257">
        <f>SUM(P148:P150)</f>
        <v>0</v>
      </c>
      <c r="Q147" s="256"/>
      <c r="R147" s="257">
        <f>SUM(R148:R150)</f>
        <v>0</v>
      </c>
      <c r="S147" s="256"/>
      <c r="T147" s="258">
        <f>SUM(T148:T150)</f>
        <v>0</v>
      </c>
      <c r="U147" s="13"/>
      <c r="V147" s="13"/>
      <c r="W147" s="13"/>
      <c r="X147" s="13"/>
      <c r="Y147" s="13"/>
      <c r="Z147" s="13"/>
      <c r="AA147" s="13"/>
      <c r="AB147" s="13"/>
      <c r="AC147" s="13"/>
      <c r="AD147" s="13"/>
      <c r="AE147" s="13"/>
      <c r="AR147" s="259" t="s">
        <v>83</v>
      </c>
      <c r="AT147" s="260" t="s">
        <v>75</v>
      </c>
      <c r="AU147" s="260" t="s">
        <v>76</v>
      </c>
      <c r="AY147" s="259" t="s">
        <v>195</v>
      </c>
      <c r="BK147" s="261">
        <f>SUM(BK148:BK150)</f>
        <v>0</v>
      </c>
    </row>
    <row r="148" s="2" customFormat="1" ht="24.15" customHeight="1">
      <c r="A148" s="39"/>
      <c r="B148" s="40"/>
      <c r="C148" s="200" t="s">
        <v>288</v>
      </c>
      <c r="D148" s="200" t="s">
        <v>191</v>
      </c>
      <c r="E148" s="201" t="s">
        <v>1322</v>
      </c>
      <c r="F148" s="202" t="s">
        <v>1323</v>
      </c>
      <c r="G148" s="203" t="s">
        <v>513</v>
      </c>
      <c r="H148" s="204">
        <v>140</v>
      </c>
      <c r="I148" s="205"/>
      <c r="J148" s="206">
        <f>ROUND(I148*H148,2)</f>
        <v>0</v>
      </c>
      <c r="K148" s="202" t="s">
        <v>1</v>
      </c>
      <c r="L148" s="45"/>
      <c r="M148" s="207" t="s">
        <v>1</v>
      </c>
      <c r="N148" s="208" t="s">
        <v>41</v>
      </c>
      <c r="O148" s="92"/>
      <c r="P148" s="209">
        <f>O148*H148</f>
        <v>0</v>
      </c>
      <c r="Q148" s="209">
        <v>0</v>
      </c>
      <c r="R148" s="209">
        <f>Q148*H148</f>
        <v>0</v>
      </c>
      <c r="S148" s="209">
        <v>0</v>
      </c>
      <c r="T148" s="210">
        <f>S148*H148</f>
        <v>0</v>
      </c>
      <c r="U148" s="39"/>
      <c r="V148" s="39"/>
      <c r="W148" s="39"/>
      <c r="X148" s="39"/>
      <c r="Y148" s="39"/>
      <c r="Z148" s="39"/>
      <c r="AA148" s="39"/>
      <c r="AB148" s="39"/>
      <c r="AC148" s="39"/>
      <c r="AD148" s="39"/>
      <c r="AE148" s="39"/>
      <c r="AR148" s="211" t="s">
        <v>221</v>
      </c>
      <c r="AT148" s="211" t="s">
        <v>191</v>
      </c>
      <c r="AU148" s="211" t="s">
        <v>83</v>
      </c>
      <c r="AY148" s="18" t="s">
        <v>195</v>
      </c>
      <c r="BE148" s="212">
        <f>IF(N148="základní",J148,0)</f>
        <v>0</v>
      </c>
      <c r="BF148" s="212">
        <f>IF(N148="snížená",J148,0)</f>
        <v>0</v>
      </c>
      <c r="BG148" s="212">
        <f>IF(N148="zákl. přenesená",J148,0)</f>
        <v>0</v>
      </c>
      <c r="BH148" s="212">
        <f>IF(N148="sníž. přenesená",J148,0)</f>
        <v>0</v>
      </c>
      <c r="BI148" s="212">
        <f>IF(N148="nulová",J148,0)</f>
        <v>0</v>
      </c>
      <c r="BJ148" s="18" t="s">
        <v>83</v>
      </c>
      <c r="BK148" s="212">
        <f>ROUND(I148*H148,2)</f>
        <v>0</v>
      </c>
      <c r="BL148" s="18" t="s">
        <v>221</v>
      </c>
      <c r="BM148" s="211" t="s">
        <v>357</v>
      </c>
    </row>
    <row r="149" s="2" customFormat="1" ht="16.5" customHeight="1">
      <c r="A149" s="39"/>
      <c r="B149" s="40"/>
      <c r="C149" s="200" t="s">
        <v>292</v>
      </c>
      <c r="D149" s="200" t="s">
        <v>191</v>
      </c>
      <c r="E149" s="201" t="s">
        <v>1324</v>
      </c>
      <c r="F149" s="202" t="s">
        <v>1325</v>
      </c>
      <c r="G149" s="203" t="s">
        <v>513</v>
      </c>
      <c r="H149" s="204">
        <v>66</v>
      </c>
      <c r="I149" s="205"/>
      <c r="J149" s="206">
        <f>ROUND(I149*H149,2)</f>
        <v>0</v>
      </c>
      <c r="K149" s="202" t="s">
        <v>1</v>
      </c>
      <c r="L149" s="45"/>
      <c r="M149" s="207" t="s">
        <v>1</v>
      </c>
      <c r="N149" s="208" t="s">
        <v>41</v>
      </c>
      <c r="O149" s="92"/>
      <c r="P149" s="209">
        <f>O149*H149</f>
        <v>0</v>
      </c>
      <c r="Q149" s="209">
        <v>0</v>
      </c>
      <c r="R149" s="209">
        <f>Q149*H149</f>
        <v>0</v>
      </c>
      <c r="S149" s="209">
        <v>0</v>
      </c>
      <c r="T149" s="210">
        <f>S149*H149</f>
        <v>0</v>
      </c>
      <c r="U149" s="39"/>
      <c r="V149" s="39"/>
      <c r="W149" s="39"/>
      <c r="X149" s="39"/>
      <c r="Y149" s="39"/>
      <c r="Z149" s="39"/>
      <c r="AA149" s="39"/>
      <c r="AB149" s="39"/>
      <c r="AC149" s="39"/>
      <c r="AD149" s="39"/>
      <c r="AE149" s="39"/>
      <c r="AR149" s="211" t="s">
        <v>221</v>
      </c>
      <c r="AT149" s="211" t="s">
        <v>191</v>
      </c>
      <c r="AU149" s="211" t="s">
        <v>83</v>
      </c>
      <c r="AY149" s="18" t="s">
        <v>195</v>
      </c>
      <c r="BE149" s="212">
        <f>IF(N149="základní",J149,0)</f>
        <v>0</v>
      </c>
      <c r="BF149" s="212">
        <f>IF(N149="snížená",J149,0)</f>
        <v>0</v>
      </c>
      <c r="BG149" s="212">
        <f>IF(N149="zákl. přenesená",J149,0)</f>
        <v>0</v>
      </c>
      <c r="BH149" s="212">
        <f>IF(N149="sníž. přenesená",J149,0)</f>
        <v>0</v>
      </c>
      <c r="BI149" s="212">
        <f>IF(N149="nulová",J149,0)</f>
        <v>0</v>
      </c>
      <c r="BJ149" s="18" t="s">
        <v>83</v>
      </c>
      <c r="BK149" s="212">
        <f>ROUND(I149*H149,2)</f>
        <v>0</v>
      </c>
      <c r="BL149" s="18" t="s">
        <v>221</v>
      </c>
      <c r="BM149" s="211" t="s">
        <v>365</v>
      </c>
    </row>
    <row r="150" s="2" customFormat="1" ht="24.15" customHeight="1">
      <c r="A150" s="39"/>
      <c r="B150" s="40"/>
      <c r="C150" s="200" t="s">
        <v>296</v>
      </c>
      <c r="D150" s="200" t="s">
        <v>191</v>
      </c>
      <c r="E150" s="201" t="s">
        <v>1326</v>
      </c>
      <c r="F150" s="202" t="s">
        <v>1327</v>
      </c>
      <c r="G150" s="203" t="s">
        <v>513</v>
      </c>
      <c r="H150" s="204">
        <v>140</v>
      </c>
      <c r="I150" s="205"/>
      <c r="J150" s="206">
        <f>ROUND(I150*H150,2)</f>
        <v>0</v>
      </c>
      <c r="K150" s="202" t="s">
        <v>1</v>
      </c>
      <c r="L150" s="45"/>
      <c r="M150" s="207" t="s">
        <v>1</v>
      </c>
      <c r="N150" s="208" t="s">
        <v>41</v>
      </c>
      <c r="O150" s="92"/>
      <c r="P150" s="209">
        <f>O150*H150</f>
        <v>0</v>
      </c>
      <c r="Q150" s="209">
        <v>0</v>
      </c>
      <c r="R150" s="209">
        <f>Q150*H150</f>
        <v>0</v>
      </c>
      <c r="S150" s="209">
        <v>0</v>
      </c>
      <c r="T150" s="210">
        <f>S150*H150</f>
        <v>0</v>
      </c>
      <c r="U150" s="39"/>
      <c r="V150" s="39"/>
      <c r="W150" s="39"/>
      <c r="X150" s="39"/>
      <c r="Y150" s="39"/>
      <c r="Z150" s="39"/>
      <c r="AA150" s="39"/>
      <c r="AB150" s="39"/>
      <c r="AC150" s="39"/>
      <c r="AD150" s="39"/>
      <c r="AE150" s="39"/>
      <c r="AR150" s="211" t="s">
        <v>221</v>
      </c>
      <c r="AT150" s="211" t="s">
        <v>191</v>
      </c>
      <c r="AU150" s="211" t="s">
        <v>83</v>
      </c>
      <c r="AY150" s="18" t="s">
        <v>195</v>
      </c>
      <c r="BE150" s="212">
        <f>IF(N150="základní",J150,0)</f>
        <v>0</v>
      </c>
      <c r="BF150" s="212">
        <f>IF(N150="snížená",J150,0)</f>
        <v>0</v>
      </c>
      <c r="BG150" s="212">
        <f>IF(N150="zákl. přenesená",J150,0)</f>
        <v>0</v>
      </c>
      <c r="BH150" s="212">
        <f>IF(N150="sníž. přenesená",J150,0)</f>
        <v>0</v>
      </c>
      <c r="BI150" s="212">
        <f>IF(N150="nulová",J150,0)</f>
        <v>0</v>
      </c>
      <c r="BJ150" s="18" t="s">
        <v>83</v>
      </c>
      <c r="BK150" s="212">
        <f>ROUND(I150*H150,2)</f>
        <v>0</v>
      </c>
      <c r="BL150" s="18" t="s">
        <v>221</v>
      </c>
      <c r="BM150" s="211" t="s">
        <v>373</v>
      </c>
    </row>
    <row r="151" s="13" customFormat="1" ht="25.92" customHeight="1">
      <c r="A151" s="13"/>
      <c r="B151" s="248"/>
      <c r="C151" s="249"/>
      <c r="D151" s="250" t="s">
        <v>75</v>
      </c>
      <c r="E151" s="251" t="s">
        <v>693</v>
      </c>
      <c r="F151" s="251" t="s">
        <v>694</v>
      </c>
      <c r="G151" s="249"/>
      <c r="H151" s="249"/>
      <c r="I151" s="252"/>
      <c r="J151" s="253">
        <f>BK151</f>
        <v>0</v>
      </c>
      <c r="K151" s="249"/>
      <c r="L151" s="254"/>
      <c r="M151" s="255"/>
      <c r="N151" s="256"/>
      <c r="O151" s="256"/>
      <c r="P151" s="257">
        <f>P152</f>
        <v>0</v>
      </c>
      <c r="Q151" s="256"/>
      <c r="R151" s="257">
        <f>R152</f>
        <v>0</v>
      </c>
      <c r="S151" s="256"/>
      <c r="T151" s="258">
        <f>T152</f>
        <v>0</v>
      </c>
      <c r="U151" s="13"/>
      <c r="V151" s="13"/>
      <c r="W151" s="13"/>
      <c r="X151" s="13"/>
      <c r="Y151" s="13"/>
      <c r="Z151" s="13"/>
      <c r="AA151" s="13"/>
      <c r="AB151" s="13"/>
      <c r="AC151" s="13"/>
      <c r="AD151" s="13"/>
      <c r="AE151" s="13"/>
      <c r="AR151" s="259" t="s">
        <v>83</v>
      </c>
      <c r="AT151" s="260" t="s">
        <v>75</v>
      </c>
      <c r="AU151" s="260" t="s">
        <v>76</v>
      </c>
      <c r="AY151" s="259" t="s">
        <v>195</v>
      </c>
      <c r="BK151" s="261">
        <f>BK152</f>
        <v>0</v>
      </c>
    </row>
    <row r="152" s="2" customFormat="1" ht="16.5" customHeight="1">
      <c r="A152" s="39"/>
      <c r="B152" s="40"/>
      <c r="C152" s="200" t="s">
        <v>300</v>
      </c>
      <c r="D152" s="200" t="s">
        <v>191</v>
      </c>
      <c r="E152" s="201" t="s">
        <v>696</v>
      </c>
      <c r="F152" s="202" t="s">
        <v>1328</v>
      </c>
      <c r="G152" s="203" t="s">
        <v>220</v>
      </c>
      <c r="H152" s="204">
        <v>1</v>
      </c>
      <c r="I152" s="205"/>
      <c r="J152" s="206">
        <f>ROUND(I152*H152,2)</f>
        <v>0</v>
      </c>
      <c r="K152" s="202" t="s">
        <v>1</v>
      </c>
      <c r="L152" s="45"/>
      <c r="M152" s="207" t="s">
        <v>1</v>
      </c>
      <c r="N152" s="208" t="s">
        <v>41</v>
      </c>
      <c r="O152" s="92"/>
      <c r="P152" s="209">
        <f>O152*H152</f>
        <v>0</v>
      </c>
      <c r="Q152" s="209">
        <v>0</v>
      </c>
      <c r="R152" s="209">
        <f>Q152*H152</f>
        <v>0</v>
      </c>
      <c r="S152" s="209">
        <v>0</v>
      </c>
      <c r="T152" s="210">
        <f>S152*H152</f>
        <v>0</v>
      </c>
      <c r="U152" s="39"/>
      <c r="V152" s="39"/>
      <c r="W152" s="39"/>
      <c r="X152" s="39"/>
      <c r="Y152" s="39"/>
      <c r="Z152" s="39"/>
      <c r="AA152" s="39"/>
      <c r="AB152" s="39"/>
      <c r="AC152" s="39"/>
      <c r="AD152" s="39"/>
      <c r="AE152" s="39"/>
      <c r="AR152" s="211" t="s">
        <v>221</v>
      </c>
      <c r="AT152" s="211" t="s">
        <v>191</v>
      </c>
      <c r="AU152" s="211" t="s">
        <v>83</v>
      </c>
      <c r="AY152" s="18" t="s">
        <v>195</v>
      </c>
      <c r="BE152" s="212">
        <f>IF(N152="základní",J152,0)</f>
        <v>0</v>
      </c>
      <c r="BF152" s="212">
        <f>IF(N152="snížená",J152,0)</f>
        <v>0</v>
      </c>
      <c r="BG152" s="212">
        <f>IF(N152="zákl. přenesená",J152,0)</f>
        <v>0</v>
      </c>
      <c r="BH152" s="212">
        <f>IF(N152="sníž. přenesená",J152,0)</f>
        <v>0</v>
      </c>
      <c r="BI152" s="212">
        <f>IF(N152="nulová",J152,0)</f>
        <v>0</v>
      </c>
      <c r="BJ152" s="18" t="s">
        <v>83</v>
      </c>
      <c r="BK152" s="212">
        <f>ROUND(I152*H152,2)</f>
        <v>0</v>
      </c>
      <c r="BL152" s="18" t="s">
        <v>221</v>
      </c>
      <c r="BM152" s="211" t="s">
        <v>385</v>
      </c>
    </row>
    <row r="153" s="13" customFormat="1" ht="25.92" customHeight="1">
      <c r="A153" s="13"/>
      <c r="B153" s="248"/>
      <c r="C153" s="249"/>
      <c r="D153" s="250" t="s">
        <v>75</v>
      </c>
      <c r="E153" s="251" t="s">
        <v>1329</v>
      </c>
      <c r="F153" s="251" t="s">
        <v>1330</v>
      </c>
      <c r="G153" s="249"/>
      <c r="H153" s="249"/>
      <c r="I153" s="252"/>
      <c r="J153" s="253">
        <f>BK153</f>
        <v>0</v>
      </c>
      <c r="K153" s="249"/>
      <c r="L153" s="254"/>
      <c r="M153" s="255"/>
      <c r="N153" s="256"/>
      <c r="O153" s="256"/>
      <c r="P153" s="257">
        <f>SUM(P154:P157)</f>
        <v>0</v>
      </c>
      <c r="Q153" s="256"/>
      <c r="R153" s="257">
        <f>SUM(R154:R157)</f>
        <v>0</v>
      </c>
      <c r="S153" s="256"/>
      <c r="T153" s="258">
        <f>SUM(T154:T157)</f>
        <v>0</v>
      </c>
      <c r="U153" s="13"/>
      <c r="V153" s="13"/>
      <c r="W153" s="13"/>
      <c r="X153" s="13"/>
      <c r="Y153" s="13"/>
      <c r="Z153" s="13"/>
      <c r="AA153" s="13"/>
      <c r="AB153" s="13"/>
      <c r="AC153" s="13"/>
      <c r="AD153" s="13"/>
      <c r="AE153" s="13"/>
      <c r="AR153" s="259" t="s">
        <v>83</v>
      </c>
      <c r="AT153" s="260" t="s">
        <v>75</v>
      </c>
      <c r="AU153" s="260" t="s">
        <v>76</v>
      </c>
      <c r="AY153" s="259" t="s">
        <v>195</v>
      </c>
      <c r="BK153" s="261">
        <f>SUM(BK154:BK157)</f>
        <v>0</v>
      </c>
    </row>
    <row r="154" s="2" customFormat="1" ht="24.15" customHeight="1">
      <c r="A154" s="39"/>
      <c r="B154" s="40"/>
      <c r="C154" s="200" t="s">
        <v>7</v>
      </c>
      <c r="D154" s="200" t="s">
        <v>191</v>
      </c>
      <c r="E154" s="201" t="s">
        <v>1331</v>
      </c>
      <c r="F154" s="202" t="s">
        <v>1332</v>
      </c>
      <c r="G154" s="203" t="s">
        <v>220</v>
      </c>
      <c r="H154" s="204">
        <v>1</v>
      </c>
      <c r="I154" s="205"/>
      <c r="J154" s="206">
        <f>ROUND(I154*H154,2)</f>
        <v>0</v>
      </c>
      <c r="K154" s="202" t="s">
        <v>1</v>
      </c>
      <c r="L154" s="45"/>
      <c r="M154" s="207" t="s">
        <v>1</v>
      </c>
      <c r="N154" s="208" t="s">
        <v>41</v>
      </c>
      <c r="O154" s="92"/>
      <c r="P154" s="209">
        <f>O154*H154</f>
        <v>0</v>
      </c>
      <c r="Q154" s="209">
        <v>0</v>
      </c>
      <c r="R154" s="209">
        <f>Q154*H154</f>
        <v>0</v>
      </c>
      <c r="S154" s="209">
        <v>0</v>
      </c>
      <c r="T154" s="210">
        <f>S154*H154</f>
        <v>0</v>
      </c>
      <c r="U154" s="39"/>
      <c r="V154" s="39"/>
      <c r="W154" s="39"/>
      <c r="X154" s="39"/>
      <c r="Y154" s="39"/>
      <c r="Z154" s="39"/>
      <c r="AA154" s="39"/>
      <c r="AB154" s="39"/>
      <c r="AC154" s="39"/>
      <c r="AD154" s="39"/>
      <c r="AE154" s="39"/>
      <c r="AR154" s="211" t="s">
        <v>221</v>
      </c>
      <c r="AT154" s="211" t="s">
        <v>191</v>
      </c>
      <c r="AU154" s="211" t="s">
        <v>83</v>
      </c>
      <c r="AY154" s="18" t="s">
        <v>195</v>
      </c>
      <c r="BE154" s="212">
        <f>IF(N154="základní",J154,0)</f>
        <v>0</v>
      </c>
      <c r="BF154" s="212">
        <f>IF(N154="snížená",J154,0)</f>
        <v>0</v>
      </c>
      <c r="BG154" s="212">
        <f>IF(N154="zákl. přenesená",J154,0)</f>
        <v>0</v>
      </c>
      <c r="BH154" s="212">
        <f>IF(N154="sníž. přenesená",J154,0)</f>
        <v>0</v>
      </c>
      <c r="BI154" s="212">
        <f>IF(N154="nulová",J154,0)</f>
        <v>0</v>
      </c>
      <c r="BJ154" s="18" t="s">
        <v>83</v>
      </c>
      <c r="BK154" s="212">
        <f>ROUND(I154*H154,2)</f>
        <v>0</v>
      </c>
      <c r="BL154" s="18" t="s">
        <v>221</v>
      </c>
      <c r="BM154" s="211" t="s">
        <v>392</v>
      </c>
    </row>
    <row r="155" s="2" customFormat="1">
      <c r="A155" s="39"/>
      <c r="B155" s="40"/>
      <c r="C155" s="41"/>
      <c r="D155" s="213" t="s">
        <v>197</v>
      </c>
      <c r="E155" s="41"/>
      <c r="F155" s="214" t="s">
        <v>1333</v>
      </c>
      <c r="G155" s="41"/>
      <c r="H155" s="41"/>
      <c r="I155" s="215"/>
      <c r="J155" s="41"/>
      <c r="K155" s="41"/>
      <c r="L155" s="45"/>
      <c r="M155" s="216"/>
      <c r="N155" s="217"/>
      <c r="O155" s="92"/>
      <c r="P155" s="92"/>
      <c r="Q155" s="92"/>
      <c r="R155" s="92"/>
      <c r="S155" s="92"/>
      <c r="T155" s="93"/>
      <c r="U155" s="39"/>
      <c r="V155" s="39"/>
      <c r="W155" s="39"/>
      <c r="X155" s="39"/>
      <c r="Y155" s="39"/>
      <c r="Z155" s="39"/>
      <c r="AA155" s="39"/>
      <c r="AB155" s="39"/>
      <c r="AC155" s="39"/>
      <c r="AD155" s="39"/>
      <c r="AE155" s="39"/>
      <c r="AT155" s="18" t="s">
        <v>197</v>
      </c>
      <c r="AU155" s="18" t="s">
        <v>83</v>
      </c>
    </row>
    <row r="156" s="2" customFormat="1" ht="24.15" customHeight="1">
      <c r="A156" s="39"/>
      <c r="B156" s="40"/>
      <c r="C156" s="200" t="s">
        <v>307</v>
      </c>
      <c r="D156" s="200" t="s">
        <v>191</v>
      </c>
      <c r="E156" s="201" t="s">
        <v>1334</v>
      </c>
      <c r="F156" s="202" t="s">
        <v>1335</v>
      </c>
      <c r="G156" s="203" t="s">
        <v>220</v>
      </c>
      <c r="H156" s="204">
        <v>1</v>
      </c>
      <c r="I156" s="205"/>
      <c r="J156" s="206">
        <f>ROUND(I156*H156,2)</f>
        <v>0</v>
      </c>
      <c r="K156" s="202" t="s">
        <v>1</v>
      </c>
      <c r="L156" s="45"/>
      <c r="M156" s="207" t="s">
        <v>1</v>
      </c>
      <c r="N156" s="208" t="s">
        <v>41</v>
      </c>
      <c r="O156" s="92"/>
      <c r="P156" s="209">
        <f>O156*H156</f>
        <v>0</v>
      </c>
      <c r="Q156" s="209">
        <v>0</v>
      </c>
      <c r="R156" s="209">
        <f>Q156*H156</f>
        <v>0</v>
      </c>
      <c r="S156" s="209">
        <v>0</v>
      </c>
      <c r="T156" s="210">
        <f>S156*H156</f>
        <v>0</v>
      </c>
      <c r="U156" s="39"/>
      <c r="V156" s="39"/>
      <c r="W156" s="39"/>
      <c r="X156" s="39"/>
      <c r="Y156" s="39"/>
      <c r="Z156" s="39"/>
      <c r="AA156" s="39"/>
      <c r="AB156" s="39"/>
      <c r="AC156" s="39"/>
      <c r="AD156" s="39"/>
      <c r="AE156" s="39"/>
      <c r="AR156" s="211" t="s">
        <v>221</v>
      </c>
      <c r="AT156" s="211" t="s">
        <v>191</v>
      </c>
      <c r="AU156" s="211" t="s">
        <v>83</v>
      </c>
      <c r="AY156" s="18" t="s">
        <v>195</v>
      </c>
      <c r="BE156" s="212">
        <f>IF(N156="základní",J156,0)</f>
        <v>0</v>
      </c>
      <c r="BF156" s="212">
        <f>IF(N156="snížená",J156,0)</f>
        <v>0</v>
      </c>
      <c r="BG156" s="212">
        <f>IF(N156="zákl. přenesená",J156,0)</f>
        <v>0</v>
      </c>
      <c r="BH156" s="212">
        <f>IF(N156="sníž. přenesená",J156,0)</f>
        <v>0</v>
      </c>
      <c r="BI156" s="212">
        <f>IF(N156="nulová",J156,0)</f>
        <v>0</v>
      </c>
      <c r="BJ156" s="18" t="s">
        <v>83</v>
      </c>
      <c r="BK156" s="212">
        <f>ROUND(I156*H156,2)</f>
        <v>0</v>
      </c>
      <c r="BL156" s="18" t="s">
        <v>221</v>
      </c>
      <c r="BM156" s="211" t="s">
        <v>401</v>
      </c>
    </row>
    <row r="157" s="2" customFormat="1">
      <c r="A157" s="39"/>
      <c r="B157" s="40"/>
      <c r="C157" s="41"/>
      <c r="D157" s="213" t="s">
        <v>197</v>
      </c>
      <c r="E157" s="41"/>
      <c r="F157" s="214" t="s">
        <v>1336</v>
      </c>
      <c r="G157" s="41"/>
      <c r="H157" s="41"/>
      <c r="I157" s="215"/>
      <c r="J157" s="41"/>
      <c r="K157" s="41"/>
      <c r="L157" s="45"/>
      <c r="M157" s="272"/>
      <c r="N157" s="273"/>
      <c r="O157" s="274"/>
      <c r="P157" s="274"/>
      <c r="Q157" s="274"/>
      <c r="R157" s="274"/>
      <c r="S157" s="274"/>
      <c r="T157" s="275"/>
      <c r="U157" s="39"/>
      <c r="V157" s="39"/>
      <c r="W157" s="39"/>
      <c r="X157" s="39"/>
      <c r="Y157" s="39"/>
      <c r="Z157" s="39"/>
      <c r="AA157" s="39"/>
      <c r="AB157" s="39"/>
      <c r="AC157" s="39"/>
      <c r="AD157" s="39"/>
      <c r="AE157" s="39"/>
      <c r="AT157" s="18" t="s">
        <v>197</v>
      </c>
      <c r="AU157" s="18" t="s">
        <v>83</v>
      </c>
    </row>
    <row r="158" s="2" customFormat="1" ht="6.96" customHeight="1">
      <c r="A158" s="39"/>
      <c r="B158" s="67"/>
      <c r="C158" s="68"/>
      <c r="D158" s="68"/>
      <c r="E158" s="68"/>
      <c r="F158" s="68"/>
      <c r="G158" s="68"/>
      <c r="H158" s="68"/>
      <c r="I158" s="68"/>
      <c r="J158" s="68"/>
      <c r="K158" s="68"/>
      <c r="L158" s="45"/>
      <c r="M158" s="39"/>
      <c r="O158" s="39"/>
      <c r="P158" s="39"/>
      <c r="Q158" s="39"/>
      <c r="R158" s="39"/>
      <c r="S158" s="39"/>
      <c r="T158" s="39"/>
      <c r="U158" s="39"/>
      <c r="V158" s="39"/>
      <c r="W158" s="39"/>
      <c r="X158" s="39"/>
      <c r="Y158" s="39"/>
      <c r="Z158" s="39"/>
      <c r="AA158" s="39"/>
      <c r="AB158" s="39"/>
      <c r="AC158" s="39"/>
      <c r="AD158" s="39"/>
      <c r="AE158" s="39"/>
    </row>
  </sheetData>
  <sheetProtection sheet="1" autoFilter="0" formatColumns="0" formatRows="0" objects="1" scenarios="1" spinCount="100000" saltValue="roX+UP1ecaryX44JvkMjqXn9tXPiMv/Dql4WfV63Nu720jk8m5kQgTfSLsckNcm1axXzu0yRekkTpGrzB/kdOw==" hashValue="bZHwwfwBMsZo/HGZ5EVHTmkpM7O0yO/7e7FsEzvVOLoDKiownLgA09oL+eUF2SmYDqqOWbnyxv2lX9uEzzDkeA==" algorithmName="SHA-512" password="C71F"/>
  <autoFilter ref="C120:K157"/>
  <mergeCells count="9">
    <mergeCell ref="E7:H7"/>
    <mergeCell ref="E9:H9"/>
    <mergeCell ref="E18:H18"/>
    <mergeCell ref="E27:H27"/>
    <mergeCell ref="E85:H85"/>
    <mergeCell ref="E87:H87"/>
    <mergeCell ref="E111:H111"/>
    <mergeCell ref="E113:H113"/>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114</v>
      </c>
    </row>
    <row r="3" s="1" customFormat="1" ht="6.96" customHeight="1">
      <c r="B3" s="147"/>
      <c r="C3" s="148"/>
      <c r="D3" s="148"/>
      <c r="E3" s="148"/>
      <c r="F3" s="148"/>
      <c r="G3" s="148"/>
      <c r="H3" s="148"/>
      <c r="I3" s="148"/>
      <c r="J3" s="148"/>
      <c r="K3" s="148"/>
      <c r="L3" s="21"/>
      <c r="AT3" s="18" t="s">
        <v>85</v>
      </c>
    </row>
    <row r="4" s="1" customFormat="1" ht="24.96" customHeight="1">
      <c r="B4" s="21"/>
      <c r="D4" s="149" t="s">
        <v>168</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SPLAŠKOVÁ KANALIZACE ÚSTÍ NAD ORLICÍ ČERNOVÍR</v>
      </c>
      <c r="F7" s="151"/>
      <c r="G7" s="151"/>
      <c r="H7" s="151"/>
      <c r="L7" s="21"/>
    </row>
    <row r="8" s="2" customFormat="1" ht="12" customHeight="1">
      <c r="A8" s="39"/>
      <c r="B8" s="45"/>
      <c r="C8" s="39"/>
      <c r="D8" s="151" t="s">
        <v>169</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53" t="s">
        <v>1337</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51" t="s">
        <v>18</v>
      </c>
      <c r="E11" s="39"/>
      <c r="F11" s="142" t="s">
        <v>1</v>
      </c>
      <c r="G11" s="39"/>
      <c r="H11" s="39"/>
      <c r="I11" s="151" t="s">
        <v>19</v>
      </c>
      <c r="J11" s="142" t="s">
        <v>1</v>
      </c>
      <c r="K11" s="39"/>
      <c r="L11" s="64"/>
      <c r="S11" s="39"/>
      <c r="T11" s="39"/>
      <c r="U11" s="39"/>
      <c r="V11" s="39"/>
      <c r="W11" s="39"/>
      <c r="X11" s="39"/>
      <c r="Y11" s="39"/>
      <c r="Z11" s="39"/>
      <c r="AA11" s="39"/>
      <c r="AB11" s="39"/>
      <c r="AC11" s="39"/>
      <c r="AD11" s="39"/>
      <c r="AE11" s="39"/>
    </row>
    <row r="12" s="2" customFormat="1" ht="12" customHeight="1">
      <c r="A12" s="39"/>
      <c r="B12" s="45"/>
      <c r="C12" s="39"/>
      <c r="D12" s="151" t="s">
        <v>20</v>
      </c>
      <c r="E12" s="39"/>
      <c r="F12" s="142" t="s">
        <v>21</v>
      </c>
      <c r="G12" s="39"/>
      <c r="H12" s="39"/>
      <c r="I12" s="151" t="s">
        <v>22</v>
      </c>
      <c r="J12" s="154" t="str">
        <f>'Rekapitulace stavby'!AN8</f>
        <v>18. 10. 2021</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51" t="s">
        <v>24</v>
      </c>
      <c r="E14" s="39"/>
      <c r="F14" s="39"/>
      <c r="G14" s="39"/>
      <c r="H14" s="39"/>
      <c r="I14" s="151" t="s">
        <v>25</v>
      </c>
      <c r="J14" s="142" t="s">
        <v>1</v>
      </c>
      <c r="K14" s="39"/>
      <c r="L14" s="64"/>
      <c r="S14" s="39"/>
      <c r="T14" s="39"/>
      <c r="U14" s="39"/>
      <c r="V14" s="39"/>
      <c r="W14" s="39"/>
      <c r="X14" s="39"/>
      <c r="Y14" s="39"/>
      <c r="Z14" s="39"/>
      <c r="AA14" s="39"/>
      <c r="AB14" s="39"/>
      <c r="AC14" s="39"/>
      <c r="AD14" s="39"/>
      <c r="AE14" s="39"/>
    </row>
    <row r="15" s="2" customFormat="1" ht="18" customHeight="1">
      <c r="A15" s="39"/>
      <c r="B15" s="45"/>
      <c r="C15" s="39"/>
      <c r="D15" s="39"/>
      <c r="E15" s="142" t="s">
        <v>26</v>
      </c>
      <c r="F15" s="39"/>
      <c r="G15" s="39"/>
      <c r="H15" s="39"/>
      <c r="I15" s="151" t="s">
        <v>27</v>
      </c>
      <c r="J15" s="142" t="s">
        <v>1</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51" t="s">
        <v>28</v>
      </c>
      <c r="E17" s="39"/>
      <c r="F17" s="39"/>
      <c r="G17" s="39"/>
      <c r="H17" s="39"/>
      <c r="I17" s="151"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2"/>
      <c r="G18" s="142"/>
      <c r="H18" s="142"/>
      <c r="I18" s="151" t="s">
        <v>27</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51" t="s">
        <v>30</v>
      </c>
      <c r="E20" s="39"/>
      <c r="F20" s="39"/>
      <c r="G20" s="39"/>
      <c r="H20" s="39"/>
      <c r="I20" s="151" t="s">
        <v>25</v>
      </c>
      <c r="J20" s="142" t="s">
        <v>1</v>
      </c>
      <c r="K20" s="39"/>
      <c r="L20" s="64"/>
      <c r="S20" s="39"/>
      <c r="T20" s="39"/>
      <c r="U20" s="39"/>
      <c r="V20" s="39"/>
      <c r="W20" s="39"/>
      <c r="X20" s="39"/>
      <c r="Y20" s="39"/>
      <c r="Z20" s="39"/>
      <c r="AA20" s="39"/>
      <c r="AB20" s="39"/>
      <c r="AC20" s="39"/>
      <c r="AD20" s="39"/>
      <c r="AE20" s="39"/>
    </row>
    <row r="21" s="2" customFormat="1" ht="18" customHeight="1">
      <c r="A21" s="39"/>
      <c r="B21" s="45"/>
      <c r="C21" s="39"/>
      <c r="D21" s="39"/>
      <c r="E21" s="142" t="s">
        <v>31</v>
      </c>
      <c r="F21" s="39"/>
      <c r="G21" s="39"/>
      <c r="H21" s="39"/>
      <c r="I21" s="151" t="s">
        <v>27</v>
      </c>
      <c r="J21" s="142" t="s">
        <v>1</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51" t="s">
        <v>33</v>
      </c>
      <c r="E23" s="39"/>
      <c r="F23" s="39"/>
      <c r="G23" s="39"/>
      <c r="H23" s="39"/>
      <c r="I23" s="151" t="s">
        <v>25</v>
      </c>
      <c r="J23" s="142" t="s">
        <v>1</v>
      </c>
      <c r="K23" s="39"/>
      <c r="L23" s="64"/>
      <c r="S23" s="39"/>
      <c r="T23" s="39"/>
      <c r="U23" s="39"/>
      <c r="V23" s="39"/>
      <c r="W23" s="39"/>
      <c r="X23" s="39"/>
      <c r="Y23" s="39"/>
      <c r="Z23" s="39"/>
      <c r="AA23" s="39"/>
      <c r="AB23" s="39"/>
      <c r="AC23" s="39"/>
      <c r="AD23" s="39"/>
      <c r="AE23" s="39"/>
    </row>
    <row r="24" s="2" customFormat="1" ht="18" customHeight="1">
      <c r="A24" s="39"/>
      <c r="B24" s="45"/>
      <c r="C24" s="39"/>
      <c r="D24" s="39"/>
      <c r="E24" s="142" t="s">
        <v>208</v>
      </c>
      <c r="F24" s="39"/>
      <c r="G24" s="39"/>
      <c r="H24" s="39"/>
      <c r="I24" s="151" t="s">
        <v>27</v>
      </c>
      <c r="J24" s="142" t="s">
        <v>1</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51" t="s">
        <v>35</v>
      </c>
      <c r="E26" s="39"/>
      <c r="F26" s="39"/>
      <c r="G26" s="39"/>
      <c r="H26" s="39"/>
      <c r="I26" s="39"/>
      <c r="J26" s="39"/>
      <c r="K26" s="39"/>
      <c r="L26" s="64"/>
      <c r="S26" s="39"/>
      <c r="T26" s="39"/>
      <c r="U26" s="39"/>
      <c r="V26" s="39"/>
      <c r="W26" s="39"/>
      <c r="X26" s="39"/>
      <c r="Y26" s="39"/>
      <c r="Z26" s="39"/>
      <c r="AA26" s="39"/>
      <c r="AB26" s="39"/>
      <c r="AC26" s="39"/>
      <c r="AD26" s="39"/>
      <c r="AE26" s="39"/>
    </row>
    <row r="27" s="8" customFormat="1" ht="16.5" customHeight="1">
      <c r="A27" s="155"/>
      <c r="B27" s="156"/>
      <c r="C27" s="155"/>
      <c r="D27" s="155"/>
      <c r="E27" s="157" t="s">
        <v>1</v>
      </c>
      <c r="F27" s="157"/>
      <c r="G27" s="157"/>
      <c r="H27" s="157"/>
      <c r="I27" s="155"/>
      <c r="J27" s="155"/>
      <c r="K27" s="155"/>
      <c r="L27" s="158"/>
      <c r="S27" s="155"/>
      <c r="T27" s="155"/>
      <c r="U27" s="155"/>
      <c r="V27" s="155"/>
      <c r="W27" s="155"/>
      <c r="X27" s="155"/>
      <c r="Y27" s="155"/>
      <c r="Z27" s="155"/>
      <c r="AA27" s="155"/>
      <c r="AB27" s="155"/>
      <c r="AC27" s="155"/>
      <c r="AD27" s="155"/>
      <c r="AE27" s="155"/>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59"/>
      <c r="E29" s="159"/>
      <c r="F29" s="159"/>
      <c r="G29" s="159"/>
      <c r="H29" s="159"/>
      <c r="I29" s="159"/>
      <c r="J29" s="159"/>
      <c r="K29" s="159"/>
      <c r="L29" s="64"/>
      <c r="S29" s="39"/>
      <c r="T29" s="39"/>
      <c r="U29" s="39"/>
      <c r="V29" s="39"/>
      <c r="W29" s="39"/>
      <c r="X29" s="39"/>
      <c r="Y29" s="39"/>
      <c r="Z29" s="39"/>
      <c r="AA29" s="39"/>
      <c r="AB29" s="39"/>
      <c r="AC29" s="39"/>
      <c r="AD29" s="39"/>
      <c r="AE29" s="39"/>
    </row>
    <row r="30" s="2" customFormat="1" ht="25.44" customHeight="1">
      <c r="A30" s="39"/>
      <c r="B30" s="45"/>
      <c r="C30" s="39"/>
      <c r="D30" s="160" t="s">
        <v>36</v>
      </c>
      <c r="E30" s="39"/>
      <c r="F30" s="39"/>
      <c r="G30" s="39"/>
      <c r="H30" s="39"/>
      <c r="I30" s="39"/>
      <c r="J30" s="161">
        <f>ROUND(J122, 2)</f>
        <v>0</v>
      </c>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14.4" customHeight="1">
      <c r="A32" s="39"/>
      <c r="B32" s="45"/>
      <c r="C32" s="39"/>
      <c r="D32" s="39"/>
      <c r="E32" s="39"/>
      <c r="F32" s="162" t="s">
        <v>38</v>
      </c>
      <c r="G32" s="39"/>
      <c r="H32" s="39"/>
      <c r="I32" s="162" t="s">
        <v>37</v>
      </c>
      <c r="J32" s="162" t="s">
        <v>39</v>
      </c>
      <c r="K32" s="39"/>
      <c r="L32" s="64"/>
      <c r="S32" s="39"/>
      <c r="T32" s="39"/>
      <c r="U32" s="39"/>
      <c r="V32" s="39"/>
      <c r="W32" s="39"/>
      <c r="X32" s="39"/>
      <c r="Y32" s="39"/>
      <c r="Z32" s="39"/>
      <c r="AA32" s="39"/>
      <c r="AB32" s="39"/>
      <c r="AC32" s="39"/>
      <c r="AD32" s="39"/>
      <c r="AE32" s="39"/>
    </row>
    <row r="33" s="2" customFormat="1" ht="14.4" customHeight="1">
      <c r="A33" s="39"/>
      <c r="B33" s="45"/>
      <c r="C33" s="39"/>
      <c r="D33" s="163" t="s">
        <v>40</v>
      </c>
      <c r="E33" s="151" t="s">
        <v>41</v>
      </c>
      <c r="F33" s="164">
        <f>ROUND((SUM(BE122:BE175)),  2)</f>
        <v>0</v>
      </c>
      <c r="G33" s="39"/>
      <c r="H33" s="39"/>
      <c r="I33" s="165">
        <v>0.20999999999999999</v>
      </c>
      <c r="J33" s="164">
        <f>ROUND(((SUM(BE122:BE175))*I33),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51" t="s">
        <v>42</v>
      </c>
      <c r="F34" s="164">
        <f>ROUND((SUM(BF122:BF175)),  2)</f>
        <v>0</v>
      </c>
      <c r="G34" s="39"/>
      <c r="H34" s="39"/>
      <c r="I34" s="165">
        <v>0.14999999999999999</v>
      </c>
      <c r="J34" s="164">
        <f>ROUND(((SUM(BF122:BF175))*I34),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51" t="s">
        <v>43</v>
      </c>
      <c r="F35" s="164">
        <f>ROUND((SUM(BG122:BG175)),  2)</f>
        <v>0</v>
      </c>
      <c r="G35" s="39"/>
      <c r="H35" s="39"/>
      <c r="I35" s="165">
        <v>0.20999999999999999</v>
      </c>
      <c r="J35" s="164">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51" t="s">
        <v>44</v>
      </c>
      <c r="F36" s="164">
        <f>ROUND((SUM(BH122:BH175)),  2)</f>
        <v>0</v>
      </c>
      <c r="G36" s="39"/>
      <c r="H36" s="39"/>
      <c r="I36" s="165">
        <v>0.14999999999999999</v>
      </c>
      <c r="J36" s="164">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45</v>
      </c>
      <c r="F37" s="164">
        <f>ROUND((SUM(BI122:BI175)),  2)</f>
        <v>0</v>
      </c>
      <c r="G37" s="39"/>
      <c r="H37" s="39"/>
      <c r="I37" s="165">
        <v>0</v>
      </c>
      <c r="J37" s="164">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66"/>
      <c r="D39" s="167" t="s">
        <v>46</v>
      </c>
      <c r="E39" s="168"/>
      <c r="F39" s="168"/>
      <c r="G39" s="169" t="s">
        <v>47</v>
      </c>
      <c r="H39" s="170" t="s">
        <v>48</v>
      </c>
      <c r="I39" s="168"/>
      <c r="J39" s="171">
        <f>SUM(J30:J37)</f>
        <v>0</v>
      </c>
      <c r="K39" s="172"/>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49</v>
      </c>
      <c r="E50" s="174"/>
      <c r="F50" s="174"/>
      <c r="G50" s="173" t="s">
        <v>50</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51</v>
      </c>
      <c r="E61" s="176"/>
      <c r="F61" s="177" t="s">
        <v>52</v>
      </c>
      <c r="G61" s="175" t="s">
        <v>51</v>
      </c>
      <c r="H61" s="176"/>
      <c r="I61" s="176"/>
      <c r="J61" s="178" t="s">
        <v>52</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53</v>
      </c>
      <c r="E65" s="179"/>
      <c r="F65" s="179"/>
      <c r="G65" s="173" t="s">
        <v>54</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51</v>
      </c>
      <c r="E76" s="176"/>
      <c r="F76" s="177" t="s">
        <v>52</v>
      </c>
      <c r="G76" s="175" t="s">
        <v>51</v>
      </c>
      <c r="H76" s="176"/>
      <c r="I76" s="176"/>
      <c r="J76" s="178" t="s">
        <v>52</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173</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SPLAŠKOVÁ KANALIZACE ÚSTÍ NAD ORLICÍ ČERNOVÍR</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169</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PS-06 - ČS Oldřichovice - přenos dat</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Černovír</v>
      </c>
      <c r="G89" s="41"/>
      <c r="H89" s="41"/>
      <c r="I89" s="33" t="s">
        <v>22</v>
      </c>
      <c r="J89" s="80" t="str">
        <f>IF(J12="","",J12)</f>
        <v>18. 10. 2021</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25.65" customHeight="1">
      <c r="A91" s="39"/>
      <c r="B91" s="40"/>
      <c r="C91" s="33" t="s">
        <v>24</v>
      </c>
      <c r="D91" s="41"/>
      <c r="E91" s="41"/>
      <c r="F91" s="28" t="str">
        <f>E15</f>
        <v>TEPVOS s.r.o., Královéhradecká 1566, Ústí n.Orlicí</v>
      </c>
      <c r="G91" s="41"/>
      <c r="H91" s="41"/>
      <c r="I91" s="33" t="s">
        <v>30</v>
      </c>
      <c r="J91" s="37" t="str">
        <f>E21</f>
        <v>Aquaprocon s.r.o., Divize Praha</v>
      </c>
      <c r="K91" s="41"/>
      <c r="L91" s="64"/>
      <c r="S91" s="39"/>
      <c r="T91" s="39"/>
      <c r="U91" s="39"/>
      <c r="V91" s="39"/>
      <c r="W91" s="39"/>
      <c r="X91" s="39"/>
      <c r="Y91" s="39"/>
      <c r="Z91" s="39"/>
      <c r="AA91" s="39"/>
      <c r="AB91" s="39"/>
      <c r="AC91" s="39"/>
      <c r="AD91" s="39"/>
      <c r="AE91" s="39"/>
    </row>
    <row r="92" s="2" customFormat="1" ht="15.15" customHeight="1">
      <c r="A92" s="39"/>
      <c r="B92" s="40"/>
      <c r="C92" s="33" t="s">
        <v>28</v>
      </c>
      <c r="D92" s="41"/>
      <c r="E92" s="41"/>
      <c r="F92" s="28" t="str">
        <f>IF(E18="","",E18)</f>
        <v>Vyplň údaj</v>
      </c>
      <c r="G92" s="41"/>
      <c r="H92" s="41"/>
      <c r="I92" s="33" t="s">
        <v>33</v>
      </c>
      <c r="J92" s="37" t="str">
        <f>E24</f>
        <v>Petr Šulc</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85" t="s">
        <v>174</v>
      </c>
      <c r="D94" s="186"/>
      <c r="E94" s="186"/>
      <c r="F94" s="186"/>
      <c r="G94" s="186"/>
      <c r="H94" s="186"/>
      <c r="I94" s="186"/>
      <c r="J94" s="187" t="s">
        <v>175</v>
      </c>
      <c r="K94" s="186"/>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88" t="s">
        <v>176</v>
      </c>
      <c r="D96" s="41"/>
      <c r="E96" s="41"/>
      <c r="F96" s="41"/>
      <c r="G96" s="41"/>
      <c r="H96" s="41"/>
      <c r="I96" s="41"/>
      <c r="J96" s="111">
        <f>J122</f>
        <v>0</v>
      </c>
      <c r="K96" s="41"/>
      <c r="L96" s="64"/>
      <c r="S96" s="39"/>
      <c r="T96" s="39"/>
      <c r="U96" s="39"/>
      <c r="V96" s="39"/>
      <c r="W96" s="39"/>
      <c r="X96" s="39"/>
      <c r="Y96" s="39"/>
      <c r="Z96" s="39"/>
      <c r="AA96" s="39"/>
      <c r="AB96" s="39"/>
      <c r="AC96" s="39"/>
      <c r="AD96" s="39"/>
      <c r="AE96" s="39"/>
      <c r="AU96" s="18" t="s">
        <v>177</v>
      </c>
    </row>
    <row r="97" s="12" customFormat="1" ht="24.96" customHeight="1">
      <c r="A97" s="12"/>
      <c r="B97" s="242"/>
      <c r="C97" s="243"/>
      <c r="D97" s="244" t="s">
        <v>1338</v>
      </c>
      <c r="E97" s="245"/>
      <c r="F97" s="245"/>
      <c r="G97" s="245"/>
      <c r="H97" s="245"/>
      <c r="I97" s="245"/>
      <c r="J97" s="246">
        <f>J123</f>
        <v>0</v>
      </c>
      <c r="K97" s="243"/>
      <c r="L97" s="247"/>
      <c r="S97" s="12"/>
      <c r="T97" s="12"/>
      <c r="U97" s="12"/>
      <c r="V97" s="12"/>
      <c r="W97" s="12"/>
      <c r="X97" s="12"/>
      <c r="Y97" s="12"/>
      <c r="Z97" s="12"/>
      <c r="AA97" s="12"/>
      <c r="AB97" s="12"/>
      <c r="AC97" s="12"/>
      <c r="AD97" s="12"/>
      <c r="AE97" s="12"/>
    </row>
    <row r="98" s="12" customFormat="1" ht="24.96" customHeight="1">
      <c r="A98" s="12"/>
      <c r="B98" s="242"/>
      <c r="C98" s="243"/>
      <c r="D98" s="244" t="s">
        <v>1339</v>
      </c>
      <c r="E98" s="245"/>
      <c r="F98" s="245"/>
      <c r="G98" s="245"/>
      <c r="H98" s="245"/>
      <c r="I98" s="245"/>
      <c r="J98" s="246">
        <f>J137</f>
        <v>0</v>
      </c>
      <c r="K98" s="243"/>
      <c r="L98" s="247"/>
      <c r="S98" s="12"/>
      <c r="T98" s="12"/>
      <c r="U98" s="12"/>
      <c r="V98" s="12"/>
      <c r="W98" s="12"/>
      <c r="X98" s="12"/>
      <c r="Y98" s="12"/>
      <c r="Z98" s="12"/>
      <c r="AA98" s="12"/>
      <c r="AB98" s="12"/>
      <c r="AC98" s="12"/>
      <c r="AD98" s="12"/>
      <c r="AE98" s="12"/>
    </row>
    <row r="99" s="12" customFormat="1" ht="24.96" customHeight="1">
      <c r="A99" s="12"/>
      <c r="B99" s="242"/>
      <c r="C99" s="243"/>
      <c r="D99" s="244" t="s">
        <v>1340</v>
      </c>
      <c r="E99" s="245"/>
      <c r="F99" s="245"/>
      <c r="G99" s="245"/>
      <c r="H99" s="245"/>
      <c r="I99" s="245"/>
      <c r="J99" s="246">
        <f>J151</f>
        <v>0</v>
      </c>
      <c r="K99" s="243"/>
      <c r="L99" s="247"/>
      <c r="S99" s="12"/>
      <c r="T99" s="12"/>
      <c r="U99" s="12"/>
      <c r="V99" s="12"/>
      <c r="W99" s="12"/>
      <c r="X99" s="12"/>
      <c r="Y99" s="12"/>
      <c r="Z99" s="12"/>
      <c r="AA99" s="12"/>
      <c r="AB99" s="12"/>
      <c r="AC99" s="12"/>
      <c r="AD99" s="12"/>
      <c r="AE99" s="12"/>
    </row>
    <row r="100" s="12" customFormat="1" ht="24.96" customHeight="1">
      <c r="A100" s="12"/>
      <c r="B100" s="242"/>
      <c r="C100" s="243"/>
      <c r="D100" s="244" t="s">
        <v>1341</v>
      </c>
      <c r="E100" s="245"/>
      <c r="F100" s="245"/>
      <c r="G100" s="245"/>
      <c r="H100" s="245"/>
      <c r="I100" s="245"/>
      <c r="J100" s="246">
        <f>J163</f>
        <v>0</v>
      </c>
      <c r="K100" s="243"/>
      <c r="L100" s="247"/>
      <c r="S100" s="12"/>
      <c r="T100" s="12"/>
      <c r="U100" s="12"/>
      <c r="V100" s="12"/>
      <c r="W100" s="12"/>
      <c r="X100" s="12"/>
      <c r="Y100" s="12"/>
      <c r="Z100" s="12"/>
      <c r="AA100" s="12"/>
      <c r="AB100" s="12"/>
      <c r="AC100" s="12"/>
      <c r="AD100" s="12"/>
      <c r="AE100" s="12"/>
    </row>
    <row r="101" s="12" customFormat="1" ht="24.96" customHeight="1">
      <c r="A101" s="12"/>
      <c r="B101" s="242"/>
      <c r="C101" s="243"/>
      <c r="D101" s="244" t="s">
        <v>215</v>
      </c>
      <c r="E101" s="245"/>
      <c r="F101" s="245"/>
      <c r="G101" s="245"/>
      <c r="H101" s="245"/>
      <c r="I101" s="245"/>
      <c r="J101" s="246">
        <f>J167</f>
        <v>0</v>
      </c>
      <c r="K101" s="243"/>
      <c r="L101" s="247"/>
      <c r="S101" s="12"/>
      <c r="T101" s="12"/>
      <c r="U101" s="12"/>
      <c r="V101" s="12"/>
      <c r="W101" s="12"/>
      <c r="X101" s="12"/>
      <c r="Y101" s="12"/>
      <c r="Z101" s="12"/>
      <c r="AA101" s="12"/>
      <c r="AB101" s="12"/>
      <c r="AC101" s="12"/>
      <c r="AD101" s="12"/>
      <c r="AE101" s="12"/>
    </row>
    <row r="102" s="12" customFormat="1" ht="24.96" customHeight="1">
      <c r="A102" s="12"/>
      <c r="B102" s="242"/>
      <c r="C102" s="243"/>
      <c r="D102" s="244" t="s">
        <v>1289</v>
      </c>
      <c r="E102" s="245"/>
      <c r="F102" s="245"/>
      <c r="G102" s="245"/>
      <c r="H102" s="245"/>
      <c r="I102" s="245"/>
      <c r="J102" s="246">
        <f>J169</f>
        <v>0</v>
      </c>
      <c r="K102" s="243"/>
      <c r="L102" s="247"/>
      <c r="S102" s="12"/>
      <c r="T102" s="12"/>
      <c r="U102" s="12"/>
      <c r="V102" s="12"/>
      <c r="W102" s="12"/>
      <c r="X102" s="12"/>
      <c r="Y102" s="12"/>
      <c r="Z102" s="12"/>
      <c r="AA102" s="12"/>
      <c r="AB102" s="12"/>
      <c r="AC102" s="12"/>
      <c r="AD102" s="12"/>
      <c r="AE102" s="12"/>
    </row>
    <row r="103" s="2" customFormat="1" ht="21.84" customHeight="1">
      <c r="A103" s="39"/>
      <c r="B103" s="40"/>
      <c r="C103" s="41"/>
      <c r="D103" s="41"/>
      <c r="E103" s="41"/>
      <c r="F103" s="41"/>
      <c r="G103" s="41"/>
      <c r="H103" s="41"/>
      <c r="I103" s="41"/>
      <c r="J103" s="41"/>
      <c r="K103" s="41"/>
      <c r="L103" s="64"/>
      <c r="S103" s="39"/>
      <c r="T103" s="39"/>
      <c r="U103" s="39"/>
      <c r="V103" s="39"/>
      <c r="W103" s="39"/>
      <c r="X103" s="39"/>
      <c r="Y103" s="39"/>
      <c r="Z103" s="39"/>
      <c r="AA103" s="39"/>
      <c r="AB103" s="39"/>
      <c r="AC103" s="39"/>
      <c r="AD103" s="39"/>
      <c r="AE103" s="39"/>
    </row>
    <row r="104" s="2" customFormat="1" ht="6.96" customHeight="1">
      <c r="A104" s="39"/>
      <c r="B104" s="67"/>
      <c r="C104" s="68"/>
      <c r="D104" s="68"/>
      <c r="E104" s="68"/>
      <c r="F104" s="68"/>
      <c r="G104" s="68"/>
      <c r="H104" s="68"/>
      <c r="I104" s="68"/>
      <c r="J104" s="68"/>
      <c r="K104" s="68"/>
      <c r="L104" s="64"/>
      <c r="S104" s="39"/>
      <c r="T104" s="39"/>
      <c r="U104" s="39"/>
      <c r="V104" s="39"/>
      <c r="W104" s="39"/>
      <c r="X104" s="39"/>
      <c r="Y104" s="39"/>
      <c r="Z104" s="39"/>
      <c r="AA104" s="39"/>
      <c r="AB104" s="39"/>
      <c r="AC104" s="39"/>
      <c r="AD104" s="39"/>
      <c r="AE104" s="39"/>
    </row>
    <row r="108" s="2" customFormat="1" ht="6.96" customHeight="1">
      <c r="A108" s="39"/>
      <c r="B108" s="69"/>
      <c r="C108" s="70"/>
      <c r="D108" s="70"/>
      <c r="E108" s="70"/>
      <c r="F108" s="70"/>
      <c r="G108" s="70"/>
      <c r="H108" s="70"/>
      <c r="I108" s="70"/>
      <c r="J108" s="70"/>
      <c r="K108" s="70"/>
      <c r="L108" s="64"/>
      <c r="S108" s="39"/>
      <c r="T108" s="39"/>
      <c r="U108" s="39"/>
      <c r="V108" s="39"/>
      <c r="W108" s="39"/>
      <c r="X108" s="39"/>
      <c r="Y108" s="39"/>
      <c r="Z108" s="39"/>
      <c r="AA108" s="39"/>
      <c r="AB108" s="39"/>
      <c r="AC108" s="39"/>
      <c r="AD108" s="39"/>
      <c r="AE108" s="39"/>
    </row>
    <row r="109" s="2" customFormat="1" ht="24.96" customHeight="1">
      <c r="A109" s="39"/>
      <c r="B109" s="40"/>
      <c r="C109" s="24" t="s">
        <v>178</v>
      </c>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6.96" customHeight="1">
      <c r="A110" s="39"/>
      <c r="B110" s="40"/>
      <c r="C110" s="41"/>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2" customHeight="1">
      <c r="A111" s="39"/>
      <c r="B111" s="40"/>
      <c r="C111" s="33" t="s">
        <v>16</v>
      </c>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16.5" customHeight="1">
      <c r="A112" s="39"/>
      <c r="B112" s="40"/>
      <c r="C112" s="41"/>
      <c r="D112" s="41"/>
      <c r="E112" s="184" t="str">
        <f>E7</f>
        <v>SPLAŠKOVÁ KANALIZACE ÚSTÍ NAD ORLICÍ ČERNOVÍR</v>
      </c>
      <c r="F112" s="33"/>
      <c r="G112" s="33"/>
      <c r="H112" s="33"/>
      <c r="I112" s="41"/>
      <c r="J112" s="41"/>
      <c r="K112" s="41"/>
      <c r="L112" s="64"/>
      <c r="S112" s="39"/>
      <c r="T112" s="39"/>
      <c r="U112" s="39"/>
      <c r="V112" s="39"/>
      <c r="W112" s="39"/>
      <c r="X112" s="39"/>
      <c r="Y112" s="39"/>
      <c r="Z112" s="39"/>
      <c r="AA112" s="39"/>
      <c r="AB112" s="39"/>
      <c r="AC112" s="39"/>
      <c r="AD112" s="39"/>
      <c r="AE112" s="39"/>
    </row>
    <row r="113" s="2" customFormat="1" ht="12" customHeight="1">
      <c r="A113" s="39"/>
      <c r="B113" s="40"/>
      <c r="C113" s="33" t="s">
        <v>169</v>
      </c>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16.5" customHeight="1">
      <c r="A114" s="39"/>
      <c r="B114" s="40"/>
      <c r="C114" s="41"/>
      <c r="D114" s="41"/>
      <c r="E114" s="77" t="str">
        <f>E9</f>
        <v>PS-06 - ČS Oldřichovice - přenos dat</v>
      </c>
      <c r="F114" s="41"/>
      <c r="G114" s="41"/>
      <c r="H114" s="41"/>
      <c r="I114" s="41"/>
      <c r="J114" s="41"/>
      <c r="K114" s="41"/>
      <c r="L114" s="64"/>
      <c r="S114" s="39"/>
      <c r="T114" s="39"/>
      <c r="U114" s="39"/>
      <c r="V114" s="39"/>
      <c r="W114" s="39"/>
      <c r="X114" s="39"/>
      <c r="Y114" s="39"/>
      <c r="Z114" s="39"/>
      <c r="AA114" s="39"/>
      <c r="AB114" s="39"/>
      <c r="AC114" s="39"/>
      <c r="AD114" s="39"/>
      <c r="AE114" s="39"/>
    </row>
    <row r="115" s="2" customFormat="1" ht="6.96" customHeight="1">
      <c r="A115" s="39"/>
      <c r="B115" s="40"/>
      <c r="C115" s="41"/>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12" customHeight="1">
      <c r="A116" s="39"/>
      <c r="B116" s="40"/>
      <c r="C116" s="33" t="s">
        <v>20</v>
      </c>
      <c r="D116" s="41"/>
      <c r="E116" s="41"/>
      <c r="F116" s="28" t="str">
        <f>F12</f>
        <v>Černovír</v>
      </c>
      <c r="G116" s="41"/>
      <c r="H116" s="41"/>
      <c r="I116" s="33" t="s">
        <v>22</v>
      </c>
      <c r="J116" s="80" t="str">
        <f>IF(J12="","",J12)</f>
        <v>18. 10. 2021</v>
      </c>
      <c r="K116" s="41"/>
      <c r="L116" s="64"/>
      <c r="S116" s="39"/>
      <c r="T116" s="39"/>
      <c r="U116" s="39"/>
      <c r="V116" s="39"/>
      <c r="W116" s="39"/>
      <c r="X116" s="39"/>
      <c r="Y116" s="39"/>
      <c r="Z116" s="39"/>
      <c r="AA116" s="39"/>
      <c r="AB116" s="39"/>
      <c r="AC116" s="39"/>
      <c r="AD116" s="39"/>
      <c r="AE116" s="39"/>
    </row>
    <row r="117" s="2" customFormat="1" ht="6.96" customHeight="1">
      <c r="A117" s="39"/>
      <c r="B117" s="40"/>
      <c r="C117" s="41"/>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25.65" customHeight="1">
      <c r="A118" s="39"/>
      <c r="B118" s="40"/>
      <c r="C118" s="33" t="s">
        <v>24</v>
      </c>
      <c r="D118" s="41"/>
      <c r="E118" s="41"/>
      <c r="F118" s="28" t="str">
        <f>E15</f>
        <v>TEPVOS s.r.o., Královéhradecká 1566, Ústí n.Orlicí</v>
      </c>
      <c r="G118" s="41"/>
      <c r="H118" s="41"/>
      <c r="I118" s="33" t="s">
        <v>30</v>
      </c>
      <c r="J118" s="37" t="str">
        <f>E21</f>
        <v>Aquaprocon s.r.o., Divize Praha</v>
      </c>
      <c r="K118" s="41"/>
      <c r="L118" s="64"/>
      <c r="S118" s="39"/>
      <c r="T118" s="39"/>
      <c r="U118" s="39"/>
      <c r="V118" s="39"/>
      <c r="W118" s="39"/>
      <c r="X118" s="39"/>
      <c r="Y118" s="39"/>
      <c r="Z118" s="39"/>
      <c r="AA118" s="39"/>
      <c r="AB118" s="39"/>
      <c r="AC118" s="39"/>
      <c r="AD118" s="39"/>
      <c r="AE118" s="39"/>
    </row>
    <row r="119" s="2" customFormat="1" ht="15.15" customHeight="1">
      <c r="A119" s="39"/>
      <c r="B119" s="40"/>
      <c r="C119" s="33" t="s">
        <v>28</v>
      </c>
      <c r="D119" s="41"/>
      <c r="E119" s="41"/>
      <c r="F119" s="28" t="str">
        <f>IF(E18="","",E18)</f>
        <v>Vyplň údaj</v>
      </c>
      <c r="G119" s="41"/>
      <c r="H119" s="41"/>
      <c r="I119" s="33" t="s">
        <v>33</v>
      </c>
      <c r="J119" s="37" t="str">
        <f>E24</f>
        <v>Petr Šulc</v>
      </c>
      <c r="K119" s="41"/>
      <c r="L119" s="64"/>
      <c r="S119" s="39"/>
      <c r="T119" s="39"/>
      <c r="U119" s="39"/>
      <c r="V119" s="39"/>
      <c r="W119" s="39"/>
      <c r="X119" s="39"/>
      <c r="Y119" s="39"/>
      <c r="Z119" s="39"/>
      <c r="AA119" s="39"/>
      <c r="AB119" s="39"/>
      <c r="AC119" s="39"/>
      <c r="AD119" s="39"/>
      <c r="AE119" s="39"/>
    </row>
    <row r="120" s="2" customFormat="1" ht="10.32" customHeight="1">
      <c r="A120" s="39"/>
      <c r="B120" s="40"/>
      <c r="C120" s="41"/>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9" customFormat="1" ht="29.28" customHeight="1">
      <c r="A121" s="189"/>
      <c r="B121" s="190"/>
      <c r="C121" s="191" t="s">
        <v>179</v>
      </c>
      <c r="D121" s="192" t="s">
        <v>61</v>
      </c>
      <c r="E121" s="192" t="s">
        <v>57</v>
      </c>
      <c r="F121" s="192" t="s">
        <v>58</v>
      </c>
      <c r="G121" s="192" t="s">
        <v>180</v>
      </c>
      <c r="H121" s="192" t="s">
        <v>181</v>
      </c>
      <c r="I121" s="192" t="s">
        <v>182</v>
      </c>
      <c r="J121" s="192" t="s">
        <v>175</v>
      </c>
      <c r="K121" s="193" t="s">
        <v>183</v>
      </c>
      <c r="L121" s="194"/>
      <c r="M121" s="101" t="s">
        <v>1</v>
      </c>
      <c r="N121" s="102" t="s">
        <v>40</v>
      </c>
      <c r="O121" s="102" t="s">
        <v>184</v>
      </c>
      <c r="P121" s="102" t="s">
        <v>185</v>
      </c>
      <c r="Q121" s="102" t="s">
        <v>186</v>
      </c>
      <c r="R121" s="102" t="s">
        <v>187</v>
      </c>
      <c r="S121" s="102" t="s">
        <v>188</v>
      </c>
      <c r="T121" s="103" t="s">
        <v>189</v>
      </c>
      <c r="U121" s="189"/>
      <c r="V121" s="189"/>
      <c r="W121" s="189"/>
      <c r="X121" s="189"/>
      <c r="Y121" s="189"/>
      <c r="Z121" s="189"/>
      <c r="AA121" s="189"/>
      <c r="AB121" s="189"/>
      <c r="AC121" s="189"/>
      <c r="AD121" s="189"/>
      <c r="AE121" s="189"/>
    </row>
    <row r="122" s="2" customFormat="1" ht="22.8" customHeight="1">
      <c r="A122" s="39"/>
      <c r="B122" s="40"/>
      <c r="C122" s="108" t="s">
        <v>190</v>
      </c>
      <c r="D122" s="41"/>
      <c r="E122" s="41"/>
      <c r="F122" s="41"/>
      <c r="G122" s="41"/>
      <c r="H122" s="41"/>
      <c r="I122" s="41"/>
      <c r="J122" s="195">
        <f>BK122</f>
        <v>0</v>
      </c>
      <c r="K122" s="41"/>
      <c r="L122" s="45"/>
      <c r="M122" s="104"/>
      <c r="N122" s="196"/>
      <c r="O122" s="105"/>
      <c r="P122" s="197">
        <f>P123+P137+P151+P163+P167+P169</f>
        <v>0</v>
      </c>
      <c r="Q122" s="105"/>
      <c r="R122" s="197">
        <f>R123+R137+R151+R163+R167+R169</f>
        <v>0</v>
      </c>
      <c r="S122" s="105"/>
      <c r="T122" s="198">
        <f>T123+T137+T151+T163+T167+T169</f>
        <v>0</v>
      </c>
      <c r="U122" s="39"/>
      <c r="V122" s="39"/>
      <c r="W122" s="39"/>
      <c r="X122" s="39"/>
      <c r="Y122" s="39"/>
      <c r="Z122" s="39"/>
      <c r="AA122" s="39"/>
      <c r="AB122" s="39"/>
      <c r="AC122" s="39"/>
      <c r="AD122" s="39"/>
      <c r="AE122" s="39"/>
      <c r="AT122" s="18" t="s">
        <v>75</v>
      </c>
      <c r="AU122" s="18" t="s">
        <v>177</v>
      </c>
      <c r="BK122" s="199">
        <f>BK123+BK137+BK151+BK163+BK167+BK169</f>
        <v>0</v>
      </c>
    </row>
    <row r="123" s="13" customFormat="1" ht="25.92" customHeight="1">
      <c r="A123" s="13"/>
      <c r="B123" s="248"/>
      <c r="C123" s="249"/>
      <c r="D123" s="250" t="s">
        <v>75</v>
      </c>
      <c r="E123" s="251" t="s">
        <v>1342</v>
      </c>
      <c r="F123" s="251" t="s">
        <v>1343</v>
      </c>
      <c r="G123" s="249"/>
      <c r="H123" s="249"/>
      <c r="I123" s="252"/>
      <c r="J123" s="253">
        <f>BK123</f>
        <v>0</v>
      </c>
      <c r="K123" s="249"/>
      <c r="L123" s="254"/>
      <c r="M123" s="255"/>
      <c r="N123" s="256"/>
      <c r="O123" s="256"/>
      <c r="P123" s="257">
        <f>SUM(P124:P136)</f>
        <v>0</v>
      </c>
      <c r="Q123" s="256"/>
      <c r="R123" s="257">
        <f>SUM(R124:R136)</f>
        <v>0</v>
      </c>
      <c r="S123" s="256"/>
      <c r="T123" s="258">
        <f>SUM(T124:T136)</f>
        <v>0</v>
      </c>
      <c r="U123" s="13"/>
      <c r="V123" s="13"/>
      <c r="W123" s="13"/>
      <c r="X123" s="13"/>
      <c r="Y123" s="13"/>
      <c r="Z123" s="13"/>
      <c r="AA123" s="13"/>
      <c r="AB123" s="13"/>
      <c r="AC123" s="13"/>
      <c r="AD123" s="13"/>
      <c r="AE123" s="13"/>
      <c r="AR123" s="259" t="s">
        <v>83</v>
      </c>
      <c r="AT123" s="260" t="s">
        <v>75</v>
      </c>
      <c r="AU123" s="260" t="s">
        <v>76</v>
      </c>
      <c r="AY123" s="259" t="s">
        <v>195</v>
      </c>
      <c r="BK123" s="261">
        <f>SUM(BK124:BK136)</f>
        <v>0</v>
      </c>
    </row>
    <row r="124" s="2" customFormat="1" ht="16.5" customHeight="1">
      <c r="A124" s="39"/>
      <c r="B124" s="40"/>
      <c r="C124" s="200" t="s">
        <v>83</v>
      </c>
      <c r="D124" s="200" t="s">
        <v>191</v>
      </c>
      <c r="E124" s="201" t="s">
        <v>1344</v>
      </c>
      <c r="F124" s="202" t="s">
        <v>1299</v>
      </c>
      <c r="G124" s="203" t="s">
        <v>232</v>
      </c>
      <c r="H124" s="204">
        <v>1</v>
      </c>
      <c r="I124" s="205"/>
      <c r="J124" s="206">
        <f>ROUND(I124*H124,2)</f>
        <v>0</v>
      </c>
      <c r="K124" s="202" t="s">
        <v>1</v>
      </c>
      <c r="L124" s="45"/>
      <c r="M124" s="207" t="s">
        <v>1</v>
      </c>
      <c r="N124" s="208" t="s">
        <v>41</v>
      </c>
      <c r="O124" s="92"/>
      <c r="P124" s="209">
        <f>O124*H124</f>
        <v>0</v>
      </c>
      <c r="Q124" s="209">
        <v>0</v>
      </c>
      <c r="R124" s="209">
        <f>Q124*H124</f>
        <v>0</v>
      </c>
      <c r="S124" s="209">
        <v>0</v>
      </c>
      <c r="T124" s="210">
        <f>S124*H124</f>
        <v>0</v>
      </c>
      <c r="U124" s="39"/>
      <c r="V124" s="39"/>
      <c r="W124" s="39"/>
      <c r="X124" s="39"/>
      <c r="Y124" s="39"/>
      <c r="Z124" s="39"/>
      <c r="AA124" s="39"/>
      <c r="AB124" s="39"/>
      <c r="AC124" s="39"/>
      <c r="AD124" s="39"/>
      <c r="AE124" s="39"/>
      <c r="AR124" s="211" t="s">
        <v>221</v>
      </c>
      <c r="AT124" s="211" t="s">
        <v>191</v>
      </c>
      <c r="AU124" s="211" t="s">
        <v>83</v>
      </c>
      <c r="AY124" s="18" t="s">
        <v>195</v>
      </c>
      <c r="BE124" s="212">
        <f>IF(N124="základní",J124,0)</f>
        <v>0</v>
      </c>
      <c r="BF124" s="212">
        <f>IF(N124="snížená",J124,0)</f>
        <v>0</v>
      </c>
      <c r="BG124" s="212">
        <f>IF(N124="zákl. přenesená",J124,0)</f>
        <v>0</v>
      </c>
      <c r="BH124" s="212">
        <f>IF(N124="sníž. přenesená",J124,0)</f>
        <v>0</v>
      </c>
      <c r="BI124" s="212">
        <f>IF(N124="nulová",J124,0)</f>
        <v>0</v>
      </c>
      <c r="BJ124" s="18" t="s">
        <v>83</v>
      </c>
      <c r="BK124" s="212">
        <f>ROUND(I124*H124,2)</f>
        <v>0</v>
      </c>
      <c r="BL124" s="18" t="s">
        <v>221</v>
      </c>
      <c r="BM124" s="211" t="s">
        <v>85</v>
      </c>
    </row>
    <row r="125" s="2" customFormat="1">
      <c r="A125" s="39"/>
      <c r="B125" s="40"/>
      <c r="C125" s="41"/>
      <c r="D125" s="213" t="s">
        <v>197</v>
      </c>
      <c r="E125" s="41"/>
      <c r="F125" s="214" t="s">
        <v>1300</v>
      </c>
      <c r="G125" s="41"/>
      <c r="H125" s="41"/>
      <c r="I125" s="215"/>
      <c r="J125" s="41"/>
      <c r="K125" s="41"/>
      <c r="L125" s="45"/>
      <c r="M125" s="216"/>
      <c r="N125" s="217"/>
      <c r="O125" s="92"/>
      <c r="P125" s="92"/>
      <c r="Q125" s="92"/>
      <c r="R125" s="92"/>
      <c r="S125" s="92"/>
      <c r="T125" s="93"/>
      <c r="U125" s="39"/>
      <c r="V125" s="39"/>
      <c r="W125" s="39"/>
      <c r="X125" s="39"/>
      <c r="Y125" s="39"/>
      <c r="Z125" s="39"/>
      <c r="AA125" s="39"/>
      <c r="AB125" s="39"/>
      <c r="AC125" s="39"/>
      <c r="AD125" s="39"/>
      <c r="AE125" s="39"/>
      <c r="AT125" s="18" t="s">
        <v>197</v>
      </c>
      <c r="AU125" s="18" t="s">
        <v>83</v>
      </c>
    </row>
    <row r="126" s="2" customFormat="1" ht="16.5" customHeight="1">
      <c r="A126" s="39"/>
      <c r="B126" s="40"/>
      <c r="C126" s="200" t="s">
        <v>85</v>
      </c>
      <c r="D126" s="200" t="s">
        <v>191</v>
      </c>
      <c r="E126" s="201" t="s">
        <v>1345</v>
      </c>
      <c r="F126" s="202" t="s">
        <v>1302</v>
      </c>
      <c r="G126" s="203" t="s">
        <v>232</v>
      </c>
      <c r="H126" s="204">
        <v>1</v>
      </c>
      <c r="I126" s="205"/>
      <c r="J126" s="206">
        <f>ROUND(I126*H126,2)</f>
        <v>0</v>
      </c>
      <c r="K126" s="202" t="s">
        <v>1</v>
      </c>
      <c r="L126" s="45"/>
      <c r="M126" s="207" t="s">
        <v>1</v>
      </c>
      <c r="N126" s="208" t="s">
        <v>41</v>
      </c>
      <c r="O126" s="92"/>
      <c r="P126" s="209">
        <f>O126*H126</f>
        <v>0</v>
      </c>
      <c r="Q126" s="209">
        <v>0</v>
      </c>
      <c r="R126" s="209">
        <f>Q126*H126</f>
        <v>0</v>
      </c>
      <c r="S126" s="209">
        <v>0</v>
      </c>
      <c r="T126" s="210">
        <f>S126*H126</f>
        <v>0</v>
      </c>
      <c r="U126" s="39"/>
      <c r="V126" s="39"/>
      <c r="W126" s="39"/>
      <c r="X126" s="39"/>
      <c r="Y126" s="39"/>
      <c r="Z126" s="39"/>
      <c r="AA126" s="39"/>
      <c r="AB126" s="39"/>
      <c r="AC126" s="39"/>
      <c r="AD126" s="39"/>
      <c r="AE126" s="39"/>
      <c r="AR126" s="211" t="s">
        <v>221</v>
      </c>
      <c r="AT126" s="211" t="s">
        <v>191</v>
      </c>
      <c r="AU126" s="211" t="s">
        <v>83</v>
      </c>
      <c r="AY126" s="18" t="s">
        <v>195</v>
      </c>
      <c r="BE126" s="212">
        <f>IF(N126="základní",J126,0)</f>
        <v>0</v>
      </c>
      <c r="BF126" s="212">
        <f>IF(N126="snížená",J126,0)</f>
        <v>0</v>
      </c>
      <c r="BG126" s="212">
        <f>IF(N126="zákl. přenesená",J126,0)</f>
        <v>0</v>
      </c>
      <c r="BH126" s="212">
        <f>IF(N126="sníž. přenesená",J126,0)</f>
        <v>0</v>
      </c>
      <c r="BI126" s="212">
        <f>IF(N126="nulová",J126,0)</f>
        <v>0</v>
      </c>
      <c r="BJ126" s="18" t="s">
        <v>83</v>
      </c>
      <c r="BK126" s="212">
        <f>ROUND(I126*H126,2)</f>
        <v>0</v>
      </c>
      <c r="BL126" s="18" t="s">
        <v>221</v>
      </c>
      <c r="BM126" s="211" t="s">
        <v>234</v>
      </c>
    </row>
    <row r="127" s="2" customFormat="1">
      <c r="A127" s="39"/>
      <c r="B127" s="40"/>
      <c r="C127" s="41"/>
      <c r="D127" s="213" t="s">
        <v>197</v>
      </c>
      <c r="E127" s="41"/>
      <c r="F127" s="214" t="s">
        <v>1303</v>
      </c>
      <c r="G127" s="41"/>
      <c r="H127" s="41"/>
      <c r="I127" s="215"/>
      <c r="J127" s="41"/>
      <c r="K127" s="41"/>
      <c r="L127" s="45"/>
      <c r="M127" s="216"/>
      <c r="N127" s="217"/>
      <c r="O127" s="92"/>
      <c r="P127" s="92"/>
      <c r="Q127" s="92"/>
      <c r="R127" s="92"/>
      <c r="S127" s="92"/>
      <c r="T127" s="93"/>
      <c r="U127" s="39"/>
      <c r="V127" s="39"/>
      <c r="W127" s="39"/>
      <c r="X127" s="39"/>
      <c r="Y127" s="39"/>
      <c r="Z127" s="39"/>
      <c r="AA127" s="39"/>
      <c r="AB127" s="39"/>
      <c r="AC127" s="39"/>
      <c r="AD127" s="39"/>
      <c r="AE127" s="39"/>
      <c r="AT127" s="18" t="s">
        <v>197</v>
      </c>
      <c r="AU127" s="18" t="s">
        <v>83</v>
      </c>
    </row>
    <row r="128" s="2" customFormat="1" ht="16.5" customHeight="1">
      <c r="A128" s="39"/>
      <c r="B128" s="40"/>
      <c r="C128" s="200" t="s">
        <v>229</v>
      </c>
      <c r="D128" s="200" t="s">
        <v>191</v>
      </c>
      <c r="E128" s="201" t="s">
        <v>1346</v>
      </c>
      <c r="F128" s="202" t="s">
        <v>342</v>
      </c>
      <c r="G128" s="203" t="s">
        <v>232</v>
      </c>
      <c r="H128" s="204">
        <v>1</v>
      </c>
      <c r="I128" s="205"/>
      <c r="J128" s="206">
        <f>ROUND(I128*H128,2)</f>
        <v>0</v>
      </c>
      <c r="K128" s="202" t="s">
        <v>1</v>
      </c>
      <c r="L128" s="45"/>
      <c r="M128" s="207" t="s">
        <v>1</v>
      </c>
      <c r="N128" s="208" t="s">
        <v>41</v>
      </c>
      <c r="O128" s="92"/>
      <c r="P128" s="209">
        <f>O128*H128</f>
        <v>0</v>
      </c>
      <c r="Q128" s="209">
        <v>0</v>
      </c>
      <c r="R128" s="209">
        <f>Q128*H128</f>
        <v>0</v>
      </c>
      <c r="S128" s="209">
        <v>0</v>
      </c>
      <c r="T128" s="210">
        <f>S128*H128</f>
        <v>0</v>
      </c>
      <c r="U128" s="39"/>
      <c r="V128" s="39"/>
      <c r="W128" s="39"/>
      <c r="X128" s="39"/>
      <c r="Y128" s="39"/>
      <c r="Z128" s="39"/>
      <c r="AA128" s="39"/>
      <c r="AB128" s="39"/>
      <c r="AC128" s="39"/>
      <c r="AD128" s="39"/>
      <c r="AE128" s="39"/>
      <c r="AR128" s="211" t="s">
        <v>221</v>
      </c>
      <c r="AT128" s="211" t="s">
        <v>191</v>
      </c>
      <c r="AU128" s="211" t="s">
        <v>83</v>
      </c>
      <c r="AY128" s="18" t="s">
        <v>195</v>
      </c>
      <c r="BE128" s="212">
        <f>IF(N128="základní",J128,0)</f>
        <v>0</v>
      </c>
      <c r="BF128" s="212">
        <f>IF(N128="snížená",J128,0)</f>
        <v>0</v>
      </c>
      <c r="BG128" s="212">
        <f>IF(N128="zákl. přenesená",J128,0)</f>
        <v>0</v>
      </c>
      <c r="BH128" s="212">
        <f>IF(N128="sníž. přenesená",J128,0)</f>
        <v>0</v>
      </c>
      <c r="BI128" s="212">
        <f>IF(N128="nulová",J128,0)</f>
        <v>0</v>
      </c>
      <c r="BJ128" s="18" t="s">
        <v>83</v>
      </c>
      <c r="BK128" s="212">
        <f>ROUND(I128*H128,2)</f>
        <v>0</v>
      </c>
      <c r="BL128" s="18" t="s">
        <v>221</v>
      </c>
      <c r="BM128" s="211" t="s">
        <v>244</v>
      </c>
    </row>
    <row r="129" s="2" customFormat="1">
      <c r="A129" s="39"/>
      <c r="B129" s="40"/>
      <c r="C129" s="41"/>
      <c r="D129" s="213" t="s">
        <v>197</v>
      </c>
      <c r="E129" s="41"/>
      <c r="F129" s="214" t="s">
        <v>1347</v>
      </c>
      <c r="G129" s="41"/>
      <c r="H129" s="41"/>
      <c r="I129" s="215"/>
      <c r="J129" s="41"/>
      <c r="K129" s="41"/>
      <c r="L129" s="45"/>
      <c r="M129" s="216"/>
      <c r="N129" s="217"/>
      <c r="O129" s="92"/>
      <c r="P129" s="92"/>
      <c r="Q129" s="92"/>
      <c r="R129" s="92"/>
      <c r="S129" s="92"/>
      <c r="T129" s="93"/>
      <c r="U129" s="39"/>
      <c r="V129" s="39"/>
      <c r="W129" s="39"/>
      <c r="X129" s="39"/>
      <c r="Y129" s="39"/>
      <c r="Z129" s="39"/>
      <c r="AA129" s="39"/>
      <c r="AB129" s="39"/>
      <c r="AC129" s="39"/>
      <c r="AD129" s="39"/>
      <c r="AE129" s="39"/>
      <c r="AT129" s="18" t="s">
        <v>197</v>
      </c>
      <c r="AU129" s="18" t="s">
        <v>83</v>
      </c>
    </row>
    <row r="130" s="2" customFormat="1" ht="16.5" customHeight="1">
      <c r="A130" s="39"/>
      <c r="B130" s="40"/>
      <c r="C130" s="200" t="s">
        <v>234</v>
      </c>
      <c r="D130" s="200" t="s">
        <v>191</v>
      </c>
      <c r="E130" s="201" t="s">
        <v>1348</v>
      </c>
      <c r="F130" s="202" t="s">
        <v>282</v>
      </c>
      <c r="G130" s="203" t="s">
        <v>232</v>
      </c>
      <c r="H130" s="204">
        <v>5</v>
      </c>
      <c r="I130" s="205"/>
      <c r="J130" s="206">
        <f>ROUND(I130*H130,2)</f>
        <v>0</v>
      </c>
      <c r="K130" s="202" t="s">
        <v>1</v>
      </c>
      <c r="L130" s="45"/>
      <c r="M130" s="207" t="s">
        <v>1</v>
      </c>
      <c r="N130" s="208" t="s">
        <v>41</v>
      </c>
      <c r="O130" s="92"/>
      <c r="P130" s="209">
        <f>O130*H130</f>
        <v>0</v>
      </c>
      <c r="Q130" s="209">
        <v>0</v>
      </c>
      <c r="R130" s="209">
        <f>Q130*H130</f>
        <v>0</v>
      </c>
      <c r="S130" s="209">
        <v>0</v>
      </c>
      <c r="T130" s="210">
        <f>S130*H130</f>
        <v>0</v>
      </c>
      <c r="U130" s="39"/>
      <c r="V130" s="39"/>
      <c r="W130" s="39"/>
      <c r="X130" s="39"/>
      <c r="Y130" s="39"/>
      <c r="Z130" s="39"/>
      <c r="AA130" s="39"/>
      <c r="AB130" s="39"/>
      <c r="AC130" s="39"/>
      <c r="AD130" s="39"/>
      <c r="AE130" s="39"/>
      <c r="AR130" s="211" t="s">
        <v>221</v>
      </c>
      <c r="AT130" s="211" t="s">
        <v>191</v>
      </c>
      <c r="AU130" s="211" t="s">
        <v>83</v>
      </c>
      <c r="AY130" s="18" t="s">
        <v>195</v>
      </c>
      <c r="BE130" s="212">
        <f>IF(N130="základní",J130,0)</f>
        <v>0</v>
      </c>
      <c r="BF130" s="212">
        <f>IF(N130="snížená",J130,0)</f>
        <v>0</v>
      </c>
      <c r="BG130" s="212">
        <f>IF(N130="zákl. přenesená",J130,0)</f>
        <v>0</v>
      </c>
      <c r="BH130" s="212">
        <f>IF(N130="sníž. přenesená",J130,0)</f>
        <v>0</v>
      </c>
      <c r="BI130" s="212">
        <f>IF(N130="nulová",J130,0)</f>
        <v>0</v>
      </c>
      <c r="BJ130" s="18" t="s">
        <v>83</v>
      </c>
      <c r="BK130" s="212">
        <f>ROUND(I130*H130,2)</f>
        <v>0</v>
      </c>
      <c r="BL130" s="18" t="s">
        <v>221</v>
      </c>
      <c r="BM130" s="211" t="s">
        <v>253</v>
      </c>
    </row>
    <row r="131" s="2" customFormat="1" ht="21.75" customHeight="1">
      <c r="A131" s="39"/>
      <c r="B131" s="40"/>
      <c r="C131" s="200" t="s">
        <v>239</v>
      </c>
      <c r="D131" s="200" t="s">
        <v>191</v>
      </c>
      <c r="E131" s="201" t="s">
        <v>1349</v>
      </c>
      <c r="F131" s="202" t="s">
        <v>279</v>
      </c>
      <c r="G131" s="203" t="s">
        <v>232</v>
      </c>
      <c r="H131" s="204">
        <v>5</v>
      </c>
      <c r="I131" s="205"/>
      <c r="J131" s="206">
        <f>ROUND(I131*H131,2)</f>
        <v>0</v>
      </c>
      <c r="K131" s="202" t="s">
        <v>1</v>
      </c>
      <c r="L131" s="45"/>
      <c r="M131" s="207" t="s">
        <v>1</v>
      </c>
      <c r="N131" s="208" t="s">
        <v>41</v>
      </c>
      <c r="O131" s="92"/>
      <c r="P131" s="209">
        <f>O131*H131</f>
        <v>0</v>
      </c>
      <c r="Q131" s="209">
        <v>0</v>
      </c>
      <c r="R131" s="209">
        <f>Q131*H131</f>
        <v>0</v>
      </c>
      <c r="S131" s="209">
        <v>0</v>
      </c>
      <c r="T131" s="210">
        <f>S131*H131</f>
        <v>0</v>
      </c>
      <c r="U131" s="39"/>
      <c r="V131" s="39"/>
      <c r="W131" s="39"/>
      <c r="X131" s="39"/>
      <c r="Y131" s="39"/>
      <c r="Z131" s="39"/>
      <c r="AA131" s="39"/>
      <c r="AB131" s="39"/>
      <c r="AC131" s="39"/>
      <c r="AD131" s="39"/>
      <c r="AE131" s="39"/>
      <c r="AR131" s="211" t="s">
        <v>221</v>
      </c>
      <c r="AT131" s="211" t="s">
        <v>191</v>
      </c>
      <c r="AU131" s="211" t="s">
        <v>83</v>
      </c>
      <c r="AY131" s="18" t="s">
        <v>195</v>
      </c>
      <c r="BE131" s="212">
        <f>IF(N131="základní",J131,0)</f>
        <v>0</v>
      </c>
      <c r="BF131" s="212">
        <f>IF(N131="snížená",J131,0)</f>
        <v>0</v>
      </c>
      <c r="BG131" s="212">
        <f>IF(N131="zákl. přenesená",J131,0)</f>
        <v>0</v>
      </c>
      <c r="BH131" s="212">
        <f>IF(N131="sníž. přenesená",J131,0)</f>
        <v>0</v>
      </c>
      <c r="BI131" s="212">
        <f>IF(N131="nulová",J131,0)</f>
        <v>0</v>
      </c>
      <c r="BJ131" s="18" t="s">
        <v>83</v>
      </c>
      <c r="BK131" s="212">
        <f>ROUND(I131*H131,2)</f>
        <v>0</v>
      </c>
      <c r="BL131" s="18" t="s">
        <v>221</v>
      </c>
      <c r="BM131" s="211" t="s">
        <v>261</v>
      </c>
    </row>
    <row r="132" s="2" customFormat="1" ht="21.75" customHeight="1">
      <c r="A132" s="39"/>
      <c r="B132" s="40"/>
      <c r="C132" s="200" t="s">
        <v>244</v>
      </c>
      <c r="D132" s="200" t="s">
        <v>191</v>
      </c>
      <c r="E132" s="201" t="s">
        <v>1350</v>
      </c>
      <c r="F132" s="202" t="s">
        <v>286</v>
      </c>
      <c r="G132" s="203" t="s">
        <v>232</v>
      </c>
      <c r="H132" s="204">
        <v>1</v>
      </c>
      <c r="I132" s="205"/>
      <c r="J132" s="206">
        <f>ROUND(I132*H132,2)</f>
        <v>0</v>
      </c>
      <c r="K132" s="202" t="s">
        <v>1</v>
      </c>
      <c r="L132" s="45"/>
      <c r="M132" s="207" t="s">
        <v>1</v>
      </c>
      <c r="N132" s="208" t="s">
        <v>41</v>
      </c>
      <c r="O132" s="92"/>
      <c r="P132" s="209">
        <f>O132*H132</f>
        <v>0</v>
      </c>
      <c r="Q132" s="209">
        <v>0</v>
      </c>
      <c r="R132" s="209">
        <f>Q132*H132</f>
        <v>0</v>
      </c>
      <c r="S132" s="209">
        <v>0</v>
      </c>
      <c r="T132" s="210">
        <f>S132*H132</f>
        <v>0</v>
      </c>
      <c r="U132" s="39"/>
      <c r="V132" s="39"/>
      <c r="W132" s="39"/>
      <c r="X132" s="39"/>
      <c r="Y132" s="39"/>
      <c r="Z132" s="39"/>
      <c r="AA132" s="39"/>
      <c r="AB132" s="39"/>
      <c r="AC132" s="39"/>
      <c r="AD132" s="39"/>
      <c r="AE132" s="39"/>
      <c r="AR132" s="211" t="s">
        <v>221</v>
      </c>
      <c r="AT132" s="211" t="s">
        <v>191</v>
      </c>
      <c r="AU132" s="211" t="s">
        <v>83</v>
      </c>
      <c r="AY132" s="18" t="s">
        <v>195</v>
      </c>
      <c r="BE132" s="212">
        <f>IF(N132="základní",J132,0)</f>
        <v>0</v>
      </c>
      <c r="BF132" s="212">
        <f>IF(N132="snížená",J132,0)</f>
        <v>0</v>
      </c>
      <c r="BG132" s="212">
        <f>IF(N132="zákl. přenesená",J132,0)</f>
        <v>0</v>
      </c>
      <c r="BH132" s="212">
        <f>IF(N132="sníž. přenesená",J132,0)</f>
        <v>0</v>
      </c>
      <c r="BI132" s="212">
        <f>IF(N132="nulová",J132,0)</f>
        <v>0</v>
      </c>
      <c r="BJ132" s="18" t="s">
        <v>83</v>
      </c>
      <c r="BK132" s="212">
        <f>ROUND(I132*H132,2)</f>
        <v>0</v>
      </c>
      <c r="BL132" s="18" t="s">
        <v>221</v>
      </c>
      <c r="BM132" s="211" t="s">
        <v>269</v>
      </c>
    </row>
    <row r="133" s="2" customFormat="1" ht="24.15" customHeight="1">
      <c r="A133" s="39"/>
      <c r="B133" s="40"/>
      <c r="C133" s="200" t="s">
        <v>248</v>
      </c>
      <c r="D133" s="200" t="s">
        <v>191</v>
      </c>
      <c r="E133" s="201" t="s">
        <v>1351</v>
      </c>
      <c r="F133" s="202" t="s">
        <v>290</v>
      </c>
      <c r="G133" s="203" t="s">
        <v>232</v>
      </c>
      <c r="H133" s="204">
        <v>1</v>
      </c>
      <c r="I133" s="205"/>
      <c r="J133" s="206">
        <f>ROUND(I133*H133,2)</f>
        <v>0</v>
      </c>
      <c r="K133" s="202" t="s">
        <v>1</v>
      </c>
      <c r="L133" s="45"/>
      <c r="M133" s="207" t="s">
        <v>1</v>
      </c>
      <c r="N133" s="208" t="s">
        <v>41</v>
      </c>
      <c r="O133" s="92"/>
      <c r="P133" s="209">
        <f>O133*H133</f>
        <v>0</v>
      </c>
      <c r="Q133" s="209">
        <v>0</v>
      </c>
      <c r="R133" s="209">
        <f>Q133*H133</f>
        <v>0</v>
      </c>
      <c r="S133" s="209">
        <v>0</v>
      </c>
      <c r="T133" s="210">
        <f>S133*H133</f>
        <v>0</v>
      </c>
      <c r="U133" s="39"/>
      <c r="V133" s="39"/>
      <c r="W133" s="39"/>
      <c r="X133" s="39"/>
      <c r="Y133" s="39"/>
      <c r="Z133" s="39"/>
      <c r="AA133" s="39"/>
      <c r="AB133" s="39"/>
      <c r="AC133" s="39"/>
      <c r="AD133" s="39"/>
      <c r="AE133" s="39"/>
      <c r="AR133" s="211" t="s">
        <v>221</v>
      </c>
      <c r="AT133" s="211" t="s">
        <v>191</v>
      </c>
      <c r="AU133" s="211" t="s">
        <v>83</v>
      </c>
      <c r="AY133" s="18" t="s">
        <v>195</v>
      </c>
      <c r="BE133" s="212">
        <f>IF(N133="základní",J133,0)</f>
        <v>0</v>
      </c>
      <c r="BF133" s="212">
        <f>IF(N133="snížená",J133,0)</f>
        <v>0</v>
      </c>
      <c r="BG133" s="212">
        <f>IF(N133="zákl. přenesená",J133,0)</f>
        <v>0</v>
      </c>
      <c r="BH133" s="212">
        <f>IF(N133="sníž. přenesená",J133,0)</f>
        <v>0</v>
      </c>
      <c r="BI133" s="212">
        <f>IF(N133="nulová",J133,0)</f>
        <v>0</v>
      </c>
      <c r="BJ133" s="18" t="s">
        <v>83</v>
      </c>
      <c r="BK133" s="212">
        <f>ROUND(I133*H133,2)</f>
        <v>0</v>
      </c>
      <c r="BL133" s="18" t="s">
        <v>221</v>
      </c>
      <c r="BM133" s="211" t="s">
        <v>277</v>
      </c>
    </row>
    <row r="134" s="2" customFormat="1" ht="16.5" customHeight="1">
      <c r="A134" s="39"/>
      <c r="B134" s="40"/>
      <c r="C134" s="200" t="s">
        <v>253</v>
      </c>
      <c r="D134" s="200" t="s">
        <v>191</v>
      </c>
      <c r="E134" s="201" t="s">
        <v>1352</v>
      </c>
      <c r="F134" s="202" t="s">
        <v>294</v>
      </c>
      <c r="G134" s="203" t="s">
        <v>232</v>
      </c>
      <c r="H134" s="204">
        <v>1</v>
      </c>
      <c r="I134" s="205"/>
      <c r="J134" s="206">
        <f>ROUND(I134*H134,2)</f>
        <v>0</v>
      </c>
      <c r="K134" s="202" t="s">
        <v>1</v>
      </c>
      <c r="L134" s="45"/>
      <c r="M134" s="207" t="s">
        <v>1</v>
      </c>
      <c r="N134" s="208" t="s">
        <v>41</v>
      </c>
      <c r="O134" s="92"/>
      <c r="P134" s="209">
        <f>O134*H134</f>
        <v>0</v>
      </c>
      <c r="Q134" s="209">
        <v>0</v>
      </c>
      <c r="R134" s="209">
        <f>Q134*H134</f>
        <v>0</v>
      </c>
      <c r="S134" s="209">
        <v>0</v>
      </c>
      <c r="T134" s="210">
        <f>S134*H134</f>
        <v>0</v>
      </c>
      <c r="U134" s="39"/>
      <c r="V134" s="39"/>
      <c r="W134" s="39"/>
      <c r="X134" s="39"/>
      <c r="Y134" s="39"/>
      <c r="Z134" s="39"/>
      <c r="AA134" s="39"/>
      <c r="AB134" s="39"/>
      <c r="AC134" s="39"/>
      <c r="AD134" s="39"/>
      <c r="AE134" s="39"/>
      <c r="AR134" s="211" t="s">
        <v>221</v>
      </c>
      <c r="AT134" s="211" t="s">
        <v>191</v>
      </c>
      <c r="AU134" s="211" t="s">
        <v>83</v>
      </c>
      <c r="AY134" s="18" t="s">
        <v>195</v>
      </c>
      <c r="BE134" s="212">
        <f>IF(N134="základní",J134,0)</f>
        <v>0</v>
      </c>
      <c r="BF134" s="212">
        <f>IF(N134="snížená",J134,0)</f>
        <v>0</v>
      </c>
      <c r="BG134" s="212">
        <f>IF(N134="zákl. přenesená",J134,0)</f>
        <v>0</v>
      </c>
      <c r="BH134" s="212">
        <f>IF(N134="sníž. přenesená",J134,0)</f>
        <v>0</v>
      </c>
      <c r="BI134" s="212">
        <f>IF(N134="nulová",J134,0)</f>
        <v>0</v>
      </c>
      <c r="BJ134" s="18" t="s">
        <v>83</v>
      </c>
      <c r="BK134" s="212">
        <f>ROUND(I134*H134,2)</f>
        <v>0</v>
      </c>
      <c r="BL134" s="18" t="s">
        <v>221</v>
      </c>
      <c r="BM134" s="211" t="s">
        <v>284</v>
      </c>
    </row>
    <row r="135" s="2" customFormat="1" ht="21.75" customHeight="1">
      <c r="A135" s="39"/>
      <c r="B135" s="40"/>
      <c r="C135" s="200" t="s">
        <v>257</v>
      </c>
      <c r="D135" s="200" t="s">
        <v>191</v>
      </c>
      <c r="E135" s="201" t="s">
        <v>1353</v>
      </c>
      <c r="F135" s="202" t="s">
        <v>371</v>
      </c>
      <c r="G135" s="203" t="s">
        <v>194</v>
      </c>
      <c r="H135" s="204">
        <v>1</v>
      </c>
      <c r="I135" s="205"/>
      <c r="J135" s="206">
        <f>ROUND(I135*H135,2)</f>
        <v>0</v>
      </c>
      <c r="K135" s="202" t="s">
        <v>1</v>
      </c>
      <c r="L135" s="45"/>
      <c r="M135" s="207" t="s">
        <v>1</v>
      </c>
      <c r="N135" s="208" t="s">
        <v>41</v>
      </c>
      <c r="O135" s="92"/>
      <c r="P135" s="209">
        <f>O135*H135</f>
        <v>0</v>
      </c>
      <c r="Q135" s="209">
        <v>0</v>
      </c>
      <c r="R135" s="209">
        <f>Q135*H135</f>
        <v>0</v>
      </c>
      <c r="S135" s="209">
        <v>0</v>
      </c>
      <c r="T135" s="210">
        <f>S135*H135</f>
        <v>0</v>
      </c>
      <c r="U135" s="39"/>
      <c r="V135" s="39"/>
      <c r="W135" s="39"/>
      <c r="X135" s="39"/>
      <c r="Y135" s="39"/>
      <c r="Z135" s="39"/>
      <c r="AA135" s="39"/>
      <c r="AB135" s="39"/>
      <c r="AC135" s="39"/>
      <c r="AD135" s="39"/>
      <c r="AE135" s="39"/>
      <c r="AR135" s="211" t="s">
        <v>221</v>
      </c>
      <c r="AT135" s="211" t="s">
        <v>191</v>
      </c>
      <c r="AU135" s="211" t="s">
        <v>83</v>
      </c>
      <c r="AY135" s="18" t="s">
        <v>195</v>
      </c>
      <c r="BE135" s="212">
        <f>IF(N135="základní",J135,0)</f>
        <v>0</v>
      </c>
      <c r="BF135" s="212">
        <f>IF(N135="snížená",J135,0)</f>
        <v>0</v>
      </c>
      <c r="BG135" s="212">
        <f>IF(N135="zákl. přenesená",J135,0)</f>
        <v>0</v>
      </c>
      <c r="BH135" s="212">
        <f>IF(N135="sníž. přenesená",J135,0)</f>
        <v>0</v>
      </c>
      <c r="BI135" s="212">
        <f>IF(N135="nulová",J135,0)</f>
        <v>0</v>
      </c>
      <c r="BJ135" s="18" t="s">
        <v>83</v>
      </c>
      <c r="BK135" s="212">
        <f>ROUND(I135*H135,2)</f>
        <v>0</v>
      </c>
      <c r="BL135" s="18" t="s">
        <v>221</v>
      </c>
      <c r="BM135" s="211" t="s">
        <v>292</v>
      </c>
    </row>
    <row r="136" s="2" customFormat="1" ht="16.5" customHeight="1">
      <c r="A136" s="39"/>
      <c r="B136" s="40"/>
      <c r="C136" s="200" t="s">
        <v>261</v>
      </c>
      <c r="D136" s="200" t="s">
        <v>191</v>
      </c>
      <c r="E136" s="201" t="s">
        <v>1354</v>
      </c>
      <c r="F136" s="202" t="s">
        <v>1355</v>
      </c>
      <c r="G136" s="203" t="s">
        <v>220</v>
      </c>
      <c r="H136" s="204">
        <v>1</v>
      </c>
      <c r="I136" s="205"/>
      <c r="J136" s="206">
        <f>ROUND(I136*H136,2)</f>
        <v>0</v>
      </c>
      <c r="K136" s="202" t="s">
        <v>1</v>
      </c>
      <c r="L136" s="45"/>
      <c r="M136" s="207" t="s">
        <v>1</v>
      </c>
      <c r="N136" s="208" t="s">
        <v>41</v>
      </c>
      <c r="O136" s="92"/>
      <c r="P136" s="209">
        <f>O136*H136</f>
        <v>0</v>
      </c>
      <c r="Q136" s="209">
        <v>0</v>
      </c>
      <c r="R136" s="209">
        <f>Q136*H136</f>
        <v>0</v>
      </c>
      <c r="S136" s="209">
        <v>0</v>
      </c>
      <c r="T136" s="210">
        <f>S136*H136</f>
        <v>0</v>
      </c>
      <c r="U136" s="39"/>
      <c r="V136" s="39"/>
      <c r="W136" s="39"/>
      <c r="X136" s="39"/>
      <c r="Y136" s="39"/>
      <c r="Z136" s="39"/>
      <c r="AA136" s="39"/>
      <c r="AB136" s="39"/>
      <c r="AC136" s="39"/>
      <c r="AD136" s="39"/>
      <c r="AE136" s="39"/>
      <c r="AR136" s="211" t="s">
        <v>221</v>
      </c>
      <c r="AT136" s="211" t="s">
        <v>191</v>
      </c>
      <c r="AU136" s="211" t="s">
        <v>83</v>
      </c>
      <c r="AY136" s="18" t="s">
        <v>195</v>
      </c>
      <c r="BE136" s="212">
        <f>IF(N136="základní",J136,0)</f>
        <v>0</v>
      </c>
      <c r="BF136" s="212">
        <f>IF(N136="snížená",J136,0)</f>
        <v>0</v>
      </c>
      <c r="BG136" s="212">
        <f>IF(N136="zákl. přenesená",J136,0)</f>
        <v>0</v>
      </c>
      <c r="BH136" s="212">
        <f>IF(N136="sníž. přenesená",J136,0)</f>
        <v>0</v>
      </c>
      <c r="BI136" s="212">
        <f>IF(N136="nulová",J136,0)</f>
        <v>0</v>
      </c>
      <c r="BJ136" s="18" t="s">
        <v>83</v>
      </c>
      <c r="BK136" s="212">
        <f>ROUND(I136*H136,2)</f>
        <v>0</v>
      </c>
      <c r="BL136" s="18" t="s">
        <v>221</v>
      </c>
      <c r="BM136" s="211" t="s">
        <v>300</v>
      </c>
    </row>
    <row r="137" s="13" customFormat="1" ht="25.92" customHeight="1">
      <c r="A137" s="13"/>
      <c r="B137" s="248"/>
      <c r="C137" s="249"/>
      <c r="D137" s="250" t="s">
        <v>75</v>
      </c>
      <c r="E137" s="251" t="s">
        <v>1356</v>
      </c>
      <c r="F137" s="251" t="s">
        <v>1357</v>
      </c>
      <c r="G137" s="249"/>
      <c r="H137" s="249"/>
      <c r="I137" s="252"/>
      <c r="J137" s="253">
        <f>BK137</f>
        <v>0</v>
      </c>
      <c r="K137" s="249"/>
      <c r="L137" s="254"/>
      <c r="M137" s="255"/>
      <c r="N137" s="256"/>
      <c r="O137" s="256"/>
      <c r="P137" s="257">
        <f>SUM(P138:P150)</f>
        <v>0</v>
      </c>
      <c r="Q137" s="256"/>
      <c r="R137" s="257">
        <f>SUM(R138:R150)</f>
        <v>0</v>
      </c>
      <c r="S137" s="256"/>
      <c r="T137" s="258">
        <f>SUM(T138:T150)</f>
        <v>0</v>
      </c>
      <c r="U137" s="13"/>
      <c r="V137" s="13"/>
      <c r="W137" s="13"/>
      <c r="X137" s="13"/>
      <c r="Y137" s="13"/>
      <c r="Z137" s="13"/>
      <c r="AA137" s="13"/>
      <c r="AB137" s="13"/>
      <c r="AC137" s="13"/>
      <c r="AD137" s="13"/>
      <c r="AE137" s="13"/>
      <c r="AR137" s="259" t="s">
        <v>83</v>
      </c>
      <c r="AT137" s="260" t="s">
        <v>75</v>
      </c>
      <c r="AU137" s="260" t="s">
        <v>76</v>
      </c>
      <c r="AY137" s="259" t="s">
        <v>195</v>
      </c>
      <c r="BK137" s="261">
        <f>SUM(BK138:BK150)</f>
        <v>0</v>
      </c>
    </row>
    <row r="138" s="2" customFormat="1" ht="24.15" customHeight="1">
      <c r="A138" s="39"/>
      <c r="B138" s="40"/>
      <c r="C138" s="200" t="s">
        <v>265</v>
      </c>
      <c r="D138" s="200" t="s">
        <v>191</v>
      </c>
      <c r="E138" s="201" t="s">
        <v>1358</v>
      </c>
      <c r="F138" s="202" t="s">
        <v>1359</v>
      </c>
      <c r="G138" s="203" t="s">
        <v>220</v>
      </c>
      <c r="H138" s="204">
        <v>1</v>
      </c>
      <c r="I138" s="205"/>
      <c r="J138" s="206">
        <f>ROUND(I138*H138,2)</f>
        <v>0</v>
      </c>
      <c r="K138" s="202" t="s">
        <v>1</v>
      </c>
      <c r="L138" s="45"/>
      <c r="M138" s="207" t="s">
        <v>1</v>
      </c>
      <c r="N138" s="208" t="s">
        <v>41</v>
      </c>
      <c r="O138" s="92"/>
      <c r="P138" s="209">
        <f>O138*H138</f>
        <v>0</v>
      </c>
      <c r="Q138" s="209">
        <v>0</v>
      </c>
      <c r="R138" s="209">
        <f>Q138*H138</f>
        <v>0</v>
      </c>
      <c r="S138" s="209">
        <v>0</v>
      </c>
      <c r="T138" s="210">
        <f>S138*H138</f>
        <v>0</v>
      </c>
      <c r="U138" s="39"/>
      <c r="V138" s="39"/>
      <c r="W138" s="39"/>
      <c r="X138" s="39"/>
      <c r="Y138" s="39"/>
      <c r="Z138" s="39"/>
      <c r="AA138" s="39"/>
      <c r="AB138" s="39"/>
      <c r="AC138" s="39"/>
      <c r="AD138" s="39"/>
      <c r="AE138" s="39"/>
      <c r="AR138" s="211" t="s">
        <v>221</v>
      </c>
      <c r="AT138" s="211" t="s">
        <v>191</v>
      </c>
      <c r="AU138" s="211" t="s">
        <v>83</v>
      </c>
      <c r="AY138" s="18" t="s">
        <v>195</v>
      </c>
      <c r="BE138" s="212">
        <f>IF(N138="základní",J138,0)</f>
        <v>0</v>
      </c>
      <c r="BF138" s="212">
        <f>IF(N138="snížená",J138,0)</f>
        <v>0</v>
      </c>
      <c r="BG138" s="212">
        <f>IF(N138="zákl. přenesená",J138,0)</f>
        <v>0</v>
      </c>
      <c r="BH138" s="212">
        <f>IF(N138="sníž. přenesená",J138,0)</f>
        <v>0</v>
      </c>
      <c r="BI138" s="212">
        <f>IF(N138="nulová",J138,0)</f>
        <v>0</v>
      </c>
      <c r="BJ138" s="18" t="s">
        <v>83</v>
      </c>
      <c r="BK138" s="212">
        <f>ROUND(I138*H138,2)</f>
        <v>0</v>
      </c>
      <c r="BL138" s="18" t="s">
        <v>221</v>
      </c>
      <c r="BM138" s="211" t="s">
        <v>307</v>
      </c>
    </row>
    <row r="139" s="2" customFormat="1">
      <c r="A139" s="39"/>
      <c r="B139" s="40"/>
      <c r="C139" s="41"/>
      <c r="D139" s="213" t="s">
        <v>197</v>
      </c>
      <c r="E139" s="41"/>
      <c r="F139" s="214" t="s">
        <v>1297</v>
      </c>
      <c r="G139" s="41"/>
      <c r="H139" s="41"/>
      <c r="I139" s="215"/>
      <c r="J139" s="41"/>
      <c r="K139" s="41"/>
      <c r="L139" s="45"/>
      <c r="M139" s="216"/>
      <c r="N139" s="217"/>
      <c r="O139" s="92"/>
      <c r="P139" s="92"/>
      <c r="Q139" s="92"/>
      <c r="R139" s="92"/>
      <c r="S139" s="92"/>
      <c r="T139" s="93"/>
      <c r="U139" s="39"/>
      <c r="V139" s="39"/>
      <c r="W139" s="39"/>
      <c r="X139" s="39"/>
      <c r="Y139" s="39"/>
      <c r="Z139" s="39"/>
      <c r="AA139" s="39"/>
      <c r="AB139" s="39"/>
      <c r="AC139" s="39"/>
      <c r="AD139" s="39"/>
      <c r="AE139" s="39"/>
      <c r="AT139" s="18" t="s">
        <v>197</v>
      </c>
      <c r="AU139" s="18" t="s">
        <v>83</v>
      </c>
    </row>
    <row r="140" s="2" customFormat="1" ht="16.5" customHeight="1">
      <c r="A140" s="39"/>
      <c r="B140" s="40"/>
      <c r="C140" s="200" t="s">
        <v>269</v>
      </c>
      <c r="D140" s="200" t="s">
        <v>191</v>
      </c>
      <c r="E140" s="201" t="s">
        <v>1360</v>
      </c>
      <c r="F140" s="202" t="s">
        <v>1299</v>
      </c>
      <c r="G140" s="203" t="s">
        <v>232</v>
      </c>
      <c r="H140" s="204">
        <v>1</v>
      </c>
      <c r="I140" s="205"/>
      <c r="J140" s="206">
        <f>ROUND(I140*H140,2)</f>
        <v>0</v>
      </c>
      <c r="K140" s="202" t="s">
        <v>1</v>
      </c>
      <c r="L140" s="45"/>
      <c r="M140" s="207" t="s">
        <v>1</v>
      </c>
      <c r="N140" s="208" t="s">
        <v>41</v>
      </c>
      <c r="O140" s="92"/>
      <c r="P140" s="209">
        <f>O140*H140</f>
        <v>0</v>
      </c>
      <c r="Q140" s="209">
        <v>0</v>
      </c>
      <c r="R140" s="209">
        <f>Q140*H140</f>
        <v>0</v>
      </c>
      <c r="S140" s="209">
        <v>0</v>
      </c>
      <c r="T140" s="210">
        <f>S140*H140</f>
        <v>0</v>
      </c>
      <c r="U140" s="39"/>
      <c r="V140" s="39"/>
      <c r="W140" s="39"/>
      <c r="X140" s="39"/>
      <c r="Y140" s="39"/>
      <c r="Z140" s="39"/>
      <c r="AA140" s="39"/>
      <c r="AB140" s="39"/>
      <c r="AC140" s="39"/>
      <c r="AD140" s="39"/>
      <c r="AE140" s="39"/>
      <c r="AR140" s="211" t="s">
        <v>221</v>
      </c>
      <c r="AT140" s="211" t="s">
        <v>191</v>
      </c>
      <c r="AU140" s="211" t="s">
        <v>83</v>
      </c>
      <c r="AY140" s="18" t="s">
        <v>195</v>
      </c>
      <c r="BE140" s="212">
        <f>IF(N140="základní",J140,0)</f>
        <v>0</v>
      </c>
      <c r="BF140" s="212">
        <f>IF(N140="snížená",J140,0)</f>
        <v>0</v>
      </c>
      <c r="BG140" s="212">
        <f>IF(N140="zákl. přenesená",J140,0)</f>
        <v>0</v>
      </c>
      <c r="BH140" s="212">
        <f>IF(N140="sníž. přenesená",J140,0)</f>
        <v>0</v>
      </c>
      <c r="BI140" s="212">
        <f>IF(N140="nulová",J140,0)</f>
        <v>0</v>
      </c>
      <c r="BJ140" s="18" t="s">
        <v>83</v>
      </c>
      <c r="BK140" s="212">
        <f>ROUND(I140*H140,2)</f>
        <v>0</v>
      </c>
      <c r="BL140" s="18" t="s">
        <v>221</v>
      </c>
      <c r="BM140" s="211" t="s">
        <v>315</v>
      </c>
    </row>
    <row r="141" s="2" customFormat="1">
      <c r="A141" s="39"/>
      <c r="B141" s="40"/>
      <c r="C141" s="41"/>
      <c r="D141" s="213" t="s">
        <v>197</v>
      </c>
      <c r="E141" s="41"/>
      <c r="F141" s="214" t="s">
        <v>1300</v>
      </c>
      <c r="G141" s="41"/>
      <c r="H141" s="41"/>
      <c r="I141" s="215"/>
      <c r="J141" s="41"/>
      <c r="K141" s="41"/>
      <c r="L141" s="45"/>
      <c r="M141" s="216"/>
      <c r="N141" s="217"/>
      <c r="O141" s="92"/>
      <c r="P141" s="92"/>
      <c r="Q141" s="92"/>
      <c r="R141" s="92"/>
      <c r="S141" s="92"/>
      <c r="T141" s="93"/>
      <c r="U141" s="39"/>
      <c r="V141" s="39"/>
      <c r="W141" s="39"/>
      <c r="X141" s="39"/>
      <c r="Y141" s="39"/>
      <c r="Z141" s="39"/>
      <c r="AA141" s="39"/>
      <c r="AB141" s="39"/>
      <c r="AC141" s="39"/>
      <c r="AD141" s="39"/>
      <c r="AE141" s="39"/>
      <c r="AT141" s="18" t="s">
        <v>197</v>
      </c>
      <c r="AU141" s="18" t="s">
        <v>83</v>
      </c>
    </row>
    <row r="142" s="2" customFormat="1" ht="16.5" customHeight="1">
      <c r="A142" s="39"/>
      <c r="B142" s="40"/>
      <c r="C142" s="200" t="s">
        <v>273</v>
      </c>
      <c r="D142" s="200" t="s">
        <v>191</v>
      </c>
      <c r="E142" s="201" t="s">
        <v>1361</v>
      </c>
      <c r="F142" s="202" t="s">
        <v>1302</v>
      </c>
      <c r="G142" s="203" t="s">
        <v>232</v>
      </c>
      <c r="H142" s="204">
        <v>1</v>
      </c>
      <c r="I142" s="205"/>
      <c r="J142" s="206">
        <f>ROUND(I142*H142,2)</f>
        <v>0</v>
      </c>
      <c r="K142" s="202" t="s">
        <v>1</v>
      </c>
      <c r="L142" s="45"/>
      <c r="M142" s="207" t="s">
        <v>1</v>
      </c>
      <c r="N142" s="208" t="s">
        <v>41</v>
      </c>
      <c r="O142" s="92"/>
      <c r="P142" s="209">
        <f>O142*H142</f>
        <v>0</v>
      </c>
      <c r="Q142" s="209">
        <v>0</v>
      </c>
      <c r="R142" s="209">
        <f>Q142*H142</f>
        <v>0</v>
      </c>
      <c r="S142" s="209">
        <v>0</v>
      </c>
      <c r="T142" s="210">
        <f>S142*H142</f>
        <v>0</v>
      </c>
      <c r="U142" s="39"/>
      <c r="V142" s="39"/>
      <c r="W142" s="39"/>
      <c r="X142" s="39"/>
      <c r="Y142" s="39"/>
      <c r="Z142" s="39"/>
      <c r="AA142" s="39"/>
      <c r="AB142" s="39"/>
      <c r="AC142" s="39"/>
      <c r="AD142" s="39"/>
      <c r="AE142" s="39"/>
      <c r="AR142" s="211" t="s">
        <v>221</v>
      </c>
      <c r="AT142" s="211" t="s">
        <v>191</v>
      </c>
      <c r="AU142" s="211" t="s">
        <v>83</v>
      </c>
      <c r="AY142" s="18" t="s">
        <v>195</v>
      </c>
      <c r="BE142" s="212">
        <f>IF(N142="základní",J142,0)</f>
        <v>0</v>
      </c>
      <c r="BF142" s="212">
        <f>IF(N142="snížená",J142,0)</f>
        <v>0</v>
      </c>
      <c r="BG142" s="212">
        <f>IF(N142="zákl. přenesená",J142,0)</f>
        <v>0</v>
      </c>
      <c r="BH142" s="212">
        <f>IF(N142="sníž. přenesená",J142,0)</f>
        <v>0</v>
      </c>
      <c r="BI142" s="212">
        <f>IF(N142="nulová",J142,0)</f>
        <v>0</v>
      </c>
      <c r="BJ142" s="18" t="s">
        <v>83</v>
      </c>
      <c r="BK142" s="212">
        <f>ROUND(I142*H142,2)</f>
        <v>0</v>
      </c>
      <c r="BL142" s="18" t="s">
        <v>221</v>
      </c>
      <c r="BM142" s="211" t="s">
        <v>323</v>
      </c>
    </row>
    <row r="143" s="2" customFormat="1">
      <c r="A143" s="39"/>
      <c r="B143" s="40"/>
      <c r="C143" s="41"/>
      <c r="D143" s="213" t="s">
        <v>197</v>
      </c>
      <c r="E143" s="41"/>
      <c r="F143" s="214" t="s">
        <v>1303</v>
      </c>
      <c r="G143" s="41"/>
      <c r="H143" s="41"/>
      <c r="I143" s="215"/>
      <c r="J143" s="41"/>
      <c r="K143" s="41"/>
      <c r="L143" s="45"/>
      <c r="M143" s="216"/>
      <c r="N143" s="217"/>
      <c r="O143" s="92"/>
      <c r="P143" s="92"/>
      <c r="Q143" s="92"/>
      <c r="R143" s="92"/>
      <c r="S143" s="92"/>
      <c r="T143" s="93"/>
      <c r="U143" s="39"/>
      <c r="V143" s="39"/>
      <c r="W143" s="39"/>
      <c r="X143" s="39"/>
      <c r="Y143" s="39"/>
      <c r="Z143" s="39"/>
      <c r="AA143" s="39"/>
      <c r="AB143" s="39"/>
      <c r="AC143" s="39"/>
      <c r="AD143" s="39"/>
      <c r="AE143" s="39"/>
      <c r="AT143" s="18" t="s">
        <v>197</v>
      </c>
      <c r="AU143" s="18" t="s">
        <v>83</v>
      </c>
    </row>
    <row r="144" s="2" customFormat="1" ht="16.5" customHeight="1">
      <c r="A144" s="39"/>
      <c r="B144" s="40"/>
      <c r="C144" s="200" t="s">
        <v>277</v>
      </c>
      <c r="D144" s="200" t="s">
        <v>191</v>
      </c>
      <c r="E144" s="201" t="s">
        <v>1362</v>
      </c>
      <c r="F144" s="202" t="s">
        <v>282</v>
      </c>
      <c r="G144" s="203" t="s">
        <v>232</v>
      </c>
      <c r="H144" s="204">
        <v>5</v>
      </c>
      <c r="I144" s="205"/>
      <c r="J144" s="206">
        <f>ROUND(I144*H144,2)</f>
        <v>0</v>
      </c>
      <c r="K144" s="202" t="s">
        <v>1</v>
      </c>
      <c r="L144" s="45"/>
      <c r="M144" s="207" t="s">
        <v>1</v>
      </c>
      <c r="N144" s="208" t="s">
        <v>41</v>
      </c>
      <c r="O144" s="92"/>
      <c r="P144" s="209">
        <f>O144*H144</f>
        <v>0</v>
      </c>
      <c r="Q144" s="209">
        <v>0</v>
      </c>
      <c r="R144" s="209">
        <f>Q144*H144</f>
        <v>0</v>
      </c>
      <c r="S144" s="209">
        <v>0</v>
      </c>
      <c r="T144" s="210">
        <f>S144*H144</f>
        <v>0</v>
      </c>
      <c r="U144" s="39"/>
      <c r="V144" s="39"/>
      <c r="W144" s="39"/>
      <c r="X144" s="39"/>
      <c r="Y144" s="39"/>
      <c r="Z144" s="39"/>
      <c r="AA144" s="39"/>
      <c r="AB144" s="39"/>
      <c r="AC144" s="39"/>
      <c r="AD144" s="39"/>
      <c r="AE144" s="39"/>
      <c r="AR144" s="211" t="s">
        <v>221</v>
      </c>
      <c r="AT144" s="211" t="s">
        <v>191</v>
      </c>
      <c r="AU144" s="211" t="s">
        <v>83</v>
      </c>
      <c r="AY144" s="18" t="s">
        <v>195</v>
      </c>
      <c r="BE144" s="212">
        <f>IF(N144="základní",J144,0)</f>
        <v>0</v>
      </c>
      <c r="BF144" s="212">
        <f>IF(N144="snížená",J144,0)</f>
        <v>0</v>
      </c>
      <c r="BG144" s="212">
        <f>IF(N144="zákl. přenesená",J144,0)</f>
        <v>0</v>
      </c>
      <c r="BH144" s="212">
        <f>IF(N144="sníž. přenesená",J144,0)</f>
        <v>0</v>
      </c>
      <c r="BI144" s="212">
        <f>IF(N144="nulová",J144,0)</f>
        <v>0</v>
      </c>
      <c r="BJ144" s="18" t="s">
        <v>83</v>
      </c>
      <c r="BK144" s="212">
        <f>ROUND(I144*H144,2)</f>
        <v>0</v>
      </c>
      <c r="BL144" s="18" t="s">
        <v>221</v>
      </c>
      <c r="BM144" s="211" t="s">
        <v>331</v>
      </c>
    </row>
    <row r="145" s="2" customFormat="1" ht="21.75" customHeight="1">
      <c r="A145" s="39"/>
      <c r="B145" s="40"/>
      <c r="C145" s="200" t="s">
        <v>8</v>
      </c>
      <c r="D145" s="200" t="s">
        <v>191</v>
      </c>
      <c r="E145" s="201" t="s">
        <v>1363</v>
      </c>
      <c r="F145" s="202" t="s">
        <v>279</v>
      </c>
      <c r="G145" s="203" t="s">
        <v>232</v>
      </c>
      <c r="H145" s="204">
        <v>5</v>
      </c>
      <c r="I145" s="205"/>
      <c r="J145" s="206">
        <f>ROUND(I145*H145,2)</f>
        <v>0</v>
      </c>
      <c r="K145" s="202" t="s">
        <v>1</v>
      </c>
      <c r="L145" s="45"/>
      <c r="M145" s="207" t="s">
        <v>1</v>
      </c>
      <c r="N145" s="208" t="s">
        <v>41</v>
      </c>
      <c r="O145" s="92"/>
      <c r="P145" s="209">
        <f>O145*H145</f>
        <v>0</v>
      </c>
      <c r="Q145" s="209">
        <v>0</v>
      </c>
      <c r="R145" s="209">
        <f>Q145*H145</f>
        <v>0</v>
      </c>
      <c r="S145" s="209">
        <v>0</v>
      </c>
      <c r="T145" s="210">
        <f>S145*H145</f>
        <v>0</v>
      </c>
      <c r="U145" s="39"/>
      <c r="V145" s="39"/>
      <c r="W145" s="39"/>
      <c r="X145" s="39"/>
      <c r="Y145" s="39"/>
      <c r="Z145" s="39"/>
      <c r="AA145" s="39"/>
      <c r="AB145" s="39"/>
      <c r="AC145" s="39"/>
      <c r="AD145" s="39"/>
      <c r="AE145" s="39"/>
      <c r="AR145" s="211" t="s">
        <v>221</v>
      </c>
      <c r="AT145" s="211" t="s">
        <v>191</v>
      </c>
      <c r="AU145" s="211" t="s">
        <v>83</v>
      </c>
      <c r="AY145" s="18" t="s">
        <v>195</v>
      </c>
      <c r="BE145" s="212">
        <f>IF(N145="základní",J145,0)</f>
        <v>0</v>
      </c>
      <c r="BF145" s="212">
        <f>IF(N145="snížená",J145,0)</f>
        <v>0</v>
      </c>
      <c r="BG145" s="212">
        <f>IF(N145="zákl. přenesená",J145,0)</f>
        <v>0</v>
      </c>
      <c r="BH145" s="212">
        <f>IF(N145="sníž. přenesená",J145,0)</f>
        <v>0</v>
      </c>
      <c r="BI145" s="212">
        <f>IF(N145="nulová",J145,0)</f>
        <v>0</v>
      </c>
      <c r="BJ145" s="18" t="s">
        <v>83</v>
      </c>
      <c r="BK145" s="212">
        <f>ROUND(I145*H145,2)</f>
        <v>0</v>
      </c>
      <c r="BL145" s="18" t="s">
        <v>221</v>
      </c>
      <c r="BM145" s="211" t="s">
        <v>340</v>
      </c>
    </row>
    <row r="146" s="2" customFormat="1" ht="21.75" customHeight="1">
      <c r="A146" s="39"/>
      <c r="B146" s="40"/>
      <c r="C146" s="200" t="s">
        <v>284</v>
      </c>
      <c r="D146" s="200" t="s">
        <v>191</v>
      </c>
      <c r="E146" s="201" t="s">
        <v>1364</v>
      </c>
      <c r="F146" s="202" t="s">
        <v>286</v>
      </c>
      <c r="G146" s="203" t="s">
        <v>232</v>
      </c>
      <c r="H146" s="204">
        <v>1</v>
      </c>
      <c r="I146" s="205"/>
      <c r="J146" s="206">
        <f>ROUND(I146*H146,2)</f>
        <v>0</v>
      </c>
      <c r="K146" s="202" t="s">
        <v>1</v>
      </c>
      <c r="L146" s="45"/>
      <c r="M146" s="207" t="s">
        <v>1</v>
      </c>
      <c r="N146" s="208" t="s">
        <v>41</v>
      </c>
      <c r="O146" s="92"/>
      <c r="P146" s="209">
        <f>O146*H146</f>
        <v>0</v>
      </c>
      <c r="Q146" s="209">
        <v>0</v>
      </c>
      <c r="R146" s="209">
        <f>Q146*H146</f>
        <v>0</v>
      </c>
      <c r="S146" s="209">
        <v>0</v>
      </c>
      <c r="T146" s="210">
        <f>S146*H146</f>
        <v>0</v>
      </c>
      <c r="U146" s="39"/>
      <c r="V146" s="39"/>
      <c r="W146" s="39"/>
      <c r="X146" s="39"/>
      <c r="Y146" s="39"/>
      <c r="Z146" s="39"/>
      <c r="AA146" s="39"/>
      <c r="AB146" s="39"/>
      <c r="AC146" s="39"/>
      <c r="AD146" s="39"/>
      <c r="AE146" s="39"/>
      <c r="AR146" s="211" t="s">
        <v>221</v>
      </c>
      <c r="AT146" s="211" t="s">
        <v>191</v>
      </c>
      <c r="AU146" s="211" t="s">
        <v>83</v>
      </c>
      <c r="AY146" s="18" t="s">
        <v>195</v>
      </c>
      <c r="BE146" s="212">
        <f>IF(N146="základní",J146,0)</f>
        <v>0</v>
      </c>
      <c r="BF146" s="212">
        <f>IF(N146="snížená",J146,0)</f>
        <v>0</v>
      </c>
      <c r="BG146" s="212">
        <f>IF(N146="zákl. přenesená",J146,0)</f>
        <v>0</v>
      </c>
      <c r="BH146" s="212">
        <f>IF(N146="sníž. přenesená",J146,0)</f>
        <v>0</v>
      </c>
      <c r="BI146" s="212">
        <f>IF(N146="nulová",J146,0)</f>
        <v>0</v>
      </c>
      <c r="BJ146" s="18" t="s">
        <v>83</v>
      </c>
      <c r="BK146" s="212">
        <f>ROUND(I146*H146,2)</f>
        <v>0</v>
      </c>
      <c r="BL146" s="18" t="s">
        <v>221</v>
      </c>
      <c r="BM146" s="211" t="s">
        <v>349</v>
      </c>
    </row>
    <row r="147" s="2" customFormat="1" ht="24.15" customHeight="1">
      <c r="A147" s="39"/>
      <c r="B147" s="40"/>
      <c r="C147" s="200" t="s">
        <v>288</v>
      </c>
      <c r="D147" s="200" t="s">
        <v>191</v>
      </c>
      <c r="E147" s="201" t="s">
        <v>1365</v>
      </c>
      <c r="F147" s="202" t="s">
        <v>290</v>
      </c>
      <c r="G147" s="203" t="s">
        <v>232</v>
      </c>
      <c r="H147" s="204">
        <v>1</v>
      </c>
      <c r="I147" s="205"/>
      <c r="J147" s="206">
        <f>ROUND(I147*H147,2)</f>
        <v>0</v>
      </c>
      <c r="K147" s="202" t="s">
        <v>1</v>
      </c>
      <c r="L147" s="45"/>
      <c r="M147" s="207" t="s">
        <v>1</v>
      </c>
      <c r="N147" s="208" t="s">
        <v>41</v>
      </c>
      <c r="O147" s="92"/>
      <c r="P147" s="209">
        <f>O147*H147</f>
        <v>0</v>
      </c>
      <c r="Q147" s="209">
        <v>0</v>
      </c>
      <c r="R147" s="209">
        <f>Q147*H147</f>
        <v>0</v>
      </c>
      <c r="S147" s="209">
        <v>0</v>
      </c>
      <c r="T147" s="210">
        <f>S147*H147</f>
        <v>0</v>
      </c>
      <c r="U147" s="39"/>
      <c r="V147" s="39"/>
      <c r="W147" s="39"/>
      <c r="X147" s="39"/>
      <c r="Y147" s="39"/>
      <c r="Z147" s="39"/>
      <c r="AA147" s="39"/>
      <c r="AB147" s="39"/>
      <c r="AC147" s="39"/>
      <c r="AD147" s="39"/>
      <c r="AE147" s="39"/>
      <c r="AR147" s="211" t="s">
        <v>221</v>
      </c>
      <c r="AT147" s="211" t="s">
        <v>191</v>
      </c>
      <c r="AU147" s="211" t="s">
        <v>83</v>
      </c>
      <c r="AY147" s="18" t="s">
        <v>195</v>
      </c>
      <c r="BE147" s="212">
        <f>IF(N147="základní",J147,0)</f>
        <v>0</v>
      </c>
      <c r="BF147" s="212">
        <f>IF(N147="snížená",J147,0)</f>
        <v>0</v>
      </c>
      <c r="BG147" s="212">
        <f>IF(N147="zákl. přenesená",J147,0)</f>
        <v>0</v>
      </c>
      <c r="BH147" s="212">
        <f>IF(N147="sníž. přenesená",J147,0)</f>
        <v>0</v>
      </c>
      <c r="BI147" s="212">
        <f>IF(N147="nulová",J147,0)</f>
        <v>0</v>
      </c>
      <c r="BJ147" s="18" t="s">
        <v>83</v>
      </c>
      <c r="BK147" s="212">
        <f>ROUND(I147*H147,2)</f>
        <v>0</v>
      </c>
      <c r="BL147" s="18" t="s">
        <v>221</v>
      </c>
      <c r="BM147" s="211" t="s">
        <v>357</v>
      </c>
    </row>
    <row r="148" s="2" customFormat="1" ht="16.5" customHeight="1">
      <c r="A148" s="39"/>
      <c r="B148" s="40"/>
      <c r="C148" s="200" t="s">
        <v>292</v>
      </c>
      <c r="D148" s="200" t="s">
        <v>191</v>
      </c>
      <c r="E148" s="201" t="s">
        <v>1366</v>
      </c>
      <c r="F148" s="202" t="s">
        <v>294</v>
      </c>
      <c r="G148" s="203" t="s">
        <v>232</v>
      </c>
      <c r="H148" s="204">
        <v>1</v>
      </c>
      <c r="I148" s="205"/>
      <c r="J148" s="206">
        <f>ROUND(I148*H148,2)</f>
        <v>0</v>
      </c>
      <c r="K148" s="202" t="s">
        <v>1</v>
      </c>
      <c r="L148" s="45"/>
      <c r="M148" s="207" t="s">
        <v>1</v>
      </c>
      <c r="N148" s="208" t="s">
        <v>41</v>
      </c>
      <c r="O148" s="92"/>
      <c r="P148" s="209">
        <f>O148*H148</f>
        <v>0</v>
      </c>
      <c r="Q148" s="209">
        <v>0</v>
      </c>
      <c r="R148" s="209">
        <f>Q148*H148</f>
        <v>0</v>
      </c>
      <c r="S148" s="209">
        <v>0</v>
      </c>
      <c r="T148" s="210">
        <f>S148*H148</f>
        <v>0</v>
      </c>
      <c r="U148" s="39"/>
      <c r="V148" s="39"/>
      <c r="W148" s="39"/>
      <c r="X148" s="39"/>
      <c r="Y148" s="39"/>
      <c r="Z148" s="39"/>
      <c r="AA148" s="39"/>
      <c r="AB148" s="39"/>
      <c r="AC148" s="39"/>
      <c r="AD148" s="39"/>
      <c r="AE148" s="39"/>
      <c r="AR148" s="211" t="s">
        <v>221</v>
      </c>
      <c r="AT148" s="211" t="s">
        <v>191</v>
      </c>
      <c r="AU148" s="211" t="s">
        <v>83</v>
      </c>
      <c r="AY148" s="18" t="s">
        <v>195</v>
      </c>
      <c r="BE148" s="212">
        <f>IF(N148="základní",J148,0)</f>
        <v>0</v>
      </c>
      <c r="BF148" s="212">
        <f>IF(N148="snížená",J148,0)</f>
        <v>0</v>
      </c>
      <c r="BG148" s="212">
        <f>IF(N148="zákl. přenesená",J148,0)</f>
        <v>0</v>
      </c>
      <c r="BH148" s="212">
        <f>IF(N148="sníž. přenesená",J148,0)</f>
        <v>0</v>
      </c>
      <c r="BI148" s="212">
        <f>IF(N148="nulová",J148,0)</f>
        <v>0</v>
      </c>
      <c r="BJ148" s="18" t="s">
        <v>83</v>
      </c>
      <c r="BK148" s="212">
        <f>ROUND(I148*H148,2)</f>
        <v>0</v>
      </c>
      <c r="BL148" s="18" t="s">
        <v>221</v>
      </c>
      <c r="BM148" s="211" t="s">
        <v>365</v>
      </c>
    </row>
    <row r="149" s="2" customFormat="1" ht="21.75" customHeight="1">
      <c r="A149" s="39"/>
      <c r="B149" s="40"/>
      <c r="C149" s="200" t="s">
        <v>296</v>
      </c>
      <c r="D149" s="200" t="s">
        <v>191</v>
      </c>
      <c r="E149" s="201" t="s">
        <v>1367</v>
      </c>
      <c r="F149" s="202" t="s">
        <v>371</v>
      </c>
      <c r="G149" s="203" t="s">
        <v>194</v>
      </c>
      <c r="H149" s="204">
        <v>1</v>
      </c>
      <c r="I149" s="205"/>
      <c r="J149" s="206">
        <f>ROUND(I149*H149,2)</f>
        <v>0</v>
      </c>
      <c r="K149" s="202" t="s">
        <v>1</v>
      </c>
      <c r="L149" s="45"/>
      <c r="M149" s="207" t="s">
        <v>1</v>
      </c>
      <c r="N149" s="208" t="s">
        <v>41</v>
      </c>
      <c r="O149" s="92"/>
      <c r="P149" s="209">
        <f>O149*H149</f>
        <v>0</v>
      </c>
      <c r="Q149" s="209">
        <v>0</v>
      </c>
      <c r="R149" s="209">
        <f>Q149*H149</f>
        <v>0</v>
      </c>
      <c r="S149" s="209">
        <v>0</v>
      </c>
      <c r="T149" s="210">
        <f>S149*H149</f>
        <v>0</v>
      </c>
      <c r="U149" s="39"/>
      <c r="V149" s="39"/>
      <c r="W149" s="39"/>
      <c r="X149" s="39"/>
      <c r="Y149" s="39"/>
      <c r="Z149" s="39"/>
      <c r="AA149" s="39"/>
      <c r="AB149" s="39"/>
      <c r="AC149" s="39"/>
      <c r="AD149" s="39"/>
      <c r="AE149" s="39"/>
      <c r="AR149" s="211" t="s">
        <v>221</v>
      </c>
      <c r="AT149" s="211" t="s">
        <v>191</v>
      </c>
      <c r="AU149" s="211" t="s">
        <v>83</v>
      </c>
      <c r="AY149" s="18" t="s">
        <v>195</v>
      </c>
      <c r="BE149" s="212">
        <f>IF(N149="základní",J149,0)</f>
        <v>0</v>
      </c>
      <c r="BF149" s="212">
        <f>IF(N149="snížená",J149,0)</f>
        <v>0</v>
      </c>
      <c r="BG149" s="212">
        <f>IF(N149="zákl. přenesená",J149,0)</f>
        <v>0</v>
      </c>
      <c r="BH149" s="212">
        <f>IF(N149="sníž. přenesená",J149,0)</f>
        <v>0</v>
      </c>
      <c r="BI149" s="212">
        <f>IF(N149="nulová",J149,0)</f>
        <v>0</v>
      </c>
      <c r="BJ149" s="18" t="s">
        <v>83</v>
      </c>
      <c r="BK149" s="212">
        <f>ROUND(I149*H149,2)</f>
        <v>0</v>
      </c>
      <c r="BL149" s="18" t="s">
        <v>221</v>
      </c>
      <c r="BM149" s="211" t="s">
        <v>373</v>
      </c>
    </row>
    <row r="150" s="2" customFormat="1" ht="16.5" customHeight="1">
      <c r="A150" s="39"/>
      <c r="B150" s="40"/>
      <c r="C150" s="200" t="s">
        <v>300</v>
      </c>
      <c r="D150" s="200" t="s">
        <v>191</v>
      </c>
      <c r="E150" s="201" t="s">
        <v>1368</v>
      </c>
      <c r="F150" s="202" t="s">
        <v>363</v>
      </c>
      <c r="G150" s="203" t="s">
        <v>220</v>
      </c>
      <c r="H150" s="204">
        <v>1</v>
      </c>
      <c r="I150" s="205"/>
      <c r="J150" s="206">
        <f>ROUND(I150*H150,2)</f>
        <v>0</v>
      </c>
      <c r="K150" s="202" t="s">
        <v>1</v>
      </c>
      <c r="L150" s="45"/>
      <c r="M150" s="207" t="s">
        <v>1</v>
      </c>
      <c r="N150" s="208" t="s">
        <v>41</v>
      </c>
      <c r="O150" s="92"/>
      <c r="P150" s="209">
        <f>O150*H150</f>
        <v>0</v>
      </c>
      <c r="Q150" s="209">
        <v>0</v>
      </c>
      <c r="R150" s="209">
        <f>Q150*H150</f>
        <v>0</v>
      </c>
      <c r="S150" s="209">
        <v>0</v>
      </c>
      <c r="T150" s="210">
        <f>S150*H150</f>
        <v>0</v>
      </c>
      <c r="U150" s="39"/>
      <c r="V150" s="39"/>
      <c r="W150" s="39"/>
      <c r="X150" s="39"/>
      <c r="Y150" s="39"/>
      <c r="Z150" s="39"/>
      <c r="AA150" s="39"/>
      <c r="AB150" s="39"/>
      <c r="AC150" s="39"/>
      <c r="AD150" s="39"/>
      <c r="AE150" s="39"/>
      <c r="AR150" s="211" t="s">
        <v>221</v>
      </c>
      <c r="AT150" s="211" t="s">
        <v>191</v>
      </c>
      <c r="AU150" s="211" t="s">
        <v>83</v>
      </c>
      <c r="AY150" s="18" t="s">
        <v>195</v>
      </c>
      <c r="BE150" s="212">
        <f>IF(N150="základní",J150,0)</f>
        <v>0</v>
      </c>
      <c r="BF150" s="212">
        <f>IF(N150="snížená",J150,0)</f>
        <v>0</v>
      </c>
      <c r="BG150" s="212">
        <f>IF(N150="zákl. přenesená",J150,0)</f>
        <v>0</v>
      </c>
      <c r="BH150" s="212">
        <f>IF(N150="sníž. přenesená",J150,0)</f>
        <v>0</v>
      </c>
      <c r="BI150" s="212">
        <f>IF(N150="nulová",J150,0)</f>
        <v>0</v>
      </c>
      <c r="BJ150" s="18" t="s">
        <v>83</v>
      </c>
      <c r="BK150" s="212">
        <f>ROUND(I150*H150,2)</f>
        <v>0</v>
      </c>
      <c r="BL150" s="18" t="s">
        <v>221</v>
      </c>
      <c r="BM150" s="211" t="s">
        <v>385</v>
      </c>
    </row>
    <row r="151" s="13" customFormat="1" ht="25.92" customHeight="1">
      <c r="A151" s="13"/>
      <c r="B151" s="248"/>
      <c r="C151" s="249"/>
      <c r="D151" s="250" t="s">
        <v>75</v>
      </c>
      <c r="E151" s="251" t="s">
        <v>1369</v>
      </c>
      <c r="F151" s="251" t="s">
        <v>1370</v>
      </c>
      <c r="G151" s="249"/>
      <c r="H151" s="249"/>
      <c r="I151" s="252"/>
      <c r="J151" s="253">
        <f>BK151</f>
        <v>0</v>
      </c>
      <c r="K151" s="249"/>
      <c r="L151" s="254"/>
      <c r="M151" s="255"/>
      <c r="N151" s="256"/>
      <c r="O151" s="256"/>
      <c r="P151" s="257">
        <f>SUM(P152:P162)</f>
        <v>0</v>
      </c>
      <c r="Q151" s="256"/>
      <c r="R151" s="257">
        <f>SUM(R152:R162)</f>
        <v>0</v>
      </c>
      <c r="S151" s="256"/>
      <c r="T151" s="258">
        <f>SUM(T152:T162)</f>
        <v>0</v>
      </c>
      <c r="U151" s="13"/>
      <c r="V151" s="13"/>
      <c r="W151" s="13"/>
      <c r="X151" s="13"/>
      <c r="Y151" s="13"/>
      <c r="Z151" s="13"/>
      <c r="AA151" s="13"/>
      <c r="AB151" s="13"/>
      <c r="AC151" s="13"/>
      <c r="AD151" s="13"/>
      <c r="AE151" s="13"/>
      <c r="AR151" s="259" t="s">
        <v>83</v>
      </c>
      <c r="AT151" s="260" t="s">
        <v>75</v>
      </c>
      <c r="AU151" s="260" t="s">
        <v>76</v>
      </c>
      <c r="AY151" s="259" t="s">
        <v>195</v>
      </c>
      <c r="BK151" s="261">
        <f>SUM(BK152:BK162)</f>
        <v>0</v>
      </c>
    </row>
    <row r="152" s="2" customFormat="1" ht="21.75" customHeight="1">
      <c r="A152" s="39"/>
      <c r="B152" s="40"/>
      <c r="C152" s="200" t="s">
        <v>7</v>
      </c>
      <c r="D152" s="200" t="s">
        <v>191</v>
      </c>
      <c r="E152" s="201" t="s">
        <v>1371</v>
      </c>
      <c r="F152" s="202" t="s">
        <v>1372</v>
      </c>
      <c r="G152" s="203" t="s">
        <v>220</v>
      </c>
      <c r="H152" s="204">
        <v>1</v>
      </c>
      <c r="I152" s="205"/>
      <c r="J152" s="206">
        <f>ROUND(I152*H152,2)</f>
        <v>0</v>
      </c>
      <c r="K152" s="202" t="s">
        <v>1</v>
      </c>
      <c r="L152" s="45"/>
      <c r="M152" s="207" t="s">
        <v>1</v>
      </c>
      <c r="N152" s="208" t="s">
        <v>41</v>
      </c>
      <c r="O152" s="92"/>
      <c r="P152" s="209">
        <f>O152*H152</f>
        <v>0</v>
      </c>
      <c r="Q152" s="209">
        <v>0</v>
      </c>
      <c r="R152" s="209">
        <f>Q152*H152</f>
        <v>0</v>
      </c>
      <c r="S152" s="209">
        <v>0</v>
      </c>
      <c r="T152" s="210">
        <f>S152*H152</f>
        <v>0</v>
      </c>
      <c r="U152" s="39"/>
      <c r="V152" s="39"/>
      <c r="W152" s="39"/>
      <c r="X152" s="39"/>
      <c r="Y152" s="39"/>
      <c r="Z152" s="39"/>
      <c r="AA152" s="39"/>
      <c r="AB152" s="39"/>
      <c r="AC152" s="39"/>
      <c r="AD152" s="39"/>
      <c r="AE152" s="39"/>
      <c r="AR152" s="211" t="s">
        <v>221</v>
      </c>
      <c r="AT152" s="211" t="s">
        <v>191</v>
      </c>
      <c r="AU152" s="211" t="s">
        <v>83</v>
      </c>
      <c r="AY152" s="18" t="s">
        <v>195</v>
      </c>
      <c r="BE152" s="212">
        <f>IF(N152="základní",J152,0)</f>
        <v>0</v>
      </c>
      <c r="BF152" s="212">
        <f>IF(N152="snížená",J152,0)</f>
        <v>0</v>
      </c>
      <c r="BG152" s="212">
        <f>IF(N152="zákl. přenesená",J152,0)</f>
        <v>0</v>
      </c>
      <c r="BH152" s="212">
        <f>IF(N152="sníž. přenesená",J152,0)</f>
        <v>0</v>
      </c>
      <c r="BI152" s="212">
        <f>IF(N152="nulová",J152,0)</f>
        <v>0</v>
      </c>
      <c r="BJ152" s="18" t="s">
        <v>83</v>
      </c>
      <c r="BK152" s="212">
        <f>ROUND(I152*H152,2)</f>
        <v>0</v>
      </c>
      <c r="BL152" s="18" t="s">
        <v>221</v>
      </c>
      <c r="BM152" s="211" t="s">
        <v>392</v>
      </c>
    </row>
    <row r="153" s="2" customFormat="1">
      <c r="A153" s="39"/>
      <c r="B153" s="40"/>
      <c r="C153" s="41"/>
      <c r="D153" s="213" t="s">
        <v>197</v>
      </c>
      <c r="E153" s="41"/>
      <c r="F153" s="214" t="s">
        <v>1373</v>
      </c>
      <c r="G153" s="41"/>
      <c r="H153" s="41"/>
      <c r="I153" s="215"/>
      <c r="J153" s="41"/>
      <c r="K153" s="41"/>
      <c r="L153" s="45"/>
      <c r="M153" s="216"/>
      <c r="N153" s="217"/>
      <c r="O153" s="92"/>
      <c r="P153" s="92"/>
      <c r="Q153" s="92"/>
      <c r="R153" s="92"/>
      <c r="S153" s="92"/>
      <c r="T153" s="93"/>
      <c r="U153" s="39"/>
      <c r="V153" s="39"/>
      <c r="W153" s="39"/>
      <c r="X153" s="39"/>
      <c r="Y153" s="39"/>
      <c r="Z153" s="39"/>
      <c r="AA153" s="39"/>
      <c r="AB153" s="39"/>
      <c r="AC153" s="39"/>
      <c r="AD153" s="39"/>
      <c r="AE153" s="39"/>
      <c r="AT153" s="18" t="s">
        <v>197</v>
      </c>
      <c r="AU153" s="18" t="s">
        <v>83</v>
      </c>
    </row>
    <row r="154" s="2" customFormat="1" ht="16.5" customHeight="1">
      <c r="A154" s="39"/>
      <c r="B154" s="40"/>
      <c r="C154" s="200" t="s">
        <v>307</v>
      </c>
      <c r="D154" s="200" t="s">
        <v>191</v>
      </c>
      <c r="E154" s="201" t="s">
        <v>1374</v>
      </c>
      <c r="F154" s="202" t="s">
        <v>342</v>
      </c>
      <c r="G154" s="203" t="s">
        <v>232</v>
      </c>
      <c r="H154" s="204">
        <v>1</v>
      </c>
      <c r="I154" s="205"/>
      <c r="J154" s="206">
        <f>ROUND(I154*H154,2)</f>
        <v>0</v>
      </c>
      <c r="K154" s="202" t="s">
        <v>1</v>
      </c>
      <c r="L154" s="45"/>
      <c r="M154" s="207" t="s">
        <v>1</v>
      </c>
      <c r="N154" s="208" t="s">
        <v>41</v>
      </c>
      <c r="O154" s="92"/>
      <c r="P154" s="209">
        <f>O154*H154</f>
        <v>0</v>
      </c>
      <c r="Q154" s="209">
        <v>0</v>
      </c>
      <c r="R154" s="209">
        <f>Q154*H154</f>
        <v>0</v>
      </c>
      <c r="S154" s="209">
        <v>0</v>
      </c>
      <c r="T154" s="210">
        <f>S154*H154</f>
        <v>0</v>
      </c>
      <c r="U154" s="39"/>
      <c r="V154" s="39"/>
      <c r="W154" s="39"/>
      <c r="X154" s="39"/>
      <c r="Y154" s="39"/>
      <c r="Z154" s="39"/>
      <c r="AA154" s="39"/>
      <c r="AB154" s="39"/>
      <c r="AC154" s="39"/>
      <c r="AD154" s="39"/>
      <c r="AE154" s="39"/>
      <c r="AR154" s="211" t="s">
        <v>221</v>
      </c>
      <c r="AT154" s="211" t="s">
        <v>191</v>
      </c>
      <c r="AU154" s="211" t="s">
        <v>83</v>
      </c>
      <c r="AY154" s="18" t="s">
        <v>195</v>
      </c>
      <c r="BE154" s="212">
        <f>IF(N154="základní",J154,0)</f>
        <v>0</v>
      </c>
      <c r="BF154" s="212">
        <f>IF(N154="snížená",J154,0)</f>
        <v>0</v>
      </c>
      <c r="BG154" s="212">
        <f>IF(N154="zákl. přenesená",J154,0)</f>
        <v>0</v>
      </c>
      <c r="BH154" s="212">
        <f>IF(N154="sníž. přenesená",J154,0)</f>
        <v>0</v>
      </c>
      <c r="BI154" s="212">
        <f>IF(N154="nulová",J154,0)</f>
        <v>0</v>
      </c>
      <c r="BJ154" s="18" t="s">
        <v>83</v>
      </c>
      <c r="BK154" s="212">
        <f>ROUND(I154*H154,2)</f>
        <v>0</v>
      </c>
      <c r="BL154" s="18" t="s">
        <v>221</v>
      </c>
      <c r="BM154" s="211" t="s">
        <v>401</v>
      </c>
    </row>
    <row r="155" s="2" customFormat="1">
      <c r="A155" s="39"/>
      <c r="B155" s="40"/>
      <c r="C155" s="41"/>
      <c r="D155" s="213" t="s">
        <v>197</v>
      </c>
      <c r="E155" s="41"/>
      <c r="F155" s="214" t="s">
        <v>1375</v>
      </c>
      <c r="G155" s="41"/>
      <c r="H155" s="41"/>
      <c r="I155" s="215"/>
      <c r="J155" s="41"/>
      <c r="K155" s="41"/>
      <c r="L155" s="45"/>
      <c r="M155" s="216"/>
      <c r="N155" s="217"/>
      <c r="O155" s="92"/>
      <c r="P155" s="92"/>
      <c r="Q155" s="92"/>
      <c r="R155" s="92"/>
      <c r="S155" s="92"/>
      <c r="T155" s="93"/>
      <c r="U155" s="39"/>
      <c r="V155" s="39"/>
      <c r="W155" s="39"/>
      <c r="X155" s="39"/>
      <c r="Y155" s="39"/>
      <c r="Z155" s="39"/>
      <c r="AA155" s="39"/>
      <c r="AB155" s="39"/>
      <c r="AC155" s="39"/>
      <c r="AD155" s="39"/>
      <c r="AE155" s="39"/>
      <c r="AT155" s="18" t="s">
        <v>197</v>
      </c>
      <c r="AU155" s="18" t="s">
        <v>83</v>
      </c>
    </row>
    <row r="156" s="2" customFormat="1" ht="16.5" customHeight="1">
      <c r="A156" s="39"/>
      <c r="B156" s="40"/>
      <c r="C156" s="200" t="s">
        <v>311</v>
      </c>
      <c r="D156" s="200" t="s">
        <v>191</v>
      </c>
      <c r="E156" s="201" t="s">
        <v>1376</v>
      </c>
      <c r="F156" s="202" t="s">
        <v>282</v>
      </c>
      <c r="G156" s="203" t="s">
        <v>232</v>
      </c>
      <c r="H156" s="204">
        <v>5</v>
      </c>
      <c r="I156" s="205"/>
      <c r="J156" s="206">
        <f>ROUND(I156*H156,2)</f>
        <v>0</v>
      </c>
      <c r="K156" s="202" t="s">
        <v>1</v>
      </c>
      <c r="L156" s="45"/>
      <c r="M156" s="207" t="s">
        <v>1</v>
      </c>
      <c r="N156" s="208" t="s">
        <v>41</v>
      </c>
      <c r="O156" s="92"/>
      <c r="P156" s="209">
        <f>O156*H156</f>
        <v>0</v>
      </c>
      <c r="Q156" s="209">
        <v>0</v>
      </c>
      <c r="R156" s="209">
        <f>Q156*H156</f>
        <v>0</v>
      </c>
      <c r="S156" s="209">
        <v>0</v>
      </c>
      <c r="T156" s="210">
        <f>S156*H156</f>
        <v>0</v>
      </c>
      <c r="U156" s="39"/>
      <c r="V156" s="39"/>
      <c r="W156" s="39"/>
      <c r="X156" s="39"/>
      <c r="Y156" s="39"/>
      <c r="Z156" s="39"/>
      <c r="AA156" s="39"/>
      <c r="AB156" s="39"/>
      <c r="AC156" s="39"/>
      <c r="AD156" s="39"/>
      <c r="AE156" s="39"/>
      <c r="AR156" s="211" t="s">
        <v>221</v>
      </c>
      <c r="AT156" s="211" t="s">
        <v>191</v>
      </c>
      <c r="AU156" s="211" t="s">
        <v>83</v>
      </c>
      <c r="AY156" s="18" t="s">
        <v>195</v>
      </c>
      <c r="BE156" s="212">
        <f>IF(N156="základní",J156,0)</f>
        <v>0</v>
      </c>
      <c r="BF156" s="212">
        <f>IF(N156="snížená",J156,0)</f>
        <v>0</v>
      </c>
      <c r="BG156" s="212">
        <f>IF(N156="zákl. přenesená",J156,0)</f>
        <v>0</v>
      </c>
      <c r="BH156" s="212">
        <f>IF(N156="sníž. přenesená",J156,0)</f>
        <v>0</v>
      </c>
      <c r="BI156" s="212">
        <f>IF(N156="nulová",J156,0)</f>
        <v>0</v>
      </c>
      <c r="BJ156" s="18" t="s">
        <v>83</v>
      </c>
      <c r="BK156" s="212">
        <f>ROUND(I156*H156,2)</f>
        <v>0</v>
      </c>
      <c r="BL156" s="18" t="s">
        <v>221</v>
      </c>
      <c r="BM156" s="211" t="s">
        <v>407</v>
      </c>
    </row>
    <row r="157" s="2" customFormat="1" ht="21.75" customHeight="1">
      <c r="A157" s="39"/>
      <c r="B157" s="40"/>
      <c r="C157" s="200" t="s">
        <v>315</v>
      </c>
      <c r="D157" s="200" t="s">
        <v>191</v>
      </c>
      <c r="E157" s="201" t="s">
        <v>1377</v>
      </c>
      <c r="F157" s="202" t="s">
        <v>279</v>
      </c>
      <c r="G157" s="203" t="s">
        <v>232</v>
      </c>
      <c r="H157" s="204">
        <v>5</v>
      </c>
      <c r="I157" s="205"/>
      <c r="J157" s="206">
        <f>ROUND(I157*H157,2)</f>
        <v>0</v>
      </c>
      <c r="K157" s="202" t="s">
        <v>1</v>
      </c>
      <c r="L157" s="45"/>
      <c r="M157" s="207" t="s">
        <v>1</v>
      </c>
      <c r="N157" s="208" t="s">
        <v>41</v>
      </c>
      <c r="O157" s="92"/>
      <c r="P157" s="209">
        <f>O157*H157</f>
        <v>0</v>
      </c>
      <c r="Q157" s="209">
        <v>0</v>
      </c>
      <c r="R157" s="209">
        <f>Q157*H157</f>
        <v>0</v>
      </c>
      <c r="S157" s="209">
        <v>0</v>
      </c>
      <c r="T157" s="210">
        <f>S157*H157</f>
        <v>0</v>
      </c>
      <c r="U157" s="39"/>
      <c r="V157" s="39"/>
      <c r="W157" s="39"/>
      <c r="X157" s="39"/>
      <c r="Y157" s="39"/>
      <c r="Z157" s="39"/>
      <c r="AA157" s="39"/>
      <c r="AB157" s="39"/>
      <c r="AC157" s="39"/>
      <c r="AD157" s="39"/>
      <c r="AE157" s="39"/>
      <c r="AR157" s="211" t="s">
        <v>221</v>
      </c>
      <c r="AT157" s="211" t="s">
        <v>191</v>
      </c>
      <c r="AU157" s="211" t="s">
        <v>83</v>
      </c>
      <c r="AY157" s="18" t="s">
        <v>195</v>
      </c>
      <c r="BE157" s="212">
        <f>IF(N157="základní",J157,0)</f>
        <v>0</v>
      </c>
      <c r="BF157" s="212">
        <f>IF(N157="snížená",J157,0)</f>
        <v>0</v>
      </c>
      <c r="BG157" s="212">
        <f>IF(N157="zákl. přenesená",J157,0)</f>
        <v>0</v>
      </c>
      <c r="BH157" s="212">
        <f>IF(N157="sníž. přenesená",J157,0)</f>
        <v>0</v>
      </c>
      <c r="BI157" s="212">
        <f>IF(N157="nulová",J157,0)</f>
        <v>0</v>
      </c>
      <c r="BJ157" s="18" t="s">
        <v>83</v>
      </c>
      <c r="BK157" s="212">
        <f>ROUND(I157*H157,2)</f>
        <v>0</v>
      </c>
      <c r="BL157" s="18" t="s">
        <v>221</v>
      </c>
      <c r="BM157" s="211" t="s">
        <v>413</v>
      </c>
    </row>
    <row r="158" s="2" customFormat="1" ht="21.75" customHeight="1">
      <c r="A158" s="39"/>
      <c r="B158" s="40"/>
      <c r="C158" s="200" t="s">
        <v>319</v>
      </c>
      <c r="D158" s="200" t="s">
        <v>191</v>
      </c>
      <c r="E158" s="201" t="s">
        <v>1378</v>
      </c>
      <c r="F158" s="202" t="s">
        <v>286</v>
      </c>
      <c r="G158" s="203" t="s">
        <v>232</v>
      </c>
      <c r="H158" s="204">
        <v>1</v>
      </c>
      <c r="I158" s="205"/>
      <c r="J158" s="206">
        <f>ROUND(I158*H158,2)</f>
        <v>0</v>
      </c>
      <c r="K158" s="202" t="s">
        <v>1</v>
      </c>
      <c r="L158" s="45"/>
      <c r="M158" s="207" t="s">
        <v>1</v>
      </c>
      <c r="N158" s="208" t="s">
        <v>41</v>
      </c>
      <c r="O158" s="92"/>
      <c r="P158" s="209">
        <f>O158*H158</f>
        <v>0</v>
      </c>
      <c r="Q158" s="209">
        <v>0</v>
      </c>
      <c r="R158" s="209">
        <f>Q158*H158</f>
        <v>0</v>
      </c>
      <c r="S158" s="209">
        <v>0</v>
      </c>
      <c r="T158" s="210">
        <f>S158*H158</f>
        <v>0</v>
      </c>
      <c r="U158" s="39"/>
      <c r="V158" s="39"/>
      <c r="W158" s="39"/>
      <c r="X158" s="39"/>
      <c r="Y158" s="39"/>
      <c r="Z158" s="39"/>
      <c r="AA158" s="39"/>
      <c r="AB158" s="39"/>
      <c r="AC158" s="39"/>
      <c r="AD158" s="39"/>
      <c r="AE158" s="39"/>
      <c r="AR158" s="211" t="s">
        <v>221</v>
      </c>
      <c r="AT158" s="211" t="s">
        <v>191</v>
      </c>
      <c r="AU158" s="211" t="s">
        <v>83</v>
      </c>
      <c r="AY158" s="18" t="s">
        <v>195</v>
      </c>
      <c r="BE158" s="212">
        <f>IF(N158="základní",J158,0)</f>
        <v>0</v>
      </c>
      <c r="BF158" s="212">
        <f>IF(N158="snížená",J158,0)</f>
        <v>0</v>
      </c>
      <c r="BG158" s="212">
        <f>IF(N158="zákl. přenesená",J158,0)</f>
        <v>0</v>
      </c>
      <c r="BH158" s="212">
        <f>IF(N158="sníž. přenesená",J158,0)</f>
        <v>0</v>
      </c>
      <c r="BI158" s="212">
        <f>IF(N158="nulová",J158,0)</f>
        <v>0</v>
      </c>
      <c r="BJ158" s="18" t="s">
        <v>83</v>
      </c>
      <c r="BK158" s="212">
        <f>ROUND(I158*H158,2)</f>
        <v>0</v>
      </c>
      <c r="BL158" s="18" t="s">
        <v>221</v>
      </c>
      <c r="BM158" s="211" t="s">
        <v>419</v>
      </c>
    </row>
    <row r="159" s="2" customFormat="1" ht="24.15" customHeight="1">
      <c r="A159" s="39"/>
      <c r="B159" s="40"/>
      <c r="C159" s="200" t="s">
        <v>323</v>
      </c>
      <c r="D159" s="200" t="s">
        <v>191</v>
      </c>
      <c r="E159" s="201" t="s">
        <v>1379</v>
      </c>
      <c r="F159" s="202" t="s">
        <v>290</v>
      </c>
      <c r="G159" s="203" t="s">
        <v>232</v>
      </c>
      <c r="H159" s="204">
        <v>1</v>
      </c>
      <c r="I159" s="205"/>
      <c r="J159" s="206">
        <f>ROUND(I159*H159,2)</f>
        <v>0</v>
      </c>
      <c r="K159" s="202" t="s">
        <v>1</v>
      </c>
      <c r="L159" s="45"/>
      <c r="M159" s="207" t="s">
        <v>1</v>
      </c>
      <c r="N159" s="208" t="s">
        <v>41</v>
      </c>
      <c r="O159" s="92"/>
      <c r="P159" s="209">
        <f>O159*H159</f>
        <v>0</v>
      </c>
      <c r="Q159" s="209">
        <v>0</v>
      </c>
      <c r="R159" s="209">
        <f>Q159*H159</f>
        <v>0</v>
      </c>
      <c r="S159" s="209">
        <v>0</v>
      </c>
      <c r="T159" s="210">
        <f>S159*H159</f>
        <v>0</v>
      </c>
      <c r="U159" s="39"/>
      <c r="V159" s="39"/>
      <c r="W159" s="39"/>
      <c r="X159" s="39"/>
      <c r="Y159" s="39"/>
      <c r="Z159" s="39"/>
      <c r="AA159" s="39"/>
      <c r="AB159" s="39"/>
      <c r="AC159" s="39"/>
      <c r="AD159" s="39"/>
      <c r="AE159" s="39"/>
      <c r="AR159" s="211" t="s">
        <v>221</v>
      </c>
      <c r="AT159" s="211" t="s">
        <v>191</v>
      </c>
      <c r="AU159" s="211" t="s">
        <v>83</v>
      </c>
      <c r="AY159" s="18" t="s">
        <v>195</v>
      </c>
      <c r="BE159" s="212">
        <f>IF(N159="základní",J159,0)</f>
        <v>0</v>
      </c>
      <c r="BF159" s="212">
        <f>IF(N159="snížená",J159,0)</f>
        <v>0</v>
      </c>
      <c r="BG159" s="212">
        <f>IF(N159="zákl. přenesená",J159,0)</f>
        <v>0</v>
      </c>
      <c r="BH159" s="212">
        <f>IF(N159="sníž. přenesená",J159,0)</f>
        <v>0</v>
      </c>
      <c r="BI159" s="212">
        <f>IF(N159="nulová",J159,0)</f>
        <v>0</v>
      </c>
      <c r="BJ159" s="18" t="s">
        <v>83</v>
      </c>
      <c r="BK159" s="212">
        <f>ROUND(I159*H159,2)</f>
        <v>0</v>
      </c>
      <c r="BL159" s="18" t="s">
        <v>221</v>
      </c>
      <c r="BM159" s="211" t="s">
        <v>426</v>
      </c>
    </row>
    <row r="160" s="2" customFormat="1" ht="16.5" customHeight="1">
      <c r="A160" s="39"/>
      <c r="B160" s="40"/>
      <c r="C160" s="200" t="s">
        <v>327</v>
      </c>
      <c r="D160" s="200" t="s">
        <v>191</v>
      </c>
      <c r="E160" s="201" t="s">
        <v>1380</v>
      </c>
      <c r="F160" s="202" t="s">
        <v>294</v>
      </c>
      <c r="G160" s="203" t="s">
        <v>232</v>
      </c>
      <c r="H160" s="204">
        <v>1</v>
      </c>
      <c r="I160" s="205"/>
      <c r="J160" s="206">
        <f>ROUND(I160*H160,2)</f>
        <v>0</v>
      </c>
      <c r="K160" s="202" t="s">
        <v>1</v>
      </c>
      <c r="L160" s="45"/>
      <c r="M160" s="207" t="s">
        <v>1</v>
      </c>
      <c r="N160" s="208" t="s">
        <v>41</v>
      </c>
      <c r="O160" s="92"/>
      <c r="P160" s="209">
        <f>O160*H160</f>
        <v>0</v>
      </c>
      <c r="Q160" s="209">
        <v>0</v>
      </c>
      <c r="R160" s="209">
        <f>Q160*H160</f>
        <v>0</v>
      </c>
      <c r="S160" s="209">
        <v>0</v>
      </c>
      <c r="T160" s="210">
        <f>S160*H160</f>
        <v>0</v>
      </c>
      <c r="U160" s="39"/>
      <c r="V160" s="39"/>
      <c r="W160" s="39"/>
      <c r="X160" s="39"/>
      <c r="Y160" s="39"/>
      <c r="Z160" s="39"/>
      <c r="AA160" s="39"/>
      <c r="AB160" s="39"/>
      <c r="AC160" s="39"/>
      <c r="AD160" s="39"/>
      <c r="AE160" s="39"/>
      <c r="AR160" s="211" t="s">
        <v>221</v>
      </c>
      <c r="AT160" s="211" t="s">
        <v>191</v>
      </c>
      <c r="AU160" s="211" t="s">
        <v>83</v>
      </c>
      <c r="AY160" s="18" t="s">
        <v>195</v>
      </c>
      <c r="BE160" s="212">
        <f>IF(N160="základní",J160,0)</f>
        <v>0</v>
      </c>
      <c r="BF160" s="212">
        <f>IF(N160="snížená",J160,0)</f>
        <v>0</v>
      </c>
      <c r="BG160" s="212">
        <f>IF(N160="zákl. přenesená",J160,0)</f>
        <v>0</v>
      </c>
      <c r="BH160" s="212">
        <f>IF(N160="sníž. přenesená",J160,0)</f>
        <v>0</v>
      </c>
      <c r="BI160" s="212">
        <f>IF(N160="nulová",J160,0)</f>
        <v>0</v>
      </c>
      <c r="BJ160" s="18" t="s">
        <v>83</v>
      </c>
      <c r="BK160" s="212">
        <f>ROUND(I160*H160,2)</f>
        <v>0</v>
      </c>
      <c r="BL160" s="18" t="s">
        <v>221</v>
      </c>
      <c r="BM160" s="211" t="s">
        <v>432</v>
      </c>
    </row>
    <row r="161" s="2" customFormat="1" ht="21.75" customHeight="1">
      <c r="A161" s="39"/>
      <c r="B161" s="40"/>
      <c r="C161" s="200" t="s">
        <v>331</v>
      </c>
      <c r="D161" s="200" t="s">
        <v>191</v>
      </c>
      <c r="E161" s="201" t="s">
        <v>1381</v>
      </c>
      <c r="F161" s="202" t="s">
        <v>371</v>
      </c>
      <c r="G161" s="203" t="s">
        <v>194</v>
      </c>
      <c r="H161" s="204">
        <v>1</v>
      </c>
      <c r="I161" s="205"/>
      <c r="J161" s="206">
        <f>ROUND(I161*H161,2)</f>
        <v>0</v>
      </c>
      <c r="K161" s="202" t="s">
        <v>1</v>
      </c>
      <c r="L161" s="45"/>
      <c r="M161" s="207" t="s">
        <v>1</v>
      </c>
      <c r="N161" s="208" t="s">
        <v>41</v>
      </c>
      <c r="O161" s="92"/>
      <c r="P161" s="209">
        <f>O161*H161</f>
        <v>0</v>
      </c>
      <c r="Q161" s="209">
        <v>0</v>
      </c>
      <c r="R161" s="209">
        <f>Q161*H161</f>
        <v>0</v>
      </c>
      <c r="S161" s="209">
        <v>0</v>
      </c>
      <c r="T161" s="210">
        <f>S161*H161</f>
        <v>0</v>
      </c>
      <c r="U161" s="39"/>
      <c r="V161" s="39"/>
      <c r="W161" s="39"/>
      <c r="X161" s="39"/>
      <c r="Y161" s="39"/>
      <c r="Z161" s="39"/>
      <c r="AA161" s="39"/>
      <c r="AB161" s="39"/>
      <c r="AC161" s="39"/>
      <c r="AD161" s="39"/>
      <c r="AE161" s="39"/>
      <c r="AR161" s="211" t="s">
        <v>221</v>
      </c>
      <c r="AT161" s="211" t="s">
        <v>191</v>
      </c>
      <c r="AU161" s="211" t="s">
        <v>83</v>
      </c>
      <c r="AY161" s="18" t="s">
        <v>195</v>
      </c>
      <c r="BE161" s="212">
        <f>IF(N161="základní",J161,0)</f>
        <v>0</v>
      </c>
      <c r="BF161" s="212">
        <f>IF(N161="snížená",J161,0)</f>
        <v>0</v>
      </c>
      <c r="BG161" s="212">
        <f>IF(N161="zákl. přenesená",J161,0)</f>
        <v>0</v>
      </c>
      <c r="BH161" s="212">
        <f>IF(N161="sníž. přenesená",J161,0)</f>
        <v>0</v>
      </c>
      <c r="BI161" s="212">
        <f>IF(N161="nulová",J161,0)</f>
        <v>0</v>
      </c>
      <c r="BJ161" s="18" t="s">
        <v>83</v>
      </c>
      <c r="BK161" s="212">
        <f>ROUND(I161*H161,2)</f>
        <v>0</v>
      </c>
      <c r="BL161" s="18" t="s">
        <v>221</v>
      </c>
      <c r="BM161" s="211" t="s">
        <v>438</v>
      </c>
    </row>
    <row r="162" s="2" customFormat="1" ht="16.5" customHeight="1">
      <c r="A162" s="39"/>
      <c r="B162" s="40"/>
      <c r="C162" s="200" t="s">
        <v>335</v>
      </c>
      <c r="D162" s="200" t="s">
        <v>191</v>
      </c>
      <c r="E162" s="201" t="s">
        <v>1382</v>
      </c>
      <c r="F162" s="202" t="s">
        <v>363</v>
      </c>
      <c r="G162" s="203" t="s">
        <v>220</v>
      </c>
      <c r="H162" s="204">
        <v>1</v>
      </c>
      <c r="I162" s="205"/>
      <c r="J162" s="206">
        <f>ROUND(I162*H162,2)</f>
        <v>0</v>
      </c>
      <c r="K162" s="202" t="s">
        <v>1</v>
      </c>
      <c r="L162" s="45"/>
      <c r="M162" s="207" t="s">
        <v>1</v>
      </c>
      <c r="N162" s="208" t="s">
        <v>41</v>
      </c>
      <c r="O162" s="92"/>
      <c r="P162" s="209">
        <f>O162*H162</f>
        <v>0</v>
      </c>
      <c r="Q162" s="209">
        <v>0</v>
      </c>
      <c r="R162" s="209">
        <f>Q162*H162</f>
        <v>0</v>
      </c>
      <c r="S162" s="209">
        <v>0</v>
      </c>
      <c r="T162" s="210">
        <f>S162*H162</f>
        <v>0</v>
      </c>
      <c r="U162" s="39"/>
      <c r="V162" s="39"/>
      <c r="W162" s="39"/>
      <c r="X162" s="39"/>
      <c r="Y162" s="39"/>
      <c r="Z162" s="39"/>
      <c r="AA162" s="39"/>
      <c r="AB162" s="39"/>
      <c r="AC162" s="39"/>
      <c r="AD162" s="39"/>
      <c r="AE162" s="39"/>
      <c r="AR162" s="211" t="s">
        <v>221</v>
      </c>
      <c r="AT162" s="211" t="s">
        <v>191</v>
      </c>
      <c r="AU162" s="211" t="s">
        <v>83</v>
      </c>
      <c r="AY162" s="18" t="s">
        <v>195</v>
      </c>
      <c r="BE162" s="212">
        <f>IF(N162="základní",J162,0)</f>
        <v>0</v>
      </c>
      <c r="BF162" s="212">
        <f>IF(N162="snížená",J162,0)</f>
        <v>0</v>
      </c>
      <c r="BG162" s="212">
        <f>IF(N162="zákl. přenesená",J162,0)</f>
        <v>0</v>
      </c>
      <c r="BH162" s="212">
        <f>IF(N162="sníž. přenesená",J162,0)</f>
        <v>0</v>
      </c>
      <c r="BI162" s="212">
        <f>IF(N162="nulová",J162,0)</f>
        <v>0</v>
      </c>
      <c r="BJ162" s="18" t="s">
        <v>83</v>
      </c>
      <c r="BK162" s="212">
        <f>ROUND(I162*H162,2)</f>
        <v>0</v>
      </c>
      <c r="BL162" s="18" t="s">
        <v>221</v>
      </c>
      <c r="BM162" s="211" t="s">
        <v>444</v>
      </c>
    </row>
    <row r="163" s="13" customFormat="1" ht="25.92" customHeight="1">
      <c r="A163" s="13"/>
      <c r="B163" s="248"/>
      <c r="C163" s="249"/>
      <c r="D163" s="250" t="s">
        <v>75</v>
      </c>
      <c r="E163" s="251" t="s">
        <v>1320</v>
      </c>
      <c r="F163" s="251" t="s">
        <v>1383</v>
      </c>
      <c r="G163" s="249"/>
      <c r="H163" s="249"/>
      <c r="I163" s="252"/>
      <c r="J163" s="253">
        <f>BK163</f>
        <v>0</v>
      </c>
      <c r="K163" s="249"/>
      <c r="L163" s="254"/>
      <c r="M163" s="255"/>
      <c r="N163" s="256"/>
      <c r="O163" s="256"/>
      <c r="P163" s="257">
        <f>SUM(P164:P166)</f>
        <v>0</v>
      </c>
      <c r="Q163" s="256"/>
      <c r="R163" s="257">
        <f>SUM(R164:R166)</f>
        <v>0</v>
      </c>
      <c r="S163" s="256"/>
      <c r="T163" s="258">
        <f>SUM(T164:T166)</f>
        <v>0</v>
      </c>
      <c r="U163" s="13"/>
      <c r="V163" s="13"/>
      <c r="W163" s="13"/>
      <c r="X163" s="13"/>
      <c r="Y163" s="13"/>
      <c r="Z163" s="13"/>
      <c r="AA163" s="13"/>
      <c r="AB163" s="13"/>
      <c r="AC163" s="13"/>
      <c r="AD163" s="13"/>
      <c r="AE163" s="13"/>
      <c r="AR163" s="259" t="s">
        <v>83</v>
      </c>
      <c r="AT163" s="260" t="s">
        <v>75</v>
      </c>
      <c r="AU163" s="260" t="s">
        <v>76</v>
      </c>
      <c r="AY163" s="259" t="s">
        <v>195</v>
      </c>
      <c r="BK163" s="261">
        <f>SUM(BK164:BK166)</f>
        <v>0</v>
      </c>
    </row>
    <row r="164" s="2" customFormat="1" ht="24.15" customHeight="1">
      <c r="A164" s="39"/>
      <c r="B164" s="40"/>
      <c r="C164" s="200" t="s">
        <v>340</v>
      </c>
      <c r="D164" s="200" t="s">
        <v>191</v>
      </c>
      <c r="E164" s="201" t="s">
        <v>1322</v>
      </c>
      <c r="F164" s="202" t="s">
        <v>1323</v>
      </c>
      <c r="G164" s="203" t="s">
        <v>513</v>
      </c>
      <c r="H164" s="204">
        <v>125</v>
      </c>
      <c r="I164" s="205"/>
      <c r="J164" s="206">
        <f>ROUND(I164*H164,2)</f>
        <v>0</v>
      </c>
      <c r="K164" s="202" t="s">
        <v>1</v>
      </c>
      <c r="L164" s="45"/>
      <c r="M164" s="207" t="s">
        <v>1</v>
      </c>
      <c r="N164" s="208" t="s">
        <v>41</v>
      </c>
      <c r="O164" s="92"/>
      <c r="P164" s="209">
        <f>O164*H164</f>
        <v>0</v>
      </c>
      <c r="Q164" s="209">
        <v>0</v>
      </c>
      <c r="R164" s="209">
        <f>Q164*H164</f>
        <v>0</v>
      </c>
      <c r="S164" s="209">
        <v>0</v>
      </c>
      <c r="T164" s="210">
        <f>S164*H164</f>
        <v>0</v>
      </c>
      <c r="U164" s="39"/>
      <c r="V164" s="39"/>
      <c r="W164" s="39"/>
      <c r="X164" s="39"/>
      <c r="Y164" s="39"/>
      <c r="Z164" s="39"/>
      <c r="AA164" s="39"/>
      <c r="AB164" s="39"/>
      <c r="AC164" s="39"/>
      <c r="AD164" s="39"/>
      <c r="AE164" s="39"/>
      <c r="AR164" s="211" t="s">
        <v>221</v>
      </c>
      <c r="AT164" s="211" t="s">
        <v>191</v>
      </c>
      <c r="AU164" s="211" t="s">
        <v>83</v>
      </c>
      <c r="AY164" s="18" t="s">
        <v>195</v>
      </c>
      <c r="BE164" s="212">
        <f>IF(N164="základní",J164,0)</f>
        <v>0</v>
      </c>
      <c r="BF164" s="212">
        <f>IF(N164="snížená",J164,0)</f>
        <v>0</v>
      </c>
      <c r="BG164" s="212">
        <f>IF(N164="zákl. přenesená",J164,0)</f>
        <v>0</v>
      </c>
      <c r="BH164" s="212">
        <f>IF(N164="sníž. přenesená",J164,0)</f>
        <v>0</v>
      </c>
      <c r="BI164" s="212">
        <f>IF(N164="nulová",J164,0)</f>
        <v>0</v>
      </c>
      <c r="BJ164" s="18" t="s">
        <v>83</v>
      </c>
      <c r="BK164" s="212">
        <f>ROUND(I164*H164,2)</f>
        <v>0</v>
      </c>
      <c r="BL164" s="18" t="s">
        <v>221</v>
      </c>
      <c r="BM164" s="211" t="s">
        <v>450</v>
      </c>
    </row>
    <row r="165" s="2" customFormat="1" ht="16.5" customHeight="1">
      <c r="A165" s="39"/>
      <c r="B165" s="40"/>
      <c r="C165" s="200" t="s">
        <v>345</v>
      </c>
      <c r="D165" s="200" t="s">
        <v>191</v>
      </c>
      <c r="E165" s="201" t="s">
        <v>1324</v>
      </c>
      <c r="F165" s="202" t="s">
        <v>1325</v>
      </c>
      <c r="G165" s="203" t="s">
        <v>513</v>
      </c>
      <c r="H165" s="204">
        <v>66</v>
      </c>
      <c r="I165" s="205"/>
      <c r="J165" s="206">
        <f>ROUND(I165*H165,2)</f>
        <v>0</v>
      </c>
      <c r="K165" s="202" t="s">
        <v>1</v>
      </c>
      <c r="L165" s="45"/>
      <c r="M165" s="207" t="s">
        <v>1</v>
      </c>
      <c r="N165" s="208" t="s">
        <v>41</v>
      </c>
      <c r="O165" s="92"/>
      <c r="P165" s="209">
        <f>O165*H165</f>
        <v>0</v>
      </c>
      <c r="Q165" s="209">
        <v>0</v>
      </c>
      <c r="R165" s="209">
        <f>Q165*H165</f>
        <v>0</v>
      </c>
      <c r="S165" s="209">
        <v>0</v>
      </c>
      <c r="T165" s="210">
        <f>S165*H165</f>
        <v>0</v>
      </c>
      <c r="U165" s="39"/>
      <c r="V165" s="39"/>
      <c r="W165" s="39"/>
      <c r="X165" s="39"/>
      <c r="Y165" s="39"/>
      <c r="Z165" s="39"/>
      <c r="AA165" s="39"/>
      <c r="AB165" s="39"/>
      <c r="AC165" s="39"/>
      <c r="AD165" s="39"/>
      <c r="AE165" s="39"/>
      <c r="AR165" s="211" t="s">
        <v>221</v>
      </c>
      <c r="AT165" s="211" t="s">
        <v>191</v>
      </c>
      <c r="AU165" s="211" t="s">
        <v>83</v>
      </c>
      <c r="AY165" s="18" t="s">
        <v>195</v>
      </c>
      <c r="BE165" s="212">
        <f>IF(N165="základní",J165,0)</f>
        <v>0</v>
      </c>
      <c r="BF165" s="212">
        <f>IF(N165="snížená",J165,0)</f>
        <v>0</v>
      </c>
      <c r="BG165" s="212">
        <f>IF(N165="zákl. přenesená",J165,0)</f>
        <v>0</v>
      </c>
      <c r="BH165" s="212">
        <f>IF(N165="sníž. přenesená",J165,0)</f>
        <v>0</v>
      </c>
      <c r="BI165" s="212">
        <f>IF(N165="nulová",J165,0)</f>
        <v>0</v>
      </c>
      <c r="BJ165" s="18" t="s">
        <v>83</v>
      </c>
      <c r="BK165" s="212">
        <f>ROUND(I165*H165,2)</f>
        <v>0</v>
      </c>
      <c r="BL165" s="18" t="s">
        <v>221</v>
      </c>
      <c r="BM165" s="211" t="s">
        <v>456</v>
      </c>
    </row>
    <row r="166" s="2" customFormat="1" ht="24.15" customHeight="1">
      <c r="A166" s="39"/>
      <c r="B166" s="40"/>
      <c r="C166" s="200" t="s">
        <v>349</v>
      </c>
      <c r="D166" s="200" t="s">
        <v>191</v>
      </c>
      <c r="E166" s="201" t="s">
        <v>1326</v>
      </c>
      <c r="F166" s="202" t="s">
        <v>1327</v>
      </c>
      <c r="G166" s="203" t="s">
        <v>513</v>
      </c>
      <c r="H166" s="204">
        <v>125</v>
      </c>
      <c r="I166" s="205"/>
      <c r="J166" s="206">
        <f>ROUND(I166*H166,2)</f>
        <v>0</v>
      </c>
      <c r="K166" s="202" t="s">
        <v>1</v>
      </c>
      <c r="L166" s="45"/>
      <c r="M166" s="207" t="s">
        <v>1</v>
      </c>
      <c r="N166" s="208" t="s">
        <v>41</v>
      </c>
      <c r="O166" s="92"/>
      <c r="P166" s="209">
        <f>O166*H166</f>
        <v>0</v>
      </c>
      <c r="Q166" s="209">
        <v>0</v>
      </c>
      <c r="R166" s="209">
        <f>Q166*H166</f>
        <v>0</v>
      </c>
      <c r="S166" s="209">
        <v>0</v>
      </c>
      <c r="T166" s="210">
        <f>S166*H166</f>
        <v>0</v>
      </c>
      <c r="U166" s="39"/>
      <c r="V166" s="39"/>
      <c r="W166" s="39"/>
      <c r="X166" s="39"/>
      <c r="Y166" s="39"/>
      <c r="Z166" s="39"/>
      <c r="AA166" s="39"/>
      <c r="AB166" s="39"/>
      <c r="AC166" s="39"/>
      <c r="AD166" s="39"/>
      <c r="AE166" s="39"/>
      <c r="AR166" s="211" t="s">
        <v>221</v>
      </c>
      <c r="AT166" s="211" t="s">
        <v>191</v>
      </c>
      <c r="AU166" s="211" t="s">
        <v>83</v>
      </c>
      <c r="AY166" s="18" t="s">
        <v>195</v>
      </c>
      <c r="BE166" s="212">
        <f>IF(N166="základní",J166,0)</f>
        <v>0</v>
      </c>
      <c r="BF166" s="212">
        <f>IF(N166="snížená",J166,0)</f>
        <v>0</v>
      </c>
      <c r="BG166" s="212">
        <f>IF(N166="zákl. přenesená",J166,0)</f>
        <v>0</v>
      </c>
      <c r="BH166" s="212">
        <f>IF(N166="sníž. přenesená",J166,0)</f>
        <v>0</v>
      </c>
      <c r="BI166" s="212">
        <f>IF(N166="nulová",J166,0)</f>
        <v>0</v>
      </c>
      <c r="BJ166" s="18" t="s">
        <v>83</v>
      </c>
      <c r="BK166" s="212">
        <f>ROUND(I166*H166,2)</f>
        <v>0</v>
      </c>
      <c r="BL166" s="18" t="s">
        <v>221</v>
      </c>
      <c r="BM166" s="211" t="s">
        <v>221</v>
      </c>
    </row>
    <row r="167" s="13" customFormat="1" ht="25.92" customHeight="1">
      <c r="A167" s="13"/>
      <c r="B167" s="248"/>
      <c r="C167" s="249"/>
      <c r="D167" s="250" t="s">
        <v>75</v>
      </c>
      <c r="E167" s="251" t="s">
        <v>693</v>
      </c>
      <c r="F167" s="251" t="s">
        <v>694</v>
      </c>
      <c r="G167" s="249"/>
      <c r="H167" s="249"/>
      <c r="I167" s="252"/>
      <c r="J167" s="253">
        <f>BK167</f>
        <v>0</v>
      </c>
      <c r="K167" s="249"/>
      <c r="L167" s="254"/>
      <c r="M167" s="255"/>
      <c r="N167" s="256"/>
      <c r="O167" s="256"/>
      <c r="P167" s="257">
        <f>P168</f>
        <v>0</v>
      </c>
      <c r="Q167" s="256"/>
      <c r="R167" s="257">
        <f>R168</f>
        <v>0</v>
      </c>
      <c r="S167" s="256"/>
      <c r="T167" s="258">
        <f>T168</f>
        <v>0</v>
      </c>
      <c r="U167" s="13"/>
      <c r="V167" s="13"/>
      <c r="W167" s="13"/>
      <c r="X167" s="13"/>
      <c r="Y167" s="13"/>
      <c r="Z167" s="13"/>
      <c r="AA167" s="13"/>
      <c r="AB167" s="13"/>
      <c r="AC167" s="13"/>
      <c r="AD167" s="13"/>
      <c r="AE167" s="13"/>
      <c r="AR167" s="259" t="s">
        <v>83</v>
      </c>
      <c r="AT167" s="260" t="s">
        <v>75</v>
      </c>
      <c r="AU167" s="260" t="s">
        <v>76</v>
      </c>
      <c r="AY167" s="259" t="s">
        <v>195</v>
      </c>
      <c r="BK167" s="261">
        <f>BK168</f>
        <v>0</v>
      </c>
    </row>
    <row r="168" s="2" customFormat="1" ht="16.5" customHeight="1">
      <c r="A168" s="39"/>
      <c r="B168" s="40"/>
      <c r="C168" s="200" t="s">
        <v>353</v>
      </c>
      <c r="D168" s="200" t="s">
        <v>191</v>
      </c>
      <c r="E168" s="201" t="s">
        <v>696</v>
      </c>
      <c r="F168" s="202" t="s">
        <v>1328</v>
      </c>
      <c r="G168" s="203" t="s">
        <v>220</v>
      </c>
      <c r="H168" s="204">
        <v>1</v>
      </c>
      <c r="I168" s="205"/>
      <c r="J168" s="206">
        <f>ROUND(I168*H168,2)</f>
        <v>0</v>
      </c>
      <c r="K168" s="202" t="s">
        <v>1</v>
      </c>
      <c r="L168" s="45"/>
      <c r="M168" s="207" t="s">
        <v>1</v>
      </c>
      <c r="N168" s="208" t="s">
        <v>41</v>
      </c>
      <c r="O168" s="92"/>
      <c r="P168" s="209">
        <f>O168*H168</f>
        <v>0</v>
      </c>
      <c r="Q168" s="209">
        <v>0</v>
      </c>
      <c r="R168" s="209">
        <f>Q168*H168</f>
        <v>0</v>
      </c>
      <c r="S168" s="209">
        <v>0</v>
      </c>
      <c r="T168" s="210">
        <f>S168*H168</f>
        <v>0</v>
      </c>
      <c r="U168" s="39"/>
      <c r="V168" s="39"/>
      <c r="W168" s="39"/>
      <c r="X168" s="39"/>
      <c r="Y168" s="39"/>
      <c r="Z168" s="39"/>
      <c r="AA168" s="39"/>
      <c r="AB168" s="39"/>
      <c r="AC168" s="39"/>
      <c r="AD168" s="39"/>
      <c r="AE168" s="39"/>
      <c r="AR168" s="211" t="s">
        <v>221</v>
      </c>
      <c r="AT168" s="211" t="s">
        <v>191</v>
      </c>
      <c r="AU168" s="211" t="s">
        <v>83</v>
      </c>
      <c r="AY168" s="18" t="s">
        <v>195</v>
      </c>
      <c r="BE168" s="212">
        <f>IF(N168="základní",J168,0)</f>
        <v>0</v>
      </c>
      <c r="BF168" s="212">
        <f>IF(N168="snížená",J168,0)</f>
        <v>0</v>
      </c>
      <c r="BG168" s="212">
        <f>IF(N168="zákl. přenesená",J168,0)</f>
        <v>0</v>
      </c>
      <c r="BH168" s="212">
        <f>IF(N168="sníž. přenesená",J168,0)</f>
        <v>0</v>
      </c>
      <c r="BI168" s="212">
        <f>IF(N168="nulová",J168,0)</f>
        <v>0</v>
      </c>
      <c r="BJ168" s="18" t="s">
        <v>83</v>
      </c>
      <c r="BK168" s="212">
        <f>ROUND(I168*H168,2)</f>
        <v>0</v>
      </c>
      <c r="BL168" s="18" t="s">
        <v>221</v>
      </c>
      <c r="BM168" s="211" t="s">
        <v>468</v>
      </c>
    </row>
    <row r="169" s="13" customFormat="1" ht="25.92" customHeight="1">
      <c r="A169" s="13"/>
      <c r="B169" s="248"/>
      <c r="C169" s="249"/>
      <c r="D169" s="250" t="s">
        <v>75</v>
      </c>
      <c r="E169" s="251" t="s">
        <v>1329</v>
      </c>
      <c r="F169" s="251" t="s">
        <v>1330</v>
      </c>
      <c r="G169" s="249"/>
      <c r="H169" s="249"/>
      <c r="I169" s="252"/>
      <c r="J169" s="253">
        <f>BK169</f>
        <v>0</v>
      </c>
      <c r="K169" s="249"/>
      <c r="L169" s="254"/>
      <c r="M169" s="255"/>
      <c r="N169" s="256"/>
      <c r="O169" s="256"/>
      <c r="P169" s="257">
        <f>SUM(P170:P175)</f>
        <v>0</v>
      </c>
      <c r="Q169" s="256"/>
      <c r="R169" s="257">
        <f>SUM(R170:R175)</f>
        <v>0</v>
      </c>
      <c r="S169" s="256"/>
      <c r="T169" s="258">
        <f>SUM(T170:T175)</f>
        <v>0</v>
      </c>
      <c r="U169" s="13"/>
      <c r="V169" s="13"/>
      <c r="W169" s="13"/>
      <c r="X169" s="13"/>
      <c r="Y169" s="13"/>
      <c r="Z169" s="13"/>
      <c r="AA169" s="13"/>
      <c r="AB169" s="13"/>
      <c r="AC169" s="13"/>
      <c r="AD169" s="13"/>
      <c r="AE169" s="13"/>
      <c r="AR169" s="259" t="s">
        <v>83</v>
      </c>
      <c r="AT169" s="260" t="s">
        <v>75</v>
      </c>
      <c r="AU169" s="260" t="s">
        <v>76</v>
      </c>
      <c r="AY169" s="259" t="s">
        <v>195</v>
      </c>
      <c r="BK169" s="261">
        <f>SUM(BK170:BK175)</f>
        <v>0</v>
      </c>
    </row>
    <row r="170" s="2" customFormat="1" ht="24.15" customHeight="1">
      <c r="A170" s="39"/>
      <c r="B170" s="40"/>
      <c r="C170" s="200" t="s">
        <v>357</v>
      </c>
      <c r="D170" s="200" t="s">
        <v>191</v>
      </c>
      <c r="E170" s="201" t="s">
        <v>1331</v>
      </c>
      <c r="F170" s="202" t="s">
        <v>1384</v>
      </c>
      <c r="G170" s="203" t="s">
        <v>220</v>
      </c>
      <c r="H170" s="204">
        <v>1</v>
      </c>
      <c r="I170" s="205"/>
      <c r="J170" s="206">
        <f>ROUND(I170*H170,2)</f>
        <v>0</v>
      </c>
      <c r="K170" s="202" t="s">
        <v>1</v>
      </c>
      <c r="L170" s="45"/>
      <c r="M170" s="207" t="s">
        <v>1</v>
      </c>
      <c r="N170" s="208" t="s">
        <v>41</v>
      </c>
      <c r="O170" s="92"/>
      <c r="P170" s="209">
        <f>O170*H170</f>
        <v>0</v>
      </c>
      <c r="Q170" s="209">
        <v>0</v>
      </c>
      <c r="R170" s="209">
        <f>Q170*H170</f>
        <v>0</v>
      </c>
      <c r="S170" s="209">
        <v>0</v>
      </c>
      <c r="T170" s="210">
        <f>S170*H170</f>
        <v>0</v>
      </c>
      <c r="U170" s="39"/>
      <c r="V170" s="39"/>
      <c r="W170" s="39"/>
      <c r="X170" s="39"/>
      <c r="Y170" s="39"/>
      <c r="Z170" s="39"/>
      <c r="AA170" s="39"/>
      <c r="AB170" s="39"/>
      <c r="AC170" s="39"/>
      <c r="AD170" s="39"/>
      <c r="AE170" s="39"/>
      <c r="AR170" s="211" t="s">
        <v>221</v>
      </c>
      <c r="AT170" s="211" t="s">
        <v>191</v>
      </c>
      <c r="AU170" s="211" t="s">
        <v>83</v>
      </c>
      <c r="AY170" s="18" t="s">
        <v>195</v>
      </c>
      <c r="BE170" s="212">
        <f>IF(N170="základní",J170,0)</f>
        <v>0</v>
      </c>
      <c r="BF170" s="212">
        <f>IF(N170="snížená",J170,0)</f>
        <v>0</v>
      </c>
      <c r="BG170" s="212">
        <f>IF(N170="zákl. přenesená",J170,0)</f>
        <v>0</v>
      </c>
      <c r="BH170" s="212">
        <f>IF(N170="sníž. přenesená",J170,0)</f>
        <v>0</v>
      </c>
      <c r="BI170" s="212">
        <f>IF(N170="nulová",J170,0)</f>
        <v>0</v>
      </c>
      <c r="BJ170" s="18" t="s">
        <v>83</v>
      </c>
      <c r="BK170" s="212">
        <f>ROUND(I170*H170,2)</f>
        <v>0</v>
      </c>
      <c r="BL170" s="18" t="s">
        <v>221</v>
      </c>
      <c r="BM170" s="211" t="s">
        <v>474</v>
      </c>
    </row>
    <row r="171" s="2" customFormat="1">
      <c r="A171" s="39"/>
      <c r="B171" s="40"/>
      <c r="C171" s="41"/>
      <c r="D171" s="213" t="s">
        <v>197</v>
      </c>
      <c r="E171" s="41"/>
      <c r="F171" s="214" t="s">
        <v>1385</v>
      </c>
      <c r="G171" s="41"/>
      <c r="H171" s="41"/>
      <c r="I171" s="215"/>
      <c r="J171" s="41"/>
      <c r="K171" s="41"/>
      <c r="L171" s="45"/>
      <c r="M171" s="216"/>
      <c r="N171" s="217"/>
      <c r="O171" s="92"/>
      <c r="P171" s="92"/>
      <c r="Q171" s="92"/>
      <c r="R171" s="92"/>
      <c r="S171" s="92"/>
      <c r="T171" s="93"/>
      <c r="U171" s="39"/>
      <c r="V171" s="39"/>
      <c r="W171" s="39"/>
      <c r="X171" s="39"/>
      <c r="Y171" s="39"/>
      <c r="Z171" s="39"/>
      <c r="AA171" s="39"/>
      <c r="AB171" s="39"/>
      <c r="AC171" s="39"/>
      <c r="AD171" s="39"/>
      <c r="AE171" s="39"/>
      <c r="AT171" s="18" t="s">
        <v>197</v>
      </c>
      <c r="AU171" s="18" t="s">
        <v>83</v>
      </c>
    </row>
    <row r="172" s="2" customFormat="1" ht="24.15" customHeight="1">
      <c r="A172" s="39"/>
      <c r="B172" s="40"/>
      <c r="C172" s="200" t="s">
        <v>361</v>
      </c>
      <c r="D172" s="200" t="s">
        <v>191</v>
      </c>
      <c r="E172" s="201" t="s">
        <v>1334</v>
      </c>
      <c r="F172" s="202" t="s">
        <v>1386</v>
      </c>
      <c r="G172" s="203" t="s">
        <v>220</v>
      </c>
      <c r="H172" s="204">
        <v>1</v>
      </c>
      <c r="I172" s="205"/>
      <c r="J172" s="206">
        <f>ROUND(I172*H172,2)</f>
        <v>0</v>
      </c>
      <c r="K172" s="202" t="s">
        <v>1</v>
      </c>
      <c r="L172" s="45"/>
      <c r="M172" s="207" t="s">
        <v>1</v>
      </c>
      <c r="N172" s="208" t="s">
        <v>41</v>
      </c>
      <c r="O172" s="92"/>
      <c r="P172" s="209">
        <f>O172*H172</f>
        <v>0</v>
      </c>
      <c r="Q172" s="209">
        <v>0</v>
      </c>
      <c r="R172" s="209">
        <f>Q172*H172</f>
        <v>0</v>
      </c>
      <c r="S172" s="209">
        <v>0</v>
      </c>
      <c r="T172" s="210">
        <f>S172*H172</f>
        <v>0</v>
      </c>
      <c r="U172" s="39"/>
      <c r="V172" s="39"/>
      <c r="W172" s="39"/>
      <c r="X172" s="39"/>
      <c r="Y172" s="39"/>
      <c r="Z172" s="39"/>
      <c r="AA172" s="39"/>
      <c r="AB172" s="39"/>
      <c r="AC172" s="39"/>
      <c r="AD172" s="39"/>
      <c r="AE172" s="39"/>
      <c r="AR172" s="211" t="s">
        <v>221</v>
      </c>
      <c r="AT172" s="211" t="s">
        <v>191</v>
      </c>
      <c r="AU172" s="211" t="s">
        <v>83</v>
      </c>
      <c r="AY172" s="18" t="s">
        <v>195</v>
      </c>
      <c r="BE172" s="212">
        <f>IF(N172="základní",J172,0)</f>
        <v>0</v>
      </c>
      <c r="BF172" s="212">
        <f>IF(N172="snížená",J172,0)</f>
        <v>0</v>
      </c>
      <c r="BG172" s="212">
        <f>IF(N172="zákl. přenesená",J172,0)</f>
        <v>0</v>
      </c>
      <c r="BH172" s="212">
        <f>IF(N172="sníž. přenesená",J172,0)</f>
        <v>0</v>
      </c>
      <c r="BI172" s="212">
        <f>IF(N172="nulová",J172,0)</f>
        <v>0</v>
      </c>
      <c r="BJ172" s="18" t="s">
        <v>83</v>
      </c>
      <c r="BK172" s="212">
        <f>ROUND(I172*H172,2)</f>
        <v>0</v>
      </c>
      <c r="BL172" s="18" t="s">
        <v>221</v>
      </c>
      <c r="BM172" s="211" t="s">
        <v>483</v>
      </c>
    </row>
    <row r="173" s="2" customFormat="1">
      <c r="A173" s="39"/>
      <c r="B173" s="40"/>
      <c r="C173" s="41"/>
      <c r="D173" s="213" t="s">
        <v>197</v>
      </c>
      <c r="E173" s="41"/>
      <c r="F173" s="214" t="s">
        <v>1387</v>
      </c>
      <c r="G173" s="41"/>
      <c r="H173" s="41"/>
      <c r="I173" s="215"/>
      <c r="J173" s="41"/>
      <c r="K173" s="41"/>
      <c r="L173" s="45"/>
      <c r="M173" s="216"/>
      <c r="N173" s="217"/>
      <c r="O173" s="92"/>
      <c r="P173" s="92"/>
      <c r="Q173" s="92"/>
      <c r="R173" s="92"/>
      <c r="S173" s="92"/>
      <c r="T173" s="93"/>
      <c r="U173" s="39"/>
      <c r="V173" s="39"/>
      <c r="W173" s="39"/>
      <c r="X173" s="39"/>
      <c r="Y173" s="39"/>
      <c r="Z173" s="39"/>
      <c r="AA173" s="39"/>
      <c r="AB173" s="39"/>
      <c r="AC173" s="39"/>
      <c r="AD173" s="39"/>
      <c r="AE173" s="39"/>
      <c r="AT173" s="18" t="s">
        <v>197</v>
      </c>
      <c r="AU173" s="18" t="s">
        <v>83</v>
      </c>
    </row>
    <row r="174" s="2" customFormat="1" ht="24.15" customHeight="1">
      <c r="A174" s="39"/>
      <c r="B174" s="40"/>
      <c r="C174" s="200" t="s">
        <v>365</v>
      </c>
      <c r="D174" s="200" t="s">
        <v>191</v>
      </c>
      <c r="E174" s="201" t="s">
        <v>1388</v>
      </c>
      <c r="F174" s="202" t="s">
        <v>1389</v>
      </c>
      <c r="G174" s="203" t="s">
        <v>220</v>
      </c>
      <c r="H174" s="204">
        <v>1</v>
      </c>
      <c r="I174" s="205"/>
      <c r="J174" s="206">
        <f>ROUND(I174*H174,2)</f>
        <v>0</v>
      </c>
      <c r="K174" s="202" t="s">
        <v>1</v>
      </c>
      <c r="L174" s="45"/>
      <c r="M174" s="207" t="s">
        <v>1</v>
      </c>
      <c r="N174" s="208" t="s">
        <v>41</v>
      </c>
      <c r="O174" s="92"/>
      <c r="P174" s="209">
        <f>O174*H174</f>
        <v>0</v>
      </c>
      <c r="Q174" s="209">
        <v>0</v>
      </c>
      <c r="R174" s="209">
        <f>Q174*H174</f>
        <v>0</v>
      </c>
      <c r="S174" s="209">
        <v>0</v>
      </c>
      <c r="T174" s="210">
        <f>S174*H174</f>
        <v>0</v>
      </c>
      <c r="U174" s="39"/>
      <c r="V174" s="39"/>
      <c r="W174" s="39"/>
      <c r="X174" s="39"/>
      <c r="Y174" s="39"/>
      <c r="Z174" s="39"/>
      <c r="AA174" s="39"/>
      <c r="AB174" s="39"/>
      <c r="AC174" s="39"/>
      <c r="AD174" s="39"/>
      <c r="AE174" s="39"/>
      <c r="AR174" s="211" t="s">
        <v>221</v>
      </c>
      <c r="AT174" s="211" t="s">
        <v>191</v>
      </c>
      <c r="AU174" s="211" t="s">
        <v>83</v>
      </c>
      <c r="AY174" s="18" t="s">
        <v>195</v>
      </c>
      <c r="BE174" s="212">
        <f>IF(N174="základní",J174,0)</f>
        <v>0</v>
      </c>
      <c r="BF174" s="212">
        <f>IF(N174="snížená",J174,0)</f>
        <v>0</v>
      </c>
      <c r="BG174" s="212">
        <f>IF(N174="zákl. přenesená",J174,0)</f>
        <v>0</v>
      </c>
      <c r="BH174" s="212">
        <f>IF(N174="sníž. přenesená",J174,0)</f>
        <v>0</v>
      </c>
      <c r="BI174" s="212">
        <f>IF(N174="nulová",J174,0)</f>
        <v>0</v>
      </c>
      <c r="BJ174" s="18" t="s">
        <v>83</v>
      </c>
      <c r="BK174" s="212">
        <f>ROUND(I174*H174,2)</f>
        <v>0</v>
      </c>
      <c r="BL174" s="18" t="s">
        <v>221</v>
      </c>
      <c r="BM174" s="211" t="s">
        <v>489</v>
      </c>
    </row>
    <row r="175" s="2" customFormat="1">
      <c r="A175" s="39"/>
      <c r="B175" s="40"/>
      <c r="C175" s="41"/>
      <c r="D175" s="213" t="s">
        <v>197</v>
      </c>
      <c r="E175" s="41"/>
      <c r="F175" s="214" t="s">
        <v>1390</v>
      </c>
      <c r="G175" s="41"/>
      <c r="H175" s="41"/>
      <c r="I175" s="215"/>
      <c r="J175" s="41"/>
      <c r="K175" s="41"/>
      <c r="L175" s="45"/>
      <c r="M175" s="272"/>
      <c r="N175" s="273"/>
      <c r="O175" s="274"/>
      <c r="P175" s="274"/>
      <c r="Q175" s="274"/>
      <c r="R175" s="274"/>
      <c r="S175" s="274"/>
      <c r="T175" s="275"/>
      <c r="U175" s="39"/>
      <c r="V175" s="39"/>
      <c r="W175" s="39"/>
      <c r="X175" s="39"/>
      <c r="Y175" s="39"/>
      <c r="Z175" s="39"/>
      <c r="AA175" s="39"/>
      <c r="AB175" s="39"/>
      <c r="AC175" s="39"/>
      <c r="AD175" s="39"/>
      <c r="AE175" s="39"/>
      <c r="AT175" s="18" t="s">
        <v>197</v>
      </c>
      <c r="AU175" s="18" t="s">
        <v>83</v>
      </c>
    </row>
    <row r="176" s="2" customFormat="1" ht="6.96" customHeight="1">
      <c r="A176" s="39"/>
      <c r="B176" s="67"/>
      <c r="C176" s="68"/>
      <c r="D176" s="68"/>
      <c r="E176" s="68"/>
      <c r="F176" s="68"/>
      <c r="G176" s="68"/>
      <c r="H176" s="68"/>
      <c r="I176" s="68"/>
      <c r="J176" s="68"/>
      <c r="K176" s="68"/>
      <c r="L176" s="45"/>
      <c r="M176" s="39"/>
      <c r="O176" s="39"/>
      <c r="P176" s="39"/>
      <c r="Q176" s="39"/>
      <c r="R176" s="39"/>
      <c r="S176" s="39"/>
      <c r="T176" s="39"/>
      <c r="U176" s="39"/>
      <c r="V176" s="39"/>
      <c r="W176" s="39"/>
      <c r="X176" s="39"/>
      <c r="Y176" s="39"/>
      <c r="Z176" s="39"/>
      <c r="AA176" s="39"/>
      <c r="AB176" s="39"/>
      <c r="AC176" s="39"/>
      <c r="AD176" s="39"/>
      <c r="AE176" s="39"/>
    </row>
  </sheetData>
  <sheetProtection sheet="1" autoFilter="0" formatColumns="0" formatRows="0" objects="1" scenarios="1" spinCount="100000" saltValue="zvAFEQhBdfzCCxEsAgm2jhFB9ZVyQYnFz8wTiTLsDbtVrtxPhyCVQDBtncUxdF5xUDzSxJLFw+CeXeEytycLDg==" hashValue="juNCTVIIj08UZraVn1mzRMG4FiKdJXQ8yhD7dZ+A0dQZ5uYl+5hVA1A7Hvi7pWNLN+fu/J9Ta8aHOncFoo5BCw==" algorithmName="SHA-512" password="C71F"/>
  <autoFilter ref="C121:K175"/>
  <mergeCells count="9">
    <mergeCell ref="E7:H7"/>
    <mergeCell ref="E9:H9"/>
    <mergeCell ref="E18:H18"/>
    <mergeCell ref="E27:H27"/>
    <mergeCell ref="E85:H85"/>
    <mergeCell ref="E87:H87"/>
    <mergeCell ref="E112:H112"/>
    <mergeCell ref="E114:H114"/>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docProps/core.xml><?xml version="1.0" encoding="utf-8"?>
<cp:coreProperties xmlns:dc="http://purl.org/dc/elements/1.1/" xmlns:dcterms="http://purl.org/dc/terms/" xmlns:xsi="http://www.w3.org/2001/XMLSchema-instance" xmlns:cp="http://schemas.openxmlformats.org/package/2006/metadata/core-properties">
  <dc:creator>Heřmanská Iveta</dc:creator>
  <cp:lastModifiedBy>Heřmanská Iveta</cp:lastModifiedBy>
  <dcterms:created xsi:type="dcterms:W3CDTF">2022-03-02T11:30:20Z</dcterms:created>
  <dcterms:modified xsi:type="dcterms:W3CDTF">2022-03-02T11:31:21Z</dcterms:modified>
</cp:coreProperties>
</file>